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DNS\DNS_Dodávanie čerstvých potravín najvyššej akosti\"/>
    </mc:Choice>
  </mc:AlternateContent>
  <xr:revisionPtr revIDLastSave="0" documentId="8_{E33F1FB5-4A83-4116-8D55-FF752CEA1492}" xr6:coauthVersionLast="47" xr6:coauthVersionMax="47" xr10:uidLastSave="{00000000-0000-0000-0000-000000000000}"/>
  <bookViews>
    <workbookView xWindow="-110" yWindow="-110" windowWidth="19420" windowHeight="10300" xr2:uid="{00000000-000D-0000-FFFF-FFFF00000000}"/>
  </bookViews>
  <sheets>
    <sheet name="Vajcia" sheetId="17" r:id="rId1"/>
    <sheet name="cis_DPH" sheetId="11" state="hidden" r:id="rId2"/>
    <sheet name="cis_obce (2)" sheetId="15" state="hidden" r:id="rId3"/>
    <sheet name="cis_obce" sheetId="12" state="hidden" r:id="rId4"/>
    <sheet name="cis_okresy" sheetId="10" state="hidden" r:id="rId5"/>
  </sheets>
  <definedNames>
    <definedName name="ExternéÚdaje_1" localSheetId="2" hidden="1">'cis_obce (2)'!$A$1:$H$517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 i="17" l="1"/>
  <c r="N2" i="17"/>
  <c r="M3" i="17"/>
  <c r="N3" i="17"/>
  <c r="M4" i="17"/>
  <c r="N4" i="17"/>
  <c r="M5" i="17"/>
  <c r="N5" i="17"/>
  <c r="M6" i="17"/>
  <c r="N6" i="17"/>
  <c r="M7" i="17"/>
  <c r="N7" i="17"/>
  <c r="M8" i="17"/>
  <c r="N8" i="17"/>
  <c r="M9" i="17"/>
  <c r="N9" i="17"/>
  <c r="M10" i="17"/>
  <c r="N10" i="17"/>
  <c r="M11" i="17"/>
  <c r="N11" i="17"/>
  <c r="M12" i="17"/>
  <c r="N12" i="17"/>
  <c r="M13" i="17"/>
  <c r="N13" i="17"/>
  <c r="M14" i="17"/>
  <c r="N14" i="17"/>
  <c r="M15" i="17"/>
  <c r="N15" i="17"/>
  <c r="M16" i="17"/>
  <c r="N16" i="17"/>
  <c r="M17" i="17"/>
  <c r="N17" i="17"/>
  <c r="M18" i="17"/>
  <c r="N18" i="17"/>
  <c r="M19" i="17"/>
  <c r="N19" i="17"/>
  <c r="M20" i="17"/>
  <c r="N20" i="17"/>
  <c r="M21" i="17"/>
  <c r="N21" i="17"/>
  <c r="M22" i="17"/>
  <c r="N22" i="17"/>
  <c r="M23" i="17"/>
  <c r="N23" i="17"/>
  <c r="M24" i="17"/>
  <c r="N24" i="17"/>
  <c r="M25" i="17"/>
  <c r="N25" i="17"/>
  <c r="M26" i="17"/>
  <c r="N26" i="17"/>
  <c r="M27" i="17"/>
  <c r="N27" i="17"/>
  <c r="M28" i="17"/>
  <c r="N28" i="17"/>
  <c r="M29" i="17"/>
  <c r="N29" i="17"/>
  <c r="M30" i="17"/>
  <c r="N30" i="17"/>
  <c r="M31" i="17"/>
  <c r="N31" i="17"/>
  <c r="M32" i="17"/>
  <c r="N32" i="17"/>
  <c r="M33" i="17"/>
  <c r="N33" i="17"/>
  <c r="M34" i="17"/>
  <c r="N34" i="17"/>
  <c r="M35" i="17"/>
  <c r="N35" i="17"/>
  <c r="M36" i="17"/>
  <c r="N36" i="17"/>
  <c r="M37" i="17"/>
  <c r="N37" i="17"/>
  <c r="M38" i="17"/>
  <c r="N38" i="17"/>
  <c r="M39" i="17"/>
  <c r="N39" i="17"/>
  <c r="M40" i="17"/>
  <c r="N40" i="17"/>
  <c r="M41" i="17"/>
  <c r="N41" i="17"/>
  <c r="M42" i="17"/>
  <c r="N42" i="17"/>
  <c r="M43" i="17"/>
  <c r="N43" i="17"/>
  <c r="M44" i="17"/>
  <c r="N44" i="17"/>
  <c r="M45" i="17"/>
  <c r="N45" i="17"/>
  <c r="M46" i="17"/>
  <c r="N46" i="17"/>
  <c r="M47" i="17"/>
  <c r="N47" i="17"/>
  <c r="M48" i="17"/>
  <c r="N48" i="17"/>
  <c r="M49" i="17"/>
  <c r="N49" i="17"/>
  <c r="M50" i="17"/>
  <c r="N50" i="17"/>
  <c r="M51" i="17"/>
  <c r="N51" i="17"/>
  <c r="M52" i="17"/>
  <c r="N52" i="17"/>
  <c r="M53" i="17"/>
  <c r="N53" i="17"/>
  <c r="M54" i="17"/>
  <c r="N54" i="17"/>
  <c r="M55" i="17"/>
  <c r="N55" i="17"/>
  <c r="M56" i="17"/>
  <c r="N56" i="17"/>
  <c r="M57" i="17"/>
  <c r="N57" i="17"/>
  <c r="M58" i="17"/>
  <c r="N58" i="17"/>
  <c r="M59" i="17"/>
  <c r="N59" i="17"/>
  <c r="M60" i="17"/>
  <c r="N60" i="17"/>
  <c r="M61" i="17"/>
  <c r="N61" i="17"/>
  <c r="M62" i="17"/>
  <c r="N62" i="17"/>
  <c r="M63" i="17"/>
  <c r="N63" i="17"/>
  <c r="M64" i="17"/>
  <c r="N64" i="17"/>
  <c r="M65" i="17"/>
  <c r="N65" i="17"/>
  <c r="M66" i="17"/>
  <c r="N66" i="17"/>
  <c r="M67" i="17"/>
  <c r="N67" i="17"/>
  <c r="M68" i="17"/>
  <c r="N68" i="17"/>
  <c r="M69" i="17"/>
  <c r="N69" i="17"/>
  <c r="M70" i="17"/>
  <c r="N70" i="17"/>
  <c r="M71" i="17"/>
  <c r="N71" i="17"/>
  <c r="M72" i="17"/>
  <c r="N72" i="17"/>
  <c r="M73" i="17"/>
  <c r="N73" i="17"/>
  <c r="M74" i="17"/>
  <c r="N74" i="17"/>
  <c r="M75" i="17"/>
  <c r="N75" i="17"/>
  <c r="M76" i="17"/>
  <c r="N76" i="17"/>
  <c r="M77" i="17"/>
  <c r="N77" i="17"/>
  <c r="M78" i="17"/>
  <c r="N78" i="17"/>
  <c r="M79" i="17"/>
  <c r="N79" i="17"/>
  <c r="M80" i="17"/>
  <c r="N80" i="17"/>
  <c r="M81" i="17"/>
  <c r="N81" i="17"/>
  <c r="M82" i="17"/>
  <c r="N82" i="17"/>
  <c r="M83" i="17"/>
  <c r="N83" i="17"/>
  <c r="M84" i="17"/>
  <c r="N84" i="17"/>
  <c r="M85" i="17"/>
  <c r="N85" i="17"/>
  <c r="M86" i="17"/>
  <c r="N86" i="17"/>
  <c r="M87" i="17"/>
  <c r="N87" i="17"/>
  <c r="M88" i="17"/>
  <c r="N88" i="17"/>
  <c r="M89" i="17"/>
  <c r="N89" i="17"/>
  <c r="M90" i="17"/>
  <c r="N90" i="17"/>
  <c r="M91" i="17"/>
  <c r="N91" i="17"/>
  <c r="M92" i="17"/>
  <c r="N92" i="17"/>
  <c r="M93" i="17"/>
  <c r="N93" i="17"/>
  <c r="M94" i="17"/>
  <c r="N94" i="17"/>
  <c r="M95" i="17"/>
  <c r="N95" i="17"/>
  <c r="M96" i="17"/>
  <c r="N96" i="17"/>
  <c r="M97" i="17"/>
  <c r="N97" i="17"/>
  <c r="M98" i="17"/>
  <c r="N98" i="17"/>
  <c r="M99" i="17"/>
  <c r="N99" i="17"/>
  <c r="M100" i="17"/>
  <c r="N100" i="17"/>
  <c r="M101" i="17"/>
  <c r="N101" i="17"/>
  <c r="M102" i="17"/>
  <c r="N102" i="17"/>
  <c r="M103" i="17"/>
  <c r="N103" i="17"/>
  <c r="M104" i="17"/>
  <c r="N104" i="17"/>
  <c r="M105" i="17"/>
  <c r="N105" i="17"/>
  <c r="M106" i="17"/>
  <c r="N106" i="17"/>
  <c r="M107" i="17"/>
  <c r="N107" i="17"/>
  <c r="M108" i="17"/>
  <c r="N108" i="17"/>
  <c r="M109" i="17"/>
  <c r="N109" i="17"/>
  <c r="M110" i="17"/>
  <c r="N110" i="17"/>
  <c r="M111" i="17"/>
  <c r="N111" i="17"/>
  <c r="M112" i="17"/>
  <c r="N112" i="17"/>
  <c r="M113" i="17"/>
  <c r="N113" i="17"/>
  <c r="M114" i="17"/>
  <c r="N114" i="17"/>
  <c r="M115" i="17"/>
  <c r="N115" i="17"/>
  <c r="M116" i="17"/>
  <c r="N116" i="17"/>
  <c r="M117" i="17"/>
  <c r="N117" i="17"/>
  <c r="M118" i="17"/>
  <c r="N118" i="17"/>
  <c r="M119" i="17"/>
  <c r="N119" i="17"/>
  <c r="M120" i="17"/>
  <c r="N120" i="17"/>
  <c r="M121" i="17"/>
  <c r="N121" i="17"/>
  <c r="M122" i="17"/>
  <c r="N122" i="17"/>
  <c r="M123" i="17"/>
  <c r="N123" i="17"/>
  <c r="M124" i="17"/>
  <c r="N124" i="17"/>
  <c r="M125" i="17"/>
  <c r="N125" i="17"/>
  <c r="M126" i="17"/>
  <c r="N126" i="17"/>
  <c r="M127" i="17"/>
  <c r="N127" i="17"/>
  <c r="M128" i="17"/>
  <c r="N128" i="17"/>
  <c r="M129" i="17"/>
  <c r="N129" i="17"/>
  <c r="M130" i="17"/>
  <c r="N130" i="17"/>
  <c r="M131" i="17"/>
  <c r="N131" i="17"/>
  <c r="M132" i="17"/>
  <c r="N132" i="17"/>
  <c r="M133" i="17"/>
  <c r="N133" i="17"/>
  <c r="M134" i="17"/>
  <c r="N134" i="17"/>
  <c r="M135" i="17"/>
  <c r="N135" i="17"/>
  <c r="M136" i="17"/>
  <c r="N136" i="17"/>
  <c r="M137" i="17"/>
  <c r="N137" i="17"/>
  <c r="M138" i="17"/>
  <c r="N138" i="17"/>
  <c r="M139" i="17"/>
  <c r="N139" i="17"/>
  <c r="M140" i="17"/>
  <c r="N140" i="17"/>
  <c r="M141" i="17"/>
  <c r="N141" i="17"/>
  <c r="M142" i="17"/>
  <c r="N142" i="17"/>
  <c r="M143" i="17"/>
  <c r="N143" i="17"/>
  <c r="M144" i="17"/>
  <c r="N144" i="17"/>
  <c r="M145" i="17"/>
  <c r="N145" i="17"/>
  <c r="M146" i="17"/>
  <c r="N146" i="17"/>
  <c r="M147" i="17"/>
  <c r="N147" i="17"/>
  <c r="M148" i="17"/>
  <c r="N148" i="17"/>
  <c r="M149" i="17"/>
  <c r="N149" i="17"/>
  <c r="M150" i="17"/>
  <c r="N150" i="17"/>
  <c r="M151" i="17"/>
  <c r="N151" i="17"/>
  <c r="M152" i="17"/>
  <c r="N152" i="17"/>
  <c r="M153" i="17"/>
  <c r="N153" i="17"/>
  <c r="M154" i="17"/>
  <c r="N154" i="17"/>
  <c r="M155" i="17"/>
  <c r="N155" i="17"/>
  <c r="M156" i="17"/>
  <c r="N156" i="17"/>
  <c r="M157" i="17"/>
  <c r="N157" i="17"/>
  <c r="M158" i="17"/>
  <c r="N158" i="17"/>
  <c r="M159" i="17"/>
  <c r="N159" i="17"/>
  <c r="M160" i="17"/>
  <c r="N160" i="17"/>
  <c r="M161" i="17"/>
  <c r="N161" i="17"/>
  <c r="M162" i="17"/>
  <c r="N162" i="17"/>
  <c r="M163" i="17"/>
  <c r="N163" i="17"/>
  <c r="M164" i="17"/>
  <c r="N164" i="17"/>
  <c r="M165" i="17"/>
  <c r="N165" i="17"/>
  <c r="M166" i="17"/>
  <c r="N166" i="17"/>
  <c r="M167" i="17"/>
  <c r="N167" i="17"/>
  <c r="M168" i="17"/>
  <c r="N168" i="17"/>
  <c r="M169" i="17"/>
  <c r="N169" i="17"/>
  <c r="M170" i="17"/>
  <c r="N170" i="17"/>
  <c r="M171" i="17"/>
  <c r="N171" i="17"/>
  <c r="M172" i="17"/>
  <c r="N172" i="17"/>
  <c r="M173" i="17"/>
  <c r="N173" i="17"/>
  <c r="M174" i="17"/>
  <c r="N174" i="17"/>
  <c r="M175" i="17"/>
  <c r="N175" i="17"/>
  <c r="M176" i="17"/>
  <c r="N176" i="17"/>
  <c r="M177" i="17"/>
  <c r="N177" i="17"/>
  <c r="M178" i="17"/>
  <c r="N178" i="17"/>
  <c r="M179" i="17"/>
  <c r="N179" i="17"/>
  <c r="M180" i="17"/>
  <c r="N180" i="17"/>
  <c r="M181" i="17"/>
  <c r="N181" i="17"/>
  <c r="M182" i="17"/>
  <c r="N182" i="17"/>
  <c r="M183" i="17"/>
  <c r="N183" i="17"/>
  <c r="M184" i="17"/>
  <c r="N184" i="17"/>
  <c r="M185" i="17"/>
  <c r="N185" i="17"/>
  <c r="M186" i="17"/>
  <c r="N186" i="17"/>
  <c r="M187" i="17"/>
  <c r="N187" i="17"/>
  <c r="M188" i="17"/>
  <c r="N188" i="17"/>
  <c r="M189" i="17"/>
  <c r="N189" i="17"/>
  <c r="M190" i="17"/>
  <c r="N190" i="17"/>
  <c r="M191" i="17"/>
  <c r="N191" i="17"/>
  <c r="M192" i="17"/>
  <c r="N192" i="17"/>
  <c r="M193" i="17"/>
  <c r="N193" i="17"/>
  <c r="M194" i="17"/>
  <c r="N194" i="17"/>
  <c r="M195" i="17"/>
  <c r="N195" i="17"/>
  <c r="M196" i="17"/>
  <c r="N196" i="17"/>
  <c r="M197" i="17"/>
  <c r="N197" i="17"/>
  <c r="M198" i="17"/>
  <c r="N198" i="17"/>
  <c r="M199" i="17"/>
  <c r="N199" i="17"/>
  <c r="M200" i="17"/>
  <c r="N200" i="17"/>
  <c r="M201" i="17"/>
  <c r="N201" i="17"/>
  <c r="M202" i="17"/>
  <c r="N202" i="17"/>
  <c r="M203" i="17"/>
  <c r="N203" i="17"/>
  <c r="M204" i="17"/>
  <c r="N204" i="17"/>
  <c r="M205" i="17"/>
  <c r="N205" i="17"/>
  <c r="M206" i="17"/>
  <c r="N206" i="17"/>
  <c r="M207" i="17"/>
  <c r="N207" i="17"/>
  <c r="M208" i="17"/>
  <c r="N208" i="17"/>
  <c r="M209" i="17"/>
  <c r="N209" i="17"/>
  <c r="M210" i="17"/>
  <c r="N210" i="17"/>
  <c r="M211" i="17"/>
  <c r="N211" i="17"/>
  <c r="M212" i="17"/>
  <c r="N212" i="17"/>
  <c r="M213" i="17"/>
  <c r="N213" i="17"/>
  <c r="M214" i="17"/>
  <c r="N214" i="17"/>
  <c r="M215" i="17"/>
  <c r="N215" i="17"/>
  <c r="M216" i="17"/>
  <c r="N216" i="17"/>
  <c r="M217" i="17"/>
  <c r="N217" i="17"/>
  <c r="M218" i="17"/>
  <c r="N218" i="17"/>
  <c r="M219" i="17"/>
  <c r="N219" i="17"/>
  <c r="M220" i="17"/>
  <c r="N220" i="17"/>
  <c r="M221" i="17"/>
  <c r="N221" i="17"/>
  <c r="M222" i="17"/>
  <c r="N222" i="17"/>
  <c r="M223" i="17"/>
  <c r="N223" i="17"/>
  <c r="M224" i="17"/>
  <c r="N224" i="17"/>
  <c r="M225" i="17"/>
  <c r="N225" i="17"/>
  <c r="M226" i="17"/>
  <c r="N226" i="17"/>
  <c r="M227" i="17"/>
  <c r="N227" i="17"/>
  <c r="M228" i="17"/>
  <c r="N228" i="17"/>
  <c r="M229" i="17"/>
  <c r="N229" i="17"/>
  <c r="M230" i="17"/>
  <c r="N230" i="17"/>
  <c r="M231" i="17"/>
  <c r="N231" i="17"/>
  <c r="M232" i="17"/>
  <c r="N232" i="17"/>
  <c r="M233" i="17"/>
  <c r="N233" i="17"/>
  <c r="M234" i="17"/>
  <c r="N234" i="17"/>
  <c r="M235" i="17"/>
  <c r="N235" i="17"/>
  <c r="M236" i="17"/>
  <c r="N236" i="17"/>
  <c r="M237" i="17"/>
  <c r="N237" i="17"/>
  <c r="M238" i="17"/>
  <c r="N238" i="17"/>
  <c r="M239" i="17"/>
  <c r="N239" i="17"/>
  <c r="M240" i="17"/>
  <c r="N240" i="17"/>
  <c r="M241" i="17"/>
  <c r="N241" i="17"/>
  <c r="M242" i="17"/>
  <c r="N242" i="17"/>
  <c r="M243" i="17"/>
  <c r="N243" i="17"/>
  <c r="M244" i="17"/>
  <c r="N244" i="17"/>
  <c r="M245" i="17"/>
  <c r="N245" i="17"/>
  <c r="M246" i="17"/>
  <c r="N246" i="17"/>
  <c r="M247" i="17"/>
  <c r="N247" i="17"/>
  <c r="M248" i="17"/>
  <c r="N248" i="17"/>
  <c r="M249" i="17"/>
  <c r="N249" i="17"/>
  <c r="M250" i="17"/>
  <c r="N250" i="17"/>
  <c r="M251" i="17"/>
  <c r="N251" i="17"/>
  <c r="M252" i="17"/>
  <c r="N252" i="17"/>
  <c r="M253" i="17"/>
  <c r="N253" i="17"/>
  <c r="M254" i="17"/>
  <c r="N254" i="17"/>
  <c r="M255" i="17"/>
  <c r="N255" i="17"/>
  <c r="M256" i="17"/>
  <c r="N256" i="17"/>
  <c r="M257" i="17"/>
  <c r="N257" i="17"/>
  <c r="M258" i="17"/>
  <c r="N258" i="17"/>
  <c r="M259" i="17"/>
  <c r="N259" i="17"/>
  <c r="M260" i="17"/>
  <c r="N260" i="17"/>
  <c r="M261" i="17"/>
  <c r="N261" i="17"/>
  <c r="M262" i="17"/>
  <c r="N262" i="17"/>
  <c r="M263" i="17"/>
  <c r="N263" i="17"/>
  <c r="M264" i="17"/>
  <c r="N264" i="17"/>
  <c r="M265" i="17"/>
  <c r="N265" i="17"/>
  <c r="M266" i="17"/>
  <c r="N266" i="17"/>
  <c r="M267" i="17"/>
  <c r="N267" i="17"/>
  <c r="M268" i="17"/>
  <c r="N268" i="17"/>
  <c r="M269" i="17"/>
  <c r="N269" i="17"/>
  <c r="M270" i="17"/>
  <c r="N270" i="17"/>
  <c r="M271" i="17"/>
  <c r="N271" i="17"/>
  <c r="M272" i="17"/>
  <c r="N272" i="17"/>
  <c r="M273" i="17"/>
  <c r="N273" i="17"/>
  <c r="M274" i="17"/>
  <c r="N274" i="17"/>
  <c r="M275" i="17"/>
  <c r="N275" i="17"/>
  <c r="M276" i="17"/>
  <c r="N276" i="17"/>
  <c r="M277" i="17"/>
  <c r="N277" i="17"/>
  <c r="M278" i="17"/>
  <c r="N278" i="17"/>
  <c r="M279" i="17"/>
  <c r="N279" i="17"/>
  <c r="M280" i="17"/>
  <c r="N280" i="17"/>
  <c r="M281" i="17"/>
  <c r="N281" i="17"/>
  <c r="M282" i="17"/>
  <c r="N282" i="17"/>
  <c r="M283" i="17"/>
  <c r="N283" i="17"/>
  <c r="M284" i="17"/>
  <c r="N284" i="17"/>
  <c r="M285" i="17"/>
  <c r="N285" i="17"/>
  <c r="M286" i="17"/>
  <c r="N286" i="17"/>
  <c r="M287" i="17"/>
  <c r="N287" i="17"/>
  <c r="M288" i="17"/>
  <c r="N288" i="17"/>
  <c r="M289" i="17"/>
  <c r="N289" i="17"/>
  <c r="M290" i="17"/>
  <c r="N290" i="17"/>
  <c r="M291" i="17"/>
  <c r="N291" i="17"/>
  <c r="M292" i="17"/>
  <c r="N292" i="17"/>
  <c r="M293" i="17"/>
  <c r="N293" i="17"/>
  <c r="M294" i="17"/>
  <c r="N294" i="17"/>
  <c r="M295" i="17"/>
  <c r="N295" i="17"/>
  <c r="M296" i="17"/>
  <c r="N296" i="17"/>
  <c r="M297" i="17"/>
  <c r="N297" i="17"/>
  <c r="M298" i="17"/>
  <c r="N298" i="17"/>
  <c r="M299" i="17"/>
  <c r="N299" i="17"/>
  <c r="M300" i="17"/>
  <c r="N300" i="17"/>
  <c r="M301" i="17"/>
  <c r="N301" i="17"/>
  <c r="M302" i="17"/>
  <c r="N302" i="17"/>
  <c r="M303" i="17"/>
  <c r="N303" i="17"/>
  <c r="M304" i="17"/>
  <c r="N304" i="17"/>
  <c r="M305" i="17"/>
  <c r="N305" i="17"/>
  <c r="M306" i="17"/>
  <c r="N306" i="17"/>
  <c r="M307" i="17"/>
  <c r="N307" i="17"/>
  <c r="M308" i="17"/>
  <c r="N308" i="17"/>
  <c r="M309" i="17"/>
  <c r="N309" i="17"/>
  <c r="M310" i="17"/>
  <c r="N310" i="17"/>
  <c r="M311" i="17"/>
  <c r="N311" i="17"/>
  <c r="M312" i="17"/>
  <c r="N312" i="17"/>
  <c r="M313" i="17"/>
  <c r="N313" i="17"/>
  <c r="M314" i="17"/>
  <c r="N314" i="17"/>
  <c r="M315" i="17"/>
  <c r="N315" i="17"/>
  <c r="M316" i="17"/>
  <c r="N316" i="17"/>
  <c r="M317" i="17"/>
  <c r="N317" i="17"/>
  <c r="M318" i="17"/>
  <c r="N318" i="17"/>
  <c r="M319" i="17"/>
  <c r="N319" i="17"/>
  <c r="M320" i="17"/>
  <c r="N320" i="17"/>
  <c r="M321" i="17"/>
  <c r="N321" i="17"/>
  <c r="M322" i="17"/>
  <c r="N322" i="17"/>
  <c r="M323" i="17"/>
  <c r="N323" i="17"/>
  <c r="M324" i="17"/>
  <c r="N324" i="17"/>
  <c r="M325" i="17"/>
  <c r="N325" i="17"/>
  <c r="M326" i="17"/>
  <c r="N326" i="17"/>
  <c r="M327" i="17"/>
  <c r="N327" i="17"/>
  <c r="M328" i="17"/>
  <c r="N328" i="17"/>
  <c r="M329" i="17"/>
  <c r="N329" i="17"/>
  <c r="M330" i="17"/>
  <c r="N330" i="17"/>
  <c r="M331" i="17"/>
  <c r="N331" i="17"/>
  <c r="M332" i="17"/>
  <c r="N332" i="17"/>
  <c r="M333" i="17"/>
  <c r="N333" i="17"/>
  <c r="M334" i="17"/>
  <c r="N334" i="17"/>
  <c r="M335" i="17"/>
  <c r="N335" i="17"/>
  <c r="M336" i="17"/>
  <c r="N336" i="17"/>
  <c r="M337" i="17"/>
  <c r="N337" i="17"/>
  <c r="M338" i="17"/>
  <c r="N338" i="17"/>
  <c r="M339" i="17"/>
  <c r="N339" i="17"/>
  <c r="M340" i="17"/>
  <c r="N340" i="17"/>
  <c r="M341" i="17"/>
  <c r="N341" i="17"/>
  <c r="M342" i="17"/>
  <c r="N342" i="17"/>
  <c r="M343" i="17"/>
  <c r="N343" i="17"/>
  <c r="M344" i="17"/>
  <c r="N344" i="17"/>
  <c r="M345" i="17"/>
  <c r="N345" i="17"/>
  <c r="M346" i="17"/>
  <c r="N346" i="17"/>
  <c r="M347" i="17"/>
  <c r="N347" i="17"/>
  <c r="M348" i="17"/>
  <c r="N348" i="17"/>
  <c r="M349" i="17"/>
  <c r="N349" i="17"/>
  <c r="M350" i="17"/>
  <c r="N350" i="17"/>
  <c r="M351" i="17"/>
  <c r="N351" i="17"/>
  <c r="M352" i="17"/>
  <c r="N352" i="17"/>
  <c r="M353" i="17"/>
  <c r="N353" i="17"/>
  <c r="M354" i="17"/>
  <c r="N354" i="17"/>
  <c r="M355" i="17"/>
  <c r="N355" i="17"/>
  <c r="M356" i="17"/>
  <c r="N356" i="17"/>
  <c r="M357" i="17"/>
  <c r="N357" i="17"/>
  <c r="M358" i="17"/>
  <c r="N358" i="17"/>
  <c r="M359" i="17"/>
  <c r="N359" i="17"/>
  <c r="M360" i="17"/>
  <c r="N360" i="17"/>
  <c r="M361" i="17"/>
  <c r="N361" i="17"/>
  <c r="M362" i="17"/>
  <c r="N362" i="17"/>
  <c r="M363" i="17"/>
  <c r="N363" i="17"/>
  <c r="M364" i="17"/>
  <c r="N364" i="17"/>
  <c r="M365" i="17"/>
  <c r="N365" i="17"/>
  <c r="M366" i="17"/>
  <c r="N366" i="17"/>
  <c r="M367" i="17"/>
  <c r="N367" i="17"/>
  <c r="M368" i="17"/>
  <c r="N368" i="17"/>
  <c r="M369" i="17"/>
  <c r="N369" i="17"/>
  <c r="M370" i="17"/>
  <c r="N370" i="17"/>
  <c r="M371" i="17"/>
  <c r="N371" i="17"/>
  <c r="M372" i="17"/>
  <c r="N372" i="17"/>
  <c r="M373" i="17"/>
  <c r="N373" i="17"/>
  <c r="M374" i="17"/>
  <c r="N374" i="17"/>
  <c r="M375" i="17"/>
  <c r="N375" i="17"/>
  <c r="M376" i="17"/>
  <c r="N376" i="17"/>
  <c r="M377" i="17"/>
  <c r="N377" i="17"/>
  <c r="M378" i="17"/>
  <c r="N378" i="17"/>
  <c r="M379" i="17"/>
  <c r="N379" i="17"/>
  <c r="M380" i="17"/>
  <c r="N380" i="17"/>
  <c r="M381" i="17"/>
  <c r="N381" i="17"/>
  <c r="M382" i="17"/>
  <c r="N382" i="17"/>
  <c r="M383" i="17"/>
  <c r="N383" i="17"/>
  <c r="M384" i="17"/>
  <c r="N384" i="17"/>
  <c r="M385" i="17"/>
  <c r="N385" i="17"/>
  <c r="M386" i="17"/>
  <c r="N386" i="17"/>
  <c r="M387" i="17"/>
  <c r="N387" i="17"/>
  <c r="M388" i="17"/>
  <c r="N388" i="17"/>
  <c r="M389" i="17"/>
  <c r="N389" i="17"/>
  <c r="M390" i="17"/>
  <c r="N390" i="17"/>
  <c r="M391" i="17"/>
  <c r="N391" i="17"/>
  <c r="M392" i="17"/>
  <c r="N392" i="17"/>
  <c r="M393" i="17"/>
  <c r="N393" i="17"/>
  <c r="M394" i="17"/>
  <c r="N394" i="17"/>
  <c r="M395" i="17"/>
  <c r="N395" i="17"/>
  <c r="M396" i="17"/>
  <c r="N396" i="17"/>
  <c r="M397" i="17"/>
  <c r="N397" i="17"/>
  <c r="M398" i="17"/>
  <c r="N398" i="17"/>
  <c r="M399" i="17"/>
  <c r="N399" i="17"/>
  <c r="M400" i="17"/>
  <c r="N400" i="17"/>
  <c r="M401" i="17"/>
  <c r="N401" i="17"/>
  <c r="M402" i="17"/>
  <c r="N402" i="17"/>
  <c r="M403" i="17"/>
  <c r="N403" i="17"/>
  <c r="M404" i="17"/>
  <c r="N404" i="17"/>
  <c r="M405" i="17"/>
  <c r="N405" i="17"/>
  <c r="M406" i="17"/>
  <c r="N406" i="17"/>
  <c r="M407" i="17"/>
  <c r="N407" i="17"/>
  <c r="M408" i="17"/>
  <c r="N408" i="17"/>
  <c r="M409" i="17"/>
  <c r="N409" i="17"/>
  <c r="M410" i="17"/>
  <c r="N410" i="17"/>
  <c r="M411" i="17"/>
  <c r="N411" i="17"/>
  <c r="M412" i="17"/>
  <c r="N412" i="17"/>
  <c r="M413" i="17"/>
  <c r="N413" i="17"/>
  <c r="M414" i="17"/>
  <c r="N414" i="17"/>
  <c r="M415" i="17"/>
  <c r="N415" i="17"/>
  <c r="M416" i="17"/>
  <c r="N416" i="17"/>
  <c r="M417" i="17"/>
  <c r="N417" i="17"/>
  <c r="M418" i="17"/>
  <c r="N418" i="17"/>
  <c r="M419" i="17"/>
  <c r="N419" i="17"/>
  <c r="M420" i="17"/>
  <c r="N420" i="17"/>
  <c r="M421" i="17"/>
  <c r="N421" i="17"/>
  <c r="M422" i="17"/>
  <c r="N422" i="17"/>
  <c r="M423" i="17"/>
  <c r="N423" i="17"/>
  <c r="M424" i="17"/>
  <c r="N424" i="17"/>
  <c r="M425" i="17"/>
  <c r="N425" i="17"/>
  <c r="M426" i="17"/>
  <c r="N426" i="17"/>
  <c r="M427" i="17"/>
  <c r="N427" i="17"/>
  <c r="M428" i="17"/>
  <c r="N428" i="17"/>
  <c r="M429" i="17"/>
  <c r="N429" i="17"/>
  <c r="M430" i="17"/>
  <c r="N430" i="17"/>
  <c r="M431" i="17"/>
  <c r="N431" i="17"/>
  <c r="M432" i="17"/>
  <c r="N432" i="17"/>
  <c r="M433" i="17"/>
  <c r="N433" i="17"/>
  <c r="M434" i="17"/>
  <c r="N434" i="17"/>
  <c r="M435" i="17"/>
  <c r="N435" i="17"/>
  <c r="M436" i="17"/>
  <c r="N436" i="17"/>
  <c r="M437" i="17"/>
  <c r="N437" i="17"/>
  <c r="M438" i="17"/>
  <c r="N438" i="17"/>
  <c r="M439" i="17"/>
  <c r="N439" i="17"/>
  <c r="M440" i="17"/>
  <c r="N440" i="17"/>
  <c r="M441" i="17"/>
  <c r="N441" i="17"/>
  <c r="M442" i="17"/>
  <c r="N442" i="17"/>
  <c r="M443" i="17"/>
  <c r="N443" i="17"/>
  <c r="M444" i="17"/>
  <c r="N444" i="17"/>
  <c r="M445" i="17"/>
  <c r="N445" i="17"/>
  <c r="M446" i="17"/>
  <c r="N446" i="17"/>
  <c r="M447" i="17"/>
  <c r="N447" i="17"/>
  <c r="M448" i="17"/>
  <c r="N448" i="17"/>
  <c r="M449" i="17"/>
  <c r="N449" i="17"/>
  <c r="M450" i="17"/>
  <c r="N450" i="17"/>
  <c r="M451" i="17"/>
  <c r="N451" i="17"/>
  <c r="M452" i="17"/>
  <c r="N452" i="17"/>
  <c r="M453" i="17"/>
  <c r="N453" i="17"/>
  <c r="M454" i="17"/>
  <c r="N454" i="17"/>
  <c r="M455" i="17"/>
  <c r="N455" i="17"/>
  <c r="M456" i="17"/>
  <c r="N456" i="17"/>
  <c r="M457" i="17"/>
  <c r="N457" i="17"/>
  <c r="M458" i="17"/>
  <c r="N458" i="17"/>
  <c r="M459" i="17"/>
  <c r="N459" i="17"/>
  <c r="M460" i="17"/>
  <c r="N460" i="17"/>
  <c r="M461" i="17"/>
  <c r="N461" i="17"/>
  <c r="M462" i="17"/>
  <c r="N462" i="17"/>
  <c r="M463" i="17"/>
  <c r="N463" i="17"/>
  <c r="M464" i="17"/>
  <c r="N464" i="17"/>
  <c r="M465" i="17"/>
  <c r="N465" i="17"/>
  <c r="M466" i="17"/>
  <c r="N466" i="17"/>
  <c r="M467" i="17"/>
  <c r="N467" i="17"/>
  <c r="M468" i="17"/>
  <c r="N468" i="17"/>
  <c r="M469" i="17"/>
  <c r="N469" i="17"/>
  <c r="M470" i="17"/>
  <c r="N470" i="17"/>
  <c r="M471" i="17"/>
  <c r="N471" i="17"/>
  <c r="M472" i="17"/>
  <c r="N472" i="17"/>
  <c r="M473" i="17"/>
  <c r="N473" i="17"/>
  <c r="M474" i="17"/>
  <c r="N474" i="17"/>
  <c r="M475" i="17"/>
  <c r="N475" i="17"/>
  <c r="M476" i="17"/>
  <c r="N476" i="17"/>
  <c r="M477" i="17"/>
  <c r="N477" i="17"/>
  <c r="M478" i="17"/>
  <c r="N478" i="17"/>
  <c r="M479" i="17"/>
  <c r="N479" i="17"/>
  <c r="M480" i="17"/>
  <c r="N480" i="17"/>
  <c r="M481" i="17"/>
  <c r="N481" i="17"/>
  <c r="M482" i="17"/>
  <c r="N482" i="17"/>
  <c r="M483" i="17"/>
  <c r="N483" i="17"/>
  <c r="M484" i="17"/>
  <c r="N484" i="17"/>
  <c r="M485" i="17"/>
  <c r="N485" i="17"/>
  <c r="M486" i="17"/>
  <c r="N486" i="17"/>
  <c r="M487" i="17"/>
  <c r="N487" i="17"/>
  <c r="M488" i="17"/>
  <c r="N488" i="17"/>
  <c r="M489" i="17"/>
  <c r="N489" i="17"/>
  <c r="M490" i="17"/>
  <c r="N490" i="17"/>
  <c r="M491" i="17"/>
  <c r="N491" i="17"/>
  <c r="M492" i="17"/>
  <c r="N492" i="17"/>
  <c r="M493" i="17"/>
  <c r="N493" i="17"/>
  <c r="M494" i="17"/>
  <c r="N494" i="17"/>
  <c r="M495" i="17"/>
  <c r="N495" i="17"/>
  <c r="M496" i="17"/>
  <c r="N496" i="17"/>
  <c r="M497" i="17"/>
  <c r="N497" i="17"/>
  <c r="M498" i="17"/>
  <c r="N498" i="17"/>
  <c r="M499" i="17"/>
  <c r="N499" i="17"/>
  <c r="M500" i="17"/>
  <c r="N500" i="17"/>
  <c r="M501" i="17"/>
  <c r="N501" i="17"/>
  <c r="M502" i="17"/>
  <c r="N502" i="17"/>
  <c r="M503" i="17"/>
  <c r="N503" i="17"/>
  <c r="M504" i="17"/>
  <c r="N504" i="17"/>
  <c r="M505" i="17"/>
  <c r="N505" i="17"/>
  <c r="M506" i="17"/>
  <c r="N506" i="17"/>
  <c r="M507" i="17"/>
  <c r="N507" i="17"/>
  <c r="M508" i="17"/>
  <c r="N508" i="17"/>
  <c r="M509" i="17"/>
  <c r="N509" i="17"/>
  <c r="M510" i="17"/>
  <c r="N510" i="17"/>
  <c r="M511" i="17"/>
  <c r="N511" i="17"/>
  <c r="M512" i="17"/>
  <c r="N512" i="17"/>
  <c r="M513" i="17"/>
  <c r="N513" i="17"/>
  <c r="M514" i="17"/>
  <c r="N514" i="17"/>
  <c r="M515" i="17"/>
  <c r="N515" i="17"/>
  <c r="M516" i="17"/>
  <c r="N516" i="17"/>
  <c r="M517" i="17"/>
  <c r="N517" i="17"/>
  <c r="M518" i="17"/>
  <c r="N518" i="17"/>
  <c r="M519" i="17"/>
  <c r="N519" i="17"/>
  <c r="M520" i="17"/>
  <c r="N520" i="17"/>
  <c r="M521" i="17"/>
  <c r="N521" i="17"/>
  <c r="M522" i="17"/>
  <c r="N522" i="17"/>
  <c r="M523" i="17"/>
  <c r="N523" i="17"/>
  <c r="M524" i="17"/>
  <c r="N524" i="17"/>
  <c r="M525" i="17"/>
  <c r="N525" i="17"/>
  <c r="M526" i="17"/>
  <c r="N526" i="17"/>
  <c r="M527" i="17"/>
  <c r="N527" i="17"/>
  <c r="M528" i="17"/>
  <c r="N528" i="17"/>
  <c r="M529" i="17"/>
  <c r="N529" i="17"/>
  <c r="M530" i="17"/>
  <c r="N530" i="17"/>
  <c r="M531" i="17"/>
  <c r="N531" i="17"/>
  <c r="M532" i="17"/>
  <c r="N532" i="17"/>
  <c r="M533" i="17"/>
  <c r="N533" i="17"/>
  <c r="M534" i="17"/>
  <c r="N534" i="17"/>
  <c r="M535" i="17"/>
  <c r="N535" i="17"/>
  <c r="M536" i="17"/>
  <c r="N536" i="17"/>
  <c r="M537" i="17"/>
  <c r="N537" i="17"/>
  <c r="M538" i="17"/>
  <c r="N538" i="17"/>
  <c r="M539" i="17"/>
  <c r="N539" i="17"/>
  <c r="M540" i="17"/>
  <c r="N540" i="17"/>
  <c r="M541" i="17"/>
  <c r="N541" i="17"/>
  <c r="M542" i="17"/>
  <c r="N542" i="17"/>
  <c r="M543" i="17"/>
  <c r="N543" i="17"/>
  <c r="M544" i="17"/>
  <c r="N544" i="17"/>
  <c r="M545" i="17"/>
  <c r="N545" i="17"/>
  <c r="M546" i="17"/>
  <c r="N546" i="17"/>
  <c r="M547" i="17"/>
  <c r="N547" i="17"/>
  <c r="M548" i="17"/>
  <c r="N548" i="17"/>
  <c r="M549" i="17"/>
  <c r="N549" i="17"/>
  <c r="M550" i="17"/>
  <c r="N550" i="17"/>
  <c r="M551" i="17"/>
  <c r="N551" i="17"/>
  <c r="M552" i="17"/>
  <c r="N552" i="17"/>
  <c r="M553" i="17"/>
  <c r="N553" i="17"/>
  <c r="M554" i="17"/>
  <c r="N554" i="17"/>
  <c r="M555" i="17"/>
  <c r="N555" i="17"/>
  <c r="M556" i="17"/>
  <c r="N556" i="17"/>
  <c r="M557" i="17"/>
  <c r="N557" i="17"/>
  <c r="M558" i="17"/>
  <c r="N558" i="17"/>
  <c r="M559" i="17"/>
  <c r="N559" i="17"/>
  <c r="M560" i="17"/>
  <c r="N560" i="17"/>
  <c r="M561" i="17"/>
  <c r="N561" i="17"/>
  <c r="M562" i="17"/>
  <c r="N562" i="17"/>
  <c r="M563" i="17"/>
  <c r="N563" i="17"/>
  <c r="M564" i="17"/>
  <c r="N564" i="17"/>
  <c r="M565" i="17"/>
  <c r="N565" i="17"/>
  <c r="M566" i="17"/>
  <c r="N566" i="17"/>
  <c r="M567" i="17"/>
  <c r="N567" i="17"/>
  <c r="M568" i="17"/>
  <c r="N568" i="17"/>
  <c r="M569" i="17"/>
  <c r="N569" i="17"/>
  <c r="M570" i="17"/>
  <c r="N570" i="17"/>
  <c r="M571" i="17"/>
  <c r="N571" i="17"/>
  <c r="M572" i="17"/>
  <c r="N572" i="17"/>
  <c r="M573" i="17"/>
  <c r="N573" i="17"/>
  <c r="M574" i="17"/>
  <c r="N574" i="17"/>
  <c r="M575" i="17"/>
  <c r="N575" i="17"/>
  <c r="M576" i="17"/>
  <c r="N576" i="17"/>
  <c r="M577" i="17"/>
  <c r="N577" i="17"/>
  <c r="M578" i="17"/>
  <c r="N578" i="17"/>
  <c r="M579" i="17"/>
  <c r="N579" i="17"/>
  <c r="M580" i="17"/>
  <c r="N580" i="17"/>
  <c r="M581" i="17"/>
  <c r="N581" i="17"/>
  <c r="M582" i="17"/>
  <c r="N582" i="17"/>
  <c r="M583" i="17"/>
  <c r="N583" i="17"/>
  <c r="M584" i="17"/>
  <c r="N584" i="17"/>
  <c r="M585" i="17"/>
  <c r="N585" i="17"/>
  <c r="M586" i="17"/>
  <c r="N586" i="17"/>
  <c r="M587" i="17"/>
  <c r="N587" i="17"/>
  <c r="M588" i="17"/>
  <c r="N588" i="17"/>
  <c r="M589" i="17"/>
  <c r="N589" i="17"/>
  <c r="M590" i="17"/>
  <c r="N590" i="17"/>
  <c r="M591" i="17"/>
  <c r="N591" i="17"/>
  <c r="M592" i="17"/>
  <c r="N592" i="17"/>
  <c r="M593" i="17"/>
  <c r="N593" i="17"/>
  <c r="M594" i="17"/>
  <c r="N594" i="17"/>
  <c r="M595" i="17"/>
  <c r="N595" i="17"/>
  <c r="M596" i="17"/>
  <c r="N596" i="17"/>
  <c r="M597" i="17"/>
  <c r="N597" i="17"/>
  <c r="M598" i="17"/>
  <c r="N598" i="17"/>
  <c r="M599" i="17"/>
  <c r="N599" i="17"/>
  <c r="M600" i="17"/>
  <c r="N600" i="17"/>
  <c r="M601" i="17"/>
  <c r="N601" i="17"/>
  <c r="M602" i="17"/>
  <c r="N602" i="17"/>
  <c r="M603" i="17"/>
  <c r="N603" i="17"/>
  <c r="M604" i="17"/>
  <c r="N604" i="17"/>
  <c r="M605" i="17"/>
  <c r="N605" i="17"/>
  <c r="M606" i="17"/>
  <c r="N606" i="17"/>
  <c r="M607" i="17"/>
  <c r="N607" i="17"/>
  <c r="M608" i="17"/>
  <c r="N608" i="17"/>
  <c r="M609" i="17"/>
  <c r="N609" i="17"/>
  <c r="M610" i="17"/>
  <c r="N610" i="17"/>
  <c r="M611" i="17"/>
  <c r="N611" i="17"/>
  <c r="M612" i="17"/>
  <c r="N612" i="17"/>
  <c r="M613" i="17"/>
  <c r="N613" i="17"/>
  <c r="M614" i="17"/>
  <c r="N614" i="17"/>
  <c r="M615" i="17"/>
  <c r="N615" i="17"/>
  <c r="M616" i="17"/>
  <c r="N616" i="17"/>
  <c r="M617" i="17"/>
  <c r="N617" i="17"/>
  <c r="M618" i="17"/>
  <c r="N618" i="17"/>
  <c r="M619" i="17"/>
  <c r="N619" i="17"/>
  <c r="M620" i="17"/>
  <c r="N620" i="17"/>
  <c r="M621" i="17"/>
  <c r="N621" i="17"/>
  <c r="M622" i="17"/>
  <c r="N622" i="17"/>
  <c r="M623" i="17"/>
  <c r="N623" i="17"/>
  <c r="M624" i="17"/>
  <c r="N624" i="17"/>
  <c r="M625" i="17"/>
  <c r="N625" i="17"/>
  <c r="M626" i="17"/>
  <c r="N626" i="17"/>
  <c r="M627" i="17"/>
  <c r="N627" i="17"/>
  <c r="M628" i="17"/>
  <c r="N628" i="17"/>
  <c r="M629" i="17"/>
  <c r="N629" i="17"/>
  <c r="M630" i="17"/>
  <c r="N630" i="17"/>
  <c r="M631" i="17"/>
  <c r="N631" i="17"/>
  <c r="M632" i="17"/>
  <c r="N632" i="17"/>
  <c r="M633" i="17"/>
  <c r="N633" i="17"/>
  <c r="M634" i="17"/>
  <c r="N634" i="17"/>
  <c r="M635" i="17"/>
  <c r="N635" i="17"/>
  <c r="M636" i="17"/>
  <c r="N636" i="17"/>
  <c r="M637" i="17"/>
  <c r="N637" i="17"/>
  <c r="M638" i="17"/>
  <c r="N638" i="17"/>
  <c r="M639" i="17"/>
  <c r="N639" i="17"/>
  <c r="M640" i="17"/>
  <c r="N640" i="17"/>
  <c r="M641" i="17"/>
  <c r="N641" i="17"/>
  <c r="M642" i="17"/>
  <c r="N642" i="17"/>
  <c r="M643" i="17"/>
  <c r="N643" i="17"/>
  <c r="M644" i="17"/>
  <c r="N644" i="17"/>
  <c r="M645" i="17"/>
  <c r="N645" i="17"/>
  <c r="M646" i="17"/>
  <c r="N646" i="17"/>
  <c r="M647" i="17"/>
  <c r="N647" i="17"/>
  <c r="M648" i="17"/>
  <c r="N648" i="17"/>
  <c r="M649" i="17"/>
  <c r="N649" i="17"/>
  <c r="M650" i="17"/>
  <c r="N650" i="17"/>
  <c r="M651" i="17"/>
  <c r="N651" i="17"/>
  <c r="M652" i="17"/>
  <c r="N652" i="17"/>
  <c r="M653" i="17"/>
  <c r="N653" i="17"/>
  <c r="M654" i="17"/>
  <c r="N654" i="17"/>
  <c r="M655" i="17"/>
  <c r="N655" i="17"/>
  <c r="M656" i="17"/>
  <c r="N656" i="17"/>
  <c r="M657" i="17"/>
  <c r="N657" i="17"/>
  <c r="M658" i="17"/>
  <c r="N658" i="17"/>
  <c r="M659" i="17"/>
  <c r="N659" i="17"/>
  <c r="M660" i="17"/>
  <c r="N660" i="17"/>
  <c r="M661" i="17"/>
  <c r="N661" i="17"/>
  <c r="M662" i="17"/>
  <c r="N662" i="17"/>
  <c r="M663" i="17"/>
  <c r="N663" i="17"/>
  <c r="M664" i="17"/>
  <c r="N664" i="17"/>
  <c r="M665" i="17"/>
  <c r="N665" i="17"/>
  <c r="M666" i="17"/>
  <c r="N666" i="17"/>
  <c r="M667" i="17"/>
  <c r="N667" i="17"/>
  <c r="M668" i="17"/>
  <c r="N668" i="17"/>
  <c r="M669" i="17"/>
  <c r="N669" i="17"/>
  <c r="M670" i="17"/>
  <c r="N670" i="17"/>
  <c r="M671" i="17"/>
  <c r="N671" i="17"/>
  <c r="M672" i="17"/>
  <c r="N672" i="17"/>
  <c r="M673" i="17"/>
  <c r="N673" i="17"/>
  <c r="M674" i="17"/>
  <c r="N674" i="17"/>
  <c r="M675" i="17"/>
  <c r="N675" i="17"/>
  <c r="M676" i="17"/>
  <c r="N676" i="17"/>
  <c r="M677" i="17"/>
  <c r="N677" i="17"/>
  <c r="M678" i="17"/>
  <c r="N678" i="17"/>
  <c r="M679" i="17"/>
  <c r="N679" i="17"/>
  <c r="M680" i="17"/>
  <c r="N680" i="17"/>
  <c r="M681" i="17"/>
  <c r="N681" i="17"/>
  <c r="M682" i="17"/>
  <c r="N682" i="17"/>
  <c r="M683" i="17"/>
  <c r="N683" i="17"/>
  <c r="M684" i="17"/>
  <c r="N684" i="17"/>
  <c r="M685" i="17"/>
  <c r="N685" i="17"/>
  <c r="M686" i="17"/>
  <c r="N686" i="17"/>
  <c r="M687" i="17"/>
  <c r="N687" i="17"/>
  <c r="M688" i="17"/>
  <c r="N688" i="17"/>
  <c r="M689" i="17"/>
  <c r="N689" i="17"/>
  <c r="M690" i="17"/>
  <c r="N690" i="17"/>
  <c r="M691" i="17"/>
  <c r="N691" i="17"/>
  <c r="M692" i="17"/>
  <c r="N692" i="17"/>
  <c r="M693" i="17"/>
  <c r="N693" i="17"/>
  <c r="M694" i="17"/>
  <c r="N694" i="17"/>
  <c r="M695" i="17"/>
  <c r="N695" i="17"/>
  <c r="M696" i="17"/>
  <c r="N696" i="17"/>
  <c r="M697" i="17"/>
  <c r="N697" i="17"/>
  <c r="M698" i="17"/>
  <c r="N698" i="17"/>
  <c r="M699" i="17"/>
  <c r="N699" i="17"/>
  <c r="M700" i="17"/>
  <c r="N700" i="17"/>
  <c r="M701" i="17"/>
  <c r="N701" i="17"/>
  <c r="M702" i="17"/>
  <c r="N702" i="17"/>
  <c r="M703" i="17"/>
  <c r="N703" i="17"/>
  <c r="M704" i="17"/>
  <c r="N704" i="17"/>
  <c r="M705" i="17"/>
  <c r="N705" i="17"/>
  <c r="M706" i="17"/>
  <c r="N706" i="17"/>
  <c r="M707" i="17"/>
  <c r="N707" i="17"/>
  <c r="M708" i="17"/>
  <c r="N708" i="17"/>
  <c r="M709" i="17"/>
  <c r="N709" i="17"/>
  <c r="M710" i="17"/>
  <c r="N710" i="17"/>
  <c r="M711" i="17"/>
  <c r="N711" i="17"/>
  <c r="M712" i="17"/>
  <c r="N712" i="17"/>
  <c r="M713" i="17"/>
  <c r="N713" i="17"/>
  <c r="M714" i="17"/>
  <c r="N714" i="17"/>
  <c r="M715" i="17"/>
  <c r="N715" i="17"/>
  <c r="M716" i="17"/>
  <c r="N716" i="17"/>
  <c r="M717" i="17"/>
  <c r="N717" i="17"/>
  <c r="M718" i="17"/>
  <c r="N718" i="17"/>
  <c r="M719" i="17"/>
  <c r="N719" i="17"/>
  <c r="M720" i="17"/>
  <c r="N720" i="17"/>
  <c r="M721" i="17"/>
  <c r="N721" i="17"/>
  <c r="M722" i="17"/>
  <c r="N722" i="17"/>
  <c r="M723" i="17"/>
  <c r="N723" i="17"/>
  <c r="M724" i="17"/>
  <c r="N724" i="17"/>
  <c r="M725" i="17"/>
  <c r="N725" i="17"/>
  <c r="M726" i="17"/>
  <c r="N726" i="17"/>
  <c r="M727" i="17"/>
  <c r="N727" i="17"/>
  <c r="M728" i="17"/>
  <c r="N728" i="17"/>
  <c r="M729" i="17"/>
  <c r="N729" i="17"/>
  <c r="M730" i="17"/>
  <c r="N730" i="17"/>
  <c r="M731" i="17"/>
  <c r="N731" i="17"/>
  <c r="M732" i="17"/>
  <c r="N732" i="17"/>
  <c r="M733" i="17"/>
  <c r="N733" i="17"/>
  <c r="M734" i="17"/>
  <c r="N734" i="17"/>
  <c r="M735" i="17"/>
  <c r="N735" i="17"/>
  <c r="M736" i="17"/>
  <c r="N736" i="17"/>
  <c r="M737" i="17"/>
  <c r="N737" i="17"/>
  <c r="M738" i="17"/>
  <c r="N738" i="17"/>
  <c r="M739" i="17"/>
  <c r="N739" i="17"/>
  <c r="M740" i="17"/>
  <c r="N740" i="17"/>
  <c r="M741" i="17"/>
  <c r="N741" i="17"/>
  <c r="M742" i="17"/>
  <c r="N742" i="17"/>
  <c r="M743" i="17"/>
  <c r="N743" i="17"/>
  <c r="M744" i="17"/>
  <c r="N744" i="17"/>
  <c r="M745" i="17"/>
  <c r="N745" i="17"/>
  <c r="M746" i="17"/>
  <c r="N746" i="17"/>
  <c r="M747" i="17"/>
  <c r="N747" i="17"/>
  <c r="M748" i="17"/>
  <c r="N748" i="17"/>
  <c r="M749" i="17"/>
  <c r="N749" i="17"/>
  <c r="M750" i="17"/>
  <c r="N750" i="17"/>
  <c r="M751" i="17"/>
  <c r="N751" i="17"/>
  <c r="M752" i="17"/>
  <c r="N752" i="17"/>
  <c r="M753" i="17"/>
  <c r="N753" i="17"/>
  <c r="M754" i="17"/>
  <c r="N754" i="17"/>
  <c r="M755" i="17"/>
  <c r="N755" i="17"/>
  <c r="M756" i="17"/>
  <c r="N756" i="17"/>
  <c r="M757" i="17"/>
  <c r="N757" i="17"/>
  <c r="M758" i="17"/>
  <c r="N758" i="17"/>
  <c r="M759" i="17"/>
  <c r="N759" i="17"/>
  <c r="M760" i="17"/>
  <c r="N760" i="17"/>
  <c r="M761" i="17"/>
  <c r="N761" i="17"/>
  <c r="M762" i="17"/>
  <c r="N762" i="17"/>
  <c r="M763" i="17"/>
  <c r="N763" i="17"/>
  <c r="M764" i="17"/>
  <c r="N764" i="17"/>
  <c r="M765" i="17"/>
  <c r="N765" i="17"/>
  <c r="M766" i="17"/>
  <c r="N766" i="17"/>
  <c r="M767" i="17"/>
  <c r="N767" i="17"/>
  <c r="M768" i="17"/>
  <c r="N768" i="17"/>
  <c r="M769" i="17"/>
  <c r="N769" i="17"/>
  <c r="M770" i="17"/>
  <c r="N770" i="17"/>
  <c r="M771" i="17"/>
  <c r="N771" i="17"/>
  <c r="M772" i="17"/>
  <c r="N772" i="17"/>
  <c r="M773" i="17"/>
  <c r="N773" i="17"/>
  <c r="M774" i="17"/>
  <c r="N774" i="17"/>
  <c r="M775" i="17"/>
  <c r="N775" i="17"/>
  <c r="M776" i="17"/>
  <c r="N776" i="17"/>
  <c r="M777" i="17"/>
  <c r="N777" i="17"/>
  <c r="M778" i="17"/>
  <c r="N778" i="17"/>
  <c r="M779" i="17"/>
  <c r="N779" i="17"/>
  <c r="M780" i="17"/>
  <c r="N780" i="17"/>
  <c r="M781" i="17"/>
  <c r="N781" i="17"/>
  <c r="M782" i="17"/>
  <c r="N782" i="17"/>
  <c r="M783" i="17"/>
  <c r="N783" i="17"/>
  <c r="M784" i="17"/>
  <c r="N784" i="17"/>
  <c r="M785" i="17"/>
  <c r="N785" i="17"/>
  <c r="M786" i="17"/>
  <c r="N786" i="17"/>
  <c r="M787" i="17"/>
  <c r="N787" i="17"/>
  <c r="M788" i="17"/>
  <c r="N788" i="17"/>
  <c r="M789" i="17"/>
  <c r="N789" i="17"/>
  <c r="M790" i="17"/>
  <c r="N790" i="17"/>
  <c r="M791" i="17"/>
  <c r="N791" i="17"/>
  <c r="M792" i="17"/>
  <c r="N792" i="17"/>
  <c r="M793" i="17"/>
  <c r="N793" i="17"/>
  <c r="M794" i="17"/>
  <c r="N794" i="17"/>
  <c r="M795" i="17"/>
  <c r="N795" i="17"/>
  <c r="M796" i="17"/>
  <c r="N796" i="17"/>
  <c r="M797" i="17"/>
  <c r="N797" i="17"/>
  <c r="M798" i="17"/>
  <c r="N798" i="17"/>
  <c r="M799" i="17"/>
  <c r="N799" i="17"/>
  <c r="M800" i="17"/>
  <c r="N800" i="17"/>
  <c r="M801" i="17"/>
  <c r="N801" i="17"/>
  <c r="M802" i="17"/>
  <c r="N802" i="17"/>
  <c r="M803" i="17"/>
  <c r="N803" i="17"/>
  <c r="M804" i="17"/>
  <c r="N804" i="17"/>
  <c r="M805" i="17"/>
  <c r="N805" i="17"/>
  <c r="M806" i="17"/>
  <c r="N806" i="17"/>
  <c r="M807" i="17"/>
  <c r="N807" i="17"/>
  <c r="M808" i="17"/>
  <c r="N808" i="17"/>
  <c r="M809" i="17"/>
  <c r="N809" i="17"/>
  <c r="M810" i="17"/>
  <c r="N810" i="17"/>
  <c r="M811" i="17"/>
  <c r="N811" i="17"/>
  <c r="M812" i="17"/>
  <c r="N812" i="17"/>
  <c r="M813" i="17"/>
  <c r="N813" i="17"/>
  <c r="M814" i="17"/>
  <c r="N814" i="17"/>
  <c r="M815" i="17"/>
  <c r="N815" i="17"/>
  <c r="M816" i="17"/>
  <c r="N816" i="17"/>
  <c r="M817" i="17"/>
  <c r="N817" i="17"/>
  <c r="M818" i="17"/>
  <c r="N818" i="17"/>
  <c r="M819" i="17"/>
  <c r="N819" i="17"/>
  <c r="M820" i="17"/>
  <c r="N820" i="17"/>
  <c r="M821" i="17"/>
  <c r="N821" i="17"/>
  <c r="M822" i="17"/>
  <c r="N822" i="17"/>
  <c r="M823" i="17"/>
  <c r="N823" i="17"/>
  <c r="M824" i="17"/>
  <c r="N824" i="17"/>
  <c r="M825" i="17"/>
  <c r="N825" i="17"/>
  <c r="M826" i="17"/>
  <c r="N826" i="17"/>
  <c r="M827" i="17"/>
  <c r="N827" i="17"/>
  <c r="M828" i="17"/>
  <c r="N828" i="17"/>
  <c r="M829" i="17"/>
  <c r="N829" i="17"/>
  <c r="M830" i="17"/>
  <c r="N830" i="17"/>
  <c r="M831" i="17"/>
  <c r="N831" i="17"/>
  <c r="M832" i="17"/>
  <c r="N832" i="17"/>
  <c r="M833" i="17"/>
  <c r="N833" i="17"/>
  <c r="M834" i="17"/>
  <c r="N834" i="17"/>
  <c r="M835" i="17"/>
  <c r="N835" i="17"/>
  <c r="M836" i="17"/>
  <c r="N836" i="17"/>
  <c r="M837" i="17"/>
  <c r="N837" i="17"/>
  <c r="M838" i="17"/>
  <c r="N838" i="17"/>
  <c r="M839" i="17"/>
  <c r="N839" i="17"/>
  <c r="M840" i="17"/>
  <c r="N840" i="17"/>
  <c r="M841" i="17"/>
  <c r="N841" i="17"/>
  <c r="M842" i="17"/>
  <c r="N842" i="17"/>
  <c r="M843" i="17"/>
  <c r="N843" i="17"/>
  <c r="M844" i="17"/>
  <c r="N844" i="17"/>
  <c r="M845" i="17"/>
  <c r="N845" i="17"/>
  <c r="M846" i="17"/>
  <c r="N846" i="17"/>
  <c r="M847" i="17"/>
  <c r="N847" i="17"/>
  <c r="M848" i="17"/>
  <c r="N848" i="17"/>
  <c r="M849" i="17"/>
  <c r="N849" i="17"/>
  <c r="M850" i="17"/>
  <c r="N850" i="17"/>
  <c r="M851" i="17"/>
  <c r="N851" i="17"/>
  <c r="M852" i="17"/>
  <c r="N852" i="17"/>
  <c r="M853" i="17"/>
  <c r="N853" i="17"/>
  <c r="M854" i="17"/>
  <c r="N854" i="17"/>
  <c r="M855" i="17"/>
  <c r="N855" i="17"/>
  <c r="M856" i="17"/>
  <c r="N856" i="17"/>
  <c r="M857" i="17"/>
  <c r="N857" i="17"/>
  <c r="M858" i="17"/>
  <c r="N858" i="17"/>
  <c r="M859" i="17"/>
  <c r="N859" i="17"/>
  <c r="M860" i="17"/>
  <c r="N860" i="17"/>
  <c r="M861" i="17"/>
  <c r="N861" i="17"/>
  <c r="M862" i="17"/>
  <c r="N862" i="17"/>
  <c r="M863" i="17"/>
  <c r="N863" i="17"/>
  <c r="M864" i="17"/>
  <c r="N864" i="17"/>
  <c r="M865" i="17"/>
  <c r="N865" i="17"/>
  <c r="M866" i="17"/>
  <c r="N866" i="17"/>
  <c r="M867" i="17"/>
  <c r="N867" i="17"/>
  <c r="M868" i="17"/>
  <c r="N868" i="17"/>
  <c r="M869" i="17"/>
  <c r="N869" i="17"/>
  <c r="M870" i="17"/>
  <c r="N870" i="17"/>
  <c r="M871" i="17"/>
  <c r="N871" i="17"/>
  <c r="M872" i="17"/>
  <c r="N872" i="17"/>
  <c r="M873" i="17"/>
  <c r="N873" i="17"/>
  <c r="M874" i="17"/>
  <c r="N874" i="17"/>
  <c r="M875" i="17"/>
  <c r="N875" i="17"/>
  <c r="M876" i="17"/>
  <c r="N876" i="17"/>
  <c r="M877" i="17"/>
  <c r="N877" i="17"/>
  <c r="M878" i="17"/>
  <c r="N878" i="17"/>
  <c r="M879" i="17"/>
  <c r="N879" i="17"/>
  <c r="M880" i="17"/>
  <c r="N880" i="17"/>
  <c r="M881" i="17"/>
  <c r="N881" i="17"/>
  <c r="M882" i="17"/>
  <c r="N882" i="17"/>
  <c r="M883" i="17"/>
  <c r="N883" i="17"/>
  <c r="M884" i="17"/>
  <c r="N884" i="17"/>
  <c r="M885" i="17"/>
  <c r="N885" i="17"/>
  <c r="M886" i="17"/>
  <c r="N886" i="17"/>
  <c r="M887" i="17"/>
  <c r="N887" i="17"/>
  <c r="M888" i="17"/>
  <c r="N888" i="17"/>
  <c r="M889" i="17"/>
  <c r="N889" i="17"/>
  <c r="M890" i="17"/>
  <c r="N890" i="17"/>
  <c r="M891" i="17"/>
  <c r="N891" i="17"/>
  <c r="M892" i="17"/>
  <c r="N892" i="17"/>
  <c r="M893" i="17"/>
  <c r="N893" i="17"/>
  <c r="M894" i="17"/>
  <c r="N894" i="17"/>
  <c r="M895" i="17"/>
  <c r="N895" i="17"/>
  <c r="M896" i="17"/>
  <c r="N896" i="17"/>
  <c r="M897" i="17"/>
  <c r="N897" i="17"/>
  <c r="M898" i="17"/>
  <c r="N898" i="17"/>
  <c r="M899" i="17"/>
  <c r="N899" i="17"/>
  <c r="M900" i="17"/>
  <c r="N900" i="17"/>
  <c r="M901" i="17"/>
  <c r="N901" i="17"/>
  <c r="M902" i="17"/>
  <c r="N902" i="17"/>
  <c r="M903" i="17"/>
  <c r="N903" i="17"/>
  <c r="M904" i="17"/>
  <c r="N904" i="17"/>
  <c r="M905" i="17"/>
  <c r="N905" i="17"/>
  <c r="M906" i="17"/>
  <c r="N906" i="17"/>
  <c r="M907" i="17"/>
  <c r="N907" i="17"/>
  <c r="M908" i="17"/>
  <c r="N908" i="17"/>
  <c r="M909" i="17"/>
  <c r="N909" i="17"/>
  <c r="M910" i="17"/>
  <c r="N910" i="17"/>
  <c r="M911" i="17"/>
  <c r="N911" i="17"/>
  <c r="M912" i="17"/>
  <c r="N912" i="17"/>
  <c r="M913" i="17"/>
  <c r="N913" i="17"/>
  <c r="M914" i="17"/>
  <c r="N914" i="17"/>
  <c r="M915" i="17"/>
  <c r="N915" i="17"/>
  <c r="M916" i="17"/>
  <c r="N916" i="17"/>
  <c r="M917" i="17"/>
  <c r="N917" i="17"/>
  <c r="M918" i="17"/>
  <c r="N918" i="17"/>
  <c r="M919" i="17"/>
  <c r="N919" i="17"/>
  <c r="M920" i="17"/>
  <c r="N920" i="17"/>
  <c r="M921" i="17"/>
  <c r="N921" i="17"/>
  <c r="M922" i="17"/>
  <c r="N922" i="17"/>
  <c r="M923" i="17"/>
  <c r="N923" i="17"/>
  <c r="M924" i="17"/>
  <c r="N924" i="17"/>
  <c r="M925" i="17"/>
  <c r="N925" i="17"/>
  <c r="M926" i="17"/>
  <c r="N926" i="17"/>
  <c r="M927" i="17"/>
  <c r="N927" i="17"/>
  <c r="M928" i="17"/>
  <c r="N928" i="17"/>
  <c r="M929" i="17"/>
  <c r="N929" i="17"/>
  <c r="M930" i="17"/>
  <c r="N930" i="17"/>
  <c r="M931" i="17"/>
  <c r="N931" i="17"/>
  <c r="M932" i="17"/>
  <c r="N932" i="17"/>
  <c r="M933" i="17"/>
  <c r="N933" i="17"/>
  <c r="M934" i="17"/>
  <c r="N934" i="17"/>
  <c r="M935" i="17"/>
  <c r="N935" i="17"/>
  <c r="M936" i="17"/>
  <c r="N936" i="17"/>
  <c r="M937" i="17"/>
  <c r="N937" i="17"/>
  <c r="M938" i="17"/>
  <c r="N938" i="17"/>
  <c r="M939" i="17"/>
  <c r="N939" i="17"/>
  <c r="M940" i="17"/>
  <c r="N940" i="17"/>
  <c r="M941" i="17"/>
  <c r="N941" i="17"/>
  <c r="M942" i="17"/>
  <c r="N942" i="17"/>
  <c r="M943" i="17"/>
  <c r="N943" i="17"/>
  <c r="M944" i="17"/>
  <c r="N944" i="17"/>
  <c r="M945" i="17"/>
  <c r="N945" i="17"/>
  <c r="M946" i="17"/>
  <c r="N946" i="17"/>
  <c r="M947" i="17"/>
  <c r="N947" i="17"/>
  <c r="M948" i="17"/>
  <c r="N948" i="17"/>
  <c r="M949" i="17"/>
  <c r="N949" i="17"/>
  <c r="M950" i="17"/>
  <c r="N950" i="17"/>
  <c r="M951" i="17"/>
  <c r="N951" i="17"/>
  <c r="M952" i="17"/>
  <c r="N952" i="17"/>
  <c r="M953" i="17"/>
  <c r="N953" i="17"/>
  <c r="M954" i="17"/>
  <c r="N954" i="17"/>
  <c r="M955" i="17"/>
  <c r="N955" i="17"/>
  <c r="M956" i="17"/>
  <c r="N956" i="17"/>
  <c r="M957" i="17"/>
  <c r="N957" i="17"/>
  <c r="M958" i="17"/>
  <c r="N958" i="17"/>
  <c r="M959" i="17"/>
  <c r="N959" i="17"/>
  <c r="M960" i="17"/>
  <c r="N960" i="17"/>
  <c r="M961" i="17"/>
  <c r="N961" i="17"/>
  <c r="M962" i="17"/>
  <c r="N962" i="17"/>
  <c r="M963" i="17"/>
  <c r="N963" i="17"/>
  <c r="M964" i="17"/>
  <c r="N964" i="17"/>
  <c r="M965" i="17"/>
  <c r="N965" i="17"/>
  <c r="M966" i="17"/>
  <c r="N966" i="17"/>
  <c r="M967" i="17"/>
  <c r="N967" i="17"/>
  <c r="M968" i="17"/>
  <c r="N968" i="17"/>
  <c r="M969" i="17"/>
  <c r="N969" i="17"/>
  <c r="M970" i="17"/>
  <c r="N970" i="17"/>
  <c r="M971" i="17"/>
  <c r="N971" i="17"/>
  <c r="M972" i="17"/>
  <c r="N972" i="17"/>
  <c r="M973" i="17"/>
  <c r="N973" i="17"/>
  <c r="M974" i="17"/>
  <c r="N974" i="17"/>
  <c r="M975" i="17"/>
  <c r="N975" i="17"/>
  <c r="M976" i="17"/>
  <c r="N976" i="17"/>
  <c r="M977" i="17"/>
  <c r="N977" i="17"/>
  <c r="M978" i="17"/>
  <c r="N978" i="17"/>
  <c r="M979" i="17"/>
  <c r="N979" i="17"/>
  <c r="M980" i="17"/>
  <c r="N980" i="17"/>
  <c r="M981" i="17"/>
  <c r="N981" i="17"/>
  <c r="M982" i="17"/>
  <c r="N982" i="17"/>
  <c r="M983" i="17"/>
  <c r="N983" i="17"/>
  <c r="M984" i="17"/>
  <c r="N984" i="17"/>
  <c r="M985" i="17"/>
  <c r="N985" i="17"/>
  <c r="M986" i="17"/>
  <c r="N986" i="17"/>
  <c r="M987" i="17"/>
  <c r="N987" i="17"/>
  <c r="M988" i="17"/>
  <c r="N988" i="17"/>
  <c r="M989" i="17"/>
  <c r="N989" i="17"/>
  <c r="M990" i="17"/>
  <c r="N990" i="17"/>
  <c r="M991" i="17"/>
  <c r="N991" i="17"/>
  <c r="M992" i="17"/>
  <c r="N992" i="17"/>
  <c r="M993" i="17"/>
  <c r="N993" i="17"/>
  <c r="M994" i="17"/>
  <c r="N994" i="17"/>
  <c r="M995" i="17"/>
  <c r="N995" i="17"/>
  <c r="M996" i="17"/>
  <c r="N996" i="17"/>
  <c r="M997" i="17"/>
  <c r="N997" i="17"/>
  <c r="M998" i="17"/>
  <c r="N998" i="17"/>
  <c r="M999" i="17"/>
  <c r="N999" i="17"/>
  <c r="M1000" i="17"/>
  <c r="N1000" i="17"/>
  <c r="M1001" i="17"/>
  <c r="N1001" i="17"/>
  <c r="M1002" i="17"/>
  <c r="N1002" i="17"/>
  <c r="M1003" i="17"/>
  <c r="N1003" i="17"/>
  <c r="M1004" i="17"/>
  <c r="N1004" i="17"/>
  <c r="M1005" i="17"/>
  <c r="N1005" i="17"/>
  <c r="M1006" i="17"/>
  <c r="N1006" i="17"/>
  <c r="M1007" i="17"/>
  <c r="N1007" i="17"/>
  <c r="M1008" i="17"/>
  <c r="N1008" i="17"/>
  <c r="M1009" i="17"/>
  <c r="N1009" i="17"/>
  <c r="M1010" i="17"/>
  <c r="N1010" i="17"/>
  <c r="M1011" i="17"/>
  <c r="N1011" i="17"/>
  <c r="M1012" i="17"/>
  <c r="N1012" i="17"/>
  <c r="M1013" i="17"/>
  <c r="N1013" i="17"/>
  <c r="M1014" i="17"/>
  <c r="N1014" i="17"/>
  <c r="M1015" i="17"/>
  <c r="N1015" i="17"/>
  <c r="M1016" i="17"/>
  <c r="N1016" i="17"/>
  <c r="M1017" i="17"/>
  <c r="N1017" i="17"/>
  <c r="M1018" i="17"/>
  <c r="N1018" i="17"/>
  <c r="M1019" i="17"/>
  <c r="N1019" i="17"/>
  <c r="M1020" i="17"/>
  <c r="N1020" i="17"/>
  <c r="M1021" i="17"/>
  <c r="N1021" i="17"/>
  <c r="M1022" i="17"/>
  <c r="N1022" i="17"/>
  <c r="M1023" i="17"/>
  <c r="N1023" i="17"/>
  <c r="M1024" i="17"/>
  <c r="N1024" i="17"/>
  <c r="M1025" i="17"/>
  <c r="N1025" i="17"/>
  <c r="M1026" i="17"/>
  <c r="N1026" i="17"/>
  <c r="M1027" i="17"/>
  <c r="N1027" i="17"/>
  <c r="M1028" i="17"/>
  <c r="N1028" i="17"/>
  <c r="M1029" i="17"/>
  <c r="N1029" i="17"/>
  <c r="M1030" i="17"/>
  <c r="N1030" i="17"/>
  <c r="M1031" i="17"/>
  <c r="N1031" i="17"/>
  <c r="M1032" i="17"/>
  <c r="N1032" i="17"/>
  <c r="M1033" i="17"/>
  <c r="N1033" i="17"/>
  <c r="M1034" i="17"/>
  <c r="N1034" i="17"/>
  <c r="M1035" i="17"/>
  <c r="N1035" i="17"/>
  <c r="M1036" i="17"/>
  <c r="N1036" i="17"/>
  <c r="M1037" i="17"/>
  <c r="N1037" i="17"/>
  <c r="M1038" i="17"/>
  <c r="N1038" i="17"/>
  <c r="M1039" i="17"/>
  <c r="N1039" i="17"/>
  <c r="M1040" i="17"/>
  <c r="N1040" i="17"/>
  <c r="M1041" i="17"/>
  <c r="N1041" i="17"/>
  <c r="M1042" i="17"/>
  <c r="N1042" i="17"/>
  <c r="M1043" i="17"/>
  <c r="N1043" i="17"/>
  <c r="M1044" i="17"/>
  <c r="N1044" i="17"/>
  <c r="M1045" i="17"/>
  <c r="N1045" i="17"/>
  <c r="M1046" i="17"/>
  <c r="N1046" i="17"/>
  <c r="M1047" i="17"/>
  <c r="N1047" i="17"/>
  <c r="M1048" i="17"/>
  <c r="N1048" i="17"/>
  <c r="M1049" i="17"/>
  <c r="N1049" i="17"/>
  <c r="M1050" i="17"/>
  <c r="N1050" i="17"/>
  <c r="M1051" i="17"/>
  <c r="N1051" i="17"/>
  <c r="M1052" i="17"/>
  <c r="N1052" i="17"/>
  <c r="M1053" i="17"/>
  <c r="N1053" i="17"/>
  <c r="M1054" i="17"/>
  <c r="N1054" i="17"/>
  <c r="M1055" i="17"/>
  <c r="N1055" i="17"/>
  <c r="M1056" i="17"/>
  <c r="N1056" i="17"/>
  <c r="M1057" i="17"/>
  <c r="N1057" i="17"/>
  <c r="M1058" i="17"/>
  <c r="N1058" i="17"/>
  <c r="M1059" i="17"/>
  <c r="N1059" i="17"/>
  <c r="M1060" i="17"/>
  <c r="N1060" i="17"/>
  <c r="M1061" i="17"/>
  <c r="N1061" i="17"/>
  <c r="M1062" i="17"/>
  <c r="N1062" i="17"/>
  <c r="M1063" i="17"/>
  <c r="N1063" i="17"/>
  <c r="M1064" i="17"/>
  <c r="N1064" i="17"/>
  <c r="M1065" i="17"/>
  <c r="N1065" i="17"/>
  <c r="M1066" i="17"/>
  <c r="N1066" i="17"/>
  <c r="M1067" i="17"/>
  <c r="N1067" i="17"/>
  <c r="M1068" i="17"/>
  <c r="N1068" i="17"/>
  <c r="M1069" i="17"/>
  <c r="N1069" i="17"/>
  <c r="M1070" i="17"/>
  <c r="N1070" i="17"/>
  <c r="M1071" i="17"/>
  <c r="N1071" i="17"/>
  <c r="M1072" i="17"/>
  <c r="N1072" i="17"/>
  <c r="M1073" i="17"/>
  <c r="N1073" i="17"/>
  <c r="M1074" i="17"/>
  <c r="N1074" i="17"/>
  <c r="M1075" i="17"/>
  <c r="N1075" i="17"/>
  <c r="M1076" i="17"/>
  <c r="N1076" i="17"/>
  <c r="M1077" i="17"/>
  <c r="N1077" i="17"/>
  <c r="M1078" i="17"/>
  <c r="N1078" i="17"/>
  <c r="M1079" i="17"/>
  <c r="N1079" i="17"/>
  <c r="M1080" i="17"/>
  <c r="N1080" i="17"/>
  <c r="M1081" i="17"/>
  <c r="N1081" i="17"/>
  <c r="M1082" i="17"/>
  <c r="N1082" i="17"/>
  <c r="M1083" i="17"/>
  <c r="N1083" i="17"/>
  <c r="M1084" i="17"/>
  <c r="N1084" i="17"/>
  <c r="M1085" i="17"/>
  <c r="N1085" i="17"/>
  <c r="M1086" i="17"/>
  <c r="N1086" i="17"/>
  <c r="M1087" i="17"/>
  <c r="N1087" i="17"/>
  <c r="M1088" i="17"/>
  <c r="N1088" i="17"/>
  <c r="M1089" i="17"/>
  <c r="N1089" i="17"/>
  <c r="M1090" i="17"/>
  <c r="N1090" i="17"/>
  <c r="M1091" i="17"/>
  <c r="N1091" i="17"/>
  <c r="M1092" i="17"/>
  <c r="N1092" i="17"/>
  <c r="M1093" i="17"/>
  <c r="N1093" i="17"/>
  <c r="M1094" i="17"/>
  <c r="N1094" i="17"/>
  <c r="M1095" i="17"/>
  <c r="N1095" i="17"/>
  <c r="M1096" i="17"/>
  <c r="N1096" i="17"/>
  <c r="M1097" i="17"/>
  <c r="N1097" i="17"/>
  <c r="M1098" i="17"/>
  <c r="N1098" i="17"/>
  <c r="M1099" i="17"/>
  <c r="N1099" i="17"/>
  <c r="M1100" i="17"/>
  <c r="N1100" i="17"/>
  <c r="M1101" i="17"/>
  <c r="N1101" i="17"/>
  <c r="M1102" i="17"/>
  <c r="N1102" i="17"/>
  <c r="M1103" i="17"/>
  <c r="N1103" i="17"/>
  <c r="M1104" i="17"/>
  <c r="N1104" i="17"/>
  <c r="M1105" i="17"/>
  <c r="N1105" i="17"/>
  <c r="M1106" i="17"/>
  <c r="N1106" i="17"/>
  <c r="M1107" i="17"/>
  <c r="N1107" i="17"/>
  <c r="M1108" i="17"/>
  <c r="N1108" i="17"/>
  <c r="M1109" i="17"/>
  <c r="N1109" i="17"/>
  <c r="M1110" i="17"/>
  <c r="N1110" i="17"/>
  <c r="M1111" i="17"/>
  <c r="N1111" i="17"/>
  <c r="M1112" i="17"/>
  <c r="N1112" i="17"/>
  <c r="M1113" i="17"/>
  <c r="N1113" i="17"/>
  <c r="M1114" i="17"/>
  <c r="N1114" i="17"/>
  <c r="M1115" i="17"/>
  <c r="N1115" i="17"/>
  <c r="M1116" i="17"/>
  <c r="N1116" i="17"/>
  <c r="M1117" i="17"/>
  <c r="N1117" i="17"/>
  <c r="M1118" i="17"/>
  <c r="N1118" i="17"/>
  <c r="M1119" i="17"/>
  <c r="N1119" i="17"/>
  <c r="M1120" i="17"/>
  <c r="N1120" i="17"/>
  <c r="M1121" i="17"/>
  <c r="N1121" i="17"/>
  <c r="M1122" i="17"/>
  <c r="N1122" i="17"/>
  <c r="M1123" i="17"/>
  <c r="N1123" i="17"/>
  <c r="M1124" i="17"/>
  <c r="N1124" i="17"/>
  <c r="M1125" i="17"/>
  <c r="N1125" i="17"/>
  <c r="M1126" i="17"/>
  <c r="N1126" i="17"/>
  <c r="M1127" i="17"/>
  <c r="N1127" i="17"/>
  <c r="M1128" i="17"/>
  <c r="N1128" i="17"/>
  <c r="M1129" i="17"/>
  <c r="N1129" i="17"/>
  <c r="M1130" i="17"/>
  <c r="N1130" i="17"/>
  <c r="M1131" i="17"/>
  <c r="N1131" i="17"/>
  <c r="M1132" i="17"/>
  <c r="N1132" i="17"/>
  <c r="M1133" i="17"/>
  <c r="N1133" i="17"/>
  <c r="M1134" i="17"/>
  <c r="N1134" i="17"/>
  <c r="M1135" i="17"/>
  <c r="N1135" i="17"/>
  <c r="M1136" i="17"/>
  <c r="N1136" i="17"/>
  <c r="M1137" i="17"/>
  <c r="N1137" i="17"/>
  <c r="M1138" i="17"/>
  <c r="N1138" i="17"/>
  <c r="M1139" i="17"/>
  <c r="N1139" i="17"/>
  <c r="M1140" i="17"/>
  <c r="N1140" i="17"/>
  <c r="M1141" i="17"/>
  <c r="N1141" i="17"/>
  <c r="M1142" i="17"/>
  <c r="N1142" i="17"/>
  <c r="M1143" i="17"/>
  <c r="N1143" i="17"/>
  <c r="M1144" i="17"/>
  <c r="N1144" i="17"/>
  <c r="M1145" i="17"/>
  <c r="N1145" i="17"/>
  <c r="M1146" i="17"/>
  <c r="N1146" i="17"/>
  <c r="M1147" i="17"/>
  <c r="N1147" i="17"/>
  <c r="M1148" i="17"/>
  <c r="N1148" i="17"/>
  <c r="M1149" i="17"/>
  <c r="N1149" i="17"/>
  <c r="M1150" i="17"/>
  <c r="N1150" i="17"/>
  <c r="M1151" i="17"/>
  <c r="N1151" i="17"/>
  <c r="M1152" i="17"/>
  <c r="N1152" i="17"/>
  <c r="M1153" i="17"/>
  <c r="N1153" i="17"/>
  <c r="M1154" i="17"/>
  <c r="N1154" i="17"/>
  <c r="M1155" i="17"/>
  <c r="N1155" i="17"/>
  <c r="M1156" i="17"/>
  <c r="N1156" i="17"/>
  <c r="M1157" i="17"/>
  <c r="N1157" i="17"/>
  <c r="M1158" i="17"/>
  <c r="N1158" i="17"/>
  <c r="M1159" i="17"/>
  <c r="N1159" i="17"/>
  <c r="M1160" i="17"/>
  <c r="N1160" i="17"/>
  <c r="M1161" i="17"/>
  <c r="N1161" i="17"/>
  <c r="M1162" i="17"/>
  <c r="N1162" i="17"/>
  <c r="M1163" i="17"/>
  <c r="N1163" i="17"/>
  <c r="M1164" i="17"/>
  <c r="N1164" i="17"/>
  <c r="M1165" i="17"/>
  <c r="N1165" i="17"/>
  <c r="M1166" i="17"/>
  <c r="N1166" i="17"/>
  <c r="M1167" i="17"/>
  <c r="N1167" i="17"/>
  <c r="M1168" i="17"/>
  <c r="N1168" i="17"/>
  <c r="M1169" i="17"/>
  <c r="N1169" i="17"/>
  <c r="M1170" i="17"/>
  <c r="N1170" i="17"/>
  <c r="M1171" i="17"/>
  <c r="N1171" i="17"/>
  <c r="M1172" i="17"/>
  <c r="N1172" i="17"/>
  <c r="M1173" i="17"/>
  <c r="N1173" i="17"/>
  <c r="M1174" i="17"/>
  <c r="N1174" i="17"/>
  <c r="M1175" i="17"/>
  <c r="N1175" i="17"/>
  <c r="M1176" i="17"/>
  <c r="N1176" i="17"/>
  <c r="M1177" i="17"/>
  <c r="N1177" i="17"/>
  <c r="M1178" i="17"/>
  <c r="N1178" i="17"/>
  <c r="M1179" i="17"/>
  <c r="N1179" i="17"/>
  <c r="M1180" i="17"/>
  <c r="N1180" i="17"/>
  <c r="M1181" i="17"/>
  <c r="N1181" i="17"/>
  <c r="M1182" i="17"/>
  <c r="N1182" i="17"/>
  <c r="M1183" i="17"/>
  <c r="N1183" i="17"/>
  <c r="M1184" i="17"/>
  <c r="N1184" i="17"/>
  <c r="M1185" i="17"/>
  <c r="N1185" i="17"/>
  <c r="M1186" i="17"/>
  <c r="N1186" i="17"/>
  <c r="M1187" i="17"/>
  <c r="N1187" i="17"/>
  <c r="M1188" i="17"/>
  <c r="N1188" i="17"/>
  <c r="M1189" i="17"/>
  <c r="N1189" i="17"/>
  <c r="M1190" i="17"/>
  <c r="N1190" i="17"/>
  <c r="M1191" i="17"/>
  <c r="N1191" i="17"/>
  <c r="M1192" i="17"/>
  <c r="N1192" i="17"/>
  <c r="M1193" i="17"/>
  <c r="N1193" i="17"/>
  <c r="M1194" i="17"/>
  <c r="N1194" i="17"/>
  <c r="M1195" i="17"/>
  <c r="N1195" i="17"/>
  <c r="M1196" i="17"/>
  <c r="N1196" i="17"/>
  <c r="M1197" i="17"/>
  <c r="N1197" i="17"/>
  <c r="M1198" i="17"/>
  <c r="N1198" i="17"/>
  <c r="M1199" i="17"/>
  <c r="N1199" i="17"/>
  <c r="M1200" i="17"/>
  <c r="N1200" i="17"/>
  <c r="M1201" i="17"/>
  <c r="N1201" i="17"/>
  <c r="M1202" i="17"/>
  <c r="N1202" i="17"/>
  <c r="M1203" i="17"/>
  <c r="N1203" i="17"/>
  <c r="M1204" i="17"/>
  <c r="N1204" i="17"/>
  <c r="M1205" i="17"/>
  <c r="N1205" i="17"/>
  <c r="M1206" i="17"/>
  <c r="N1206" i="17"/>
  <c r="M1207" i="17"/>
  <c r="N1207" i="17"/>
  <c r="M1208" i="17"/>
  <c r="N1208" i="17"/>
  <c r="M1209" i="17"/>
  <c r="N1209" i="17"/>
  <c r="M1210" i="17"/>
  <c r="N1210" i="17"/>
  <c r="M1211" i="17"/>
  <c r="N1211" i="17"/>
  <c r="M1212" i="17"/>
  <c r="N1212" i="17"/>
  <c r="M1213" i="17"/>
  <c r="N1213" i="17"/>
  <c r="M1214" i="17"/>
  <c r="N1214" i="17"/>
  <c r="M1215" i="17"/>
  <c r="N1215" i="17"/>
  <c r="M1216" i="17"/>
  <c r="N1216" i="17"/>
  <c r="M1217" i="17"/>
  <c r="N1217" i="17"/>
  <c r="M1218" i="17"/>
  <c r="N1218" i="17"/>
  <c r="M1219" i="17"/>
  <c r="N1219" i="17"/>
  <c r="M1220" i="17"/>
  <c r="N1220" i="17"/>
  <c r="M1221" i="17"/>
  <c r="N1221" i="17"/>
  <c r="M1222" i="17"/>
  <c r="N1222" i="17"/>
  <c r="M1223" i="17"/>
  <c r="N1223" i="17"/>
  <c r="M1224" i="17"/>
  <c r="N1224" i="17"/>
  <c r="M1225" i="17"/>
  <c r="N1225" i="17"/>
  <c r="M1226" i="17"/>
  <c r="N1226" i="17"/>
  <c r="M1227" i="17"/>
  <c r="N1227" i="17"/>
  <c r="M1228" i="17"/>
  <c r="N1228" i="17"/>
  <c r="M1229" i="17"/>
  <c r="N1229" i="17"/>
  <c r="M1230" i="17"/>
  <c r="N1230" i="17"/>
  <c r="M1231" i="17"/>
  <c r="N1231" i="17"/>
  <c r="M1232" i="17"/>
  <c r="N1232" i="17"/>
  <c r="M1233" i="17"/>
  <c r="N1233" i="17"/>
  <c r="M1234" i="17"/>
  <c r="N1234" i="17"/>
  <c r="M1235" i="17"/>
  <c r="N1235" i="17"/>
  <c r="M1236" i="17"/>
  <c r="N1236" i="17"/>
  <c r="M1237" i="17"/>
  <c r="N1237" i="17"/>
  <c r="M1238" i="17"/>
  <c r="N1238" i="17"/>
  <c r="M1239" i="17"/>
  <c r="N1239" i="17"/>
  <c r="M1240" i="17"/>
  <c r="N1240" i="17"/>
  <c r="M1241" i="17"/>
  <c r="N1241" i="17"/>
  <c r="M1242" i="17"/>
  <c r="N1242" i="17"/>
  <c r="M1243" i="17"/>
  <c r="N1243" i="17"/>
  <c r="M1244" i="17"/>
  <c r="N1244" i="17"/>
  <c r="M1245" i="17"/>
  <c r="N1245" i="17"/>
  <c r="M1246" i="17"/>
  <c r="N1246" i="17"/>
  <c r="M1247" i="17"/>
  <c r="N1247" i="17"/>
  <c r="M1248" i="17"/>
  <c r="N1248" i="17"/>
  <c r="M1249" i="17"/>
  <c r="N1249" i="17"/>
  <c r="M1250" i="17"/>
  <c r="N1250" i="17"/>
  <c r="M1251" i="17"/>
  <c r="N1251" i="17"/>
  <c r="M1252" i="17"/>
  <c r="N1252" i="17"/>
  <c r="M1253" i="17"/>
  <c r="N1253" i="17"/>
  <c r="M1254" i="17"/>
  <c r="N1254" i="17"/>
  <c r="M1255" i="17"/>
  <c r="N1255" i="17"/>
  <c r="M1256" i="17"/>
  <c r="N1256" i="17"/>
  <c r="M1257" i="17"/>
  <c r="N1257" i="17"/>
  <c r="M1258" i="17"/>
  <c r="N1258" i="17"/>
  <c r="M1259" i="17"/>
  <c r="N1259" i="17"/>
  <c r="M1260" i="17"/>
  <c r="N1260" i="17"/>
  <c r="M1261" i="17"/>
  <c r="N1261" i="17"/>
  <c r="M1262" i="17"/>
  <c r="N1262" i="17"/>
  <c r="M1263" i="17"/>
  <c r="N1263" i="17"/>
  <c r="M1264" i="17"/>
  <c r="N1264" i="17"/>
  <c r="M1265" i="17"/>
  <c r="N1265" i="17"/>
  <c r="M1266" i="17"/>
  <c r="N1266" i="17"/>
  <c r="M1267" i="17"/>
  <c r="N1267" i="17"/>
  <c r="M1268" i="17"/>
  <c r="N1268" i="17"/>
  <c r="M1269" i="17"/>
  <c r="N1269" i="17"/>
  <c r="M1270" i="17"/>
  <c r="N1270" i="17"/>
  <c r="M1271" i="17"/>
  <c r="N1271" i="17"/>
  <c r="M1272" i="17"/>
  <c r="N1272" i="17"/>
  <c r="M1273" i="17"/>
  <c r="N1273" i="17"/>
  <c r="M1274" i="17"/>
  <c r="N1274" i="17"/>
  <c r="M1275" i="17"/>
  <c r="N1275" i="17"/>
  <c r="M1276" i="17"/>
  <c r="N1276" i="17"/>
  <c r="M1277" i="17"/>
  <c r="N1277" i="17"/>
  <c r="M1278" i="17"/>
  <c r="N1278" i="17"/>
  <c r="M1279" i="17"/>
  <c r="N1279" i="17"/>
  <c r="M1280" i="17"/>
  <c r="N1280" i="17"/>
  <c r="M1281" i="17"/>
  <c r="N1281" i="17"/>
  <c r="M1282" i="17"/>
  <c r="N1282" i="17"/>
  <c r="M1283" i="17"/>
  <c r="N1283" i="17"/>
  <c r="M1284" i="17"/>
  <c r="N1284" i="17"/>
  <c r="M1285" i="17"/>
  <c r="N1285" i="17"/>
  <c r="M1286" i="17"/>
  <c r="N1286" i="17"/>
  <c r="M1287" i="17"/>
  <c r="N1287" i="17"/>
  <c r="M1288" i="17"/>
  <c r="N1288" i="17"/>
  <c r="M1289" i="17"/>
  <c r="N1289" i="17"/>
  <c r="M1290" i="17"/>
  <c r="N1290" i="17"/>
  <c r="M1291" i="17"/>
  <c r="N1291" i="17"/>
  <c r="M1292" i="17"/>
  <c r="N1292" i="17"/>
  <c r="M1293" i="17"/>
  <c r="N1293" i="17"/>
  <c r="M1294" i="17"/>
  <c r="N1294" i="17"/>
  <c r="M1295" i="17"/>
  <c r="N1295" i="17"/>
  <c r="M1296" i="17"/>
  <c r="N1296" i="17"/>
  <c r="M1297" i="17"/>
  <c r="N1297" i="17"/>
  <c r="M1298" i="17"/>
  <c r="N1298" i="17"/>
  <c r="M1299" i="17"/>
  <c r="N1299" i="17"/>
  <c r="M1300" i="17"/>
  <c r="N1300" i="17"/>
  <c r="M1301" i="17"/>
  <c r="N1301" i="17"/>
  <c r="M1302" i="17"/>
  <c r="N1302" i="17"/>
  <c r="M1303" i="17"/>
  <c r="N1303" i="17"/>
  <c r="M1304" i="17"/>
  <c r="N1304" i="17"/>
  <c r="M1305" i="17"/>
  <c r="N1305" i="17"/>
  <c r="M1306" i="17"/>
  <c r="N1306" i="17"/>
  <c r="M1307" i="17"/>
  <c r="N1307" i="17"/>
  <c r="M1308" i="17"/>
  <c r="N1308" i="17"/>
  <c r="M1309" i="17"/>
  <c r="N1309" i="17"/>
  <c r="M1310" i="17"/>
  <c r="N1310" i="17"/>
  <c r="M1311" i="17"/>
  <c r="N1311" i="17"/>
  <c r="M1312" i="17"/>
  <c r="N1312" i="17"/>
  <c r="M1313" i="17"/>
  <c r="N1313" i="17"/>
  <c r="M1314" i="17"/>
  <c r="N1314" i="17"/>
  <c r="M1315" i="17"/>
  <c r="N1315" i="17"/>
  <c r="M1316" i="17"/>
  <c r="N1316" i="17"/>
  <c r="M1317" i="17"/>
  <c r="N1317" i="17"/>
  <c r="M1318" i="17"/>
  <c r="N1318" i="17"/>
  <c r="M1319" i="17"/>
  <c r="N1319" i="17"/>
  <c r="M1320" i="17"/>
  <c r="N1320" i="17"/>
  <c r="M1321" i="17"/>
  <c r="N1321" i="17"/>
  <c r="M1322" i="17"/>
  <c r="N1322" i="17"/>
  <c r="M1323" i="17"/>
  <c r="N1323" i="17"/>
  <c r="M1324" i="17"/>
  <c r="N1324" i="17"/>
  <c r="M1325" i="17"/>
  <c r="N1325" i="17"/>
  <c r="M1326" i="17"/>
  <c r="N1326" i="17"/>
  <c r="M1327" i="17"/>
  <c r="N1327" i="17"/>
  <c r="M1328" i="17"/>
  <c r="N1328" i="17"/>
  <c r="M1329" i="17"/>
  <c r="N1329" i="17"/>
  <c r="M1330" i="17"/>
  <c r="N1330" i="17"/>
  <c r="M1331" i="17"/>
  <c r="N1331" i="17"/>
  <c r="M1332" i="17"/>
  <c r="N1332" i="17"/>
  <c r="M1333" i="17"/>
  <c r="N1333" i="17"/>
  <c r="M1334" i="17"/>
  <c r="N1334" i="17"/>
  <c r="M1335" i="17"/>
  <c r="N1335" i="17"/>
  <c r="M1336" i="17"/>
  <c r="N1336" i="17"/>
  <c r="M1337" i="17"/>
  <c r="N1337" i="17"/>
  <c r="M1338" i="17"/>
  <c r="N1338" i="17"/>
  <c r="M1339" i="17"/>
  <c r="N1339" i="17"/>
  <c r="M1340" i="17"/>
  <c r="N1340" i="17"/>
  <c r="M1341" i="17"/>
  <c r="N1341" i="17"/>
  <c r="M1342" i="17"/>
  <c r="N1342" i="17"/>
  <c r="M1343" i="17"/>
  <c r="N1343" i="17"/>
  <c r="M1344" i="17"/>
  <c r="N1344" i="17"/>
  <c r="M1345" i="17"/>
  <c r="N1345" i="17"/>
  <c r="M1346" i="17"/>
  <c r="N1346" i="17"/>
  <c r="M1347" i="17"/>
  <c r="N1347" i="17"/>
  <c r="M1348" i="17"/>
  <c r="N1348" i="17"/>
  <c r="M1349" i="17"/>
  <c r="N1349" i="17"/>
  <c r="M1350" i="17"/>
  <c r="N1350" i="17"/>
  <c r="M1351" i="17"/>
  <c r="N1351" i="17"/>
  <c r="M1352" i="17"/>
  <c r="N1352" i="17"/>
  <c r="M1353" i="17"/>
  <c r="N1353" i="17"/>
  <c r="M1354" i="17"/>
  <c r="N1354" i="17"/>
  <c r="M1355" i="17"/>
  <c r="N1355" i="17"/>
  <c r="M1356" i="17"/>
  <c r="N1356" i="17"/>
  <c r="M1357" i="17"/>
  <c r="N1357" i="17"/>
  <c r="M1358" i="17"/>
  <c r="N1358" i="17"/>
  <c r="M1359" i="17"/>
  <c r="N1359" i="17"/>
  <c r="M1360" i="17"/>
  <c r="N1360" i="17"/>
  <c r="M1361" i="17"/>
  <c r="N1361" i="17"/>
  <c r="M1362" i="17"/>
  <c r="N1362" i="17"/>
  <c r="M1363" i="17"/>
  <c r="N1363" i="17"/>
  <c r="M1364" i="17"/>
  <c r="N1364" i="17"/>
  <c r="M1365" i="17"/>
  <c r="N1365" i="17"/>
  <c r="M1366" i="17"/>
  <c r="N1366" i="17"/>
  <c r="M1367" i="17"/>
  <c r="N1367" i="17"/>
  <c r="M1368" i="17"/>
  <c r="N1368" i="17"/>
  <c r="M1369" i="17"/>
  <c r="N1369" i="17"/>
  <c r="M1370" i="17"/>
  <c r="N1370" i="17"/>
  <c r="M1371" i="17"/>
  <c r="N1371" i="17"/>
  <c r="M1372" i="17"/>
  <c r="N1372" i="17"/>
  <c r="M1373" i="17"/>
  <c r="N1373" i="17"/>
  <c r="M1374" i="17"/>
  <c r="N1374" i="17"/>
  <c r="M1375" i="17"/>
  <c r="N1375" i="17"/>
  <c r="M1376" i="17"/>
  <c r="N1376" i="17"/>
  <c r="M1377" i="17"/>
  <c r="N1377" i="17"/>
  <c r="M1378" i="17"/>
  <c r="N1378" i="17"/>
  <c r="M1379" i="17"/>
  <c r="N1379" i="17"/>
  <c r="M1380" i="17"/>
  <c r="N1380" i="17"/>
  <c r="M1381" i="17"/>
  <c r="N1381" i="17"/>
  <c r="M1382" i="17"/>
  <c r="N1382" i="17"/>
  <c r="M1383" i="17"/>
  <c r="N1383" i="17"/>
  <c r="M1384" i="17"/>
  <c r="N1384" i="17"/>
  <c r="M1385" i="17"/>
  <c r="N1385" i="17"/>
  <c r="M1386" i="17"/>
  <c r="N1386" i="17"/>
  <c r="M1387" i="17"/>
  <c r="N1387" i="17"/>
  <c r="M1388" i="17"/>
  <c r="N1388" i="17"/>
  <c r="M1389" i="17"/>
  <c r="N1389" i="17"/>
  <c r="M1390" i="17"/>
  <c r="N1390" i="17"/>
  <c r="M1391" i="17"/>
  <c r="N1391" i="17"/>
  <c r="M1392" i="17"/>
  <c r="N1392" i="17"/>
  <c r="M1393" i="17"/>
  <c r="N1393" i="17"/>
  <c r="M1394" i="17"/>
  <c r="N1394" i="17"/>
  <c r="M1395" i="17"/>
  <c r="N1395" i="17"/>
  <c r="M1396" i="17"/>
  <c r="N1396" i="17"/>
  <c r="M1397" i="17"/>
  <c r="N1397" i="17"/>
  <c r="M1398" i="17"/>
  <c r="N1398" i="17"/>
  <c r="M1399" i="17"/>
  <c r="N1399" i="17"/>
  <c r="M1400" i="17"/>
  <c r="N1400" i="17"/>
  <c r="M1401" i="17"/>
  <c r="N1401" i="17"/>
  <c r="M1402" i="17"/>
  <c r="N1402" i="17"/>
  <c r="M1403" i="17"/>
  <c r="N1403" i="17"/>
  <c r="M1404" i="17"/>
  <c r="N1404" i="17"/>
  <c r="M1405" i="17"/>
  <c r="N1405" i="17"/>
  <c r="M1406" i="17"/>
  <c r="N1406" i="17"/>
  <c r="M1407" i="17"/>
  <c r="N1407" i="17"/>
  <c r="M1408" i="17"/>
  <c r="N1408" i="17"/>
  <c r="M1409" i="17"/>
  <c r="N1409" i="17"/>
  <c r="M1410" i="17"/>
  <c r="N1410" i="17"/>
  <c r="M1411" i="17"/>
  <c r="N1411" i="17"/>
  <c r="M1412" i="17"/>
  <c r="N1412" i="17"/>
  <c r="M1413" i="17"/>
  <c r="N1413" i="17"/>
  <c r="M1414" i="17"/>
  <c r="N1414" i="17"/>
  <c r="M1415" i="17"/>
  <c r="N1415" i="17"/>
  <c r="M1416" i="17"/>
  <c r="N1416" i="17"/>
  <c r="M1417" i="17"/>
  <c r="N1417" i="17"/>
  <c r="M1418" i="17"/>
  <c r="N1418" i="17"/>
  <c r="M1419" i="17"/>
  <c r="N1419" i="17"/>
  <c r="M1420" i="17"/>
  <c r="N1420" i="17"/>
  <c r="M1421" i="17"/>
  <c r="N1421" i="17"/>
  <c r="M1422" i="17"/>
  <c r="N1422" i="17"/>
  <c r="M1423" i="17"/>
  <c r="N1423" i="17"/>
  <c r="M1424" i="17"/>
  <c r="N1424" i="17"/>
  <c r="M1425" i="17"/>
  <c r="N1425" i="17"/>
  <c r="M1426" i="17"/>
  <c r="N1426" i="17"/>
  <c r="M1427" i="17"/>
  <c r="N1427" i="17"/>
  <c r="M1428" i="17"/>
  <c r="N1428" i="17"/>
  <c r="M1429" i="17"/>
  <c r="N1429" i="17"/>
  <c r="M1430" i="17"/>
  <c r="N1430" i="17"/>
  <c r="M1431" i="17"/>
  <c r="N1431" i="17"/>
  <c r="M1432" i="17"/>
  <c r="N1432" i="17"/>
  <c r="M1433" i="17"/>
  <c r="N1433" i="17"/>
  <c r="M1434" i="17"/>
  <c r="N1434" i="17"/>
  <c r="M1435" i="17"/>
  <c r="N1435" i="17"/>
  <c r="M1436" i="17"/>
  <c r="N1436" i="17"/>
  <c r="M1437" i="17"/>
  <c r="N1437" i="17"/>
  <c r="M1438" i="17"/>
  <c r="N1438" i="17"/>
  <c r="M1439" i="17"/>
  <c r="N1439" i="17"/>
  <c r="M1440" i="17"/>
  <c r="N1440" i="17"/>
  <c r="M1441" i="17"/>
  <c r="N1441" i="17"/>
  <c r="M1442" i="17"/>
  <c r="N1442" i="17"/>
  <c r="M1443" i="17"/>
  <c r="N1443" i="17"/>
  <c r="M1444" i="17"/>
  <c r="N1444" i="17"/>
  <c r="M1445" i="17"/>
  <c r="N1445" i="17"/>
  <c r="M1446" i="17"/>
  <c r="N1446" i="17"/>
  <c r="M1447" i="17"/>
  <c r="N1447" i="17"/>
  <c r="M1448" i="17"/>
  <c r="N1448" i="17"/>
  <c r="M1449" i="17"/>
  <c r="N1449" i="17"/>
  <c r="M1450" i="17"/>
  <c r="N1450" i="17"/>
  <c r="M1451" i="17"/>
  <c r="N1451" i="17"/>
  <c r="M1452" i="17"/>
  <c r="N1452" i="17"/>
  <c r="M1453" i="17"/>
  <c r="N1453" i="17"/>
  <c r="M1454" i="17"/>
  <c r="N1454" i="17"/>
  <c r="M1455" i="17"/>
  <c r="N1455" i="17"/>
  <c r="M1456" i="17"/>
  <c r="N1456" i="17"/>
  <c r="M1457" i="17"/>
  <c r="N1457" i="17"/>
  <c r="M1458" i="17"/>
  <c r="N1458" i="17"/>
  <c r="M1459" i="17"/>
  <c r="N1459" i="17"/>
  <c r="M1460" i="17"/>
  <c r="N1460" i="17"/>
  <c r="M1461" i="17"/>
  <c r="N1461" i="17"/>
  <c r="M1462" i="17"/>
  <c r="N1462" i="17"/>
  <c r="M1463" i="17"/>
  <c r="N1463" i="17"/>
  <c r="M1464" i="17"/>
  <c r="N1464" i="17"/>
  <c r="M1465" i="17"/>
  <c r="N1465" i="17"/>
  <c r="M1466" i="17"/>
  <c r="N1466" i="17"/>
  <c r="M1467" i="17"/>
  <c r="N1467" i="17"/>
  <c r="M1468" i="17"/>
  <c r="N1468" i="17"/>
  <c r="M1469" i="17"/>
  <c r="N1469" i="17"/>
  <c r="M1470" i="17"/>
  <c r="N1470" i="17"/>
  <c r="M1471" i="17"/>
  <c r="N1471" i="17"/>
  <c r="M1472" i="17"/>
  <c r="N1472" i="17"/>
  <c r="M1473" i="17"/>
  <c r="N1473" i="17"/>
  <c r="M1474" i="17"/>
  <c r="N1474" i="17"/>
  <c r="M1475" i="17"/>
  <c r="N1475" i="17"/>
  <c r="M1476" i="17"/>
  <c r="N1476" i="17"/>
  <c r="M1477" i="17"/>
  <c r="N1477" i="17"/>
  <c r="M1478" i="17"/>
  <c r="N1478" i="17"/>
  <c r="M1479" i="17"/>
  <c r="N1479" i="17"/>
  <c r="M1480" i="17"/>
  <c r="N1480" i="17"/>
  <c r="M1481" i="17"/>
  <c r="N1481" i="17"/>
  <c r="M1482" i="17"/>
  <c r="N1482" i="17"/>
  <c r="M1483" i="17"/>
  <c r="N1483" i="17"/>
  <c r="M1484" i="17"/>
  <c r="N1484" i="17"/>
  <c r="M1485" i="17"/>
  <c r="N1485" i="17"/>
  <c r="M1486" i="17"/>
  <c r="N1486" i="17"/>
  <c r="M1487" i="17"/>
  <c r="N1487" i="17"/>
  <c r="M1488" i="17"/>
  <c r="N1488" i="17"/>
  <c r="M1489" i="17"/>
  <c r="N1489" i="17"/>
  <c r="M1490" i="17"/>
  <c r="N1490" i="17"/>
  <c r="M1491" i="17"/>
  <c r="N1491" i="17"/>
  <c r="M1492" i="17"/>
  <c r="N1492" i="17"/>
  <c r="M1493" i="17"/>
  <c r="N1493" i="17"/>
  <c r="M1494" i="17"/>
  <c r="N1494" i="17"/>
  <c r="M1495" i="17"/>
  <c r="N1495" i="17"/>
  <c r="M1496" i="17"/>
  <c r="N1496" i="17"/>
  <c r="M1497" i="17"/>
  <c r="N1497" i="17"/>
  <c r="M1498" i="17"/>
  <c r="N1498" i="17"/>
  <c r="M1499" i="17"/>
  <c r="N1499" i="17"/>
  <c r="M1500" i="17"/>
  <c r="N1500" i="17"/>
  <c r="M1501" i="17"/>
  <c r="N1501" i="17"/>
  <c r="M1502" i="17"/>
  <c r="N1502" i="17"/>
  <c r="M1503" i="17"/>
  <c r="N1503" i="17"/>
  <c r="M1504" i="17"/>
  <c r="N1504" i="17"/>
  <c r="M1505" i="17"/>
  <c r="N1505" i="17"/>
  <c r="M1506" i="17"/>
  <c r="N1506" i="17"/>
  <c r="M1507" i="17"/>
  <c r="N1507" i="17"/>
  <c r="M1508" i="17"/>
  <c r="N1508" i="17"/>
  <c r="M1509" i="17"/>
  <c r="N1509" i="17"/>
  <c r="M1510" i="17"/>
  <c r="N1510" i="17"/>
  <c r="M1511" i="17"/>
  <c r="N1511" i="17"/>
  <c r="M1512" i="17"/>
  <c r="N1512" i="17"/>
  <c r="M1513" i="17"/>
  <c r="N1513" i="17"/>
  <c r="M1514" i="17"/>
  <c r="N1514" i="17"/>
  <c r="M1515" i="17"/>
  <c r="N1515" i="17"/>
  <c r="M1516" i="17"/>
  <c r="N1516" i="17"/>
  <c r="M1517" i="17"/>
  <c r="N1517" i="17"/>
  <c r="M1518" i="17"/>
  <c r="N1518" i="17"/>
  <c r="M1519" i="17"/>
  <c r="N1519" i="17"/>
  <c r="M1520" i="17"/>
  <c r="N1520" i="17"/>
  <c r="M1521" i="17"/>
  <c r="N1521" i="17"/>
  <c r="M1522" i="17"/>
  <c r="N1522" i="17"/>
  <c r="M1523" i="17"/>
  <c r="N1523" i="17"/>
  <c r="M1524" i="17"/>
  <c r="N1524" i="17"/>
  <c r="M1525" i="17"/>
  <c r="N1525" i="17"/>
  <c r="M1526" i="17"/>
  <c r="N1526" i="17"/>
  <c r="M1527" i="17"/>
  <c r="N1527" i="17"/>
  <c r="M1528" i="17"/>
  <c r="N1528" i="17"/>
  <c r="M1529" i="17"/>
  <c r="N1529" i="17"/>
  <c r="M1530" i="17"/>
  <c r="N1530" i="17"/>
  <c r="M1531" i="17"/>
  <c r="N1531" i="17"/>
  <c r="M1532" i="17"/>
  <c r="N1532" i="17"/>
  <c r="M1533" i="17"/>
  <c r="N1533" i="17"/>
  <c r="M1534" i="17"/>
  <c r="N1534" i="17"/>
  <c r="M1535" i="17"/>
  <c r="N1535" i="17"/>
  <c r="M1536" i="17"/>
  <c r="N1536" i="17"/>
  <c r="M1537" i="17"/>
  <c r="N1537" i="17"/>
  <c r="M1538" i="17"/>
  <c r="N1538" i="17"/>
  <c r="M1539" i="17"/>
  <c r="N1539" i="17"/>
  <c r="M1540" i="17"/>
  <c r="N1540" i="17"/>
  <c r="M1541" i="17"/>
  <c r="N1541" i="17"/>
  <c r="M1542" i="17"/>
  <c r="N1542" i="17"/>
  <c r="M1543" i="17"/>
  <c r="N1543" i="17"/>
  <c r="M1544" i="17"/>
  <c r="N1544" i="17"/>
  <c r="M1545" i="17"/>
  <c r="N1545" i="17"/>
  <c r="M1546" i="17"/>
  <c r="N1546" i="17"/>
  <c r="M1547" i="17"/>
  <c r="N1547" i="17"/>
  <c r="M1548" i="17"/>
  <c r="N1548" i="17"/>
  <c r="M1549" i="17"/>
  <c r="N1549" i="17"/>
  <c r="M1550" i="17"/>
  <c r="N1550" i="17"/>
  <c r="M1551" i="17"/>
  <c r="N1551" i="17"/>
  <c r="M1552" i="17"/>
  <c r="N1552" i="17"/>
  <c r="M1553" i="17"/>
  <c r="N1553" i="17"/>
  <c r="M1554" i="17"/>
  <c r="N1554" i="17"/>
  <c r="M1555" i="17"/>
  <c r="N1555" i="17"/>
  <c r="M1556" i="17"/>
  <c r="N1556" i="17"/>
  <c r="M1557" i="17"/>
  <c r="N1557" i="17"/>
  <c r="M1558" i="17"/>
  <c r="N1558" i="17"/>
  <c r="M1559" i="17"/>
  <c r="N1559" i="17"/>
  <c r="M1560" i="17"/>
  <c r="N1560" i="17"/>
  <c r="M1561" i="17"/>
  <c r="N1561" i="17"/>
  <c r="M1562" i="17"/>
  <c r="N1562" i="17"/>
  <c r="M1563" i="17"/>
  <c r="N1563" i="17"/>
  <c r="M1564" i="17"/>
  <c r="N1564" i="17"/>
  <c r="M1565" i="17"/>
  <c r="N1565" i="17"/>
  <c r="M1566" i="17"/>
  <c r="N1566" i="17"/>
  <c r="M1567" i="17"/>
  <c r="N1567" i="17"/>
  <c r="M1568" i="17"/>
  <c r="N1568" i="17"/>
  <c r="M1569" i="17"/>
  <c r="N1569" i="17"/>
  <c r="M1570" i="17"/>
  <c r="N1570" i="17"/>
  <c r="M1571" i="17"/>
  <c r="N1571" i="17"/>
  <c r="M1572" i="17"/>
  <c r="N1572" i="17"/>
  <c r="M1573" i="17"/>
  <c r="N1573" i="17"/>
  <c r="M1574" i="17"/>
  <c r="N1574" i="17"/>
  <c r="M1575" i="17"/>
  <c r="N1575" i="17"/>
  <c r="M1576" i="17"/>
  <c r="N1576" i="17"/>
  <c r="M1577" i="17"/>
  <c r="N1577" i="17"/>
  <c r="M1578" i="17"/>
  <c r="N1578" i="17"/>
  <c r="M1579" i="17"/>
  <c r="N1579" i="17"/>
  <c r="M1580" i="17"/>
  <c r="N1580" i="17"/>
  <c r="M1581" i="17"/>
  <c r="N1581" i="17"/>
  <c r="M1582" i="17"/>
  <c r="N1582" i="17"/>
  <c r="M1583" i="17"/>
  <c r="N1583" i="17"/>
  <c r="M1584" i="17"/>
  <c r="N1584" i="17"/>
  <c r="M1585" i="17"/>
  <c r="N1585" i="17"/>
  <c r="M1586" i="17"/>
  <c r="N1586" i="17"/>
  <c r="M1587" i="17"/>
  <c r="N1587" i="17"/>
  <c r="M1588" i="17"/>
  <c r="N1588" i="17"/>
  <c r="M1589" i="17"/>
  <c r="N1589" i="17"/>
  <c r="M1590" i="17"/>
  <c r="N1590" i="17"/>
  <c r="M1591" i="17"/>
  <c r="N1591" i="17"/>
  <c r="M1592" i="17"/>
  <c r="N1592" i="17"/>
  <c r="M1593" i="17"/>
  <c r="N1593" i="17"/>
  <c r="M1594" i="17"/>
  <c r="N1594" i="17"/>
  <c r="M1595" i="17"/>
  <c r="N1595" i="17"/>
  <c r="M1596" i="17"/>
  <c r="N1596" i="17"/>
  <c r="M1597" i="17"/>
  <c r="N1597" i="17"/>
  <c r="M1598" i="17"/>
  <c r="N1598" i="17"/>
  <c r="M1599" i="17"/>
  <c r="N1599" i="17"/>
  <c r="M1600" i="17"/>
  <c r="N1600" i="17"/>
  <c r="M1601" i="17"/>
  <c r="N1601" i="17"/>
  <c r="M1602" i="17"/>
  <c r="N1602" i="17"/>
  <c r="M1603" i="17"/>
  <c r="N1603" i="17"/>
  <c r="M1604" i="17"/>
  <c r="N1604" i="17"/>
  <c r="M1605" i="17"/>
  <c r="N1605" i="17"/>
  <c r="M1606" i="17"/>
  <c r="N1606" i="17"/>
  <c r="M1607" i="17"/>
  <c r="N1607" i="17"/>
  <c r="M1608" i="17"/>
  <c r="N1608" i="17"/>
  <c r="M1609" i="17"/>
  <c r="N1609" i="17"/>
  <c r="M1610" i="17"/>
  <c r="N1610" i="17"/>
  <c r="M1611" i="17"/>
  <c r="N1611" i="17"/>
  <c r="M1612" i="17"/>
  <c r="N1612" i="17"/>
  <c r="M1613" i="17"/>
  <c r="N1613" i="17"/>
  <c r="M1614" i="17"/>
  <c r="N1614" i="17"/>
  <c r="M1615" i="17"/>
  <c r="N1615" i="17"/>
  <c r="M1616" i="17"/>
  <c r="N1616" i="17"/>
  <c r="M1617" i="17"/>
  <c r="N1617" i="17"/>
  <c r="M1618" i="17"/>
  <c r="N1618" i="17"/>
  <c r="M1619" i="17"/>
  <c r="N1619" i="17"/>
  <c r="M1620" i="17"/>
  <c r="N1620" i="17"/>
  <c r="M1621" i="17"/>
  <c r="N1621" i="17"/>
  <c r="M1622" i="17"/>
  <c r="N1622" i="17"/>
  <c r="M1623" i="17"/>
  <c r="N1623" i="17"/>
  <c r="M1624" i="17"/>
  <c r="N1624" i="17"/>
  <c r="M1625" i="17"/>
  <c r="N1625" i="17"/>
  <c r="M1626" i="17"/>
  <c r="N1626" i="17"/>
  <c r="M1627" i="17"/>
  <c r="N1627" i="17"/>
  <c r="M1628" i="17"/>
  <c r="N1628" i="17"/>
  <c r="M1629" i="17"/>
  <c r="N1629" i="17"/>
  <c r="M1630" i="17"/>
  <c r="N1630" i="17"/>
  <c r="M1631" i="17"/>
  <c r="N1631" i="17"/>
  <c r="M1632" i="17"/>
  <c r="N1632" i="17"/>
  <c r="M1633" i="17"/>
  <c r="N1633" i="17"/>
  <c r="M1634" i="17"/>
  <c r="N1634" i="17"/>
  <c r="M1635" i="17"/>
  <c r="N1635" i="17"/>
  <c r="M1636" i="17"/>
  <c r="N1636" i="17"/>
  <c r="M1637" i="17"/>
  <c r="N1637" i="17"/>
  <c r="M1638" i="17"/>
  <c r="N1638" i="17"/>
  <c r="M1639" i="17"/>
  <c r="N1639" i="17"/>
  <c r="M1640" i="17"/>
  <c r="N1640" i="17"/>
  <c r="M1641" i="17"/>
  <c r="N1641" i="17"/>
  <c r="M1642" i="17"/>
  <c r="N1642" i="17"/>
  <c r="M1643" i="17"/>
  <c r="N1643" i="17"/>
  <c r="M1644" i="17"/>
  <c r="N1644" i="17"/>
  <c r="M1645" i="17"/>
  <c r="N1645" i="17"/>
  <c r="M1646" i="17"/>
  <c r="N1646" i="17"/>
  <c r="M1647" i="17"/>
  <c r="N1647" i="17"/>
  <c r="M1648" i="17"/>
  <c r="N1648" i="17"/>
  <c r="M1649" i="17"/>
  <c r="N1649" i="17"/>
  <c r="M1650" i="17"/>
  <c r="N1650" i="17"/>
  <c r="M1651" i="17"/>
  <c r="N1651" i="17"/>
  <c r="M1652" i="17"/>
  <c r="N1652" i="17"/>
  <c r="M1653" i="17"/>
  <c r="N1653" i="17"/>
  <c r="M1654" i="17"/>
  <c r="N1654" i="17"/>
  <c r="M1655" i="17"/>
  <c r="N1655" i="17"/>
  <c r="M1656" i="17"/>
  <c r="N1656" i="17"/>
  <c r="M1657" i="17"/>
  <c r="N1657" i="17"/>
  <c r="M1658" i="17"/>
  <c r="N1658" i="17"/>
  <c r="M1659" i="17"/>
  <c r="N1659" i="17"/>
  <c r="M1660" i="17"/>
  <c r="N1660" i="17"/>
  <c r="M1661" i="17"/>
  <c r="N1661" i="17"/>
  <c r="M1662" i="17"/>
  <c r="N1662" i="17"/>
  <c r="M1663" i="17"/>
  <c r="N1663" i="17"/>
  <c r="M1664" i="17"/>
  <c r="N1664" i="17"/>
  <c r="M1665" i="17"/>
  <c r="N1665" i="17"/>
  <c r="M1666" i="17"/>
  <c r="N1666" i="17"/>
  <c r="M1667" i="17"/>
  <c r="N1667" i="17"/>
  <c r="M1668" i="17"/>
  <c r="N1668" i="17"/>
  <c r="M1669" i="17"/>
  <c r="N1669" i="17"/>
  <c r="M1670" i="17"/>
  <c r="N1670" i="17"/>
  <c r="M1671" i="17"/>
  <c r="N1671" i="17"/>
  <c r="M1672" i="17"/>
  <c r="N1672" i="17"/>
  <c r="M1673" i="17"/>
  <c r="N1673" i="17"/>
  <c r="M1674" i="17"/>
  <c r="N1674" i="17"/>
  <c r="M1675" i="17"/>
  <c r="N1675" i="17"/>
  <c r="M1676" i="17"/>
  <c r="N1676" i="17"/>
  <c r="M1677" i="17"/>
  <c r="N1677" i="17"/>
  <c r="M1678" i="17"/>
  <c r="N1678" i="17"/>
  <c r="M1679" i="17"/>
  <c r="N1679" i="17"/>
  <c r="M1680" i="17"/>
  <c r="N1680" i="17"/>
  <c r="M1681" i="17"/>
  <c r="N1681" i="17"/>
  <c r="M1682" i="17"/>
  <c r="N1682" i="17"/>
  <c r="M1683" i="17"/>
  <c r="N1683" i="17"/>
  <c r="M1684" i="17"/>
  <c r="N1684" i="17"/>
  <c r="M1685" i="17"/>
  <c r="N1685" i="17"/>
  <c r="M1686" i="17"/>
  <c r="N1686" i="17"/>
  <c r="M1687" i="17"/>
  <c r="N1687" i="17"/>
  <c r="M1688" i="17"/>
  <c r="N1688" i="17"/>
  <c r="M1689" i="17"/>
  <c r="N1689" i="17"/>
  <c r="M1690" i="17"/>
  <c r="N1690" i="17"/>
  <c r="M1691" i="17"/>
  <c r="N1691" i="17"/>
  <c r="M1692" i="17"/>
  <c r="N1692" i="17"/>
  <c r="M1693" i="17"/>
  <c r="N1693" i="17"/>
  <c r="M1694" i="17"/>
  <c r="N1694" i="17"/>
  <c r="M1695" i="17"/>
  <c r="N1695" i="17"/>
  <c r="M1696" i="17"/>
  <c r="N1696" i="17"/>
  <c r="M1697" i="17"/>
  <c r="N1697" i="17"/>
  <c r="M1698" i="17"/>
  <c r="N1698" i="17"/>
  <c r="M1699" i="17"/>
  <c r="N1699" i="17"/>
  <c r="M1700" i="17"/>
  <c r="N1700" i="17"/>
  <c r="M1701" i="17"/>
  <c r="N1701" i="17"/>
  <c r="M1702" i="17"/>
  <c r="N1702" i="17"/>
  <c r="M1703" i="17"/>
  <c r="N1703" i="17"/>
  <c r="M1704" i="17"/>
  <c r="N1704" i="17"/>
  <c r="M1705" i="17"/>
  <c r="N1705" i="17"/>
  <c r="M1706" i="17"/>
  <c r="N1706" i="17"/>
  <c r="M1707" i="17"/>
  <c r="N1707" i="17"/>
  <c r="M1708" i="17"/>
  <c r="N1708" i="17"/>
  <c r="M1709" i="17"/>
  <c r="N1709" i="17"/>
  <c r="M1710" i="17"/>
  <c r="N1710" i="17"/>
  <c r="M1711" i="17"/>
  <c r="N1711" i="17"/>
  <c r="M1712" i="17"/>
  <c r="N1712" i="17"/>
  <c r="M1713" i="17"/>
  <c r="N1713" i="17"/>
  <c r="M1714" i="17"/>
  <c r="N1714" i="17"/>
  <c r="M1715" i="17"/>
  <c r="N1715" i="17"/>
  <c r="M1716" i="17"/>
  <c r="N1716" i="17"/>
  <c r="M1717" i="17"/>
  <c r="N1717" i="17"/>
  <c r="M1718" i="17"/>
  <c r="N1718" i="17"/>
  <c r="M1719" i="17"/>
  <c r="N1719" i="17"/>
  <c r="M1720" i="17"/>
  <c r="N1720" i="17"/>
  <c r="M1721" i="17"/>
  <c r="N1721" i="17"/>
  <c r="M1722" i="17"/>
  <c r="N1722" i="17"/>
  <c r="M1723" i="17"/>
  <c r="N1723" i="17"/>
  <c r="M1724" i="17"/>
  <c r="N1724" i="17"/>
  <c r="M1725" i="17"/>
  <c r="N1725" i="17"/>
  <c r="M1726" i="17"/>
  <c r="N1726" i="17"/>
  <c r="M1727" i="17"/>
  <c r="N1727" i="17"/>
  <c r="M1728" i="17"/>
  <c r="N1728" i="17"/>
  <c r="M1729" i="17"/>
  <c r="N1729" i="17"/>
  <c r="M1730" i="17"/>
  <c r="N1730" i="17"/>
  <c r="M1731" i="17"/>
  <c r="N1731" i="17"/>
  <c r="M1732" i="17"/>
  <c r="N1732" i="17"/>
  <c r="M1733" i="17"/>
  <c r="N1733" i="17"/>
  <c r="M1734" i="17"/>
  <c r="N1734" i="17"/>
  <c r="M1735" i="17"/>
  <c r="N1735" i="17"/>
  <c r="M1736" i="17"/>
  <c r="N1736" i="17"/>
  <c r="M1737" i="17"/>
  <c r="N1737" i="17"/>
  <c r="M1738" i="17"/>
  <c r="N1738" i="17"/>
  <c r="M1739" i="17"/>
  <c r="N1739" i="17"/>
  <c r="M1740" i="17"/>
  <c r="N1740" i="17"/>
  <c r="M1741" i="17"/>
  <c r="N1741" i="17"/>
  <c r="M1742" i="17"/>
  <c r="N1742" i="17"/>
  <c r="M1743" i="17"/>
  <c r="N1743" i="17"/>
  <c r="M1744" i="17"/>
  <c r="N1744" i="17"/>
  <c r="M1745" i="17"/>
  <c r="N1745" i="17"/>
  <c r="M1746" i="17"/>
  <c r="N1746" i="17"/>
  <c r="M1747" i="17"/>
  <c r="N1747" i="17"/>
  <c r="M1748" i="17"/>
  <c r="N1748" i="17"/>
  <c r="M1749" i="17"/>
  <c r="N1749" i="17"/>
  <c r="M1750" i="17"/>
  <c r="N1750" i="17"/>
  <c r="M1751" i="17"/>
  <c r="N1751" i="17"/>
  <c r="M1752" i="17"/>
  <c r="N1752" i="17"/>
  <c r="M1753" i="17"/>
  <c r="N1753" i="17"/>
  <c r="M1754" i="17"/>
  <c r="N1754" i="17"/>
  <c r="M1755" i="17"/>
  <c r="N1755" i="17"/>
  <c r="M1756" i="17"/>
  <c r="N1756" i="17"/>
  <c r="M1757" i="17"/>
  <c r="N1757" i="17"/>
  <c r="M1758" i="17"/>
  <c r="N1758" i="17"/>
  <c r="M1759" i="17"/>
  <c r="N1759" i="17"/>
  <c r="M1760" i="17"/>
  <c r="N1760" i="17"/>
  <c r="M1761" i="17"/>
  <c r="N1761" i="17"/>
  <c r="M1762" i="17"/>
  <c r="N1762" i="17"/>
  <c r="M1763" i="17"/>
  <c r="N1763" i="17"/>
  <c r="M1764" i="17"/>
  <c r="N1764" i="17"/>
  <c r="M1765" i="17"/>
  <c r="N1765" i="17"/>
  <c r="M1766" i="17"/>
  <c r="N1766" i="17"/>
  <c r="M1767" i="17"/>
  <c r="N1767" i="17"/>
  <c r="M1768" i="17"/>
  <c r="N1768" i="17"/>
  <c r="M1769" i="17"/>
  <c r="N1769" i="17"/>
  <c r="M1770" i="17"/>
  <c r="N1770" i="17"/>
  <c r="M1771" i="17"/>
  <c r="N1771" i="17"/>
  <c r="M1772" i="17"/>
  <c r="N1772" i="17"/>
  <c r="M1773" i="17"/>
  <c r="N1773" i="17"/>
  <c r="M1774" i="17"/>
  <c r="N1774" i="17"/>
  <c r="M1775" i="17"/>
  <c r="N1775" i="17"/>
  <c r="M1776" i="17"/>
  <c r="N1776" i="17"/>
  <c r="M1777" i="17"/>
  <c r="N1777" i="17"/>
  <c r="M1778" i="17"/>
  <c r="N1778" i="17"/>
  <c r="M1779" i="17"/>
  <c r="N1779" i="17"/>
  <c r="M1780" i="17"/>
  <c r="N1780" i="17"/>
  <c r="M1781" i="17"/>
  <c r="N1781" i="17"/>
  <c r="M1782" i="17"/>
  <c r="N1782" i="17"/>
  <c r="M1783" i="17"/>
  <c r="N1783" i="17"/>
  <c r="M1784" i="17"/>
  <c r="N1784" i="17"/>
  <c r="M1785" i="17"/>
  <c r="N1785" i="17"/>
  <c r="M1786" i="17"/>
  <c r="N1786" i="17"/>
  <c r="M1787" i="17"/>
  <c r="N1787" i="17"/>
  <c r="M1788" i="17"/>
  <c r="N1788" i="17"/>
  <c r="M1789" i="17"/>
  <c r="N1789" i="17"/>
  <c r="M1790" i="17"/>
  <c r="N1790" i="17"/>
  <c r="M1791" i="17"/>
  <c r="N1791" i="17"/>
  <c r="M1792" i="17"/>
  <c r="N1792" i="17"/>
  <c r="M1793" i="17"/>
  <c r="N1793" i="17"/>
  <c r="M1794" i="17"/>
  <c r="N1794" i="17"/>
  <c r="M1795" i="17"/>
  <c r="N1795" i="17"/>
  <c r="M1796" i="17"/>
  <c r="N1796" i="17"/>
  <c r="M1797" i="17"/>
  <c r="N1797" i="17"/>
  <c r="M1798" i="17"/>
  <c r="N1798" i="17"/>
  <c r="M1799" i="17"/>
  <c r="N1799" i="17"/>
  <c r="M1800" i="17"/>
  <c r="N1800" i="17"/>
  <c r="M1801" i="17"/>
  <c r="N1801" i="17"/>
  <c r="M1802" i="17"/>
  <c r="N1802" i="17"/>
  <c r="M1803" i="17"/>
  <c r="N1803" i="17"/>
  <c r="M1804" i="17"/>
  <c r="N1804" i="17"/>
  <c r="M1805" i="17"/>
  <c r="N1805" i="17"/>
  <c r="M1806" i="17"/>
  <c r="N1806" i="17"/>
  <c r="M1807" i="17"/>
  <c r="N1807" i="17"/>
  <c r="M1808" i="17"/>
  <c r="N1808" i="17"/>
  <c r="M1809" i="17"/>
  <c r="N1809" i="17"/>
  <c r="M1810" i="17"/>
  <c r="N1810" i="17"/>
  <c r="M1811" i="17"/>
  <c r="N1811" i="17"/>
  <c r="M1812" i="17"/>
  <c r="N1812" i="17"/>
  <c r="M1813" i="17"/>
  <c r="N1813" i="17"/>
  <c r="M1814" i="17"/>
  <c r="N1814" i="17"/>
  <c r="M1815" i="17"/>
  <c r="N1815" i="17"/>
  <c r="M1816" i="17"/>
  <c r="N1816" i="17"/>
  <c r="M1817" i="17"/>
  <c r="N1817" i="17"/>
  <c r="M1818" i="17"/>
  <c r="N1818" i="17"/>
  <c r="M1819" i="17"/>
  <c r="N1819" i="17"/>
  <c r="M1820" i="17"/>
  <c r="N1820" i="17"/>
  <c r="M1821" i="17"/>
  <c r="N1821" i="17"/>
  <c r="M1822" i="17"/>
  <c r="N1822" i="17"/>
  <c r="M1823" i="17"/>
  <c r="N1823" i="17"/>
  <c r="M1824" i="17"/>
  <c r="N1824" i="17"/>
  <c r="M1825" i="17"/>
  <c r="N1825" i="17"/>
  <c r="M1826" i="17"/>
  <c r="N1826" i="17"/>
  <c r="M1827" i="17"/>
  <c r="N1827" i="17"/>
  <c r="M1828" i="17"/>
  <c r="N1828" i="17"/>
  <c r="M1829" i="17"/>
  <c r="N1829" i="17"/>
  <c r="M1830" i="17"/>
  <c r="N1830" i="17"/>
  <c r="M1831" i="17"/>
  <c r="N1831" i="17"/>
  <c r="M1832" i="17"/>
  <c r="N1832" i="17"/>
  <c r="M1833" i="17"/>
  <c r="N1833" i="17"/>
  <c r="M1834" i="17"/>
  <c r="N1834" i="17"/>
  <c r="M1835" i="17"/>
  <c r="N1835" i="17"/>
  <c r="M1836" i="17"/>
  <c r="N1836" i="17"/>
  <c r="M1837" i="17"/>
  <c r="N1837" i="17"/>
  <c r="M1838" i="17"/>
  <c r="N1838" i="17"/>
  <c r="M1839" i="17"/>
  <c r="N1839" i="17"/>
  <c r="M1840" i="17"/>
  <c r="N1840" i="17"/>
  <c r="M1841" i="17"/>
  <c r="N1841" i="17"/>
  <c r="M1842" i="17"/>
  <c r="N1842" i="17"/>
  <c r="M1843" i="17"/>
  <c r="N1843" i="17"/>
  <c r="M1844" i="17"/>
  <c r="N1844" i="17"/>
  <c r="M1845" i="17"/>
  <c r="N1845" i="17"/>
  <c r="M1846" i="17"/>
  <c r="N1846" i="17"/>
  <c r="M1847" i="17"/>
  <c r="N1847" i="17"/>
  <c r="M1848" i="17"/>
  <c r="N1848" i="17"/>
  <c r="M1849" i="17"/>
  <c r="N1849" i="17"/>
  <c r="M1850" i="17"/>
  <c r="N1850" i="17"/>
  <c r="M1851" i="17"/>
  <c r="N1851" i="17"/>
  <c r="M1852" i="17"/>
  <c r="N1852" i="17"/>
  <c r="M1853" i="17"/>
  <c r="N1853" i="17"/>
  <c r="M1854" i="17"/>
  <c r="N1854" i="17"/>
  <c r="M1855" i="17"/>
  <c r="N1855" i="17"/>
  <c r="M1856" i="17"/>
  <c r="N1856" i="17"/>
  <c r="M1857" i="17"/>
  <c r="N1857" i="17"/>
  <c r="M1858" i="17"/>
  <c r="N1858" i="17"/>
  <c r="M1859" i="17"/>
  <c r="N1859" i="17"/>
  <c r="M1860" i="17"/>
  <c r="N1860" i="17"/>
  <c r="M1861" i="17"/>
  <c r="N1861" i="17"/>
  <c r="M1862" i="17"/>
  <c r="N1862" i="17"/>
  <c r="M1863" i="17"/>
  <c r="N1863" i="17"/>
  <c r="M1864" i="17"/>
  <c r="N1864" i="17"/>
  <c r="M1865" i="17"/>
  <c r="N1865" i="17"/>
  <c r="M1866" i="17"/>
  <c r="N1866" i="17"/>
  <c r="M1867" i="17"/>
  <c r="N1867" i="17"/>
  <c r="M1868" i="17"/>
  <c r="N1868" i="17"/>
  <c r="M1869" i="17"/>
  <c r="N1869" i="17"/>
  <c r="M1870" i="17"/>
  <c r="N1870" i="17"/>
  <c r="M1871" i="17"/>
  <c r="N1871" i="17"/>
  <c r="M1872" i="17"/>
  <c r="N1872" i="17"/>
  <c r="M1873" i="17"/>
  <c r="N1873" i="17"/>
  <c r="M1874" i="17"/>
  <c r="N1874" i="17"/>
  <c r="M1875" i="17"/>
  <c r="N1875" i="17"/>
  <c r="M1876" i="17"/>
  <c r="N1876" i="17"/>
  <c r="M1877" i="17"/>
  <c r="N1877" i="17"/>
  <c r="M1878" i="17"/>
  <c r="N1878" i="17"/>
  <c r="M1879" i="17"/>
  <c r="N1879" i="17"/>
  <c r="M1880" i="17"/>
  <c r="N1880" i="17"/>
  <c r="M1881" i="17"/>
  <c r="N1881" i="17"/>
  <c r="M1882" i="17"/>
  <c r="N1882" i="17"/>
  <c r="M1883" i="17"/>
  <c r="N1883" i="17"/>
  <c r="M1884" i="17"/>
  <c r="N1884" i="17"/>
  <c r="M1885" i="17"/>
  <c r="N1885" i="17"/>
  <c r="M1886" i="17"/>
  <c r="N1886" i="17"/>
  <c r="M1887" i="17"/>
  <c r="N1887" i="17"/>
  <c r="M1888" i="17"/>
  <c r="N1888" i="17"/>
  <c r="M1889" i="17"/>
  <c r="N1889" i="17"/>
  <c r="M1890" i="17"/>
  <c r="N1890" i="17"/>
  <c r="M1891" i="17"/>
  <c r="N1891" i="17"/>
  <c r="M1892" i="17"/>
  <c r="N1892" i="17"/>
  <c r="M1893" i="17"/>
  <c r="N1893" i="17"/>
  <c r="M1894" i="17"/>
  <c r="N1894" i="17"/>
  <c r="M1895" i="17"/>
  <c r="N1895" i="17"/>
  <c r="M1896" i="17"/>
  <c r="N1896" i="17"/>
  <c r="M1897" i="17"/>
  <c r="N1897" i="17"/>
  <c r="M1898" i="17"/>
  <c r="N1898" i="17"/>
  <c r="M1899" i="17"/>
  <c r="N1899" i="17"/>
  <c r="M1900" i="17"/>
  <c r="N1900" i="17"/>
  <c r="M1901" i="17"/>
  <c r="N1901" i="17"/>
  <c r="M1902" i="17"/>
  <c r="N1902" i="17"/>
  <c r="M1903" i="17"/>
  <c r="N1903" i="17"/>
  <c r="M1904" i="17"/>
  <c r="N1904" i="17"/>
  <c r="M1905" i="17"/>
  <c r="N1905" i="17"/>
  <c r="M1906" i="17"/>
  <c r="N1906" i="17"/>
  <c r="M1907" i="17"/>
  <c r="N1907" i="17"/>
  <c r="M1908" i="17"/>
  <c r="N1908" i="17"/>
  <c r="M1909" i="17"/>
  <c r="N1909" i="17"/>
  <c r="M1910" i="17"/>
  <c r="N1910" i="17"/>
  <c r="M1911" i="17"/>
  <c r="N1911" i="17"/>
  <c r="M1912" i="17"/>
  <c r="N1912" i="17"/>
  <c r="M1913" i="17"/>
  <c r="N1913" i="17"/>
  <c r="M1914" i="17"/>
  <c r="N1914" i="17"/>
  <c r="M1915" i="17"/>
  <c r="N1915" i="17"/>
  <c r="M1916" i="17"/>
  <c r="N1916" i="17"/>
  <c r="M1917" i="17"/>
  <c r="N1917" i="17"/>
  <c r="M1918" i="17"/>
  <c r="N1918" i="17"/>
  <c r="M1919" i="17"/>
  <c r="N1919" i="17"/>
  <c r="M1920" i="17"/>
  <c r="N1920" i="17"/>
  <c r="M1921" i="17"/>
  <c r="N1921" i="17"/>
  <c r="M1922" i="17"/>
  <c r="N1922" i="17"/>
  <c r="M1923" i="17"/>
  <c r="N1923" i="17"/>
  <c r="M1924" i="17"/>
  <c r="N1924" i="17"/>
  <c r="M1925" i="17"/>
  <c r="N1925" i="17"/>
  <c r="M1926" i="17"/>
  <c r="N1926" i="17"/>
  <c r="M1927" i="17"/>
  <c r="N1927" i="17"/>
  <c r="M1928" i="17"/>
  <c r="N1928" i="17"/>
  <c r="M1929" i="17"/>
  <c r="N1929" i="17"/>
  <c r="M1930" i="17"/>
  <c r="N1930" i="17"/>
  <c r="M1931" i="17"/>
  <c r="N1931" i="17"/>
  <c r="M1932" i="17"/>
  <c r="N1932" i="17"/>
  <c r="M1933" i="17"/>
  <c r="N1933" i="17"/>
  <c r="M1934" i="17"/>
  <c r="N1934" i="17"/>
  <c r="M1935" i="17"/>
  <c r="N1935" i="17"/>
  <c r="M1936" i="17"/>
  <c r="N1936" i="17"/>
  <c r="M1937" i="17"/>
  <c r="N1937" i="17"/>
  <c r="M1938" i="17"/>
  <c r="N1938" i="17"/>
  <c r="M1939" i="17"/>
  <c r="N1939" i="17"/>
  <c r="M1940" i="17"/>
  <c r="N1940" i="17"/>
  <c r="M1941" i="17"/>
  <c r="N1941" i="17"/>
  <c r="M1942" i="17"/>
  <c r="N1942" i="17"/>
  <c r="M1943" i="17"/>
  <c r="N1943" i="17"/>
  <c r="M1944" i="17"/>
  <c r="N1944" i="17"/>
  <c r="M1945" i="17"/>
  <c r="N1945" i="17"/>
  <c r="M1946" i="17"/>
  <c r="N1946" i="17"/>
  <c r="M1947" i="17"/>
  <c r="N1947" i="17"/>
  <c r="M1948" i="17"/>
  <c r="N1948" i="17"/>
  <c r="M1949" i="17"/>
  <c r="N1949" i="17"/>
  <c r="M1950" i="17"/>
  <c r="N1950" i="17"/>
  <c r="M1951" i="17"/>
  <c r="N1951" i="17"/>
  <c r="M1952" i="17"/>
  <c r="N1952" i="17"/>
  <c r="M1953" i="17"/>
  <c r="N1953" i="17"/>
  <c r="M1954" i="17"/>
  <c r="N1954" i="17"/>
  <c r="M1955" i="17"/>
  <c r="N1955" i="17"/>
  <c r="M1956" i="17"/>
  <c r="N1956" i="17"/>
  <c r="M1957" i="17"/>
  <c r="N1957" i="17"/>
  <c r="M1958" i="17"/>
  <c r="N1958" i="17"/>
  <c r="M1959" i="17"/>
  <c r="N1959" i="17"/>
  <c r="M1960" i="17"/>
  <c r="N1960" i="17"/>
  <c r="M1961" i="17"/>
  <c r="N1961" i="17"/>
  <c r="M1962" i="17"/>
  <c r="N1962" i="17"/>
  <c r="M1963" i="17"/>
  <c r="N1963" i="17"/>
  <c r="M1964" i="17"/>
  <c r="N1964" i="17"/>
  <c r="M1965" i="17"/>
  <c r="N1965" i="17"/>
  <c r="M1966" i="17"/>
  <c r="N1966" i="17"/>
  <c r="M1967" i="17"/>
  <c r="N1967" i="17"/>
  <c r="M1968" i="17"/>
  <c r="N1968" i="17"/>
  <c r="M1969" i="17"/>
  <c r="N1969" i="17"/>
  <c r="M1970" i="17"/>
  <c r="N1970" i="17"/>
  <c r="M1971" i="17"/>
  <c r="N1971" i="17"/>
  <c r="M1972" i="17"/>
  <c r="N1972" i="17"/>
  <c r="M1973" i="17"/>
  <c r="N1973" i="17"/>
  <c r="M1974" i="17"/>
  <c r="N1974" i="17"/>
  <c r="M1975" i="17"/>
  <c r="N1975" i="17"/>
  <c r="M1976" i="17"/>
  <c r="N1976" i="17"/>
  <c r="M1977" i="17"/>
  <c r="N1977" i="17"/>
  <c r="M1978" i="17"/>
  <c r="N1978" i="17"/>
  <c r="M1979" i="17"/>
  <c r="N1979" i="17"/>
  <c r="M1980" i="17"/>
  <c r="N1980" i="17"/>
  <c r="M1981" i="17"/>
  <c r="N1981" i="17"/>
  <c r="M1982" i="17"/>
  <c r="N1982" i="17"/>
  <c r="M1983" i="17"/>
  <c r="N1983" i="17"/>
  <c r="M1984" i="17"/>
  <c r="N1984" i="17"/>
  <c r="M1985" i="17"/>
  <c r="N1985" i="17"/>
  <c r="M1986" i="17"/>
  <c r="N1986" i="17"/>
  <c r="M1987" i="17"/>
  <c r="N1987" i="17"/>
  <c r="M1988" i="17"/>
  <c r="N1988" i="17"/>
  <c r="M1989" i="17"/>
  <c r="N1989" i="17"/>
  <c r="M1990" i="17"/>
  <c r="N1990" i="17"/>
  <c r="M1991" i="17"/>
  <c r="N1991" i="17"/>
  <c r="M1992" i="17"/>
  <c r="N1992" i="17"/>
  <c r="M1993" i="17"/>
  <c r="N1993" i="17"/>
  <c r="M1994" i="17"/>
  <c r="N1994" i="17"/>
  <c r="M1995" i="17"/>
  <c r="N1995" i="17"/>
  <c r="M1996" i="17"/>
  <c r="N1996" i="17"/>
  <c r="M1997" i="17"/>
  <c r="N1997" i="17"/>
  <c r="M1998" i="17"/>
  <c r="N1998" i="17"/>
  <c r="M1999" i="17"/>
  <c r="N1999" i="17"/>
  <c r="M2000" i="17"/>
  <c r="N2000" i="17"/>
  <c r="M2001" i="17"/>
  <c r="N2001" i="17"/>
  <c r="M2002" i="17"/>
  <c r="N2002" i="17"/>
  <c r="M2003" i="17"/>
  <c r="N2003" i="17"/>
  <c r="M2004" i="17"/>
  <c r="N2004" i="17"/>
  <c r="M2005" i="17"/>
  <c r="N2005" i="17"/>
  <c r="M2006" i="17"/>
  <c r="N2006" i="17"/>
  <c r="M2007" i="17"/>
  <c r="N2007" i="17"/>
  <c r="M2008" i="17"/>
  <c r="N2008" i="17"/>
  <c r="M2009" i="17"/>
  <c r="N2009" i="17"/>
  <c r="M2010" i="17"/>
  <c r="N2010" i="17"/>
  <c r="M2011" i="17"/>
  <c r="N2011" i="17"/>
  <c r="M2012" i="17"/>
  <c r="N2012" i="17"/>
  <c r="M2013" i="17"/>
  <c r="N2013" i="17"/>
  <c r="M2014" i="17"/>
  <c r="N2014" i="17"/>
  <c r="M2015" i="17"/>
  <c r="N2015" i="17"/>
  <c r="M2016" i="17"/>
  <c r="N2016" i="17"/>
  <c r="M2017" i="17"/>
  <c r="N2017" i="17"/>
  <c r="M2018" i="17"/>
  <c r="N2018" i="17"/>
  <c r="M2019" i="17"/>
  <c r="N2019" i="17"/>
  <c r="M2020" i="17"/>
  <c r="N2020" i="17"/>
  <c r="M2021" i="17"/>
  <c r="N2021" i="17"/>
  <c r="M2022" i="17"/>
  <c r="N2022" i="17"/>
  <c r="M2023" i="17"/>
  <c r="N2023" i="17"/>
  <c r="M2024" i="17"/>
  <c r="N2024" i="17"/>
  <c r="M2025" i="17"/>
  <c r="N2025" i="17"/>
  <c r="M2026" i="17"/>
  <c r="N2026" i="17"/>
  <c r="M2027" i="17"/>
  <c r="N2027" i="17"/>
  <c r="M2028" i="17"/>
  <c r="N2028" i="17"/>
  <c r="M2029" i="17"/>
  <c r="N2029" i="17"/>
  <c r="M2030" i="17"/>
  <c r="N2030" i="17"/>
  <c r="M2031" i="17"/>
  <c r="N2031" i="17"/>
  <c r="M2032" i="17"/>
  <c r="N2032" i="17"/>
  <c r="M2033" i="17"/>
  <c r="N2033" i="17"/>
  <c r="M2034" i="17"/>
  <c r="N2034" i="17"/>
  <c r="M2035" i="17"/>
  <c r="N2035" i="17"/>
  <c r="M2036" i="17"/>
  <c r="N2036" i="17"/>
  <c r="M2037" i="17"/>
  <c r="N2037" i="17"/>
  <c r="M2038" i="17"/>
  <c r="N2038" i="17"/>
  <c r="M2039" i="17"/>
  <c r="N2039" i="17"/>
  <c r="M2040" i="17"/>
  <c r="N2040" i="17"/>
  <c r="M2041" i="17"/>
  <c r="N2041" i="17"/>
  <c r="M2042" i="17"/>
  <c r="N2042" i="17"/>
  <c r="M2043" i="17"/>
  <c r="N2043" i="17"/>
  <c r="M2044" i="17"/>
  <c r="N2044" i="17"/>
  <c r="M2045" i="17"/>
  <c r="N2045" i="17"/>
  <c r="M2046" i="17"/>
  <c r="N2046" i="17"/>
  <c r="M2047" i="17"/>
  <c r="N2047" i="17"/>
  <c r="M2048" i="17"/>
  <c r="N2048" i="17"/>
  <c r="M2049" i="17"/>
  <c r="N2049" i="17"/>
  <c r="M2050" i="17"/>
  <c r="N2050" i="17"/>
  <c r="M2051" i="17"/>
  <c r="N2051" i="17"/>
  <c r="M2052" i="17"/>
  <c r="N2052" i="17"/>
  <c r="M2053" i="17"/>
  <c r="N2053" i="17"/>
  <c r="M2054" i="17"/>
  <c r="N2054" i="17"/>
  <c r="M2055" i="17"/>
  <c r="N2055" i="17"/>
  <c r="M2056" i="17"/>
  <c r="N2056" i="17"/>
  <c r="M2057" i="17"/>
  <c r="N2057" i="17"/>
  <c r="M2058" i="17"/>
  <c r="N2058" i="17"/>
  <c r="M2059" i="17"/>
  <c r="N2059" i="17"/>
  <c r="M2060" i="17"/>
  <c r="N2060" i="17"/>
  <c r="M2061" i="17"/>
  <c r="N2061" i="17"/>
  <c r="M2062" i="17"/>
  <c r="N2062" i="17"/>
  <c r="M2063" i="17"/>
  <c r="N2063" i="17"/>
  <c r="M2064" i="17"/>
  <c r="N2064" i="17"/>
  <c r="M2065" i="17"/>
  <c r="N2065" i="17"/>
  <c r="M2066" i="17"/>
  <c r="N2066" i="17"/>
  <c r="M2067" i="17"/>
  <c r="N2067" i="17"/>
  <c r="M2068" i="17"/>
  <c r="N2068" i="17"/>
  <c r="M2069" i="17"/>
  <c r="N2069" i="17"/>
  <c r="M2070" i="17"/>
  <c r="N2070" i="17"/>
  <c r="M2071" i="17"/>
  <c r="N2071" i="17"/>
  <c r="M2072" i="17"/>
  <c r="N2072" i="17"/>
  <c r="M2073" i="17"/>
  <c r="N2073" i="17"/>
  <c r="M2074" i="17"/>
  <c r="N2074" i="17"/>
  <c r="M2075" i="17"/>
  <c r="N2075" i="17"/>
  <c r="M2076" i="17"/>
  <c r="N2076" i="17"/>
  <c r="M2077" i="17"/>
  <c r="N2077" i="17"/>
  <c r="M2078" i="17"/>
  <c r="N2078" i="17"/>
  <c r="M2079" i="17"/>
  <c r="N2079" i="17"/>
  <c r="M2080" i="17"/>
  <c r="N2080" i="17"/>
  <c r="M2081" i="17"/>
  <c r="N2081" i="17"/>
  <c r="M2082" i="17"/>
  <c r="N2082" i="17"/>
  <c r="M2083" i="17"/>
  <c r="N2083" i="17"/>
  <c r="M2084" i="17"/>
  <c r="N2084" i="17"/>
  <c r="M2085" i="17"/>
  <c r="N2085" i="17"/>
  <c r="M2086" i="17"/>
  <c r="N2086" i="17"/>
  <c r="M2087" i="17"/>
  <c r="N2087" i="17"/>
  <c r="M2088" i="17"/>
  <c r="N2088" i="17"/>
  <c r="M2089" i="17"/>
  <c r="N2089" i="17"/>
  <c r="M2090" i="17"/>
  <c r="N2090" i="17"/>
  <c r="M2091" i="17"/>
  <c r="N2091" i="17"/>
  <c r="M2092" i="17"/>
  <c r="N2092" i="17"/>
  <c r="M2093" i="17"/>
  <c r="N2093" i="17"/>
  <c r="M2094" i="17"/>
  <c r="N2094" i="17"/>
  <c r="M2095" i="17"/>
  <c r="N2095" i="17"/>
  <c r="M2096" i="17"/>
  <c r="N2096" i="17"/>
  <c r="M2097" i="17"/>
  <c r="N2097" i="17"/>
  <c r="M2098" i="17"/>
  <c r="N2098" i="17"/>
  <c r="M2099" i="17"/>
  <c r="N2099" i="17"/>
  <c r="M2100" i="17"/>
  <c r="N2100" i="17"/>
  <c r="M2101" i="17"/>
  <c r="N2101" i="17"/>
  <c r="M2102" i="17"/>
  <c r="N2102" i="17"/>
  <c r="M2103" i="17"/>
  <c r="N2103" i="17"/>
  <c r="M2104" i="17"/>
  <c r="N2104" i="17"/>
  <c r="M2105" i="17"/>
  <c r="N2105" i="17"/>
  <c r="M2106" i="17"/>
  <c r="N2106" i="17"/>
  <c r="M2107" i="17"/>
  <c r="N2107" i="17"/>
  <c r="M2108" i="17"/>
  <c r="N2108" i="17"/>
  <c r="M2109" i="17"/>
  <c r="N2109" i="17"/>
  <c r="N7482" i="17" s="1"/>
  <c r="M2110" i="17"/>
  <c r="N2110" i="17"/>
  <c r="M2111" i="17"/>
  <c r="N2111" i="17"/>
  <c r="M2112" i="17"/>
  <c r="N2112" i="17"/>
  <c r="M2113" i="17"/>
  <c r="N2113" i="17"/>
  <c r="M2114" i="17"/>
  <c r="N2114" i="17"/>
  <c r="M2115" i="17"/>
  <c r="N2115" i="17"/>
  <c r="M2116" i="17"/>
  <c r="N2116" i="17"/>
  <c r="M2117" i="17"/>
  <c r="N2117" i="17"/>
  <c r="M2118" i="17"/>
  <c r="N2118" i="17"/>
  <c r="M2119" i="17"/>
  <c r="N2119" i="17"/>
  <c r="M2120" i="17"/>
  <c r="N2120" i="17"/>
  <c r="M2121" i="17"/>
  <c r="N2121" i="17"/>
  <c r="M2122" i="17"/>
  <c r="N2122" i="17"/>
  <c r="M2123" i="17"/>
  <c r="N2123" i="17"/>
  <c r="M2124" i="17"/>
  <c r="N2124" i="17"/>
  <c r="M2125" i="17"/>
  <c r="N2125" i="17"/>
  <c r="M2126" i="17"/>
  <c r="N2126" i="17"/>
  <c r="M2127" i="17"/>
  <c r="N2127" i="17"/>
  <c r="M2128" i="17"/>
  <c r="N2128" i="17"/>
  <c r="M2129" i="17"/>
  <c r="N2129" i="17"/>
  <c r="M2130" i="17"/>
  <c r="N2130" i="17"/>
  <c r="M2131" i="17"/>
  <c r="N2131" i="17"/>
  <c r="M2132" i="17"/>
  <c r="N2132" i="17"/>
  <c r="M2133" i="17"/>
  <c r="N2133" i="17"/>
  <c r="M2134" i="17"/>
  <c r="N2134" i="17"/>
  <c r="M2135" i="17"/>
  <c r="N2135" i="17"/>
  <c r="M2136" i="17"/>
  <c r="N2136" i="17"/>
  <c r="M2137" i="17"/>
  <c r="N2137" i="17"/>
  <c r="M2138" i="17"/>
  <c r="N2138" i="17"/>
  <c r="M2139" i="17"/>
  <c r="N2139" i="17"/>
  <c r="M2140" i="17"/>
  <c r="N2140" i="17"/>
  <c r="M2141" i="17"/>
  <c r="N2141" i="17"/>
  <c r="M2142" i="17"/>
  <c r="N2142" i="17"/>
  <c r="M2143" i="17"/>
  <c r="N2143" i="17"/>
  <c r="M2144" i="17"/>
  <c r="N2144" i="17"/>
  <c r="M2145" i="17"/>
  <c r="N2145" i="17"/>
  <c r="M2146" i="17"/>
  <c r="N2146" i="17"/>
  <c r="M2147" i="17"/>
  <c r="N2147" i="17"/>
  <c r="M2148" i="17"/>
  <c r="N2148" i="17"/>
  <c r="M2149" i="17"/>
  <c r="N2149" i="17"/>
  <c r="M2150" i="17"/>
  <c r="N2150" i="17"/>
  <c r="M2151" i="17"/>
  <c r="N2151" i="17"/>
  <c r="M2152" i="17"/>
  <c r="N2152" i="17"/>
  <c r="M2153" i="17"/>
  <c r="N2153" i="17"/>
  <c r="M2154" i="17"/>
  <c r="N2154" i="17"/>
  <c r="M2155" i="17"/>
  <c r="N2155" i="17"/>
  <c r="M2156" i="17"/>
  <c r="N2156" i="17"/>
  <c r="M2157" i="17"/>
  <c r="N2157" i="17"/>
  <c r="M2158" i="17"/>
  <c r="N2158" i="17"/>
  <c r="M2159" i="17"/>
  <c r="N2159" i="17"/>
  <c r="M2160" i="17"/>
  <c r="N2160" i="17"/>
  <c r="M2161" i="17"/>
  <c r="N2161" i="17"/>
  <c r="M2162" i="17"/>
  <c r="N2162" i="17"/>
  <c r="M2163" i="17"/>
  <c r="N2163" i="17"/>
  <c r="M2164" i="17"/>
  <c r="N2164" i="17"/>
  <c r="M2165" i="17"/>
  <c r="N2165" i="17"/>
  <c r="M2166" i="17"/>
  <c r="N2166" i="17"/>
  <c r="M2167" i="17"/>
  <c r="N2167" i="17"/>
  <c r="M2168" i="17"/>
  <c r="N2168" i="17"/>
  <c r="M2169" i="17"/>
  <c r="N2169" i="17"/>
  <c r="M2170" i="17"/>
  <c r="N2170" i="17"/>
  <c r="M2171" i="17"/>
  <c r="N2171" i="17"/>
  <c r="M2172" i="17"/>
  <c r="N2172" i="17"/>
  <c r="M2173" i="17"/>
  <c r="N2173" i="17"/>
  <c r="M2174" i="17"/>
  <c r="N2174" i="17"/>
  <c r="M2175" i="17"/>
  <c r="N2175" i="17"/>
  <c r="M2176" i="17"/>
  <c r="N2176" i="17"/>
  <c r="M2177" i="17"/>
  <c r="N2177" i="17"/>
  <c r="M2178" i="17"/>
  <c r="N2178" i="17"/>
  <c r="M2179" i="17"/>
  <c r="N2179" i="17"/>
  <c r="M2180" i="17"/>
  <c r="N2180" i="17"/>
  <c r="M2181" i="17"/>
  <c r="N2181" i="17"/>
  <c r="M2182" i="17"/>
  <c r="N2182" i="17"/>
  <c r="M2183" i="17"/>
  <c r="N2183" i="17"/>
  <c r="M2184" i="17"/>
  <c r="N2184" i="17"/>
  <c r="M2185" i="17"/>
  <c r="N2185" i="17"/>
  <c r="M2186" i="17"/>
  <c r="N2186" i="17"/>
  <c r="M2187" i="17"/>
  <c r="N2187" i="17"/>
  <c r="M2188" i="17"/>
  <c r="N2188" i="17"/>
  <c r="M2189" i="17"/>
  <c r="N2189" i="17"/>
  <c r="M2190" i="17"/>
  <c r="N2190" i="17"/>
  <c r="M2191" i="17"/>
  <c r="N2191" i="17"/>
  <c r="M2192" i="17"/>
  <c r="N2192" i="17"/>
  <c r="M2193" i="17"/>
  <c r="N2193" i="17"/>
  <c r="M2194" i="17"/>
  <c r="N2194" i="17"/>
  <c r="M2195" i="17"/>
  <c r="N2195" i="17"/>
  <c r="M2196" i="17"/>
  <c r="N2196" i="17"/>
  <c r="M2197" i="17"/>
  <c r="N2197" i="17"/>
  <c r="M2198" i="17"/>
  <c r="N2198" i="17"/>
  <c r="M2199" i="17"/>
  <c r="N2199" i="17"/>
  <c r="M2200" i="17"/>
  <c r="N2200" i="17"/>
  <c r="M2201" i="17"/>
  <c r="N2201" i="17"/>
  <c r="M2202" i="17"/>
  <c r="N2202" i="17"/>
  <c r="M2203" i="17"/>
  <c r="N2203" i="17"/>
  <c r="M2204" i="17"/>
  <c r="N2204" i="17"/>
  <c r="M2205" i="17"/>
  <c r="N2205" i="17"/>
  <c r="M2206" i="17"/>
  <c r="N2206" i="17"/>
  <c r="M2207" i="17"/>
  <c r="N2207" i="17"/>
  <c r="M2208" i="17"/>
  <c r="N2208" i="17"/>
  <c r="M2209" i="17"/>
  <c r="N2209" i="17"/>
  <c r="M2210" i="17"/>
  <c r="N2210" i="17"/>
  <c r="M2211" i="17"/>
  <c r="N2211" i="17"/>
  <c r="M2212" i="17"/>
  <c r="N2212" i="17"/>
  <c r="M2213" i="17"/>
  <c r="N2213" i="17"/>
  <c r="M2214" i="17"/>
  <c r="N2214" i="17"/>
  <c r="M2215" i="17"/>
  <c r="N2215" i="17"/>
  <c r="M2216" i="17"/>
  <c r="N2216" i="17"/>
  <c r="M2217" i="17"/>
  <c r="N2217" i="17"/>
  <c r="M2218" i="17"/>
  <c r="N2218" i="17"/>
  <c r="M2219" i="17"/>
  <c r="N2219" i="17"/>
  <c r="M2220" i="17"/>
  <c r="N2220" i="17"/>
  <c r="M2221" i="17"/>
  <c r="N2221" i="17"/>
  <c r="M2222" i="17"/>
  <c r="N2222" i="17"/>
  <c r="M2223" i="17"/>
  <c r="N2223" i="17"/>
  <c r="M2224" i="17"/>
  <c r="N2224" i="17"/>
  <c r="M2225" i="17"/>
  <c r="N2225" i="17"/>
  <c r="M2226" i="17"/>
  <c r="N2226" i="17"/>
  <c r="M2227" i="17"/>
  <c r="N2227" i="17"/>
  <c r="M2228" i="17"/>
  <c r="N2228" i="17"/>
  <c r="M2229" i="17"/>
  <c r="N2229" i="17"/>
  <c r="M2230" i="17"/>
  <c r="N2230" i="17"/>
  <c r="M2231" i="17"/>
  <c r="N2231" i="17"/>
  <c r="M2232" i="17"/>
  <c r="N2232" i="17"/>
  <c r="M2233" i="17"/>
  <c r="N2233" i="17"/>
  <c r="M2234" i="17"/>
  <c r="N2234" i="17"/>
  <c r="M2235" i="17"/>
  <c r="N2235" i="17"/>
  <c r="M2236" i="17"/>
  <c r="N2236" i="17"/>
  <c r="M2237" i="17"/>
  <c r="N2237" i="17"/>
  <c r="M2238" i="17"/>
  <c r="N2238" i="17"/>
  <c r="M2239" i="17"/>
  <c r="N2239" i="17"/>
  <c r="M2240" i="17"/>
  <c r="N2240" i="17"/>
  <c r="M2241" i="17"/>
  <c r="N2241" i="17"/>
  <c r="M2242" i="17"/>
  <c r="N2242" i="17"/>
  <c r="M2243" i="17"/>
  <c r="N2243" i="17"/>
  <c r="M2244" i="17"/>
  <c r="N2244" i="17"/>
  <c r="M2245" i="17"/>
  <c r="N2245" i="17"/>
  <c r="M2246" i="17"/>
  <c r="N2246" i="17"/>
  <c r="M2247" i="17"/>
  <c r="N2247" i="17"/>
  <c r="M2248" i="17"/>
  <c r="N2248" i="17"/>
  <c r="M2249" i="17"/>
  <c r="N2249" i="17"/>
  <c r="M2250" i="17"/>
  <c r="N2250" i="17"/>
  <c r="M2251" i="17"/>
  <c r="N2251" i="17"/>
  <c r="M2252" i="17"/>
  <c r="N2252" i="17"/>
  <c r="M2253" i="17"/>
  <c r="N2253" i="17"/>
  <c r="M2254" i="17"/>
  <c r="N2254" i="17"/>
  <c r="M2255" i="17"/>
  <c r="N2255" i="17"/>
  <c r="M2256" i="17"/>
  <c r="N2256" i="17"/>
  <c r="M2257" i="17"/>
  <c r="N2257" i="17"/>
  <c r="M2258" i="17"/>
  <c r="N2258" i="17"/>
  <c r="M2259" i="17"/>
  <c r="N2259" i="17"/>
  <c r="M2260" i="17"/>
  <c r="N2260" i="17"/>
  <c r="M2261" i="17"/>
  <c r="N2261" i="17"/>
  <c r="M2262" i="17"/>
  <c r="N2262" i="17"/>
  <c r="M2263" i="17"/>
  <c r="N2263" i="17"/>
  <c r="M2264" i="17"/>
  <c r="N2264" i="17"/>
  <c r="M2265" i="17"/>
  <c r="N2265" i="17"/>
  <c r="M2266" i="17"/>
  <c r="N2266" i="17"/>
  <c r="M2267" i="17"/>
  <c r="N2267" i="17"/>
  <c r="M2268" i="17"/>
  <c r="N2268" i="17"/>
  <c r="M2269" i="17"/>
  <c r="N2269" i="17"/>
  <c r="M2270" i="17"/>
  <c r="N2270" i="17"/>
  <c r="M2271" i="17"/>
  <c r="N2271" i="17"/>
  <c r="M2272" i="17"/>
  <c r="N2272" i="17"/>
  <c r="M2273" i="17"/>
  <c r="N2273" i="17"/>
  <c r="M2274" i="17"/>
  <c r="N2274" i="17"/>
  <c r="M2275" i="17"/>
  <c r="N2275" i="17"/>
  <c r="M2276" i="17"/>
  <c r="N2276" i="17"/>
  <c r="M2277" i="17"/>
  <c r="N2277" i="17"/>
  <c r="M2278" i="17"/>
  <c r="N2278" i="17"/>
  <c r="M2279" i="17"/>
  <c r="N2279" i="17"/>
  <c r="M2280" i="17"/>
  <c r="N2280" i="17"/>
  <c r="M2281" i="17"/>
  <c r="N2281" i="17"/>
  <c r="M2282" i="17"/>
  <c r="N2282" i="17"/>
  <c r="M2283" i="17"/>
  <c r="N2283" i="17"/>
  <c r="M2284" i="17"/>
  <c r="N2284" i="17"/>
  <c r="M2285" i="17"/>
  <c r="N2285" i="17"/>
  <c r="M2286" i="17"/>
  <c r="N2286" i="17"/>
  <c r="M2287" i="17"/>
  <c r="N2287" i="17"/>
  <c r="M2288" i="17"/>
  <c r="N2288" i="17"/>
  <c r="M2289" i="17"/>
  <c r="N2289" i="17"/>
  <c r="M2290" i="17"/>
  <c r="N2290" i="17"/>
  <c r="M2291" i="17"/>
  <c r="N2291" i="17"/>
  <c r="M2292" i="17"/>
  <c r="N2292" i="17"/>
  <c r="M2293" i="17"/>
  <c r="N2293" i="17"/>
  <c r="M2294" i="17"/>
  <c r="N2294" i="17"/>
  <c r="M2295" i="17"/>
  <c r="N2295" i="17"/>
  <c r="M2296" i="17"/>
  <c r="N2296" i="17"/>
  <c r="M2297" i="17"/>
  <c r="N2297" i="17"/>
  <c r="M2298" i="17"/>
  <c r="N2298" i="17"/>
  <c r="M2299" i="17"/>
  <c r="N2299" i="17"/>
  <c r="M2300" i="17"/>
  <c r="N2300" i="17"/>
  <c r="M2301" i="17"/>
  <c r="N2301" i="17"/>
  <c r="M2302" i="17"/>
  <c r="N2302" i="17"/>
  <c r="M2303" i="17"/>
  <c r="N2303" i="17"/>
  <c r="M2304" i="17"/>
  <c r="N2304" i="17"/>
  <c r="M2305" i="17"/>
  <c r="N2305" i="17"/>
  <c r="M2306" i="17"/>
  <c r="N2306" i="17"/>
  <c r="M2307" i="17"/>
  <c r="N2307" i="17"/>
  <c r="M2308" i="17"/>
  <c r="N2308" i="17"/>
  <c r="M2309" i="17"/>
  <c r="N2309" i="17"/>
  <c r="M2310" i="17"/>
  <c r="N2310" i="17"/>
  <c r="M2311" i="17"/>
  <c r="N2311" i="17"/>
  <c r="M2312" i="17"/>
  <c r="N2312" i="17"/>
  <c r="M2313" i="17"/>
  <c r="N2313" i="17"/>
  <c r="M2314" i="17"/>
  <c r="N2314" i="17"/>
  <c r="M2315" i="17"/>
  <c r="N2315" i="17"/>
  <c r="M2316" i="17"/>
  <c r="N2316" i="17"/>
  <c r="M2317" i="17"/>
  <c r="N2317" i="17"/>
  <c r="M2318" i="17"/>
  <c r="N2318" i="17"/>
  <c r="M2319" i="17"/>
  <c r="N2319" i="17"/>
  <c r="M2320" i="17"/>
  <c r="N2320" i="17"/>
  <c r="M2321" i="17"/>
  <c r="N2321" i="17"/>
  <c r="M2322" i="17"/>
  <c r="N2322" i="17"/>
  <c r="M2323" i="17"/>
  <c r="N2323" i="17"/>
  <c r="M2324" i="17"/>
  <c r="N2324" i="17"/>
  <c r="M2325" i="17"/>
  <c r="N2325" i="17"/>
  <c r="M2326" i="17"/>
  <c r="N2326" i="17"/>
  <c r="M2327" i="17"/>
  <c r="N2327" i="17"/>
  <c r="M2328" i="17"/>
  <c r="N2328" i="17"/>
  <c r="M2329" i="17"/>
  <c r="N2329" i="17"/>
  <c r="M2330" i="17"/>
  <c r="N2330" i="17"/>
  <c r="M2331" i="17"/>
  <c r="N2331" i="17"/>
  <c r="M2332" i="17"/>
  <c r="N2332" i="17"/>
  <c r="M2333" i="17"/>
  <c r="N2333" i="17"/>
  <c r="M2334" i="17"/>
  <c r="N2334" i="17"/>
  <c r="M2335" i="17"/>
  <c r="N2335" i="17"/>
  <c r="M2336" i="17"/>
  <c r="N2336" i="17"/>
  <c r="M2337" i="17"/>
  <c r="N2337" i="17"/>
  <c r="M2338" i="17"/>
  <c r="N2338" i="17"/>
  <c r="M2339" i="17"/>
  <c r="N2339" i="17"/>
  <c r="M2340" i="17"/>
  <c r="N2340" i="17"/>
  <c r="M2341" i="17"/>
  <c r="N2341" i="17"/>
  <c r="M2342" i="17"/>
  <c r="N2342" i="17"/>
  <c r="M2343" i="17"/>
  <c r="N2343" i="17"/>
  <c r="M2344" i="17"/>
  <c r="N2344" i="17"/>
  <c r="M2345" i="17"/>
  <c r="N2345" i="17"/>
  <c r="M2346" i="17"/>
  <c r="N2346" i="17"/>
  <c r="M2347" i="17"/>
  <c r="N2347" i="17"/>
  <c r="M2348" i="17"/>
  <c r="N2348" i="17"/>
  <c r="M2349" i="17"/>
  <c r="N2349" i="17"/>
  <c r="M2350" i="17"/>
  <c r="N2350" i="17"/>
  <c r="M2351" i="17"/>
  <c r="N2351" i="17"/>
  <c r="M2352" i="17"/>
  <c r="N2352" i="17"/>
  <c r="M2353" i="17"/>
  <c r="N2353" i="17"/>
  <c r="M2354" i="17"/>
  <c r="N2354" i="17"/>
  <c r="M2355" i="17"/>
  <c r="N2355" i="17"/>
  <c r="M2356" i="17"/>
  <c r="N2356" i="17"/>
  <c r="M2357" i="17"/>
  <c r="N2357" i="17"/>
  <c r="M2358" i="17"/>
  <c r="N2358" i="17"/>
  <c r="M2359" i="17"/>
  <c r="N2359" i="17"/>
  <c r="M2360" i="17"/>
  <c r="N2360" i="17"/>
  <c r="M2361" i="17"/>
  <c r="N2361" i="17"/>
  <c r="M2362" i="17"/>
  <c r="N2362" i="17"/>
  <c r="M2363" i="17"/>
  <c r="N2363" i="17"/>
  <c r="M2364" i="17"/>
  <c r="N2364" i="17"/>
  <c r="M2365" i="17"/>
  <c r="N2365" i="17"/>
  <c r="M2366" i="17"/>
  <c r="N2366" i="17"/>
  <c r="M2367" i="17"/>
  <c r="N2367" i="17"/>
  <c r="M2368" i="17"/>
  <c r="N2368" i="17"/>
  <c r="M2369" i="17"/>
  <c r="N2369" i="17"/>
  <c r="M2370" i="17"/>
  <c r="N2370" i="17"/>
  <c r="M2371" i="17"/>
  <c r="N2371" i="17"/>
  <c r="M2372" i="17"/>
  <c r="N2372" i="17"/>
  <c r="M2373" i="17"/>
  <c r="N2373" i="17"/>
  <c r="M2374" i="17"/>
  <c r="N2374" i="17"/>
  <c r="M2375" i="17"/>
  <c r="N2375" i="17"/>
  <c r="M2376" i="17"/>
  <c r="N2376" i="17"/>
  <c r="M2377" i="17"/>
  <c r="N2377" i="17"/>
  <c r="M2378" i="17"/>
  <c r="N2378" i="17"/>
  <c r="M2379" i="17"/>
  <c r="N2379" i="17"/>
  <c r="M2380" i="17"/>
  <c r="N2380" i="17"/>
  <c r="M2381" i="17"/>
  <c r="N2381" i="17"/>
  <c r="M2382" i="17"/>
  <c r="N2382" i="17"/>
  <c r="M2383" i="17"/>
  <c r="N2383" i="17"/>
  <c r="M2384" i="17"/>
  <c r="N2384" i="17"/>
  <c r="M2385" i="17"/>
  <c r="N2385" i="17"/>
  <c r="M2386" i="17"/>
  <c r="N2386" i="17"/>
  <c r="M2387" i="17"/>
  <c r="N2387" i="17"/>
  <c r="M2388" i="17"/>
  <c r="N2388" i="17"/>
  <c r="M2389" i="17"/>
  <c r="N2389" i="17"/>
  <c r="M2390" i="17"/>
  <c r="N2390" i="17"/>
  <c r="M2391" i="17"/>
  <c r="N2391" i="17"/>
  <c r="M2392" i="17"/>
  <c r="N2392" i="17"/>
  <c r="M2393" i="17"/>
  <c r="N2393" i="17"/>
  <c r="M2394" i="17"/>
  <c r="N2394" i="17"/>
  <c r="M2395" i="17"/>
  <c r="N2395" i="17"/>
  <c r="M2396" i="17"/>
  <c r="N2396" i="17"/>
  <c r="M2397" i="17"/>
  <c r="N2397" i="17"/>
  <c r="M2398" i="17"/>
  <c r="N2398" i="17"/>
  <c r="M2399" i="17"/>
  <c r="N2399" i="17"/>
  <c r="M2400" i="17"/>
  <c r="N2400" i="17"/>
  <c r="M2401" i="17"/>
  <c r="N2401" i="17"/>
  <c r="M2402" i="17"/>
  <c r="N2402" i="17"/>
  <c r="M2403" i="17"/>
  <c r="N2403" i="17"/>
  <c r="M2404" i="17"/>
  <c r="N2404" i="17"/>
  <c r="M2405" i="17"/>
  <c r="N2405" i="17"/>
  <c r="M2406" i="17"/>
  <c r="N2406" i="17"/>
  <c r="M2407" i="17"/>
  <c r="N2407" i="17"/>
  <c r="M2408" i="17"/>
  <c r="N2408" i="17"/>
  <c r="M2409" i="17"/>
  <c r="N2409" i="17"/>
  <c r="M2410" i="17"/>
  <c r="N2410" i="17"/>
  <c r="M2411" i="17"/>
  <c r="N2411" i="17"/>
  <c r="M2412" i="17"/>
  <c r="N2412" i="17"/>
  <c r="M2413" i="17"/>
  <c r="N2413" i="17"/>
  <c r="M2414" i="17"/>
  <c r="N2414" i="17"/>
  <c r="M2415" i="17"/>
  <c r="N2415" i="17"/>
  <c r="M2416" i="17"/>
  <c r="N2416" i="17"/>
  <c r="M2417" i="17"/>
  <c r="N2417" i="17"/>
  <c r="M2418" i="17"/>
  <c r="N2418" i="17"/>
  <c r="M2419" i="17"/>
  <c r="N2419" i="17"/>
  <c r="M2420" i="17"/>
  <c r="N2420" i="17"/>
  <c r="M2421" i="17"/>
  <c r="N2421" i="17"/>
  <c r="M2422" i="17"/>
  <c r="N2422" i="17"/>
  <c r="M2423" i="17"/>
  <c r="N2423" i="17"/>
  <c r="M2424" i="17"/>
  <c r="N2424" i="17"/>
  <c r="M2425" i="17"/>
  <c r="N2425" i="17"/>
  <c r="M2426" i="17"/>
  <c r="N2426" i="17"/>
  <c r="M2427" i="17"/>
  <c r="N2427" i="17"/>
  <c r="M2428" i="17"/>
  <c r="N2428" i="17"/>
  <c r="M2429" i="17"/>
  <c r="N2429" i="17"/>
  <c r="M2430" i="17"/>
  <c r="N2430" i="17"/>
  <c r="M2431" i="17"/>
  <c r="N2431" i="17"/>
  <c r="M2432" i="17"/>
  <c r="N2432" i="17"/>
  <c r="M2433" i="17"/>
  <c r="N2433" i="17"/>
  <c r="M2434" i="17"/>
  <c r="N2434" i="17"/>
  <c r="M2435" i="17"/>
  <c r="N2435" i="17"/>
  <c r="M2436" i="17"/>
  <c r="N2436" i="17"/>
  <c r="M2437" i="17"/>
  <c r="N2437" i="17"/>
  <c r="M2438" i="17"/>
  <c r="N2438" i="17"/>
  <c r="M2439" i="17"/>
  <c r="N2439" i="17"/>
  <c r="M2440" i="17"/>
  <c r="N2440" i="17"/>
  <c r="M2441" i="17"/>
  <c r="N2441" i="17"/>
  <c r="M2442" i="17"/>
  <c r="N2442" i="17"/>
  <c r="M2443" i="17"/>
  <c r="N2443" i="17"/>
  <c r="M2444" i="17"/>
  <c r="N2444" i="17"/>
  <c r="M2445" i="17"/>
  <c r="N2445" i="17"/>
  <c r="M2446" i="17"/>
  <c r="N2446" i="17"/>
  <c r="M2447" i="17"/>
  <c r="N2447" i="17"/>
  <c r="M2448" i="17"/>
  <c r="N2448" i="17"/>
  <c r="M2449" i="17"/>
  <c r="N2449" i="17"/>
  <c r="M2450" i="17"/>
  <c r="N2450" i="17"/>
  <c r="M2451" i="17"/>
  <c r="N2451" i="17"/>
  <c r="M2452" i="17"/>
  <c r="N2452" i="17"/>
  <c r="M2453" i="17"/>
  <c r="N2453" i="17"/>
  <c r="M2454" i="17"/>
  <c r="N2454" i="17"/>
  <c r="M2455" i="17"/>
  <c r="N2455" i="17"/>
  <c r="M2456" i="17"/>
  <c r="N2456" i="17"/>
  <c r="M2457" i="17"/>
  <c r="N2457" i="17"/>
  <c r="M2458" i="17"/>
  <c r="N2458" i="17"/>
  <c r="M2459" i="17"/>
  <c r="N2459" i="17"/>
  <c r="M2460" i="17"/>
  <c r="N2460" i="17"/>
  <c r="M2461" i="17"/>
  <c r="N2461" i="17"/>
  <c r="M2462" i="17"/>
  <c r="N2462" i="17"/>
  <c r="M2463" i="17"/>
  <c r="N2463" i="17"/>
  <c r="M2464" i="17"/>
  <c r="N2464" i="17"/>
  <c r="M2465" i="17"/>
  <c r="N2465" i="17"/>
  <c r="M2466" i="17"/>
  <c r="N2466" i="17"/>
  <c r="M2467" i="17"/>
  <c r="N2467" i="17"/>
  <c r="M2468" i="17"/>
  <c r="N2468" i="17"/>
  <c r="M2469" i="17"/>
  <c r="N2469" i="17"/>
  <c r="M2470" i="17"/>
  <c r="N2470" i="17"/>
  <c r="M2471" i="17"/>
  <c r="N2471" i="17"/>
  <c r="M2472" i="17"/>
  <c r="N2472" i="17"/>
  <c r="M2473" i="17"/>
  <c r="N2473" i="17"/>
  <c r="M2474" i="17"/>
  <c r="N2474" i="17"/>
  <c r="M2475" i="17"/>
  <c r="N2475" i="17"/>
  <c r="M2476" i="17"/>
  <c r="N2476" i="17"/>
  <c r="M2477" i="17"/>
  <c r="N2477" i="17"/>
  <c r="M2478" i="17"/>
  <c r="N2478" i="17"/>
  <c r="M2479" i="17"/>
  <c r="N2479" i="17"/>
  <c r="M2480" i="17"/>
  <c r="N2480" i="17"/>
  <c r="M2481" i="17"/>
  <c r="N2481" i="17"/>
  <c r="M2482" i="17"/>
  <c r="N2482" i="17"/>
  <c r="M2483" i="17"/>
  <c r="N2483" i="17"/>
  <c r="M2484" i="17"/>
  <c r="N2484" i="17"/>
  <c r="M2485" i="17"/>
  <c r="N2485" i="17"/>
  <c r="M2486" i="17"/>
  <c r="N2486" i="17"/>
  <c r="M2487" i="17"/>
  <c r="N2487" i="17"/>
  <c r="M2488" i="17"/>
  <c r="N2488" i="17"/>
  <c r="M2489" i="17"/>
  <c r="N2489" i="17"/>
  <c r="M2490" i="17"/>
  <c r="N2490" i="17"/>
  <c r="M2491" i="17"/>
  <c r="N2491" i="17"/>
  <c r="M2492" i="17"/>
  <c r="N2492" i="17"/>
  <c r="M2493" i="17"/>
  <c r="N2493" i="17"/>
  <c r="M2494" i="17"/>
  <c r="N2494" i="17"/>
  <c r="M2495" i="17"/>
  <c r="N2495" i="17"/>
  <c r="M2496" i="17"/>
  <c r="N2496" i="17"/>
  <c r="M2497" i="17"/>
  <c r="N2497" i="17"/>
  <c r="M2498" i="17"/>
  <c r="N2498" i="17"/>
  <c r="M2499" i="17"/>
  <c r="N2499" i="17"/>
  <c r="M2500" i="17"/>
  <c r="N2500" i="17"/>
  <c r="M2501" i="17"/>
  <c r="N2501" i="17"/>
  <c r="M2502" i="17"/>
  <c r="N2502" i="17"/>
  <c r="M2503" i="17"/>
  <c r="N2503" i="17"/>
  <c r="M2504" i="17"/>
  <c r="N2504" i="17"/>
  <c r="M2505" i="17"/>
  <c r="N2505" i="17"/>
  <c r="M2506" i="17"/>
  <c r="N2506" i="17"/>
  <c r="M2507" i="17"/>
  <c r="N2507" i="17"/>
  <c r="M2508" i="17"/>
  <c r="N2508" i="17"/>
  <c r="M2509" i="17"/>
  <c r="N2509" i="17"/>
  <c r="M2510" i="17"/>
  <c r="N2510" i="17"/>
  <c r="M2511" i="17"/>
  <c r="N2511" i="17"/>
  <c r="M2512" i="17"/>
  <c r="N2512" i="17"/>
  <c r="M2513" i="17"/>
  <c r="N2513" i="17"/>
  <c r="M2514" i="17"/>
  <c r="N2514" i="17"/>
  <c r="M2515" i="17"/>
  <c r="N2515" i="17"/>
  <c r="M2516" i="17"/>
  <c r="N2516" i="17"/>
  <c r="M2517" i="17"/>
  <c r="N2517" i="17"/>
  <c r="M2518" i="17"/>
  <c r="N2518" i="17"/>
  <c r="M2519" i="17"/>
  <c r="N2519" i="17"/>
  <c r="M2520" i="17"/>
  <c r="N2520" i="17"/>
  <c r="M2521" i="17"/>
  <c r="N2521" i="17"/>
  <c r="M2522" i="17"/>
  <c r="N2522" i="17"/>
  <c r="M2523" i="17"/>
  <c r="N2523" i="17"/>
  <c r="M2524" i="17"/>
  <c r="N2524" i="17"/>
  <c r="M2525" i="17"/>
  <c r="N2525" i="17"/>
  <c r="M2526" i="17"/>
  <c r="N2526" i="17"/>
  <c r="M2527" i="17"/>
  <c r="N2527" i="17"/>
  <c r="M2528" i="17"/>
  <c r="N2528" i="17"/>
  <c r="M2529" i="17"/>
  <c r="N2529" i="17"/>
  <c r="M2530" i="17"/>
  <c r="N2530" i="17"/>
  <c r="M2531" i="17"/>
  <c r="N2531" i="17"/>
  <c r="M2532" i="17"/>
  <c r="N2532" i="17"/>
  <c r="M2533" i="17"/>
  <c r="N2533" i="17"/>
  <c r="M2534" i="17"/>
  <c r="N2534" i="17"/>
  <c r="M2535" i="17"/>
  <c r="N2535" i="17"/>
  <c r="M2536" i="17"/>
  <c r="N2536" i="17"/>
  <c r="M2537" i="17"/>
  <c r="N2537" i="17"/>
  <c r="M2538" i="17"/>
  <c r="N2538" i="17"/>
  <c r="M2539" i="17"/>
  <c r="N2539" i="17"/>
  <c r="M2540" i="17"/>
  <c r="N2540" i="17"/>
  <c r="M2541" i="17"/>
  <c r="N2541" i="17"/>
  <c r="M2542" i="17"/>
  <c r="N2542" i="17"/>
  <c r="M2543" i="17"/>
  <c r="N2543" i="17"/>
  <c r="M2544" i="17"/>
  <c r="N2544" i="17"/>
  <c r="M2545" i="17"/>
  <c r="N2545" i="17"/>
  <c r="M2546" i="17"/>
  <c r="N2546" i="17"/>
  <c r="M2547" i="17"/>
  <c r="N2547" i="17"/>
  <c r="M2548" i="17"/>
  <c r="N2548" i="17"/>
  <c r="M2549" i="17"/>
  <c r="N2549" i="17"/>
  <c r="M2550" i="17"/>
  <c r="N2550" i="17"/>
  <c r="M2551" i="17"/>
  <c r="N2551" i="17"/>
  <c r="M2552" i="17"/>
  <c r="N2552" i="17"/>
  <c r="M2553" i="17"/>
  <c r="N2553" i="17"/>
  <c r="M2554" i="17"/>
  <c r="N2554" i="17"/>
  <c r="M2555" i="17"/>
  <c r="N2555" i="17"/>
  <c r="M2556" i="17"/>
  <c r="N2556" i="17"/>
  <c r="M2557" i="17"/>
  <c r="N2557" i="17"/>
  <c r="M2558" i="17"/>
  <c r="N2558" i="17"/>
  <c r="M2559" i="17"/>
  <c r="N2559" i="17"/>
  <c r="M2560" i="17"/>
  <c r="N2560" i="17"/>
  <c r="M2561" i="17"/>
  <c r="N2561" i="17"/>
  <c r="M2562" i="17"/>
  <c r="N2562" i="17"/>
  <c r="M2563" i="17"/>
  <c r="N2563" i="17"/>
  <c r="M2564" i="17"/>
  <c r="N2564" i="17"/>
  <c r="M2565" i="17"/>
  <c r="N2565" i="17"/>
  <c r="M2566" i="17"/>
  <c r="N2566" i="17"/>
  <c r="M2567" i="17"/>
  <c r="N2567" i="17"/>
  <c r="M2568" i="17"/>
  <c r="N2568" i="17"/>
  <c r="M2569" i="17"/>
  <c r="N2569" i="17"/>
  <c r="M2570" i="17"/>
  <c r="N2570" i="17"/>
  <c r="M2571" i="17"/>
  <c r="N2571" i="17"/>
  <c r="M2572" i="17"/>
  <c r="N2572" i="17"/>
  <c r="M2573" i="17"/>
  <c r="N2573" i="17"/>
  <c r="M2574" i="17"/>
  <c r="N2574" i="17"/>
  <c r="M2575" i="17"/>
  <c r="N2575" i="17"/>
  <c r="M2576" i="17"/>
  <c r="N2576" i="17"/>
  <c r="M2577" i="17"/>
  <c r="N2577" i="17"/>
  <c r="M2578" i="17"/>
  <c r="N2578" i="17"/>
  <c r="M2579" i="17"/>
  <c r="N2579" i="17"/>
  <c r="M2580" i="17"/>
  <c r="N2580" i="17"/>
  <c r="M2581" i="17"/>
  <c r="N2581" i="17"/>
  <c r="M2582" i="17"/>
  <c r="N2582" i="17"/>
  <c r="M2583" i="17"/>
  <c r="N2583" i="17"/>
  <c r="M2584" i="17"/>
  <c r="N2584" i="17"/>
  <c r="M2585" i="17"/>
  <c r="N2585" i="17"/>
  <c r="M2586" i="17"/>
  <c r="N2586" i="17"/>
  <c r="M2587" i="17"/>
  <c r="N2587" i="17"/>
  <c r="M2588" i="17"/>
  <c r="N2588" i="17"/>
  <c r="M2589" i="17"/>
  <c r="N2589" i="17"/>
  <c r="M2590" i="17"/>
  <c r="N2590" i="17"/>
  <c r="M2591" i="17"/>
  <c r="N2591" i="17"/>
  <c r="M2592" i="17"/>
  <c r="N2592" i="17"/>
  <c r="M2593" i="17"/>
  <c r="N2593" i="17"/>
  <c r="M2594" i="17"/>
  <c r="N2594" i="17"/>
  <c r="M2595" i="17"/>
  <c r="N2595" i="17"/>
  <c r="M2596" i="17"/>
  <c r="N2596" i="17"/>
  <c r="M2597" i="17"/>
  <c r="N2597" i="17"/>
  <c r="M2598" i="17"/>
  <c r="N2598" i="17"/>
  <c r="M2599" i="17"/>
  <c r="N2599" i="17"/>
  <c r="M2600" i="17"/>
  <c r="N2600" i="17"/>
  <c r="M2601" i="17"/>
  <c r="N2601" i="17"/>
  <c r="M2602" i="17"/>
  <c r="N2602" i="17"/>
  <c r="M2603" i="17"/>
  <c r="N2603" i="17"/>
  <c r="M2604" i="17"/>
  <c r="N2604" i="17"/>
  <c r="M2605" i="17"/>
  <c r="N2605" i="17"/>
  <c r="M2606" i="17"/>
  <c r="N2606" i="17"/>
  <c r="M2607" i="17"/>
  <c r="N2607" i="17"/>
  <c r="M2608" i="17"/>
  <c r="N2608" i="17"/>
  <c r="M2609" i="17"/>
  <c r="N2609" i="17"/>
  <c r="M2610" i="17"/>
  <c r="N2610" i="17"/>
  <c r="M2611" i="17"/>
  <c r="N2611" i="17"/>
  <c r="M2612" i="17"/>
  <c r="N2612" i="17"/>
  <c r="M2613" i="17"/>
  <c r="N2613" i="17"/>
  <c r="M2614" i="17"/>
  <c r="N2614" i="17"/>
  <c r="M2615" i="17"/>
  <c r="N2615" i="17"/>
  <c r="M2616" i="17"/>
  <c r="N2616" i="17"/>
  <c r="M2617" i="17"/>
  <c r="N2617" i="17"/>
  <c r="M2618" i="17"/>
  <c r="N2618" i="17"/>
  <c r="M2619" i="17"/>
  <c r="N2619" i="17"/>
  <c r="M2620" i="17"/>
  <c r="N2620" i="17"/>
  <c r="M2621" i="17"/>
  <c r="N2621" i="17"/>
  <c r="M2622" i="17"/>
  <c r="N2622" i="17"/>
  <c r="M2623" i="17"/>
  <c r="N2623" i="17"/>
  <c r="M2624" i="17"/>
  <c r="N2624" i="17"/>
  <c r="M2625" i="17"/>
  <c r="N2625" i="17"/>
  <c r="M2626" i="17"/>
  <c r="N2626" i="17"/>
  <c r="M2627" i="17"/>
  <c r="N2627" i="17"/>
  <c r="M2628" i="17"/>
  <c r="N2628" i="17"/>
  <c r="M2629" i="17"/>
  <c r="N2629" i="17"/>
  <c r="M2630" i="17"/>
  <c r="N2630" i="17"/>
  <c r="M2631" i="17"/>
  <c r="N2631" i="17"/>
  <c r="M2632" i="17"/>
  <c r="N2632" i="17"/>
  <c r="M2633" i="17"/>
  <c r="N2633" i="17"/>
  <c r="M2634" i="17"/>
  <c r="N2634" i="17"/>
  <c r="M2635" i="17"/>
  <c r="N2635" i="17"/>
  <c r="M2636" i="17"/>
  <c r="N2636" i="17"/>
  <c r="M2637" i="17"/>
  <c r="N2637" i="17"/>
  <c r="M2638" i="17"/>
  <c r="N2638" i="17"/>
  <c r="M2639" i="17"/>
  <c r="N2639" i="17"/>
  <c r="M2640" i="17"/>
  <c r="N2640" i="17"/>
  <c r="M2641" i="17"/>
  <c r="N2641" i="17"/>
  <c r="M2642" i="17"/>
  <c r="N2642" i="17"/>
  <c r="M2643" i="17"/>
  <c r="N2643" i="17"/>
  <c r="M2644" i="17"/>
  <c r="N2644" i="17"/>
  <c r="M2645" i="17"/>
  <c r="N2645" i="17"/>
  <c r="M2646" i="17"/>
  <c r="N2646" i="17"/>
  <c r="M2647" i="17"/>
  <c r="N2647" i="17"/>
  <c r="M2648" i="17"/>
  <c r="N2648" i="17"/>
  <c r="M2649" i="17"/>
  <c r="N2649" i="17"/>
  <c r="M2650" i="17"/>
  <c r="N2650" i="17"/>
  <c r="M2651" i="17"/>
  <c r="N2651" i="17"/>
  <c r="M2652" i="17"/>
  <c r="N2652" i="17"/>
  <c r="M2653" i="17"/>
  <c r="N2653" i="17"/>
  <c r="M2654" i="17"/>
  <c r="N2654" i="17"/>
  <c r="M2655" i="17"/>
  <c r="N2655" i="17"/>
  <c r="M2656" i="17"/>
  <c r="N2656" i="17"/>
  <c r="M2657" i="17"/>
  <c r="N2657" i="17"/>
  <c r="M2658" i="17"/>
  <c r="N2658" i="17"/>
  <c r="M2659" i="17"/>
  <c r="N2659" i="17"/>
  <c r="M2660" i="17"/>
  <c r="N2660" i="17"/>
  <c r="M2661" i="17"/>
  <c r="N2661" i="17"/>
  <c r="M2662" i="17"/>
  <c r="N2662" i="17"/>
  <c r="M2663" i="17"/>
  <c r="N2663" i="17"/>
  <c r="M2664" i="17"/>
  <c r="N2664" i="17"/>
  <c r="M2665" i="17"/>
  <c r="N2665" i="17"/>
  <c r="M2666" i="17"/>
  <c r="N2666" i="17"/>
  <c r="M2667" i="17"/>
  <c r="N2667" i="17"/>
  <c r="M2668" i="17"/>
  <c r="N2668" i="17"/>
  <c r="M2669" i="17"/>
  <c r="N2669" i="17"/>
  <c r="M2670" i="17"/>
  <c r="N2670" i="17"/>
  <c r="M2671" i="17"/>
  <c r="N2671" i="17"/>
  <c r="M2672" i="17"/>
  <c r="N2672" i="17"/>
  <c r="M2673" i="17"/>
  <c r="N2673" i="17"/>
  <c r="M2674" i="17"/>
  <c r="N2674" i="17"/>
  <c r="M2675" i="17"/>
  <c r="N2675" i="17"/>
  <c r="M2676" i="17"/>
  <c r="N2676" i="17"/>
  <c r="M2677" i="17"/>
  <c r="N2677" i="17"/>
  <c r="M2678" i="17"/>
  <c r="N2678" i="17"/>
  <c r="M2679" i="17"/>
  <c r="N2679" i="17"/>
  <c r="M2680" i="17"/>
  <c r="N2680" i="17"/>
  <c r="M2681" i="17"/>
  <c r="N2681" i="17"/>
  <c r="M2682" i="17"/>
  <c r="N2682" i="17"/>
  <c r="M2683" i="17"/>
  <c r="N2683" i="17"/>
  <c r="M2684" i="17"/>
  <c r="N2684" i="17"/>
  <c r="M2685" i="17"/>
  <c r="N2685" i="17"/>
  <c r="M2686" i="17"/>
  <c r="N2686" i="17"/>
  <c r="M2687" i="17"/>
  <c r="N2687" i="17"/>
  <c r="M2688" i="17"/>
  <c r="N2688" i="17"/>
  <c r="M2689" i="17"/>
  <c r="N2689" i="17"/>
  <c r="M2690" i="17"/>
  <c r="N2690" i="17"/>
  <c r="M2691" i="17"/>
  <c r="N2691" i="17"/>
  <c r="M2692" i="17"/>
  <c r="N2692" i="17"/>
  <c r="M2693" i="17"/>
  <c r="N2693" i="17"/>
  <c r="M2694" i="17"/>
  <c r="N2694" i="17"/>
  <c r="M2695" i="17"/>
  <c r="N2695" i="17"/>
  <c r="M2696" i="17"/>
  <c r="N2696" i="17"/>
  <c r="M2697" i="17"/>
  <c r="N2697" i="17"/>
  <c r="M2698" i="17"/>
  <c r="N2698" i="17"/>
  <c r="M2699" i="17"/>
  <c r="N2699" i="17"/>
  <c r="M2700" i="17"/>
  <c r="N2700" i="17"/>
  <c r="M2701" i="17"/>
  <c r="N2701" i="17"/>
  <c r="M2702" i="17"/>
  <c r="N2702" i="17"/>
  <c r="M2703" i="17"/>
  <c r="N2703" i="17"/>
  <c r="M2704" i="17"/>
  <c r="N2704" i="17"/>
  <c r="M2705" i="17"/>
  <c r="N2705" i="17"/>
  <c r="M2706" i="17"/>
  <c r="N2706" i="17"/>
  <c r="M2707" i="17"/>
  <c r="N2707" i="17"/>
  <c r="M2708" i="17"/>
  <c r="N2708" i="17"/>
  <c r="M2709" i="17"/>
  <c r="N2709" i="17"/>
  <c r="M2710" i="17"/>
  <c r="N2710" i="17"/>
  <c r="M2711" i="17"/>
  <c r="N2711" i="17"/>
  <c r="M2712" i="17"/>
  <c r="N2712" i="17"/>
  <c r="M2713" i="17"/>
  <c r="N2713" i="17"/>
  <c r="M2714" i="17"/>
  <c r="N2714" i="17"/>
  <c r="M2715" i="17"/>
  <c r="N2715" i="17"/>
  <c r="M2716" i="17"/>
  <c r="N2716" i="17"/>
  <c r="M2717" i="17"/>
  <c r="N2717" i="17"/>
  <c r="M2718" i="17"/>
  <c r="N2718" i="17"/>
  <c r="M2719" i="17"/>
  <c r="N2719" i="17"/>
  <c r="M2720" i="17"/>
  <c r="N2720" i="17"/>
  <c r="M2721" i="17"/>
  <c r="N2721" i="17"/>
  <c r="M2722" i="17"/>
  <c r="N2722" i="17"/>
  <c r="M2723" i="17"/>
  <c r="N2723" i="17"/>
  <c r="M2724" i="17"/>
  <c r="N2724" i="17"/>
  <c r="M2725" i="17"/>
  <c r="N2725" i="17"/>
  <c r="M2726" i="17"/>
  <c r="N2726" i="17"/>
  <c r="M2727" i="17"/>
  <c r="N2727" i="17"/>
  <c r="M2728" i="17"/>
  <c r="N2728" i="17"/>
  <c r="M2729" i="17"/>
  <c r="N2729" i="17"/>
  <c r="M2730" i="17"/>
  <c r="N2730" i="17"/>
  <c r="M2731" i="17"/>
  <c r="N2731" i="17"/>
  <c r="M2732" i="17"/>
  <c r="N2732" i="17"/>
  <c r="M2733" i="17"/>
  <c r="N2733" i="17"/>
  <c r="M2734" i="17"/>
  <c r="N2734" i="17"/>
  <c r="M2735" i="17"/>
  <c r="N2735" i="17"/>
  <c r="M2736" i="17"/>
  <c r="N2736" i="17"/>
  <c r="M2737" i="17"/>
  <c r="N2737" i="17"/>
  <c r="M2738" i="17"/>
  <c r="N2738" i="17"/>
  <c r="M2739" i="17"/>
  <c r="N2739" i="17"/>
  <c r="M2740" i="17"/>
  <c r="N2740" i="17"/>
  <c r="M2741" i="17"/>
  <c r="N2741" i="17"/>
  <c r="M2742" i="17"/>
  <c r="N2742" i="17"/>
  <c r="M2743" i="17"/>
  <c r="N2743" i="17"/>
  <c r="M2744" i="17"/>
  <c r="N2744" i="17"/>
  <c r="M2745" i="17"/>
  <c r="N2745" i="17"/>
  <c r="M2746" i="17"/>
  <c r="N2746" i="17"/>
  <c r="M2747" i="17"/>
  <c r="N2747" i="17"/>
  <c r="M2748" i="17"/>
  <c r="N2748" i="17"/>
  <c r="M2749" i="17"/>
  <c r="N2749" i="17"/>
  <c r="M2750" i="17"/>
  <c r="N2750" i="17"/>
  <c r="M2751" i="17"/>
  <c r="N2751" i="17"/>
  <c r="M2752" i="17"/>
  <c r="N2752" i="17"/>
  <c r="M2753" i="17"/>
  <c r="N2753" i="17"/>
  <c r="M2754" i="17"/>
  <c r="N2754" i="17"/>
  <c r="M2755" i="17"/>
  <c r="N2755" i="17"/>
  <c r="M2756" i="17"/>
  <c r="N2756" i="17"/>
  <c r="M2757" i="17"/>
  <c r="N2757" i="17"/>
  <c r="M2758" i="17"/>
  <c r="N2758" i="17"/>
  <c r="M2759" i="17"/>
  <c r="N2759" i="17"/>
  <c r="M2760" i="17"/>
  <c r="N2760" i="17"/>
  <c r="M2761" i="17"/>
  <c r="N2761" i="17"/>
  <c r="M2762" i="17"/>
  <c r="N2762" i="17"/>
  <c r="M2763" i="17"/>
  <c r="N2763" i="17"/>
  <c r="M2764" i="17"/>
  <c r="N2764" i="17"/>
  <c r="M2765" i="17"/>
  <c r="N2765" i="17"/>
  <c r="M2766" i="17"/>
  <c r="N2766" i="17"/>
  <c r="M2767" i="17"/>
  <c r="N2767" i="17"/>
  <c r="M2768" i="17"/>
  <c r="N2768" i="17"/>
  <c r="M2769" i="17"/>
  <c r="N2769" i="17"/>
  <c r="M2770" i="17"/>
  <c r="N2770" i="17"/>
  <c r="M2771" i="17"/>
  <c r="N2771" i="17"/>
  <c r="M2772" i="17"/>
  <c r="N2772" i="17"/>
  <c r="M2773" i="17"/>
  <c r="N2773" i="17"/>
  <c r="M2774" i="17"/>
  <c r="N2774" i="17"/>
  <c r="M2775" i="17"/>
  <c r="N2775" i="17"/>
  <c r="M2776" i="17"/>
  <c r="N2776" i="17"/>
  <c r="M2777" i="17"/>
  <c r="N2777" i="17"/>
  <c r="M2778" i="17"/>
  <c r="N2778" i="17"/>
  <c r="M2779" i="17"/>
  <c r="N2779" i="17"/>
  <c r="M2780" i="17"/>
  <c r="N2780" i="17"/>
  <c r="M2781" i="17"/>
  <c r="N2781" i="17"/>
  <c r="M2782" i="17"/>
  <c r="N2782" i="17"/>
  <c r="M2783" i="17"/>
  <c r="N2783" i="17"/>
  <c r="M2784" i="17"/>
  <c r="N2784" i="17"/>
  <c r="M2785" i="17"/>
  <c r="N2785" i="17"/>
  <c r="M2786" i="17"/>
  <c r="N2786" i="17"/>
  <c r="M2787" i="17"/>
  <c r="N2787" i="17"/>
  <c r="M2788" i="17"/>
  <c r="N2788" i="17"/>
  <c r="M2789" i="17"/>
  <c r="N2789" i="17"/>
  <c r="M2790" i="17"/>
  <c r="N2790" i="17"/>
  <c r="M2791" i="17"/>
  <c r="N2791" i="17"/>
  <c r="M2792" i="17"/>
  <c r="N2792" i="17"/>
  <c r="M2793" i="17"/>
  <c r="N2793" i="17"/>
  <c r="M2794" i="17"/>
  <c r="N2794" i="17"/>
  <c r="M2795" i="17"/>
  <c r="N2795" i="17"/>
  <c r="M2796" i="17"/>
  <c r="N2796" i="17"/>
  <c r="M2797" i="17"/>
  <c r="N2797" i="17"/>
  <c r="M2798" i="17"/>
  <c r="N2798" i="17"/>
  <c r="M2799" i="17"/>
  <c r="N2799" i="17"/>
  <c r="M2800" i="17"/>
  <c r="N2800" i="17"/>
  <c r="M2801" i="17"/>
  <c r="N2801" i="17"/>
  <c r="M2802" i="17"/>
  <c r="N2802" i="17"/>
  <c r="M2803" i="17"/>
  <c r="N2803" i="17"/>
  <c r="M2804" i="17"/>
  <c r="N2804" i="17"/>
  <c r="M2805" i="17"/>
  <c r="N2805" i="17"/>
  <c r="M2806" i="17"/>
  <c r="N2806" i="17"/>
  <c r="M2807" i="17"/>
  <c r="N2807" i="17"/>
  <c r="M2808" i="17"/>
  <c r="N2808" i="17"/>
  <c r="M2809" i="17"/>
  <c r="N2809" i="17"/>
  <c r="M2810" i="17"/>
  <c r="N2810" i="17"/>
  <c r="M2811" i="17"/>
  <c r="N2811" i="17"/>
  <c r="M2812" i="17"/>
  <c r="N2812" i="17"/>
  <c r="M2813" i="17"/>
  <c r="N2813" i="17"/>
  <c r="M2814" i="17"/>
  <c r="N2814" i="17"/>
  <c r="M2815" i="17"/>
  <c r="N2815" i="17"/>
  <c r="M2816" i="17"/>
  <c r="N2816" i="17"/>
  <c r="M2817" i="17"/>
  <c r="N2817" i="17"/>
  <c r="M2818" i="17"/>
  <c r="N2818" i="17"/>
  <c r="M2819" i="17"/>
  <c r="N2819" i="17"/>
  <c r="M2820" i="17"/>
  <c r="N2820" i="17"/>
  <c r="M2821" i="17"/>
  <c r="N2821" i="17"/>
  <c r="M2822" i="17"/>
  <c r="N2822" i="17"/>
  <c r="M2823" i="17"/>
  <c r="N2823" i="17"/>
  <c r="M2824" i="17"/>
  <c r="N2824" i="17"/>
  <c r="M2825" i="17"/>
  <c r="N2825" i="17"/>
  <c r="M2826" i="17"/>
  <c r="N2826" i="17"/>
  <c r="M2827" i="17"/>
  <c r="N2827" i="17"/>
  <c r="M2828" i="17"/>
  <c r="N2828" i="17"/>
  <c r="M2829" i="17"/>
  <c r="N2829" i="17"/>
  <c r="M2830" i="17"/>
  <c r="N2830" i="17"/>
  <c r="M2831" i="17"/>
  <c r="N2831" i="17"/>
  <c r="M2832" i="17"/>
  <c r="N2832" i="17"/>
  <c r="M2833" i="17"/>
  <c r="N2833" i="17"/>
  <c r="M2834" i="17"/>
  <c r="N2834" i="17"/>
  <c r="M2835" i="17"/>
  <c r="N2835" i="17"/>
  <c r="M2836" i="17"/>
  <c r="N2836" i="17"/>
  <c r="M2837" i="17"/>
  <c r="N2837" i="17"/>
  <c r="M2838" i="17"/>
  <c r="N2838" i="17"/>
  <c r="M2839" i="17"/>
  <c r="N2839" i="17"/>
  <c r="M2840" i="17"/>
  <c r="N2840" i="17"/>
  <c r="M2841" i="17"/>
  <c r="N2841" i="17"/>
  <c r="M2842" i="17"/>
  <c r="N2842" i="17"/>
  <c r="M2843" i="17"/>
  <c r="N2843" i="17"/>
  <c r="M2844" i="17"/>
  <c r="N2844" i="17"/>
  <c r="M2845" i="17"/>
  <c r="N2845" i="17"/>
  <c r="M2846" i="17"/>
  <c r="N2846" i="17"/>
  <c r="M2847" i="17"/>
  <c r="N2847" i="17"/>
  <c r="M2848" i="17"/>
  <c r="N2848" i="17"/>
  <c r="M2849" i="17"/>
  <c r="N2849" i="17"/>
  <c r="M2850" i="17"/>
  <c r="N2850" i="17"/>
  <c r="M2851" i="17"/>
  <c r="N2851" i="17"/>
  <c r="M2852" i="17"/>
  <c r="N2852" i="17"/>
  <c r="M2853" i="17"/>
  <c r="N2853" i="17"/>
  <c r="M2854" i="17"/>
  <c r="N2854" i="17"/>
  <c r="M2855" i="17"/>
  <c r="N2855" i="17"/>
  <c r="M2856" i="17"/>
  <c r="N2856" i="17"/>
  <c r="M2857" i="17"/>
  <c r="N2857" i="17"/>
  <c r="M2858" i="17"/>
  <c r="N2858" i="17"/>
  <c r="M2859" i="17"/>
  <c r="N2859" i="17"/>
  <c r="M2860" i="17"/>
  <c r="N2860" i="17"/>
  <c r="M2861" i="17"/>
  <c r="N2861" i="17"/>
  <c r="M2862" i="17"/>
  <c r="N2862" i="17"/>
  <c r="M2863" i="17"/>
  <c r="N2863" i="17"/>
  <c r="M2864" i="17"/>
  <c r="N2864" i="17"/>
  <c r="M2865" i="17"/>
  <c r="N2865" i="17"/>
  <c r="M2866" i="17"/>
  <c r="N2866" i="17"/>
  <c r="M2867" i="17"/>
  <c r="N2867" i="17"/>
  <c r="M2868" i="17"/>
  <c r="N2868" i="17"/>
  <c r="M2869" i="17"/>
  <c r="N2869" i="17"/>
  <c r="M2870" i="17"/>
  <c r="N2870" i="17"/>
  <c r="M2871" i="17"/>
  <c r="N2871" i="17"/>
  <c r="M2872" i="17"/>
  <c r="N2872" i="17"/>
  <c r="M2873" i="17"/>
  <c r="N2873" i="17"/>
  <c r="M2874" i="17"/>
  <c r="N2874" i="17"/>
  <c r="M2875" i="17"/>
  <c r="N2875" i="17"/>
  <c r="M2876" i="17"/>
  <c r="N2876" i="17"/>
  <c r="M2877" i="17"/>
  <c r="N2877" i="17"/>
  <c r="M2878" i="17"/>
  <c r="N2878" i="17"/>
  <c r="M2879" i="17"/>
  <c r="N2879" i="17"/>
  <c r="M2880" i="17"/>
  <c r="N2880" i="17"/>
  <c r="M2881" i="17"/>
  <c r="N2881" i="17"/>
  <c r="M2882" i="17"/>
  <c r="N2882" i="17"/>
  <c r="M2883" i="17"/>
  <c r="N2883" i="17"/>
  <c r="M2884" i="17"/>
  <c r="N2884" i="17"/>
  <c r="M2885" i="17"/>
  <c r="N2885" i="17"/>
  <c r="M2886" i="17"/>
  <c r="N2886" i="17"/>
  <c r="M2887" i="17"/>
  <c r="N2887" i="17"/>
  <c r="M2888" i="17"/>
  <c r="N2888" i="17"/>
  <c r="M2889" i="17"/>
  <c r="N2889" i="17"/>
  <c r="M2890" i="17"/>
  <c r="N2890" i="17"/>
  <c r="M2891" i="17"/>
  <c r="N2891" i="17"/>
  <c r="M2892" i="17"/>
  <c r="N2892" i="17"/>
  <c r="M2893" i="17"/>
  <c r="N2893" i="17"/>
  <c r="M2894" i="17"/>
  <c r="N2894" i="17"/>
  <c r="M2895" i="17"/>
  <c r="N2895" i="17"/>
  <c r="M2896" i="17"/>
  <c r="N2896" i="17"/>
  <c r="M2897" i="17"/>
  <c r="N2897" i="17"/>
  <c r="M2898" i="17"/>
  <c r="N2898" i="17"/>
  <c r="M2899" i="17"/>
  <c r="N2899" i="17"/>
  <c r="M2900" i="17"/>
  <c r="N2900" i="17"/>
  <c r="M2901" i="17"/>
  <c r="N2901" i="17"/>
  <c r="M2902" i="17"/>
  <c r="N2902" i="17"/>
  <c r="M2903" i="17"/>
  <c r="N2903" i="17"/>
  <c r="M2904" i="17"/>
  <c r="N2904" i="17"/>
  <c r="M2905" i="17"/>
  <c r="N2905" i="17"/>
  <c r="M2906" i="17"/>
  <c r="N2906" i="17"/>
  <c r="M2907" i="17"/>
  <c r="N2907" i="17"/>
  <c r="M2908" i="17"/>
  <c r="N2908" i="17"/>
  <c r="M2909" i="17"/>
  <c r="N2909" i="17"/>
  <c r="M2910" i="17"/>
  <c r="N2910" i="17"/>
  <c r="M2911" i="17"/>
  <c r="N2911" i="17"/>
  <c r="M2912" i="17"/>
  <c r="N2912" i="17"/>
  <c r="M2913" i="17"/>
  <c r="N2913" i="17"/>
  <c r="M2914" i="17"/>
  <c r="N2914" i="17"/>
  <c r="M2915" i="17"/>
  <c r="N2915" i="17"/>
  <c r="M2916" i="17"/>
  <c r="N2916" i="17"/>
  <c r="M2917" i="17"/>
  <c r="N2917" i="17"/>
  <c r="M2918" i="17"/>
  <c r="N2918" i="17"/>
  <c r="M2919" i="17"/>
  <c r="N2919" i="17"/>
  <c r="M2920" i="17"/>
  <c r="N2920" i="17"/>
  <c r="M2921" i="17"/>
  <c r="N2921" i="17"/>
  <c r="M2922" i="17"/>
  <c r="N2922" i="17"/>
  <c r="M2923" i="17"/>
  <c r="N2923" i="17"/>
  <c r="M2924" i="17"/>
  <c r="N2924" i="17"/>
  <c r="M2925" i="17"/>
  <c r="N2925" i="17"/>
  <c r="M2926" i="17"/>
  <c r="N2926" i="17"/>
  <c r="M2927" i="17"/>
  <c r="N2927" i="17"/>
  <c r="M2928" i="17"/>
  <c r="N2928" i="17"/>
  <c r="M2929" i="17"/>
  <c r="N2929" i="17"/>
  <c r="M2930" i="17"/>
  <c r="N2930" i="17"/>
  <c r="M2931" i="17"/>
  <c r="N2931" i="17"/>
  <c r="M2932" i="17"/>
  <c r="N2932" i="17"/>
  <c r="M2933" i="17"/>
  <c r="N2933" i="17"/>
  <c r="M2934" i="17"/>
  <c r="N2934" i="17"/>
  <c r="M2935" i="17"/>
  <c r="N2935" i="17"/>
  <c r="M2936" i="17"/>
  <c r="N2936" i="17"/>
  <c r="M2937" i="17"/>
  <c r="N2937" i="17"/>
  <c r="M2938" i="17"/>
  <c r="N2938" i="17"/>
  <c r="M2939" i="17"/>
  <c r="N2939" i="17"/>
  <c r="M2940" i="17"/>
  <c r="N2940" i="17"/>
  <c r="M2941" i="17"/>
  <c r="N2941" i="17"/>
  <c r="M2942" i="17"/>
  <c r="N2942" i="17"/>
  <c r="M2943" i="17"/>
  <c r="N2943" i="17"/>
  <c r="M2944" i="17"/>
  <c r="N2944" i="17"/>
  <c r="M2945" i="17"/>
  <c r="N2945" i="17"/>
  <c r="M2946" i="17"/>
  <c r="N2946" i="17"/>
  <c r="M2947" i="17"/>
  <c r="N2947" i="17"/>
  <c r="M2948" i="17"/>
  <c r="N2948" i="17"/>
  <c r="M2949" i="17"/>
  <c r="N2949" i="17"/>
  <c r="M2950" i="17"/>
  <c r="N2950" i="17"/>
  <c r="M2951" i="17"/>
  <c r="N2951" i="17"/>
  <c r="M2952" i="17"/>
  <c r="N2952" i="17"/>
  <c r="M2953" i="17"/>
  <c r="N2953" i="17"/>
  <c r="M2954" i="17"/>
  <c r="N2954" i="17"/>
  <c r="M2955" i="17"/>
  <c r="N2955" i="17"/>
  <c r="M2956" i="17"/>
  <c r="N2956" i="17"/>
  <c r="M2957" i="17"/>
  <c r="N2957" i="17"/>
  <c r="M2958" i="17"/>
  <c r="N2958" i="17"/>
  <c r="M2959" i="17"/>
  <c r="N2959" i="17"/>
  <c r="M2960" i="17"/>
  <c r="N2960" i="17"/>
  <c r="M2961" i="17"/>
  <c r="N2961" i="17"/>
  <c r="M2962" i="17"/>
  <c r="N2962" i="17"/>
  <c r="M2963" i="17"/>
  <c r="N2963" i="17"/>
  <c r="M2964" i="17"/>
  <c r="N2964" i="17"/>
  <c r="M2965" i="17"/>
  <c r="N2965" i="17"/>
  <c r="M2966" i="17"/>
  <c r="N2966" i="17"/>
  <c r="M2967" i="17"/>
  <c r="N2967" i="17"/>
  <c r="M2968" i="17"/>
  <c r="N2968" i="17"/>
  <c r="M2969" i="17"/>
  <c r="N2969" i="17"/>
  <c r="M2970" i="17"/>
  <c r="N2970" i="17"/>
  <c r="M2971" i="17"/>
  <c r="N2971" i="17"/>
  <c r="M2972" i="17"/>
  <c r="N2972" i="17"/>
  <c r="M2973" i="17"/>
  <c r="N2973" i="17"/>
  <c r="M2974" i="17"/>
  <c r="N2974" i="17"/>
  <c r="M2975" i="17"/>
  <c r="N2975" i="17"/>
  <c r="M2976" i="17"/>
  <c r="N2976" i="17"/>
  <c r="M2977" i="17"/>
  <c r="N2977" i="17"/>
  <c r="M2978" i="17"/>
  <c r="N2978" i="17"/>
  <c r="M2979" i="17"/>
  <c r="N2979" i="17"/>
  <c r="M2980" i="17"/>
  <c r="N2980" i="17"/>
  <c r="M2981" i="17"/>
  <c r="N2981" i="17"/>
  <c r="M2982" i="17"/>
  <c r="N2982" i="17"/>
  <c r="M2983" i="17"/>
  <c r="N2983" i="17"/>
  <c r="M2984" i="17"/>
  <c r="N2984" i="17"/>
  <c r="M2985" i="17"/>
  <c r="N2985" i="17"/>
  <c r="M2986" i="17"/>
  <c r="N2986" i="17"/>
  <c r="M2987" i="17"/>
  <c r="N2987" i="17"/>
  <c r="M2988" i="17"/>
  <c r="N2988" i="17"/>
  <c r="M2989" i="17"/>
  <c r="N2989" i="17"/>
  <c r="M2990" i="17"/>
  <c r="N2990" i="17"/>
  <c r="M2991" i="17"/>
  <c r="N2991" i="17"/>
  <c r="M2992" i="17"/>
  <c r="N2992" i="17"/>
  <c r="M2993" i="17"/>
  <c r="N2993" i="17"/>
  <c r="M2994" i="17"/>
  <c r="N2994" i="17"/>
  <c r="M2995" i="17"/>
  <c r="N2995" i="17"/>
  <c r="M2996" i="17"/>
  <c r="N2996" i="17"/>
  <c r="M2997" i="17"/>
  <c r="N2997" i="17"/>
  <c r="M2998" i="17"/>
  <c r="N2998" i="17"/>
  <c r="M2999" i="17"/>
  <c r="N2999" i="17"/>
  <c r="M3000" i="17"/>
  <c r="N3000" i="17"/>
  <c r="M3001" i="17"/>
  <c r="N3001" i="17"/>
  <c r="M3002" i="17"/>
  <c r="N3002" i="17"/>
  <c r="M3003" i="17"/>
  <c r="N3003" i="17"/>
  <c r="M3004" i="17"/>
  <c r="N3004" i="17"/>
  <c r="M3005" i="17"/>
  <c r="N3005" i="17"/>
  <c r="M3006" i="17"/>
  <c r="N3006" i="17"/>
  <c r="M3007" i="17"/>
  <c r="N3007" i="17"/>
  <c r="M3008" i="17"/>
  <c r="N3008" i="17"/>
  <c r="M3009" i="17"/>
  <c r="N3009" i="17"/>
  <c r="M3010" i="17"/>
  <c r="N3010" i="17"/>
  <c r="M3011" i="17"/>
  <c r="N3011" i="17"/>
  <c r="M3012" i="17"/>
  <c r="N3012" i="17"/>
  <c r="M3013" i="17"/>
  <c r="N3013" i="17"/>
  <c r="M3014" i="17"/>
  <c r="N3014" i="17"/>
  <c r="M3015" i="17"/>
  <c r="N3015" i="17"/>
  <c r="M3016" i="17"/>
  <c r="N3016" i="17"/>
  <c r="M3017" i="17"/>
  <c r="N3017" i="17"/>
  <c r="M3018" i="17"/>
  <c r="N3018" i="17"/>
  <c r="M3019" i="17"/>
  <c r="N3019" i="17"/>
  <c r="M3020" i="17"/>
  <c r="N3020" i="17"/>
  <c r="M3021" i="17"/>
  <c r="N3021" i="17"/>
  <c r="M3022" i="17"/>
  <c r="N3022" i="17"/>
  <c r="M3023" i="17"/>
  <c r="N3023" i="17"/>
  <c r="M3024" i="17"/>
  <c r="N3024" i="17"/>
  <c r="M3025" i="17"/>
  <c r="N3025" i="17"/>
  <c r="M3026" i="17"/>
  <c r="N3026" i="17"/>
  <c r="M3027" i="17"/>
  <c r="N3027" i="17"/>
  <c r="M3028" i="17"/>
  <c r="N3028" i="17"/>
  <c r="M3029" i="17"/>
  <c r="N3029" i="17"/>
  <c r="M3030" i="17"/>
  <c r="N3030" i="17"/>
  <c r="M3031" i="17"/>
  <c r="N3031" i="17"/>
  <c r="M3032" i="17"/>
  <c r="N3032" i="17"/>
  <c r="M3033" i="17"/>
  <c r="N3033" i="17"/>
  <c r="M3034" i="17"/>
  <c r="N3034" i="17"/>
  <c r="M3035" i="17"/>
  <c r="N3035" i="17"/>
  <c r="M3036" i="17"/>
  <c r="N3036" i="17"/>
  <c r="M3037" i="17"/>
  <c r="N3037" i="17"/>
  <c r="M3038" i="17"/>
  <c r="N3038" i="17"/>
  <c r="M3039" i="17"/>
  <c r="N3039" i="17"/>
  <c r="M3040" i="17"/>
  <c r="N3040" i="17"/>
  <c r="M3041" i="17"/>
  <c r="N3041" i="17"/>
  <c r="M3042" i="17"/>
  <c r="N3042" i="17"/>
  <c r="M3043" i="17"/>
  <c r="N3043" i="17"/>
  <c r="M3044" i="17"/>
  <c r="N3044" i="17"/>
  <c r="M3045" i="17"/>
  <c r="N3045" i="17"/>
  <c r="M3046" i="17"/>
  <c r="N3046" i="17"/>
  <c r="M3047" i="17"/>
  <c r="N3047" i="17"/>
  <c r="M3048" i="17"/>
  <c r="N3048" i="17"/>
  <c r="M3049" i="17"/>
  <c r="N3049" i="17"/>
  <c r="M3050" i="17"/>
  <c r="N3050" i="17"/>
  <c r="M3051" i="17"/>
  <c r="N3051" i="17"/>
  <c r="M3052" i="17"/>
  <c r="N3052" i="17"/>
  <c r="M3053" i="17"/>
  <c r="N3053" i="17"/>
  <c r="M3054" i="17"/>
  <c r="N3054" i="17"/>
  <c r="M3055" i="17"/>
  <c r="N3055" i="17"/>
  <c r="M3056" i="17"/>
  <c r="N3056" i="17"/>
  <c r="M3057" i="17"/>
  <c r="N3057" i="17"/>
  <c r="M3058" i="17"/>
  <c r="N3058" i="17"/>
  <c r="M3059" i="17"/>
  <c r="N3059" i="17"/>
  <c r="M3060" i="17"/>
  <c r="N3060" i="17"/>
  <c r="M3061" i="17"/>
  <c r="N3061" i="17"/>
  <c r="M3062" i="17"/>
  <c r="N3062" i="17"/>
  <c r="M3063" i="17"/>
  <c r="N3063" i="17"/>
  <c r="M3064" i="17"/>
  <c r="N3064" i="17"/>
  <c r="M3065" i="17"/>
  <c r="N3065" i="17"/>
  <c r="M3066" i="17"/>
  <c r="N3066" i="17"/>
  <c r="M3067" i="17"/>
  <c r="N3067" i="17"/>
  <c r="M3068" i="17"/>
  <c r="N3068" i="17"/>
  <c r="M3069" i="17"/>
  <c r="N3069" i="17"/>
  <c r="M3070" i="17"/>
  <c r="N3070" i="17"/>
  <c r="M3071" i="17"/>
  <c r="N3071" i="17"/>
  <c r="M3072" i="17"/>
  <c r="N3072" i="17"/>
  <c r="M3073" i="17"/>
  <c r="N3073" i="17"/>
  <c r="M3074" i="17"/>
  <c r="N3074" i="17"/>
  <c r="M3075" i="17"/>
  <c r="N3075" i="17"/>
  <c r="M3076" i="17"/>
  <c r="N3076" i="17"/>
  <c r="M3077" i="17"/>
  <c r="N3077" i="17"/>
  <c r="M3078" i="17"/>
  <c r="N3078" i="17"/>
  <c r="M3079" i="17"/>
  <c r="N3079" i="17"/>
  <c r="M3080" i="17"/>
  <c r="N3080" i="17"/>
  <c r="M3081" i="17"/>
  <c r="N3081" i="17"/>
  <c r="M3082" i="17"/>
  <c r="N3082" i="17"/>
  <c r="M3083" i="17"/>
  <c r="N3083" i="17"/>
  <c r="M3084" i="17"/>
  <c r="N3084" i="17"/>
  <c r="M3085" i="17"/>
  <c r="N3085" i="17"/>
  <c r="M3086" i="17"/>
  <c r="N3086" i="17"/>
  <c r="M3087" i="17"/>
  <c r="N3087" i="17"/>
  <c r="M3088" i="17"/>
  <c r="N3088" i="17"/>
  <c r="M3089" i="17"/>
  <c r="N3089" i="17"/>
  <c r="M3090" i="17"/>
  <c r="N3090" i="17"/>
  <c r="M3091" i="17"/>
  <c r="N3091" i="17"/>
  <c r="M3092" i="17"/>
  <c r="N3092" i="17"/>
  <c r="M3093" i="17"/>
  <c r="N3093" i="17"/>
  <c r="M3094" i="17"/>
  <c r="N3094" i="17"/>
  <c r="M3095" i="17"/>
  <c r="N3095" i="17"/>
  <c r="M3096" i="17"/>
  <c r="N3096" i="17"/>
  <c r="M3097" i="17"/>
  <c r="N3097" i="17"/>
  <c r="M3098" i="17"/>
  <c r="N3098" i="17"/>
  <c r="M3099" i="17"/>
  <c r="N3099" i="17"/>
  <c r="M3100" i="17"/>
  <c r="N3100" i="17"/>
  <c r="M3101" i="17"/>
  <c r="N3101" i="17"/>
  <c r="M3102" i="17"/>
  <c r="N3102" i="17"/>
  <c r="M3103" i="17"/>
  <c r="N3103" i="17"/>
  <c r="M3104" i="17"/>
  <c r="N3104" i="17"/>
  <c r="M3105" i="17"/>
  <c r="N3105" i="17"/>
  <c r="M3106" i="17"/>
  <c r="N3106" i="17"/>
  <c r="M3107" i="17"/>
  <c r="N3107" i="17"/>
  <c r="M3108" i="17"/>
  <c r="N3108" i="17"/>
  <c r="M3109" i="17"/>
  <c r="N3109" i="17"/>
  <c r="M3110" i="17"/>
  <c r="N3110" i="17"/>
  <c r="M3111" i="17"/>
  <c r="N3111" i="17"/>
  <c r="M3112" i="17"/>
  <c r="N3112" i="17"/>
  <c r="M3113" i="17"/>
  <c r="N3113" i="17"/>
  <c r="M3114" i="17"/>
  <c r="N3114" i="17"/>
  <c r="M3115" i="17"/>
  <c r="N3115" i="17"/>
  <c r="M3116" i="17"/>
  <c r="N3116" i="17"/>
  <c r="M3117" i="17"/>
  <c r="N3117" i="17"/>
  <c r="M3118" i="17"/>
  <c r="N3118" i="17"/>
  <c r="M3119" i="17"/>
  <c r="N3119" i="17"/>
  <c r="M3120" i="17"/>
  <c r="N3120" i="17"/>
  <c r="M3121" i="17"/>
  <c r="N3121" i="17"/>
  <c r="M3122" i="17"/>
  <c r="N3122" i="17"/>
  <c r="M3123" i="17"/>
  <c r="N3123" i="17"/>
  <c r="M3124" i="17"/>
  <c r="N3124" i="17"/>
  <c r="M3125" i="17"/>
  <c r="N3125" i="17"/>
  <c r="M3126" i="17"/>
  <c r="N3126" i="17"/>
  <c r="M3127" i="17"/>
  <c r="N3127" i="17"/>
  <c r="M3128" i="17"/>
  <c r="N3128" i="17"/>
  <c r="M3129" i="17"/>
  <c r="N3129" i="17"/>
  <c r="M3130" i="17"/>
  <c r="N3130" i="17"/>
  <c r="M3131" i="17"/>
  <c r="N3131" i="17"/>
  <c r="M3132" i="17"/>
  <c r="N3132" i="17"/>
  <c r="M3133" i="17"/>
  <c r="N3133" i="17"/>
  <c r="M3134" i="17"/>
  <c r="N3134" i="17"/>
  <c r="M3135" i="17"/>
  <c r="N3135" i="17"/>
  <c r="M3136" i="17"/>
  <c r="N3136" i="17"/>
  <c r="M3137" i="17"/>
  <c r="N3137" i="17"/>
  <c r="M3138" i="17"/>
  <c r="N3138" i="17"/>
  <c r="M3139" i="17"/>
  <c r="N3139" i="17"/>
  <c r="M3140" i="17"/>
  <c r="N3140" i="17"/>
  <c r="M3141" i="17"/>
  <c r="N3141" i="17"/>
  <c r="M3142" i="17"/>
  <c r="N3142" i="17"/>
  <c r="M3143" i="17"/>
  <c r="N3143" i="17"/>
  <c r="M3144" i="17"/>
  <c r="N3144" i="17"/>
  <c r="M3145" i="17"/>
  <c r="N3145" i="17"/>
  <c r="M3146" i="17"/>
  <c r="N3146" i="17"/>
  <c r="M3147" i="17"/>
  <c r="N3147" i="17"/>
  <c r="M3148" i="17"/>
  <c r="N3148" i="17"/>
  <c r="M3149" i="17"/>
  <c r="N3149" i="17"/>
  <c r="M3150" i="17"/>
  <c r="N3150" i="17"/>
  <c r="M3151" i="17"/>
  <c r="N3151" i="17"/>
  <c r="M3152" i="17"/>
  <c r="N3152" i="17"/>
  <c r="M3153" i="17"/>
  <c r="N3153" i="17"/>
  <c r="M3154" i="17"/>
  <c r="N3154" i="17"/>
  <c r="M3155" i="17"/>
  <c r="N3155" i="17"/>
  <c r="M3156" i="17"/>
  <c r="N3156" i="17"/>
  <c r="M3157" i="17"/>
  <c r="N3157" i="17"/>
  <c r="M3158" i="17"/>
  <c r="N3158" i="17"/>
  <c r="M3159" i="17"/>
  <c r="N3159" i="17"/>
  <c r="M3160" i="17"/>
  <c r="N3160" i="17"/>
  <c r="M3161" i="17"/>
  <c r="N3161" i="17"/>
  <c r="M3162" i="17"/>
  <c r="N3162" i="17"/>
  <c r="M3163" i="17"/>
  <c r="N3163" i="17"/>
  <c r="M3164" i="17"/>
  <c r="N3164" i="17"/>
  <c r="M3165" i="17"/>
  <c r="N3165" i="17"/>
  <c r="M3166" i="17"/>
  <c r="N3166" i="17"/>
  <c r="M3167" i="17"/>
  <c r="N3167" i="17"/>
  <c r="M3168" i="17"/>
  <c r="N3168" i="17"/>
  <c r="M3169" i="17"/>
  <c r="N3169" i="17"/>
  <c r="M3170" i="17"/>
  <c r="N3170" i="17"/>
  <c r="M3171" i="17"/>
  <c r="N3171" i="17"/>
  <c r="M3172" i="17"/>
  <c r="N3172" i="17"/>
  <c r="M3173" i="17"/>
  <c r="N3173" i="17"/>
  <c r="M3174" i="17"/>
  <c r="N3174" i="17"/>
  <c r="M3175" i="17"/>
  <c r="N3175" i="17"/>
  <c r="M3176" i="17"/>
  <c r="N3176" i="17"/>
  <c r="M3177" i="17"/>
  <c r="N3177" i="17"/>
  <c r="M3178" i="17"/>
  <c r="N3178" i="17"/>
  <c r="M3179" i="17"/>
  <c r="N3179" i="17"/>
  <c r="M3180" i="17"/>
  <c r="N3180" i="17"/>
  <c r="M3181" i="17"/>
  <c r="N3181" i="17"/>
  <c r="M3182" i="17"/>
  <c r="N3182" i="17"/>
  <c r="M3183" i="17"/>
  <c r="N3183" i="17"/>
  <c r="M3184" i="17"/>
  <c r="N3184" i="17"/>
  <c r="M3185" i="17"/>
  <c r="N3185" i="17"/>
  <c r="M3186" i="17"/>
  <c r="N3186" i="17"/>
  <c r="M3187" i="17"/>
  <c r="N3187" i="17"/>
  <c r="M3188" i="17"/>
  <c r="N3188" i="17"/>
  <c r="M3189" i="17"/>
  <c r="N3189" i="17"/>
  <c r="M3190" i="17"/>
  <c r="N3190" i="17"/>
  <c r="M3191" i="17"/>
  <c r="N3191" i="17"/>
  <c r="M3192" i="17"/>
  <c r="N3192" i="17"/>
  <c r="M3193" i="17"/>
  <c r="N3193" i="17"/>
  <c r="M3194" i="17"/>
  <c r="N3194" i="17"/>
  <c r="M3195" i="17"/>
  <c r="N3195" i="17"/>
  <c r="M3196" i="17"/>
  <c r="N3196" i="17"/>
  <c r="M3197" i="17"/>
  <c r="N3197" i="17"/>
  <c r="M3198" i="17"/>
  <c r="N3198" i="17"/>
  <c r="M3199" i="17"/>
  <c r="N3199" i="17"/>
  <c r="M3200" i="17"/>
  <c r="N3200" i="17"/>
  <c r="M3201" i="17"/>
  <c r="N3201" i="17"/>
  <c r="M3202" i="17"/>
  <c r="N3202" i="17"/>
  <c r="M3203" i="17"/>
  <c r="N3203" i="17"/>
  <c r="M3204" i="17"/>
  <c r="N3204" i="17"/>
  <c r="M3205" i="17"/>
  <c r="N3205" i="17"/>
  <c r="M3206" i="17"/>
  <c r="N3206" i="17"/>
  <c r="M3207" i="17"/>
  <c r="N3207" i="17"/>
  <c r="M3208" i="17"/>
  <c r="N3208" i="17"/>
  <c r="M3209" i="17"/>
  <c r="N3209" i="17"/>
  <c r="M3210" i="17"/>
  <c r="N3210" i="17"/>
  <c r="M3211" i="17"/>
  <c r="N3211" i="17"/>
  <c r="M3212" i="17"/>
  <c r="N3212" i="17"/>
  <c r="M3213" i="17"/>
  <c r="N3213" i="17"/>
  <c r="M3214" i="17"/>
  <c r="N3214" i="17"/>
  <c r="M3215" i="17"/>
  <c r="N3215" i="17"/>
  <c r="M3216" i="17"/>
  <c r="N3216" i="17"/>
  <c r="M3217" i="17"/>
  <c r="N3217" i="17"/>
  <c r="M3218" i="17"/>
  <c r="N3218" i="17"/>
  <c r="M3219" i="17"/>
  <c r="N3219" i="17"/>
  <c r="M3220" i="17"/>
  <c r="N3220" i="17"/>
  <c r="M3221" i="17"/>
  <c r="N3221" i="17"/>
  <c r="M3222" i="17"/>
  <c r="N3222" i="17"/>
  <c r="M3223" i="17"/>
  <c r="N3223" i="17"/>
  <c r="M3224" i="17"/>
  <c r="N3224" i="17"/>
  <c r="M3225" i="17"/>
  <c r="N3225" i="17"/>
  <c r="M3226" i="17"/>
  <c r="N3226" i="17"/>
  <c r="M3227" i="17"/>
  <c r="N3227" i="17"/>
  <c r="M3228" i="17"/>
  <c r="N3228" i="17"/>
  <c r="M3229" i="17"/>
  <c r="N3229" i="17"/>
  <c r="M3230" i="17"/>
  <c r="N3230" i="17"/>
  <c r="M3231" i="17"/>
  <c r="N3231" i="17"/>
  <c r="M3232" i="17"/>
  <c r="N3232" i="17"/>
  <c r="M3233" i="17"/>
  <c r="N3233" i="17"/>
  <c r="M3234" i="17"/>
  <c r="N3234" i="17"/>
  <c r="M3235" i="17"/>
  <c r="N3235" i="17"/>
  <c r="M3236" i="17"/>
  <c r="N3236" i="17"/>
  <c r="M3237" i="17"/>
  <c r="N3237" i="17"/>
  <c r="M3238" i="17"/>
  <c r="N3238" i="17"/>
  <c r="M3239" i="17"/>
  <c r="N3239" i="17"/>
  <c r="M3240" i="17"/>
  <c r="N3240" i="17"/>
  <c r="M3241" i="17"/>
  <c r="N3241" i="17"/>
  <c r="M3242" i="17"/>
  <c r="N3242" i="17"/>
  <c r="M3243" i="17"/>
  <c r="N3243" i="17"/>
  <c r="M3244" i="17"/>
  <c r="N3244" i="17"/>
  <c r="M3245" i="17"/>
  <c r="N3245" i="17"/>
  <c r="M3246" i="17"/>
  <c r="N3246" i="17"/>
  <c r="M3247" i="17"/>
  <c r="N3247" i="17"/>
  <c r="M3248" i="17"/>
  <c r="N3248" i="17"/>
  <c r="M3249" i="17"/>
  <c r="N3249" i="17"/>
  <c r="M3250" i="17"/>
  <c r="N3250" i="17"/>
  <c r="M3251" i="17"/>
  <c r="N3251" i="17"/>
  <c r="M3252" i="17"/>
  <c r="N3252" i="17"/>
  <c r="M3253" i="17"/>
  <c r="N3253" i="17"/>
  <c r="M3254" i="17"/>
  <c r="N3254" i="17"/>
  <c r="M3255" i="17"/>
  <c r="N3255" i="17"/>
  <c r="M3256" i="17"/>
  <c r="N3256" i="17"/>
  <c r="M3257" i="17"/>
  <c r="N3257" i="17"/>
  <c r="M3258" i="17"/>
  <c r="N3258" i="17"/>
  <c r="M3259" i="17"/>
  <c r="N3259" i="17"/>
  <c r="M3260" i="17"/>
  <c r="N3260" i="17"/>
  <c r="M3261" i="17"/>
  <c r="N3261" i="17"/>
  <c r="M3262" i="17"/>
  <c r="N3262" i="17"/>
  <c r="M3263" i="17"/>
  <c r="N3263" i="17"/>
  <c r="M3264" i="17"/>
  <c r="N3264" i="17"/>
  <c r="M3265" i="17"/>
  <c r="N3265" i="17"/>
  <c r="M3266" i="17"/>
  <c r="N3266" i="17"/>
  <c r="M3267" i="17"/>
  <c r="N3267" i="17"/>
  <c r="M3268" i="17"/>
  <c r="N3268" i="17"/>
  <c r="M3269" i="17"/>
  <c r="N3269" i="17"/>
  <c r="M3270" i="17"/>
  <c r="N3270" i="17"/>
  <c r="M3271" i="17"/>
  <c r="N3271" i="17"/>
  <c r="M3272" i="17"/>
  <c r="N3272" i="17"/>
  <c r="M3273" i="17"/>
  <c r="N3273" i="17"/>
  <c r="M3274" i="17"/>
  <c r="N3274" i="17"/>
  <c r="M3275" i="17"/>
  <c r="N3275" i="17"/>
  <c r="M3276" i="17"/>
  <c r="N3276" i="17"/>
  <c r="M3277" i="17"/>
  <c r="N3277" i="17"/>
  <c r="M3278" i="17"/>
  <c r="N3278" i="17"/>
  <c r="M3279" i="17"/>
  <c r="N3279" i="17"/>
  <c r="M3280" i="17"/>
  <c r="N3280" i="17"/>
  <c r="M3281" i="17"/>
  <c r="N3281" i="17"/>
  <c r="M3282" i="17"/>
  <c r="N3282" i="17"/>
  <c r="M3283" i="17"/>
  <c r="N3283" i="17"/>
  <c r="M3284" i="17"/>
  <c r="N3284" i="17"/>
  <c r="M3285" i="17"/>
  <c r="N3285" i="17"/>
  <c r="M3286" i="17"/>
  <c r="N3286" i="17"/>
  <c r="M3287" i="17"/>
  <c r="N3287" i="17"/>
  <c r="M3288" i="17"/>
  <c r="N3288" i="17"/>
  <c r="M3289" i="17"/>
  <c r="N3289" i="17"/>
  <c r="M3290" i="17"/>
  <c r="N3290" i="17"/>
  <c r="M3291" i="17"/>
  <c r="N3291" i="17"/>
  <c r="M3292" i="17"/>
  <c r="N3292" i="17"/>
  <c r="M3293" i="17"/>
  <c r="N3293" i="17"/>
  <c r="M3294" i="17"/>
  <c r="N3294" i="17"/>
  <c r="M3295" i="17"/>
  <c r="N3295" i="17"/>
  <c r="M3296" i="17"/>
  <c r="N3296" i="17"/>
  <c r="M3297" i="17"/>
  <c r="N3297" i="17"/>
  <c r="M3298" i="17"/>
  <c r="N3298" i="17"/>
  <c r="M3299" i="17"/>
  <c r="N3299" i="17"/>
  <c r="M3300" i="17"/>
  <c r="N3300" i="17"/>
  <c r="M3301" i="17"/>
  <c r="N3301" i="17"/>
  <c r="M3302" i="17"/>
  <c r="N3302" i="17"/>
  <c r="M3303" i="17"/>
  <c r="N3303" i="17"/>
  <c r="M3304" i="17"/>
  <c r="N3304" i="17"/>
  <c r="M3305" i="17"/>
  <c r="N3305" i="17"/>
  <c r="M3306" i="17"/>
  <c r="N3306" i="17"/>
  <c r="M3307" i="17"/>
  <c r="N3307" i="17"/>
  <c r="M3308" i="17"/>
  <c r="N3308" i="17"/>
  <c r="M3309" i="17"/>
  <c r="N3309" i="17"/>
  <c r="M3310" i="17"/>
  <c r="N3310" i="17"/>
  <c r="M3311" i="17"/>
  <c r="N3311" i="17"/>
  <c r="M3312" i="17"/>
  <c r="N3312" i="17"/>
  <c r="M3313" i="17"/>
  <c r="N3313" i="17"/>
  <c r="M3314" i="17"/>
  <c r="N3314" i="17"/>
  <c r="M3315" i="17"/>
  <c r="N3315" i="17"/>
  <c r="M3316" i="17"/>
  <c r="N3316" i="17"/>
  <c r="M3317" i="17"/>
  <c r="N3317" i="17"/>
  <c r="M3318" i="17"/>
  <c r="N3318" i="17"/>
  <c r="M3319" i="17"/>
  <c r="N3319" i="17"/>
  <c r="M3320" i="17"/>
  <c r="N3320" i="17"/>
  <c r="M3321" i="17"/>
  <c r="N3321" i="17"/>
  <c r="M3322" i="17"/>
  <c r="N3322" i="17"/>
  <c r="M3323" i="17"/>
  <c r="N3323" i="17"/>
  <c r="M3324" i="17"/>
  <c r="N3324" i="17"/>
  <c r="M3325" i="17"/>
  <c r="N3325" i="17"/>
  <c r="M3326" i="17"/>
  <c r="N3326" i="17"/>
  <c r="M3327" i="17"/>
  <c r="N3327" i="17"/>
  <c r="M3328" i="17"/>
  <c r="N3328" i="17"/>
  <c r="M3329" i="17"/>
  <c r="N3329" i="17"/>
  <c r="M3330" i="17"/>
  <c r="N3330" i="17"/>
  <c r="M3331" i="17"/>
  <c r="N3331" i="17"/>
  <c r="M3332" i="17"/>
  <c r="N3332" i="17"/>
  <c r="M3333" i="17"/>
  <c r="N3333" i="17"/>
  <c r="M3334" i="17"/>
  <c r="N3334" i="17"/>
  <c r="M3335" i="17"/>
  <c r="N3335" i="17"/>
  <c r="M3336" i="17"/>
  <c r="N3336" i="17"/>
  <c r="M3337" i="17"/>
  <c r="N3337" i="17"/>
  <c r="M3338" i="17"/>
  <c r="N3338" i="17"/>
  <c r="M3339" i="17"/>
  <c r="N3339" i="17"/>
  <c r="M3340" i="17"/>
  <c r="N3340" i="17"/>
  <c r="M3341" i="17"/>
  <c r="N3341" i="17"/>
  <c r="M3342" i="17"/>
  <c r="N3342" i="17"/>
  <c r="M3343" i="17"/>
  <c r="N3343" i="17"/>
  <c r="M3344" i="17"/>
  <c r="N3344" i="17"/>
  <c r="M3345" i="17"/>
  <c r="N3345" i="17"/>
  <c r="M3346" i="17"/>
  <c r="N3346" i="17"/>
  <c r="M3347" i="17"/>
  <c r="N3347" i="17"/>
  <c r="M3348" i="17"/>
  <c r="N3348" i="17"/>
  <c r="M3349" i="17"/>
  <c r="N3349" i="17"/>
  <c r="M3350" i="17"/>
  <c r="N3350" i="17"/>
  <c r="M3351" i="17"/>
  <c r="N3351" i="17"/>
  <c r="M3352" i="17"/>
  <c r="N3352" i="17"/>
  <c r="M3353" i="17"/>
  <c r="N3353" i="17"/>
  <c r="M3354" i="17"/>
  <c r="N3354" i="17"/>
  <c r="M3355" i="17"/>
  <c r="N3355" i="17"/>
  <c r="M3356" i="17"/>
  <c r="N3356" i="17"/>
  <c r="M3357" i="17"/>
  <c r="N3357" i="17"/>
  <c r="M3358" i="17"/>
  <c r="N3358" i="17"/>
  <c r="M3359" i="17"/>
  <c r="N3359" i="17"/>
  <c r="M3360" i="17"/>
  <c r="N3360" i="17"/>
  <c r="M3361" i="17"/>
  <c r="N3361" i="17"/>
  <c r="M3362" i="17"/>
  <c r="N3362" i="17"/>
  <c r="M3363" i="17"/>
  <c r="N3363" i="17"/>
  <c r="M3364" i="17"/>
  <c r="N3364" i="17"/>
  <c r="M3365" i="17"/>
  <c r="N3365" i="17"/>
  <c r="M3366" i="17"/>
  <c r="N3366" i="17"/>
  <c r="M3367" i="17"/>
  <c r="N3367" i="17"/>
  <c r="M3368" i="17"/>
  <c r="N3368" i="17"/>
  <c r="M3369" i="17"/>
  <c r="N3369" i="17"/>
  <c r="M3370" i="17"/>
  <c r="N3370" i="17"/>
  <c r="M3371" i="17"/>
  <c r="N3371" i="17"/>
  <c r="M3372" i="17"/>
  <c r="N3372" i="17"/>
  <c r="M3373" i="17"/>
  <c r="N3373" i="17"/>
  <c r="M3374" i="17"/>
  <c r="N3374" i="17"/>
  <c r="M3375" i="17"/>
  <c r="N3375" i="17"/>
  <c r="M3376" i="17"/>
  <c r="N3376" i="17"/>
  <c r="M3377" i="17"/>
  <c r="N3377" i="17"/>
  <c r="M3378" i="17"/>
  <c r="N3378" i="17"/>
  <c r="M3379" i="17"/>
  <c r="N3379" i="17"/>
  <c r="M3380" i="17"/>
  <c r="N3380" i="17"/>
  <c r="M3381" i="17"/>
  <c r="N3381" i="17"/>
  <c r="M3382" i="17"/>
  <c r="N3382" i="17"/>
  <c r="M3383" i="17"/>
  <c r="N3383" i="17"/>
  <c r="M3384" i="17"/>
  <c r="N3384" i="17"/>
  <c r="M3385" i="17"/>
  <c r="N3385" i="17"/>
  <c r="M3386" i="17"/>
  <c r="N3386" i="17"/>
  <c r="M3387" i="17"/>
  <c r="N3387" i="17"/>
  <c r="M3388" i="17"/>
  <c r="N3388" i="17"/>
  <c r="M3389" i="17"/>
  <c r="N3389" i="17"/>
  <c r="M3390" i="17"/>
  <c r="N3390" i="17"/>
  <c r="M3391" i="17"/>
  <c r="N3391" i="17"/>
  <c r="M3392" i="17"/>
  <c r="N3392" i="17"/>
  <c r="M3393" i="17"/>
  <c r="N3393" i="17"/>
  <c r="M3394" i="17"/>
  <c r="N3394" i="17"/>
  <c r="M3395" i="17"/>
  <c r="N3395" i="17"/>
  <c r="M3396" i="17"/>
  <c r="N3396" i="17"/>
  <c r="M3397" i="17"/>
  <c r="N3397" i="17"/>
  <c r="M3398" i="17"/>
  <c r="N3398" i="17"/>
  <c r="M3399" i="17"/>
  <c r="N3399" i="17"/>
  <c r="M3400" i="17"/>
  <c r="N3400" i="17"/>
  <c r="M3401" i="17"/>
  <c r="N3401" i="17"/>
  <c r="M3402" i="17"/>
  <c r="N3402" i="17"/>
  <c r="M3403" i="17"/>
  <c r="N3403" i="17"/>
  <c r="M3404" i="17"/>
  <c r="N3404" i="17"/>
  <c r="M3405" i="17"/>
  <c r="N3405" i="17"/>
  <c r="M3406" i="17"/>
  <c r="N3406" i="17"/>
  <c r="M3407" i="17"/>
  <c r="N3407" i="17"/>
  <c r="M3408" i="17"/>
  <c r="N3408" i="17"/>
  <c r="M3409" i="17"/>
  <c r="N3409" i="17"/>
  <c r="M3410" i="17"/>
  <c r="N3410" i="17"/>
  <c r="M3411" i="17"/>
  <c r="N3411" i="17"/>
  <c r="M3412" i="17"/>
  <c r="N3412" i="17"/>
  <c r="M3413" i="17"/>
  <c r="N3413" i="17"/>
  <c r="M3414" i="17"/>
  <c r="N3414" i="17"/>
  <c r="M3415" i="17"/>
  <c r="N3415" i="17"/>
  <c r="M3416" i="17"/>
  <c r="N3416" i="17"/>
  <c r="M3417" i="17"/>
  <c r="N3417" i="17"/>
  <c r="M3418" i="17"/>
  <c r="N3418" i="17"/>
  <c r="M3419" i="17"/>
  <c r="N3419" i="17"/>
  <c r="M3420" i="17"/>
  <c r="N3420" i="17"/>
  <c r="M3421" i="17"/>
  <c r="N3421" i="17"/>
  <c r="M3422" i="17"/>
  <c r="N3422" i="17"/>
  <c r="M3423" i="17"/>
  <c r="N3423" i="17"/>
  <c r="M3424" i="17"/>
  <c r="N3424" i="17"/>
  <c r="M3425" i="17"/>
  <c r="N3425" i="17"/>
  <c r="M3426" i="17"/>
  <c r="N3426" i="17"/>
  <c r="M3427" i="17"/>
  <c r="N3427" i="17"/>
  <c r="M3428" i="17"/>
  <c r="N3428" i="17"/>
  <c r="M3429" i="17"/>
  <c r="N3429" i="17"/>
  <c r="M3430" i="17"/>
  <c r="N3430" i="17"/>
  <c r="M3431" i="17"/>
  <c r="N3431" i="17"/>
  <c r="M3432" i="17"/>
  <c r="N3432" i="17"/>
  <c r="M3433" i="17"/>
  <c r="N3433" i="17"/>
  <c r="M3434" i="17"/>
  <c r="N3434" i="17"/>
  <c r="M3435" i="17"/>
  <c r="N3435" i="17"/>
  <c r="M3436" i="17"/>
  <c r="N3436" i="17"/>
  <c r="M3437" i="17"/>
  <c r="N3437" i="17"/>
  <c r="M3438" i="17"/>
  <c r="N3438" i="17"/>
  <c r="M3439" i="17"/>
  <c r="N3439" i="17"/>
  <c r="M3440" i="17"/>
  <c r="N3440" i="17"/>
  <c r="M3441" i="17"/>
  <c r="N3441" i="17"/>
  <c r="M3442" i="17"/>
  <c r="N3442" i="17"/>
  <c r="M3443" i="17"/>
  <c r="N3443" i="17"/>
  <c r="M3444" i="17"/>
  <c r="N3444" i="17"/>
  <c r="M3445" i="17"/>
  <c r="N3445" i="17"/>
  <c r="M3446" i="17"/>
  <c r="N3446" i="17"/>
  <c r="M3447" i="17"/>
  <c r="N3447" i="17"/>
  <c r="M3448" i="17"/>
  <c r="N3448" i="17"/>
  <c r="M3449" i="17"/>
  <c r="N3449" i="17"/>
  <c r="M3450" i="17"/>
  <c r="N3450" i="17"/>
  <c r="M3451" i="17"/>
  <c r="N3451" i="17"/>
  <c r="M3452" i="17"/>
  <c r="N3452" i="17"/>
  <c r="M3453" i="17"/>
  <c r="N3453" i="17"/>
  <c r="M3454" i="17"/>
  <c r="N3454" i="17"/>
  <c r="M3455" i="17"/>
  <c r="N3455" i="17"/>
  <c r="M3456" i="17"/>
  <c r="N3456" i="17"/>
  <c r="M3457" i="17"/>
  <c r="N3457" i="17"/>
  <c r="M3458" i="17"/>
  <c r="N3458" i="17"/>
  <c r="M3459" i="17"/>
  <c r="N3459" i="17"/>
  <c r="M3460" i="17"/>
  <c r="N3460" i="17"/>
  <c r="M3461" i="17"/>
  <c r="N3461" i="17"/>
  <c r="M3462" i="17"/>
  <c r="N3462" i="17"/>
  <c r="M3463" i="17"/>
  <c r="N3463" i="17"/>
  <c r="M3464" i="17"/>
  <c r="N3464" i="17"/>
  <c r="M3465" i="17"/>
  <c r="N3465" i="17"/>
  <c r="M3466" i="17"/>
  <c r="N3466" i="17"/>
  <c r="M3467" i="17"/>
  <c r="N3467" i="17"/>
  <c r="M3468" i="17"/>
  <c r="N3468" i="17"/>
  <c r="M3469" i="17"/>
  <c r="N3469" i="17"/>
  <c r="M3470" i="17"/>
  <c r="N3470" i="17"/>
  <c r="M3471" i="17"/>
  <c r="N3471" i="17"/>
  <c r="M3472" i="17"/>
  <c r="N3472" i="17"/>
  <c r="M3473" i="17"/>
  <c r="N3473" i="17"/>
  <c r="M3474" i="17"/>
  <c r="N3474" i="17"/>
  <c r="M3475" i="17"/>
  <c r="N3475" i="17"/>
  <c r="M3476" i="17"/>
  <c r="N3476" i="17"/>
  <c r="M3477" i="17"/>
  <c r="N3477" i="17"/>
  <c r="M3478" i="17"/>
  <c r="N3478" i="17"/>
  <c r="M3479" i="17"/>
  <c r="N3479" i="17"/>
  <c r="M3480" i="17"/>
  <c r="N3480" i="17"/>
  <c r="M3481" i="17"/>
  <c r="N3481" i="17"/>
  <c r="M3482" i="17"/>
  <c r="N3482" i="17"/>
  <c r="M3483" i="17"/>
  <c r="N3483" i="17"/>
  <c r="M3484" i="17"/>
  <c r="N3484" i="17"/>
  <c r="M3485" i="17"/>
  <c r="N3485" i="17"/>
  <c r="M3486" i="17"/>
  <c r="N3486" i="17"/>
  <c r="M3487" i="17"/>
  <c r="N3487" i="17"/>
  <c r="M3488" i="17"/>
  <c r="N3488" i="17"/>
  <c r="M3489" i="17"/>
  <c r="N3489" i="17"/>
  <c r="M3490" i="17"/>
  <c r="N3490" i="17"/>
  <c r="M3491" i="17"/>
  <c r="N3491" i="17"/>
  <c r="M3492" i="17"/>
  <c r="N3492" i="17"/>
  <c r="M3493" i="17"/>
  <c r="N3493" i="17"/>
  <c r="M3494" i="17"/>
  <c r="N3494" i="17"/>
  <c r="M3495" i="17"/>
  <c r="N3495" i="17"/>
  <c r="M3496" i="17"/>
  <c r="N3496" i="17"/>
  <c r="M3497" i="17"/>
  <c r="N3497" i="17"/>
  <c r="M3498" i="17"/>
  <c r="N3498" i="17"/>
  <c r="M3499" i="17"/>
  <c r="N3499" i="17"/>
  <c r="M3500" i="17"/>
  <c r="N3500" i="17"/>
  <c r="M3501" i="17"/>
  <c r="N3501" i="17"/>
  <c r="M3502" i="17"/>
  <c r="N3502" i="17"/>
  <c r="M3503" i="17"/>
  <c r="N3503" i="17"/>
  <c r="M3504" i="17"/>
  <c r="N3504" i="17"/>
  <c r="M3505" i="17"/>
  <c r="N3505" i="17"/>
  <c r="M3506" i="17"/>
  <c r="N3506" i="17"/>
  <c r="M3507" i="17"/>
  <c r="N3507" i="17"/>
  <c r="M3508" i="17"/>
  <c r="N3508" i="17"/>
  <c r="M3509" i="17"/>
  <c r="N3509" i="17"/>
  <c r="M3510" i="17"/>
  <c r="N3510" i="17"/>
  <c r="M3511" i="17"/>
  <c r="N3511" i="17"/>
  <c r="M3512" i="17"/>
  <c r="N3512" i="17"/>
  <c r="M3513" i="17"/>
  <c r="N3513" i="17"/>
  <c r="M3514" i="17"/>
  <c r="N3514" i="17"/>
  <c r="M3515" i="17"/>
  <c r="N3515" i="17"/>
  <c r="M3516" i="17"/>
  <c r="N3516" i="17"/>
  <c r="M3517" i="17"/>
  <c r="N3517" i="17"/>
  <c r="M3518" i="17"/>
  <c r="N3518" i="17"/>
  <c r="M3519" i="17"/>
  <c r="N3519" i="17"/>
  <c r="M3520" i="17"/>
  <c r="N3520" i="17"/>
  <c r="M3521" i="17"/>
  <c r="N3521" i="17"/>
  <c r="M3522" i="17"/>
  <c r="N3522" i="17"/>
  <c r="M3523" i="17"/>
  <c r="N3523" i="17"/>
  <c r="M3524" i="17"/>
  <c r="N3524" i="17"/>
  <c r="M3525" i="17"/>
  <c r="N3525" i="17"/>
  <c r="M3526" i="17"/>
  <c r="N3526" i="17"/>
  <c r="M3527" i="17"/>
  <c r="N3527" i="17"/>
  <c r="M3528" i="17"/>
  <c r="N3528" i="17"/>
  <c r="M3529" i="17"/>
  <c r="N3529" i="17"/>
  <c r="M3530" i="17"/>
  <c r="N3530" i="17"/>
  <c r="M3531" i="17"/>
  <c r="N3531" i="17"/>
  <c r="M3532" i="17"/>
  <c r="N3532" i="17"/>
  <c r="M3533" i="17"/>
  <c r="N3533" i="17"/>
  <c r="M3534" i="17"/>
  <c r="N3534" i="17"/>
  <c r="M3535" i="17"/>
  <c r="N3535" i="17"/>
  <c r="M3536" i="17"/>
  <c r="N3536" i="17"/>
  <c r="M3537" i="17"/>
  <c r="N3537" i="17"/>
  <c r="M3538" i="17"/>
  <c r="N3538" i="17"/>
  <c r="M3539" i="17"/>
  <c r="N3539" i="17"/>
  <c r="M3540" i="17"/>
  <c r="N3540" i="17"/>
  <c r="M3541" i="17"/>
  <c r="N3541" i="17"/>
  <c r="M3542" i="17"/>
  <c r="N3542" i="17"/>
  <c r="M3543" i="17"/>
  <c r="N3543" i="17"/>
  <c r="M3544" i="17"/>
  <c r="N3544" i="17"/>
  <c r="M3545" i="17"/>
  <c r="N3545" i="17"/>
  <c r="M3546" i="17"/>
  <c r="N3546" i="17"/>
  <c r="M3547" i="17"/>
  <c r="N3547" i="17"/>
  <c r="M3548" i="17"/>
  <c r="N3548" i="17"/>
  <c r="M3549" i="17"/>
  <c r="N3549" i="17"/>
  <c r="M3550" i="17"/>
  <c r="N3550" i="17"/>
  <c r="M3551" i="17"/>
  <c r="N3551" i="17"/>
  <c r="M3552" i="17"/>
  <c r="N3552" i="17"/>
  <c r="M3553" i="17"/>
  <c r="N3553" i="17"/>
  <c r="M3554" i="17"/>
  <c r="N3554" i="17"/>
  <c r="M3555" i="17"/>
  <c r="N3555" i="17"/>
  <c r="M3556" i="17"/>
  <c r="N3556" i="17"/>
  <c r="M3557" i="17"/>
  <c r="N3557" i="17"/>
  <c r="M3558" i="17"/>
  <c r="N3558" i="17"/>
  <c r="M3559" i="17"/>
  <c r="N3559" i="17"/>
  <c r="M3560" i="17"/>
  <c r="N3560" i="17"/>
  <c r="M3561" i="17"/>
  <c r="N3561" i="17"/>
  <c r="M3562" i="17"/>
  <c r="N3562" i="17"/>
  <c r="M3563" i="17"/>
  <c r="N3563" i="17"/>
  <c r="M3564" i="17"/>
  <c r="N3564" i="17"/>
  <c r="M3565" i="17"/>
  <c r="N3565" i="17"/>
  <c r="M3566" i="17"/>
  <c r="N3566" i="17"/>
  <c r="M3567" i="17"/>
  <c r="N3567" i="17"/>
  <c r="M3568" i="17"/>
  <c r="N3568" i="17"/>
  <c r="M3569" i="17"/>
  <c r="N3569" i="17"/>
  <c r="M3570" i="17"/>
  <c r="N3570" i="17"/>
  <c r="M3571" i="17"/>
  <c r="N3571" i="17"/>
  <c r="M3572" i="17"/>
  <c r="N3572" i="17"/>
  <c r="M3573" i="17"/>
  <c r="N3573" i="17"/>
  <c r="M3574" i="17"/>
  <c r="N3574" i="17"/>
  <c r="M3575" i="17"/>
  <c r="N3575" i="17"/>
  <c r="M3576" i="17"/>
  <c r="N3576" i="17"/>
  <c r="M3577" i="17"/>
  <c r="N3577" i="17"/>
  <c r="M3578" i="17"/>
  <c r="N3578" i="17"/>
  <c r="M3579" i="17"/>
  <c r="N3579" i="17"/>
  <c r="M3580" i="17"/>
  <c r="N3580" i="17"/>
  <c r="M3581" i="17"/>
  <c r="N3581" i="17"/>
  <c r="M3582" i="17"/>
  <c r="N3582" i="17"/>
  <c r="M3583" i="17"/>
  <c r="N3583" i="17"/>
  <c r="M3584" i="17"/>
  <c r="N3584" i="17"/>
  <c r="M3585" i="17"/>
  <c r="N3585" i="17"/>
  <c r="M3586" i="17"/>
  <c r="N3586" i="17"/>
  <c r="M3587" i="17"/>
  <c r="N3587" i="17"/>
  <c r="M3588" i="17"/>
  <c r="N3588" i="17"/>
  <c r="M3589" i="17"/>
  <c r="N3589" i="17"/>
  <c r="M3590" i="17"/>
  <c r="N3590" i="17"/>
  <c r="M3591" i="17"/>
  <c r="N3591" i="17"/>
  <c r="M3592" i="17"/>
  <c r="N3592" i="17"/>
  <c r="M3593" i="17"/>
  <c r="N3593" i="17"/>
  <c r="M3594" i="17"/>
  <c r="N3594" i="17"/>
  <c r="M3595" i="17"/>
  <c r="N3595" i="17"/>
  <c r="M3596" i="17"/>
  <c r="N3596" i="17"/>
  <c r="M3597" i="17"/>
  <c r="N3597" i="17"/>
  <c r="M3598" i="17"/>
  <c r="N3598" i="17"/>
  <c r="M3599" i="17"/>
  <c r="N3599" i="17"/>
  <c r="M3600" i="17"/>
  <c r="N3600" i="17"/>
  <c r="M3601" i="17"/>
  <c r="N3601" i="17"/>
  <c r="M3602" i="17"/>
  <c r="N3602" i="17"/>
  <c r="M3603" i="17"/>
  <c r="N3603" i="17"/>
  <c r="M3604" i="17"/>
  <c r="N3604" i="17"/>
  <c r="M3605" i="17"/>
  <c r="N3605" i="17"/>
  <c r="M3606" i="17"/>
  <c r="N3606" i="17"/>
  <c r="M3607" i="17"/>
  <c r="N3607" i="17"/>
  <c r="M3608" i="17"/>
  <c r="N3608" i="17"/>
  <c r="M3609" i="17"/>
  <c r="N3609" i="17"/>
  <c r="M3610" i="17"/>
  <c r="N3610" i="17"/>
  <c r="M3611" i="17"/>
  <c r="N3611" i="17"/>
  <c r="M3612" i="17"/>
  <c r="N3612" i="17"/>
  <c r="M3613" i="17"/>
  <c r="N3613" i="17"/>
  <c r="M3614" i="17"/>
  <c r="N3614" i="17"/>
  <c r="M3615" i="17"/>
  <c r="N3615" i="17"/>
  <c r="M3616" i="17"/>
  <c r="N3616" i="17"/>
  <c r="M3617" i="17"/>
  <c r="N3617" i="17"/>
  <c r="M3618" i="17"/>
  <c r="N3618" i="17"/>
  <c r="M3619" i="17"/>
  <c r="N3619" i="17"/>
  <c r="M3620" i="17"/>
  <c r="N3620" i="17"/>
  <c r="M3621" i="17"/>
  <c r="N3621" i="17"/>
  <c r="M3622" i="17"/>
  <c r="N3622" i="17"/>
  <c r="M3623" i="17"/>
  <c r="N3623" i="17"/>
  <c r="M3624" i="17"/>
  <c r="N3624" i="17"/>
  <c r="M3625" i="17"/>
  <c r="N3625" i="17"/>
  <c r="M3626" i="17"/>
  <c r="N3626" i="17"/>
  <c r="M3627" i="17"/>
  <c r="N3627" i="17"/>
  <c r="M3628" i="17"/>
  <c r="N3628" i="17"/>
  <c r="M3629" i="17"/>
  <c r="N3629" i="17"/>
  <c r="M3630" i="17"/>
  <c r="N3630" i="17"/>
  <c r="M3631" i="17"/>
  <c r="N3631" i="17"/>
  <c r="M3632" i="17"/>
  <c r="N3632" i="17"/>
  <c r="M3633" i="17"/>
  <c r="N3633" i="17"/>
  <c r="M3634" i="17"/>
  <c r="N3634" i="17"/>
  <c r="M3635" i="17"/>
  <c r="N3635" i="17"/>
  <c r="M3636" i="17"/>
  <c r="N3636" i="17"/>
  <c r="M3637" i="17"/>
  <c r="N3637" i="17"/>
  <c r="M3638" i="17"/>
  <c r="N3638" i="17"/>
  <c r="M3639" i="17"/>
  <c r="N3639" i="17"/>
  <c r="M3640" i="17"/>
  <c r="N3640" i="17"/>
  <c r="M3641" i="17"/>
  <c r="N3641" i="17"/>
  <c r="M3642" i="17"/>
  <c r="N3642" i="17"/>
  <c r="M3643" i="17"/>
  <c r="N3643" i="17"/>
  <c r="M3644" i="17"/>
  <c r="N3644" i="17"/>
  <c r="M3645" i="17"/>
  <c r="N3645" i="17"/>
  <c r="M3646" i="17"/>
  <c r="N3646" i="17"/>
  <c r="M3647" i="17"/>
  <c r="N3647" i="17"/>
  <c r="M3648" i="17"/>
  <c r="N3648" i="17"/>
  <c r="M3649" i="17"/>
  <c r="N3649" i="17"/>
  <c r="M3650" i="17"/>
  <c r="N3650" i="17"/>
  <c r="M3651" i="17"/>
  <c r="N3651" i="17"/>
  <c r="M3652" i="17"/>
  <c r="N3652" i="17"/>
  <c r="M3653" i="17"/>
  <c r="N3653" i="17"/>
  <c r="M3654" i="17"/>
  <c r="N3654" i="17"/>
  <c r="M3655" i="17"/>
  <c r="N3655" i="17"/>
  <c r="M3656" i="17"/>
  <c r="N3656" i="17"/>
  <c r="M3657" i="17"/>
  <c r="N3657" i="17"/>
  <c r="M3658" i="17"/>
  <c r="N3658" i="17"/>
  <c r="M3659" i="17"/>
  <c r="N3659" i="17"/>
  <c r="M3660" i="17"/>
  <c r="N3660" i="17"/>
  <c r="M3661" i="17"/>
  <c r="N3661" i="17"/>
  <c r="M3662" i="17"/>
  <c r="N3662" i="17"/>
  <c r="M3663" i="17"/>
  <c r="N3663" i="17"/>
  <c r="M3664" i="17"/>
  <c r="N3664" i="17"/>
  <c r="M3665" i="17"/>
  <c r="N3665" i="17"/>
  <c r="M3666" i="17"/>
  <c r="N3666" i="17"/>
  <c r="M3667" i="17"/>
  <c r="N3667" i="17"/>
  <c r="M3668" i="17"/>
  <c r="N3668" i="17"/>
  <c r="M3669" i="17"/>
  <c r="N3669" i="17"/>
  <c r="M3670" i="17"/>
  <c r="N3670" i="17"/>
  <c r="M3671" i="17"/>
  <c r="N3671" i="17"/>
  <c r="M3672" i="17"/>
  <c r="N3672" i="17"/>
  <c r="M3673" i="17"/>
  <c r="N3673" i="17"/>
  <c r="M3674" i="17"/>
  <c r="N3674" i="17"/>
  <c r="M3675" i="17"/>
  <c r="N3675" i="17"/>
  <c r="M3676" i="17"/>
  <c r="N3676" i="17"/>
  <c r="M3677" i="17"/>
  <c r="N3677" i="17"/>
  <c r="M3678" i="17"/>
  <c r="N3678" i="17"/>
  <c r="M3679" i="17"/>
  <c r="N3679" i="17"/>
  <c r="M3680" i="17"/>
  <c r="N3680" i="17"/>
  <c r="M3681" i="17"/>
  <c r="N3681" i="17"/>
  <c r="M3682" i="17"/>
  <c r="N3682" i="17"/>
  <c r="M3683" i="17"/>
  <c r="N3683" i="17"/>
  <c r="M3684" i="17"/>
  <c r="N3684" i="17"/>
  <c r="M3685" i="17"/>
  <c r="N3685" i="17"/>
  <c r="M3686" i="17"/>
  <c r="N3686" i="17"/>
  <c r="M3687" i="17"/>
  <c r="N3687" i="17"/>
  <c r="M3688" i="17"/>
  <c r="N3688" i="17"/>
  <c r="M3689" i="17"/>
  <c r="N3689" i="17"/>
  <c r="M3690" i="17"/>
  <c r="N3690" i="17"/>
  <c r="M3691" i="17"/>
  <c r="N3691" i="17"/>
  <c r="M3692" i="17"/>
  <c r="N3692" i="17"/>
  <c r="M3693" i="17"/>
  <c r="N3693" i="17"/>
  <c r="M3694" i="17"/>
  <c r="N3694" i="17"/>
  <c r="M3695" i="17"/>
  <c r="N3695" i="17"/>
  <c r="M3696" i="17"/>
  <c r="N3696" i="17"/>
  <c r="M3697" i="17"/>
  <c r="N3697" i="17"/>
  <c r="M3698" i="17"/>
  <c r="N3698" i="17"/>
  <c r="M3699" i="17"/>
  <c r="N3699" i="17"/>
  <c r="M3700" i="17"/>
  <c r="N3700" i="17"/>
  <c r="M3701" i="17"/>
  <c r="N3701" i="17"/>
  <c r="M3702" i="17"/>
  <c r="N3702" i="17"/>
  <c r="M3703" i="17"/>
  <c r="N3703" i="17"/>
  <c r="M3704" i="17"/>
  <c r="N3704" i="17"/>
  <c r="M3705" i="17"/>
  <c r="N3705" i="17"/>
  <c r="M3706" i="17"/>
  <c r="N3706" i="17"/>
  <c r="M3707" i="17"/>
  <c r="N3707" i="17"/>
  <c r="M3708" i="17"/>
  <c r="N3708" i="17"/>
  <c r="M3709" i="17"/>
  <c r="N3709" i="17"/>
  <c r="M3710" i="17"/>
  <c r="N3710" i="17"/>
  <c r="M3711" i="17"/>
  <c r="N3711" i="17"/>
  <c r="M3712" i="17"/>
  <c r="N3712" i="17"/>
  <c r="M3713" i="17"/>
  <c r="N3713" i="17"/>
  <c r="M3714" i="17"/>
  <c r="N3714" i="17"/>
  <c r="M3715" i="17"/>
  <c r="N3715" i="17"/>
  <c r="M3716" i="17"/>
  <c r="N3716" i="17"/>
  <c r="M3717" i="17"/>
  <c r="N3717" i="17"/>
  <c r="M3718" i="17"/>
  <c r="N3718" i="17"/>
  <c r="M3719" i="17"/>
  <c r="N3719" i="17"/>
  <c r="M3720" i="17"/>
  <c r="N3720" i="17"/>
  <c r="M3721" i="17"/>
  <c r="N3721" i="17"/>
  <c r="M3722" i="17"/>
  <c r="N3722" i="17"/>
  <c r="M3723" i="17"/>
  <c r="N3723" i="17"/>
  <c r="M3724" i="17"/>
  <c r="N3724" i="17"/>
  <c r="M3725" i="17"/>
  <c r="N3725" i="17"/>
  <c r="M3726" i="17"/>
  <c r="N3726" i="17"/>
  <c r="M3727" i="17"/>
  <c r="N3727" i="17"/>
  <c r="M3728" i="17"/>
  <c r="N3728" i="17"/>
  <c r="M3729" i="17"/>
  <c r="N3729" i="17"/>
  <c r="M3730" i="17"/>
  <c r="N3730" i="17"/>
  <c r="M3731" i="17"/>
  <c r="N3731" i="17"/>
  <c r="M3732" i="17"/>
  <c r="N3732" i="17"/>
  <c r="M3733" i="17"/>
  <c r="N3733" i="17"/>
  <c r="M3734" i="17"/>
  <c r="N3734" i="17"/>
  <c r="M3735" i="17"/>
  <c r="N3735" i="17"/>
  <c r="M3736" i="17"/>
  <c r="N3736" i="17"/>
  <c r="M3737" i="17"/>
  <c r="N3737" i="17"/>
  <c r="M3738" i="17"/>
  <c r="N3738" i="17"/>
  <c r="M3739" i="17"/>
  <c r="N3739" i="17"/>
  <c r="M3740" i="17"/>
  <c r="N3740" i="17"/>
  <c r="M3741" i="17"/>
  <c r="N3741" i="17"/>
  <c r="M3742" i="17"/>
  <c r="N3742" i="17"/>
  <c r="M3743" i="17"/>
  <c r="N3743" i="17"/>
  <c r="M3744" i="17"/>
  <c r="N3744" i="17"/>
  <c r="M3745" i="17"/>
  <c r="N3745" i="17"/>
  <c r="M3746" i="17"/>
  <c r="N3746" i="17"/>
  <c r="M3747" i="17"/>
  <c r="N3747" i="17"/>
  <c r="M3748" i="17"/>
  <c r="N3748" i="17"/>
  <c r="M3749" i="17"/>
  <c r="N3749" i="17"/>
  <c r="M3750" i="17"/>
  <c r="N3750" i="17"/>
  <c r="M3751" i="17"/>
  <c r="N3751" i="17"/>
  <c r="M3752" i="17"/>
  <c r="N3752" i="17"/>
  <c r="M3753" i="17"/>
  <c r="N3753" i="17"/>
  <c r="M3754" i="17"/>
  <c r="N3754" i="17"/>
  <c r="M3755" i="17"/>
  <c r="N3755" i="17"/>
  <c r="M3756" i="17"/>
  <c r="N3756" i="17"/>
  <c r="M3757" i="17"/>
  <c r="N3757" i="17"/>
  <c r="M3758" i="17"/>
  <c r="N3758" i="17"/>
  <c r="M3759" i="17"/>
  <c r="N3759" i="17"/>
  <c r="M3760" i="17"/>
  <c r="N3760" i="17"/>
  <c r="M3761" i="17"/>
  <c r="N3761" i="17"/>
  <c r="M3762" i="17"/>
  <c r="N3762" i="17"/>
  <c r="M3763" i="17"/>
  <c r="N3763" i="17"/>
  <c r="M3764" i="17"/>
  <c r="N3764" i="17"/>
  <c r="M3765" i="17"/>
  <c r="N3765" i="17"/>
  <c r="M3766" i="17"/>
  <c r="N3766" i="17"/>
  <c r="M3767" i="17"/>
  <c r="N3767" i="17"/>
  <c r="M3768" i="17"/>
  <c r="N3768" i="17"/>
  <c r="M3769" i="17"/>
  <c r="N3769" i="17"/>
  <c r="M3770" i="17"/>
  <c r="N3770" i="17"/>
  <c r="M3771" i="17"/>
  <c r="N3771" i="17"/>
  <c r="M3772" i="17"/>
  <c r="N3772" i="17"/>
  <c r="M3773" i="17"/>
  <c r="N3773" i="17"/>
  <c r="M3774" i="17"/>
  <c r="N3774" i="17"/>
  <c r="M3775" i="17"/>
  <c r="N3775" i="17"/>
  <c r="M3776" i="17"/>
  <c r="N3776" i="17"/>
  <c r="M3777" i="17"/>
  <c r="N3777" i="17"/>
  <c r="M3778" i="17"/>
  <c r="N3778" i="17"/>
  <c r="M3779" i="17"/>
  <c r="N3779" i="17"/>
  <c r="M3780" i="17"/>
  <c r="N3780" i="17"/>
  <c r="M3781" i="17"/>
  <c r="N3781" i="17"/>
  <c r="M3782" i="17"/>
  <c r="N3782" i="17"/>
  <c r="M3783" i="17"/>
  <c r="N3783" i="17"/>
  <c r="M3784" i="17"/>
  <c r="N3784" i="17"/>
  <c r="M3785" i="17"/>
  <c r="N3785" i="17"/>
  <c r="M3786" i="17"/>
  <c r="N3786" i="17"/>
  <c r="M3787" i="17"/>
  <c r="N3787" i="17"/>
  <c r="M3788" i="17"/>
  <c r="N3788" i="17"/>
  <c r="M3789" i="17"/>
  <c r="N3789" i="17"/>
  <c r="M3790" i="17"/>
  <c r="N3790" i="17"/>
  <c r="M3791" i="17"/>
  <c r="N3791" i="17"/>
  <c r="M3792" i="17"/>
  <c r="N3792" i="17"/>
  <c r="M3793" i="17"/>
  <c r="N3793" i="17"/>
  <c r="M3794" i="17"/>
  <c r="N3794" i="17"/>
  <c r="M3795" i="17"/>
  <c r="N3795" i="17"/>
  <c r="M3796" i="17"/>
  <c r="N3796" i="17"/>
  <c r="M3797" i="17"/>
  <c r="N3797" i="17"/>
  <c r="M3798" i="17"/>
  <c r="N3798" i="17"/>
  <c r="M3799" i="17"/>
  <c r="N3799" i="17"/>
  <c r="M3800" i="17"/>
  <c r="N3800" i="17"/>
  <c r="M3801" i="17"/>
  <c r="N3801" i="17"/>
  <c r="M3802" i="17"/>
  <c r="N3802" i="17"/>
  <c r="M3803" i="17"/>
  <c r="N3803" i="17"/>
  <c r="M3804" i="17"/>
  <c r="N3804" i="17"/>
  <c r="M3805" i="17"/>
  <c r="N3805" i="17"/>
  <c r="M3806" i="17"/>
  <c r="N3806" i="17"/>
  <c r="M3807" i="17"/>
  <c r="N3807" i="17"/>
  <c r="M3808" i="17"/>
  <c r="N3808" i="17"/>
  <c r="M3809" i="17"/>
  <c r="N3809" i="17"/>
  <c r="M3810" i="17"/>
  <c r="N3810" i="17"/>
  <c r="M3811" i="17"/>
  <c r="N3811" i="17"/>
  <c r="M3812" i="17"/>
  <c r="N3812" i="17"/>
  <c r="M3813" i="17"/>
  <c r="N3813" i="17"/>
  <c r="M3814" i="17"/>
  <c r="N3814" i="17"/>
  <c r="M3815" i="17"/>
  <c r="N3815" i="17"/>
  <c r="M3816" i="17"/>
  <c r="N3816" i="17"/>
  <c r="M3817" i="17"/>
  <c r="N3817" i="17"/>
  <c r="M3818" i="17"/>
  <c r="N3818" i="17"/>
  <c r="M3819" i="17"/>
  <c r="N3819" i="17"/>
  <c r="M3820" i="17"/>
  <c r="N3820" i="17"/>
  <c r="M3821" i="17"/>
  <c r="N3821" i="17"/>
  <c r="M3822" i="17"/>
  <c r="N3822" i="17"/>
  <c r="M3823" i="17"/>
  <c r="N3823" i="17"/>
  <c r="M3824" i="17"/>
  <c r="N3824" i="17"/>
  <c r="M3825" i="17"/>
  <c r="N3825" i="17"/>
  <c r="M3826" i="17"/>
  <c r="N3826" i="17"/>
  <c r="M3827" i="17"/>
  <c r="N3827" i="17"/>
  <c r="M3828" i="17"/>
  <c r="N3828" i="17"/>
  <c r="M3829" i="17"/>
  <c r="N3829" i="17"/>
  <c r="M3830" i="17"/>
  <c r="N3830" i="17"/>
  <c r="M3831" i="17"/>
  <c r="N3831" i="17"/>
  <c r="M3832" i="17"/>
  <c r="N3832" i="17"/>
  <c r="M3833" i="17"/>
  <c r="N3833" i="17"/>
  <c r="M3834" i="17"/>
  <c r="N3834" i="17"/>
  <c r="M3835" i="17"/>
  <c r="N3835" i="17"/>
  <c r="M3836" i="17"/>
  <c r="N3836" i="17"/>
  <c r="M3837" i="17"/>
  <c r="N3837" i="17"/>
  <c r="M3838" i="17"/>
  <c r="N3838" i="17"/>
  <c r="M3839" i="17"/>
  <c r="N3839" i="17"/>
  <c r="M3840" i="17"/>
  <c r="N3840" i="17"/>
  <c r="M3841" i="17"/>
  <c r="N3841" i="17"/>
  <c r="M3842" i="17"/>
  <c r="N3842" i="17"/>
  <c r="M3843" i="17"/>
  <c r="N3843" i="17"/>
  <c r="M3844" i="17"/>
  <c r="N3844" i="17"/>
  <c r="M3845" i="17"/>
  <c r="N3845" i="17"/>
  <c r="M3846" i="17"/>
  <c r="N3846" i="17"/>
  <c r="M3847" i="17"/>
  <c r="N3847" i="17"/>
  <c r="M3848" i="17"/>
  <c r="N3848" i="17"/>
  <c r="M3849" i="17"/>
  <c r="N3849" i="17"/>
  <c r="M3850" i="17"/>
  <c r="N3850" i="17"/>
  <c r="M3851" i="17"/>
  <c r="N3851" i="17"/>
  <c r="M3852" i="17"/>
  <c r="N3852" i="17"/>
  <c r="M3853" i="17"/>
  <c r="N3853" i="17"/>
  <c r="M3854" i="17"/>
  <c r="N3854" i="17"/>
  <c r="M3855" i="17"/>
  <c r="N3855" i="17"/>
  <c r="M3856" i="17"/>
  <c r="N3856" i="17"/>
  <c r="M3857" i="17"/>
  <c r="N3857" i="17"/>
  <c r="M3858" i="17"/>
  <c r="N3858" i="17"/>
  <c r="M3859" i="17"/>
  <c r="N3859" i="17"/>
  <c r="M3860" i="17"/>
  <c r="N3860" i="17"/>
  <c r="M3861" i="17"/>
  <c r="N3861" i="17"/>
  <c r="M3862" i="17"/>
  <c r="N3862" i="17"/>
  <c r="M3863" i="17"/>
  <c r="N3863" i="17"/>
  <c r="M3864" i="17"/>
  <c r="N3864" i="17"/>
  <c r="M3865" i="17"/>
  <c r="N3865" i="17"/>
  <c r="M3866" i="17"/>
  <c r="N3866" i="17"/>
  <c r="M3867" i="17"/>
  <c r="N3867" i="17"/>
  <c r="M3868" i="17"/>
  <c r="N3868" i="17"/>
  <c r="M3869" i="17"/>
  <c r="N3869" i="17"/>
  <c r="M3870" i="17"/>
  <c r="N3870" i="17"/>
  <c r="M3871" i="17"/>
  <c r="N3871" i="17"/>
  <c r="M3872" i="17"/>
  <c r="N3872" i="17"/>
  <c r="M3873" i="17"/>
  <c r="N3873" i="17"/>
  <c r="M3874" i="17"/>
  <c r="N3874" i="17"/>
  <c r="M3875" i="17"/>
  <c r="N3875" i="17"/>
  <c r="M3876" i="17"/>
  <c r="N3876" i="17"/>
  <c r="M3877" i="17"/>
  <c r="N3877" i="17"/>
  <c r="M3878" i="17"/>
  <c r="N3878" i="17"/>
  <c r="M3879" i="17"/>
  <c r="N3879" i="17"/>
  <c r="M3880" i="17"/>
  <c r="N3880" i="17"/>
  <c r="M3881" i="17"/>
  <c r="N3881" i="17"/>
  <c r="M3882" i="17"/>
  <c r="N3882" i="17"/>
  <c r="M3883" i="17"/>
  <c r="N3883" i="17"/>
  <c r="M3884" i="17"/>
  <c r="N3884" i="17"/>
  <c r="M3885" i="17"/>
  <c r="N3885" i="17"/>
  <c r="M3886" i="17"/>
  <c r="N3886" i="17"/>
  <c r="M3887" i="17"/>
  <c r="N3887" i="17"/>
  <c r="M3888" i="17"/>
  <c r="N3888" i="17"/>
  <c r="M3889" i="17"/>
  <c r="N3889" i="17"/>
  <c r="M3890" i="17"/>
  <c r="N3890" i="17"/>
  <c r="M3891" i="17"/>
  <c r="N3891" i="17"/>
  <c r="M3892" i="17"/>
  <c r="N3892" i="17"/>
  <c r="M3893" i="17"/>
  <c r="N3893" i="17"/>
  <c r="M3894" i="17"/>
  <c r="N3894" i="17"/>
  <c r="M3895" i="17"/>
  <c r="N3895" i="17"/>
  <c r="M3896" i="17"/>
  <c r="N3896" i="17"/>
  <c r="M3897" i="17"/>
  <c r="N3897" i="17"/>
  <c r="M3898" i="17"/>
  <c r="N3898" i="17"/>
  <c r="M3899" i="17"/>
  <c r="N3899" i="17"/>
  <c r="M3900" i="17"/>
  <c r="N3900" i="17"/>
  <c r="M3901" i="17"/>
  <c r="N3901" i="17"/>
  <c r="M3902" i="17"/>
  <c r="N3902" i="17"/>
  <c r="M3903" i="17"/>
  <c r="N3903" i="17"/>
  <c r="M3904" i="17"/>
  <c r="N3904" i="17"/>
  <c r="M3905" i="17"/>
  <c r="N3905" i="17"/>
  <c r="M3906" i="17"/>
  <c r="N3906" i="17"/>
  <c r="M3907" i="17"/>
  <c r="N3907" i="17"/>
  <c r="M3908" i="17"/>
  <c r="N3908" i="17"/>
  <c r="M3909" i="17"/>
  <c r="N3909" i="17"/>
  <c r="M3910" i="17"/>
  <c r="N3910" i="17"/>
  <c r="M3911" i="17"/>
  <c r="N3911" i="17"/>
  <c r="M3912" i="17"/>
  <c r="N3912" i="17"/>
  <c r="M3913" i="17"/>
  <c r="N3913" i="17"/>
  <c r="M3914" i="17"/>
  <c r="N3914" i="17"/>
  <c r="M3915" i="17"/>
  <c r="N3915" i="17"/>
  <c r="M3916" i="17"/>
  <c r="N3916" i="17"/>
  <c r="M3917" i="17"/>
  <c r="N3917" i="17"/>
  <c r="M3918" i="17"/>
  <c r="N3918" i="17"/>
  <c r="M3919" i="17"/>
  <c r="N3919" i="17"/>
  <c r="M3920" i="17"/>
  <c r="N3920" i="17"/>
  <c r="M3921" i="17"/>
  <c r="N3921" i="17"/>
  <c r="M3922" i="17"/>
  <c r="N3922" i="17"/>
  <c r="M3923" i="17"/>
  <c r="N3923" i="17"/>
  <c r="M3924" i="17"/>
  <c r="N3924" i="17"/>
  <c r="M3925" i="17"/>
  <c r="N3925" i="17"/>
  <c r="M3926" i="17"/>
  <c r="N3926" i="17"/>
  <c r="M3927" i="17"/>
  <c r="N3927" i="17"/>
  <c r="M3928" i="17"/>
  <c r="N3928" i="17"/>
  <c r="M3929" i="17"/>
  <c r="N3929" i="17"/>
  <c r="M3930" i="17"/>
  <c r="N3930" i="17"/>
  <c r="M3931" i="17"/>
  <c r="N3931" i="17"/>
  <c r="M3932" i="17"/>
  <c r="N3932" i="17"/>
  <c r="M3933" i="17"/>
  <c r="N3933" i="17"/>
  <c r="M3934" i="17"/>
  <c r="N3934" i="17"/>
  <c r="M3935" i="17"/>
  <c r="N3935" i="17"/>
  <c r="M3936" i="17"/>
  <c r="N3936" i="17"/>
  <c r="M3937" i="17"/>
  <c r="N3937" i="17"/>
  <c r="M3938" i="17"/>
  <c r="N3938" i="17"/>
  <c r="M3939" i="17"/>
  <c r="N3939" i="17"/>
  <c r="M3940" i="17"/>
  <c r="N3940" i="17"/>
  <c r="M3941" i="17"/>
  <c r="N3941" i="17"/>
  <c r="M3942" i="17"/>
  <c r="N3942" i="17"/>
  <c r="M3943" i="17"/>
  <c r="N3943" i="17"/>
  <c r="M3944" i="17"/>
  <c r="N3944" i="17"/>
  <c r="M3945" i="17"/>
  <c r="N3945" i="17"/>
  <c r="M3946" i="17"/>
  <c r="N3946" i="17"/>
  <c r="M3947" i="17"/>
  <c r="N3947" i="17"/>
  <c r="M3948" i="17"/>
  <c r="N3948" i="17"/>
  <c r="M3949" i="17"/>
  <c r="N3949" i="17"/>
  <c r="M3950" i="17"/>
  <c r="N3950" i="17"/>
  <c r="M3951" i="17"/>
  <c r="N3951" i="17"/>
  <c r="M3952" i="17"/>
  <c r="N3952" i="17"/>
  <c r="M3953" i="17"/>
  <c r="N3953" i="17"/>
  <c r="M3954" i="17"/>
  <c r="N3954" i="17"/>
  <c r="M3955" i="17"/>
  <c r="N3955" i="17"/>
  <c r="M3956" i="17"/>
  <c r="N3956" i="17"/>
  <c r="M3957" i="17"/>
  <c r="N3957" i="17"/>
  <c r="M3958" i="17"/>
  <c r="N3958" i="17"/>
  <c r="M3959" i="17"/>
  <c r="N3959" i="17"/>
  <c r="M3960" i="17"/>
  <c r="N3960" i="17"/>
  <c r="M3961" i="17"/>
  <c r="N3961" i="17"/>
  <c r="M3962" i="17"/>
  <c r="N3962" i="17"/>
  <c r="M3963" i="17"/>
  <c r="N3963" i="17"/>
  <c r="M3964" i="17"/>
  <c r="N3964" i="17"/>
  <c r="M3965" i="17"/>
  <c r="N3965" i="17"/>
  <c r="M3966" i="17"/>
  <c r="N3966" i="17"/>
  <c r="M3967" i="17"/>
  <c r="N3967" i="17"/>
  <c r="M3968" i="17"/>
  <c r="N3968" i="17"/>
  <c r="M3969" i="17"/>
  <c r="N3969" i="17"/>
  <c r="M3970" i="17"/>
  <c r="N3970" i="17"/>
  <c r="M3971" i="17"/>
  <c r="N3971" i="17"/>
  <c r="M3972" i="17"/>
  <c r="N3972" i="17"/>
  <c r="M3973" i="17"/>
  <c r="N3973" i="17"/>
  <c r="M3974" i="17"/>
  <c r="N3974" i="17"/>
  <c r="M3975" i="17"/>
  <c r="N3975" i="17"/>
  <c r="M3976" i="17"/>
  <c r="N3976" i="17"/>
  <c r="M3977" i="17"/>
  <c r="N3977" i="17"/>
  <c r="M3978" i="17"/>
  <c r="N3978" i="17"/>
  <c r="M3979" i="17"/>
  <c r="N3979" i="17"/>
  <c r="M3980" i="17"/>
  <c r="N3980" i="17"/>
  <c r="M3981" i="17"/>
  <c r="N3981" i="17"/>
  <c r="M3982" i="17"/>
  <c r="N3982" i="17"/>
  <c r="M3983" i="17"/>
  <c r="N3983" i="17"/>
  <c r="M3984" i="17"/>
  <c r="N3984" i="17"/>
  <c r="M3985" i="17"/>
  <c r="N3985" i="17"/>
  <c r="M3986" i="17"/>
  <c r="N3986" i="17"/>
  <c r="M3987" i="17"/>
  <c r="N3987" i="17"/>
  <c r="M3988" i="17"/>
  <c r="N3988" i="17"/>
  <c r="M3989" i="17"/>
  <c r="N3989" i="17"/>
  <c r="M3990" i="17"/>
  <c r="N3990" i="17"/>
  <c r="M3991" i="17"/>
  <c r="N3991" i="17"/>
  <c r="M3992" i="17"/>
  <c r="N3992" i="17"/>
  <c r="M3993" i="17"/>
  <c r="N3993" i="17"/>
  <c r="M3994" i="17"/>
  <c r="N3994" i="17"/>
  <c r="M3995" i="17"/>
  <c r="N3995" i="17"/>
  <c r="M3996" i="17"/>
  <c r="N3996" i="17"/>
  <c r="M3997" i="17"/>
  <c r="N3997" i="17"/>
  <c r="M3998" i="17"/>
  <c r="N3998" i="17"/>
  <c r="M3999" i="17"/>
  <c r="N3999" i="17"/>
  <c r="M4000" i="17"/>
  <c r="N4000" i="17"/>
  <c r="M4001" i="17"/>
  <c r="N4001" i="17"/>
  <c r="M4002" i="17"/>
  <c r="N4002" i="17"/>
  <c r="M4003" i="17"/>
  <c r="N4003" i="17"/>
  <c r="M4004" i="17"/>
  <c r="N4004" i="17"/>
  <c r="M4005" i="17"/>
  <c r="N4005" i="17"/>
  <c r="M4006" i="17"/>
  <c r="N4006" i="17"/>
  <c r="M4007" i="17"/>
  <c r="N4007" i="17"/>
  <c r="M4008" i="17"/>
  <c r="N4008" i="17"/>
  <c r="M4009" i="17"/>
  <c r="N4009" i="17"/>
  <c r="M4010" i="17"/>
  <c r="N4010" i="17"/>
  <c r="M4011" i="17"/>
  <c r="N4011" i="17"/>
  <c r="M4012" i="17"/>
  <c r="N4012" i="17"/>
  <c r="M4013" i="17"/>
  <c r="N4013" i="17"/>
  <c r="M4014" i="17"/>
  <c r="N4014" i="17"/>
  <c r="M4015" i="17"/>
  <c r="N4015" i="17"/>
  <c r="M4016" i="17"/>
  <c r="N4016" i="17"/>
  <c r="M4017" i="17"/>
  <c r="N4017" i="17"/>
  <c r="M4018" i="17"/>
  <c r="N4018" i="17"/>
  <c r="M4019" i="17"/>
  <c r="N4019" i="17"/>
  <c r="M4020" i="17"/>
  <c r="N4020" i="17"/>
  <c r="M4021" i="17"/>
  <c r="N4021" i="17"/>
  <c r="M4022" i="17"/>
  <c r="N4022" i="17"/>
  <c r="M4023" i="17"/>
  <c r="N4023" i="17"/>
  <c r="M4024" i="17"/>
  <c r="N4024" i="17"/>
  <c r="M4025" i="17"/>
  <c r="N4025" i="17"/>
  <c r="M4026" i="17"/>
  <c r="N4026" i="17"/>
  <c r="M4027" i="17"/>
  <c r="N4027" i="17"/>
  <c r="M4028" i="17"/>
  <c r="N4028" i="17"/>
  <c r="M4029" i="17"/>
  <c r="N4029" i="17"/>
  <c r="M4030" i="17"/>
  <c r="N4030" i="17"/>
  <c r="M4031" i="17"/>
  <c r="N4031" i="17"/>
  <c r="M4032" i="17"/>
  <c r="N4032" i="17"/>
  <c r="M4033" i="17"/>
  <c r="N4033" i="17"/>
  <c r="M4034" i="17"/>
  <c r="N4034" i="17"/>
  <c r="M4035" i="17"/>
  <c r="N4035" i="17"/>
  <c r="M4036" i="17"/>
  <c r="N4036" i="17"/>
  <c r="M4037" i="17"/>
  <c r="N4037" i="17"/>
  <c r="M4038" i="17"/>
  <c r="N4038" i="17"/>
  <c r="M4039" i="17"/>
  <c r="N4039" i="17"/>
  <c r="M4040" i="17"/>
  <c r="N4040" i="17"/>
  <c r="M4041" i="17"/>
  <c r="N4041" i="17"/>
  <c r="M4042" i="17"/>
  <c r="N4042" i="17"/>
  <c r="M4043" i="17"/>
  <c r="N4043" i="17"/>
  <c r="M4044" i="17"/>
  <c r="N4044" i="17"/>
  <c r="M4045" i="17"/>
  <c r="N4045" i="17"/>
  <c r="M4046" i="17"/>
  <c r="N4046" i="17"/>
  <c r="M4047" i="17"/>
  <c r="N4047" i="17"/>
  <c r="M4048" i="17"/>
  <c r="N4048" i="17"/>
  <c r="M4049" i="17"/>
  <c r="N4049" i="17"/>
  <c r="M4050" i="17"/>
  <c r="N4050" i="17"/>
  <c r="M4051" i="17"/>
  <c r="N4051" i="17"/>
  <c r="M4052" i="17"/>
  <c r="N4052" i="17"/>
  <c r="M4053" i="17"/>
  <c r="N4053" i="17"/>
  <c r="M4054" i="17"/>
  <c r="N4054" i="17"/>
  <c r="M4055" i="17"/>
  <c r="N4055" i="17"/>
  <c r="M4056" i="17"/>
  <c r="N4056" i="17"/>
  <c r="M4057" i="17"/>
  <c r="N4057" i="17"/>
  <c r="M4058" i="17"/>
  <c r="N4058" i="17"/>
  <c r="M4059" i="17"/>
  <c r="N4059" i="17"/>
  <c r="M4060" i="17"/>
  <c r="N4060" i="17"/>
  <c r="M4061" i="17"/>
  <c r="N4061" i="17"/>
  <c r="M4062" i="17"/>
  <c r="N4062" i="17"/>
  <c r="M4063" i="17"/>
  <c r="N4063" i="17"/>
  <c r="M4064" i="17"/>
  <c r="N4064" i="17"/>
  <c r="M4065" i="17"/>
  <c r="N4065" i="17"/>
  <c r="M4066" i="17"/>
  <c r="N4066" i="17"/>
  <c r="M4067" i="17"/>
  <c r="N4067" i="17"/>
  <c r="M4068" i="17"/>
  <c r="N4068" i="17"/>
  <c r="M4069" i="17"/>
  <c r="N4069" i="17"/>
  <c r="M4070" i="17"/>
  <c r="N4070" i="17"/>
  <c r="M4071" i="17"/>
  <c r="N4071" i="17"/>
  <c r="M4072" i="17"/>
  <c r="N4072" i="17"/>
  <c r="M4073" i="17"/>
  <c r="N4073" i="17"/>
  <c r="M4074" i="17"/>
  <c r="N4074" i="17"/>
  <c r="M4075" i="17"/>
  <c r="N4075" i="17"/>
  <c r="M4076" i="17"/>
  <c r="N4076" i="17"/>
  <c r="M4077" i="17"/>
  <c r="N4077" i="17"/>
  <c r="M4078" i="17"/>
  <c r="N4078" i="17"/>
  <c r="M4079" i="17"/>
  <c r="N4079" i="17"/>
  <c r="M4080" i="17"/>
  <c r="N4080" i="17"/>
  <c r="M4081" i="17"/>
  <c r="N4081" i="17"/>
  <c r="M4082" i="17"/>
  <c r="N4082" i="17"/>
  <c r="M4083" i="17"/>
  <c r="N4083" i="17"/>
  <c r="M4084" i="17"/>
  <c r="N4084" i="17"/>
  <c r="M4085" i="17"/>
  <c r="N4085" i="17"/>
  <c r="M4086" i="17"/>
  <c r="N4086" i="17"/>
  <c r="M4087" i="17"/>
  <c r="N4087" i="17"/>
  <c r="M4088" i="17"/>
  <c r="N4088" i="17"/>
  <c r="M4089" i="17"/>
  <c r="N4089" i="17"/>
  <c r="M4090" i="17"/>
  <c r="N4090" i="17"/>
  <c r="M4091" i="17"/>
  <c r="N4091" i="17"/>
  <c r="M4092" i="17"/>
  <c r="N4092" i="17"/>
  <c r="M4093" i="17"/>
  <c r="N4093" i="17"/>
  <c r="M4094" i="17"/>
  <c r="N4094" i="17"/>
  <c r="M4095" i="17"/>
  <c r="N4095" i="17"/>
  <c r="M4096" i="17"/>
  <c r="N4096" i="17"/>
  <c r="M4097" i="17"/>
  <c r="N4097" i="17"/>
  <c r="M4098" i="17"/>
  <c r="N4098" i="17"/>
  <c r="M4099" i="17"/>
  <c r="N4099" i="17"/>
  <c r="M4100" i="17"/>
  <c r="N4100" i="17"/>
  <c r="M4101" i="17"/>
  <c r="N4101" i="17"/>
  <c r="M4102" i="17"/>
  <c r="N4102" i="17"/>
  <c r="M4103" i="17"/>
  <c r="N4103" i="17"/>
  <c r="M4104" i="17"/>
  <c r="N4104" i="17"/>
  <c r="M4105" i="17"/>
  <c r="N4105" i="17"/>
  <c r="M4106" i="17"/>
  <c r="N4106" i="17"/>
  <c r="M4107" i="17"/>
  <c r="N4107" i="17"/>
  <c r="M4108" i="17"/>
  <c r="N4108" i="17"/>
  <c r="M4109" i="17"/>
  <c r="N4109" i="17"/>
  <c r="M4110" i="17"/>
  <c r="N4110" i="17"/>
  <c r="M4111" i="17"/>
  <c r="N4111" i="17"/>
  <c r="M4112" i="17"/>
  <c r="N4112" i="17"/>
  <c r="M4113" i="17"/>
  <c r="N4113" i="17"/>
  <c r="M4114" i="17"/>
  <c r="N4114" i="17"/>
  <c r="M4115" i="17"/>
  <c r="N4115" i="17"/>
  <c r="M4116" i="17"/>
  <c r="N4116" i="17"/>
  <c r="M4117" i="17"/>
  <c r="N4117" i="17"/>
  <c r="M4118" i="17"/>
  <c r="N4118" i="17"/>
  <c r="M4119" i="17"/>
  <c r="N4119" i="17"/>
  <c r="M4120" i="17"/>
  <c r="N4120" i="17"/>
  <c r="M4121" i="17"/>
  <c r="N4121" i="17"/>
  <c r="M4122" i="17"/>
  <c r="N4122" i="17"/>
  <c r="M4123" i="17"/>
  <c r="N4123" i="17"/>
  <c r="M4124" i="17"/>
  <c r="N4124" i="17"/>
  <c r="M4125" i="17"/>
  <c r="N4125" i="17"/>
  <c r="M4126" i="17"/>
  <c r="N4126" i="17"/>
  <c r="M4127" i="17"/>
  <c r="N4127" i="17"/>
  <c r="M4128" i="17"/>
  <c r="N4128" i="17"/>
  <c r="M4129" i="17"/>
  <c r="N4129" i="17"/>
  <c r="M4130" i="17"/>
  <c r="N4130" i="17"/>
  <c r="M4131" i="17"/>
  <c r="N4131" i="17"/>
  <c r="M4132" i="17"/>
  <c r="N4132" i="17"/>
  <c r="M4133" i="17"/>
  <c r="N4133" i="17"/>
  <c r="M4134" i="17"/>
  <c r="N4134" i="17"/>
  <c r="M4135" i="17"/>
  <c r="N4135" i="17"/>
  <c r="M4136" i="17"/>
  <c r="N4136" i="17"/>
  <c r="M4137" i="17"/>
  <c r="N4137" i="17"/>
  <c r="M4138" i="17"/>
  <c r="N4138" i="17"/>
  <c r="M4139" i="17"/>
  <c r="N4139" i="17"/>
  <c r="M4140" i="17"/>
  <c r="N4140" i="17"/>
  <c r="M4141" i="17"/>
  <c r="N4141" i="17"/>
  <c r="M4142" i="17"/>
  <c r="N4142" i="17"/>
  <c r="M4143" i="17"/>
  <c r="N4143" i="17"/>
  <c r="M4144" i="17"/>
  <c r="N4144" i="17"/>
  <c r="M4145" i="17"/>
  <c r="N4145" i="17"/>
  <c r="M4146" i="17"/>
  <c r="N4146" i="17"/>
  <c r="M4147" i="17"/>
  <c r="N4147" i="17"/>
  <c r="M4148" i="17"/>
  <c r="N4148" i="17"/>
  <c r="M4149" i="17"/>
  <c r="N4149" i="17"/>
  <c r="M4150" i="17"/>
  <c r="N4150" i="17"/>
  <c r="M4151" i="17"/>
  <c r="N4151" i="17"/>
  <c r="M4152" i="17"/>
  <c r="N4152" i="17"/>
  <c r="M4153" i="17"/>
  <c r="N4153" i="17"/>
  <c r="M4154" i="17"/>
  <c r="N4154" i="17"/>
  <c r="M4155" i="17"/>
  <c r="N4155" i="17"/>
  <c r="M4156" i="17"/>
  <c r="N4156" i="17"/>
  <c r="M4157" i="17"/>
  <c r="N4157" i="17"/>
  <c r="M4158" i="17"/>
  <c r="N4158" i="17"/>
  <c r="M4159" i="17"/>
  <c r="N4159" i="17"/>
  <c r="M4160" i="17"/>
  <c r="N4160" i="17"/>
  <c r="M4161" i="17"/>
  <c r="N4161" i="17"/>
  <c r="M4162" i="17"/>
  <c r="N4162" i="17"/>
  <c r="M4163" i="17"/>
  <c r="N4163" i="17"/>
  <c r="M4164" i="17"/>
  <c r="N4164" i="17"/>
  <c r="M4165" i="17"/>
  <c r="N4165" i="17"/>
  <c r="M4166" i="17"/>
  <c r="N4166" i="17"/>
  <c r="M4167" i="17"/>
  <c r="N4167" i="17"/>
  <c r="M4168" i="17"/>
  <c r="N4168" i="17"/>
  <c r="M4169" i="17"/>
  <c r="N4169" i="17"/>
  <c r="M4170" i="17"/>
  <c r="N4170" i="17"/>
  <c r="M4171" i="17"/>
  <c r="N4171" i="17"/>
  <c r="M4172" i="17"/>
  <c r="N4172" i="17"/>
  <c r="M4173" i="17"/>
  <c r="N4173" i="17"/>
  <c r="M4174" i="17"/>
  <c r="N4174" i="17"/>
  <c r="M4175" i="17"/>
  <c r="N4175" i="17"/>
  <c r="M4176" i="17"/>
  <c r="N4176" i="17"/>
  <c r="M4177" i="17"/>
  <c r="N4177" i="17"/>
  <c r="M4178" i="17"/>
  <c r="N4178" i="17"/>
  <c r="M4179" i="17"/>
  <c r="N4179" i="17"/>
  <c r="M4180" i="17"/>
  <c r="N4180" i="17"/>
  <c r="M4181" i="17"/>
  <c r="N4181" i="17"/>
  <c r="M4182" i="17"/>
  <c r="N4182" i="17"/>
  <c r="M4183" i="17"/>
  <c r="N4183" i="17"/>
  <c r="M4184" i="17"/>
  <c r="N4184" i="17"/>
  <c r="M4185" i="17"/>
  <c r="N4185" i="17"/>
  <c r="M4186" i="17"/>
  <c r="N4186" i="17"/>
  <c r="M4187" i="17"/>
  <c r="N4187" i="17"/>
  <c r="M4188" i="17"/>
  <c r="N4188" i="17"/>
  <c r="M4189" i="17"/>
  <c r="N4189" i="17"/>
  <c r="M4190" i="17"/>
  <c r="N4190" i="17"/>
  <c r="M4191" i="17"/>
  <c r="N4191" i="17"/>
  <c r="M4192" i="17"/>
  <c r="N4192" i="17"/>
  <c r="M4193" i="17"/>
  <c r="N4193" i="17"/>
  <c r="M4194" i="17"/>
  <c r="N4194" i="17"/>
  <c r="M4195" i="17"/>
  <c r="N4195" i="17"/>
  <c r="M4196" i="17"/>
  <c r="N4196" i="17"/>
  <c r="M4197" i="17"/>
  <c r="N4197" i="17"/>
  <c r="M4198" i="17"/>
  <c r="N4198" i="17"/>
  <c r="M4199" i="17"/>
  <c r="N4199" i="17"/>
  <c r="M4200" i="17"/>
  <c r="N4200" i="17"/>
  <c r="M4201" i="17"/>
  <c r="N4201" i="17"/>
  <c r="M4202" i="17"/>
  <c r="N4202" i="17"/>
  <c r="M4203" i="17"/>
  <c r="N4203" i="17"/>
  <c r="M4204" i="17"/>
  <c r="N4204" i="17"/>
  <c r="M4205" i="17"/>
  <c r="N4205" i="17"/>
  <c r="M4206" i="17"/>
  <c r="N4206" i="17"/>
  <c r="M4207" i="17"/>
  <c r="N4207" i="17"/>
  <c r="M4208" i="17"/>
  <c r="N4208" i="17"/>
  <c r="M4209" i="17"/>
  <c r="N4209" i="17"/>
  <c r="M4210" i="17"/>
  <c r="N4210" i="17"/>
  <c r="M4211" i="17"/>
  <c r="N4211" i="17"/>
  <c r="M4212" i="17"/>
  <c r="N4212" i="17"/>
  <c r="M4213" i="17"/>
  <c r="N4213" i="17"/>
  <c r="M4214" i="17"/>
  <c r="N4214" i="17"/>
  <c r="M4215" i="17"/>
  <c r="N4215" i="17"/>
  <c r="M4216" i="17"/>
  <c r="N4216" i="17"/>
  <c r="M4217" i="17"/>
  <c r="N4217" i="17"/>
  <c r="M4218" i="17"/>
  <c r="N4218" i="17"/>
  <c r="M4219" i="17"/>
  <c r="N4219" i="17"/>
  <c r="M4220" i="17"/>
  <c r="N4220" i="17"/>
  <c r="M4221" i="17"/>
  <c r="N4221" i="17"/>
  <c r="M4222" i="17"/>
  <c r="N4222" i="17"/>
  <c r="M4223" i="17"/>
  <c r="N4223" i="17"/>
  <c r="M4224" i="17"/>
  <c r="N4224" i="17"/>
  <c r="M4225" i="17"/>
  <c r="N4225" i="17"/>
  <c r="M4226" i="17"/>
  <c r="N4226" i="17"/>
  <c r="M4227" i="17"/>
  <c r="N4227" i="17"/>
  <c r="M4228" i="17"/>
  <c r="N4228" i="17"/>
  <c r="M4229" i="17"/>
  <c r="N4229" i="17"/>
  <c r="M4230" i="17"/>
  <c r="N4230" i="17"/>
  <c r="M4231" i="17"/>
  <c r="N4231" i="17"/>
  <c r="M4232" i="17"/>
  <c r="N4232" i="17"/>
  <c r="M4233" i="17"/>
  <c r="N4233" i="17"/>
  <c r="M4234" i="17"/>
  <c r="N4234" i="17"/>
  <c r="M4235" i="17"/>
  <c r="N4235" i="17"/>
  <c r="M4236" i="17"/>
  <c r="N4236" i="17"/>
  <c r="M4237" i="17"/>
  <c r="N4237" i="17"/>
  <c r="M4238" i="17"/>
  <c r="N4238" i="17"/>
  <c r="M4239" i="17"/>
  <c r="N4239" i="17"/>
  <c r="M4240" i="17"/>
  <c r="N4240" i="17"/>
  <c r="M4241" i="17"/>
  <c r="N4241" i="17"/>
  <c r="M4242" i="17"/>
  <c r="N4242" i="17"/>
  <c r="M4243" i="17"/>
  <c r="N4243" i="17"/>
  <c r="M4244" i="17"/>
  <c r="N4244" i="17"/>
  <c r="M4245" i="17"/>
  <c r="N4245" i="17"/>
  <c r="M4246" i="17"/>
  <c r="N4246" i="17"/>
  <c r="M4247" i="17"/>
  <c r="N4247" i="17"/>
  <c r="M4248" i="17"/>
  <c r="N4248" i="17"/>
  <c r="M4249" i="17"/>
  <c r="N4249" i="17"/>
  <c r="M4250" i="17"/>
  <c r="N4250" i="17"/>
  <c r="M4251" i="17"/>
  <c r="N4251" i="17"/>
  <c r="M4252" i="17"/>
  <c r="N4252" i="17"/>
  <c r="M4253" i="17"/>
  <c r="N4253" i="17"/>
  <c r="M4254" i="17"/>
  <c r="N4254" i="17"/>
  <c r="M4255" i="17"/>
  <c r="N4255" i="17"/>
  <c r="M4256" i="17"/>
  <c r="N4256" i="17"/>
  <c r="M4257" i="17"/>
  <c r="N4257" i="17"/>
  <c r="M4258" i="17"/>
  <c r="N4258" i="17"/>
  <c r="M4259" i="17"/>
  <c r="N4259" i="17"/>
  <c r="M4260" i="17"/>
  <c r="N4260" i="17"/>
  <c r="M4261" i="17"/>
  <c r="N4261" i="17"/>
  <c r="M4262" i="17"/>
  <c r="N4262" i="17"/>
  <c r="M4263" i="17"/>
  <c r="N4263" i="17"/>
  <c r="M4264" i="17"/>
  <c r="N4264" i="17"/>
  <c r="M4265" i="17"/>
  <c r="N4265" i="17"/>
  <c r="M4266" i="17"/>
  <c r="N4266" i="17"/>
  <c r="M4267" i="17"/>
  <c r="N4267" i="17"/>
  <c r="M4268" i="17"/>
  <c r="N4268" i="17"/>
  <c r="M4269" i="17"/>
  <c r="N4269" i="17"/>
  <c r="M4270" i="17"/>
  <c r="N4270" i="17"/>
  <c r="M4271" i="17"/>
  <c r="N4271" i="17"/>
  <c r="M4272" i="17"/>
  <c r="N4272" i="17"/>
  <c r="M4273" i="17"/>
  <c r="N4273" i="17"/>
  <c r="M4274" i="17"/>
  <c r="N4274" i="17"/>
  <c r="M4275" i="17"/>
  <c r="N4275" i="17"/>
  <c r="M4276" i="17"/>
  <c r="N4276" i="17"/>
  <c r="M4277" i="17"/>
  <c r="N4277" i="17"/>
  <c r="M4278" i="17"/>
  <c r="N4278" i="17"/>
  <c r="M4279" i="17"/>
  <c r="N4279" i="17"/>
  <c r="M4280" i="17"/>
  <c r="N4280" i="17"/>
  <c r="M4281" i="17"/>
  <c r="N4281" i="17"/>
  <c r="M4282" i="17"/>
  <c r="N4282" i="17"/>
  <c r="M4283" i="17"/>
  <c r="N4283" i="17"/>
  <c r="M4284" i="17"/>
  <c r="N4284" i="17"/>
  <c r="M4285" i="17"/>
  <c r="N4285" i="17"/>
  <c r="M4286" i="17"/>
  <c r="N4286" i="17"/>
  <c r="M4287" i="17"/>
  <c r="N4287" i="17"/>
  <c r="M4288" i="17"/>
  <c r="N4288" i="17"/>
  <c r="M4289" i="17"/>
  <c r="N4289" i="17"/>
  <c r="M4290" i="17"/>
  <c r="N4290" i="17"/>
  <c r="M4291" i="17"/>
  <c r="N4291" i="17"/>
  <c r="M4292" i="17"/>
  <c r="N4292" i="17"/>
  <c r="M4293" i="17"/>
  <c r="N4293" i="17"/>
  <c r="M4294" i="17"/>
  <c r="N4294" i="17"/>
  <c r="M4295" i="17"/>
  <c r="N4295" i="17"/>
  <c r="M4296" i="17"/>
  <c r="N4296" i="17"/>
  <c r="M4297" i="17"/>
  <c r="N4297" i="17"/>
  <c r="M4298" i="17"/>
  <c r="N4298" i="17"/>
  <c r="M4299" i="17"/>
  <c r="N4299" i="17"/>
  <c r="M4300" i="17"/>
  <c r="N4300" i="17"/>
  <c r="M4301" i="17"/>
  <c r="N4301" i="17"/>
  <c r="M4302" i="17"/>
  <c r="N4302" i="17"/>
  <c r="M4303" i="17"/>
  <c r="N4303" i="17"/>
  <c r="M4304" i="17"/>
  <c r="N4304" i="17"/>
  <c r="M4305" i="17"/>
  <c r="N4305" i="17"/>
  <c r="M4306" i="17"/>
  <c r="N4306" i="17"/>
  <c r="M4307" i="17"/>
  <c r="N4307" i="17"/>
  <c r="M4308" i="17"/>
  <c r="N4308" i="17"/>
  <c r="M4309" i="17"/>
  <c r="N4309" i="17"/>
  <c r="M4310" i="17"/>
  <c r="N4310" i="17"/>
  <c r="M4311" i="17"/>
  <c r="N4311" i="17"/>
  <c r="M4312" i="17"/>
  <c r="N4312" i="17"/>
  <c r="M4313" i="17"/>
  <c r="N4313" i="17"/>
  <c r="M4314" i="17"/>
  <c r="N4314" i="17"/>
  <c r="M4315" i="17"/>
  <c r="N4315" i="17"/>
  <c r="M4316" i="17"/>
  <c r="N4316" i="17"/>
  <c r="M4317" i="17"/>
  <c r="N4317" i="17"/>
  <c r="M4318" i="17"/>
  <c r="N4318" i="17"/>
  <c r="M4319" i="17"/>
  <c r="N4319" i="17"/>
  <c r="M4320" i="17"/>
  <c r="N4320" i="17"/>
  <c r="M4321" i="17"/>
  <c r="N4321" i="17"/>
  <c r="M4322" i="17"/>
  <c r="N4322" i="17"/>
  <c r="M4323" i="17"/>
  <c r="N4323" i="17"/>
  <c r="M4324" i="17"/>
  <c r="N4324" i="17"/>
  <c r="M4325" i="17"/>
  <c r="N4325" i="17"/>
  <c r="M4326" i="17"/>
  <c r="N4326" i="17"/>
  <c r="M4327" i="17"/>
  <c r="N4327" i="17"/>
  <c r="M4328" i="17"/>
  <c r="N4328" i="17"/>
  <c r="M4329" i="17"/>
  <c r="N4329" i="17"/>
  <c r="M4330" i="17"/>
  <c r="N4330" i="17"/>
  <c r="M4331" i="17"/>
  <c r="N4331" i="17"/>
  <c r="M4332" i="17"/>
  <c r="N4332" i="17"/>
  <c r="M4333" i="17"/>
  <c r="N4333" i="17"/>
  <c r="M4334" i="17"/>
  <c r="N4334" i="17"/>
  <c r="M4335" i="17"/>
  <c r="N4335" i="17"/>
  <c r="M4336" i="17"/>
  <c r="N4336" i="17"/>
  <c r="M4337" i="17"/>
  <c r="N4337" i="17"/>
  <c r="M4338" i="17"/>
  <c r="N4338" i="17"/>
  <c r="M4339" i="17"/>
  <c r="N4339" i="17"/>
  <c r="M4340" i="17"/>
  <c r="N4340" i="17"/>
  <c r="M4341" i="17"/>
  <c r="N4341" i="17"/>
  <c r="M4342" i="17"/>
  <c r="N4342" i="17"/>
  <c r="M4343" i="17"/>
  <c r="N4343" i="17"/>
  <c r="M4344" i="17"/>
  <c r="N4344" i="17"/>
  <c r="M4345" i="17"/>
  <c r="N4345" i="17"/>
  <c r="M4346" i="17"/>
  <c r="N4346" i="17"/>
  <c r="M4347" i="17"/>
  <c r="N4347" i="17"/>
  <c r="M4348" i="17"/>
  <c r="N4348" i="17"/>
  <c r="M4349" i="17"/>
  <c r="N4349" i="17"/>
  <c r="M4350" i="17"/>
  <c r="N4350" i="17"/>
  <c r="M4351" i="17"/>
  <c r="N4351" i="17"/>
  <c r="M4352" i="17"/>
  <c r="N4352" i="17"/>
  <c r="M4353" i="17"/>
  <c r="N4353" i="17"/>
  <c r="M4354" i="17"/>
  <c r="N4354" i="17"/>
  <c r="M4355" i="17"/>
  <c r="N4355" i="17"/>
  <c r="M4356" i="17"/>
  <c r="N4356" i="17"/>
  <c r="M4357" i="17"/>
  <c r="N4357" i="17"/>
  <c r="M4358" i="17"/>
  <c r="N4358" i="17"/>
  <c r="M4359" i="17"/>
  <c r="N4359" i="17"/>
  <c r="M4360" i="17"/>
  <c r="N4360" i="17"/>
  <c r="M4361" i="17"/>
  <c r="N4361" i="17"/>
  <c r="M4362" i="17"/>
  <c r="N4362" i="17"/>
  <c r="M4363" i="17"/>
  <c r="N4363" i="17"/>
  <c r="M4364" i="17"/>
  <c r="N4364" i="17"/>
  <c r="M4365" i="17"/>
  <c r="N4365" i="17"/>
  <c r="M4366" i="17"/>
  <c r="N4366" i="17"/>
  <c r="M4367" i="17"/>
  <c r="N4367" i="17"/>
  <c r="M4368" i="17"/>
  <c r="N4368" i="17"/>
  <c r="M4369" i="17"/>
  <c r="N4369" i="17"/>
  <c r="M4370" i="17"/>
  <c r="N4370" i="17"/>
  <c r="M4371" i="17"/>
  <c r="N4371" i="17"/>
  <c r="M4372" i="17"/>
  <c r="N4372" i="17"/>
  <c r="M4373" i="17"/>
  <c r="N4373" i="17"/>
  <c r="M4374" i="17"/>
  <c r="N4374" i="17"/>
  <c r="M4375" i="17"/>
  <c r="N4375" i="17"/>
  <c r="M4376" i="17"/>
  <c r="N4376" i="17"/>
  <c r="M4377" i="17"/>
  <c r="N4377" i="17"/>
  <c r="M4378" i="17"/>
  <c r="N4378" i="17"/>
  <c r="M4379" i="17"/>
  <c r="N4379" i="17"/>
  <c r="M4380" i="17"/>
  <c r="N4380" i="17"/>
  <c r="M4381" i="17"/>
  <c r="N4381" i="17"/>
  <c r="M4382" i="17"/>
  <c r="N4382" i="17"/>
  <c r="M4383" i="17"/>
  <c r="N4383" i="17"/>
  <c r="M4384" i="17"/>
  <c r="N4384" i="17"/>
  <c r="M4385" i="17"/>
  <c r="N4385" i="17"/>
  <c r="M4386" i="17"/>
  <c r="N4386" i="17"/>
  <c r="M4387" i="17"/>
  <c r="N4387" i="17"/>
  <c r="M4388" i="17"/>
  <c r="N4388" i="17"/>
  <c r="M4389" i="17"/>
  <c r="N4389" i="17"/>
  <c r="M4390" i="17"/>
  <c r="N4390" i="17"/>
  <c r="M4391" i="17"/>
  <c r="N4391" i="17"/>
  <c r="M4392" i="17"/>
  <c r="N4392" i="17"/>
  <c r="M4393" i="17"/>
  <c r="N4393" i="17"/>
  <c r="M4394" i="17"/>
  <c r="N4394" i="17"/>
  <c r="M4395" i="17"/>
  <c r="N4395" i="17"/>
  <c r="M4396" i="17"/>
  <c r="N4396" i="17"/>
  <c r="M4397" i="17"/>
  <c r="N4397" i="17"/>
  <c r="M4398" i="17"/>
  <c r="N4398" i="17"/>
  <c r="M4399" i="17"/>
  <c r="N4399" i="17"/>
  <c r="M4400" i="17"/>
  <c r="N4400" i="17"/>
  <c r="M4401" i="17"/>
  <c r="N4401" i="17"/>
  <c r="M4402" i="17"/>
  <c r="N4402" i="17"/>
  <c r="M4403" i="17"/>
  <c r="N4403" i="17"/>
  <c r="M4404" i="17"/>
  <c r="N4404" i="17"/>
  <c r="M4405" i="17"/>
  <c r="N4405" i="17"/>
  <c r="M4406" i="17"/>
  <c r="N4406" i="17"/>
  <c r="M4407" i="17"/>
  <c r="N4407" i="17"/>
  <c r="M4408" i="17"/>
  <c r="N4408" i="17"/>
  <c r="M4409" i="17"/>
  <c r="N4409" i="17"/>
  <c r="M4410" i="17"/>
  <c r="N4410" i="17"/>
  <c r="M4411" i="17"/>
  <c r="N4411" i="17"/>
  <c r="M4412" i="17"/>
  <c r="N4412" i="17"/>
  <c r="M4413" i="17"/>
  <c r="N4413" i="17"/>
  <c r="M4414" i="17"/>
  <c r="N4414" i="17"/>
  <c r="M4415" i="17"/>
  <c r="N4415" i="17"/>
  <c r="M4416" i="17"/>
  <c r="N4416" i="17"/>
  <c r="M4417" i="17"/>
  <c r="N4417" i="17"/>
  <c r="M4418" i="17"/>
  <c r="N4418" i="17"/>
  <c r="M4419" i="17"/>
  <c r="N4419" i="17"/>
  <c r="M4420" i="17"/>
  <c r="N4420" i="17"/>
  <c r="M4421" i="17"/>
  <c r="N4421" i="17"/>
  <c r="M4422" i="17"/>
  <c r="N4422" i="17"/>
  <c r="M4423" i="17"/>
  <c r="N4423" i="17"/>
  <c r="M4424" i="17"/>
  <c r="N4424" i="17"/>
  <c r="M4425" i="17"/>
  <c r="N4425" i="17"/>
  <c r="M4426" i="17"/>
  <c r="N4426" i="17"/>
  <c r="M4427" i="17"/>
  <c r="N4427" i="17"/>
  <c r="M4428" i="17"/>
  <c r="N4428" i="17"/>
  <c r="M4429" i="17"/>
  <c r="N4429" i="17"/>
  <c r="M4430" i="17"/>
  <c r="N4430" i="17"/>
  <c r="M4431" i="17"/>
  <c r="N4431" i="17"/>
  <c r="M4432" i="17"/>
  <c r="N4432" i="17"/>
  <c r="M4433" i="17"/>
  <c r="N4433" i="17"/>
  <c r="M4434" i="17"/>
  <c r="N4434" i="17"/>
  <c r="M4435" i="17"/>
  <c r="N4435" i="17"/>
  <c r="M4436" i="17"/>
  <c r="N4436" i="17"/>
  <c r="M4437" i="17"/>
  <c r="N4437" i="17"/>
  <c r="M4438" i="17"/>
  <c r="N4438" i="17"/>
  <c r="M4439" i="17"/>
  <c r="N4439" i="17"/>
  <c r="M4440" i="17"/>
  <c r="N4440" i="17"/>
  <c r="M4441" i="17"/>
  <c r="N4441" i="17"/>
  <c r="M4442" i="17"/>
  <c r="N4442" i="17"/>
  <c r="M4443" i="17"/>
  <c r="N4443" i="17"/>
  <c r="M4444" i="17"/>
  <c r="N4444" i="17"/>
  <c r="M4445" i="17"/>
  <c r="N4445" i="17"/>
  <c r="M4446" i="17"/>
  <c r="N4446" i="17"/>
  <c r="M4447" i="17"/>
  <c r="N4447" i="17"/>
  <c r="M4448" i="17"/>
  <c r="N4448" i="17"/>
  <c r="M4449" i="17"/>
  <c r="N4449" i="17"/>
  <c r="M4450" i="17"/>
  <c r="N4450" i="17"/>
  <c r="M4451" i="17"/>
  <c r="N4451" i="17"/>
  <c r="M4452" i="17"/>
  <c r="N4452" i="17"/>
  <c r="M4453" i="17"/>
  <c r="N4453" i="17"/>
  <c r="M4454" i="17"/>
  <c r="N4454" i="17"/>
  <c r="M4455" i="17"/>
  <c r="N4455" i="17"/>
  <c r="M4456" i="17"/>
  <c r="N4456" i="17"/>
  <c r="M4457" i="17"/>
  <c r="N4457" i="17"/>
  <c r="M4458" i="17"/>
  <c r="N4458" i="17"/>
  <c r="M4459" i="17"/>
  <c r="N4459" i="17"/>
  <c r="M4460" i="17"/>
  <c r="N4460" i="17"/>
  <c r="M4461" i="17"/>
  <c r="N4461" i="17"/>
  <c r="M4462" i="17"/>
  <c r="N4462" i="17"/>
  <c r="M4463" i="17"/>
  <c r="N4463" i="17"/>
  <c r="M4464" i="17"/>
  <c r="N4464" i="17"/>
  <c r="M4465" i="17"/>
  <c r="N4465" i="17"/>
  <c r="M4466" i="17"/>
  <c r="N4466" i="17"/>
  <c r="M4467" i="17"/>
  <c r="N4467" i="17"/>
  <c r="M4468" i="17"/>
  <c r="N4468" i="17"/>
  <c r="M4469" i="17"/>
  <c r="N4469" i="17"/>
  <c r="M4470" i="17"/>
  <c r="N4470" i="17"/>
  <c r="M4471" i="17"/>
  <c r="N4471" i="17"/>
  <c r="M4472" i="17"/>
  <c r="N4472" i="17"/>
  <c r="M4473" i="17"/>
  <c r="N4473" i="17"/>
  <c r="M4474" i="17"/>
  <c r="N4474" i="17"/>
  <c r="M4475" i="17"/>
  <c r="N4475" i="17"/>
  <c r="M4476" i="17"/>
  <c r="N4476" i="17"/>
  <c r="M4477" i="17"/>
  <c r="N4477" i="17"/>
  <c r="M4478" i="17"/>
  <c r="N4478" i="17"/>
  <c r="M4479" i="17"/>
  <c r="N4479" i="17"/>
  <c r="M4480" i="17"/>
  <c r="N4480" i="17"/>
  <c r="M4481" i="17"/>
  <c r="N4481" i="17"/>
  <c r="M4482" i="17"/>
  <c r="N4482" i="17"/>
  <c r="M4483" i="17"/>
  <c r="N4483" i="17"/>
  <c r="M4484" i="17"/>
  <c r="N4484" i="17"/>
  <c r="M4485" i="17"/>
  <c r="N4485" i="17"/>
  <c r="M4486" i="17"/>
  <c r="N4486" i="17"/>
  <c r="M4487" i="17"/>
  <c r="N4487" i="17"/>
  <c r="M4488" i="17"/>
  <c r="N4488" i="17"/>
  <c r="M4489" i="17"/>
  <c r="N4489" i="17"/>
  <c r="M4490" i="17"/>
  <c r="N4490" i="17"/>
  <c r="M4491" i="17"/>
  <c r="N4491" i="17"/>
  <c r="M4492" i="17"/>
  <c r="N4492" i="17"/>
  <c r="M4493" i="17"/>
  <c r="N4493" i="17"/>
  <c r="M4494" i="17"/>
  <c r="N4494" i="17"/>
  <c r="M4495" i="17"/>
  <c r="N4495" i="17"/>
  <c r="M4496" i="17"/>
  <c r="N4496" i="17"/>
  <c r="M4497" i="17"/>
  <c r="N4497" i="17"/>
  <c r="M4498" i="17"/>
  <c r="N4498" i="17"/>
  <c r="M4499" i="17"/>
  <c r="N4499" i="17"/>
  <c r="M4500" i="17"/>
  <c r="N4500" i="17"/>
  <c r="M4501" i="17"/>
  <c r="N4501" i="17"/>
  <c r="M4502" i="17"/>
  <c r="N4502" i="17"/>
  <c r="M4503" i="17"/>
  <c r="N4503" i="17"/>
  <c r="M4504" i="17"/>
  <c r="N4504" i="17"/>
  <c r="M4505" i="17"/>
  <c r="N4505" i="17"/>
  <c r="M4506" i="17"/>
  <c r="N4506" i="17"/>
  <c r="M4507" i="17"/>
  <c r="N4507" i="17"/>
  <c r="M4508" i="17"/>
  <c r="N4508" i="17"/>
  <c r="M4509" i="17"/>
  <c r="N4509" i="17"/>
  <c r="M4510" i="17"/>
  <c r="N4510" i="17"/>
  <c r="M4511" i="17"/>
  <c r="N4511" i="17"/>
  <c r="M4512" i="17"/>
  <c r="N4512" i="17"/>
  <c r="M4513" i="17"/>
  <c r="N4513" i="17"/>
  <c r="M4514" i="17"/>
  <c r="N4514" i="17"/>
  <c r="M4515" i="17"/>
  <c r="N4515" i="17"/>
  <c r="M4516" i="17"/>
  <c r="N4516" i="17"/>
  <c r="M4517" i="17"/>
  <c r="N4517" i="17"/>
  <c r="M4518" i="17"/>
  <c r="N4518" i="17"/>
  <c r="M4519" i="17"/>
  <c r="N4519" i="17"/>
  <c r="M4520" i="17"/>
  <c r="N4520" i="17"/>
  <c r="M4521" i="17"/>
  <c r="N4521" i="17"/>
  <c r="M4522" i="17"/>
  <c r="N4522" i="17"/>
  <c r="M4523" i="17"/>
  <c r="N4523" i="17"/>
  <c r="M4524" i="17"/>
  <c r="N4524" i="17"/>
  <c r="M4525" i="17"/>
  <c r="N4525" i="17"/>
  <c r="M4526" i="17"/>
  <c r="N4526" i="17"/>
  <c r="M4527" i="17"/>
  <c r="N4527" i="17"/>
  <c r="M4528" i="17"/>
  <c r="N4528" i="17"/>
  <c r="M4529" i="17"/>
  <c r="N4529" i="17"/>
  <c r="M4530" i="17"/>
  <c r="N4530" i="17"/>
  <c r="M4531" i="17"/>
  <c r="N4531" i="17"/>
  <c r="M4532" i="17"/>
  <c r="N4532" i="17"/>
  <c r="M4533" i="17"/>
  <c r="N4533" i="17"/>
  <c r="M4534" i="17"/>
  <c r="N4534" i="17"/>
  <c r="M4535" i="17"/>
  <c r="N4535" i="17"/>
  <c r="M4536" i="17"/>
  <c r="N4536" i="17"/>
  <c r="M4537" i="17"/>
  <c r="N4537" i="17"/>
  <c r="M4538" i="17"/>
  <c r="N4538" i="17"/>
  <c r="M4539" i="17"/>
  <c r="N4539" i="17"/>
  <c r="M4540" i="17"/>
  <c r="N4540" i="17"/>
  <c r="M4541" i="17"/>
  <c r="N4541" i="17"/>
  <c r="M4542" i="17"/>
  <c r="N4542" i="17"/>
  <c r="M4543" i="17"/>
  <c r="N4543" i="17"/>
  <c r="M4544" i="17"/>
  <c r="N4544" i="17"/>
  <c r="M4545" i="17"/>
  <c r="N4545" i="17"/>
  <c r="M4546" i="17"/>
  <c r="N4546" i="17"/>
  <c r="M4547" i="17"/>
  <c r="N4547" i="17"/>
  <c r="M4548" i="17"/>
  <c r="N4548" i="17"/>
  <c r="M4549" i="17"/>
  <c r="N4549" i="17"/>
  <c r="M4550" i="17"/>
  <c r="N4550" i="17"/>
  <c r="M4551" i="17"/>
  <c r="N4551" i="17"/>
  <c r="M4552" i="17"/>
  <c r="N4552" i="17"/>
  <c r="M4553" i="17"/>
  <c r="N4553" i="17"/>
  <c r="M4554" i="17"/>
  <c r="N4554" i="17"/>
  <c r="M4555" i="17"/>
  <c r="N4555" i="17"/>
  <c r="M4556" i="17"/>
  <c r="N4556" i="17"/>
  <c r="M4557" i="17"/>
  <c r="N4557" i="17"/>
  <c r="M4558" i="17"/>
  <c r="N4558" i="17"/>
  <c r="M4559" i="17"/>
  <c r="N4559" i="17"/>
  <c r="M4560" i="17"/>
  <c r="N4560" i="17"/>
  <c r="M4561" i="17"/>
  <c r="N4561" i="17"/>
  <c r="M4562" i="17"/>
  <c r="N4562" i="17"/>
  <c r="M4563" i="17"/>
  <c r="N4563" i="17"/>
  <c r="M4564" i="17"/>
  <c r="N4564" i="17"/>
  <c r="M4565" i="17"/>
  <c r="N4565" i="17"/>
  <c r="M4566" i="17"/>
  <c r="N4566" i="17"/>
  <c r="M4567" i="17"/>
  <c r="N4567" i="17"/>
  <c r="M4568" i="17"/>
  <c r="N4568" i="17"/>
  <c r="M4569" i="17"/>
  <c r="N4569" i="17"/>
  <c r="M4570" i="17"/>
  <c r="N4570" i="17"/>
  <c r="M4571" i="17"/>
  <c r="N4571" i="17"/>
  <c r="M4572" i="17"/>
  <c r="N4572" i="17"/>
  <c r="M4573" i="17"/>
  <c r="N4573" i="17"/>
  <c r="M4574" i="17"/>
  <c r="N4574" i="17"/>
  <c r="M4575" i="17"/>
  <c r="N4575" i="17"/>
  <c r="M4576" i="17"/>
  <c r="N4576" i="17"/>
  <c r="M4577" i="17"/>
  <c r="N4577" i="17"/>
  <c r="M4578" i="17"/>
  <c r="N4578" i="17"/>
  <c r="M4579" i="17"/>
  <c r="N4579" i="17"/>
  <c r="M4580" i="17"/>
  <c r="N4580" i="17"/>
  <c r="M4581" i="17"/>
  <c r="N4581" i="17"/>
  <c r="M4582" i="17"/>
  <c r="N4582" i="17"/>
  <c r="M4583" i="17"/>
  <c r="N4583" i="17"/>
  <c r="M4584" i="17"/>
  <c r="N4584" i="17"/>
  <c r="M4585" i="17"/>
  <c r="N4585" i="17"/>
  <c r="M4586" i="17"/>
  <c r="N4586" i="17"/>
  <c r="M4587" i="17"/>
  <c r="N4587" i="17"/>
  <c r="M4588" i="17"/>
  <c r="N4588" i="17"/>
  <c r="M4589" i="17"/>
  <c r="N4589" i="17"/>
  <c r="M4590" i="17"/>
  <c r="N4590" i="17"/>
  <c r="M4591" i="17"/>
  <c r="N4591" i="17"/>
  <c r="M4592" i="17"/>
  <c r="N4592" i="17"/>
  <c r="M4593" i="17"/>
  <c r="N4593" i="17"/>
  <c r="M4594" i="17"/>
  <c r="N4594" i="17"/>
  <c r="M4595" i="17"/>
  <c r="N4595" i="17"/>
  <c r="M4596" i="17"/>
  <c r="N4596" i="17"/>
  <c r="M4597" i="17"/>
  <c r="N4597" i="17"/>
  <c r="M4598" i="17"/>
  <c r="N4598" i="17"/>
  <c r="M4599" i="17"/>
  <c r="N4599" i="17"/>
  <c r="M4600" i="17"/>
  <c r="N4600" i="17"/>
  <c r="M4601" i="17"/>
  <c r="N4601" i="17"/>
  <c r="M4602" i="17"/>
  <c r="N4602" i="17"/>
  <c r="M4603" i="17"/>
  <c r="N4603" i="17"/>
  <c r="M4604" i="17"/>
  <c r="N4604" i="17"/>
  <c r="M4605" i="17"/>
  <c r="N4605" i="17"/>
  <c r="M4606" i="17"/>
  <c r="N4606" i="17"/>
  <c r="M4607" i="17"/>
  <c r="N4607" i="17"/>
  <c r="M4608" i="17"/>
  <c r="N4608" i="17"/>
  <c r="M4609" i="17"/>
  <c r="N4609" i="17"/>
  <c r="M4610" i="17"/>
  <c r="N4610" i="17"/>
  <c r="M4611" i="17"/>
  <c r="N4611" i="17"/>
  <c r="M4612" i="17"/>
  <c r="N4612" i="17"/>
  <c r="M4613" i="17"/>
  <c r="N4613" i="17"/>
  <c r="M4614" i="17"/>
  <c r="N4614" i="17"/>
  <c r="M4615" i="17"/>
  <c r="N4615" i="17"/>
  <c r="M4616" i="17"/>
  <c r="N4616" i="17"/>
  <c r="M4617" i="17"/>
  <c r="N4617" i="17"/>
  <c r="M4618" i="17"/>
  <c r="N4618" i="17"/>
  <c r="M4619" i="17"/>
  <c r="N4619" i="17"/>
  <c r="M4620" i="17"/>
  <c r="N4620" i="17"/>
  <c r="M4621" i="17"/>
  <c r="N4621" i="17"/>
  <c r="M4622" i="17"/>
  <c r="N4622" i="17"/>
  <c r="M4623" i="17"/>
  <c r="N4623" i="17"/>
  <c r="M4624" i="17"/>
  <c r="N4624" i="17"/>
  <c r="M4625" i="17"/>
  <c r="N4625" i="17"/>
  <c r="M4626" i="17"/>
  <c r="N4626" i="17"/>
  <c r="M4627" i="17"/>
  <c r="N4627" i="17"/>
  <c r="M4628" i="17"/>
  <c r="N4628" i="17"/>
  <c r="M4629" i="17"/>
  <c r="N4629" i="17"/>
  <c r="M4630" i="17"/>
  <c r="N4630" i="17"/>
  <c r="M4631" i="17"/>
  <c r="N4631" i="17"/>
  <c r="M4632" i="17"/>
  <c r="N4632" i="17"/>
  <c r="M4633" i="17"/>
  <c r="N4633" i="17"/>
  <c r="M4634" i="17"/>
  <c r="N4634" i="17"/>
  <c r="M4635" i="17"/>
  <c r="N4635" i="17"/>
  <c r="M4636" i="17"/>
  <c r="N4636" i="17"/>
  <c r="M4637" i="17"/>
  <c r="N4637" i="17"/>
  <c r="M4638" i="17"/>
  <c r="N4638" i="17"/>
  <c r="M4639" i="17"/>
  <c r="N4639" i="17"/>
  <c r="M4640" i="17"/>
  <c r="N4640" i="17"/>
  <c r="M4641" i="17"/>
  <c r="N4641" i="17"/>
  <c r="M4642" i="17"/>
  <c r="N4642" i="17"/>
  <c r="M4643" i="17"/>
  <c r="N4643" i="17"/>
  <c r="M4644" i="17"/>
  <c r="N4644" i="17"/>
  <c r="M4645" i="17"/>
  <c r="N4645" i="17"/>
  <c r="M4646" i="17"/>
  <c r="N4646" i="17"/>
  <c r="M4647" i="17"/>
  <c r="N4647" i="17"/>
  <c r="M4648" i="17"/>
  <c r="N4648" i="17"/>
  <c r="M4649" i="17"/>
  <c r="N4649" i="17"/>
  <c r="M4650" i="17"/>
  <c r="N4650" i="17"/>
  <c r="M4651" i="17"/>
  <c r="N4651" i="17"/>
  <c r="M4652" i="17"/>
  <c r="N4652" i="17"/>
  <c r="M4653" i="17"/>
  <c r="N4653" i="17"/>
  <c r="M4654" i="17"/>
  <c r="N4654" i="17"/>
  <c r="M4655" i="17"/>
  <c r="N4655" i="17"/>
  <c r="M4656" i="17"/>
  <c r="N4656" i="17"/>
  <c r="M4657" i="17"/>
  <c r="N4657" i="17"/>
  <c r="M4658" i="17"/>
  <c r="N4658" i="17"/>
  <c r="M4659" i="17"/>
  <c r="N4659" i="17"/>
  <c r="M4660" i="17"/>
  <c r="N4660" i="17"/>
  <c r="M4661" i="17"/>
  <c r="N4661" i="17"/>
  <c r="M4662" i="17"/>
  <c r="N4662" i="17"/>
  <c r="M4663" i="17"/>
  <c r="N4663" i="17"/>
  <c r="M4664" i="17"/>
  <c r="N4664" i="17"/>
  <c r="M4665" i="17"/>
  <c r="N4665" i="17"/>
  <c r="M4666" i="17"/>
  <c r="N4666" i="17"/>
  <c r="M4667" i="17"/>
  <c r="N4667" i="17"/>
  <c r="M4668" i="17"/>
  <c r="N4668" i="17"/>
  <c r="M4669" i="17"/>
  <c r="N4669" i="17"/>
  <c r="M4670" i="17"/>
  <c r="N4670" i="17"/>
  <c r="M4671" i="17"/>
  <c r="N4671" i="17"/>
  <c r="M4672" i="17"/>
  <c r="N4672" i="17"/>
  <c r="M4673" i="17"/>
  <c r="N4673" i="17"/>
  <c r="M4674" i="17"/>
  <c r="N4674" i="17"/>
  <c r="M4675" i="17"/>
  <c r="N4675" i="17"/>
  <c r="M4676" i="17"/>
  <c r="N4676" i="17"/>
  <c r="M4677" i="17"/>
  <c r="N4677" i="17"/>
  <c r="M4678" i="17"/>
  <c r="N4678" i="17"/>
  <c r="M4679" i="17"/>
  <c r="N4679" i="17"/>
  <c r="M4680" i="17"/>
  <c r="N4680" i="17"/>
  <c r="M4681" i="17"/>
  <c r="N4681" i="17"/>
  <c r="M4682" i="17"/>
  <c r="N4682" i="17"/>
  <c r="M4683" i="17"/>
  <c r="N4683" i="17"/>
  <c r="M4684" i="17"/>
  <c r="N4684" i="17"/>
  <c r="M4685" i="17"/>
  <c r="N4685" i="17"/>
  <c r="M4686" i="17"/>
  <c r="N4686" i="17"/>
  <c r="M4687" i="17"/>
  <c r="N4687" i="17"/>
  <c r="M4688" i="17"/>
  <c r="N4688" i="17"/>
  <c r="M4689" i="17"/>
  <c r="N4689" i="17"/>
  <c r="M4690" i="17"/>
  <c r="N4690" i="17"/>
  <c r="M4691" i="17"/>
  <c r="N4691" i="17"/>
  <c r="M4692" i="17"/>
  <c r="N4692" i="17"/>
  <c r="M4693" i="17"/>
  <c r="N4693" i="17"/>
  <c r="M4694" i="17"/>
  <c r="N4694" i="17"/>
  <c r="M4695" i="17"/>
  <c r="N4695" i="17"/>
  <c r="M4696" i="17"/>
  <c r="N4696" i="17"/>
  <c r="M4697" i="17"/>
  <c r="N4697" i="17"/>
  <c r="M4698" i="17"/>
  <c r="N4698" i="17"/>
  <c r="M4699" i="17"/>
  <c r="N4699" i="17"/>
  <c r="M4700" i="17"/>
  <c r="N4700" i="17"/>
  <c r="M4701" i="17"/>
  <c r="N4701" i="17"/>
  <c r="M4702" i="17"/>
  <c r="N4702" i="17"/>
  <c r="M4703" i="17"/>
  <c r="N4703" i="17"/>
  <c r="M4704" i="17"/>
  <c r="N4704" i="17"/>
  <c r="M4705" i="17"/>
  <c r="N4705" i="17"/>
  <c r="M4706" i="17"/>
  <c r="N4706" i="17"/>
  <c r="M4707" i="17"/>
  <c r="N4707" i="17"/>
  <c r="M4708" i="17"/>
  <c r="N4708" i="17"/>
  <c r="M4709" i="17"/>
  <c r="N4709" i="17"/>
  <c r="M4710" i="17"/>
  <c r="N4710" i="17"/>
  <c r="M4711" i="17"/>
  <c r="N4711" i="17"/>
  <c r="M4712" i="17"/>
  <c r="N4712" i="17"/>
  <c r="M4713" i="17"/>
  <c r="N4713" i="17"/>
  <c r="M4714" i="17"/>
  <c r="N4714" i="17"/>
  <c r="M4715" i="17"/>
  <c r="N4715" i="17"/>
  <c r="M4716" i="17"/>
  <c r="N4716" i="17"/>
  <c r="M4717" i="17"/>
  <c r="N4717" i="17"/>
  <c r="M4718" i="17"/>
  <c r="N4718" i="17"/>
  <c r="M4719" i="17"/>
  <c r="N4719" i="17"/>
  <c r="M4720" i="17"/>
  <c r="N4720" i="17"/>
  <c r="M4721" i="17"/>
  <c r="N4721" i="17"/>
  <c r="M4722" i="17"/>
  <c r="N4722" i="17"/>
  <c r="M4723" i="17"/>
  <c r="N4723" i="17"/>
  <c r="M4724" i="17"/>
  <c r="N4724" i="17"/>
  <c r="M4725" i="17"/>
  <c r="N4725" i="17"/>
  <c r="M4726" i="17"/>
  <c r="N4726" i="17"/>
  <c r="M4727" i="17"/>
  <c r="N4727" i="17"/>
  <c r="M4728" i="17"/>
  <c r="N4728" i="17"/>
  <c r="M4729" i="17"/>
  <c r="N4729" i="17"/>
  <c r="M4730" i="17"/>
  <c r="N4730" i="17"/>
  <c r="M4731" i="17"/>
  <c r="N4731" i="17"/>
  <c r="M4732" i="17"/>
  <c r="N4732" i="17"/>
  <c r="M4733" i="17"/>
  <c r="N4733" i="17"/>
  <c r="M4734" i="17"/>
  <c r="N4734" i="17"/>
  <c r="M4735" i="17"/>
  <c r="N4735" i="17"/>
  <c r="M4736" i="17"/>
  <c r="N4736" i="17"/>
  <c r="M4737" i="17"/>
  <c r="N4737" i="17"/>
  <c r="M4738" i="17"/>
  <c r="N4738" i="17"/>
  <c r="M4739" i="17"/>
  <c r="N4739" i="17"/>
  <c r="M4740" i="17"/>
  <c r="N4740" i="17"/>
  <c r="M4741" i="17"/>
  <c r="N4741" i="17"/>
  <c r="M4742" i="17"/>
  <c r="N4742" i="17"/>
  <c r="M4743" i="17"/>
  <c r="N4743" i="17"/>
  <c r="M4744" i="17"/>
  <c r="N4744" i="17"/>
  <c r="M4745" i="17"/>
  <c r="N4745" i="17"/>
  <c r="M4746" i="17"/>
  <c r="N4746" i="17"/>
  <c r="M4747" i="17"/>
  <c r="N4747" i="17"/>
  <c r="M4748" i="17"/>
  <c r="N4748" i="17"/>
  <c r="M4749" i="17"/>
  <c r="N4749" i="17"/>
  <c r="M4750" i="17"/>
  <c r="N4750" i="17"/>
  <c r="M4751" i="17"/>
  <c r="N4751" i="17"/>
  <c r="M4752" i="17"/>
  <c r="N4752" i="17"/>
  <c r="M4753" i="17"/>
  <c r="N4753" i="17"/>
  <c r="M4754" i="17"/>
  <c r="N4754" i="17"/>
  <c r="M4755" i="17"/>
  <c r="N4755" i="17"/>
  <c r="M4756" i="17"/>
  <c r="N4756" i="17"/>
  <c r="M4757" i="17"/>
  <c r="N4757" i="17"/>
  <c r="M4758" i="17"/>
  <c r="N4758" i="17"/>
  <c r="M4759" i="17"/>
  <c r="N4759" i="17"/>
  <c r="M4760" i="17"/>
  <c r="N4760" i="17"/>
  <c r="M4761" i="17"/>
  <c r="N4761" i="17"/>
  <c r="M4762" i="17"/>
  <c r="N4762" i="17"/>
  <c r="M4763" i="17"/>
  <c r="N4763" i="17"/>
  <c r="M4764" i="17"/>
  <c r="N4764" i="17"/>
  <c r="M4765" i="17"/>
  <c r="N4765" i="17"/>
  <c r="M4766" i="17"/>
  <c r="N4766" i="17"/>
  <c r="M4767" i="17"/>
  <c r="N4767" i="17"/>
  <c r="M4768" i="17"/>
  <c r="N4768" i="17"/>
  <c r="M4769" i="17"/>
  <c r="N4769" i="17"/>
  <c r="M4770" i="17"/>
  <c r="N4770" i="17"/>
  <c r="M4771" i="17"/>
  <c r="N4771" i="17"/>
  <c r="M4772" i="17"/>
  <c r="N4772" i="17"/>
  <c r="M4773" i="17"/>
  <c r="N4773" i="17"/>
  <c r="M4774" i="17"/>
  <c r="N4774" i="17"/>
  <c r="M4775" i="17"/>
  <c r="N4775" i="17"/>
  <c r="M4776" i="17"/>
  <c r="N4776" i="17"/>
  <c r="M4777" i="17"/>
  <c r="N4777" i="17"/>
  <c r="M4778" i="17"/>
  <c r="N4778" i="17"/>
  <c r="M4779" i="17"/>
  <c r="N4779" i="17"/>
  <c r="M4780" i="17"/>
  <c r="N4780" i="17"/>
  <c r="M4781" i="17"/>
  <c r="N4781" i="17"/>
  <c r="M4782" i="17"/>
  <c r="N4782" i="17"/>
  <c r="M4783" i="17"/>
  <c r="N4783" i="17"/>
  <c r="M4784" i="17"/>
  <c r="N4784" i="17"/>
  <c r="M4785" i="17"/>
  <c r="N4785" i="17"/>
  <c r="M4786" i="17"/>
  <c r="N4786" i="17"/>
  <c r="M4787" i="17"/>
  <c r="N4787" i="17"/>
  <c r="M4788" i="17"/>
  <c r="N4788" i="17"/>
  <c r="M4789" i="17"/>
  <c r="N4789" i="17"/>
  <c r="M4790" i="17"/>
  <c r="N4790" i="17"/>
  <c r="M4791" i="17"/>
  <c r="N4791" i="17"/>
  <c r="M4792" i="17"/>
  <c r="N4792" i="17"/>
  <c r="M4793" i="17"/>
  <c r="N4793" i="17"/>
  <c r="M4794" i="17"/>
  <c r="N4794" i="17"/>
  <c r="M4795" i="17"/>
  <c r="N4795" i="17"/>
  <c r="M4796" i="17"/>
  <c r="N4796" i="17"/>
  <c r="M4797" i="17"/>
  <c r="N4797" i="17"/>
  <c r="M4798" i="17"/>
  <c r="N4798" i="17"/>
  <c r="M4799" i="17"/>
  <c r="N4799" i="17"/>
  <c r="M4800" i="17"/>
  <c r="N4800" i="17"/>
  <c r="M4801" i="17"/>
  <c r="N4801" i="17"/>
  <c r="M4802" i="17"/>
  <c r="N4802" i="17"/>
  <c r="M4803" i="17"/>
  <c r="N4803" i="17"/>
  <c r="M4804" i="17"/>
  <c r="N4804" i="17"/>
  <c r="M4805" i="17"/>
  <c r="N4805" i="17"/>
  <c r="M4806" i="17"/>
  <c r="N4806" i="17"/>
  <c r="M4807" i="17"/>
  <c r="N4807" i="17"/>
  <c r="M4808" i="17"/>
  <c r="N4808" i="17"/>
  <c r="M4809" i="17"/>
  <c r="N4809" i="17"/>
  <c r="M4810" i="17"/>
  <c r="N4810" i="17"/>
  <c r="M4811" i="17"/>
  <c r="N4811" i="17"/>
  <c r="M4812" i="17"/>
  <c r="N4812" i="17"/>
  <c r="M4813" i="17"/>
  <c r="N4813" i="17"/>
  <c r="M4814" i="17"/>
  <c r="N4814" i="17"/>
  <c r="M4815" i="17"/>
  <c r="N4815" i="17"/>
  <c r="M4816" i="17"/>
  <c r="N4816" i="17"/>
  <c r="M4817" i="17"/>
  <c r="N4817" i="17"/>
  <c r="M4818" i="17"/>
  <c r="N4818" i="17"/>
  <c r="M4819" i="17"/>
  <c r="N4819" i="17"/>
  <c r="M4820" i="17"/>
  <c r="N4820" i="17"/>
  <c r="M4821" i="17"/>
  <c r="N4821" i="17"/>
  <c r="M4822" i="17"/>
  <c r="N4822" i="17"/>
  <c r="M4823" i="17"/>
  <c r="N4823" i="17"/>
  <c r="M4824" i="17"/>
  <c r="N4824" i="17"/>
  <c r="M4825" i="17"/>
  <c r="N4825" i="17"/>
  <c r="M4826" i="17"/>
  <c r="N4826" i="17"/>
  <c r="M4827" i="17"/>
  <c r="N4827" i="17"/>
  <c r="M4828" i="17"/>
  <c r="N4828" i="17"/>
  <c r="M4829" i="17"/>
  <c r="N4829" i="17"/>
  <c r="M4830" i="17"/>
  <c r="N4830" i="17"/>
  <c r="M4831" i="17"/>
  <c r="N4831" i="17"/>
  <c r="M4832" i="17"/>
  <c r="N4832" i="17"/>
  <c r="M4833" i="17"/>
  <c r="N4833" i="17"/>
  <c r="M4834" i="17"/>
  <c r="N4834" i="17"/>
  <c r="M4835" i="17"/>
  <c r="N4835" i="17"/>
  <c r="M4836" i="17"/>
  <c r="N4836" i="17"/>
  <c r="M4837" i="17"/>
  <c r="N4837" i="17"/>
  <c r="M4838" i="17"/>
  <c r="N4838" i="17"/>
  <c r="M4839" i="17"/>
  <c r="N4839" i="17"/>
  <c r="M4840" i="17"/>
  <c r="N4840" i="17"/>
  <c r="M4841" i="17"/>
  <c r="N4841" i="17"/>
  <c r="M4842" i="17"/>
  <c r="N4842" i="17"/>
  <c r="M4843" i="17"/>
  <c r="N4843" i="17"/>
  <c r="M4844" i="17"/>
  <c r="N4844" i="17"/>
  <c r="M4845" i="17"/>
  <c r="N4845" i="17"/>
  <c r="M4846" i="17"/>
  <c r="N4846" i="17"/>
  <c r="M4847" i="17"/>
  <c r="N4847" i="17"/>
  <c r="M4848" i="17"/>
  <c r="N4848" i="17"/>
  <c r="M4849" i="17"/>
  <c r="N4849" i="17"/>
  <c r="M4850" i="17"/>
  <c r="N4850" i="17"/>
  <c r="M4851" i="17"/>
  <c r="N4851" i="17"/>
  <c r="M4852" i="17"/>
  <c r="N4852" i="17"/>
  <c r="M4853" i="17"/>
  <c r="N4853" i="17"/>
  <c r="M4854" i="17"/>
  <c r="N4854" i="17"/>
  <c r="M4855" i="17"/>
  <c r="N4855" i="17"/>
  <c r="M4856" i="17"/>
  <c r="N4856" i="17"/>
  <c r="M4857" i="17"/>
  <c r="N4857" i="17"/>
  <c r="M4858" i="17"/>
  <c r="N4858" i="17"/>
  <c r="M4859" i="17"/>
  <c r="N4859" i="17"/>
  <c r="M4860" i="17"/>
  <c r="N4860" i="17"/>
  <c r="M4861" i="17"/>
  <c r="N4861" i="17"/>
  <c r="M4862" i="17"/>
  <c r="N4862" i="17"/>
  <c r="M4863" i="17"/>
  <c r="N4863" i="17"/>
  <c r="M4864" i="17"/>
  <c r="N4864" i="17"/>
  <c r="M4865" i="17"/>
  <c r="N4865" i="17"/>
  <c r="M4866" i="17"/>
  <c r="N4866" i="17"/>
  <c r="M4867" i="17"/>
  <c r="N4867" i="17"/>
  <c r="M4868" i="17"/>
  <c r="N4868" i="17"/>
  <c r="M4869" i="17"/>
  <c r="N4869" i="17"/>
  <c r="M4870" i="17"/>
  <c r="N4870" i="17"/>
  <c r="M4871" i="17"/>
  <c r="N4871" i="17"/>
  <c r="M4872" i="17"/>
  <c r="N4872" i="17"/>
  <c r="M4873" i="17"/>
  <c r="N4873" i="17"/>
  <c r="M4874" i="17"/>
  <c r="N4874" i="17"/>
  <c r="M4875" i="17"/>
  <c r="N4875" i="17"/>
  <c r="M4876" i="17"/>
  <c r="N4876" i="17"/>
  <c r="M4877" i="17"/>
  <c r="N4877" i="17"/>
  <c r="M4878" i="17"/>
  <c r="N4878" i="17"/>
  <c r="M4879" i="17"/>
  <c r="N4879" i="17"/>
  <c r="M4880" i="17"/>
  <c r="N4880" i="17"/>
  <c r="M4881" i="17"/>
  <c r="N4881" i="17"/>
  <c r="M4882" i="17"/>
  <c r="N4882" i="17"/>
  <c r="M4883" i="17"/>
  <c r="N4883" i="17"/>
  <c r="M4884" i="17"/>
  <c r="N4884" i="17"/>
  <c r="M4885" i="17"/>
  <c r="N4885" i="17"/>
  <c r="M4886" i="17"/>
  <c r="N4886" i="17"/>
  <c r="M4887" i="17"/>
  <c r="N4887" i="17"/>
  <c r="M4888" i="17"/>
  <c r="N4888" i="17"/>
  <c r="M4889" i="17"/>
  <c r="N4889" i="17"/>
  <c r="M4890" i="17"/>
  <c r="N4890" i="17"/>
  <c r="M4891" i="17"/>
  <c r="N4891" i="17"/>
  <c r="M4892" i="17"/>
  <c r="N4892" i="17"/>
  <c r="M4893" i="17"/>
  <c r="N4893" i="17"/>
  <c r="M4894" i="17"/>
  <c r="N4894" i="17"/>
  <c r="M4895" i="17"/>
  <c r="N4895" i="17"/>
  <c r="M4896" i="17"/>
  <c r="N4896" i="17"/>
  <c r="M4897" i="17"/>
  <c r="N4897" i="17"/>
  <c r="M4898" i="17"/>
  <c r="N4898" i="17"/>
  <c r="M4899" i="17"/>
  <c r="N4899" i="17"/>
  <c r="M4900" i="17"/>
  <c r="N4900" i="17"/>
  <c r="M4901" i="17"/>
  <c r="N4901" i="17"/>
  <c r="M4902" i="17"/>
  <c r="N4902" i="17"/>
  <c r="M4903" i="17"/>
  <c r="N4903" i="17"/>
  <c r="M4904" i="17"/>
  <c r="N4904" i="17"/>
  <c r="M4905" i="17"/>
  <c r="N4905" i="17"/>
  <c r="M4906" i="17"/>
  <c r="N4906" i="17"/>
  <c r="M4907" i="17"/>
  <c r="N4907" i="17"/>
  <c r="M4908" i="17"/>
  <c r="N4908" i="17"/>
  <c r="M4909" i="17"/>
  <c r="N4909" i="17"/>
  <c r="M4910" i="17"/>
  <c r="N4910" i="17"/>
  <c r="M4911" i="17"/>
  <c r="N4911" i="17"/>
  <c r="M4912" i="17"/>
  <c r="N4912" i="17"/>
  <c r="M4913" i="17"/>
  <c r="N4913" i="17"/>
  <c r="M4914" i="17"/>
  <c r="N4914" i="17"/>
  <c r="M4915" i="17"/>
  <c r="N4915" i="17"/>
  <c r="M4916" i="17"/>
  <c r="N4916" i="17"/>
  <c r="M4917" i="17"/>
  <c r="N4917" i="17"/>
  <c r="M4918" i="17"/>
  <c r="N4918" i="17"/>
  <c r="M4919" i="17"/>
  <c r="N4919" i="17"/>
  <c r="M4920" i="17"/>
  <c r="N4920" i="17"/>
  <c r="M4921" i="17"/>
  <c r="N4921" i="17"/>
  <c r="M4922" i="17"/>
  <c r="N4922" i="17"/>
  <c r="M4923" i="17"/>
  <c r="N4923" i="17"/>
  <c r="M4924" i="17"/>
  <c r="N4924" i="17"/>
  <c r="M4925" i="17"/>
  <c r="N4925" i="17"/>
  <c r="M4926" i="17"/>
  <c r="N4926" i="17"/>
  <c r="M4927" i="17"/>
  <c r="N4927" i="17"/>
  <c r="M4928" i="17"/>
  <c r="N4928" i="17"/>
  <c r="M4929" i="17"/>
  <c r="N4929" i="17"/>
  <c r="M4930" i="17"/>
  <c r="N4930" i="17"/>
  <c r="M4931" i="17"/>
  <c r="N4931" i="17"/>
  <c r="M4932" i="17"/>
  <c r="N4932" i="17"/>
  <c r="M4933" i="17"/>
  <c r="N4933" i="17"/>
  <c r="M4934" i="17"/>
  <c r="N4934" i="17"/>
  <c r="M4935" i="17"/>
  <c r="N4935" i="17"/>
  <c r="M4936" i="17"/>
  <c r="N4936" i="17"/>
  <c r="M4937" i="17"/>
  <c r="N4937" i="17"/>
  <c r="M4938" i="17"/>
  <c r="N4938" i="17"/>
  <c r="M4939" i="17"/>
  <c r="N4939" i="17"/>
  <c r="M4940" i="17"/>
  <c r="N4940" i="17"/>
  <c r="M4941" i="17"/>
  <c r="N4941" i="17"/>
  <c r="M4942" i="17"/>
  <c r="N4942" i="17"/>
  <c r="M4943" i="17"/>
  <c r="N4943" i="17"/>
  <c r="M4944" i="17"/>
  <c r="N4944" i="17"/>
  <c r="M4945" i="17"/>
  <c r="N4945" i="17"/>
  <c r="M4946" i="17"/>
  <c r="N4946" i="17"/>
  <c r="M4947" i="17"/>
  <c r="N4947" i="17"/>
  <c r="M4948" i="17"/>
  <c r="N4948" i="17"/>
  <c r="M4949" i="17"/>
  <c r="N4949" i="17"/>
  <c r="M4950" i="17"/>
  <c r="N4950" i="17"/>
  <c r="M4951" i="17"/>
  <c r="N4951" i="17"/>
  <c r="M4952" i="17"/>
  <c r="N4952" i="17"/>
  <c r="M4953" i="17"/>
  <c r="N4953" i="17"/>
  <c r="M4954" i="17"/>
  <c r="N4954" i="17"/>
  <c r="M4955" i="17"/>
  <c r="N4955" i="17"/>
  <c r="M4956" i="17"/>
  <c r="N4956" i="17"/>
  <c r="M4957" i="17"/>
  <c r="N4957" i="17"/>
  <c r="M4958" i="17"/>
  <c r="N4958" i="17"/>
  <c r="M4959" i="17"/>
  <c r="N4959" i="17"/>
  <c r="M4960" i="17"/>
  <c r="N4960" i="17"/>
  <c r="M4961" i="17"/>
  <c r="N4961" i="17"/>
  <c r="M4962" i="17"/>
  <c r="N4962" i="17"/>
  <c r="M4963" i="17"/>
  <c r="N4963" i="17"/>
  <c r="M4964" i="17"/>
  <c r="N4964" i="17"/>
  <c r="M4965" i="17"/>
  <c r="N4965" i="17"/>
  <c r="M4966" i="17"/>
  <c r="N4966" i="17"/>
  <c r="M4967" i="17"/>
  <c r="N4967" i="17"/>
  <c r="M4968" i="17"/>
  <c r="N4968" i="17"/>
  <c r="M4969" i="17"/>
  <c r="N4969" i="17"/>
  <c r="M4970" i="17"/>
  <c r="N4970" i="17"/>
  <c r="M4971" i="17"/>
  <c r="N4971" i="17"/>
  <c r="M4972" i="17"/>
  <c r="N4972" i="17"/>
  <c r="M4973" i="17"/>
  <c r="N4973" i="17"/>
  <c r="M4974" i="17"/>
  <c r="N4974" i="17"/>
  <c r="M4975" i="17"/>
  <c r="N4975" i="17"/>
  <c r="M4976" i="17"/>
  <c r="N4976" i="17"/>
  <c r="M4977" i="17"/>
  <c r="N4977" i="17"/>
  <c r="M4978" i="17"/>
  <c r="N4978" i="17"/>
  <c r="M4979" i="17"/>
  <c r="N4979" i="17"/>
  <c r="M4980" i="17"/>
  <c r="N4980" i="17"/>
  <c r="M4981" i="17"/>
  <c r="N4981" i="17"/>
  <c r="M4982" i="17"/>
  <c r="N4982" i="17"/>
  <c r="M4983" i="17"/>
  <c r="N4983" i="17"/>
  <c r="M4984" i="17"/>
  <c r="N4984" i="17"/>
  <c r="M4985" i="17"/>
  <c r="N4985" i="17"/>
  <c r="M4986" i="17"/>
  <c r="N4986" i="17"/>
  <c r="M4987" i="17"/>
  <c r="N4987" i="17"/>
  <c r="M4988" i="17"/>
  <c r="N4988" i="17"/>
  <c r="M4989" i="17"/>
  <c r="N4989" i="17"/>
  <c r="M4990" i="17"/>
  <c r="N4990" i="17"/>
  <c r="M4991" i="17"/>
  <c r="N4991" i="17"/>
  <c r="M4992" i="17"/>
  <c r="N4992" i="17"/>
  <c r="M4993" i="17"/>
  <c r="N4993" i="17"/>
  <c r="M4994" i="17"/>
  <c r="N4994" i="17"/>
  <c r="M4995" i="17"/>
  <c r="N4995" i="17"/>
  <c r="M4996" i="17"/>
  <c r="N4996" i="17"/>
  <c r="M4997" i="17"/>
  <c r="N4997" i="17"/>
  <c r="M4998" i="17"/>
  <c r="N4998" i="17"/>
  <c r="M4999" i="17"/>
  <c r="N4999" i="17"/>
  <c r="M5000" i="17"/>
  <c r="N5000" i="17"/>
  <c r="M5001" i="17"/>
  <c r="N5001" i="17"/>
  <c r="M5002" i="17"/>
  <c r="N5002" i="17"/>
  <c r="M5003" i="17"/>
  <c r="N5003" i="17"/>
  <c r="M5004" i="17"/>
  <c r="N5004" i="17"/>
  <c r="M5005" i="17"/>
  <c r="N5005" i="17"/>
  <c r="M5006" i="17"/>
  <c r="N5006" i="17"/>
  <c r="M5007" i="17"/>
  <c r="N5007" i="17"/>
  <c r="M5008" i="17"/>
  <c r="N5008" i="17"/>
  <c r="M5009" i="17"/>
  <c r="N5009" i="17"/>
  <c r="M5010" i="17"/>
  <c r="N5010" i="17"/>
  <c r="M5011" i="17"/>
  <c r="N5011" i="17"/>
  <c r="M5012" i="17"/>
  <c r="N5012" i="17"/>
  <c r="M5013" i="17"/>
  <c r="N5013" i="17"/>
  <c r="M5014" i="17"/>
  <c r="N5014" i="17"/>
  <c r="M5015" i="17"/>
  <c r="N5015" i="17"/>
  <c r="M5016" i="17"/>
  <c r="N5016" i="17"/>
  <c r="M5017" i="17"/>
  <c r="N5017" i="17"/>
  <c r="M5018" i="17"/>
  <c r="N5018" i="17"/>
  <c r="M5019" i="17"/>
  <c r="N5019" i="17"/>
  <c r="M5020" i="17"/>
  <c r="N5020" i="17"/>
  <c r="M5021" i="17"/>
  <c r="N5021" i="17"/>
  <c r="M5022" i="17"/>
  <c r="N5022" i="17"/>
  <c r="M5023" i="17"/>
  <c r="N5023" i="17"/>
  <c r="M5024" i="17"/>
  <c r="N5024" i="17"/>
  <c r="M5025" i="17"/>
  <c r="N5025" i="17"/>
  <c r="M5026" i="17"/>
  <c r="N5026" i="17"/>
  <c r="M5027" i="17"/>
  <c r="N5027" i="17"/>
  <c r="M5028" i="17"/>
  <c r="N5028" i="17"/>
  <c r="M5029" i="17"/>
  <c r="N5029" i="17"/>
  <c r="M5030" i="17"/>
  <c r="N5030" i="17"/>
  <c r="M5031" i="17"/>
  <c r="N5031" i="17"/>
  <c r="M5032" i="17"/>
  <c r="N5032" i="17"/>
  <c r="M5033" i="17"/>
  <c r="N5033" i="17"/>
  <c r="M5034" i="17"/>
  <c r="N5034" i="17"/>
  <c r="M5035" i="17"/>
  <c r="N5035" i="17"/>
  <c r="M5036" i="17"/>
  <c r="N5036" i="17"/>
  <c r="M5037" i="17"/>
  <c r="N5037" i="17"/>
  <c r="M5038" i="17"/>
  <c r="N5038" i="17"/>
  <c r="M5039" i="17"/>
  <c r="N5039" i="17"/>
  <c r="M5040" i="17"/>
  <c r="N5040" i="17"/>
  <c r="M5041" i="17"/>
  <c r="N5041" i="17"/>
  <c r="M5042" i="17"/>
  <c r="N5042" i="17"/>
  <c r="M5043" i="17"/>
  <c r="N5043" i="17"/>
  <c r="M5044" i="17"/>
  <c r="N5044" i="17"/>
  <c r="M5045" i="17"/>
  <c r="N5045" i="17"/>
  <c r="M5046" i="17"/>
  <c r="N5046" i="17"/>
  <c r="M5047" i="17"/>
  <c r="N5047" i="17"/>
  <c r="M5048" i="17"/>
  <c r="N5048" i="17"/>
  <c r="M5049" i="17"/>
  <c r="N5049" i="17"/>
  <c r="M5050" i="17"/>
  <c r="N5050" i="17"/>
  <c r="M5051" i="17"/>
  <c r="N5051" i="17"/>
  <c r="M5052" i="17"/>
  <c r="N5052" i="17"/>
  <c r="M5053" i="17"/>
  <c r="N5053" i="17"/>
  <c r="M5054" i="17"/>
  <c r="N5054" i="17"/>
  <c r="M5055" i="17"/>
  <c r="N5055" i="17"/>
  <c r="M5056" i="17"/>
  <c r="N5056" i="17"/>
  <c r="M5057" i="17"/>
  <c r="N5057" i="17"/>
  <c r="M5058" i="17"/>
  <c r="N5058" i="17"/>
  <c r="M5059" i="17"/>
  <c r="N5059" i="17"/>
  <c r="M5060" i="17"/>
  <c r="N5060" i="17"/>
  <c r="M5061" i="17"/>
  <c r="N5061" i="17"/>
  <c r="M5062" i="17"/>
  <c r="N5062" i="17"/>
  <c r="M5063" i="17"/>
  <c r="N5063" i="17"/>
  <c r="M5064" i="17"/>
  <c r="N5064" i="17"/>
  <c r="M5065" i="17"/>
  <c r="N5065" i="17"/>
  <c r="M5066" i="17"/>
  <c r="N5066" i="17"/>
  <c r="M5067" i="17"/>
  <c r="N5067" i="17"/>
  <c r="M5068" i="17"/>
  <c r="N5068" i="17"/>
  <c r="M5069" i="17"/>
  <c r="N5069" i="17"/>
  <c r="M5070" i="17"/>
  <c r="N5070" i="17"/>
  <c r="M5071" i="17"/>
  <c r="N5071" i="17"/>
  <c r="M5072" i="17"/>
  <c r="N5072" i="17"/>
  <c r="M5073" i="17"/>
  <c r="N5073" i="17"/>
  <c r="M5074" i="17"/>
  <c r="N5074" i="17"/>
  <c r="M5075" i="17"/>
  <c r="N5075" i="17"/>
  <c r="M5076" i="17"/>
  <c r="N5076" i="17"/>
  <c r="M5077" i="17"/>
  <c r="N5077" i="17"/>
  <c r="M5078" i="17"/>
  <c r="N5078" i="17"/>
  <c r="M5079" i="17"/>
  <c r="N5079" i="17"/>
  <c r="M5080" i="17"/>
  <c r="N5080" i="17"/>
  <c r="M5081" i="17"/>
  <c r="N5081" i="17"/>
  <c r="M5082" i="17"/>
  <c r="N5082" i="17"/>
  <c r="M5083" i="17"/>
  <c r="N5083" i="17"/>
  <c r="M5084" i="17"/>
  <c r="N5084" i="17"/>
  <c r="M5085" i="17"/>
  <c r="N5085" i="17"/>
  <c r="M5086" i="17"/>
  <c r="N5086" i="17"/>
  <c r="M5087" i="17"/>
  <c r="N5087" i="17"/>
  <c r="M5088" i="17"/>
  <c r="N5088" i="17"/>
  <c r="M5089" i="17"/>
  <c r="N5089" i="17"/>
  <c r="M5090" i="17"/>
  <c r="N5090" i="17"/>
  <c r="M5091" i="17"/>
  <c r="N5091" i="17"/>
  <c r="M5092" i="17"/>
  <c r="N5092" i="17"/>
  <c r="M5093" i="17"/>
  <c r="N5093" i="17"/>
  <c r="M5094" i="17"/>
  <c r="N5094" i="17"/>
  <c r="M5095" i="17"/>
  <c r="N5095" i="17"/>
  <c r="M5096" i="17"/>
  <c r="N5096" i="17"/>
  <c r="M5097" i="17"/>
  <c r="N5097" i="17"/>
  <c r="M5098" i="17"/>
  <c r="N5098" i="17"/>
  <c r="M5099" i="17"/>
  <c r="N5099" i="17"/>
  <c r="M5100" i="17"/>
  <c r="N5100" i="17"/>
  <c r="M5101" i="17"/>
  <c r="N5101" i="17"/>
  <c r="M5102" i="17"/>
  <c r="N5102" i="17"/>
  <c r="M5103" i="17"/>
  <c r="N5103" i="17"/>
  <c r="M5104" i="17"/>
  <c r="N5104" i="17"/>
  <c r="M5105" i="17"/>
  <c r="N5105" i="17"/>
  <c r="M5106" i="17"/>
  <c r="N5106" i="17"/>
  <c r="M5107" i="17"/>
  <c r="N5107" i="17"/>
  <c r="M5108" i="17"/>
  <c r="N5108" i="17"/>
  <c r="M5109" i="17"/>
  <c r="N5109" i="17"/>
  <c r="M5110" i="17"/>
  <c r="N5110" i="17"/>
  <c r="M5111" i="17"/>
  <c r="N5111" i="17"/>
  <c r="M5112" i="17"/>
  <c r="N5112" i="17"/>
  <c r="M5113" i="17"/>
  <c r="N5113" i="17"/>
  <c r="M5114" i="17"/>
  <c r="N5114" i="17"/>
  <c r="M5115" i="17"/>
  <c r="N5115" i="17"/>
  <c r="M5116" i="17"/>
  <c r="N5116" i="17"/>
  <c r="M5117" i="17"/>
  <c r="N5117" i="17"/>
  <c r="M5118" i="17"/>
  <c r="N5118" i="17"/>
  <c r="M5119" i="17"/>
  <c r="N5119" i="17"/>
  <c r="M5120" i="17"/>
  <c r="N5120" i="17"/>
  <c r="M5121" i="17"/>
  <c r="N5121" i="17"/>
  <c r="M5122" i="17"/>
  <c r="N5122" i="17"/>
  <c r="M5123" i="17"/>
  <c r="N5123" i="17"/>
  <c r="M5124" i="17"/>
  <c r="N5124" i="17"/>
  <c r="M5125" i="17"/>
  <c r="N5125" i="17"/>
  <c r="M5126" i="17"/>
  <c r="N5126" i="17"/>
  <c r="M5127" i="17"/>
  <c r="N5127" i="17"/>
  <c r="M5128" i="17"/>
  <c r="N5128" i="17"/>
  <c r="M5129" i="17"/>
  <c r="N5129" i="17"/>
  <c r="M5130" i="17"/>
  <c r="N5130" i="17"/>
  <c r="M5131" i="17"/>
  <c r="N5131" i="17"/>
  <c r="M5132" i="17"/>
  <c r="N5132" i="17"/>
  <c r="M5133" i="17"/>
  <c r="N5133" i="17"/>
  <c r="M5134" i="17"/>
  <c r="N5134" i="17"/>
  <c r="M5135" i="17"/>
  <c r="N5135" i="17"/>
  <c r="M5136" i="17"/>
  <c r="N5136" i="17"/>
  <c r="M5137" i="17"/>
  <c r="N5137" i="17"/>
  <c r="M5138" i="17"/>
  <c r="N5138" i="17"/>
  <c r="M5139" i="17"/>
  <c r="N5139" i="17"/>
  <c r="M5140" i="17"/>
  <c r="N5140" i="17"/>
  <c r="M5141" i="17"/>
  <c r="N5141" i="17"/>
  <c r="M5142" i="17"/>
  <c r="N5142" i="17"/>
  <c r="M5143" i="17"/>
  <c r="N5143" i="17"/>
  <c r="M5144" i="17"/>
  <c r="N5144" i="17"/>
  <c r="M5145" i="17"/>
  <c r="N5145" i="17"/>
  <c r="M5146" i="17"/>
  <c r="N5146" i="17"/>
  <c r="M5147" i="17"/>
  <c r="N5147" i="17"/>
  <c r="M5148" i="17"/>
  <c r="N5148" i="17"/>
  <c r="M5149" i="17"/>
  <c r="N5149" i="17"/>
  <c r="M5150" i="17"/>
  <c r="N5150" i="17"/>
  <c r="M5151" i="17"/>
  <c r="N5151" i="17"/>
  <c r="M5152" i="17"/>
  <c r="N5152" i="17"/>
  <c r="M5153" i="17"/>
  <c r="N5153" i="17"/>
  <c r="M5154" i="17"/>
  <c r="N5154" i="17"/>
  <c r="M5155" i="17"/>
  <c r="N5155" i="17"/>
  <c r="M5156" i="17"/>
  <c r="N5156" i="17"/>
  <c r="M5157" i="17"/>
  <c r="N5157" i="17"/>
  <c r="M5158" i="17"/>
  <c r="N5158" i="17"/>
  <c r="M5159" i="17"/>
  <c r="N5159" i="17"/>
  <c r="M5160" i="17"/>
  <c r="N5160" i="17"/>
  <c r="M5161" i="17"/>
  <c r="N5161" i="17"/>
  <c r="M5162" i="17"/>
  <c r="N5162" i="17"/>
  <c r="M5163" i="17"/>
  <c r="N5163" i="17"/>
  <c r="M5164" i="17"/>
  <c r="N5164" i="17"/>
  <c r="M5165" i="17"/>
  <c r="N5165" i="17"/>
  <c r="M5166" i="17"/>
  <c r="N5166" i="17"/>
  <c r="M5167" i="17"/>
  <c r="N5167" i="17"/>
  <c r="M5168" i="17"/>
  <c r="N5168" i="17"/>
  <c r="M5169" i="17"/>
  <c r="N5169" i="17"/>
  <c r="M5170" i="17"/>
  <c r="N5170" i="17"/>
  <c r="M5171" i="17"/>
  <c r="N5171" i="17"/>
  <c r="M5172" i="17"/>
  <c r="N5172" i="17"/>
  <c r="M5173" i="17"/>
  <c r="N5173" i="17"/>
  <c r="M5174" i="17"/>
  <c r="N5174" i="17"/>
  <c r="M5175" i="17"/>
  <c r="N5175" i="17"/>
  <c r="M5176" i="17"/>
  <c r="N5176" i="17"/>
  <c r="M5177" i="17"/>
  <c r="N5177" i="17"/>
  <c r="M5178" i="17"/>
  <c r="N5178" i="17"/>
  <c r="M5179" i="17"/>
  <c r="N5179" i="17"/>
  <c r="M5180" i="17"/>
  <c r="N5180" i="17"/>
  <c r="M5181" i="17"/>
  <c r="N5181" i="17"/>
  <c r="M5182" i="17"/>
  <c r="N5182" i="17"/>
  <c r="M5183" i="17"/>
  <c r="N5183" i="17"/>
  <c r="M5184" i="17"/>
  <c r="N5184" i="17"/>
  <c r="M5185" i="17"/>
  <c r="N5185" i="17"/>
  <c r="M5186" i="17"/>
  <c r="N5186" i="17"/>
  <c r="M5187" i="17"/>
  <c r="N5187" i="17"/>
  <c r="M5188" i="17"/>
  <c r="N5188" i="17"/>
  <c r="M5189" i="17"/>
  <c r="N5189" i="17"/>
  <c r="M5190" i="17"/>
  <c r="N5190" i="17"/>
  <c r="M5191" i="17"/>
  <c r="N5191" i="17"/>
  <c r="M5192" i="17"/>
  <c r="N5192" i="17"/>
  <c r="M5193" i="17"/>
  <c r="N5193" i="17"/>
  <c r="M5194" i="17"/>
  <c r="N5194" i="17"/>
  <c r="M5195" i="17"/>
  <c r="N5195" i="17"/>
  <c r="M5196" i="17"/>
  <c r="N5196" i="17"/>
  <c r="M5197" i="17"/>
  <c r="N5197" i="17"/>
  <c r="M5198" i="17"/>
  <c r="N5198" i="17"/>
  <c r="M5199" i="17"/>
  <c r="N5199" i="17"/>
  <c r="M5200" i="17"/>
  <c r="N5200" i="17"/>
  <c r="M5201" i="17"/>
  <c r="N5201" i="17"/>
  <c r="M5202" i="17"/>
  <c r="N5202" i="17"/>
  <c r="M5203" i="17"/>
  <c r="N5203" i="17"/>
  <c r="M5204" i="17"/>
  <c r="N5204" i="17"/>
  <c r="M5205" i="17"/>
  <c r="N5205" i="17"/>
  <c r="M5206" i="17"/>
  <c r="N5206" i="17"/>
  <c r="M5207" i="17"/>
  <c r="N5207" i="17"/>
  <c r="M5208" i="17"/>
  <c r="N5208" i="17"/>
  <c r="M5209" i="17"/>
  <c r="N5209" i="17"/>
  <c r="M5210" i="17"/>
  <c r="N5210" i="17"/>
  <c r="M5211" i="17"/>
  <c r="N5211" i="17"/>
  <c r="M5212" i="17"/>
  <c r="N5212" i="17"/>
  <c r="M5213" i="17"/>
  <c r="N5213" i="17"/>
  <c r="M5214" i="17"/>
  <c r="N5214" i="17"/>
  <c r="M5215" i="17"/>
  <c r="N5215" i="17"/>
  <c r="M5216" i="17"/>
  <c r="N5216" i="17"/>
  <c r="M5217" i="17"/>
  <c r="N5217" i="17"/>
  <c r="M5218" i="17"/>
  <c r="N5218" i="17"/>
  <c r="M5219" i="17"/>
  <c r="N5219" i="17"/>
  <c r="M5220" i="17"/>
  <c r="N5220" i="17"/>
  <c r="M5221" i="17"/>
  <c r="N5221" i="17"/>
  <c r="M5222" i="17"/>
  <c r="N5222" i="17"/>
  <c r="M5223" i="17"/>
  <c r="N5223" i="17"/>
  <c r="M5224" i="17"/>
  <c r="N5224" i="17"/>
  <c r="M5225" i="17"/>
  <c r="N5225" i="17"/>
  <c r="M5226" i="17"/>
  <c r="N5226" i="17"/>
  <c r="M5227" i="17"/>
  <c r="N5227" i="17"/>
  <c r="M5228" i="17"/>
  <c r="N5228" i="17"/>
  <c r="M5229" i="17"/>
  <c r="N5229" i="17"/>
  <c r="M5230" i="17"/>
  <c r="N5230" i="17"/>
  <c r="M5231" i="17"/>
  <c r="N5231" i="17"/>
  <c r="M5232" i="17"/>
  <c r="N5232" i="17"/>
  <c r="M5233" i="17"/>
  <c r="N5233" i="17"/>
  <c r="M5234" i="17"/>
  <c r="N5234" i="17"/>
  <c r="M5235" i="17"/>
  <c r="N5235" i="17"/>
  <c r="M5236" i="17"/>
  <c r="N5236" i="17"/>
  <c r="M5237" i="17"/>
  <c r="N5237" i="17"/>
  <c r="M5238" i="17"/>
  <c r="N5238" i="17"/>
  <c r="M5239" i="17"/>
  <c r="N5239" i="17"/>
  <c r="M5240" i="17"/>
  <c r="N5240" i="17"/>
  <c r="M5241" i="17"/>
  <c r="N5241" i="17"/>
  <c r="M5242" i="17"/>
  <c r="N5242" i="17"/>
  <c r="M5243" i="17"/>
  <c r="N5243" i="17"/>
  <c r="M5244" i="17"/>
  <c r="N5244" i="17"/>
  <c r="M5245" i="17"/>
  <c r="N5245" i="17"/>
  <c r="M5246" i="17"/>
  <c r="N5246" i="17"/>
  <c r="M5247" i="17"/>
  <c r="N5247" i="17"/>
  <c r="M5248" i="17"/>
  <c r="N5248" i="17"/>
  <c r="M5249" i="17"/>
  <c r="N5249" i="17"/>
  <c r="M5250" i="17"/>
  <c r="N5250" i="17"/>
  <c r="M5251" i="17"/>
  <c r="N5251" i="17"/>
  <c r="M5252" i="17"/>
  <c r="N5252" i="17"/>
  <c r="M5253" i="17"/>
  <c r="N5253" i="17"/>
  <c r="M5254" i="17"/>
  <c r="N5254" i="17"/>
  <c r="M5255" i="17"/>
  <c r="N5255" i="17"/>
  <c r="M5256" i="17"/>
  <c r="N5256" i="17"/>
  <c r="M5257" i="17"/>
  <c r="N5257" i="17"/>
  <c r="M5258" i="17"/>
  <c r="N5258" i="17"/>
  <c r="M5259" i="17"/>
  <c r="N5259" i="17"/>
  <c r="M5260" i="17"/>
  <c r="N5260" i="17"/>
  <c r="M5261" i="17"/>
  <c r="N5261" i="17"/>
  <c r="M5262" i="17"/>
  <c r="N5262" i="17"/>
  <c r="M5263" i="17"/>
  <c r="N5263" i="17"/>
  <c r="M5264" i="17"/>
  <c r="N5264" i="17"/>
  <c r="M5265" i="17"/>
  <c r="N5265" i="17"/>
  <c r="M5266" i="17"/>
  <c r="N5266" i="17"/>
  <c r="M5267" i="17"/>
  <c r="N5267" i="17"/>
  <c r="M5268" i="17"/>
  <c r="N5268" i="17"/>
  <c r="M5269" i="17"/>
  <c r="N5269" i="17"/>
  <c r="M5270" i="17"/>
  <c r="N5270" i="17"/>
  <c r="M5271" i="17"/>
  <c r="N5271" i="17"/>
  <c r="M5272" i="17"/>
  <c r="N5272" i="17"/>
  <c r="M5273" i="17"/>
  <c r="N5273" i="17"/>
  <c r="M5274" i="17"/>
  <c r="N5274" i="17"/>
  <c r="M5275" i="17"/>
  <c r="N5275" i="17"/>
  <c r="M5276" i="17"/>
  <c r="N5276" i="17"/>
  <c r="M5277" i="17"/>
  <c r="N5277" i="17"/>
  <c r="M5278" i="17"/>
  <c r="N5278" i="17"/>
  <c r="M5279" i="17"/>
  <c r="N5279" i="17"/>
  <c r="M5280" i="17"/>
  <c r="N5280" i="17"/>
  <c r="M5281" i="17"/>
  <c r="N5281" i="17"/>
  <c r="M5282" i="17"/>
  <c r="N5282" i="17"/>
  <c r="M5283" i="17"/>
  <c r="N5283" i="17"/>
  <c r="M5284" i="17"/>
  <c r="N5284" i="17"/>
  <c r="M5285" i="17"/>
  <c r="N5285" i="17"/>
  <c r="M5286" i="17"/>
  <c r="N5286" i="17"/>
  <c r="M5287" i="17"/>
  <c r="N5287" i="17"/>
  <c r="M5288" i="17"/>
  <c r="N5288" i="17"/>
  <c r="M5289" i="17"/>
  <c r="N5289" i="17"/>
  <c r="M5290" i="17"/>
  <c r="N5290" i="17"/>
  <c r="M5291" i="17"/>
  <c r="N5291" i="17"/>
  <c r="M5292" i="17"/>
  <c r="N5292" i="17"/>
  <c r="M5293" i="17"/>
  <c r="N5293" i="17"/>
  <c r="M5294" i="17"/>
  <c r="N5294" i="17"/>
  <c r="M5295" i="17"/>
  <c r="N5295" i="17"/>
  <c r="M5296" i="17"/>
  <c r="N5296" i="17"/>
  <c r="M5297" i="17"/>
  <c r="N5297" i="17"/>
  <c r="M5298" i="17"/>
  <c r="N5298" i="17"/>
  <c r="M5299" i="17"/>
  <c r="N5299" i="17"/>
  <c r="M5300" i="17"/>
  <c r="N5300" i="17"/>
  <c r="M5301" i="17"/>
  <c r="N5301" i="17"/>
  <c r="M5302" i="17"/>
  <c r="N5302" i="17"/>
  <c r="M5303" i="17"/>
  <c r="N5303" i="17"/>
  <c r="M5304" i="17"/>
  <c r="N5304" i="17"/>
  <c r="M5305" i="17"/>
  <c r="N5305" i="17"/>
  <c r="M5306" i="17"/>
  <c r="N5306" i="17"/>
  <c r="M5307" i="17"/>
  <c r="N5307" i="17"/>
  <c r="M5308" i="17"/>
  <c r="N5308" i="17"/>
  <c r="M5309" i="17"/>
  <c r="N5309" i="17"/>
  <c r="M5310" i="17"/>
  <c r="N5310" i="17"/>
  <c r="M5311" i="17"/>
  <c r="N5311" i="17"/>
  <c r="M5312" i="17"/>
  <c r="N5312" i="17"/>
  <c r="M5313" i="17"/>
  <c r="N5313" i="17"/>
  <c r="M5314" i="17"/>
  <c r="N5314" i="17"/>
  <c r="M5315" i="17"/>
  <c r="N5315" i="17"/>
  <c r="M5316" i="17"/>
  <c r="N5316" i="17"/>
  <c r="M5317" i="17"/>
  <c r="N5317" i="17"/>
  <c r="M5318" i="17"/>
  <c r="N5318" i="17"/>
  <c r="M5319" i="17"/>
  <c r="N5319" i="17"/>
  <c r="M5320" i="17"/>
  <c r="N5320" i="17"/>
  <c r="M5321" i="17"/>
  <c r="N5321" i="17"/>
  <c r="M5322" i="17"/>
  <c r="N5322" i="17"/>
  <c r="M5323" i="17"/>
  <c r="N5323" i="17"/>
  <c r="M5324" i="17"/>
  <c r="N5324" i="17"/>
  <c r="M5325" i="17"/>
  <c r="N5325" i="17"/>
  <c r="M5326" i="17"/>
  <c r="N5326" i="17"/>
  <c r="M5327" i="17"/>
  <c r="N5327" i="17"/>
  <c r="M5328" i="17"/>
  <c r="N5328" i="17"/>
  <c r="M5329" i="17"/>
  <c r="N5329" i="17"/>
  <c r="M5330" i="17"/>
  <c r="N5330" i="17"/>
  <c r="M5331" i="17"/>
  <c r="N5331" i="17"/>
  <c r="M5332" i="17"/>
  <c r="N5332" i="17"/>
  <c r="M5333" i="17"/>
  <c r="N5333" i="17"/>
  <c r="M5334" i="17"/>
  <c r="N5334" i="17"/>
  <c r="M5335" i="17"/>
  <c r="N5335" i="17"/>
  <c r="M5336" i="17"/>
  <c r="N5336" i="17"/>
  <c r="M5337" i="17"/>
  <c r="N5337" i="17"/>
  <c r="M5338" i="17"/>
  <c r="N5338" i="17"/>
  <c r="M5339" i="17"/>
  <c r="N5339" i="17"/>
  <c r="M5340" i="17"/>
  <c r="N5340" i="17"/>
  <c r="M5341" i="17"/>
  <c r="N5341" i="17"/>
  <c r="M5342" i="17"/>
  <c r="N5342" i="17"/>
  <c r="M5343" i="17"/>
  <c r="N5343" i="17"/>
  <c r="M5344" i="17"/>
  <c r="N5344" i="17"/>
  <c r="M5345" i="17"/>
  <c r="N5345" i="17"/>
  <c r="M5346" i="17"/>
  <c r="N5346" i="17"/>
  <c r="M5347" i="17"/>
  <c r="N5347" i="17"/>
  <c r="M5348" i="17"/>
  <c r="N5348" i="17"/>
  <c r="M5349" i="17"/>
  <c r="N5349" i="17"/>
  <c r="M5350" i="17"/>
  <c r="N5350" i="17"/>
  <c r="M5351" i="17"/>
  <c r="N5351" i="17"/>
  <c r="M5352" i="17"/>
  <c r="N5352" i="17"/>
  <c r="M5353" i="17"/>
  <c r="N5353" i="17"/>
  <c r="M5354" i="17"/>
  <c r="N5354" i="17"/>
  <c r="M5355" i="17"/>
  <c r="N5355" i="17"/>
  <c r="M5356" i="17"/>
  <c r="N5356" i="17"/>
  <c r="M5357" i="17"/>
  <c r="N5357" i="17"/>
  <c r="M5358" i="17"/>
  <c r="N5358" i="17"/>
  <c r="M5359" i="17"/>
  <c r="N5359" i="17"/>
  <c r="M5360" i="17"/>
  <c r="N5360" i="17"/>
  <c r="M5361" i="17"/>
  <c r="N5361" i="17"/>
  <c r="M5362" i="17"/>
  <c r="N5362" i="17"/>
  <c r="M5363" i="17"/>
  <c r="N5363" i="17"/>
  <c r="M5364" i="17"/>
  <c r="N5364" i="17"/>
  <c r="M5365" i="17"/>
  <c r="N5365" i="17"/>
  <c r="M5366" i="17"/>
  <c r="N5366" i="17"/>
  <c r="M5367" i="17"/>
  <c r="N5367" i="17"/>
  <c r="M5368" i="17"/>
  <c r="N5368" i="17"/>
  <c r="M5369" i="17"/>
  <c r="N5369" i="17"/>
  <c r="M5370" i="17"/>
  <c r="N5370" i="17"/>
  <c r="M5371" i="17"/>
  <c r="N5371" i="17"/>
  <c r="M5372" i="17"/>
  <c r="N5372" i="17"/>
  <c r="M5373" i="17"/>
  <c r="N5373" i="17"/>
  <c r="M5374" i="17"/>
  <c r="N5374" i="17"/>
  <c r="M5375" i="17"/>
  <c r="N5375" i="17"/>
  <c r="M5376" i="17"/>
  <c r="N5376" i="17"/>
  <c r="M5377" i="17"/>
  <c r="N5377" i="17"/>
  <c r="M5378" i="17"/>
  <c r="N5378" i="17"/>
  <c r="M5379" i="17"/>
  <c r="N5379" i="17"/>
  <c r="M5380" i="17"/>
  <c r="N5380" i="17"/>
  <c r="M5381" i="17"/>
  <c r="N5381" i="17"/>
  <c r="M5382" i="17"/>
  <c r="N5382" i="17"/>
  <c r="M5383" i="17"/>
  <c r="N5383" i="17"/>
  <c r="M5384" i="17"/>
  <c r="N5384" i="17"/>
  <c r="M5385" i="17"/>
  <c r="N5385" i="17"/>
  <c r="M5386" i="17"/>
  <c r="N5386" i="17"/>
  <c r="M5387" i="17"/>
  <c r="N5387" i="17"/>
  <c r="M5388" i="17"/>
  <c r="N5388" i="17"/>
  <c r="M5389" i="17"/>
  <c r="N5389" i="17"/>
  <c r="M5390" i="17"/>
  <c r="N5390" i="17"/>
  <c r="M5391" i="17"/>
  <c r="N5391" i="17"/>
  <c r="M5392" i="17"/>
  <c r="N5392" i="17"/>
  <c r="M5393" i="17"/>
  <c r="N5393" i="17"/>
  <c r="M5394" i="17"/>
  <c r="N5394" i="17"/>
  <c r="M5395" i="17"/>
  <c r="N5395" i="17"/>
  <c r="M5396" i="17"/>
  <c r="N5396" i="17"/>
  <c r="M5397" i="17"/>
  <c r="N5397" i="17"/>
  <c r="M5398" i="17"/>
  <c r="N5398" i="17"/>
  <c r="M5399" i="17"/>
  <c r="N5399" i="17"/>
  <c r="M5400" i="17"/>
  <c r="N5400" i="17"/>
  <c r="M5401" i="17"/>
  <c r="N5401" i="17"/>
  <c r="M5402" i="17"/>
  <c r="N5402" i="17"/>
  <c r="M5403" i="17"/>
  <c r="N5403" i="17"/>
  <c r="M5404" i="17"/>
  <c r="N5404" i="17"/>
  <c r="M5405" i="17"/>
  <c r="N5405" i="17"/>
  <c r="M5406" i="17"/>
  <c r="N5406" i="17"/>
  <c r="M5407" i="17"/>
  <c r="N5407" i="17"/>
  <c r="M5408" i="17"/>
  <c r="N5408" i="17"/>
  <c r="M5409" i="17"/>
  <c r="N5409" i="17"/>
  <c r="M5410" i="17"/>
  <c r="N5410" i="17"/>
  <c r="M5411" i="17"/>
  <c r="N5411" i="17"/>
  <c r="M5412" i="17"/>
  <c r="N5412" i="17"/>
  <c r="M5413" i="17"/>
  <c r="N5413" i="17"/>
  <c r="M5414" i="17"/>
  <c r="N5414" i="17"/>
  <c r="M5415" i="17"/>
  <c r="N5415" i="17"/>
  <c r="M5416" i="17"/>
  <c r="N5416" i="17"/>
  <c r="M5417" i="17"/>
  <c r="N5417" i="17"/>
  <c r="M5418" i="17"/>
  <c r="N5418" i="17"/>
  <c r="M5419" i="17"/>
  <c r="N5419" i="17"/>
  <c r="M5420" i="17"/>
  <c r="N5420" i="17"/>
  <c r="M5421" i="17"/>
  <c r="N5421" i="17"/>
  <c r="M5422" i="17"/>
  <c r="N5422" i="17"/>
  <c r="M5423" i="17"/>
  <c r="N5423" i="17"/>
  <c r="M5424" i="17"/>
  <c r="N5424" i="17"/>
  <c r="M5425" i="17"/>
  <c r="N5425" i="17"/>
  <c r="M5426" i="17"/>
  <c r="N5426" i="17"/>
  <c r="M5427" i="17"/>
  <c r="N5427" i="17"/>
  <c r="M5428" i="17"/>
  <c r="N5428" i="17"/>
  <c r="M5429" i="17"/>
  <c r="N5429" i="17"/>
  <c r="M5430" i="17"/>
  <c r="N5430" i="17"/>
  <c r="M5431" i="17"/>
  <c r="N5431" i="17"/>
  <c r="M5432" i="17"/>
  <c r="N5432" i="17"/>
  <c r="M5433" i="17"/>
  <c r="N5433" i="17"/>
  <c r="M5434" i="17"/>
  <c r="N5434" i="17"/>
  <c r="M5435" i="17"/>
  <c r="N5435" i="17"/>
  <c r="M5436" i="17"/>
  <c r="N5436" i="17"/>
  <c r="M5437" i="17"/>
  <c r="N5437" i="17"/>
  <c r="M5438" i="17"/>
  <c r="N5438" i="17"/>
  <c r="M5439" i="17"/>
  <c r="N5439" i="17"/>
  <c r="M5440" i="17"/>
  <c r="N5440" i="17"/>
  <c r="M5441" i="17"/>
  <c r="N5441" i="17"/>
  <c r="M5442" i="17"/>
  <c r="N5442" i="17"/>
  <c r="M5443" i="17"/>
  <c r="N5443" i="17"/>
  <c r="M5444" i="17"/>
  <c r="N5444" i="17"/>
  <c r="M5445" i="17"/>
  <c r="N5445" i="17"/>
  <c r="M5446" i="17"/>
  <c r="N5446" i="17"/>
  <c r="M5447" i="17"/>
  <c r="N5447" i="17"/>
  <c r="M5448" i="17"/>
  <c r="N5448" i="17"/>
  <c r="M5449" i="17"/>
  <c r="N5449" i="17"/>
  <c r="M5450" i="17"/>
  <c r="N5450" i="17"/>
  <c r="M5451" i="17"/>
  <c r="N5451" i="17"/>
  <c r="M5452" i="17"/>
  <c r="N5452" i="17"/>
  <c r="M5453" i="17"/>
  <c r="N5453" i="17"/>
  <c r="M5454" i="17"/>
  <c r="N5454" i="17"/>
  <c r="M5455" i="17"/>
  <c r="N5455" i="17"/>
  <c r="M5456" i="17"/>
  <c r="N5456" i="17"/>
  <c r="M5457" i="17"/>
  <c r="N5457" i="17"/>
  <c r="M5458" i="17"/>
  <c r="N5458" i="17"/>
  <c r="M5459" i="17"/>
  <c r="N5459" i="17"/>
  <c r="M5460" i="17"/>
  <c r="N5460" i="17"/>
  <c r="M5461" i="17"/>
  <c r="N5461" i="17"/>
  <c r="M5462" i="17"/>
  <c r="N5462" i="17"/>
  <c r="M5463" i="17"/>
  <c r="N5463" i="17"/>
  <c r="M5464" i="17"/>
  <c r="N5464" i="17"/>
  <c r="M5465" i="17"/>
  <c r="N5465" i="17"/>
  <c r="M5466" i="17"/>
  <c r="N5466" i="17"/>
  <c r="M5467" i="17"/>
  <c r="N5467" i="17"/>
  <c r="M5468" i="17"/>
  <c r="N5468" i="17"/>
  <c r="M5469" i="17"/>
  <c r="N5469" i="17"/>
  <c r="M5470" i="17"/>
  <c r="N5470" i="17"/>
  <c r="M5471" i="17"/>
  <c r="N5471" i="17"/>
  <c r="M5472" i="17"/>
  <c r="N5472" i="17"/>
  <c r="M5473" i="17"/>
  <c r="N5473" i="17"/>
  <c r="M5474" i="17"/>
  <c r="N5474" i="17"/>
  <c r="M5475" i="17"/>
  <c r="N5475" i="17"/>
  <c r="M5476" i="17"/>
  <c r="N5476" i="17"/>
  <c r="M5477" i="17"/>
  <c r="N5477" i="17"/>
  <c r="M5478" i="17"/>
  <c r="N5478" i="17"/>
  <c r="M5479" i="17"/>
  <c r="N5479" i="17"/>
  <c r="M5480" i="17"/>
  <c r="N5480" i="17"/>
  <c r="M5481" i="17"/>
  <c r="N5481" i="17"/>
  <c r="M5482" i="17"/>
  <c r="N5482" i="17"/>
  <c r="M5483" i="17"/>
  <c r="N5483" i="17"/>
  <c r="M5484" i="17"/>
  <c r="N5484" i="17"/>
  <c r="M5485" i="17"/>
  <c r="N5485" i="17"/>
  <c r="M5486" i="17"/>
  <c r="N5486" i="17"/>
  <c r="M5487" i="17"/>
  <c r="N5487" i="17"/>
  <c r="M5488" i="17"/>
  <c r="N5488" i="17"/>
  <c r="M5489" i="17"/>
  <c r="N5489" i="17"/>
  <c r="M5490" i="17"/>
  <c r="N5490" i="17"/>
  <c r="M5491" i="17"/>
  <c r="N5491" i="17"/>
  <c r="M5492" i="17"/>
  <c r="N5492" i="17"/>
  <c r="M5493" i="17"/>
  <c r="N5493" i="17"/>
  <c r="M5494" i="17"/>
  <c r="N5494" i="17"/>
  <c r="M5495" i="17"/>
  <c r="N5495" i="17"/>
  <c r="M5496" i="17"/>
  <c r="N5496" i="17"/>
  <c r="M5497" i="17"/>
  <c r="N5497" i="17"/>
  <c r="M5498" i="17"/>
  <c r="N5498" i="17"/>
  <c r="M5499" i="17"/>
  <c r="N5499" i="17"/>
  <c r="M5500" i="17"/>
  <c r="N5500" i="17"/>
  <c r="M5501" i="17"/>
  <c r="N5501" i="17"/>
  <c r="M5502" i="17"/>
  <c r="N5502" i="17"/>
  <c r="M5503" i="17"/>
  <c r="N5503" i="17"/>
  <c r="M5504" i="17"/>
  <c r="N5504" i="17"/>
  <c r="M5505" i="17"/>
  <c r="N5505" i="17"/>
  <c r="M5506" i="17"/>
  <c r="N5506" i="17"/>
  <c r="M5507" i="17"/>
  <c r="N5507" i="17"/>
  <c r="M5508" i="17"/>
  <c r="N5508" i="17"/>
  <c r="M5509" i="17"/>
  <c r="N5509" i="17"/>
  <c r="M5510" i="17"/>
  <c r="N5510" i="17"/>
  <c r="M5511" i="17"/>
  <c r="N5511" i="17"/>
  <c r="M5512" i="17"/>
  <c r="N5512" i="17"/>
  <c r="M5513" i="17"/>
  <c r="N5513" i="17"/>
  <c r="M5514" i="17"/>
  <c r="N5514" i="17"/>
  <c r="M5515" i="17"/>
  <c r="N5515" i="17"/>
  <c r="M5516" i="17"/>
  <c r="N5516" i="17"/>
  <c r="M5517" i="17"/>
  <c r="N5517" i="17"/>
  <c r="M5518" i="17"/>
  <c r="N5518" i="17"/>
  <c r="M5519" i="17"/>
  <c r="N5519" i="17"/>
  <c r="M5520" i="17"/>
  <c r="N5520" i="17"/>
  <c r="M5521" i="17"/>
  <c r="N5521" i="17"/>
  <c r="M5522" i="17"/>
  <c r="N5522" i="17"/>
  <c r="M5523" i="17"/>
  <c r="N5523" i="17"/>
  <c r="M5524" i="17"/>
  <c r="N5524" i="17"/>
  <c r="M5525" i="17"/>
  <c r="N5525" i="17"/>
  <c r="M5526" i="17"/>
  <c r="N5526" i="17"/>
  <c r="M5527" i="17"/>
  <c r="N5527" i="17"/>
  <c r="M5528" i="17"/>
  <c r="N5528" i="17"/>
  <c r="M5529" i="17"/>
  <c r="N5529" i="17"/>
  <c r="M5530" i="17"/>
  <c r="N5530" i="17"/>
  <c r="M5531" i="17"/>
  <c r="N5531" i="17"/>
  <c r="M5532" i="17"/>
  <c r="N5532" i="17"/>
  <c r="M5533" i="17"/>
  <c r="N5533" i="17"/>
  <c r="M5534" i="17"/>
  <c r="N5534" i="17"/>
  <c r="M5535" i="17"/>
  <c r="N5535" i="17"/>
  <c r="M5536" i="17"/>
  <c r="N5536" i="17"/>
  <c r="M5537" i="17"/>
  <c r="N5537" i="17"/>
  <c r="M5538" i="17"/>
  <c r="N5538" i="17"/>
  <c r="M5539" i="17"/>
  <c r="N5539" i="17"/>
  <c r="M5540" i="17"/>
  <c r="N5540" i="17"/>
  <c r="M5541" i="17"/>
  <c r="N5541" i="17"/>
  <c r="M5542" i="17"/>
  <c r="N5542" i="17"/>
  <c r="M5543" i="17"/>
  <c r="N5543" i="17"/>
  <c r="M5544" i="17"/>
  <c r="N5544" i="17"/>
  <c r="M5545" i="17"/>
  <c r="N5545" i="17"/>
  <c r="M5546" i="17"/>
  <c r="N5546" i="17"/>
  <c r="M5547" i="17"/>
  <c r="N5547" i="17"/>
  <c r="M5548" i="17"/>
  <c r="N5548" i="17"/>
  <c r="M5549" i="17"/>
  <c r="N5549" i="17"/>
  <c r="M5550" i="17"/>
  <c r="N5550" i="17"/>
  <c r="M5551" i="17"/>
  <c r="N5551" i="17"/>
  <c r="M5552" i="17"/>
  <c r="N5552" i="17"/>
  <c r="M5553" i="17"/>
  <c r="N5553" i="17"/>
  <c r="M5554" i="17"/>
  <c r="N5554" i="17"/>
  <c r="M5555" i="17"/>
  <c r="N5555" i="17"/>
  <c r="M5556" i="17"/>
  <c r="N5556" i="17"/>
  <c r="M5557" i="17"/>
  <c r="N5557" i="17"/>
  <c r="M5558" i="17"/>
  <c r="N5558" i="17"/>
  <c r="M5559" i="17"/>
  <c r="N5559" i="17"/>
  <c r="M5560" i="17"/>
  <c r="N5560" i="17"/>
  <c r="M5561" i="17"/>
  <c r="N5561" i="17"/>
  <c r="M5562" i="17"/>
  <c r="N5562" i="17"/>
  <c r="M5563" i="17"/>
  <c r="N5563" i="17"/>
  <c r="M5564" i="17"/>
  <c r="N5564" i="17"/>
  <c r="M5565" i="17"/>
  <c r="N5565" i="17"/>
  <c r="M5566" i="17"/>
  <c r="N5566" i="17"/>
  <c r="M5567" i="17"/>
  <c r="N5567" i="17"/>
  <c r="M5568" i="17"/>
  <c r="N5568" i="17"/>
  <c r="M5569" i="17"/>
  <c r="N5569" i="17"/>
  <c r="M5570" i="17"/>
  <c r="N5570" i="17"/>
  <c r="M5571" i="17"/>
  <c r="N5571" i="17"/>
  <c r="M5572" i="17"/>
  <c r="N5572" i="17"/>
  <c r="M5573" i="17"/>
  <c r="N5573" i="17"/>
  <c r="M5574" i="17"/>
  <c r="N5574" i="17"/>
  <c r="M5575" i="17"/>
  <c r="N5575" i="17"/>
  <c r="M5576" i="17"/>
  <c r="N5576" i="17"/>
  <c r="M5577" i="17"/>
  <c r="N5577" i="17"/>
  <c r="M5578" i="17"/>
  <c r="N5578" i="17"/>
  <c r="M5579" i="17"/>
  <c r="N5579" i="17"/>
  <c r="M5580" i="17"/>
  <c r="N5580" i="17"/>
  <c r="M5581" i="17"/>
  <c r="N5581" i="17"/>
  <c r="M5582" i="17"/>
  <c r="N5582" i="17"/>
  <c r="M5583" i="17"/>
  <c r="N5583" i="17"/>
  <c r="M5584" i="17"/>
  <c r="N5584" i="17"/>
  <c r="M5585" i="17"/>
  <c r="N5585" i="17"/>
  <c r="M5586" i="17"/>
  <c r="N5586" i="17"/>
  <c r="M5587" i="17"/>
  <c r="N5587" i="17"/>
  <c r="M5588" i="17"/>
  <c r="N5588" i="17"/>
  <c r="M5589" i="17"/>
  <c r="N5589" i="17"/>
  <c r="M5590" i="17"/>
  <c r="N5590" i="17"/>
  <c r="M5591" i="17"/>
  <c r="N5591" i="17"/>
  <c r="M5592" i="17"/>
  <c r="N5592" i="17"/>
  <c r="M5593" i="17"/>
  <c r="N5593" i="17"/>
  <c r="M5594" i="17"/>
  <c r="N5594" i="17"/>
  <c r="M5595" i="17"/>
  <c r="N5595" i="17"/>
  <c r="M5596" i="17"/>
  <c r="N5596" i="17"/>
  <c r="M5597" i="17"/>
  <c r="N5597" i="17"/>
  <c r="M5598" i="17"/>
  <c r="N5598" i="17"/>
  <c r="M5599" i="17"/>
  <c r="N5599" i="17"/>
  <c r="M5600" i="17"/>
  <c r="N5600" i="17"/>
  <c r="M5601" i="17"/>
  <c r="N5601" i="17"/>
  <c r="M5602" i="17"/>
  <c r="N5602" i="17"/>
  <c r="M5603" i="17"/>
  <c r="N5603" i="17"/>
  <c r="M5604" i="17"/>
  <c r="N5604" i="17"/>
  <c r="M5605" i="17"/>
  <c r="N5605" i="17"/>
  <c r="M5606" i="17"/>
  <c r="N5606" i="17"/>
  <c r="M5607" i="17"/>
  <c r="N5607" i="17"/>
  <c r="M5608" i="17"/>
  <c r="N5608" i="17"/>
  <c r="M5609" i="17"/>
  <c r="N5609" i="17"/>
  <c r="M5610" i="17"/>
  <c r="N5610" i="17"/>
  <c r="M5611" i="17"/>
  <c r="N5611" i="17"/>
  <c r="M5612" i="17"/>
  <c r="N5612" i="17"/>
  <c r="M5613" i="17"/>
  <c r="N5613" i="17"/>
  <c r="M5614" i="17"/>
  <c r="N5614" i="17"/>
  <c r="M5615" i="17"/>
  <c r="N5615" i="17"/>
  <c r="M5616" i="17"/>
  <c r="N5616" i="17"/>
  <c r="M5617" i="17"/>
  <c r="N5617" i="17"/>
  <c r="M5618" i="17"/>
  <c r="N5618" i="17"/>
  <c r="M5619" i="17"/>
  <c r="N5619" i="17"/>
  <c r="M5620" i="17"/>
  <c r="N5620" i="17"/>
  <c r="M5621" i="17"/>
  <c r="N5621" i="17"/>
  <c r="M5622" i="17"/>
  <c r="N5622" i="17"/>
  <c r="M5623" i="17"/>
  <c r="N5623" i="17"/>
  <c r="M5624" i="17"/>
  <c r="N5624" i="17"/>
  <c r="M5625" i="17"/>
  <c r="N5625" i="17"/>
  <c r="M5626" i="17"/>
  <c r="N5626" i="17"/>
  <c r="M5627" i="17"/>
  <c r="N5627" i="17"/>
  <c r="M5628" i="17"/>
  <c r="N5628" i="17"/>
  <c r="M5629" i="17"/>
  <c r="N5629" i="17"/>
  <c r="M5630" i="17"/>
  <c r="N5630" i="17"/>
  <c r="M5631" i="17"/>
  <c r="N5631" i="17"/>
  <c r="M5632" i="17"/>
  <c r="N5632" i="17"/>
  <c r="M5633" i="17"/>
  <c r="N5633" i="17"/>
  <c r="M5634" i="17"/>
  <c r="N5634" i="17"/>
  <c r="M5635" i="17"/>
  <c r="N5635" i="17"/>
  <c r="M5636" i="17"/>
  <c r="N5636" i="17"/>
  <c r="M5637" i="17"/>
  <c r="N5637" i="17"/>
  <c r="M5638" i="17"/>
  <c r="N5638" i="17"/>
  <c r="M5639" i="17"/>
  <c r="N5639" i="17"/>
  <c r="M5640" i="17"/>
  <c r="N5640" i="17"/>
  <c r="M5641" i="17"/>
  <c r="N5641" i="17"/>
  <c r="M5642" i="17"/>
  <c r="N5642" i="17"/>
  <c r="M5643" i="17"/>
  <c r="N5643" i="17"/>
  <c r="M5644" i="17"/>
  <c r="N5644" i="17"/>
  <c r="M5645" i="17"/>
  <c r="N5645" i="17"/>
  <c r="M5646" i="17"/>
  <c r="N5646" i="17"/>
  <c r="M5647" i="17"/>
  <c r="N5647" i="17"/>
  <c r="M5648" i="17"/>
  <c r="N5648" i="17"/>
  <c r="M5649" i="17"/>
  <c r="N5649" i="17"/>
  <c r="M5650" i="17"/>
  <c r="N5650" i="17"/>
  <c r="M5651" i="17"/>
  <c r="N5651" i="17"/>
  <c r="M5652" i="17"/>
  <c r="N5652" i="17"/>
  <c r="M5653" i="17"/>
  <c r="N5653" i="17"/>
  <c r="M5654" i="17"/>
  <c r="N5654" i="17"/>
  <c r="M5655" i="17"/>
  <c r="N5655" i="17"/>
  <c r="M5656" i="17"/>
  <c r="N5656" i="17"/>
  <c r="M5657" i="17"/>
  <c r="N5657" i="17"/>
  <c r="M5658" i="17"/>
  <c r="N5658" i="17"/>
  <c r="M5659" i="17"/>
  <c r="N5659" i="17"/>
  <c r="M5660" i="17"/>
  <c r="N5660" i="17"/>
  <c r="M5661" i="17"/>
  <c r="N5661" i="17"/>
  <c r="M5662" i="17"/>
  <c r="N5662" i="17"/>
  <c r="M5663" i="17"/>
  <c r="N5663" i="17"/>
  <c r="M5664" i="17"/>
  <c r="N5664" i="17"/>
  <c r="M5665" i="17"/>
  <c r="N5665" i="17"/>
  <c r="M5666" i="17"/>
  <c r="N5666" i="17"/>
  <c r="M5667" i="17"/>
  <c r="N5667" i="17"/>
  <c r="M5668" i="17"/>
  <c r="N5668" i="17"/>
  <c r="M5669" i="17"/>
  <c r="N5669" i="17"/>
  <c r="M5670" i="17"/>
  <c r="N5670" i="17"/>
  <c r="M5671" i="17"/>
  <c r="N5671" i="17"/>
  <c r="M5672" i="17"/>
  <c r="N5672" i="17"/>
  <c r="M5673" i="17"/>
  <c r="N5673" i="17"/>
  <c r="M5674" i="17"/>
  <c r="N5674" i="17"/>
  <c r="M5675" i="17"/>
  <c r="N5675" i="17"/>
  <c r="M5676" i="17"/>
  <c r="N5676" i="17"/>
  <c r="M5677" i="17"/>
  <c r="N5677" i="17"/>
  <c r="M5678" i="17"/>
  <c r="N5678" i="17"/>
  <c r="M5679" i="17"/>
  <c r="N5679" i="17"/>
  <c r="M5680" i="17"/>
  <c r="N5680" i="17"/>
  <c r="M5681" i="17"/>
  <c r="N5681" i="17"/>
  <c r="M5682" i="17"/>
  <c r="N5682" i="17"/>
  <c r="M5683" i="17"/>
  <c r="N5683" i="17"/>
  <c r="M5684" i="17"/>
  <c r="N5684" i="17"/>
  <c r="M5685" i="17"/>
  <c r="N5685" i="17"/>
  <c r="M5686" i="17"/>
  <c r="N5686" i="17"/>
  <c r="M5687" i="17"/>
  <c r="N5687" i="17"/>
  <c r="M5688" i="17"/>
  <c r="N5688" i="17"/>
  <c r="M5689" i="17"/>
  <c r="N5689" i="17"/>
  <c r="M5690" i="17"/>
  <c r="N5690" i="17"/>
  <c r="M5691" i="17"/>
  <c r="N5691" i="17"/>
  <c r="M5692" i="17"/>
  <c r="N5692" i="17"/>
  <c r="M5693" i="17"/>
  <c r="N5693" i="17"/>
  <c r="M5694" i="17"/>
  <c r="N5694" i="17"/>
  <c r="M5695" i="17"/>
  <c r="N5695" i="17"/>
  <c r="M5696" i="17"/>
  <c r="N5696" i="17"/>
  <c r="M5697" i="17"/>
  <c r="N5697" i="17"/>
  <c r="M5698" i="17"/>
  <c r="N5698" i="17"/>
  <c r="M5699" i="17"/>
  <c r="N5699" i="17"/>
  <c r="M5700" i="17"/>
  <c r="N5700" i="17"/>
  <c r="M5701" i="17"/>
  <c r="N5701" i="17"/>
  <c r="M5702" i="17"/>
  <c r="N5702" i="17"/>
  <c r="M5703" i="17"/>
  <c r="N5703" i="17"/>
  <c r="M5704" i="17"/>
  <c r="N5704" i="17"/>
  <c r="M5705" i="17"/>
  <c r="N5705" i="17"/>
  <c r="M5706" i="17"/>
  <c r="N5706" i="17"/>
  <c r="M5707" i="17"/>
  <c r="N5707" i="17"/>
  <c r="M5708" i="17"/>
  <c r="N5708" i="17"/>
  <c r="M5709" i="17"/>
  <c r="N5709" i="17"/>
  <c r="M5710" i="17"/>
  <c r="N5710" i="17"/>
  <c r="M5711" i="17"/>
  <c r="N5711" i="17"/>
  <c r="M5712" i="17"/>
  <c r="N5712" i="17"/>
  <c r="M5713" i="17"/>
  <c r="N5713" i="17"/>
  <c r="M5714" i="17"/>
  <c r="N5714" i="17"/>
  <c r="M5715" i="17"/>
  <c r="N5715" i="17"/>
  <c r="M5716" i="17"/>
  <c r="N5716" i="17"/>
  <c r="M5717" i="17"/>
  <c r="N5717" i="17"/>
  <c r="M5718" i="17"/>
  <c r="N5718" i="17"/>
  <c r="M5719" i="17"/>
  <c r="N5719" i="17"/>
  <c r="M5720" i="17"/>
  <c r="N5720" i="17"/>
  <c r="M5721" i="17"/>
  <c r="N5721" i="17"/>
  <c r="M5722" i="17"/>
  <c r="N5722" i="17"/>
  <c r="M5723" i="17"/>
  <c r="N5723" i="17"/>
  <c r="M5724" i="17"/>
  <c r="N5724" i="17"/>
  <c r="M5725" i="17"/>
  <c r="N5725" i="17"/>
  <c r="M5726" i="17"/>
  <c r="N5726" i="17"/>
  <c r="M5727" i="17"/>
  <c r="N5727" i="17"/>
  <c r="M5728" i="17"/>
  <c r="N5728" i="17"/>
  <c r="M5729" i="17"/>
  <c r="N5729" i="17"/>
  <c r="M5730" i="17"/>
  <c r="N5730" i="17"/>
  <c r="M5731" i="17"/>
  <c r="N5731" i="17"/>
  <c r="M5732" i="17"/>
  <c r="N5732" i="17"/>
  <c r="M5733" i="17"/>
  <c r="N5733" i="17"/>
  <c r="M5734" i="17"/>
  <c r="N5734" i="17"/>
  <c r="M5735" i="17"/>
  <c r="N5735" i="17"/>
  <c r="M5736" i="17"/>
  <c r="N5736" i="17"/>
  <c r="M5737" i="17"/>
  <c r="N5737" i="17"/>
  <c r="M5738" i="17"/>
  <c r="N5738" i="17"/>
  <c r="M5739" i="17"/>
  <c r="N5739" i="17"/>
  <c r="M5740" i="17"/>
  <c r="N5740" i="17"/>
  <c r="M5741" i="17"/>
  <c r="N5741" i="17"/>
  <c r="M5742" i="17"/>
  <c r="N5742" i="17"/>
  <c r="M5743" i="17"/>
  <c r="N5743" i="17"/>
  <c r="M5744" i="17"/>
  <c r="N5744" i="17"/>
  <c r="M5745" i="17"/>
  <c r="N5745" i="17"/>
  <c r="M5746" i="17"/>
  <c r="N5746" i="17"/>
  <c r="M5747" i="17"/>
  <c r="N5747" i="17"/>
  <c r="M5748" i="17"/>
  <c r="N5748" i="17"/>
  <c r="M5749" i="17"/>
  <c r="N5749" i="17"/>
  <c r="M5750" i="17"/>
  <c r="N5750" i="17"/>
  <c r="M5751" i="17"/>
  <c r="N5751" i="17"/>
  <c r="M5752" i="17"/>
  <c r="N5752" i="17"/>
  <c r="M5753" i="17"/>
  <c r="N5753" i="17"/>
  <c r="M5754" i="17"/>
  <c r="N5754" i="17"/>
  <c r="M5755" i="17"/>
  <c r="N5755" i="17"/>
  <c r="M5756" i="17"/>
  <c r="N5756" i="17"/>
  <c r="M5757" i="17"/>
  <c r="N5757" i="17"/>
  <c r="M5758" i="17"/>
  <c r="N5758" i="17"/>
  <c r="M5759" i="17"/>
  <c r="N5759" i="17"/>
  <c r="M5760" i="17"/>
  <c r="N5760" i="17"/>
  <c r="M5761" i="17"/>
  <c r="N5761" i="17"/>
  <c r="M5762" i="17"/>
  <c r="N5762" i="17"/>
  <c r="M5763" i="17"/>
  <c r="N5763" i="17"/>
  <c r="M5764" i="17"/>
  <c r="N5764" i="17"/>
  <c r="M5765" i="17"/>
  <c r="N5765" i="17"/>
  <c r="M5766" i="17"/>
  <c r="N5766" i="17"/>
  <c r="M5767" i="17"/>
  <c r="N5767" i="17"/>
  <c r="M5768" i="17"/>
  <c r="N5768" i="17"/>
  <c r="M5769" i="17"/>
  <c r="N5769" i="17"/>
  <c r="M5770" i="17"/>
  <c r="N5770" i="17"/>
  <c r="M5771" i="17"/>
  <c r="N5771" i="17"/>
  <c r="M5772" i="17"/>
  <c r="N5772" i="17"/>
  <c r="M5773" i="17"/>
  <c r="N5773" i="17"/>
  <c r="M5774" i="17"/>
  <c r="N5774" i="17"/>
  <c r="M5775" i="17"/>
  <c r="N5775" i="17"/>
  <c r="M5776" i="17"/>
  <c r="N5776" i="17"/>
  <c r="M5777" i="17"/>
  <c r="N5777" i="17"/>
  <c r="M5778" i="17"/>
  <c r="N5778" i="17"/>
  <c r="M5779" i="17"/>
  <c r="N5779" i="17"/>
  <c r="M5780" i="17"/>
  <c r="N5780" i="17"/>
  <c r="M5781" i="17"/>
  <c r="N5781" i="17"/>
  <c r="M5782" i="17"/>
  <c r="N5782" i="17"/>
  <c r="M5783" i="17"/>
  <c r="N5783" i="17"/>
  <c r="M5784" i="17"/>
  <c r="N5784" i="17"/>
  <c r="M5785" i="17"/>
  <c r="N5785" i="17"/>
  <c r="M5786" i="17"/>
  <c r="N5786" i="17"/>
  <c r="M5787" i="17"/>
  <c r="N5787" i="17"/>
  <c r="M5788" i="17"/>
  <c r="N5788" i="17"/>
  <c r="M5789" i="17"/>
  <c r="N5789" i="17"/>
  <c r="M5790" i="17"/>
  <c r="N5790" i="17"/>
  <c r="M5791" i="17"/>
  <c r="N5791" i="17"/>
  <c r="M5792" i="17"/>
  <c r="N5792" i="17"/>
  <c r="M5793" i="17"/>
  <c r="N5793" i="17"/>
  <c r="M5794" i="17"/>
  <c r="N5794" i="17"/>
  <c r="M5795" i="17"/>
  <c r="N5795" i="17"/>
  <c r="M5796" i="17"/>
  <c r="N5796" i="17"/>
  <c r="M5797" i="17"/>
  <c r="N5797" i="17"/>
  <c r="M5798" i="17"/>
  <c r="N5798" i="17"/>
  <c r="M5799" i="17"/>
  <c r="N5799" i="17"/>
  <c r="M5800" i="17"/>
  <c r="N5800" i="17"/>
  <c r="M5801" i="17"/>
  <c r="N5801" i="17"/>
  <c r="M5802" i="17"/>
  <c r="N5802" i="17"/>
  <c r="M5803" i="17"/>
  <c r="N5803" i="17"/>
  <c r="M5804" i="17"/>
  <c r="N5804" i="17"/>
  <c r="M5805" i="17"/>
  <c r="N5805" i="17"/>
  <c r="M5806" i="17"/>
  <c r="N5806" i="17"/>
  <c r="M5807" i="17"/>
  <c r="N5807" i="17"/>
  <c r="M5808" i="17"/>
  <c r="N5808" i="17"/>
  <c r="M5809" i="17"/>
  <c r="N5809" i="17"/>
  <c r="M5810" i="17"/>
  <c r="N5810" i="17"/>
  <c r="M5811" i="17"/>
  <c r="N5811" i="17"/>
  <c r="M5812" i="17"/>
  <c r="N5812" i="17"/>
  <c r="M5813" i="17"/>
  <c r="N5813" i="17"/>
  <c r="M5814" i="17"/>
  <c r="N5814" i="17"/>
  <c r="M5815" i="17"/>
  <c r="N5815" i="17"/>
  <c r="M5816" i="17"/>
  <c r="N5816" i="17"/>
  <c r="M5817" i="17"/>
  <c r="N5817" i="17"/>
  <c r="M5818" i="17"/>
  <c r="N5818" i="17"/>
  <c r="M5819" i="17"/>
  <c r="N5819" i="17"/>
  <c r="M5820" i="17"/>
  <c r="N5820" i="17"/>
  <c r="M5821" i="17"/>
  <c r="N5821" i="17"/>
  <c r="M5822" i="17"/>
  <c r="N5822" i="17"/>
  <c r="M5823" i="17"/>
  <c r="N5823" i="17"/>
  <c r="M5824" i="17"/>
  <c r="N5824" i="17"/>
  <c r="M5825" i="17"/>
  <c r="N5825" i="17"/>
  <c r="M5826" i="17"/>
  <c r="N5826" i="17"/>
  <c r="M5827" i="17"/>
  <c r="N5827" i="17"/>
  <c r="M5828" i="17"/>
  <c r="N5828" i="17"/>
  <c r="M5829" i="17"/>
  <c r="N5829" i="17"/>
  <c r="M5830" i="17"/>
  <c r="N5830" i="17"/>
  <c r="M5831" i="17"/>
  <c r="N5831" i="17"/>
  <c r="M5832" i="17"/>
  <c r="N5832" i="17"/>
  <c r="M5833" i="17"/>
  <c r="N5833" i="17"/>
  <c r="M5834" i="17"/>
  <c r="N5834" i="17"/>
  <c r="M5835" i="17"/>
  <c r="N5835" i="17"/>
  <c r="M5836" i="17"/>
  <c r="N5836" i="17"/>
  <c r="M5837" i="17"/>
  <c r="N5837" i="17"/>
  <c r="M5838" i="17"/>
  <c r="N5838" i="17"/>
  <c r="M5839" i="17"/>
  <c r="N5839" i="17"/>
  <c r="M5840" i="17"/>
  <c r="N5840" i="17"/>
  <c r="M5841" i="17"/>
  <c r="N5841" i="17"/>
  <c r="M5842" i="17"/>
  <c r="N5842" i="17"/>
  <c r="M5843" i="17"/>
  <c r="N5843" i="17"/>
  <c r="M5844" i="17"/>
  <c r="N5844" i="17"/>
  <c r="M5845" i="17"/>
  <c r="N5845" i="17"/>
  <c r="M5846" i="17"/>
  <c r="N5846" i="17"/>
  <c r="M5847" i="17"/>
  <c r="N5847" i="17"/>
  <c r="M5848" i="17"/>
  <c r="N5848" i="17"/>
  <c r="M5849" i="17"/>
  <c r="N5849" i="17"/>
  <c r="M5850" i="17"/>
  <c r="N5850" i="17"/>
  <c r="M5851" i="17"/>
  <c r="N5851" i="17"/>
  <c r="M5852" i="17"/>
  <c r="N5852" i="17"/>
  <c r="M5853" i="17"/>
  <c r="N5853" i="17"/>
  <c r="M5854" i="17"/>
  <c r="N5854" i="17"/>
  <c r="M5855" i="17"/>
  <c r="N5855" i="17"/>
  <c r="M5856" i="17"/>
  <c r="N5856" i="17"/>
  <c r="M5857" i="17"/>
  <c r="N5857" i="17"/>
  <c r="M5858" i="17"/>
  <c r="N5858" i="17"/>
  <c r="M5859" i="17"/>
  <c r="N5859" i="17"/>
  <c r="M5860" i="17"/>
  <c r="N5860" i="17"/>
  <c r="M5861" i="17"/>
  <c r="N5861" i="17"/>
  <c r="M5862" i="17"/>
  <c r="N5862" i="17"/>
  <c r="M5863" i="17"/>
  <c r="N5863" i="17"/>
  <c r="M5864" i="17"/>
  <c r="N5864" i="17"/>
  <c r="M5865" i="17"/>
  <c r="N5865" i="17"/>
  <c r="M5866" i="17"/>
  <c r="N5866" i="17"/>
  <c r="M5867" i="17"/>
  <c r="N5867" i="17"/>
  <c r="M5868" i="17"/>
  <c r="N5868" i="17"/>
  <c r="M5869" i="17"/>
  <c r="N5869" i="17"/>
  <c r="M5870" i="17"/>
  <c r="N5870" i="17"/>
  <c r="M5871" i="17"/>
  <c r="N5871" i="17"/>
  <c r="M5872" i="17"/>
  <c r="N5872" i="17"/>
  <c r="M5873" i="17"/>
  <c r="N5873" i="17"/>
  <c r="M5874" i="17"/>
  <c r="N5874" i="17"/>
  <c r="M5875" i="17"/>
  <c r="N5875" i="17"/>
  <c r="M5876" i="17"/>
  <c r="N5876" i="17"/>
  <c r="M5877" i="17"/>
  <c r="N5877" i="17"/>
  <c r="M5878" i="17"/>
  <c r="N5878" i="17"/>
  <c r="M5879" i="17"/>
  <c r="N5879" i="17"/>
  <c r="M5880" i="17"/>
  <c r="N5880" i="17"/>
  <c r="M5881" i="17"/>
  <c r="N5881" i="17"/>
  <c r="M5882" i="17"/>
  <c r="N5882" i="17"/>
  <c r="M5883" i="17"/>
  <c r="N5883" i="17"/>
  <c r="M5884" i="17"/>
  <c r="N5884" i="17"/>
  <c r="M5885" i="17"/>
  <c r="N5885" i="17"/>
  <c r="M5886" i="17"/>
  <c r="N5886" i="17"/>
  <c r="M5887" i="17"/>
  <c r="N5887" i="17"/>
  <c r="M5888" i="17"/>
  <c r="N5888" i="17"/>
  <c r="M5889" i="17"/>
  <c r="N5889" i="17"/>
  <c r="M5890" i="17"/>
  <c r="N5890" i="17"/>
  <c r="M5891" i="17"/>
  <c r="N5891" i="17"/>
  <c r="M5892" i="17"/>
  <c r="N5892" i="17"/>
  <c r="M5893" i="17"/>
  <c r="N5893" i="17"/>
  <c r="M5894" i="17"/>
  <c r="N5894" i="17"/>
  <c r="M5895" i="17"/>
  <c r="N5895" i="17"/>
  <c r="M5896" i="17"/>
  <c r="N5896" i="17"/>
  <c r="M5897" i="17"/>
  <c r="N5897" i="17"/>
  <c r="M5898" i="17"/>
  <c r="N5898" i="17"/>
  <c r="M5899" i="17"/>
  <c r="N5899" i="17"/>
  <c r="M5900" i="17"/>
  <c r="N5900" i="17"/>
  <c r="M5901" i="17"/>
  <c r="N5901" i="17"/>
  <c r="M5902" i="17"/>
  <c r="N5902" i="17"/>
  <c r="M5903" i="17"/>
  <c r="N5903" i="17"/>
  <c r="M5904" i="17"/>
  <c r="N5904" i="17"/>
  <c r="M5905" i="17"/>
  <c r="N5905" i="17"/>
  <c r="M5906" i="17"/>
  <c r="N5906" i="17"/>
  <c r="M5907" i="17"/>
  <c r="N5907" i="17"/>
  <c r="M5908" i="17"/>
  <c r="N5908" i="17"/>
  <c r="M5909" i="17"/>
  <c r="N5909" i="17"/>
  <c r="M5910" i="17"/>
  <c r="N5910" i="17"/>
  <c r="M5911" i="17"/>
  <c r="N5911" i="17"/>
  <c r="M5912" i="17"/>
  <c r="N5912" i="17"/>
  <c r="M5913" i="17"/>
  <c r="N5913" i="17"/>
  <c r="M5914" i="17"/>
  <c r="N5914" i="17"/>
  <c r="M5915" i="17"/>
  <c r="N5915" i="17"/>
  <c r="M5916" i="17"/>
  <c r="N5916" i="17"/>
  <c r="M5917" i="17"/>
  <c r="N5917" i="17"/>
  <c r="M5918" i="17"/>
  <c r="N5918" i="17"/>
  <c r="M5919" i="17"/>
  <c r="N5919" i="17"/>
  <c r="M5920" i="17"/>
  <c r="N5920" i="17"/>
  <c r="M5921" i="17"/>
  <c r="N5921" i="17"/>
  <c r="M5922" i="17"/>
  <c r="N5922" i="17"/>
  <c r="M5923" i="17"/>
  <c r="N5923" i="17"/>
  <c r="M5924" i="17"/>
  <c r="N5924" i="17"/>
  <c r="M5925" i="17"/>
  <c r="N5925" i="17"/>
  <c r="M5926" i="17"/>
  <c r="N5926" i="17"/>
  <c r="M5927" i="17"/>
  <c r="N5927" i="17"/>
  <c r="M5928" i="17"/>
  <c r="N5928" i="17"/>
  <c r="M5929" i="17"/>
  <c r="N5929" i="17"/>
  <c r="M5930" i="17"/>
  <c r="N5930" i="17"/>
  <c r="M5931" i="17"/>
  <c r="N5931" i="17"/>
  <c r="M5932" i="17"/>
  <c r="N5932" i="17"/>
  <c r="M5933" i="17"/>
  <c r="N5933" i="17"/>
  <c r="M5934" i="17"/>
  <c r="N5934" i="17"/>
  <c r="M5935" i="17"/>
  <c r="N5935" i="17"/>
  <c r="M5936" i="17"/>
  <c r="N5936" i="17"/>
  <c r="M5937" i="17"/>
  <c r="N5937" i="17"/>
  <c r="M5938" i="17"/>
  <c r="N5938" i="17"/>
  <c r="M5939" i="17"/>
  <c r="N5939" i="17"/>
  <c r="M5940" i="17"/>
  <c r="N5940" i="17"/>
  <c r="M5941" i="17"/>
  <c r="N5941" i="17"/>
  <c r="M5942" i="17"/>
  <c r="N5942" i="17"/>
  <c r="M5943" i="17"/>
  <c r="N5943" i="17"/>
  <c r="M5944" i="17"/>
  <c r="N5944" i="17"/>
  <c r="M5945" i="17"/>
  <c r="N5945" i="17"/>
  <c r="M5946" i="17"/>
  <c r="N5946" i="17"/>
  <c r="M5947" i="17"/>
  <c r="N5947" i="17"/>
  <c r="M5948" i="17"/>
  <c r="N5948" i="17"/>
  <c r="M5949" i="17"/>
  <c r="N5949" i="17"/>
  <c r="M5950" i="17"/>
  <c r="N5950" i="17"/>
  <c r="M5951" i="17"/>
  <c r="N5951" i="17"/>
  <c r="M5952" i="17"/>
  <c r="N5952" i="17"/>
  <c r="M5953" i="17"/>
  <c r="N5953" i="17"/>
  <c r="M5954" i="17"/>
  <c r="N5954" i="17"/>
  <c r="M5955" i="17"/>
  <c r="N5955" i="17"/>
  <c r="M5956" i="17"/>
  <c r="N5956" i="17"/>
  <c r="M5957" i="17"/>
  <c r="N5957" i="17"/>
  <c r="M5958" i="17"/>
  <c r="N5958" i="17"/>
  <c r="M5959" i="17"/>
  <c r="N5959" i="17"/>
  <c r="M5960" i="17"/>
  <c r="N5960" i="17"/>
  <c r="M5961" i="17"/>
  <c r="N5961" i="17"/>
  <c r="M5962" i="17"/>
  <c r="N5962" i="17"/>
  <c r="M5963" i="17"/>
  <c r="N5963" i="17"/>
  <c r="M5964" i="17"/>
  <c r="N5964" i="17"/>
  <c r="M5965" i="17"/>
  <c r="N5965" i="17"/>
  <c r="M5966" i="17"/>
  <c r="N5966" i="17"/>
  <c r="M5967" i="17"/>
  <c r="N5967" i="17"/>
  <c r="M5968" i="17"/>
  <c r="N5968" i="17"/>
  <c r="M5969" i="17"/>
  <c r="N5969" i="17"/>
  <c r="M5970" i="17"/>
  <c r="N5970" i="17"/>
  <c r="M5971" i="17"/>
  <c r="N5971" i="17"/>
  <c r="M5972" i="17"/>
  <c r="N5972" i="17"/>
  <c r="M5973" i="17"/>
  <c r="N5973" i="17"/>
  <c r="M5974" i="17"/>
  <c r="N5974" i="17"/>
  <c r="M5975" i="17"/>
  <c r="N5975" i="17"/>
  <c r="M5976" i="17"/>
  <c r="N5976" i="17"/>
  <c r="M5977" i="17"/>
  <c r="N5977" i="17"/>
  <c r="M5978" i="17"/>
  <c r="N5978" i="17"/>
  <c r="M5979" i="17"/>
  <c r="N5979" i="17"/>
  <c r="M5980" i="17"/>
  <c r="N5980" i="17"/>
  <c r="M5981" i="17"/>
  <c r="N5981" i="17"/>
  <c r="M5982" i="17"/>
  <c r="N5982" i="17"/>
  <c r="M5983" i="17"/>
  <c r="N5983" i="17"/>
  <c r="M5984" i="17"/>
  <c r="N5984" i="17"/>
  <c r="M5985" i="17"/>
  <c r="N5985" i="17"/>
  <c r="M5986" i="17"/>
  <c r="N5986" i="17"/>
  <c r="M5987" i="17"/>
  <c r="N5987" i="17"/>
  <c r="M5988" i="17"/>
  <c r="N5988" i="17"/>
  <c r="M5989" i="17"/>
  <c r="N5989" i="17"/>
  <c r="M5990" i="17"/>
  <c r="N5990" i="17"/>
  <c r="M5991" i="17"/>
  <c r="N5991" i="17"/>
  <c r="M5992" i="17"/>
  <c r="N5992" i="17"/>
  <c r="M5993" i="17"/>
  <c r="N5993" i="17"/>
  <c r="M5994" i="17"/>
  <c r="N5994" i="17"/>
  <c r="M5995" i="17"/>
  <c r="N5995" i="17"/>
  <c r="M5996" i="17"/>
  <c r="N5996" i="17"/>
  <c r="M5997" i="17"/>
  <c r="N5997" i="17"/>
  <c r="M5998" i="17"/>
  <c r="N5998" i="17"/>
  <c r="M5999" i="17"/>
  <c r="N5999" i="17"/>
  <c r="M6000" i="17"/>
  <c r="N6000" i="17"/>
  <c r="M6001" i="17"/>
  <c r="N6001" i="17"/>
  <c r="M6002" i="17"/>
  <c r="N6002" i="17"/>
  <c r="M6003" i="17"/>
  <c r="N6003" i="17"/>
  <c r="M6004" i="17"/>
  <c r="N6004" i="17"/>
  <c r="M6005" i="17"/>
  <c r="N6005" i="17"/>
  <c r="M6006" i="17"/>
  <c r="N6006" i="17"/>
  <c r="M6007" i="17"/>
  <c r="N6007" i="17"/>
  <c r="M6008" i="17"/>
  <c r="N6008" i="17"/>
  <c r="M6009" i="17"/>
  <c r="N6009" i="17"/>
  <c r="M6010" i="17"/>
  <c r="N6010" i="17"/>
  <c r="M6011" i="17"/>
  <c r="N6011" i="17"/>
  <c r="M6012" i="17"/>
  <c r="N6012" i="17"/>
  <c r="M6013" i="17"/>
  <c r="N6013" i="17"/>
  <c r="M6014" i="17"/>
  <c r="N6014" i="17"/>
  <c r="M6015" i="17"/>
  <c r="N6015" i="17"/>
  <c r="M6016" i="17"/>
  <c r="N6016" i="17"/>
  <c r="M6017" i="17"/>
  <c r="N6017" i="17"/>
  <c r="M6018" i="17"/>
  <c r="N6018" i="17"/>
  <c r="M6019" i="17"/>
  <c r="N6019" i="17"/>
  <c r="M6020" i="17"/>
  <c r="N6020" i="17"/>
  <c r="M6021" i="17"/>
  <c r="N6021" i="17"/>
  <c r="M6022" i="17"/>
  <c r="N6022" i="17"/>
  <c r="M6023" i="17"/>
  <c r="N6023" i="17"/>
  <c r="M6024" i="17"/>
  <c r="N6024" i="17"/>
  <c r="M6025" i="17"/>
  <c r="N6025" i="17"/>
  <c r="M6026" i="17"/>
  <c r="N6026" i="17"/>
  <c r="M6027" i="17"/>
  <c r="N6027" i="17"/>
  <c r="M6028" i="17"/>
  <c r="N6028" i="17"/>
  <c r="M6029" i="17"/>
  <c r="N6029" i="17"/>
  <c r="M6030" i="17"/>
  <c r="N6030" i="17"/>
  <c r="M6031" i="17"/>
  <c r="N6031" i="17"/>
  <c r="M6032" i="17"/>
  <c r="N6032" i="17"/>
  <c r="M6033" i="17"/>
  <c r="N6033" i="17"/>
  <c r="M6034" i="17"/>
  <c r="N6034" i="17"/>
  <c r="M6035" i="17"/>
  <c r="N6035" i="17"/>
  <c r="M6036" i="17"/>
  <c r="N6036" i="17"/>
  <c r="M6037" i="17"/>
  <c r="N6037" i="17"/>
  <c r="M6038" i="17"/>
  <c r="N6038" i="17"/>
  <c r="M6039" i="17"/>
  <c r="N6039" i="17"/>
  <c r="M6040" i="17"/>
  <c r="N6040" i="17"/>
  <c r="M6041" i="17"/>
  <c r="N6041" i="17"/>
  <c r="M6042" i="17"/>
  <c r="N6042" i="17"/>
  <c r="M6043" i="17"/>
  <c r="N6043" i="17"/>
  <c r="M6044" i="17"/>
  <c r="N6044" i="17"/>
  <c r="M6045" i="17"/>
  <c r="N6045" i="17"/>
  <c r="M6046" i="17"/>
  <c r="N6046" i="17"/>
  <c r="M6047" i="17"/>
  <c r="N6047" i="17"/>
  <c r="M6048" i="17"/>
  <c r="N6048" i="17"/>
  <c r="M6049" i="17"/>
  <c r="N6049" i="17"/>
  <c r="M6050" i="17"/>
  <c r="N6050" i="17"/>
  <c r="M6051" i="17"/>
  <c r="N6051" i="17"/>
  <c r="M6052" i="17"/>
  <c r="N6052" i="17"/>
  <c r="M6053" i="17"/>
  <c r="N6053" i="17"/>
  <c r="M6054" i="17"/>
  <c r="N6054" i="17"/>
  <c r="M6055" i="17"/>
  <c r="N6055" i="17"/>
  <c r="M6056" i="17"/>
  <c r="N6056" i="17"/>
  <c r="M6057" i="17"/>
  <c r="N6057" i="17"/>
  <c r="M6058" i="17"/>
  <c r="N6058" i="17"/>
  <c r="M6059" i="17"/>
  <c r="N6059" i="17"/>
  <c r="M6060" i="17"/>
  <c r="N6060" i="17"/>
  <c r="M6061" i="17"/>
  <c r="N6061" i="17"/>
  <c r="M6062" i="17"/>
  <c r="N6062" i="17"/>
  <c r="M6063" i="17"/>
  <c r="N6063" i="17"/>
  <c r="M6064" i="17"/>
  <c r="N6064" i="17"/>
  <c r="M6065" i="17"/>
  <c r="N6065" i="17"/>
  <c r="M6066" i="17"/>
  <c r="N6066" i="17"/>
  <c r="M6067" i="17"/>
  <c r="N6067" i="17"/>
  <c r="M6068" i="17"/>
  <c r="N6068" i="17"/>
  <c r="M6069" i="17"/>
  <c r="N6069" i="17"/>
  <c r="M6070" i="17"/>
  <c r="N6070" i="17"/>
  <c r="M6071" i="17"/>
  <c r="N6071" i="17"/>
  <c r="M6072" i="17"/>
  <c r="N6072" i="17"/>
  <c r="M6073" i="17"/>
  <c r="N6073" i="17"/>
  <c r="M6074" i="17"/>
  <c r="N6074" i="17"/>
  <c r="M6075" i="17"/>
  <c r="N6075" i="17"/>
  <c r="M6076" i="17"/>
  <c r="N6076" i="17"/>
  <c r="M6077" i="17"/>
  <c r="N6077" i="17"/>
  <c r="M6078" i="17"/>
  <c r="N6078" i="17"/>
  <c r="M6079" i="17"/>
  <c r="N6079" i="17"/>
  <c r="M6080" i="17"/>
  <c r="N6080" i="17"/>
  <c r="M6081" i="17"/>
  <c r="N6081" i="17"/>
  <c r="M6082" i="17"/>
  <c r="N6082" i="17"/>
  <c r="M6083" i="17"/>
  <c r="N6083" i="17"/>
  <c r="M6084" i="17"/>
  <c r="N6084" i="17"/>
  <c r="M6085" i="17"/>
  <c r="N6085" i="17"/>
  <c r="M6086" i="17"/>
  <c r="N6086" i="17"/>
  <c r="M6087" i="17"/>
  <c r="N6087" i="17"/>
  <c r="M6088" i="17"/>
  <c r="N6088" i="17"/>
  <c r="M6089" i="17"/>
  <c r="N6089" i="17"/>
  <c r="M6090" i="17"/>
  <c r="N6090" i="17"/>
  <c r="M6091" i="17"/>
  <c r="N6091" i="17"/>
  <c r="M6092" i="17"/>
  <c r="N6092" i="17"/>
  <c r="M6093" i="17"/>
  <c r="N6093" i="17"/>
  <c r="M6094" i="17"/>
  <c r="N6094" i="17"/>
  <c r="M6095" i="17"/>
  <c r="N6095" i="17"/>
  <c r="M6096" i="17"/>
  <c r="N6096" i="17"/>
  <c r="M6097" i="17"/>
  <c r="N6097" i="17"/>
  <c r="M6098" i="17"/>
  <c r="N6098" i="17"/>
  <c r="M6099" i="17"/>
  <c r="N6099" i="17"/>
  <c r="M6100" i="17"/>
  <c r="N6100" i="17"/>
  <c r="M6101" i="17"/>
  <c r="N6101" i="17"/>
  <c r="M6102" i="17"/>
  <c r="N6102" i="17"/>
  <c r="M6103" i="17"/>
  <c r="N6103" i="17"/>
  <c r="M6104" i="17"/>
  <c r="N6104" i="17"/>
  <c r="M6105" i="17"/>
  <c r="N6105" i="17"/>
  <c r="M6106" i="17"/>
  <c r="N6106" i="17"/>
  <c r="M6107" i="17"/>
  <c r="N6107" i="17"/>
  <c r="M6108" i="17"/>
  <c r="N6108" i="17"/>
  <c r="M6109" i="17"/>
  <c r="N6109" i="17"/>
  <c r="M6110" i="17"/>
  <c r="N6110" i="17"/>
  <c r="M6111" i="17"/>
  <c r="N6111" i="17"/>
  <c r="M6112" i="17"/>
  <c r="N6112" i="17"/>
  <c r="M6113" i="17"/>
  <c r="N6113" i="17"/>
  <c r="M6114" i="17"/>
  <c r="N6114" i="17"/>
  <c r="M6115" i="17"/>
  <c r="N6115" i="17"/>
  <c r="M6116" i="17"/>
  <c r="N6116" i="17"/>
  <c r="M6117" i="17"/>
  <c r="N6117" i="17"/>
  <c r="M6118" i="17"/>
  <c r="N6118" i="17"/>
  <c r="M6119" i="17"/>
  <c r="N6119" i="17"/>
  <c r="M6120" i="17"/>
  <c r="N6120" i="17"/>
  <c r="M6121" i="17"/>
  <c r="N6121" i="17"/>
  <c r="M6122" i="17"/>
  <c r="N6122" i="17"/>
  <c r="M6123" i="17"/>
  <c r="N6123" i="17"/>
  <c r="M6124" i="17"/>
  <c r="N6124" i="17"/>
  <c r="M6125" i="17"/>
  <c r="N6125" i="17"/>
  <c r="M6126" i="17"/>
  <c r="N6126" i="17"/>
  <c r="M6127" i="17"/>
  <c r="N6127" i="17"/>
  <c r="M6128" i="17"/>
  <c r="N6128" i="17"/>
  <c r="M6129" i="17"/>
  <c r="N6129" i="17"/>
  <c r="M6130" i="17"/>
  <c r="N6130" i="17"/>
  <c r="M6131" i="17"/>
  <c r="N6131" i="17"/>
  <c r="M6132" i="17"/>
  <c r="N6132" i="17"/>
  <c r="M6133" i="17"/>
  <c r="N6133" i="17"/>
  <c r="M6134" i="17"/>
  <c r="N6134" i="17"/>
  <c r="M6135" i="17"/>
  <c r="N6135" i="17"/>
  <c r="M6136" i="17"/>
  <c r="N6136" i="17"/>
  <c r="M6137" i="17"/>
  <c r="N6137" i="17"/>
  <c r="M6138" i="17"/>
  <c r="N6138" i="17"/>
  <c r="M6139" i="17"/>
  <c r="N6139" i="17"/>
  <c r="M6140" i="17"/>
  <c r="N6140" i="17"/>
  <c r="M6141" i="17"/>
  <c r="N6141" i="17"/>
  <c r="M6142" i="17"/>
  <c r="N6142" i="17"/>
  <c r="M6143" i="17"/>
  <c r="N6143" i="17"/>
  <c r="M6144" i="17"/>
  <c r="N6144" i="17"/>
  <c r="M6145" i="17"/>
  <c r="N6145" i="17"/>
  <c r="M6146" i="17"/>
  <c r="N6146" i="17"/>
  <c r="M6147" i="17"/>
  <c r="N6147" i="17"/>
  <c r="M6148" i="17"/>
  <c r="N6148" i="17"/>
  <c r="M6149" i="17"/>
  <c r="N6149" i="17"/>
  <c r="M6150" i="17"/>
  <c r="N6150" i="17"/>
  <c r="M6151" i="17"/>
  <c r="N6151" i="17"/>
  <c r="M6152" i="17"/>
  <c r="N6152" i="17"/>
  <c r="M6153" i="17"/>
  <c r="N6153" i="17"/>
  <c r="M6154" i="17"/>
  <c r="N6154" i="17"/>
  <c r="M6155" i="17"/>
  <c r="N6155" i="17"/>
  <c r="M6156" i="17"/>
  <c r="N6156" i="17"/>
  <c r="M6157" i="17"/>
  <c r="N6157" i="17"/>
  <c r="M6158" i="17"/>
  <c r="N6158" i="17"/>
  <c r="M6159" i="17"/>
  <c r="N6159" i="17"/>
  <c r="M6160" i="17"/>
  <c r="N6160" i="17"/>
  <c r="M6161" i="17"/>
  <c r="N6161" i="17"/>
  <c r="M6162" i="17"/>
  <c r="N6162" i="17"/>
  <c r="M6163" i="17"/>
  <c r="N6163" i="17"/>
  <c r="M6164" i="17"/>
  <c r="N6164" i="17"/>
  <c r="M6165" i="17"/>
  <c r="N6165" i="17"/>
  <c r="M6166" i="17"/>
  <c r="N6166" i="17"/>
  <c r="M6167" i="17"/>
  <c r="N6167" i="17"/>
  <c r="M6168" i="17"/>
  <c r="N6168" i="17"/>
  <c r="M6169" i="17"/>
  <c r="N6169" i="17"/>
  <c r="M6170" i="17"/>
  <c r="N6170" i="17"/>
  <c r="M6171" i="17"/>
  <c r="N6171" i="17"/>
  <c r="M6172" i="17"/>
  <c r="N6172" i="17"/>
  <c r="M6173" i="17"/>
  <c r="N6173" i="17"/>
  <c r="M6174" i="17"/>
  <c r="N6174" i="17"/>
  <c r="M6175" i="17"/>
  <c r="N6175" i="17"/>
  <c r="M6176" i="17"/>
  <c r="N6176" i="17"/>
  <c r="M6177" i="17"/>
  <c r="N6177" i="17"/>
  <c r="M6178" i="17"/>
  <c r="N6178" i="17"/>
  <c r="M6179" i="17"/>
  <c r="N6179" i="17"/>
  <c r="M6180" i="17"/>
  <c r="N6180" i="17"/>
  <c r="M6181" i="17"/>
  <c r="N6181" i="17"/>
  <c r="M6182" i="17"/>
  <c r="N6182" i="17"/>
  <c r="M6183" i="17"/>
  <c r="N6183" i="17"/>
  <c r="M6184" i="17"/>
  <c r="N6184" i="17"/>
  <c r="M6185" i="17"/>
  <c r="N6185" i="17"/>
  <c r="M6186" i="17"/>
  <c r="N6186" i="17"/>
  <c r="M6187" i="17"/>
  <c r="N6187" i="17"/>
  <c r="M6188" i="17"/>
  <c r="N6188" i="17"/>
  <c r="M6189" i="17"/>
  <c r="N6189" i="17"/>
  <c r="M6190" i="17"/>
  <c r="N6190" i="17"/>
  <c r="M6191" i="17"/>
  <c r="N6191" i="17"/>
  <c r="M6192" i="17"/>
  <c r="N6192" i="17"/>
  <c r="M6193" i="17"/>
  <c r="N6193" i="17"/>
  <c r="M6194" i="17"/>
  <c r="N6194" i="17"/>
  <c r="M6195" i="17"/>
  <c r="N6195" i="17"/>
  <c r="M6196" i="17"/>
  <c r="N6196" i="17"/>
  <c r="M6197" i="17"/>
  <c r="N6197" i="17"/>
  <c r="M6198" i="17"/>
  <c r="N6198" i="17"/>
  <c r="M6199" i="17"/>
  <c r="N6199" i="17"/>
  <c r="M6200" i="17"/>
  <c r="N6200" i="17"/>
  <c r="M6201" i="17"/>
  <c r="N6201" i="17"/>
  <c r="M6202" i="17"/>
  <c r="N6202" i="17"/>
  <c r="M6203" i="17"/>
  <c r="N6203" i="17"/>
  <c r="M6204" i="17"/>
  <c r="N6204" i="17"/>
  <c r="M6205" i="17"/>
  <c r="N6205" i="17"/>
  <c r="M6206" i="17"/>
  <c r="N6206" i="17"/>
  <c r="M6207" i="17"/>
  <c r="N6207" i="17"/>
  <c r="M6208" i="17"/>
  <c r="N6208" i="17"/>
  <c r="M6209" i="17"/>
  <c r="N6209" i="17"/>
  <c r="M6210" i="17"/>
  <c r="N6210" i="17"/>
  <c r="M6211" i="17"/>
  <c r="N6211" i="17"/>
  <c r="M6212" i="17"/>
  <c r="N6212" i="17"/>
  <c r="M6213" i="17"/>
  <c r="N6213" i="17"/>
  <c r="M6214" i="17"/>
  <c r="N6214" i="17"/>
  <c r="M6215" i="17"/>
  <c r="N6215" i="17"/>
  <c r="M6216" i="17"/>
  <c r="N6216" i="17"/>
  <c r="M6217" i="17"/>
  <c r="N6217" i="17"/>
  <c r="M6218" i="17"/>
  <c r="N6218" i="17"/>
  <c r="M6219" i="17"/>
  <c r="N6219" i="17"/>
  <c r="M6220" i="17"/>
  <c r="N6220" i="17"/>
  <c r="M6221" i="17"/>
  <c r="N6221" i="17"/>
  <c r="M6222" i="17"/>
  <c r="N6222" i="17"/>
  <c r="M6223" i="17"/>
  <c r="N6223" i="17"/>
  <c r="M6224" i="17"/>
  <c r="N6224" i="17"/>
  <c r="M6225" i="17"/>
  <c r="N6225" i="17"/>
  <c r="M6226" i="17"/>
  <c r="N6226" i="17"/>
  <c r="M6227" i="17"/>
  <c r="N6227" i="17"/>
  <c r="M6228" i="17"/>
  <c r="N6228" i="17"/>
  <c r="M6229" i="17"/>
  <c r="N6229" i="17"/>
  <c r="M6230" i="17"/>
  <c r="N6230" i="17"/>
  <c r="M6231" i="17"/>
  <c r="N6231" i="17"/>
  <c r="M6232" i="17"/>
  <c r="N6232" i="17"/>
  <c r="M6233" i="17"/>
  <c r="N6233" i="17"/>
  <c r="M6234" i="17"/>
  <c r="N6234" i="17"/>
  <c r="M6235" i="17"/>
  <c r="N6235" i="17"/>
  <c r="M6236" i="17"/>
  <c r="N6236" i="17"/>
  <c r="M6237" i="17"/>
  <c r="N6237" i="17"/>
  <c r="M6238" i="17"/>
  <c r="N6238" i="17"/>
  <c r="M6239" i="17"/>
  <c r="N6239" i="17"/>
  <c r="M6240" i="17"/>
  <c r="N6240" i="17"/>
  <c r="M6241" i="17"/>
  <c r="N6241" i="17"/>
  <c r="M6242" i="17"/>
  <c r="N6242" i="17"/>
  <c r="M6243" i="17"/>
  <c r="N6243" i="17"/>
  <c r="M6244" i="17"/>
  <c r="N6244" i="17"/>
  <c r="M6245" i="17"/>
  <c r="N6245" i="17"/>
  <c r="M6246" i="17"/>
  <c r="N6246" i="17"/>
  <c r="M6247" i="17"/>
  <c r="N6247" i="17"/>
  <c r="M6248" i="17"/>
  <c r="N6248" i="17"/>
  <c r="M6249" i="17"/>
  <c r="N6249" i="17"/>
  <c r="M6250" i="17"/>
  <c r="N6250" i="17"/>
  <c r="M6251" i="17"/>
  <c r="N6251" i="17"/>
  <c r="M6252" i="17"/>
  <c r="N6252" i="17"/>
  <c r="M6253" i="17"/>
  <c r="N6253" i="17"/>
  <c r="M6254" i="17"/>
  <c r="N6254" i="17"/>
  <c r="M6255" i="17"/>
  <c r="N6255" i="17"/>
  <c r="M6256" i="17"/>
  <c r="N6256" i="17"/>
  <c r="M6257" i="17"/>
  <c r="N6257" i="17"/>
  <c r="M6258" i="17"/>
  <c r="N6258" i="17"/>
  <c r="M6259" i="17"/>
  <c r="N6259" i="17"/>
  <c r="M6260" i="17"/>
  <c r="N6260" i="17"/>
  <c r="M6261" i="17"/>
  <c r="N6261" i="17"/>
  <c r="M6262" i="17"/>
  <c r="N6262" i="17"/>
  <c r="M6263" i="17"/>
  <c r="N6263" i="17"/>
  <c r="M6264" i="17"/>
  <c r="N6264" i="17"/>
  <c r="M6265" i="17"/>
  <c r="N6265" i="17"/>
  <c r="M6266" i="17"/>
  <c r="N6266" i="17"/>
  <c r="M6267" i="17"/>
  <c r="N6267" i="17"/>
  <c r="M6268" i="17"/>
  <c r="N6268" i="17"/>
  <c r="M6269" i="17"/>
  <c r="N6269" i="17"/>
  <c r="M6270" i="17"/>
  <c r="N6270" i="17"/>
  <c r="M6271" i="17"/>
  <c r="N6271" i="17"/>
  <c r="M6272" i="17"/>
  <c r="N6272" i="17"/>
  <c r="M6273" i="17"/>
  <c r="N6273" i="17"/>
  <c r="M6274" i="17"/>
  <c r="N6274" i="17"/>
  <c r="M6275" i="17"/>
  <c r="N6275" i="17"/>
  <c r="M6276" i="17"/>
  <c r="N6276" i="17"/>
  <c r="M6277" i="17"/>
  <c r="N6277" i="17"/>
  <c r="M6278" i="17"/>
  <c r="N6278" i="17"/>
  <c r="M6279" i="17"/>
  <c r="N6279" i="17"/>
  <c r="M6280" i="17"/>
  <c r="N6280" i="17"/>
  <c r="M6281" i="17"/>
  <c r="N6281" i="17"/>
  <c r="M6282" i="17"/>
  <c r="N6282" i="17"/>
  <c r="M6283" i="17"/>
  <c r="N6283" i="17"/>
  <c r="M6284" i="17"/>
  <c r="N6284" i="17"/>
  <c r="M6285" i="17"/>
  <c r="N6285" i="17"/>
  <c r="M6286" i="17"/>
  <c r="N6286" i="17"/>
  <c r="M6287" i="17"/>
  <c r="N6287" i="17"/>
  <c r="M6288" i="17"/>
  <c r="N6288" i="17"/>
  <c r="M6289" i="17"/>
  <c r="N6289" i="17"/>
  <c r="M6290" i="17"/>
  <c r="N6290" i="17"/>
  <c r="M6291" i="17"/>
  <c r="N6291" i="17"/>
  <c r="M6292" i="17"/>
  <c r="N6292" i="17"/>
  <c r="M6293" i="17"/>
  <c r="N6293" i="17"/>
  <c r="M6294" i="17"/>
  <c r="N6294" i="17"/>
  <c r="M6295" i="17"/>
  <c r="N6295" i="17"/>
  <c r="M6296" i="17"/>
  <c r="N6296" i="17"/>
  <c r="M6297" i="17"/>
  <c r="N6297" i="17"/>
  <c r="M6298" i="17"/>
  <c r="N6298" i="17"/>
  <c r="M6299" i="17"/>
  <c r="N6299" i="17"/>
  <c r="M6300" i="17"/>
  <c r="N6300" i="17"/>
  <c r="M6301" i="17"/>
  <c r="N6301" i="17"/>
  <c r="M6302" i="17"/>
  <c r="N6302" i="17"/>
  <c r="M6303" i="17"/>
  <c r="N6303" i="17"/>
  <c r="M6304" i="17"/>
  <c r="N6304" i="17"/>
  <c r="M6305" i="17"/>
  <c r="N6305" i="17"/>
  <c r="M6306" i="17"/>
  <c r="N6306" i="17"/>
  <c r="M6307" i="17"/>
  <c r="N6307" i="17"/>
  <c r="M6308" i="17"/>
  <c r="N6308" i="17"/>
  <c r="M6309" i="17"/>
  <c r="N6309" i="17"/>
  <c r="M6310" i="17"/>
  <c r="N6310" i="17"/>
  <c r="M6311" i="17"/>
  <c r="N6311" i="17"/>
  <c r="M6312" i="17"/>
  <c r="N6312" i="17"/>
  <c r="M6313" i="17"/>
  <c r="N6313" i="17"/>
  <c r="M6314" i="17"/>
  <c r="N6314" i="17"/>
  <c r="M6315" i="17"/>
  <c r="N6315" i="17"/>
  <c r="M6316" i="17"/>
  <c r="N6316" i="17"/>
  <c r="M6317" i="17"/>
  <c r="N6317" i="17"/>
  <c r="M6318" i="17"/>
  <c r="N6318" i="17"/>
  <c r="M6319" i="17"/>
  <c r="N6319" i="17"/>
  <c r="M6320" i="17"/>
  <c r="N6320" i="17"/>
  <c r="M6321" i="17"/>
  <c r="N6321" i="17"/>
  <c r="M6322" i="17"/>
  <c r="N6322" i="17"/>
  <c r="M6323" i="17"/>
  <c r="N6323" i="17"/>
  <c r="M6324" i="17"/>
  <c r="N6324" i="17"/>
  <c r="M6325" i="17"/>
  <c r="N6325" i="17"/>
  <c r="M6326" i="17"/>
  <c r="N6326" i="17"/>
  <c r="M6327" i="17"/>
  <c r="N6327" i="17"/>
  <c r="M6328" i="17"/>
  <c r="N6328" i="17"/>
  <c r="M6329" i="17"/>
  <c r="N6329" i="17"/>
  <c r="M6330" i="17"/>
  <c r="N6330" i="17"/>
  <c r="M6331" i="17"/>
  <c r="N6331" i="17"/>
  <c r="M6332" i="17"/>
  <c r="N6332" i="17"/>
  <c r="M6333" i="17"/>
  <c r="N6333" i="17"/>
  <c r="M6334" i="17"/>
  <c r="N6334" i="17"/>
  <c r="M6335" i="17"/>
  <c r="N6335" i="17"/>
  <c r="M6336" i="17"/>
  <c r="N6336" i="17"/>
  <c r="M6337" i="17"/>
  <c r="N6337" i="17"/>
  <c r="M6338" i="17"/>
  <c r="N6338" i="17"/>
  <c r="M6339" i="17"/>
  <c r="N6339" i="17"/>
  <c r="M6340" i="17"/>
  <c r="N6340" i="17"/>
  <c r="M6341" i="17"/>
  <c r="N6341" i="17"/>
  <c r="M6342" i="17"/>
  <c r="N6342" i="17"/>
  <c r="M6343" i="17"/>
  <c r="N6343" i="17"/>
  <c r="M6344" i="17"/>
  <c r="N6344" i="17"/>
  <c r="M6345" i="17"/>
  <c r="N6345" i="17"/>
  <c r="M6346" i="17"/>
  <c r="N6346" i="17"/>
  <c r="M6347" i="17"/>
  <c r="N6347" i="17"/>
  <c r="M6348" i="17"/>
  <c r="N6348" i="17"/>
  <c r="M6349" i="17"/>
  <c r="N6349" i="17"/>
  <c r="M6350" i="17"/>
  <c r="N6350" i="17"/>
  <c r="M6351" i="17"/>
  <c r="N6351" i="17"/>
  <c r="M6352" i="17"/>
  <c r="N6352" i="17"/>
  <c r="M6353" i="17"/>
  <c r="N6353" i="17"/>
  <c r="M6354" i="17"/>
  <c r="N6354" i="17"/>
  <c r="M6355" i="17"/>
  <c r="N6355" i="17"/>
  <c r="M6356" i="17"/>
  <c r="N6356" i="17"/>
  <c r="M6357" i="17"/>
  <c r="N6357" i="17"/>
  <c r="M6358" i="17"/>
  <c r="N6358" i="17"/>
  <c r="M6359" i="17"/>
  <c r="N6359" i="17"/>
  <c r="M6360" i="17"/>
  <c r="N6360" i="17"/>
  <c r="M6361" i="17"/>
  <c r="N6361" i="17"/>
  <c r="M6362" i="17"/>
  <c r="N6362" i="17"/>
  <c r="M6363" i="17"/>
  <c r="N6363" i="17"/>
  <c r="M6364" i="17"/>
  <c r="N6364" i="17"/>
  <c r="M6365" i="17"/>
  <c r="N6365" i="17"/>
  <c r="M6366" i="17"/>
  <c r="N6366" i="17"/>
  <c r="M6367" i="17"/>
  <c r="N6367" i="17"/>
  <c r="M6368" i="17"/>
  <c r="N6368" i="17"/>
  <c r="M6369" i="17"/>
  <c r="N6369" i="17"/>
  <c r="M6370" i="17"/>
  <c r="N6370" i="17"/>
  <c r="M6371" i="17"/>
  <c r="N6371" i="17"/>
  <c r="M6372" i="17"/>
  <c r="N6372" i="17"/>
  <c r="M6373" i="17"/>
  <c r="N6373" i="17"/>
  <c r="M6374" i="17"/>
  <c r="N6374" i="17"/>
  <c r="M6375" i="17"/>
  <c r="N6375" i="17"/>
  <c r="M6376" i="17"/>
  <c r="N6376" i="17"/>
  <c r="M6377" i="17"/>
  <c r="N6377" i="17"/>
  <c r="M6378" i="17"/>
  <c r="N6378" i="17"/>
  <c r="M6379" i="17"/>
  <c r="N6379" i="17"/>
  <c r="M6380" i="17"/>
  <c r="N6380" i="17"/>
  <c r="M6381" i="17"/>
  <c r="N6381" i="17"/>
  <c r="M6382" i="17"/>
  <c r="N6382" i="17"/>
  <c r="M6383" i="17"/>
  <c r="N6383" i="17"/>
  <c r="M6384" i="17"/>
  <c r="N6384" i="17"/>
  <c r="M6385" i="17"/>
  <c r="N6385" i="17"/>
  <c r="M6386" i="17"/>
  <c r="N6386" i="17"/>
  <c r="M6387" i="17"/>
  <c r="N6387" i="17"/>
  <c r="M6388" i="17"/>
  <c r="N6388" i="17"/>
  <c r="M6389" i="17"/>
  <c r="N6389" i="17"/>
  <c r="M6390" i="17"/>
  <c r="N6390" i="17"/>
  <c r="M6391" i="17"/>
  <c r="N6391" i="17"/>
  <c r="M6392" i="17"/>
  <c r="N6392" i="17"/>
  <c r="M6393" i="17"/>
  <c r="N6393" i="17"/>
  <c r="M6394" i="17"/>
  <c r="N6394" i="17"/>
  <c r="M6395" i="17"/>
  <c r="N6395" i="17"/>
  <c r="M6396" i="17"/>
  <c r="N6396" i="17"/>
  <c r="M6397" i="17"/>
  <c r="N6397" i="17"/>
  <c r="M6398" i="17"/>
  <c r="N6398" i="17"/>
  <c r="M6399" i="17"/>
  <c r="N6399" i="17"/>
  <c r="M6400" i="17"/>
  <c r="N6400" i="17"/>
  <c r="M6401" i="17"/>
  <c r="N6401" i="17"/>
  <c r="M6402" i="17"/>
  <c r="N6402" i="17"/>
  <c r="M6403" i="17"/>
  <c r="N6403" i="17"/>
  <c r="M6404" i="17"/>
  <c r="N6404" i="17"/>
  <c r="M6405" i="17"/>
  <c r="N6405" i="17"/>
  <c r="M6406" i="17"/>
  <c r="N6406" i="17"/>
  <c r="M6407" i="17"/>
  <c r="N6407" i="17"/>
  <c r="M6408" i="17"/>
  <c r="N6408" i="17"/>
  <c r="M6409" i="17"/>
  <c r="N6409" i="17"/>
  <c r="M6410" i="17"/>
  <c r="N6410" i="17"/>
  <c r="M6411" i="17"/>
  <c r="N6411" i="17"/>
  <c r="M6412" i="17"/>
  <c r="N6412" i="17"/>
  <c r="M6413" i="17"/>
  <c r="N6413" i="17"/>
  <c r="M6414" i="17"/>
  <c r="N6414" i="17"/>
  <c r="M6415" i="17"/>
  <c r="N6415" i="17"/>
  <c r="M6416" i="17"/>
  <c r="N6416" i="17"/>
  <c r="M6417" i="17"/>
  <c r="N6417" i="17"/>
  <c r="M6418" i="17"/>
  <c r="N6418" i="17"/>
  <c r="M6419" i="17"/>
  <c r="N6419" i="17"/>
  <c r="M6420" i="17"/>
  <c r="N6420" i="17"/>
  <c r="M6421" i="17"/>
  <c r="N6421" i="17"/>
  <c r="M6422" i="17"/>
  <c r="N6422" i="17"/>
  <c r="M6423" i="17"/>
  <c r="N6423" i="17"/>
  <c r="M6424" i="17"/>
  <c r="N6424" i="17"/>
  <c r="M6425" i="17"/>
  <c r="N6425" i="17"/>
  <c r="M6426" i="17"/>
  <c r="N6426" i="17"/>
  <c r="M6427" i="17"/>
  <c r="N6427" i="17"/>
  <c r="M6428" i="17"/>
  <c r="N6428" i="17"/>
  <c r="M6429" i="17"/>
  <c r="N6429" i="17"/>
  <c r="M6430" i="17"/>
  <c r="N6430" i="17"/>
  <c r="M6431" i="17"/>
  <c r="N6431" i="17"/>
  <c r="M6432" i="17"/>
  <c r="N6432" i="17"/>
  <c r="M6433" i="17"/>
  <c r="N6433" i="17"/>
  <c r="M6434" i="17"/>
  <c r="N6434" i="17"/>
  <c r="M6435" i="17"/>
  <c r="N6435" i="17"/>
  <c r="M6436" i="17"/>
  <c r="N6436" i="17"/>
  <c r="M6437" i="17"/>
  <c r="N6437" i="17"/>
  <c r="M6438" i="17"/>
  <c r="N6438" i="17"/>
  <c r="M6439" i="17"/>
  <c r="N6439" i="17"/>
  <c r="M6440" i="17"/>
  <c r="N6440" i="17"/>
  <c r="M6441" i="17"/>
  <c r="N6441" i="17"/>
  <c r="M6442" i="17"/>
  <c r="N6442" i="17"/>
  <c r="M6443" i="17"/>
  <c r="N6443" i="17"/>
  <c r="M6444" i="17"/>
  <c r="N6444" i="17"/>
  <c r="M6445" i="17"/>
  <c r="N6445" i="17"/>
  <c r="M6446" i="17"/>
  <c r="N6446" i="17"/>
  <c r="M6447" i="17"/>
  <c r="N6447" i="17"/>
  <c r="M6448" i="17"/>
  <c r="N6448" i="17"/>
  <c r="M6449" i="17"/>
  <c r="N6449" i="17"/>
  <c r="M6450" i="17"/>
  <c r="N6450" i="17"/>
  <c r="M6451" i="17"/>
  <c r="N6451" i="17"/>
  <c r="M6452" i="17"/>
  <c r="N6452" i="17"/>
  <c r="M6453" i="17"/>
  <c r="N6453" i="17"/>
  <c r="M6454" i="17"/>
  <c r="N6454" i="17"/>
  <c r="M6455" i="17"/>
  <c r="N6455" i="17"/>
  <c r="M6456" i="17"/>
  <c r="N6456" i="17"/>
  <c r="M6457" i="17"/>
  <c r="N6457" i="17"/>
  <c r="M6458" i="17"/>
  <c r="N6458" i="17"/>
  <c r="M6459" i="17"/>
  <c r="N6459" i="17"/>
  <c r="M6460" i="17"/>
  <c r="N6460" i="17"/>
  <c r="M6461" i="17"/>
  <c r="N6461" i="17"/>
  <c r="M6462" i="17"/>
  <c r="N6462" i="17"/>
  <c r="M6463" i="17"/>
  <c r="N6463" i="17"/>
  <c r="M6464" i="17"/>
  <c r="N6464" i="17"/>
  <c r="M6465" i="17"/>
  <c r="N6465" i="17"/>
  <c r="M6466" i="17"/>
  <c r="N6466" i="17"/>
  <c r="M6467" i="17"/>
  <c r="N6467" i="17"/>
  <c r="M6468" i="17"/>
  <c r="N6468" i="17"/>
  <c r="M6469" i="17"/>
  <c r="N6469" i="17"/>
  <c r="M6470" i="17"/>
  <c r="N6470" i="17"/>
  <c r="M6471" i="17"/>
  <c r="N6471" i="17"/>
  <c r="M6472" i="17"/>
  <c r="N6472" i="17"/>
  <c r="M6473" i="17"/>
  <c r="N6473" i="17"/>
  <c r="M6474" i="17"/>
  <c r="N6474" i="17"/>
  <c r="M6475" i="17"/>
  <c r="N6475" i="17"/>
  <c r="M6476" i="17"/>
  <c r="N6476" i="17"/>
  <c r="M6477" i="17"/>
  <c r="N6477" i="17"/>
  <c r="M6478" i="17"/>
  <c r="N6478" i="17"/>
  <c r="M6479" i="17"/>
  <c r="N6479" i="17"/>
  <c r="M6480" i="17"/>
  <c r="N6480" i="17"/>
  <c r="M6481" i="17"/>
  <c r="N6481" i="17"/>
  <c r="M6482" i="17"/>
  <c r="N6482" i="17"/>
  <c r="M6483" i="17"/>
  <c r="N6483" i="17"/>
  <c r="M6484" i="17"/>
  <c r="N6484" i="17"/>
  <c r="M6485" i="17"/>
  <c r="N6485" i="17"/>
  <c r="M6486" i="17"/>
  <c r="N6486" i="17"/>
  <c r="M6487" i="17"/>
  <c r="N6487" i="17"/>
  <c r="M6488" i="17"/>
  <c r="N6488" i="17"/>
  <c r="M6489" i="17"/>
  <c r="N6489" i="17"/>
  <c r="M6490" i="17"/>
  <c r="N6490" i="17"/>
  <c r="M6491" i="17"/>
  <c r="N6491" i="17"/>
  <c r="M6492" i="17"/>
  <c r="N6492" i="17"/>
  <c r="M6493" i="17"/>
  <c r="N6493" i="17"/>
  <c r="M6494" i="17"/>
  <c r="N6494" i="17"/>
  <c r="M6495" i="17"/>
  <c r="N6495" i="17"/>
  <c r="M6496" i="17"/>
  <c r="N6496" i="17"/>
  <c r="M6497" i="17"/>
  <c r="N6497" i="17"/>
  <c r="M6498" i="17"/>
  <c r="N6498" i="17"/>
  <c r="M6499" i="17"/>
  <c r="N6499" i="17"/>
  <c r="M6500" i="17"/>
  <c r="N6500" i="17"/>
  <c r="M6501" i="17"/>
  <c r="N6501" i="17"/>
  <c r="M6502" i="17"/>
  <c r="N6502" i="17"/>
  <c r="M6503" i="17"/>
  <c r="N6503" i="17"/>
  <c r="M6504" i="17"/>
  <c r="N6504" i="17"/>
  <c r="M6505" i="17"/>
  <c r="N6505" i="17"/>
  <c r="M6506" i="17"/>
  <c r="N6506" i="17"/>
  <c r="M6507" i="17"/>
  <c r="N6507" i="17"/>
  <c r="M6508" i="17"/>
  <c r="N6508" i="17"/>
  <c r="M6509" i="17"/>
  <c r="N6509" i="17"/>
  <c r="M6510" i="17"/>
  <c r="N6510" i="17"/>
  <c r="M6511" i="17"/>
  <c r="N6511" i="17"/>
  <c r="M6512" i="17"/>
  <c r="N6512" i="17"/>
  <c r="M6513" i="17"/>
  <c r="N6513" i="17"/>
  <c r="M6514" i="17"/>
  <c r="N6514" i="17"/>
  <c r="M6515" i="17"/>
  <c r="N6515" i="17"/>
  <c r="M6516" i="17"/>
  <c r="N6516" i="17"/>
  <c r="M6517" i="17"/>
  <c r="N6517" i="17"/>
  <c r="M6518" i="17"/>
  <c r="N6518" i="17"/>
  <c r="M6519" i="17"/>
  <c r="N6519" i="17"/>
  <c r="M6520" i="17"/>
  <c r="N6520" i="17"/>
  <c r="M6521" i="17"/>
  <c r="N6521" i="17"/>
  <c r="M6522" i="17"/>
  <c r="N6522" i="17"/>
  <c r="M6523" i="17"/>
  <c r="N6523" i="17"/>
  <c r="M6524" i="17"/>
  <c r="N6524" i="17"/>
  <c r="M6525" i="17"/>
  <c r="N6525" i="17"/>
  <c r="M6526" i="17"/>
  <c r="N6526" i="17"/>
  <c r="M6527" i="17"/>
  <c r="N6527" i="17"/>
  <c r="M6528" i="17"/>
  <c r="N6528" i="17"/>
  <c r="M6529" i="17"/>
  <c r="N6529" i="17"/>
  <c r="M6530" i="17"/>
  <c r="N6530" i="17"/>
  <c r="M6531" i="17"/>
  <c r="N6531" i="17"/>
  <c r="M6532" i="17"/>
  <c r="N6532" i="17"/>
  <c r="M6533" i="17"/>
  <c r="N6533" i="17"/>
  <c r="M6534" i="17"/>
  <c r="N6534" i="17"/>
  <c r="M6535" i="17"/>
  <c r="N6535" i="17"/>
  <c r="M6536" i="17"/>
  <c r="N6536" i="17"/>
  <c r="M6537" i="17"/>
  <c r="N6537" i="17"/>
  <c r="M6538" i="17"/>
  <c r="N6538" i="17"/>
  <c r="M6539" i="17"/>
  <c r="N6539" i="17"/>
  <c r="M6540" i="17"/>
  <c r="N6540" i="17"/>
  <c r="M6541" i="17"/>
  <c r="N6541" i="17"/>
  <c r="M6542" i="17"/>
  <c r="N6542" i="17"/>
  <c r="M6543" i="17"/>
  <c r="N6543" i="17"/>
  <c r="M6544" i="17"/>
  <c r="N6544" i="17"/>
  <c r="M6545" i="17"/>
  <c r="N6545" i="17"/>
  <c r="M6546" i="17"/>
  <c r="N6546" i="17"/>
  <c r="M6547" i="17"/>
  <c r="N6547" i="17"/>
  <c r="M6548" i="17"/>
  <c r="N6548" i="17"/>
  <c r="M6549" i="17"/>
  <c r="N6549" i="17"/>
  <c r="M6550" i="17"/>
  <c r="N6550" i="17"/>
  <c r="M6551" i="17"/>
  <c r="N6551" i="17"/>
  <c r="M6552" i="17"/>
  <c r="N6552" i="17"/>
  <c r="M6553" i="17"/>
  <c r="N6553" i="17"/>
  <c r="M6554" i="17"/>
  <c r="N6554" i="17"/>
  <c r="M6555" i="17"/>
  <c r="N6555" i="17"/>
  <c r="M6556" i="17"/>
  <c r="N6556" i="17"/>
  <c r="M6557" i="17"/>
  <c r="N6557" i="17"/>
  <c r="M6558" i="17"/>
  <c r="N6558" i="17"/>
  <c r="M6559" i="17"/>
  <c r="N6559" i="17"/>
  <c r="M6560" i="17"/>
  <c r="N6560" i="17"/>
  <c r="M6561" i="17"/>
  <c r="N6561" i="17"/>
  <c r="M6562" i="17"/>
  <c r="N6562" i="17"/>
  <c r="M6563" i="17"/>
  <c r="N6563" i="17"/>
  <c r="M6564" i="17"/>
  <c r="N6564" i="17"/>
  <c r="M6565" i="17"/>
  <c r="N6565" i="17"/>
  <c r="M6566" i="17"/>
  <c r="N6566" i="17"/>
  <c r="M6567" i="17"/>
  <c r="N6567" i="17"/>
  <c r="M6568" i="17"/>
  <c r="N6568" i="17"/>
  <c r="M6569" i="17"/>
  <c r="N6569" i="17"/>
  <c r="M6570" i="17"/>
  <c r="N6570" i="17"/>
  <c r="M6571" i="17"/>
  <c r="N6571" i="17"/>
  <c r="M6572" i="17"/>
  <c r="N6572" i="17"/>
  <c r="M6573" i="17"/>
  <c r="N6573" i="17"/>
  <c r="M6574" i="17"/>
  <c r="N6574" i="17"/>
  <c r="M6575" i="17"/>
  <c r="N6575" i="17"/>
  <c r="M6576" i="17"/>
  <c r="N6576" i="17"/>
  <c r="M6577" i="17"/>
  <c r="N6577" i="17"/>
  <c r="M6578" i="17"/>
  <c r="N6578" i="17"/>
  <c r="M6579" i="17"/>
  <c r="N6579" i="17"/>
  <c r="M6580" i="17"/>
  <c r="N6580" i="17"/>
  <c r="M6581" i="17"/>
  <c r="N6581" i="17"/>
  <c r="M6582" i="17"/>
  <c r="N6582" i="17"/>
  <c r="M6583" i="17"/>
  <c r="N6583" i="17"/>
  <c r="M6584" i="17"/>
  <c r="N6584" i="17"/>
  <c r="M6585" i="17"/>
  <c r="N6585" i="17"/>
  <c r="M6586" i="17"/>
  <c r="N6586" i="17"/>
  <c r="M6587" i="17"/>
  <c r="N6587" i="17"/>
  <c r="M6588" i="17"/>
  <c r="N6588" i="17"/>
  <c r="M6589" i="17"/>
  <c r="N6589" i="17"/>
  <c r="M6590" i="17"/>
  <c r="N6590" i="17"/>
  <c r="M6591" i="17"/>
  <c r="N6591" i="17"/>
  <c r="M6592" i="17"/>
  <c r="N6592" i="17"/>
  <c r="M6593" i="17"/>
  <c r="N6593" i="17"/>
  <c r="M6594" i="17"/>
  <c r="N6594" i="17"/>
  <c r="M6595" i="17"/>
  <c r="N6595" i="17"/>
  <c r="M6596" i="17"/>
  <c r="N6596" i="17"/>
  <c r="M6597" i="17"/>
  <c r="N6597" i="17"/>
  <c r="M6598" i="17"/>
  <c r="N6598" i="17"/>
  <c r="M6599" i="17"/>
  <c r="N6599" i="17"/>
  <c r="M6600" i="17"/>
  <c r="N6600" i="17"/>
  <c r="M6601" i="17"/>
  <c r="N6601" i="17"/>
  <c r="M6602" i="17"/>
  <c r="N6602" i="17"/>
  <c r="M6603" i="17"/>
  <c r="N6603" i="17"/>
  <c r="M6604" i="17"/>
  <c r="N6604" i="17"/>
  <c r="M6605" i="17"/>
  <c r="N6605" i="17"/>
  <c r="M6606" i="17"/>
  <c r="N6606" i="17"/>
  <c r="M6607" i="17"/>
  <c r="N6607" i="17"/>
  <c r="M6608" i="17"/>
  <c r="N6608" i="17"/>
  <c r="M6609" i="17"/>
  <c r="N6609" i="17"/>
  <c r="M6610" i="17"/>
  <c r="N6610" i="17"/>
  <c r="M6611" i="17"/>
  <c r="N6611" i="17"/>
  <c r="M6612" i="17"/>
  <c r="N6612" i="17"/>
  <c r="M6613" i="17"/>
  <c r="N6613" i="17"/>
  <c r="M6614" i="17"/>
  <c r="N6614" i="17"/>
  <c r="M6615" i="17"/>
  <c r="N6615" i="17"/>
  <c r="M6616" i="17"/>
  <c r="N6616" i="17"/>
  <c r="M6617" i="17"/>
  <c r="N6617" i="17"/>
  <c r="M6618" i="17"/>
  <c r="N6618" i="17"/>
  <c r="M6619" i="17"/>
  <c r="N6619" i="17"/>
  <c r="M6620" i="17"/>
  <c r="N6620" i="17"/>
  <c r="M6621" i="17"/>
  <c r="N6621" i="17"/>
  <c r="M6622" i="17"/>
  <c r="N6622" i="17"/>
  <c r="M6623" i="17"/>
  <c r="N6623" i="17"/>
  <c r="M6624" i="17"/>
  <c r="N6624" i="17"/>
  <c r="M6625" i="17"/>
  <c r="N6625" i="17"/>
  <c r="M6626" i="17"/>
  <c r="N6626" i="17"/>
  <c r="M6627" i="17"/>
  <c r="N6627" i="17"/>
  <c r="M6628" i="17"/>
  <c r="N6628" i="17"/>
  <c r="M6629" i="17"/>
  <c r="N6629" i="17"/>
  <c r="M6630" i="17"/>
  <c r="N6630" i="17"/>
  <c r="M6631" i="17"/>
  <c r="N6631" i="17"/>
  <c r="M6632" i="17"/>
  <c r="N6632" i="17"/>
  <c r="M6633" i="17"/>
  <c r="N6633" i="17"/>
  <c r="M6634" i="17"/>
  <c r="N6634" i="17"/>
  <c r="M6635" i="17"/>
  <c r="N6635" i="17"/>
  <c r="M6636" i="17"/>
  <c r="N6636" i="17"/>
  <c r="M6637" i="17"/>
  <c r="N6637" i="17"/>
  <c r="M6638" i="17"/>
  <c r="N6638" i="17"/>
  <c r="M6639" i="17"/>
  <c r="N6639" i="17"/>
  <c r="M6640" i="17"/>
  <c r="N6640" i="17"/>
  <c r="M6641" i="17"/>
  <c r="N6641" i="17"/>
  <c r="M6642" i="17"/>
  <c r="N6642" i="17"/>
  <c r="M6643" i="17"/>
  <c r="N6643" i="17"/>
  <c r="M6644" i="17"/>
  <c r="N6644" i="17"/>
  <c r="M6645" i="17"/>
  <c r="N6645" i="17"/>
  <c r="M6646" i="17"/>
  <c r="N6646" i="17"/>
  <c r="M6647" i="17"/>
  <c r="N6647" i="17"/>
  <c r="M6648" i="17"/>
  <c r="N6648" i="17"/>
  <c r="M6649" i="17"/>
  <c r="N6649" i="17"/>
  <c r="M6650" i="17"/>
  <c r="N6650" i="17"/>
  <c r="M6651" i="17"/>
  <c r="N6651" i="17"/>
  <c r="M6652" i="17"/>
  <c r="N6652" i="17"/>
  <c r="M6653" i="17"/>
  <c r="N6653" i="17"/>
  <c r="M6654" i="17"/>
  <c r="N6654" i="17"/>
  <c r="M6655" i="17"/>
  <c r="N6655" i="17"/>
  <c r="M6656" i="17"/>
  <c r="N6656" i="17"/>
  <c r="M6657" i="17"/>
  <c r="N6657" i="17"/>
  <c r="M6658" i="17"/>
  <c r="N6658" i="17"/>
  <c r="M6659" i="17"/>
  <c r="N6659" i="17"/>
  <c r="M6660" i="17"/>
  <c r="N6660" i="17"/>
  <c r="M6661" i="17"/>
  <c r="N6661" i="17"/>
  <c r="M6662" i="17"/>
  <c r="N6662" i="17"/>
  <c r="M6663" i="17"/>
  <c r="N6663" i="17"/>
  <c r="M6664" i="17"/>
  <c r="N6664" i="17"/>
  <c r="M6665" i="17"/>
  <c r="N6665" i="17"/>
  <c r="M6666" i="17"/>
  <c r="N6666" i="17"/>
  <c r="M6667" i="17"/>
  <c r="N6667" i="17"/>
  <c r="M6668" i="17"/>
  <c r="N6668" i="17"/>
  <c r="M6669" i="17"/>
  <c r="N6669" i="17"/>
  <c r="M6670" i="17"/>
  <c r="N6670" i="17"/>
  <c r="M6671" i="17"/>
  <c r="N6671" i="17"/>
  <c r="M6672" i="17"/>
  <c r="N6672" i="17"/>
  <c r="M6673" i="17"/>
  <c r="N6673" i="17"/>
  <c r="M6674" i="17"/>
  <c r="N6674" i="17"/>
  <c r="M6675" i="17"/>
  <c r="N6675" i="17"/>
  <c r="M6676" i="17"/>
  <c r="N6676" i="17"/>
  <c r="M6677" i="17"/>
  <c r="N6677" i="17"/>
  <c r="M6678" i="17"/>
  <c r="N6678" i="17"/>
  <c r="M6679" i="17"/>
  <c r="N6679" i="17"/>
  <c r="M6680" i="17"/>
  <c r="N6680" i="17"/>
  <c r="M6681" i="17"/>
  <c r="N6681" i="17"/>
  <c r="M6682" i="17"/>
  <c r="N6682" i="17"/>
  <c r="M6683" i="17"/>
  <c r="N6683" i="17"/>
  <c r="M6684" i="17"/>
  <c r="N6684" i="17"/>
  <c r="M6685" i="17"/>
  <c r="N6685" i="17"/>
  <c r="M6686" i="17"/>
  <c r="N6686" i="17"/>
  <c r="M6687" i="17"/>
  <c r="N6687" i="17"/>
  <c r="M6688" i="17"/>
  <c r="N6688" i="17"/>
  <c r="M6689" i="17"/>
  <c r="N6689" i="17"/>
  <c r="M6690" i="17"/>
  <c r="N6690" i="17"/>
  <c r="M6691" i="17"/>
  <c r="N6691" i="17"/>
  <c r="M6692" i="17"/>
  <c r="N6692" i="17"/>
  <c r="M6693" i="17"/>
  <c r="N6693" i="17"/>
  <c r="M6694" i="17"/>
  <c r="N6694" i="17"/>
  <c r="M6695" i="17"/>
  <c r="N6695" i="17"/>
  <c r="M6696" i="17"/>
  <c r="N6696" i="17"/>
  <c r="M6697" i="17"/>
  <c r="N6697" i="17"/>
  <c r="M6698" i="17"/>
  <c r="N6698" i="17"/>
  <c r="M6699" i="17"/>
  <c r="N6699" i="17"/>
  <c r="M6700" i="17"/>
  <c r="N6700" i="17"/>
  <c r="M6701" i="17"/>
  <c r="N6701" i="17"/>
  <c r="M6702" i="17"/>
  <c r="N6702" i="17"/>
  <c r="M6703" i="17"/>
  <c r="N6703" i="17"/>
  <c r="M6704" i="17"/>
  <c r="N6704" i="17"/>
  <c r="M6705" i="17"/>
  <c r="N6705" i="17"/>
  <c r="M6706" i="17"/>
  <c r="N6706" i="17"/>
  <c r="M6707" i="17"/>
  <c r="N6707" i="17"/>
  <c r="M6708" i="17"/>
  <c r="N6708" i="17"/>
  <c r="M6709" i="17"/>
  <c r="N6709" i="17"/>
  <c r="M6710" i="17"/>
  <c r="N6710" i="17"/>
  <c r="M6711" i="17"/>
  <c r="N6711" i="17"/>
  <c r="M6712" i="17"/>
  <c r="N6712" i="17"/>
  <c r="M6713" i="17"/>
  <c r="N6713" i="17"/>
  <c r="M6714" i="17"/>
  <c r="N6714" i="17"/>
  <c r="M6715" i="17"/>
  <c r="N6715" i="17"/>
  <c r="M6716" i="17"/>
  <c r="N6716" i="17"/>
  <c r="M6717" i="17"/>
  <c r="N6717" i="17"/>
  <c r="M6718" i="17"/>
  <c r="N6718" i="17"/>
  <c r="M6719" i="17"/>
  <c r="N6719" i="17"/>
  <c r="M6720" i="17"/>
  <c r="N6720" i="17"/>
  <c r="M6721" i="17"/>
  <c r="N6721" i="17"/>
  <c r="M6722" i="17"/>
  <c r="N6722" i="17"/>
  <c r="M6723" i="17"/>
  <c r="N6723" i="17"/>
  <c r="M6724" i="17"/>
  <c r="N6724" i="17"/>
  <c r="M6725" i="17"/>
  <c r="N6725" i="17"/>
  <c r="M6726" i="17"/>
  <c r="N6726" i="17"/>
  <c r="M6727" i="17"/>
  <c r="N6727" i="17"/>
  <c r="M6728" i="17"/>
  <c r="N6728" i="17"/>
  <c r="M6729" i="17"/>
  <c r="N6729" i="17"/>
  <c r="M6730" i="17"/>
  <c r="N6730" i="17"/>
  <c r="M6731" i="17"/>
  <c r="N6731" i="17"/>
  <c r="M6732" i="17"/>
  <c r="N6732" i="17"/>
  <c r="M6733" i="17"/>
  <c r="N6733" i="17"/>
  <c r="M6734" i="17"/>
  <c r="N6734" i="17"/>
  <c r="M6735" i="17"/>
  <c r="N6735" i="17"/>
  <c r="M6736" i="17"/>
  <c r="N6736" i="17"/>
  <c r="M6737" i="17"/>
  <c r="N6737" i="17"/>
  <c r="M6738" i="17"/>
  <c r="N6738" i="17"/>
  <c r="M6739" i="17"/>
  <c r="N6739" i="17"/>
  <c r="M6740" i="17"/>
  <c r="N6740" i="17"/>
  <c r="M6741" i="17"/>
  <c r="N6741" i="17"/>
  <c r="M6742" i="17"/>
  <c r="N6742" i="17"/>
  <c r="M6743" i="17"/>
  <c r="N6743" i="17"/>
  <c r="M6744" i="17"/>
  <c r="N6744" i="17"/>
  <c r="M6745" i="17"/>
  <c r="N6745" i="17"/>
  <c r="M6746" i="17"/>
  <c r="N6746" i="17"/>
  <c r="M6747" i="17"/>
  <c r="N6747" i="17"/>
  <c r="M6748" i="17"/>
  <c r="N6748" i="17"/>
  <c r="M6749" i="17"/>
  <c r="N6749" i="17"/>
  <c r="M6750" i="17"/>
  <c r="N6750" i="17"/>
  <c r="M6751" i="17"/>
  <c r="N6751" i="17"/>
  <c r="M6752" i="17"/>
  <c r="N6752" i="17"/>
  <c r="M6753" i="17"/>
  <c r="N6753" i="17"/>
  <c r="M6754" i="17"/>
  <c r="N6754" i="17"/>
  <c r="M6755" i="17"/>
  <c r="N6755" i="17"/>
  <c r="M6756" i="17"/>
  <c r="N6756" i="17"/>
  <c r="M6757" i="17"/>
  <c r="N6757" i="17"/>
  <c r="M6758" i="17"/>
  <c r="N6758" i="17"/>
  <c r="M6759" i="17"/>
  <c r="N6759" i="17"/>
  <c r="M6760" i="17"/>
  <c r="N6760" i="17"/>
  <c r="M6761" i="17"/>
  <c r="N6761" i="17"/>
  <c r="M6762" i="17"/>
  <c r="N6762" i="17"/>
  <c r="M6763" i="17"/>
  <c r="N6763" i="17"/>
  <c r="M6764" i="17"/>
  <c r="N6764" i="17"/>
  <c r="M6765" i="17"/>
  <c r="N6765" i="17"/>
  <c r="M6766" i="17"/>
  <c r="N6766" i="17"/>
  <c r="M6767" i="17"/>
  <c r="N6767" i="17"/>
  <c r="M6768" i="17"/>
  <c r="N6768" i="17"/>
  <c r="M6769" i="17"/>
  <c r="N6769" i="17"/>
  <c r="M6770" i="17"/>
  <c r="N6770" i="17"/>
  <c r="M6771" i="17"/>
  <c r="N6771" i="17"/>
  <c r="M6772" i="17"/>
  <c r="N6772" i="17"/>
  <c r="M6773" i="17"/>
  <c r="N6773" i="17"/>
  <c r="M6774" i="17"/>
  <c r="N6774" i="17"/>
  <c r="M6775" i="17"/>
  <c r="N6775" i="17"/>
  <c r="M6776" i="17"/>
  <c r="N6776" i="17"/>
  <c r="M6777" i="17"/>
  <c r="N6777" i="17"/>
  <c r="M6778" i="17"/>
  <c r="N6778" i="17"/>
  <c r="M6779" i="17"/>
  <c r="N6779" i="17"/>
  <c r="M6780" i="17"/>
  <c r="N6780" i="17"/>
  <c r="M6781" i="17"/>
  <c r="N6781" i="17"/>
  <c r="M6782" i="17"/>
  <c r="N6782" i="17"/>
  <c r="M6783" i="17"/>
  <c r="N6783" i="17"/>
  <c r="M6784" i="17"/>
  <c r="N6784" i="17"/>
  <c r="M6785" i="17"/>
  <c r="N6785" i="17"/>
  <c r="M6786" i="17"/>
  <c r="N6786" i="17"/>
  <c r="M6787" i="17"/>
  <c r="N6787" i="17"/>
  <c r="M6788" i="17"/>
  <c r="N6788" i="17"/>
  <c r="M6789" i="17"/>
  <c r="N6789" i="17"/>
  <c r="M6790" i="17"/>
  <c r="N6790" i="17"/>
  <c r="M6791" i="17"/>
  <c r="N6791" i="17"/>
  <c r="M6792" i="17"/>
  <c r="N6792" i="17"/>
  <c r="M6793" i="17"/>
  <c r="N6793" i="17"/>
  <c r="M6794" i="17"/>
  <c r="N6794" i="17"/>
  <c r="M6795" i="17"/>
  <c r="N6795" i="17"/>
  <c r="M6796" i="17"/>
  <c r="N6796" i="17"/>
  <c r="M6797" i="17"/>
  <c r="N6797" i="17"/>
  <c r="M6798" i="17"/>
  <c r="N6798" i="17"/>
  <c r="M6799" i="17"/>
  <c r="N6799" i="17"/>
  <c r="M6800" i="17"/>
  <c r="N6800" i="17"/>
  <c r="M6801" i="17"/>
  <c r="N6801" i="17"/>
  <c r="M6802" i="17"/>
  <c r="N6802" i="17"/>
  <c r="M6803" i="17"/>
  <c r="N6803" i="17"/>
  <c r="M6804" i="17"/>
  <c r="N6804" i="17"/>
  <c r="M6805" i="17"/>
  <c r="N6805" i="17"/>
  <c r="M6806" i="17"/>
  <c r="N6806" i="17"/>
  <c r="M6807" i="17"/>
  <c r="N6807" i="17"/>
  <c r="M6808" i="17"/>
  <c r="N6808" i="17"/>
  <c r="M6809" i="17"/>
  <c r="N6809" i="17"/>
  <c r="M6810" i="17"/>
  <c r="N6810" i="17"/>
  <c r="M6811" i="17"/>
  <c r="N6811" i="17"/>
  <c r="M6812" i="17"/>
  <c r="N6812" i="17"/>
  <c r="M6813" i="17"/>
  <c r="N6813" i="17"/>
  <c r="M6814" i="17"/>
  <c r="N6814" i="17"/>
  <c r="M6815" i="17"/>
  <c r="N6815" i="17"/>
  <c r="M6816" i="17"/>
  <c r="N6816" i="17"/>
  <c r="M6817" i="17"/>
  <c r="N6817" i="17"/>
  <c r="M6818" i="17"/>
  <c r="N6818" i="17"/>
  <c r="M6819" i="17"/>
  <c r="N6819" i="17"/>
  <c r="M6820" i="17"/>
  <c r="N6820" i="17"/>
  <c r="M6821" i="17"/>
  <c r="N6821" i="17"/>
  <c r="M6822" i="17"/>
  <c r="N6822" i="17"/>
  <c r="M6823" i="17"/>
  <c r="N6823" i="17"/>
  <c r="M6824" i="17"/>
  <c r="N6824" i="17"/>
  <c r="M6825" i="17"/>
  <c r="N6825" i="17"/>
  <c r="M6826" i="17"/>
  <c r="N6826" i="17"/>
  <c r="M6827" i="17"/>
  <c r="N6827" i="17"/>
  <c r="M6828" i="17"/>
  <c r="N6828" i="17"/>
  <c r="M6829" i="17"/>
  <c r="N6829" i="17"/>
  <c r="M6830" i="17"/>
  <c r="N6830" i="17"/>
  <c r="M6831" i="17"/>
  <c r="N6831" i="17"/>
  <c r="M6832" i="17"/>
  <c r="N6832" i="17"/>
  <c r="M6833" i="17"/>
  <c r="N6833" i="17"/>
  <c r="M6834" i="17"/>
  <c r="N6834" i="17"/>
  <c r="M6835" i="17"/>
  <c r="N6835" i="17"/>
  <c r="M6836" i="17"/>
  <c r="N6836" i="17"/>
  <c r="M6837" i="17"/>
  <c r="N6837" i="17"/>
  <c r="M6838" i="17"/>
  <c r="N6838" i="17"/>
  <c r="M6839" i="17"/>
  <c r="N6839" i="17"/>
  <c r="M6840" i="17"/>
  <c r="N6840" i="17"/>
  <c r="M6841" i="17"/>
  <c r="N6841" i="17"/>
  <c r="M6842" i="17"/>
  <c r="N6842" i="17"/>
  <c r="M6843" i="17"/>
  <c r="N6843" i="17"/>
  <c r="M6844" i="17"/>
  <c r="N6844" i="17"/>
  <c r="M6845" i="17"/>
  <c r="N6845" i="17"/>
  <c r="M6846" i="17"/>
  <c r="N6846" i="17"/>
  <c r="M6847" i="17"/>
  <c r="N6847" i="17"/>
  <c r="M6848" i="17"/>
  <c r="N6848" i="17"/>
  <c r="M6849" i="17"/>
  <c r="N6849" i="17"/>
  <c r="M6850" i="17"/>
  <c r="N6850" i="17"/>
  <c r="M6851" i="17"/>
  <c r="N6851" i="17"/>
  <c r="M6852" i="17"/>
  <c r="N6852" i="17"/>
  <c r="M6853" i="17"/>
  <c r="N6853" i="17"/>
  <c r="M6854" i="17"/>
  <c r="N6854" i="17"/>
  <c r="M6855" i="17"/>
  <c r="N6855" i="17"/>
  <c r="M6856" i="17"/>
  <c r="N6856" i="17"/>
  <c r="M6857" i="17"/>
  <c r="N6857" i="17"/>
  <c r="M6858" i="17"/>
  <c r="N6858" i="17"/>
  <c r="M6859" i="17"/>
  <c r="N6859" i="17"/>
  <c r="M6860" i="17"/>
  <c r="N6860" i="17"/>
  <c r="M6861" i="17"/>
  <c r="N6861" i="17"/>
  <c r="M6862" i="17"/>
  <c r="N6862" i="17"/>
  <c r="M6863" i="17"/>
  <c r="N6863" i="17"/>
  <c r="M6864" i="17"/>
  <c r="N6864" i="17"/>
  <c r="M6865" i="17"/>
  <c r="N6865" i="17"/>
  <c r="M6866" i="17"/>
  <c r="N6866" i="17"/>
  <c r="M6867" i="17"/>
  <c r="N6867" i="17"/>
  <c r="M6868" i="17"/>
  <c r="N6868" i="17"/>
  <c r="M6869" i="17"/>
  <c r="N6869" i="17"/>
  <c r="M6870" i="17"/>
  <c r="N6870" i="17"/>
  <c r="M6871" i="17"/>
  <c r="N6871" i="17"/>
  <c r="M6872" i="17"/>
  <c r="N6872" i="17"/>
  <c r="M6873" i="17"/>
  <c r="N6873" i="17"/>
  <c r="M6874" i="17"/>
  <c r="N6874" i="17"/>
  <c r="M6875" i="17"/>
  <c r="N6875" i="17"/>
  <c r="M6876" i="17"/>
  <c r="N6876" i="17"/>
  <c r="M6877" i="17"/>
  <c r="N6877" i="17"/>
  <c r="M6878" i="17"/>
  <c r="N6878" i="17"/>
  <c r="M6879" i="17"/>
  <c r="N6879" i="17"/>
  <c r="M6880" i="17"/>
  <c r="N6880" i="17"/>
  <c r="M6881" i="17"/>
  <c r="N6881" i="17"/>
  <c r="M6882" i="17"/>
  <c r="N6882" i="17"/>
  <c r="M6883" i="17"/>
  <c r="N6883" i="17"/>
  <c r="M6884" i="17"/>
  <c r="N6884" i="17"/>
  <c r="M6885" i="17"/>
  <c r="N6885" i="17"/>
  <c r="M6886" i="17"/>
  <c r="N6886" i="17"/>
  <c r="M6887" i="17"/>
  <c r="N6887" i="17"/>
  <c r="M6888" i="17"/>
  <c r="N6888" i="17"/>
  <c r="M6889" i="17"/>
  <c r="N6889" i="17"/>
  <c r="M6890" i="17"/>
  <c r="N6890" i="17"/>
  <c r="M6891" i="17"/>
  <c r="N6891" i="17"/>
  <c r="M6892" i="17"/>
  <c r="N6892" i="17"/>
  <c r="M6893" i="17"/>
  <c r="N6893" i="17"/>
  <c r="M6894" i="17"/>
  <c r="N6894" i="17"/>
  <c r="M6895" i="17"/>
  <c r="N6895" i="17"/>
  <c r="M6896" i="17"/>
  <c r="N6896" i="17"/>
  <c r="M6897" i="17"/>
  <c r="N6897" i="17"/>
  <c r="M6898" i="17"/>
  <c r="N6898" i="17"/>
  <c r="M6899" i="17"/>
  <c r="N6899" i="17"/>
  <c r="M6900" i="17"/>
  <c r="N6900" i="17"/>
  <c r="M6901" i="17"/>
  <c r="N6901" i="17"/>
  <c r="M6902" i="17"/>
  <c r="N6902" i="17"/>
  <c r="M6903" i="17"/>
  <c r="N6903" i="17"/>
  <c r="M6904" i="17"/>
  <c r="N6904" i="17"/>
  <c r="M6905" i="17"/>
  <c r="N6905" i="17"/>
  <c r="M6906" i="17"/>
  <c r="N6906" i="17"/>
  <c r="M6907" i="17"/>
  <c r="N6907" i="17"/>
  <c r="M6908" i="17"/>
  <c r="N6908" i="17"/>
  <c r="M6909" i="17"/>
  <c r="N6909" i="17"/>
  <c r="M6910" i="17"/>
  <c r="N6910" i="17"/>
  <c r="M6911" i="17"/>
  <c r="N6911" i="17"/>
  <c r="M6912" i="17"/>
  <c r="N6912" i="17"/>
  <c r="M6913" i="17"/>
  <c r="N6913" i="17"/>
  <c r="M6914" i="17"/>
  <c r="N6914" i="17"/>
  <c r="M6915" i="17"/>
  <c r="N6915" i="17"/>
  <c r="M6916" i="17"/>
  <c r="N6916" i="17"/>
  <c r="M6917" i="17"/>
  <c r="N6917" i="17"/>
  <c r="M6918" i="17"/>
  <c r="N6918" i="17"/>
  <c r="M6919" i="17"/>
  <c r="N6919" i="17"/>
  <c r="M6920" i="17"/>
  <c r="N6920" i="17"/>
  <c r="M6921" i="17"/>
  <c r="N6921" i="17"/>
  <c r="M6922" i="17"/>
  <c r="N6922" i="17"/>
  <c r="M6923" i="17"/>
  <c r="N6923" i="17"/>
  <c r="M6924" i="17"/>
  <c r="N6924" i="17"/>
  <c r="M6925" i="17"/>
  <c r="N6925" i="17"/>
  <c r="M6926" i="17"/>
  <c r="N6926" i="17"/>
  <c r="M6927" i="17"/>
  <c r="N6927" i="17"/>
  <c r="M6928" i="17"/>
  <c r="N6928" i="17"/>
  <c r="M6929" i="17"/>
  <c r="N6929" i="17"/>
  <c r="M6930" i="17"/>
  <c r="N6930" i="17"/>
  <c r="M6931" i="17"/>
  <c r="N6931" i="17"/>
  <c r="M6932" i="17"/>
  <c r="N6932" i="17"/>
  <c r="M6933" i="17"/>
  <c r="N6933" i="17"/>
  <c r="M6934" i="17"/>
  <c r="N6934" i="17"/>
  <c r="M6935" i="17"/>
  <c r="N6935" i="17"/>
  <c r="M6936" i="17"/>
  <c r="N6936" i="17"/>
  <c r="M6937" i="17"/>
  <c r="N6937" i="17"/>
  <c r="M6938" i="17"/>
  <c r="N6938" i="17"/>
  <c r="M6939" i="17"/>
  <c r="N6939" i="17"/>
  <c r="M6940" i="17"/>
  <c r="N6940" i="17"/>
  <c r="M6941" i="17"/>
  <c r="N6941" i="17"/>
  <c r="M6942" i="17"/>
  <c r="N6942" i="17"/>
  <c r="M6943" i="17"/>
  <c r="N6943" i="17"/>
  <c r="M6944" i="17"/>
  <c r="N6944" i="17"/>
  <c r="M6945" i="17"/>
  <c r="N6945" i="17"/>
  <c r="M6946" i="17"/>
  <c r="N6946" i="17"/>
  <c r="M6947" i="17"/>
  <c r="N6947" i="17"/>
  <c r="M6948" i="17"/>
  <c r="N6948" i="17"/>
  <c r="M6949" i="17"/>
  <c r="N6949" i="17"/>
  <c r="M6950" i="17"/>
  <c r="N6950" i="17"/>
  <c r="M6951" i="17"/>
  <c r="N6951" i="17"/>
  <c r="M6952" i="17"/>
  <c r="N6952" i="17"/>
  <c r="M6953" i="17"/>
  <c r="N6953" i="17"/>
  <c r="M6954" i="17"/>
  <c r="N6954" i="17"/>
  <c r="M6955" i="17"/>
  <c r="N6955" i="17"/>
  <c r="M6956" i="17"/>
  <c r="N6956" i="17"/>
  <c r="M6957" i="17"/>
  <c r="N6957" i="17"/>
  <c r="M6958" i="17"/>
  <c r="N6958" i="17"/>
  <c r="M6959" i="17"/>
  <c r="N6959" i="17"/>
  <c r="M6960" i="17"/>
  <c r="N6960" i="17"/>
  <c r="M6961" i="17"/>
  <c r="N6961" i="17"/>
  <c r="M6962" i="17"/>
  <c r="N6962" i="17"/>
  <c r="M6963" i="17"/>
  <c r="N6963" i="17"/>
  <c r="M6964" i="17"/>
  <c r="N6964" i="17"/>
  <c r="M6965" i="17"/>
  <c r="N6965" i="17"/>
  <c r="M6966" i="17"/>
  <c r="N6966" i="17"/>
  <c r="M6967" i="17"/>
  <c r="N6967" i="17"/>
  <c r="M6968" i="17"/>
  <c r="N6968" i="17"/>
  <c r="M6969" i="17"/>
  <c r="N6969" i="17"/>
  <c r="M6970" i="17"/>
  <c r="N6970" i="17"/>
  <c r="M6971" i="17"/>
  <c r="N6971" i="17"/>
  <c r="M6972" i="17"/>
  <c r="N6972" i="17"/>
  <c r="M6973" i="17"/>
  <c r="N6973" i="17"/>
  <c r="M6974" i="17"/>
  <c r="N6974" i="17"/>
  <c r="M6975" i="17"/>
  <c r="N6975" i="17"/>
  <c r="M6976" i="17"/>
  <c r="N6976" i="17"/>
  <c r="M6977" i="17"/>
  <c r="N6977" i="17"/>
  <c r="M6978" i="17"/>
  <c r="N6978" i="17"/>
  <c r="M6979" i="17"/>
  <c r="N6979" i="17"/>
  <c r="M6980" i="17"/>
  <c r="N6980" i="17"/>
  <c r="M6981" i="17"/>
  <c r="N6981" i="17"/>
  <c r="M6982" i="17"/>
  <c r="N6982" i="17"/>
  <c r="M6983" i="17"/>
  <c r="N6983" i="17"/>
  <c r="M6984" i="17"/>
  <c r="N6984" i="17"/>
  <c r="M6985" i="17"/>
  <c r="N6985" i="17"/>
  <c r="M6986" i="17"/>
  <c r="N6986" i="17"/>
  <c r="M6987" i="17"/>
  <c r="N6987" i="17"/>
  <c r="M6988" i="17"/>
  <c r="N6988" i="17"/>
  <c r="M6989" i="17"/>
  <c r="N6989" i="17"/>
  <c r="M6990" i="17"/>
  <c r="N6990" i="17"/>
  <c r="M6991" i="17"/>
  <c r="N6991" i="17"/>
  <c r="M6992" i="17"/>
  <c r="N6992" i="17"/>
  <c r="M6993" i="17"/>
  <c r="N6993" i="17"/>
  <c r="M6994" i="17"/>
  <c r="N6994" i="17"/>
  <c r="M6995" i="17"/>
  <c r="N6995" i="17"/>
  <c r="M6996" i="17"/>
  <c r="N6996" i="17"/>
  <c r="M6997" i="17"/>
  <c r="N6997" i="17"/>
  <c r="M6998" i="17"/>
  <c r="N6998" i="17"/>
  <c r="M6999" i="17"/>
  <c r="N6999" i="17"/>
  <c r="M7000" i="17"/>
  <c r="N7000" i="17"/>
  <c r="M7001" i="17"/>
  <c r="N7001" i="17"/>
  <c r="M7002" i="17"/>
  <c r="N7002" i="17"/>
  <c r="M7003" i="17"/>
  <c r="N7003" i="17"/>
  <c r="M7004" i="17"/>
  <c r="N7004" i="17"/>
  <c r="M7005" i="17"/>
  <c r="N7005" i="17"/>
  <c r="M7006" i="17"/>
  <c r="N7006" i="17"/>
  <c r="M7007" i="17"/>
  <c r="N7007" i="17"/>
  <c r="M7008" i="17"/>
  <c r="N7008" i="17"/>
  <c r="M7009" i="17"/>
  <c r="N7009" i="17"/>
  <c r="M7010" i="17"/>
  <c r="N7010" i="17"/>
  <c r="M7011" i="17"/>
  <c r="N7011" i="17"/>
  <c r="M7012" i="17"/>
  <c r="N7012" i="17"/>
  <c r="M7013" i="17"/>
  <c r="N7013" i="17"/>
  <c r="M7014" i="17"/>
  <c r="N7014" i="17"/>
  <c r="M7015" i="17"/>
  <c r="N7015" i="17"/>
  <c r="M7016" i="17"/>
  <c r="N7016" i="17"/>
  <c r="M7017" i="17"/>
  <c r="N7017" i="17"/>
  <c r="M7018" i="17"/>
  <c r="N7018" i="17"/>
  <c r="M7019" i="17"/>
  <c r="N7019" i="17"/>
  <c r="M7020" i="17"/>
  <c r="N7020" i="17"/>
  <c r="M7021" i="17"/>
  <c r="N7021" i="17"/>
  <c r="M7022" i="17"/>
  <c r="N7022" i="17"/>
  <c r="M7023" i="17"/>
  <c r="N7023" i="17"/>
  <c r="M7024" i="17"/>
  <c r="N7024" i="17"/>
  <c r="M7025" i="17"/>
  <c r="N7025" i="17"/>
  <c r="M7026" i="17"/>
  <c r="N7026" i="17"/>
  <c r="M7027" i="17"/>
  <c r="N7027" i="17"/>
  <c r="M7028" i="17"/>
  <c r="N7028" i="17"/>
  <c r="M7029" i="17"/>
  <c r="N7029" i="17"/>
  <c r="M7030" i="17"/>
  <c r="N7030" i="17"/>
  <c r="M7031" i="17"/>
  <c r="N7031" i="17"/>
  <c r="M7032" i="17"/>
  <c r="N7032" i="17"/>
  <c r="M7033" i="17"/>
  <c r="N7033" i="17"/>
  <c r="M7034" i="17"/>
  <c r="N7034" i="17"/>
  <c r="M7035" i="17"/>
  <c r="N7035" i="17"/>
  <c r="M7036" i="17"/>
  <c r="N7036" i="17"/>
  <c r="M7037" i="17"/>
  <c r="N7037" i="17"/>
  <c r="M7038" i="17"/>
  <c r="N7038" i="17"/>
  <c r="M7039" i="17"/>
  <c r="N7039" i="17"/>
  <c r="M7040" i="17"/>
  <c r="N7040" i="17"/>
  <c r="M7041" i="17"/>
  <c r="N7041" i="17"/>
  <c r="M7042" i="17"/>
  <c r="N7042" i="17"/>
  <c r="M7043" i="17"/>
  <c r="N7043" i="17"/>
  <c r="M7044" i="17"/>
  <c r="N7044" i="17"/>
  <c r="M7045" i="17"/>
  <c r="N7045" i="17"/>
  <c r="M7046" i="17"/>
  <c r="N7046" i="17"/>
  <c r="M7047" i="17"/>
  <c r="N7047" i="17"/>
  <c r="M7048" i="17"/>
  <c r="N7048" i="17"/>
  <c r="M7049" i="17"/>
  <c r="N7049" i="17"/>
  <c r="M7050" i="17"/>
  <c r="N7050" i="17"/>
  <c r="M7051" i="17"/>
  <c r="N7051" i="17"/>
  <c r="M7052" i="17"/>
  <c r="N7052" i="17"/>
  <c r="M7053" i="17"/>
  <c r="N7053" i="17"/>
  <c r="M7054" i="17"/>
  <c r="N7054" i="17"/>
  <c r="M7055" i="17"/>
  <c r="N7055" i="17"/>
  <c r="M7056" i="17"/>
  <c r="N7056" i="17"/>
  <c r="M7057" i="17"/>
  <c r="N7057" i="17"/>
  <c r="M7058" i="17"/>
  <c r="N7058" i="17"/>
  <c r="M7059" i="17"/>
  <c r="N7059" i="17"/>
  <c r="M7060" i="17"/>
  <c r="N7060" i="17"/>
  <c r="M7061" i="17"/>
  <c r="N7061" i="17"/>
  <c r="M7062" i="17"/>
  <c r="N7062" i="17"/>
  <c r="M7063" i="17"/>
  <c r="N7063" i="17"/>
  <c r="M7064" i="17"/>
  <c r="N7064" i="17"/>
  <c r="M7065" i="17"/>
  <c r="N7065" i="17"/>
  <c r="M7066" i="17"/>
  <c r="N7066" i="17"/>
  <c r="M7067" i="17"/>
  <c r="N7067" i="17"/>
  <c r="M7068" i="17"/>
  <c r="N7068" i="17"/>
  <c r="M7069" i="17"/>
  <c r="N7069" i="17"/>
  <c r="M7070" i="17"/>
  <c r="N7070" i="17"/>
  <c r="M7071" i="17"/>
  <c r="N7071" i="17"/>
  <c r="M7072" i="17"/>
  <c r="N7072" i="17"/>
  <c r="M7073" i="17"/>
  <c r="N7073" i="17"/>
  <c r="M7074" i="17"/>
  <c r="N7074" i="17"/>
  <c r="M7075" i="17"/>
  <c r="N7075" i="17"/>
  <c r="M7076" i="17"/>
  <c r="N7076" i="17"/>
  <c r="M7077" i="17"/>
  <c r="N7077" i="17"/>
  <c r="M7078" i="17"/>
  <c r="N7078" i="17"/>
  <c r="M7079" i="17"/>
  <c r="N7079" i="17"/>
  <c r="M7080" i="17"/>
  <c r="N7080" i="17"/>
  <c r="M7081" i="17"/>
  <c r="N7081" i="17"/>
  <c r="M7082" i="17"/>
  <c r="N7082" i="17"/>
  <c r="M7083" i="17"/>
  <c r="N7083" i="17"/>
  <c r="M7084" i="17"/>
  <c r="N7084" i="17"/>
  <c r="M7085" i="17"/>
  <c r="N7085" i="17"/>
  <c r="M7086" i="17"/>
  <c r="N7086" i="17"/>
  <c r="M7087" i="17"/>
  <c r="N7087" i="17"/>
  <c r="M7088" i="17"/>
  <c r="N7088" i="17"/>
  <c r="M7089" i="17"/>
  <c r="N7089" i="17"/>
  <c r="M7090" i="17"/>
  <c r="N7090" i="17"/>
  <c r="M7091" i="17"/>
  <c r="N7091" i="17"/>
  <c r="M7092" i="17"/>
  <c r="N7092" i="17"/>
  <c r="M7093" i="17"/>
  <c r="N7093" i="17"/>
  <c r="M7094" i="17"/>
  <c r="N7094" i="17"/>
  <c r="M7095" i="17"/>
  <c r="N7095" i="17"/>
  <c r="M7096" i="17"/>
  <c r="N7096" i="17"/>
  <c r="M7097" i="17"/>
  <c r="N7097" i="17"/>
  <c r="M7098" i="17"/>
  <c r="N7098" i="17"/>
  <c r="M7099" i="17"/>
  <c r="N7099" i="17"/>
  <c r="M7100" i="17"/>
  <c r="N7100" i="17"/>
  <c r="M7101" i="17"/>
  <c r="N7101" i="17"/>
  <c r="M7102" i="17"/>
  <c r="N7102" i="17"/>
  <c r="M7103" i="17"/>
  <c r="N7103" i="17"/>
  <c r="M7104" i="17"/>
  <c r="N7104" i="17"/>
  <c r="M7105" i="17"/>
  <c r="N7105" i="17"/>
  <c r="M7106" i="17"/>
  <c r="N7106" i="17"/>
  <c r="M7107" i="17"/>
  <c r="N7107" i="17"/>
  <c r="M7108" i="17"/>
  <c r="N7108" i="17"/>
  <c r="M7109" i="17"/>
  <c r="N7109" i="17"/>
  <c r="M7110" i="17"/>
  <c r="N7110" i="17"/>
  <c r="M7111" i="17"/>
  <c r="N7111" i="17"/>
  <c r="M7112" i="17"/>
  <c r="N7112" i="17"/>
  <c r="M7113" i="17"/>
  <c r="N7113" i="17"/>
  <c r="M7114" i="17"/>
  <c r="N7114" i="17"/>
  <c r="M7115" i="17"/>
  <c r="N7115" i="17"/>
  <c r="M7116" i="17"/>
  <c r="N7116" i="17"/>
  <c r="M7117" i="17"/>
  <c r="N7117" i="17"/>
  <c r="M7118" i="17"/>
  <c r="N7118" i="17"/>
  <c r="M7119" i="17"/>
  <c r="N7119" i="17"/>
  <c r="M7120" i="17"/>
  <c r="N7120" i="17"/>
  <c r="M7121" i="17"/>
  <c r="N7121" i="17"/>
  <c r="M7122" i="17"/>
  <c r="N7122" i="17"/>
  <c r="M7123" i="17"/>
  <c r="N7123" i="17"/>
  <c r="M7124" i="17"/>
  <c r="N7124" i="17"/>
  <c r="M7125" i="17"/>
  <c r="N7125" i="17"/>
  <c r="M7126" i="17"/>
  <c r="N7126" i="17"/>
  <c r="M7127" i="17"/>
  <c r="N7127" i="17"/>
  <c r="M7128" i="17"/>
  <c r="N7128" i="17"/>
  <c r="M7129" i="17"/>
  <c r="N7129" i="17"/>
  <c r="M7130" i="17"/>
  <c r="N7130" i="17"/>
  <c r="M7131" i="17"/>
  <c r="N7131" i="17"/>
  <c r="M7132" i="17"/>
  <c r="N7132" i="17"/>
  <c r="M7133" i="17"/>
  <c r="N7133" i="17"/>
  <c r="M7134" i="17"/>
  <c r="N7134" i="17"/>
  <c r="M7135" i="17"/>
  <c r="N7135" i="17"/>
  <c r="M7136" i="17"/>
  <c r="N7136" i="17"/>
  <c r="M7137" i="17"/>
  <c r="N7137" i="17"/>
  <c r="M7138" i="17"/>
  <c r="N7138" i="17"/>
  <c r="M7139" i="17"/>
  <c r="N7139" i="17"/>
  <c r="M7140" i="17"/>
  <c r="N7140" i="17"/>
  <c r="M7141" i="17"/>
  <c r="N7141" i="17"/>
  <c r="M7142" i="17"/>
  <c r="N7142" i="17"/>
  <c r="M7143" i="17"/>
  <c r="N7143" i="17"/>
  <c r="M7144" i="17"/>
  <c r="N7144" i="17"/>
  <c r="M7145" i="17"/>
  <c r="N7145" i="17"/>
  <c r="M7146" i="17"/>
  <c r="N7146" i="17"/>
  <c r="M7147" i="17"/>
  <c r="N7147" i="17"/>
  <c r="M7148" i="17"/>
  <c r="N7148" i="17"/>
  <c r="M7149" i="17"/>
  <c r="N7149" i="17"/>
  <c r="M7150" i="17"/>
  <c r="N7150" i="17"/>
  <c r="M7151" i="17"/>
  <c r="N7151" i="17"/>
  <c r="M7152" i="17"/>
  <c r="N7152" i="17"/>
  <c r="M7153" i="17"/>
  <c r="N7153" i="17"/>
  <c r="M7154" i="17"/>
  <c r="N7154" i="17"/>
  <c r="M7155" i="17"/>
  <c r="N7155" i="17"/>
  <c r="M7156" i="17"/>
  <c r="N7156" i="17"/>
  <c r="M7157" i="17"/>
  <c r="N7157" i="17"/>
  <c r="M7158" i="17"/>
  <c r="N7158" i="17"/>
  <c r="M7159" i="17"/>
  <c r="N7159" i="17"/>
  <c r="M7160" i="17"/>
  <c r="N7160" i="17"/>
  <c r="M7161" i="17"/>
  <c r="N7161" i="17"/>
  <c r="M7162" i="17"/>
  <c r="N7162" i="17"/>
  <c r="M7163" i="17"/>
  <c r="N7163" i="17"/>
  <c r="M7164" i="17"/>
  <c r="N7164" i="17"/>
  <c r="M7165" i="17"/>
  <c r="N7165" i="17"/>
  <c r="M7166" i="17"/>
  <c r="N7166" i="17"/>
  <c r="M7167" i="17"/>
  <c r="N7167" i="17"/>
  <c r="M7168" i="17"/>
  <c r="N7168" i="17"/>
  <c r="M7169" i="17"/>
  <c r="N7169" i="17"/>
  <c r="M7170" i="17"/>
  <c r="N7170" i="17"/>
  <c r="M7171" i="17"/>
  <c r="N7171" i="17"/>
  <c r="M7172" i="17"/>
  <c r="N7172" i="17"/>
  <c r="M7173" i="17"/>
  <c r="N7173" i="17"/>
  <c r="M7174" i="17"/>
  <c r="N7174" i="17"/>
  <c r="M7175" i="17"/>
  <c r="N7175" i="17"/>
  <c r="M7176" i="17"/>
  <c r="N7176" i="17"/>
  <c r="M7177" i="17"/>
  <c r="N7177" i="17"/>
  <c r="M7178" i="17"/>
  <c r="N7178" i="17"/>
  <c r="M7179" i="17"/>
  <c r="N7179" i="17"/>
  <c r="M7180" i="17"/>
  <c r="N7180" i="17"/>
  <c r="M7181" i="17"/>
  <c r="N7181" i="17"/>
  <c r="M7182" i="17"/>
  <c r="N7182" i="17"/>
  <c r="M7183" i="17"/>
  <c r="N7183" i="17"/>
  <c r="M7184" i="17"/>
  <c r="N7184" i="17"/>
  <c r="M7185" i="17"/>
  <c r="N7185" i="17"/>
  <c r="M7186" i="17"/>
  <c r="N7186" i="17"/>
  <c r="M7187" i="17"/>
  <c r="N7187" i="17"/>
  <c r="M7188" i="17"/>
  <c r="N7188" i="17"/>
  <c r="M7189" i="17"/>
  <c r="N7189" i="17"/>
  <c r="M7190" i="17"/>
  <c r="N7190" i="17"/>
  <c r="M7191" i="17"/>
  <c r="N7191" i="17"/>
  <c r="M7192" i="17"/>
  <c r="N7192" i="17"/>
  <c r="M7193" i="17"/>
  <c r="N7193" i="17"/>
  <c r="M7194" i="17"/>
  <c r="N7194" i="17"/>
  <c r="M7195" i="17"/>
  <c r="N7195" i="17"/>
  <c r="M7196" i="17"/>
  <c r="N7196" i="17"/>
  <c r="M7197" i="17"/>
  <c r="N7197" i="17"/>
  <c r="M7198" i="17"/>
  <c r="N7198" i="17"/>
  <c r="M7199" i="17"/>
  <c r="N7199" i="17"/>
  <c r="M7200" i="17"/>
  <c r="N7200" i="17"/>
  <c r="M7201" i="17"/>
  <c r="N7201" i="17"/>
  <c r="M7202" i="17"/>
  <c r="N7202" i="17"/>
  <c r="M7203" i="17"/>
  <c r="N7203" i="17"/>
  <c r="M7204" i="17"/>
  <c r="N7204" i="17"/>
  <c r="M7205" i="17"/>
  <c r="N7205" i="17"/>
  <c r="M7206" i="17"/>
  <c r="N7206" i="17"/>
  <c r="M7207" i="17"/>
  <c r="N7207" i="17"/>
  <c r="M7208" i="17"/>
  <c r="N7208" i="17"/>
  <c r="M7209" i="17"/>
  <c r="N7209" i="17"/>
  <c r="M7210" i="17"/>
  <c r="N7210" i="17"/>
  <c r="M7211" i="17"/>
  <c r="N7211" i="17"/>
  <c r="M7212" i="17"/>
  <c r="N7212" i="17"/>
  <c r="M7213" i="17"/>
  <c r="N7213" i="17"/>
  <c r="M7214" i="17"/>
  <c r="N7214" i="17"/>
  <c r="M7215" i="17"/>
  <c r="N7215" i="17"/>
  <c r="M7216" i="17"/>
  <c r="N7216" i="17"/>
  <c r="M7217" i="17"/>
  <c r="N7217" i="17"/>
  <c r="M7218" i="17"/>
  <c r="N7218" i="17"/>
  <c r="M7219" i="17"/>
  <c r="N7219" i="17"/>
  <c r="M7220" i="17"/>
  <c r="N7220" i="17"/>
  <c r="M7221" i="17"/>
  <c r="N7221" i="17"/>
  <c r="M7222" i="17"/>
  <c r="N7222" i="17"/>
  <c r="M7223" i="17"/>
  <c r="N7223" i="17"/>
  <c r="M7224" i="17"/>
  <c r="N7224" i="17"/>
  <c r="M7225" i="17"/>
  <c r="N7225" i="17"/>
  <c r="M7226" i="17"/>
  <c r="N7226" i="17"/>
  <c r="M7227" i="17"/>
  <c r="N7227" i="17"/>
  <c r="M7228" i="17"/>
  <c r="N7228" i="17"/>
  <c r="M7229" i="17"/>
  <c r="N7229" i="17"/>
  <c r="M7230" i="17"/>
  <c r="N7230" i="17"/>
  <c r="M7231" i="17"/>
  <c r="N7231" i="17"/>
  <c r="M7232" i="17"/>
  <c r="N7232" i="17"/>
  <c r="M7233" i="17"/>
  <c r="N7233" i="17"/>
  <c r="M7234" i="17"/>
  <c r="N7234" i="17"/>
  <c r="M7235" i="17"/>
  <c r="N7235" i="17"/>
  <c r="M7236" i="17"/>
  <c r="N7236" i="17"/>
  <c r="M7237" i="17"/>
  <c r="N7237" i="17"/>
  <c r="M7238" i="17"/>
  <c r="N7238" i="17"/>
  <c r="M7239" i="17"/>
  <c r="N7239" i="17"/>
  <c r="M7240" i="17"/>
  <c r="N7240" i="17"/>
  <c r="M7241" i="17"/>
  <c r="N7241" i="17"/>
  <c r="M7242" i="17"/>
  <c r="N7242" i="17"/>
  <c r="M7243" i="17"/>
  <c r="N7243" i="17"/>
  <c r="M7244" i="17"/>
  <c r="N7244" i="17"/>
  <c r="M7245" i="17"/>
  <c r="N7245" i="17"/>
  <c r="M7246" i="17"/>
  <c r="N7246" i="17"/>
  <c r="M7247" i="17"/>
  <c r="N7247" i="17"/>
  <c r="M7248" i="17"/>
  <c r="N7248" i="17"/>
  <c r="M7249" i="17"/>
  <c r="N7249" i="17"/>
  <c r="M7250" i="17"/>
  <c r="N7250" i="17"/>
  <c r="M7251" i="17"/>
  <c r="N7251" i="17"/>
  <c r="M7252" i="17"/>
  <c r="N7252" i="17"/>
  <c r="M7253" i="17"/>
  <c r="N7253" i="17"/>
  <c r="M7254" i="17"/>
  <c r="N7254" i="17"/>
  <c r="M7255" i="17"/>
  <c r="N7255" i="17"/>
  <c r="M7256" i="17"/>
  <c r="N7256" i="17"/>
  <c r="M7257" i="17"/>
  <c r="N7257" i="17"/>
  <c r="M7258" i="17"/>
  <c r="N7258" i="17"/>
  <c r="M7259" i="17"/>
  <c r="N7259" i="17"/>
  <c r="M7260" i="17"/>
  <c r="N7260" i="17"/>
  <c r="M7261" i="17"/>
  <c r="N7261" i="17"/>
  <c r="M7262" i="17"/>
  <c r="N7262" i="17"/>
  <c r="M7263" i="17"/>
  <c r="N7263" i="17"/>
  <c r="M7264" i="17"/>
  <c r="N7264" i="17"/>
  <c r="M7265" i="17"/>
  <c r="N7265" i="17"/>
  <c r="M7266" i="17"/>
  <c r="N7266" i="17"/>
  <c r="M7267" i="17"/>
  <c r="N7267" i="17"/>
  <c r="M7268" i="17"/>
  <c r="N7268" i="17"/>
  <c r="M7269" i="17"/>
  <c r="N7269" i="17"/>
  <c r="M7270" i="17"/>
  <c r="N7270" i="17"/>
  <c r="M7271" i="17"/>
  <c r="N7271" i="17"/>
  <c r="M7272" i="17"/>
  <c r="N7272" i="17"/>
  <c r="M7273" i="17"/>
  <c r="N7273" i="17"/>
  <c r="M7274" i="17"/>
  <c r="N7274" i="17"/>
  <c r="M7275" i="17"/>
  <c r="N7275" i="17"/>
  <c r="M7276" i="17"/>
  <c r="N7276" i="17"/>
  <c r="M7277" i="17"/>
  <c r="N7277" i="17"/>
  <c r="M7278" i="17"/>
  <c r="N7278" i="17"/>
  <c r="M7279" i="17"/>
  <c r="N7279" i="17"/>
  <c r="M7280" i="17"/>
  <c r="N7280" i="17"/>
  <c r="M7281" i="17"/>
  <c r="N7281" i="17"/>
  <c r="M7282" i="17"/>
  <c r="N7282" i="17"/>
  <c r="M7283" i="17"/>
  <c r="N7283" i="17"/>
  <c r="M7284" i="17"/>
  <c r="N7284" i="17"/>
  <c r="M7285" i="17"/>
  <c r="N7285" i="17"/>
  <c r="M7286" i="17"/>
  <c r="N7286" i="17"/>
  <c r="M7287" i="17"/>
  <c r="N7287" i="17"/>
  <c r="M7288" i="17"/>
  <c r="N7288" i="17"/>
  <c r="M7289" i="17"/>
  <c r="N7289" i="17"/>
  <c r="M7290" i="17"/>
  <c r="N7290" i="17"/>
  <c r="M7291" i="17"/>
  <c r="N7291" i="17"/>
  <c r="M7292" i="17"/>
  <c r="N7292" i="17"/>
  <c r="M7293" i="17"/>
  <c r="N7293" i="17"/>
  <c r="M7294" i="17"/>
  <c r="N7294" i="17"/>
  <c r="M7295" i="17"/>
  <c r="N7295" i="17"/>
  <c r="M7296" i="17"/>
  <c r="N7296" i="17"/>
  <c r="M7297" i="17"/>
  <c r="N7297" i="17"/>
  <c r="M7298" i="17"/>
  <c r="N7298" i="17"/>
  <c r="M7299" i="17"/>
  <c r="N7299" i="17"/>
  <c r="M7300" i="17"/>
  <c r="N7300" i="17"/>
  <c r="M7301" i="17"/>
  <c r="N7301" i="17"/>
  <c r="M7302" i="17"/>
  <c r="N7302" i="17"/>
  <c r="M7303" i="17"/>
  <c r="N7303" i="17"/>
  <c r="M7304" i="17"/>
  <c r="N7304" i="17"/>
  <c r="M7305" i="17"/>
  <c r="N7305" i="17"/>
  <c r="M7306" i="17"/>
  <c r="N7306" i="17"/>
  <c r="M7307" i="17"/>
  <c r="N7307" i="17"/>
  <c r="M7308" i="17"/>
  <c r="N7308" i="17"/>
  <c r="M7309" i="17"/>
  <c r="N7309" i="17"/>
  <c r="M7310" i="17"/>
  <c r="N7310" i="17"/>
  <c r="M7311" i="17"/>
  <c r="N7311" i="17"/>
  <c r="M7312" i="17"/>
  <c r="N7312" i="17"/>
  <c r="M7313" i="17"/>
  <c r="N7313" i="17"/>
  <c r="M7314" i="17"/>
  <c r="N7314" i="17"/>
  <c r="M7315" i="17"/>
  <c r="N7315" i="17"/>
  <c r="M7316" i="17"/>
  <c r="N7316" i="17"/>
  <c r="M7317" i="17"/>
  <c r="N7317" i="17"/>
  <c r="M7318" i="17"/>
  <c r="N7318" i="17"/>
  <c r="M7319" i="17"/>
  <c r="N7319" i="17"/>
  <c r="M7320" i="17"/>
  <c r="N7320" i="17"/>
  <c r="M7321" i="17"/>
  <c r="N7321" i="17"/>
  <c r="M7322" i="17"/>
  <c r="N7322" i="17"/>
  <c r="M7323" i="17"/>
  <c r="N7323" i="17"/>
  <c r="M7324" i="17"/>
  <c r="N7324" i="17"/>
  <c r="M7325" i="17"/>
  <c r="N7325" i="17"/>
  <c r="M7326" i="17"/>
  <c r="N7326" i="17"/>
  <c r="M7327" i="17"/>
  <c r="N7327" i="17"/>
  <c r="M7328" i="17"/>
  <c r="N7328" i="17"/>
  <c r="M7329" i="17"/>
  <c r="N7329" i="17"/>
  <c r="M7330" i="17"/>
  <c r="N7330" i="17"/>
  <c r="M7331" i="17"/>
  <c r="N7331" i="17"/>
  <c r="M7332" i="17"/>
  <c r="N7332" i="17"/>
  <c r="M7333" i="17"/>
  <c r="N7333" i="17"/>
  <c r="M7334" i="17"/>
  <c r="N7334" i="17"/>
  <c r="M7335" i="17"/>
  <c r="N7335" i="17"/>
  <c r="M7336" i="17"/>
  <c r="N7336" i="17"/>
  <c r="M7337" i="17"/>
  <c r="N7337" i="17"/>
  <c r="M7338" i="17"/>
  <c r="N7338" i="17"/>
  <c r="M7339" i="17"/>
  <c r="N7339" i="17"/>
  <c r="M7340" i="17"/>
  <c r="N7340" i="17"/>
  <c r="M7341" i="17"/>
  <c r="N7341" i="17"/>
  <c r="M7342" i="17"/>
  <c r="N7342" i="17"/>
  <c r="M7343" i="17"/>
  <c r="N7343" i="17"/>
  <c r="M7344" i="17"/>
  <c r="N7344" i="17"/>
  <c r="M7345" i="17"/>
  <c r="N7345" i="17"/>
  <c r="M7346" i="17"/>
  <c r="N7346" i="17"/>
  <c r="M7347" i="17"/>
  <c r="N7347" i="17"/>
  <c r="M7348" i="17"/>
  <c r="N7348" i="17"/>
  <c r="M7349" i="17"/>
  <c r="N7349" i="17"/>
  <c r="M7350" i="17"/>
  <c r="N7350" i="17"/>
  <c r="M7351" i="17"/>
  <c r="N7351" i="17"/>
  <c r="M7352" i="17"/>
  <c r="N7352" i="17"/>
  <c r="M7353" i="17"/>
  <c r="N7353" i="17"/>
  <c r="M7354" i="17"/>
  <c r="N7354" i="17"/>
  <c r="M7355" i="17"/>
  <c r="N7355" i="17"/>
  <c r="M7356" i="17"/>
  <c r="N7356" i="17"/>
  <c r="M7357" i="17"/>
  <c r="N7357" i="17"/>
  <c r="M7358" i="17"/>
  <c r="N7358" i="17"/>
  <c r="M7359" i="17"/>
  <c r="N7359" i="17"/>
  <c r="M7360" i="17"/>
  <c r="N7360" i="17"/>
  <c r="M7361" i="17"/>
  <c r="N7361" i="17"/>
  <c r="M7362" i="17"/>
  <c r="N7362" i="17"/>
  <c r="M7363" i="17"/>
  <c r="N7363" i="17"/>
  <c r="M7364" i="17"/>
  <c r="N7364" i="17"/>
  <c r="M7365" i="17"/>
  <c r="N7365" i="17"/>
  <c r="M7366" i="17"/>
  <c r="N7366" i="17"/>
  <c r="M7367" i="17"/>
  <c r="N7367" i="17"/>
  <c r="M7368" i="17"/>
  <c r="N7368" i="17"/>
  <c r="M7369" i="17"/>
  <c r="N7369" i="17"/>
  <c r="M7370" i="17"/>
  <c r="N7370" i="17"/>
  <c r="M7371" i="17"/>
  <c r="N7371" i="17"/>
  <c r="M7372" i="17"/>
  <c r="N7372" i="17"/>
  <c r="M7373" i="17"/>
  <c r="N7373" i="17"/>
  <c r="M7374" i="17"/>
  <c r="N7374" i="17"/>
  <c r="M7375" i="17"/>
  <c r="N7375" i="17"/>
  <c r="M7376" i="17"/>
  <c r="N7376" i="17"/>
  <c r="M7377" i="17"/>
  <c r="N7377" i="17"/>
  <c r="M7378" i="17"/>
  <c r="N7378" i="17"/>
  <c r="M7379" i="17"/>
  <c r="N7379" i="17"/>
  <c r="M7380" i="17"/>
  <c r="N7380" i="17"/>
  <c r="M7381" i="17"/>
  <c r="N7381" i="17"/>
  <c r="M7382" i="17"/>
  <c r="N7382" i="17"/>
  <c r="M7383" i="17"/>
  <c r="N7383" i="17"/>
  <c r="M7384" i="17"/>
  <c r="N7384" i="17"/>
  <c r="M7385" i="17"/>
  <c r="N7385" i="17"/>
  <c r="M7386" i="17"/>
  <c r="N7386" i="17"/>
  <c r="M7387" i="17"/>
  <c r="N7387" i="17"/>
  <c r="M7388" i="17"/>
  <c r="N7388" i="17"/>
  <c r="M7389" i="17"/>
  <c r="N7389" i="17"/>
  <c r="M7390" i="17"/>
  <c r="N7390" i="17"/>
  <c r="M7391" i="17"/>
  <c r="N7391" i="17"/>
  <c r="M7392" i="17"/>
  <c r="N7392" i="17"/>
  <c r="M7393" i="17"/>
  <c r="N7393" i="17"/>
  <c r="M7394" i="17"/>
  <c r="N7394" i="17"/>
  <c r="M7395" i="17"/>
  <c r="N7395" i="17"/>
  <c r="M7396" i="17"/>
  <c r="N7396" i="17"/>
  <c r="M7397" i="17"/>
  <c r="N7397" i="17"/>
  <c r="M7398" i="17"/>
  <c r="N7398" i="17"/>
  <c r="M7399" i="17"/>
  <c r="N7399" i="17"/>
  <c r="M7400" i="17"/>
  <c r="N7400" i="17"/>
  <c r="M7401" i="17"/>
  <c r="N7401" i="17"/>
  <c r="M7402" i="17"/>
  <c r="N7402" i="17"/>
  <c r="M7403" i="17"/>
  <c r="N7403" i="17"/>
  <c r="M7404" i="17"/>
  <c r="N7404" i="17"/>
  <c r="M7405" i="17"/>
  <c r="N7405" i="17"/>
  <c r="M7406" i="17"/>
  <c r="N7406" i="17"/>
  <c r="M7407" i="17"/>
  <c r="N7407" i="17"/>
  <c r="M7408" i="17"/>
  <c r="N7408" i="17"/>
  <c r="M7409" i="17"/>
  <c r="N7409" i="17"/>
  <c r="M7410" i="17"/>
  <c r="N7410" i="17"/>
  <c r="M7411" i="17"/>
  <c r="N7411" i="17"/>
  <c r="M7412" i="17"/>
  <c r="N7412" i="17"/>
  <c r="M7413" i="17"/>
  <c r="N7413" i="17"/>
  <c r="M7414" i="17"/>
  <c r="N7414" i="17"/>
  <c r="M7415" i="17"/>
  <c r="N7415" i="17"/>
  <c r="M7416" i="17"/>
  <c r="N7416" i="17"/>
  <c r="M7417" i="17"/>
  <c r="N7417" i="17"/>
  <c r="M7418" i="17"/>
  <c r="N7418" i="17"/>
  <c r="M7419" i="17"/>
  <c r="N7419" i="17"/>
  <c r="M7420" i="17"/>
  <c r="N7420" i="17"/>
  <c r="M7421" i="17"/>
  <c r="N7421" i="17"/>
  <c r="M7422" i="17"/>
  <c r="N7422" i="17"/>
  <c r="M7423" i="17"/>
  <c r="N7423" i="17"/>
  <c r="M7424" i="17"/>
  <c r="N7424" i="17"/>
  <c r="M7425" i="17"/>
  <c r="N7425" i="17"/>
  <c r="M7426" i="17"/>
  <c r="N7426" i="17"/>
  <c r="M7427" i="17"/>
  <c r="N7427" i="17"/>
  <c r="M7428" i="17"/>
  <c r="N7428" i="17"/>
  <c r="M7429" i="17"/>
  <c r="N7429" i="17"/>
  <c r="M7430" i="17"/>
  <c r="N7430" i="17"/>
  <c r="M7431" i="17"/>
  <c r="N7431" i="17"/>
  <c r="M7432" i="17"/>
  <c r="N7432" i="17"/>
  <c r="M7433" i="17"/>
  <c r="N7433" i="17"/>
  <c r="M7434" i="17"/>
  <c r="N7434" i="17"/>
  <c r="M7435" i="17"/>
  <c r="N7435" i="17"/>
  <c r="M7436" i="17"/>
  <c r="N7436" i="17"/>
  <c r="M7437" i="17"/>
  <c r="N7437" i="17"/>
  <c r="M7438" i="17"/>
  <c r="N7438" i="17"/>
  <c r="M7439" i="17"/>
  <c r="N7439" i="17"/>
  <c r="M7440" i="17"/>
  <c r="N7440" i="17"/>
  <c r="M7441" i="17"/>
  <c r="N7441" i="17"/>
  <c r="M7442" i="17"/>
  <c r="N7442" i="17"/>
  <c r="M7443" i="17"/>
  <c r="N7443" i="17"/>
  <c r="M7444" i="17"/>
  <c r="N7444" i="17"/>
  <c r="M7445" i="17"/>
  <c r="N7445" i="17"/>
  <c r="M7446" i="17"/>
  <c r="N7446" i="17"/>
  <c r="M7447" i="17"/>
  <c r="N7447" i="17"/>
  <c r="M7448" i="17"/>
  <c r="N7448" i="17"/>
  <c r="M7449" i="17"/>
  <c r="N7449" i="17"/>
  <c r="M7450" i="17"/>
  <c r="N7450" i="17"/>
  <c r="M7451" i="17"/>
  <c r="N7451" i="17"/>
  <c r="M7452" i="17"/>
  <c r="N7452" i="17"/>
  <c r="M7453" i="17"/>
  <c r="N7453" i="17"/>
  <c r="M7454" i="17"/>
  <c r="N7454" i="17"/>
  <c r="M7455" i="17"/>
  <c r="N7455" i="17"/>
  <c r="M7456" i="17"/>
  <c r="N7456" i="17"/>
  <c r="M7457" i="17"/>
  <c r="N7457" i="17"/>
  <c r="M7458" i="17"/>
  <c r="N7458" i="17"/>
  <c r="M7459" i="17"/>
  <c r="N7459" i="17"/>
  <c r="M7460" i="17"/>
  <c r="N7460" i="17"/>
  <c r="M7461" i="17"/>
  <c r="N7461" i="17"/>
  <c r="M7462" i="17"/>
  <c r="N7462" i="17"/>
  <c r="M7463" i="17"/>
  <c r="N7463" i="17"/>
  <c r="M7464" i="17"/>
  <c r="N7464" i="17"/>
  <c r="M7465" i="17"/>
  <c r="N7465" i="17"/>
  <c r="M7466" i="17"/>
  <c r="N7466" i="17"/>
  <c r="M7467" i="17"/>
  <c r="N7467" i="17"/>
  <c r="M7468" i="17"/>
  <c r="N7468" i="17"/>
  <c r="M7469" i="17"/>
  <c r="N7469" i="17"/>
  <c r="M7470" i="17"/>
  <c r="N7470" i="17"/>
  <c r="M7471" i="17"/>
  <c r="N7471" i="17"/>
  <c r="M7472" i="17"/>
  <c r="N7472" i="17"/>
  <c r="M7473" i="17"/>
  <c r="N7473" i="17"/>
  <c r="M7474" i="17"/>
  <c r="N7474" i="17"/>
  <c r="M7475" i="17"/>
  <c r="N7475" i="17"/>
  <c r="M7476" i="17"/>
  <c r="N7476" i="17"/>
  <c r="M7477" i="17"/>
  <c r="N7477" i="17"/>
  <c r="M7478" i="17"/>
  <c r="N7478" i="17"/>
  <c r="M7479" i="17"/>
  <c r="N7479" i="17"/>
  <c r="M7480" i="17"/>
  <c r="N7480" i="17"/>
  <c r="M7481" i="17"/>
  <c r="N7481" i="17"/>
  <c r="E2" i="17"/>
  <c r="I2" i="17" s="1"/>
  <c r="E3" i="17"/>
  <c r="I3" i="17" s="1"/>
  <c r="E4" i="17"/>
  <c r="I4" i="17" s="1"/>
  <c r="E5" i="17"/>
  <c r="I5" i="17" s="1"/>
  <c r="E6" i="17"/>
  <c r="I6" i="17" s="1"/>
  <c r="E7" i="17"/>
  <c r="I7" i="17" s="1"/>
  <c r="E8" i="17"/>
  <c r="I8" i="17" s="1"/>
  <c r="E9" i="17"/>
  <c r="I9" i="17" s="1"/>
  <c r="E10" i="17"/>
  <c r="I10" i="17" s="1"/>
  <c r="E11" i="17"/>
  <c r="I11" i="17" s="1"/>
  <c r="E12" i="17"/>
  <c r="I12" i="17" s="1"/>
  <c r="E13" i="17"/>
  <c r="I13" i="17" s="1"/>
  <c r="E14" i="17"/>
  <c r="I14" i="17" s="1"/>
  <c r="E15" i="17"/>
  <c r="I15" i="17" s="1"/>
  <c r="E16" i="17"/>
  <c r="I16" i="17" s="1"/>
  <c r="E17" i="17"/>
  <c r="I17" i="17" s="1"/>
  <c r="E18" i="17"/>
  <c r="I18" i="17" s="1"/>
  <c r="E19" i="17"/>
  <c r="I19" i="17" s="1"/>
  <c r="E20" i="17"/>
  <c r="I20" i="17" s="1"/>
  <c r="E21" i="17"/>
  <c r="I21" i="17" s="1"/>
  <c r="E22" i="17"/>
  <c r="I22" i="17" s="1"/>
  <c r="E23" i="17"/>
  <c r="I23" i="17" s="1"/>
  <c r="E24" i="17"/>
  <c r="I24" i="17" s="1"/>
  <c r="E25" i="17"/>
  <c r="I25" i="17" s="1"/>
  <c r="E26" i="17"/>
  <c r="I26" i="17" s="1"/>
  <c r="E27" i="17"/>
  <c r="I27" i="17" s="1"/>
  <c r="E28" i="17"/>
  <c r="I28" i="17" s="1"/>
  <c r="E29" i="17"/>
  <c r="I29" i="17" s="1"/>
  <c r="E30" i="17"/>
  <c r="I30" i="17" s="1"/>
  <c r="E31" i="17"/>
  <c r="I31" i="17" s="1"/>
  <c r="E32" i="17"/>
  <c r="I32" i="17" s="1"/>
  <c r="E33" i="17"/>
  <c r="I33" i="17" s="1"/>
  <c r="E34" i="17"/>
  <c r="I34" i="17" s="1"/>
  <c r="E35" i="17"/>
  <c r="I35" i="17" s="1"/>
  <c r="E36" i="17"/>
  <c r="I36" i="17" s="1"/>
  <c r="E37" i="17"/>
  <c r="I37" i="17" s="1"/>
  <c r="E38" i="17"/>
  <c r="I38" i="17" s="1"/>
  <c r="E39" i="17"/>
  <c r="I39" i="17" s="1"/>
  <c r="E40" i="17"/>
  <c r="I40" i="17" s="1"/>
  <c r="E41" i="17"/>
  <c r="I41" i="17" s="1"/>
  <c r="E42" i="17"/>
  <c r="I42" i="17" s="1"/>
  <c r="E43" i="17"/>
  <c r="I43" i="17" s="1"/>
  <c r="E44" i="17"/>
  <c r="I44" i="17" s="1"/>
  <c r="E45" i="17"/>
  <c r="I45" i="17" s="1"/>
  <c r="E46" i="17"/>
  <c r="I46" i="17" s="1"/>
  <c r="E47" i="17"/>
  <c r="I47" i="17" s="1"/>
  <c r="E48" i="17"/>
  <c r="I48" i="17" s="1"/>
  <c r="E49" i="17"/>
  <c r="I49" i="17" s="1"/>
  <c r="E50" i="17"/>
  <c r="I50" i="17" s="1"/>
  <c r="E51" i="17"/>
  <c r="I51" i="17" s="1"/>
  <c r="E52" i="17"/>
  <c r="I52" i="17" s="1"/>
  <c r="E53" i="17"/>
  <c r="I53" i="17" s="1"/>
  <c r="E54" i="17"/>
  <c r="I54" i="17" s="1"/>
  <c r="E55" i="17"/>
  <c r="I55" i="17" s="1"/>
  <c r="E56" i="17"/>
  <c r="I56" i="17" s="1"/>
  <c r="E57" i="17"/>
  <c r="I57" i="17" s="1"/>
  <c r="E58" i="17"/>
  <c r="I58" i="17" s="1"/>
  <c r="E59" i="17"/>
  <c r="I59" i="17" s="1"/>
  <c r="E60" i="17"/>
  <c r="I60" i="17" s="1"/>
  <c r="E61" i="17"/>
  <c r="I61" i="17" s="1"/>
  <c r="E62" i="17"/>
  <c r="I62" i="17" s="1"/>
  <c r="E63" i="17"/>
  <c r="I63" i="17" s="1"/>
  <c r="E64" i="17"/>
  <c r="I64" i="17" s="1"/>
  <c r="E65" i="17"/>
  <c r="I65" i="17" s="1"/>
  <c r="E66" i="17"/>
  <c r="I66" i="17" s="1"/>
  <c r="E67" i="17"/>
  <c r="I67" i="17" s="1"/>
  <c r="E68" i="17"/>
  <c r="I68" i="17" s="1"/>
  <c r="E69" i="17"/>
  <c r="I69" i="17" s="1"/>
  <c r="E70" i="17"/>
  <c r="I70" i="17" s="1"/>
  <c r="G70" i="17"/>
  <c r="E71" i="17"/>
  <c r="I71" i="17" s="1"/>
  <c r="G71" i="17"/>
  <c r="K71" i="17" s="1"/>
  <c r="E72" i="17"/>
  <c r="I72" i="17" s="1"/>
  <c r="G72" i="17"/>
  <c r="E73" i="17"/>
  <c r="I73" i="17" s="1"/>
  <c r="G73" i="17"/>
  <c r="E74" i="17"/>
  <c r="I74" i="17" s="1"/>
  <c r="G74" i="17"/>
  <c r="K74" i="17" s="1"/>
  <c r="E75" i="17"/>
  <c r="I75" i="17" s="1"/>
  <c r="G75" i="17"/>
  <c r="E76" i="17"/>
  <c r="I76" i="17" s="1"/>
  <c r="G76" i="17"/>
  <c r="E77" i="17"/>
  <c r="I77" i="17" s="1"/>
  <c r="E78" i="17"/>
  <c r="I78" i="17" s="1"/>
  <c r="E79" i="17"/>
  <c r="I79" i="17" s="1"/>
  <c r="E80" i="17"/>
  <c r="I80" i="17" s="1"/>
  <c r="E81" i="17"/>
  <c r="I81" i="17" s="1"/>
  <c r="E82" i="17"/>
  <c r="I82" i="17" s="1"/>
  <c r="E83" i="17"/>
  <c r="I83" i="17" s="1"/>
  <c r="E84" i="17"/>
  <c r="I84" i="17" s="1"/>
  <c r="E85" i="17"/>
  <c r="I85" i="17" s="1"/>
  <c r="E86" i="17"/>
  <c r="I86" i="17" s="1"/>
  <c r="E87" i="17"/>
  <c r="I87" i="17" s="1"/>
  <c r="E88" i="17"/>
  <c r="I88" i="17" s="1"/>
  <c r="E89" i="17"/>
  <c r="I89" i="17" s="1"/>
  <c r="E90" i="17"/>
  <c r="I90" i="17" s="1"/>
  <c r="E91" i="17"/>
  <c r="I91" i="17" s="1"/>
  <c r="E92" i="17"/>
  <c r="I92" i="17" s="1"/>
  <c r="E93" i="17"/>
  <c r="I93" i="17" s="1"/>
  <c r="E94" i="17"/>
  <c r="I94" i="17" s="1"/>
  <c r="E95" i="17"/>
  <c r="I95" i="17" s="1"/>
  <c r="E96" i="17"/>
  <c r="I96" i="17" s="1"/>
  <c r="E97" i="17"/>
  <c r="I97" i="17" s="1"/>
  <c r="E98" i="17"/>
  <c r="I98" i="17" s="1"/>
  <c r="E99" i="17"/>
  <c r="I99" i="17" s="1"/>
  <c r="E100" i="17"/>
  <c r="I100" i="17" s="1"/>
  <c r="E101" i="17"/>
  <c r="I101" i="17" s="1"/>
  <c r="E102" i="17"/>
  <c r="I102" i="17" s="1"/>
  <c r="E103" i="17"/>
  <c r="I103" i="17" s="1"/>
  <c r="E104" i="17"/>
  <c r="I104" i="17" s="1"/>
  <c r="E105" i="17"/>
  <c r="I105" i="17" s="1"/>
  <c r="E106" i="17"/>
  <c r="I106" i="17" s="1"/>
  <c r="E107" i="17"/>
  <c r="I107" i="17" s="1"/>
  <c r="E108" i="17"/>
  <c r="I108" i="17" s="1"/>
  <c r="E109" i="17"/>
  <c r="I109" i="17" s="1"/>
  <c r="E110" i="17"/>
  <c r="I110" i="17" s="1"/>
  <c r="E111" i="17"/>
  <c r="I111" i="17" s="1"/>
  <c r="E112" i="17"/>
  <c r="I112" i="17" s="1"/>
  <c r="E113" i="17"/>
  <c r="I113" i="17" s="1"/>
  <c r="E114" i="17"/>
  <c r="I114" i="17" s="1"/>
  <c r="E115" i="17"/>
  <c r="I115" i="17" s="1"/>
  <c r="E116" i="17"/>
  <c r="I116" i="17" s="1"/>
  <c r="E117" i="17"/>
  <c r="I117" i="17" s="1"/>
  <c r="E118" i="17"/>
  <c r="I118" i="17" s="1"/>
  <c r="E119" i="17"/>
  <c r="I119" i="17" s="1"/>
  <c r="E120" i="17"/>
  <c r="I120" i="17" s="1"/>
  <c r="E121" i="17"/>
  <c r="I121" i="17" s="1"/>
  <c r="E122" i="17"/>
  <c r="I122" i="17" s="1"/>
  <c r="E123" i="17"/>
  <c r="I123" i="17" s="1"/>
  <c r="E124" i="17"/>
  <c r="I124" i="17" s="1"/>
  <c r="E125" i="17"/>
  <c r="I125" i="17" s="1"/>
  <c r="E126" i="17"/>
  <c r="I126" i="17" s="1"/>
  <c r="E127" i="17"/>
  <c r="I127" i="17" s="1"/>
  <c r="E128" i="17"/>
  <c r="I128" i="17" s="1"/>
  <c r="E129" i="17"/>
  <c r="I129" i="17" s="1"/>
  <c r="E130" i="17"/>
  <c r="I130" i="17" s="1"/>
  <c r="E131" i="17"/>
  <c r="I131" i="17" s="1"/>
  <c r="E132" i="17"/>
  <c r="I132" i="17" s="1"/>
  <c r="E133" i="17"/>
  <c r="I133" i="17" s="1"/>
  <c r="E134" i="17"/>
  <c r="I134" i="17" s="1"/>
  <c r="E135" i="17"/>
  <c r="I135" i="17" s="1"/>
  <c r="E136" i="17"/>
  <c r="I136" i="17" s="1"/>
  <c r="E137" i="17"/>
  <c r="I137" i="17" s="1"/>
  <c r="E138" i="17"/>
  <c r="I138" i="17" s="1"/>
  <c r="E139" i="17"/>
  <c r="I139" i="17" s="1"/>
  <c r="E140" i="17"/>
  <c r="I140" i="17" s="1"/>
  <c r="E141" i="17"/>
  <c r="I141" i="17" s="1"/>
  <c r="E142" i="17"/>
  <c r="I142" i="17" s="1"/>
  <c r="E143" i="17"/>
  <c r="I143" i="17" s="1"/>
  <c r="E144" i="17"/>
  <c r="I144" i="17" s="1"/>
  <c r="E145" i="17"/>
  <c r="I145" i="17" s="1"/>
  <c r="E146" i="17"/>
  <c r="I146" i="17" s="1"/>
  <c r="E147" i="17"/>
  <c r="I147" i="17" s="1"/>
  <c r="E148" i="17"/>
  <c r="I148" i="17" s="1"/>
  <c r="E149" i="17"/>
  <c r="I149" i="17" s="1"/>
  <c r="E150" i="17"/>
  <c r="I150" i="17" s="1"/>
  <c r="E151" i="17"/>
  <c r="I151" i="17" s="1"/>
  <c r="E152" i="17"/>
  <c r="I152" i="17" s="1"/>
  <c r="E153" i="17"/>
  <c r="I153" i="17" s="1"/>
  <c r="E154" i="17"/>
  <c r="I154" i="17" s="1"/>
  <c r="E155" i="17"/>
  <c r="I155" i="17" s="1"/>
  <c r="E156" i="17"/>
  <c r="I156" i="17" s="1"/>
  <c r="E157" i="17"/>
  <c r="I157" i="17" s="1"/>
  <c r="E158" i="17"/>
  <c r="I158" i="17" s="1"/>
  <c r="E159" i="17"/>
  <c r="I159" i="17" s="1"/>
  <c r="E160" i="17"/>
  <c r="I160" i="17" s="1"/>
  <c r="E161" i="17"/>
  <c r="I161" i="17" s="1"/>
  <c r="E162" i="17"/>
  <c r="I162" i="17" s="1"/>
  <c r="E163" i="17"/>
  <c r="I163" i="17" s="1"/>
  <c r="E164" i="17"/>
  <c r="I164" i="17" s="1"/>
  <c r="E165" i="17"/>
  <c r="I165" i="17" s="1"/>
  <c r="E166" i="17"/>
  <c r="I166" i="17" s="1"/>
  <c r="E167" i="17"/>
  <c r="I167" i="17" s="1"/>
  <c r="E168" i="17"/>
  <c r="I168" i="17" s="1"/>
  <c r="E169" i="17"/>
  <c r="I169" i="17" s="1"/>
  <c r="E170" i="17"/>
  <c r="I170" i="17" s="1"/>
  <c r="E171" i="17"/>
  <c r="I171" i="17" s="1"/>
  <c r="E172" i="17"/>
  <c r="I172" i="17" s="1"/>
  <c r="E173" i="17"/>
  <c r="I173" i="17" s="1"/>
  <c r="E174" i="17"/>
  <c r="I174" i="17" s="1"/>
  <c r="E175" i="17"/>
  <c r="I175" i="17" s="1"/>
  <c r="E176" i="17"/>
  <c r="I176" i="17" s="1"/>
  <c r="E177" i="17"/>
  <c r="I177" i="17" s="1"/>
  <c r="E178" i="17"/>
  <c r="I178" i="17" s="1"/>
  <c r="E179" i="17"/>
  <c r="I179" i="17" s="1"/>
  <c r="E180" i="17"/>
  <c r="I180" i="17" s="1"/>
  <c r="E181" i="17"/>
  <c r="I181" i="17" s="1"/>
  <c r="E182" i="17"/>
  <c r="I182" i="17" s="1"/>
  <c r="E183" i="17"/>
  <c r="I183" i="17" s="1"/>
  <c r="E184" i="17"/>
  <c r="I184" i="17" s="1"/>
  <c r="E185" i="17"/>
  <c r="I185" i="17" s="1"/>
  <c r="E186" i="17"/>
  <c r="I186" i="17" s="1"/>
  <c r="E187" i="17"/>
  <c r="I187" i="17" s="1"/>
  <c r="E188" i="17"/>
  <c r="I188" i="17" s="1"/>
  <c r="E189" i="17"/>
  <c r="I189" i="17" s="1"/>
  <c r="E190" i="17"/>
  <c r="I190" i="17" s="1"/>
  <c r="E191" i="17"/>
  <c r="I191" i="17" s="1"/>
  <c r="E192" i="17"/>
  <c r="I192" i="17" s="1"/>
  <c r="E193" i="17"/>
  <c r="I193" i="17" s="1"/>
  <c r="E194" i="17"/>
  <c r="I194" i="17" s="1"/>
  <c r="E195" i="17"/>
  <c r="I195" i="17" s="1"/>
  <c r="E196" i="17"/>
  <c r="I196" i="17" s="1"/>
  <c r="E197" i="17"/>
  <c r="I197" i="17" s="1"/>
  <c r="E198" i="17"/>
  <c r="I198" i="17" s="1"/>
  <c r="E199" i="17"/>
  <c r="I199" i="17" s="1"/>
  <c r="E200" i="17"/>
  <c r="I200" i="17" s="1"/>
  <c r="E201" i="17"/>
  <c r="I201" i="17" s="1"/>
  <c r="E202" i="17"/>
  <c r="I202" i="17" s="1"/>
  <c r="E203" i="17"/>
  <c r="I203" i="17" s="1"/>
  <c r="E204" i="17"/>
  <c r="I204" i="17" s="1"/>
  <c r="E205" i="17"/>
  <c r="I205" i="17" s="1"/>
  <c r="E206" i="17"/>
  <c r="I206" i="17" s="1"/>
  <c r="E207" i="17"/>
  <c r="I207" i="17" s="1"/>
  <c r="E208" i="17"/>
  <c r="I208" i="17" s="1"/>
  <c r="E209" i="17"/>
  <c r="I209" i="17" s="1"/>
  <c r="E210" i="17"/>
  <c r="I210" i="17" s="1"/>
  <c r="E211" i="17"/>
  <c r="I211" i="17" s="1"/>
  <c r="E212" i="17"/>
  <c r="I212" i="17" s="1"/>
  <c r="E213" i="17"/>
  <c r="I213" i="17" s="1"/>
  <c r="E214" i="17"/>
  <c r="I214" i="17" s="1"/>
  <c r="E215" i="17"/>
  <c r="I215" i="17" s="1"/>
  <c r="E216" i="17"/>
  <c r="I216" i="17" s="1"/>
  <c r="E217" i="17"/>
  <c r="I217" i="17" s="1"/>
  <c r="E218" i="17"/>
  <c r="I218" i="17" s="1"/>
  <c r="E219" i="17"/>
  <c r="I219" i="17" s="1"/>
  <c r="E220" i="17"/>
  <c r="I220" i="17" s="1"/>
  <c r="E221" i="17"/>
  <c r="I221" i="17" s="1"/>
  <c r="E222" i="17"/>
  <c r="I222" i="17" s="1"/>
  <c r="E223" i="17"/>
  <c r="I223" i="17" s="1"/>
  <c r="E224" i="17"/>
  <c r="I224" i="17" s="1"/>
  <c r="E225" i="17"/>
  <c r="I225" i="17" s="1"/>
  <c r="E226" i="17"/>
  <c r="I226" i="17" s="1"/>
  <c r="E227" i="17"/>
  <c r="I227" i="17" s="1"/>
  <c r="E228" i="17"/>
  <c r="I228" i="17" s="1"/>
  <c r="E229" i="17"/>
  <c r="I229" i="17" s="1"/>
  <c r="E230" i="17"/>
  <c r="I230" i="17" s="1"/>
  <c r="E231" i="17"/>
  <c r="I231" i="17" s="1"/>
  <c r="E232" i="17"/>
  <c r="I232" i="17" s="1"/>
  <c r="E233" i="17"/>
  <c r="I233" i="17" s="1"/>
  <c r="E234" i="17"/>
  <c r="I234" i="17" s="1"/>
  <c r="E235" i="17"/>
  <c r="I235" i="17" s="1"/>
  <c r="E236" i="17"/>
  <c r="I236" i="17" s="1"/>
  <c r="E237" i="17"/>
  <c r="I237" i="17" s="1"/>
  <c r="E238" i="17"/>
  <c r="I238" i="17" s="1"/>
  <c r="E239" i="17"/>
  <c r="I239" i="17" s="1"/>
  <c r="E240" i="17"/>
  <c r="I240" i="17" s="1"/>
  <c r="G240" i="17"/>
  <c r="E241" i="17"/>
  <c r="I241" i="17" s="1"/>
  <c r="G241" i="17"/>
  <c r="E242" i="17"/>
  <c r="I242" i="17" s="1"/>
  <c r="G242" i="17"/>
  <c r="E243" i="17"/>
  <c r="I243" i="17" s="1"/>
  <c r="G243" i="17"/>
  <c r="E244" i="17"/>
  <c r="I244" i="17" s="1"/>
  <c r="G244" i="17"/>
  <c r="E245" i="17"/>
  <c r="I245" i="17" s="1"/>
  <c r="G245" i="17"/>
  <c r="E246" i="17"/>
  <c r="I246" i="17" s="1"/>
  <c r="G246" i="17"/>
  <c r="E247" i="17"/>
  <c r="I247" i="17" s="1"/>
  <c r="E248" i="17"/>
  <c r="I248" i="17" s="1"/>
  <c r="E249" i="17"/>
  <c r="I249" i="17" s="1"/>
  <c r="E250" i="17"/>
  <c r="I250" i="17" s="1"/>
  <c r="E251" i="17"/>
  <c r="I251" i="17" s="1"/>
  <c r="E252" i="17"/>
  <c r="I252" i="17" s="1"/>
  <c r="E253" i="17"/>
  <c r="I253" i="17" s="1"/>
  <c r="E254" i="17"/>
  <c r="I254" i="17" s="1"/>
  <c r="E255" i="17"/>
  <c r="I255" i="17" s="1"/>
  <c r="E256" i="17"/>
  <c r="I256" i="17" s="1"/>
  <c r="E257" i="17"/>
  <c r="I257" i="17" s="1"/>
  <c r="E258" i="17"/>
  <c r="I258" i="17" s="1"/>
  <c r="E259" i="17"/>
  <c r="I259" i="17" s="1"/>
  <c r="E260" i="17"/>
  <c r="I260" i="17" s="1"/>
  <c r="E261" i="17"/>
  <c r="I261" i="17" s="1"/>
  <c r="E262" i="17"/>
  <c r="I262" i="17" s="1"/>
  <c r="E263" i="17"/>
  <c r="I263" i="17" s="1"/>
  <c r="E264" i="17"/>
  <c r="I264" i="17" s="1"/>
  <c r="E265" i="17"/>
  <c r="I265" i="17" s="1"/>
  <c r="E266" i="17"/>
  <c r="I266" i="17" s="1"/>
  <c r="E267" i="17"/>
  <c r="I267" i="17" s="1"/>
  <c r="E268" i="17"/>
  <c r="I268" i="17" s="1"/>
  <c r="E269" i="17"/>
  <c r="I269" i="17" s="1"/>
  <c r="E270" i="17"/>
  <c r="I270" i="17" s="1"/>
  <c r="E271" i="17"/>
  <c r="I271" i="17" s="1"/>
  <c r="E272" i="17"/>
  <c r="I272" i="17" s="1"/>
  <c r="E273" i="17"/>
  <c r="I273" i="17" s="1"/>
  <c r="E274" i="17"/>
  <c r="I274" i="17" s="1"/>
  <c r="E275" i="17"/>
  <c r="I275" i="17" s="1"/>
  <c r="E276" i="17"/>
  <c r="I276" i="17" s="1"/>
  <c r="E277" i="17"/>
  <c r="I277" i="17" s="1"/>
  <c r="E278" i="17"/>
  <c r="I278" i="17" s="1"/>
  <c r="E279" i="17"/>
  <c r="I279" i="17" s="1"/>
  <c r="E280" i="17"/>
  <c r="I280" i="17" s="1"/>
  <c r="E281" i="17"/>
  <c r="I281" i="17" s="1"/>
  <c r="E282" i="17"/>
  <c r="I282" i="17" s="1"/>
  <c r="E283" i="17"/>
  <c r="I283" i="17" s="1"/>
  <c r="E284" i="17"/>
  <c r="I284" i="17" s="1"/>
  <c r="E285" i="17"/>
  <c r="I285" i="17" s="1"/>
  <c r="E286" i="17"/>
  <c r="I286" i="17" s="1"/>
  <c r="E287" i="17"/>
  <c r="I287" i="17" s="1"/>
  <c r="E288" i="17"/>
  <c r="I288" i="17" s="1"/>
  <c r="E289" i="17"/>
  <c r="I289" i="17" s="1"/>
  <c r="E290" i="17"/>
  <c r="I290" i="17" s="1"/>
  <c r="E291" i="17"/>
  <c r="I291" i="17" s="1"/>
  <c r="E292" i="17"/>
  <c r="I292" i="17" s="1"/>
  <c r="E293" i="17"/>
  <c r="I293" i="17" s="1"/>
  <c r="E294" i="17"/>
  <c r="I294" i="17" s="1"/>
  <c r="E295" i="17"/>
  <c r="I295" i="17" s="1"/>
  <c r="E296" i="17"/>
  <c r="I296" i="17" s="1"/>
  <c r="E297" i="17"/>
  <c r="I297" i="17" s="1"/>
  <c r="E298" i="17"/>
  <c r="I298" i="17" s="1"/>
  <c r="E299" i="17"/>
  <c r="I299" i="17" s="1"/>
  <c r="E300" i="17"/>
  <c r="I300" i="17" s="1"/>
  <c r="E301" i="17"/>
  <c r="I301" i="17" s="1"/>
  <c r="E302" i="17"/>
  <c r="I302" i="17" s="1"/>
  <c r="E303" i="17"/>
  <c r="I303" i="17" s="1"/>
  <c r="E304" i="17"/>
  <c r="I304" i="17" s="1"/>
  <c r="E305" i="17"/>
  <c r="I305" i="17" s="1"/>
  <c r="E306" i="17"/>
  <c r="I306" i="17" s="1"/>
  <c r="E307" i="17"/>
  <c r="I307" i="17" s="1"/>
  <c r="E308" i="17"/>
  <c r="I308" i="17" s="1"/>
  <c r="E309" i="17"/>
  <c r="I309" i="17" s="1"/>
  <c r="E310" i="17"/>
  <c r="I310" i="17" s="1"/>
  <c r="E311" i="17"/>
  <c r="I311" i="17" s="1"/>
  <c r="E312" i="17"/>
  <c r="I312" i="17" s="1"/>
  <c r="E313" i="17"/>
  <c r="I313" i="17" s="1"/>
  <c r="E314" i="17"/>
  <c r="I314" i="17" s="1"/>
  <c r="E315" i="17"/>
  <c r="I315" i="17" s="1"/>
  <c r="E316" i="17"/>
  <c r="I316" i="17" s="1"/>
  <c r="E317" i="17"/>
  <c r="I317" i="17" s="1"/>
  <c r="E318" i="17"/>
  <c r="I318" i="17" s="1"/>
  <c r="E319" i="17"/>
  <c r="I319" i="17" s="1"/>
  <c r="E320" i="17"/>
  <c r="I320" i="17" s="1"/>
  <c r="E321" i="17"/>
  <c r="I321" i="17" s="1"/>
  <c r="E322" i="17"/>
  <c r="I322" i="17" s="1"/>
  <c r="E323" i="17"/>
  <c r="I323" i="17" s="1"/>
  <c r="E324" i="17"/>
  <c r="I324" i="17" s="1"/>
  <c r="E325" i="17"/>
  <c r="I325" i="17" s="1"/>
  <c r="E326" i="17"/>
  <c r="I326" i="17" s="1"/>
  <c r="E327" i="17"/>
  <c r="I327" i="17" s="1"/>
  <c r="E328" i="17"/>
  <c r="I328" i="17" s="1"/>
  <c r="E329" i="17"/>
  <c r="I329" i="17" s="1"/>
  <c r="E330" i="17"/>
  <c r="I330" i="17" s="1"/>
  <c r="E331" i="17"/>
  <c r="I331" i="17" s="1"/>
  <c r="E332" i="17"/>
  <c r="I332" i="17" s="1"/>
  <c r="E333" i="17"/>
  <c r="I333" i="17" s="1"/>
  <c r="E334" i="17"/>
  <c r="I334" i="17" s="1"/>
  <c r="E335" i="17"/>
  <c r="I335" i="17" s="1"/>
  <c r="E336" i="17"/>
  <c r="I336" i="17" s="1"/>
  <c r="E337" i="17"/>
  <c r="I337" i="17" s="1"/>
  <c r="E338" i="17"/>
  <c r="I338" i="17" s="1"/>
  <c r="E339" i="17"/>
  <c r="I339" i="17" s="1"/>
  <c r="E340" i="17"/>
  <c r="I340" i="17" s="1"/>
  <c r="E341" i="17"/>
  <c r="I341" i="17" s="1"/>
  <c r="E342" i="17"/>
  <c r="I342" i="17" s="1"/>
  <c r="E343" i="17"/>
  <c r="I343" i="17" s="1"/>
  <c r="E344" i="17"/>
  <c r="I344" i="17" s="1"/>
  <c r="E345" i="17"/>
  <c r="I345" i="17" s="1"/>
  <c r="E346" i="17"/>
  <c r="I346" i="17" s="1"/>
  <c r="E347" i="17"/>
  <c r="I347" i="17" s="1"/>
  <c r="E348" i="17"/>
  <c r="I348" i="17" s="1"/>
  <c r="E349" i="17"/>
  <c r="I349" i="17" s="1"/>
  <c r="E350" i="17"/>
  <c r="I350" i="17" s="1"/>
  <c r="E351" i="17"/>
  <c r="I351" i="17" s="1"/>
  <c r="E352" i="17"/>
  <c r="I352" i="17" s="1"/>
  <c r="E353" i="17"/>
  <c r="I353" i="17" s="1"/>
  <c r="E354" i="17"/>
  <c r="I354" i="17" s="1"/>
  <c r="E355" i="17"/>
  <c r="I355" i="17" s="1"/>
  <c r="E356" i="17"/>
  <c r="I356" i="17" s="1"/>
  <c r="E357" i="17"/>
  <c r="I357" i="17" s="1"/>
  <c r="E358" i="17"/>
  <c r="I358" i="17" s="1"/>
  <c r="E359" i="17"/>
  <c r="I359" i="17" s="1"/>
  <c r="E360" i="17"/>
  <c r="I360" i="17" s="1"/>
  <c r="E361" i="17"/>
  <c r="I361" i="17" s="1"/>
  <c r="E362" i="17"/>
  <c r="I362" i="17" s="1"/>
  <c r="E363" i="17"/>
  <c r="I363" i="17" s="1"/>
  <c r="E364" i="17"/>
  <c r="I364" i="17" s="1"/>
  <c r="E365" i="17"/>
  <c r="I365" i="17" s="1"/>
  <c r="E366" i="17"/>
  <c r="I366" i="17" s="1"/>
  <c r="E367" i="17"/>
  <c r="I367" i="17" s="1"/>
  <c r="E368" i="17"/>
  <c r="I368" i="17" s="1"/>
  <c r="E369" i="17"/>
  <c r="I369" i="17" s="1"/>
  <c r="E370" i="17"/>
  <c r="I370" i="17" s="1"/>
  <c r="E371" i="17"/>
  <c r="I371" i="17" s="1"/>
  <c r="E372" i="17"/>
  <c r="I372" i="17" s="1"/>
  <c r="E373" i="17"/>
  <c r="I373" i="17" s="1"/>
  <c r="E374" i="17"/>
  <c r="I374" i="17" s="1"/>
  <c r="E375" i="17"/>
  <c r="I375" i="17" s="1"/>
  <c r="E376" i="17"/>
  <c r="I376" i="17" s="1"/>
  <c r="E377" i="17"/>
  <c r="I377" i="17" s="1"/>
  <c r="E378" i="17"/>
  <c r="I378" i="17" s="1"/>
  <c r="E379" i="17"/>
  <c r="I379" i="17" s="1"/>
  <c r="E380" i="17"/>
  <c r="I380" i="17" s="1"/>
  <c r="E381" i="17"/>
  <c r="I381" i="17" s="1"/>
  <c r="E382" i="17"/>
  <c r="I382" i="17" s="1"/>
  <c r="E383" i="17"/>
  <c r="I383" i="17" s="1"/>
  <c r="E384" i="17"/>
  <c r="I384" i="17" s="1"/>
  <c r="E385" i="17"/>
  <c r="I385" i="17" s="1"/>
  <c r="E386" i="17"/>
  <c r="I386" i="17" s="1"/>
  <c r="E387" i="17"/>
  <c r="I387" i="17" s="1"/>
  <c r="E388" i="17"/>
  <c r="I388" i="17" s="1"/>
  <c r="E389" i="17"/>
  <c r="I389" i="17" s="1"/>
  <c r="E390" i="17"/>
  <c r="I390" i="17" s="1"/>
  <c r="E391" i="17"/>
  <c r="I391" i="17" s="1"/>
  <c r="E392" i="17"/>
  <c r="I392" i="17" s="1"/>
  <c r="E393" i="17"/>
  <c r="I393" i="17" s="1"/>
  <c r="E394" i="17"/>
  <c r="I394" i="17" s="1"/>
  <c r="E395" i="17"/>
  <c r="I395" i="17" s="1"/>
  <c r="E396" i="17"/>
  <c r="I396" i="17" s="1"/>
  <c r="E397" i="17"/>
  <c r="I397" i="17" s="1"/>
  <c r="E398" i="17"/>
  <c r="I398" i="17" s="1"/>
  <c r="E399" i="17"/>
  <c r="I399" i="17" s="1"/>
  <c r="E400" i="17"/>
  <c r="I400" i="17" s="1"/>
  <c r="E401" i="17"/>
  <c r="I401" i="17" s="1"/>
  <c r="E402" i="17"/>
  <c r="I402" i="17" s="1"/>
  <c r="E403" i="17"/>
  <c r="I403" i="17" s="1"/>
  <c r="E404" i="17"/>
  <c r="I404" i="17" s="1"/>
  <c r="E405" i="17"/>
  <c r="I405" i="17" s="1"/>
  <c r="E406" i="17"/>
  <c r="I406" i="17" s="1"/>
  <c r="E407" i="17"/>
  <c r="I407" i="17" s="1"/>
  <c r="E2108" i="17"/>
  <c r="I2108" i="17" s="1"/>
  <c r="E3979" i="17"/>
  <c r="I3979" i="17" s="1"/>
  <c r="E410" i="17"/>
  <c r="I410" i="17" s="1"/>
  <c r="G410" i="17"/>
  <c r="K410" i="17" s="1"/>
  <c r="E411" i="17"/>
  <c r="I411" i="17" s="1"/>
  <c r="G411" i="17"/>
  <c r="K411" i="17" s="1"/>
  <c r="E412" i="17"/>
  <c r="I412" i="17" s="1"/>
  <c r="G412" i="17"/>
  <c r="K412" i="17" s="1"/>
  <c r="E413" i="17"/>
  <c r="I413" i="17" s="1"/>
  <c r="G413" i="17"/>
  <c r="E414" i="17"/>
  <c r="I414" i="17" s="1"/>
  <c r="G414" i="17"/>
  <c r="K414" i="17" s="1"/>
  <c r="E415" i="17"/>
  <c r="I415" i="17" s="1"/>
  <c r="G415" i="17"/>
  <c r="K415" i="17" s="1"/>
  <c r="E416" i="17"/>
  <c r="I416" i="17" s="1"/>
  <c r="G416" i="17"/>
  <c r="K416" i="17" s="1"/>
  <c r="E417" i="17"/>
  <c r="I417" i="17" s="1"/>
  <c r="E418" i="17"/>
  <c r="I418" i="17" s="1"/>
  <c r="E419" i="17"/>
  <c r="I419" i="17" s="1"/>
  <c r="E420" i="17"/>
  <c r="I420" i="17" s="1"/>
  <c r="E421" i="17"/>
  <c r="I421" i="17" s="1"/>
  <c r="E422" i="17"/>
  <c r="I422" i="17" s="1"/>
  <c r="E423" i="17"/>
  <c r="I423" i="17" s="1"/>
  <c r="E424" i="17"/>
  <c r="I424" i="17" s="1"/>
  <c r="E425" i="17"/>
  <c r="I425" i="17" s="1"/>
  <c r="E426" i="17"/>
  <c r="I426" i="17" s="1"/>
  <c r="E427" i="17"/>
  <c r="I427" i="17" s="1"/>
  <c r="E428" i="17"/>
  <c r="I428" i="17" s="1"/>
  <c r="E429" i="17"/>
  <c r="I429" i="17" s="1"/>
  <c r="E430" i="17"/>
  <c r="I430" i="17" s="1"/>
  <c r="E431" i="17"/>
  <c r="I431" i="17" s="1"/>
  <c r="E432" i="17"/>
  <c r="I432" i="17" s="1"/>
  <c r="E433" i="17"/>
  <c r="I433" i="17" s="1"/>
  <c r="E434" i="17"/>
  <c r="I434" i="17" s="1"/>
  <c r="E435" i="17"/>
  <c r="I435" i="17" s="1"/>
  <c r="E436" i="17"/>
  <c r="I436" i="17" s="1"/>
  <c r="E437" i="17"/>
  <c r="I437" i="17" s="1"/>
  <c r="E438" i="17"/>
  <c r="I438" i="17" s="1"/>
  <c r="E439" i="17"/>
  <c r="I439" i="17" s="1"/>
  <c r="E440" i="17"/>
  <c r="I440" i="17" s="1"/>
  <c r="E441" i="17"/>
  <c r="I441" i="17" s="1"/>
  <c r="E442" i="17"/>
  <c r="I442" i="17" s="1"/>
  <c r="E443" i="17"/>
  <c r="I443" i="17" s="1"/>
  <c r="E444" i="17"/>
  <c r="I444" i="17" s="1"/>
  <c r="E445" i="17"/>
  <c r="I445" i="17" s="1"/>
  <c r="E446" i="17"/>
  <c r="I446" i="17" s="1"/>
  <c r="E447" i="17"/>
  <c r="I447" i="17" s="1"/>
  <c r="E448" i="17"/>
  <c r="I448" i="17" s="1"/>
  <c r="E449" i="17"/>
  <c r="I449" i="17" s="1"/>
  <c r="E450" i="17"/>
  <c r="I450" i="17" s="1"/>
  <c r="E451" i="17"/>
  <c r="I451" i="17" s="1"/>
  <c r="E452" i="17"/>
  <c r="I452" i="17" s="1"/>
  <c r="E453" i="17"/>
  <c r="I453" i="17" s="1"/>
  <c r="E454" i="17"/>
  <c r="I454" i="17" s="1"/>
  <c r="E455" i="17"/>
  <c r="I455" i="17" s="1"/>
  <c r="E456" i="17"/>
  <c r="I456" i="17" s="1"/>
  <c r="E457" i="17"/>
  <c r="I457" i="17" s="1"/>
  <c r="E458" i="17"/>
  <c r="I458" i="17" s="1"/>
  <c r="E459" i="17"/>
  <c r="I459" i="17" s="1"/>
  <c r="E460" i="17"/>
  <c r="I460" i="17" s="1"/>
  <c r="E461" i="17"/>
  <c r="I461" i="17" s="1"/>
  <c r="E462" i="17"/>
  <c r="I462" i="17" s="1"/>
  <c r="E463" i="17"/>
  <c r="I463" i="17" s="1"/>
  <c r="E464" i="17"/>
  <c r="I464" i="17" s="1"/>
  <c r="E465" i="17"/>
  <c r="I465" i="17" s="1"/>
  <c r="E466" i="17"/>
  <c r="I466" i="17" s="1"/>
  <c r="E467" i="17"/>
  <c r="I467" i="17" s="1"/>
  <c r="E468" i="17"/>
  <c r="I468" i="17" s="1"/>
  <c r="E469" i="17"/>
  <c r="I469" i="17" s="1"/>
  <c r="E470" i="17"/>
  <c r="I470" i="17" s="1"/>
  <c r="E471" i="17"/>
  <c r="I471" i="17" s="1"/>
  <c r="E472" i="17"/>
  <c r="I472" i="17" s="1"/>
  <c r="E473" i="17"/>
  <c r="I473" i="17" s="1"/>
  <c r="E474" i="17"/>
  <c r="I474" i="17" s="1"/>
  <c r="E475" i="17"/>
  <c r="I475" i="17" s="1"/>
  <c r="E476" i="17"/>
  <c r="I476" i="17" s="1"/>
  <c r="E477" i="17"/>
  <c r="I477" i="17" s="1"/>
  <c r="E478" i="17"/>
  <c r="I478" i="17" s="1"/>
  <c r="E479" i="17"/>
  <c r="I479" i="17" s="1"/>
  <c r="E480" i="17"/>
  <c r="I480" i="17" s="1"/>
  <c r="E481" i="17"/>
  <c r="I481" i="17" s="1"/>
  <c r="E482" i="17"/>
  <c r="I482" i="17" s="1"/>
  <c r="E483" i="17"/>
  <c r="I483" i="17" s="1"/>
  <c r="E484" i="17"/>
  <c r="I484" i="17" s="1"/>
  <c r="E485" i="17"/>
  <c r="I485" i="17" s="1"/>
  <c r="E486" i="17"/>
  <c r="I486" i="17" s="1"/>
  <c r="E487" i="17"/>
  <c r="I487" i="17" s="1"/>
  <c r="E488" i="17"/>
  <c r="I488" i="17" s="1"/>
  <c r="E489" i="17"/>
  <c r="I489" i="17" s="1"/>
  <c r="E490" i="17"/>
  <c r="I490" i="17" s="1"/>
  <c r="E491" i="17"/>
  <c r="I491" i="17" s="1"/>
  <c r="E492" i="17"/>
  <c r="I492" i="17" s="1"/>
  <c r="E493" i="17"/>
  <c r="I493" i="17" s="1"/>
  <c r="E494" i="17"/>
  <c r="I494" i="17" s="1"/>
  <c r="E495" i="17"/>
  <c r="I495" i="17" s="1"/>
  <c r="E496" i="17"/>
  <c r="I496" i="17" s="1"/>
  <c r="E497" i="17"/>
  <c r="I497" i="17" s="1"/>
  <c r="E498" i="17"/>
  <c r="I498" i="17" s="1"/>
  <c r="E499" i="17"/>
  <c r="I499" i="17" s="1"/>
  <c r="E500" i="17"/>
  <c r="I500" i="17" s="1"/>
  <c r="E501" i="17"/>
  <c r="I501" i="17" s="1"/>
  <c r="E502" i="17"/>
  <c r="I502" i="17" s="1"/>
  <c r="E503" i="17"/>
  <c r="I503" i="17" s="1"/>
  <c r="E504" i="17"/>
  <c r="I504" i="17" s="1"/>
  <c r="E505" i="17"/>
  <c r="I505" i="17" s="1"/>
  <c r="E506" i="17"/>
  <c r="I506" i="17" s="1"/>
  <c r="E507" i="17"/>
  <c r="I507" i="17" s="1"/>
  <c r="E508" i="17"/>
  <c r="I508" i="17" s="1"/>
  <c r="E509" i="17"/>
  <c r="I509" i="17" s="1"/>
  <c r="E510" i="17"/>
  <c r="I510" i="17" s="1"/>
  <c r="E511" i="17"/>
  <c r="I511" i="17" s="1"/>
  <c r="E512" i="17"/>
  <c r="I512" i="17" s="1"/>
  <c r="E513" i="17"/>
  <c r="I513" i="17" s="1"/>
  <c r="E514" i="17"/>
  <c r="I514" i="17" s="1"/>
  <c r="E515" i="17"/>
  <c r="I515" i="17" s="1"/>
  <c r="E516" i="17"/>
  <c r="I516" i="17" s="1"/>
  <c r="E517" i="17"/>
  <c r="I517" i="17" s="1"/>
  <c r="E518" i="17"/>
  <c r="I518" i="17" s="1"/>
  <c r="E519" i="17"/>
  <c r="I519" i="17" s="1"/>
  <c r="E520" i="17"/>
  <c r="I520" i="17" s="1"/>
  <c r="E521" i="17"/>
  <c r="I521" i="17" s="1"/>
  <c r="E522" i="17"/>
  <c r="I522" i="17" s="1"/>
  <c r="E523" i="17"/>
  <c r="I523" i="17" s="1"/>
  <c r="E524" i="17"/>
  <c r="I524" i="17" s="1"/>
  <c r="E525" i="17"/>
  <c r="I525" i="17" s="1"/>
  <c r="E526" i="17"/>
  <c r="I526" i="17" s="1"/>
  <c r="E527" i="17"/>
  <c r="I527" i="17" s="1"/>
  <c r="E528" i="17"/>
  <c r="I528" i="17" s="1"/>
  <c r="E529" i="17"/>
  <c r="I529" i="17" s="1"/>
  <c r="E530" i="17"/>
  <c r="I530" i="17" s="1"/>
  <c r="E531" i="17"/>
  <c r="I531" i="17" s="1"/>
  <c r="E532" i="17"/>
  <c r="I532" i="17" s="1"/>
  <c r="E533" i="17"/>
  <c r="I533" i="17" s="1"/>
  <c r="E534" i="17"/>
  <c r="I534" i="17" s="1"/>
  <c r="E535" i="17"/>
  <c r="I535" i="17" s="1"/>
  <c r="E536" i="17"/>
  <c r="I536" i="17" s="1"/>
  <c r="E537" i="17"/>
  <c r="I537" i="17" s="1"/>
  <c r="E538" i="17"/>
  <c r="I538" i="17" s="1"/>
  <c r="E539" i="17"/>
  <c r="I539" i="17" s="1"/>
  <c r="E540" i="17"/>
  <c r="I540" i="17" s="1"/>
  <c r="E541" i="17"/>
  <c r="I541" i="17" s="1"/>
  <c r="E542" i="17"/>
  <c r="I542" i="17" s="1"/>
  <c r="E543" i="17"/>
  <c r="I543" i="17" s="1"/>
  <c r="E544" i="17"/>
  <c r="I544" i="17" s="1"/>
  <c r="E545" i="17"/>
  <c r="I545" i="17" s="1"/>
  <c r="E546" i="17"/>
  <c r="I546" i="17" s="1"/>
  <c r="E547" i="17"/>
  <c r="I547" i="17" s="1"/>
  <c r="E548" i="17"/>
  <c r="I548" i="17" s="1"/>
  <c r="E549" i="17"/>
  <c r="I549" i="17" s="1"/>
  <c r="E550" i="17"/>
  <c r="I550" i="17" s="1"/>
  <c r="E551" i="17"/>
  <c r="I551" i="17" s="1"/>
  <c r="E552" i="17"/>
  <c r="I552" i="17" s="1"/>
  <c r="E553" i="17"/>
  <c r="I553" i="17" s="1"/>
  <c r="E554" i="17"/>
  <c r="I554" i="17" s="1"/>
  <c r="E555" i="17"/>
  <c r="I555" i="17" s="1"/>
  <c r="E556" i="17"/>
  <c r="I556" i="17" s="1"/>
  <c r="E557" i="17"/>
  <c r="I557" i="17" s="1"/>
  <c r="E558" i="17"/>
  <c r="I558" i="17" s="1"/>
  <c r="E559" i="17"/>
  <c r="I559" i="17" s="1"/>
  <c r="E560" i="17"/>
  <c r="I560" i="17" s="1"/>
  <c r="E561" i="17"/>
  <c r="I561" i="17" s="1"/>
  <c r="E562" i="17"/>
  <c r="I562" i="17" s="1"/>
  <c r="E563" i="17"/>
  <c r="I563" i="17" s="1"/>
  <c r="E564" i="17"/>
  <c r="I564" i="17" s="1"/>
  <c r="E565" i="17"/>
  <c r="I565" i="17" s="1"/>
  <c r="E566" i="17"/>
  <c r="I566" i="17" s="1"/>
  <c r="E567" i="17"/>
  <c r="I567" i="17" s="1"/>
  <c r="E568" i="17"/>
  <c r="I568" i="17" s="1"/>
  <c r="E569" i="17"/>
  <c r="I569" i="17" s="1"/>
  <c r="E570" i="17"/>
  <c r="I570" i="17" s="1"/>
  <c r="E571" i="17"/>
  <c r="I571" i="17" s="1"/>
  <c r="E572" i="17"/>
  <c r="I572" i="17" s="1"/>
  <c r="E573" i="17"/>
  <c r="I573" i="17" s="1"/>
  <c r="E574" i="17"/>
  <c r="I574" i="17" s="1"/>
  <c r="E575" i="17"/>
  <c r="I575" i="17" s="1"/>
  <c r="E576" i="17"/>
  <c r="I576" i="17" s="1"/>
  <c r="E577" i="17"/>
  <c r="I577" i="17" s="1"/>
  <c r="E578" i="17"/>
  <c r="I578" i="17" s="1"/>
  <c r="E579" i="17"/>
  <c r="I579" i="17" s="1"/>
  <c r="E580" i="17"/>
  <c r="I580" i="17" s="1"/>
  <c r="G580" i="17"/>
  <c r="K580" i="17" s="1"/>
  <c r="E581" i="17"/>
  <c r="I581" i="17" s="1"/>
  <c r="G581" i="17"/>
  <c r="K581" i="17" s="1"/>
  <c r="E582" i="17"/>
  <c r="I582" i="17" s="1"/>
  <c r="G582" i="17"/>
  <c r="K582" i="17" s="1"/>
  <c r="E583" i="17"/>
  <c r="I583" i="17" s="1"/>
  <c r="G583" i="17"/>
  <c r="K583" i="17" s="1"/>
  <c r="E584" i="17"/>
  <c r="I584" i="17" s="1"/>
  <c r="G584" i="17"/>
  <c r="K584" i="17" s="1"/>
  <c r="E585" i="17"/>
  <c r="I585" i="17" s="1"/>
  <c r="G585" i="17"/>
  <c r="K585" i="17" s="1"/>
  <c r="E586" i="17"/>
  <c r="I586" i="17" s="1"/>
  <c r="G586" i="17"/>
  <c r="K586" i="17" s="1"/>
  <c r="E587" i="17"/>
  <c r="I587" i="17" s="1"/>
  <c r="E588" i="17"/>
  <c r="I588" i="17" s="1"/>
  <c r="E589" i="17"/>
  <c r="I589" i="17" s="1"/>
  <c r="E590" i="17"/>
  <c r="I590" i="17" s="1"/>
  <c r="E591" i="17"/>
  <c r="I591" i="17" s="1"/>
  <c r="E592" i="17"/>
  <c r="I592" i="17" s="1"/>
  <c r="E593" i="17"/>
  <c r="I593" i="17" s="1"/>
  <c r="E594" i="17"/>
  <c r="I594" i="17" s="1"/>
  <c r="E595" i="17"/>
  <c r="I595" i="17" s="1"/>
  <c r="E596" i="17"/>
  <c r="I596" i="17" s="1"/>
  <c r="E597" i="17"/>
  <c r="I597" i="17" s="1"/>
  <c r="E598" i="17"/>
  <c r="I598" i="17" s="1"/>
  <c r="E599" i="17"/>
  <c r="I599" i="17" s="1"/>
  <c r="E600" i="17"/>
  <c r="I600" i="17" s="1"/>
  <c r="E601" i="17"/>
  <c r="I601" i="17" s="1"/>
  <c r="E602" i="17"/>
  <c r="I602" i="17" s="1"/>
  <c r="E603" i="17"/>
  <c r="I603" i="17" s="1"/>
  <c r="E604" i="17"/>
  <c r="I604" i="17" s="1"/>
  <c r="E605" i="17"/>
  <c r="I605" i="17" s="1"/>
  <c r="E606" i="17"/>
  <c r="I606" i="17" s="1"/>
  <c r="E607" i="17"/>
  <c r="I607" i="17" s="1"/>
  <c r="E608" i="17"/>
  <c r="I608" i="17" s="1"/>
  <c r="E609" i="17"/>
  <c r="I609" i="17" s="1"/>
  <c r="E610" i="17"/>
  <c r="I610" i="17" s="1"/>
  <c r="E611" i="17"/>
  <c r="I611" i="17" s="1"/>
  <c r="E612" i="17"/>
  <c r="I612" i="17" s="1"/>
  <c r="E613" i="17"/>
  <c r="I613" i="17" s="1"/>
  <c r="E614" i="17"/>
  <c r="I614" i="17" s="1"/>
  <c r="E615" i="17"/>
  <c r="I615" i="17" s="1"/>
  <c r="E616" i="17"/>
  <c r="I616" i="17" s="1"/>
  <c r="E617" i="17"/>
  <c r="I617" i="17" s="1"/>
  <c r="E618" i="17"/>
  <c r="I618" i="17" s="1"/>
  <c r="E619" i="17"/>
  <c r="I619" i="17" s="1"/>
  <c r="E620" i="17"/>
  <c r="I620" i="17" s="1"/>
  <c r="E621" i="17"/>
  <c r="I621" i="17" s="1"/>
  <c r="E622" i="17"/>
  <c r="I622" i="17" s="1"/>
  <c r="E623" i="17"/>
  <c r="I623" i="17" s="1"/>
  <c r="E624" i="17"/>
  <c r="I624" i="17" s="1"/>
  <c r="E625" i="17"/>
  <c r="I625" i="17" s="1"/>
  <c r="E626" i="17"/>
  <c r="I626" i="17" s="1"/>
  <c r="E627" i="17"/>
  <c r="I627" i="17" s="1"/>
  <c r="E628" i="17"/>
  <c r="I628" i="17" s="1"/>
  <c r="E629" i="17"/>
  <c r="I629" i="17" s="1"/>
  <c r="E630" i="17"/>
  <c r="I630" i="17" s="1"/>
  <c r="E631" i="17"/>
  <c r="I631" i="17" s="1"/>
  <c r="E632" i="17"/>
  <c r="I632" i="17" s="1"/>
  <c r="E633" i="17"/>
  <c r="I633" i="17" s="1"/>
  <c r="E634" i="17"/>
  <c r="I634" i="17" s="1"/>
  <c r="E635" i="17"/>
  <c r="I635" i="17" s="1"/>
  <c r="E636" i="17"/>
  <c r="I636" i="17" s="1"/>
  <c r="E637" i="17"/>
  <c r="I637" i="17" s="1"/>
  <c r="E638" i="17"/>
  <c r="I638" i="17" s="1"/>
  <c r="E639" i="17"/>
  <c r="I639" i="17" s="1"/>
  <c r="E640" i="17"/>
  <c r="I640" i="17" s="1"/>
  <c r="E641" i="17"/>
  <c r="I641" i="17" s="1"/>
  <c r="E642" i="17"/>
  <c r="I642" i="17" s="1"/>
  <c r="E643" i="17"/>
  <c r="I643" i="17" s="1"/>
  <c r="E644" i="17"/>
  <c r="I644" i="17" s="1"/>
  <c r="E645" i="17"/>
  <c r="I645" i="17" s="1"/>
  <c r="E646" i="17"/>
  <c r="I646" i="17" s="1"/>
  <c r="E647" i="17"/>
  <c r="I647" i="17" s="1"/>
  <c r="E648" i="17"/>
  <c r="I648" i="17" s="1"/>
  <c r="E649" i="17"/>
  <c r="I649" i="17" s="1"/>
  <c r="E650" i="17"/>
  <c r="I650" i="17" s="1"/>
  <c r="E651" i="17"/>
  <c r="I651" i="17" s="1"/>
  <c r="E652" i="17"/>
  <c r="I652" i="17" s="1"/>
  <c r="E653" i="17"/>
  <c r="I653" i="17" s="1"/>
  <c r="E654" i="17"/>
  <c r="I654" i="17" s="1"/>
  <c r="E655" i="17"/>
  <c r="I655" i="17" s="1"/>
  <c r="E656" i="17"/>
  <c r="I656" i="17" s="1"/>
  <c r="E657" i="17"/>
  <c r="I657" i="17" s="1"/>
  <c r="E658" i="17"/>
  <c r="I658" i="17" s="1"/>
  <c r="E659" i="17"/>
  <c r="I659" i="17" s="1"/>
  <c r="E660" i="17"/>
  <c r="I660" i="17" s="1"/>
  <c r="E661" i="17"/>
  <c r="I661" i="17" s="1"/>
  <c r="E662" i="17"/>
  <c r="I662" i="17" s="1"/>
  <c r="E663" i="17"/>
  <c r="I663" i="17" s="1"/>
  <c r="E664" i="17"/>
  <c r="I664" i="17" s="1"/>
  <c r="E665" i="17"/>
  <c r="I665" i="17" s="1"/>
  <c r="E666" i="17"/>
  <c r="I666" i="17" s="1"/>
  <c r="E667" i="17"/>
  <c r="I667" i="17" s="1"/>
  <c r="E668" i="17"/>
  <c r="I668" i="17" s="1"/>
  <c r="E669" i="17"/>
  <c r="I669" i="17" s="1"/>
  <c r="E670" i="17"/>
  <c r="I670" i="17" s="1"/>
  <c r="E671" i="17"/>
  <c r="I671" i="17" s="1"/>
  <c r="E672" i="17"/>
  <c r="I672" i="17" s="1"/>
  <c r="E673" i="17"/>
  <c r="I673" i="17" s="1"/>
  <c r="E674" i="17"/>
  <c r="I674" i="17" s="1"/>
  <c r="E675" i="17"/>
  <c r="I675" i="17" s="1"/>
  <c r="E676" i="17"/>
  <c r="I676" i="17" s="1"/>
  <c r="E677" i="17"/>
  <c r="I677" i="17" s="1"/>
  <c r="E678" i="17"/>
  <c r="I678" i="17" s="1"/>
  <c r="E679" i="17"/>
  <c r="I679" i="17" s="1"/>
  <c r="E680" i="17"/>
  <c r="I680" i="17" s="1"/>
  <c r="E681" i="17"/>
  <c r="I681" i="17" s="1"/>
  <c r="E682" i="17"/>
  <c r="I682" i="17" s="1"/>
  <c r="E683" i="17"/>
  <c r="I683" i="17" s="1"/>
  <c r="E684" i="17"/>
  <c r="I684" i="17" s="1"/>
  <c r="E685" i="17"/>
  <c r="I685" i="17" s="1"/>
  <c r="E686" i="17"/>
  <c r="I686" i="17" s="1"/>
  <c r="E687" i="17"/>
  <c r="I687" i="17" s="1"/>
  <c r="E688" i="17"/>
  <c r="I688" i="17" s="1"/>
  <c r="E689" i="17"/>
  <c r="I689" i="17" s="1"/>
  <c r="E690" i="17"/>
  <c r="I690" i="17" s="1"/>
  <c r="E691" i="17"/>
  <c r="I691" i="17" s="1"/>
  <c r="E692" i="17"/>
  <c r="I692" i="17" s="1"/>
  <c r="E693" i="17"/>
  <c r="I693" i="17" s="1"/>
  <c r="E694" i="17"/>
  <c r="I694" i="17" s="1"/>
  <c r="E695" i="17"/>
  <c r="I695" i="17" s="1"/>
  <c r="E696" i="17"/>
  <c r="I696" i="17" s="1"/>
  <c r="E697" i="17"/>
  <c r="I697" i="17" s="1"/>
  <c r="E698" i="17"/>
  <c r="I698" i="17" s="1"/>
  <c r="E699" i="17"/>
  <c r="I699" i="17" s="1"/>
  <c r="E700" i="17"/>
  <c r="I700" i="17" s="1"/>
  <c r="E701" i="17"/>
  <c r="I701" i="17" s="1"/>
  <c r="E702" i="17"/>
  <c r="I702" i="17" s="1"/>
  <c r="E703" i="17"/>
  <c r="I703" i="17" s="1"/>
  <c r="E704" i="17"/>
  <c r="I704" i="17" s="1"/>
  <c r="E705" i="17"/>
  <c r="I705" i="17" s="1"/>
  <c r="E706" i="17"/>
  <c r="I706" i="17" s="1"/>
  <c r="E707" i="17"/>
  <c r="I707" i="17" s="1"/>
  <c r="E708" i="17"/>
  <c r="I708" i="17" s="1"/>
  <c r="E709" i="17"/>
  <c r="I709" i="17" s="1"/>
  <c r="E710" i="17"/>
  <c r="I710" i="17" s="1"/>
  <c r="E711" i="17"/>
  <c r="I711" i="17" s="1"/>
  <c r="E712" i="17"/>
  <c r="I712" i="17" s="1"/>
  <c r="E713" i="17"/>
  <c r="I713" i="17" s="1"/>
  <c r="E714" i="17"/>
  <c r="I714" i="17" s="1"/>
  <c r="E715" i="17"/>
  <c r="I715" i="17" s="1"/>
  <c r="E716" i="17"/>
  <c r="I716" i="17" s="1"/>
  <c r="E717" i="17"/>
  <c r="I717" i="17" s="1"/>
  <c r="E718" i="17"/>
  <c r="I718" i="17" s="1"/>
  <c r="E719" i="17"/>
  <c r="I719" i="17" s="1"/>
  <c r="E720" i="17"/>
  <c r="I720" i="17" s="1"/>
  <c r="E721" i="17"/>
  <c r="I721" i="17" s="1"/>
  <c r="E722" i="17"/>
  <c r="I722" i="17" s="1"/>
  <c r="E723" i="17"/>
  <c r="I723" i="17" s="1"/>
  <c r="E724" i="17"/>
  <c r="I724" i="17" s="1"/>
  <c r="E725" i="17"/>
  <c r="I725" i="17" s="1"/>
  <c r="E726" i="17"/>
  <c r="I726" i="17" s="1"/>
  <c r="E727" i="17"/>
  <c r="I727" i="17" s="1"/>
  <c r="E728" i="17"/>
  <c r="I728" i="17" s="1"/>
  <c r="E729" i="17"/>
  <c r="I729" i="17" s="1"/>
  <c r="E730" i="17"/>
  <c r="I730" i="17" s="1"/>
  <c r="E731" i="17"/>
  <c r="I731" i="17" s="1"/>
  <c r="E732" i="17"/>
  <c r="I732" i="17" s="1"/>
  <c r="E733" i="17"/>
  <c r="I733" i="17" s="1"/>
  <c r="E734" i="17"/>
  <c r="I734" i="17" s="1"/>
  <c r="E735" i="17"/>
  <c r="I735" i="17" s="1"/>
  <c r="E736" i="17"/>
  <c r="I736" i="17" s="1"/>
  <c r="E737" i="17"/>
  <c r="I737" i="17" s="1"/>
  <c r="E738" i="17"/>
  <c r="I738" i="17" s="1"/>
  <c r="E739" i="17"/>
  <c r="I739" i="17" s="1"/>
  <c r="E740" i="17"/>
  <c r="I740" i="17" s="1"/>
  <c r="E741" i="17"/>
  <c r="I741" i="17" s="1"/>
  <c r="E742" i="17"/>
  <c r="I742" i="17" s="1"/>
  <c r="E743" i="17"/>
  <c r="I743" i="17" s="1"/>
  <c r="E744" i="17"/>
  <c r="I744" i="17" s="1"/>
  <c r="E745" i="17"/>
  <c r="I745" i="17" s="1"/>
  <c r="E746" i="17"/>
  <c r="I746" i="17" s="1"/>
  <c r="E747" i="17"/>
  <c r="I747" i="17" s="1"/>
  <c r="E748" i="17"/>
  <c r="I748" i="17" s="1"/>
  <c r="E749" i="17"/>
  <c r="I749" i="17" s="1"/>
  <c r="E750" i="17"/>
  <c r="I750" i="17" s="1"/>
  <c r="G750" i="17"/>
  <c r="K750" i="17" s="1"/>
  <c r="E751" i="17"/>
  <c r="I751" i="17" s="1"/>
  <c r="G751" i="17"/>
  <c r="K751" i="17" s="1"/>
  <c r="E752" i="17"/>
  <c r="I752" i="17" s="1"/>
  <c r="G752" i="17"/>
  <c r="K752" i="17" s="1"/>
  <c r="E753" i="17"/>
  <c r="I753" i="17" s="1"/>
  <c r="G753" i="17"/>
  <c r="K753" i="17" s="1"/>
  <c r="E754" i="17"/>
  <c r="I754" i="17" s="1"/>
  <c r="G754" i="17"/>
  <c r="K754" i="17" s="1"/>
  <c r="E755" i="17"/>
  <c r="I755" i="17" s="1"/>
  <c r="G755" i="17"/>
  <c r="K755" i="17" s="1"/>
  <c r="E756" i="17"/>
  <c r="I756" i="17" s="1"/>
  <c r="G756" i="17"/>
  <c r="K756" i="17" s="1"/>
  <c r="E757" i="17"/>
  <c r="I757" i="17" s="1"/>
  <c r="E758" i="17"/>
  <c r="I758" i="17" s="1"/>
  <c r="E759" i="17"/>
  <c r="I759" i="17" s="1"/>
  <c r="E760" i="17"/>
  <c r="I760" i="17" s="1"/>
  <c r="E761" i="17"/>
  <c r="I761" i="17" s="1"/>
  <c r="E762" i="17"/>
  <c r="I762" i="17" s="1"/>
  <c r="E763" i="17"/>
  <c r="I763" i="17" s="1"/>
  <c r="E764" i="17"/>
  <c r="I764" i="17" s="1"/>
  <c r="E765" i="17"/>
  <c r="I765" i="17" s="1"/>
  <c r="E766" i="17"/>
  <c r="I766" i="17" s="1"/>
  <c r="E767" i="17"/>
  <c r="I767" i="17" s="1"/>
  <c r="E768" i="17"/>
  <c r="I768" i="17" s="1"/>
  <c r="E769" i="17"/>
  <c r="I769" i="17" s="1"/>
  <c r="E770" i="17"/>
  <c r="I770" i="17" s="1"/>
  <c r="E771" i="17"/>
  <c r="I771" i="17" s="1"/>
  <c r="E772" i="17"/>
  <c r="I772" i="17" s="1"/>
  <c r="E773" i="17"/>
  <c r="I773" i="17" s="1"/>
  <c r="E774" i="17"/>
  <c r="I774" i="17" s="1"/>
  <c r="E775" i="17"/>
  <c r="I775" i="17" s="1"/>
  <c r="E776" i="17"/>
  <c r="I776" i="17" s="1"/>
  <c r="E777" i="17"/>
  <c r="I777" i="17" s="1"/>
  <c r="E778" i="17"/>
  <c r="I778" i="17" s="1"/>
  <c r="E779" i="17"/>
  <c r="I779" i="17" s="1"/>
  <c r="E780" i="17"/>
  <c r="I780" i="17" s="1"/>
  <c r="E781" i="17"/>
  <c r="I781" i="17" s="1"/>
  <c r="E782" i="17"/>
  <c r="I782" i="17" s="1"/>
  <c r="E783" i="17"/>
  <c r="I783" i="17" s="1"/>
  <c r="E784" i="17"/>
  <c r="I784" i="17" s="1"/>
  <c r="E785" i="17"/>
  <c r="I785" i="17" s="1"/>
  <c r="E786" i="17"/>
  <c r="I786" i="17" s="1"/>
  <c r="E787" i="17"/>
  <c r="I787" i="17" s="1"/>
  <c r="E788" i="17"/>
  <c r="I788" i="17" s="1"/>
  <c r="E789" i="17"/>
  <c r="I789" i="17" s="1"/>
  <c r="E790" i="17"/>
  <c r="I790" i="17" s="1"/>
  <c r="E791" i="17"/>
  <c r="I791" i="17" s="1"/>
  <c r="E792" i="17"/>
  <c r="I792" i="17" s="1"/>
  <c r="E793" i="17"/>
  <c r="I793" i="17" s="1"/>
  <c r="E794" i="17"/>
  <c r="I794" i="17" s="1"/>
  <c r="E795" i="17"/>
  <c r="I795" i="17" s="1"/>
  <c r="E796" i="17"/>
  <c r="I796" i="17" s="1"/>
  <c r="E797" i="17"/>
  <c r="I797" i="17" s="1"/>
  <c r="E798" i="17"/>
  <c r="I798" i="17" s="1"/>
  <c r="E799" i="17"/>
  <c r="I799" i="17" s="1"/>
  <c r="E800" i="17"/>
  <c r="I800" i="17" s="1"/>
  <c r="E801" i="17"/>
  <c r="I801" i="17" s="1"/>
  <c r="E802" i="17"/>
  <c r="I802" i="17" s="1"/>
  <c r="E803" i="17"/>
  <c r="I803" i="17" s="1"/>
  <c r="E804" i="17"/>
  <c r="I804" i="17" s="1"/>
  <c r="E805" i="17"/>
  <c r="I805" i="17" s="1"/>
  <c r="E806" i="17"/>
  <c r="I806" i="17" s="1"/>
  <c r="E807" i="17"/>
  <c r="I807" i="17" s="1"/>
  <c r="E808" i="17"/>
  <c r="I808" i="17" s="1"/>
  <c r="E809" i="17"/>
  <c r="I809" i="17" s="1"/>
  <c r="E810" i="17"/>
  <c r="I810" i="17" s="1"/>
  <c r="E811" i="17"/>
  <c r="I811" i="17" s="1"/>
  <c r="E812" i="17"/>
  <c r="I812" i="17" s="1"/>
  <c r="E813" i="17"/>
  <c r="I813" i="17" s="1"/>
  <c r="E814" i="17"/>
  <c r="I814" i="17" s="1"/>
  <c r="E815" i="17"/>
  <c r="I815" i="17" s="1"/>
  <c r="E816" i="17"/>
  <c r="I816" i="17" s="1"/>
  <c r="E817" i="17"/>
  <c r="I817" i="17" s="1"/>
  <c r="E818" i="17"/>
  <c r="I818" i="17" s="1"/>
  <c r="E819" i="17"/>
  <c r="I819" i="17" s="1"/>
  <c r="E820" i="17"/>
  <c r="I820" i="17" s="1"/>
  <c r="E821" i="17"/>
  <c r="I821" i="17" s="1"/>
  <c r="E822" i="17"/>
  <c r="I822" i="17" s="1"/>
  <c r="E823" i="17"/>
  <c r="I823" i="17" s="1"/>
  <c r="E824" i="17"/>
  <c r="I824" i="17" s="1"/>
  <c r="E825" i="17"/>
  <c r="I825" i="17" s="1"/>
  <c r="E826" i="17"/>
  <c r="I826" i="17" s="1"/>
  <c r="E827" i="17"/>
  <c r="I827" i="17" s="1"/>
  <c r="E828" i="17"/>
  <c r="I828" i="17" s="1"/>
  <c r="E829" i="17"/>
  <c r="I829" i="17" s="1"/>
  <c r="E830" i="17"/>
  <c r="I830" i="17" s="1"/>
  <c r="E831" i="17"/>
  <c r="I831" i="17" s="1"/>
  <c r="E832" i="17"/>
  <c r="I832" i="17" s="1"/>
  <c r="E833" i="17"/>
  <c r="I833" i="17" s="1"/>
  <c r="E834" i="17"/>
  <c r="I834" i="17" s="1"/>
  <c r="E835" i="17"/>
  <c r="I835" i="17" s="1"/>
  <c r="E836" i="17"/>
  <c r="I836" i="17" s="1"/>
  <c r="E837" i="17"/>
  <c r="I837" i="17" s="1"/>
  <c r="E838" i="17"/>
  <c r="I838" i="17" s="1"/>
  <c r="E839" i="17"/>
  <c r="I839" i="17" s="1"/>
  <c r="E840" i="17"/>
  <c r="I840" i="17" s="1"/>
  <c r="E841" i="17"/>
  <c r="I841" i="17" s="1"/>
  <c r="E842" i="17"/>
  <c r="I842" i="17" s="1"/>
  <c r="E843" i="17"/>
  <c r="I843" i="17" s="1"/>
  <c r="E844" i="17"/>
  <c r="I844" i="17" s="1"/>
  <c r="E845" i="17"/>
  <c r="I845" i="17" s="1"/>
  <c r="E846" i="17"/>
  <c r="I846" i="17" s="1"/>
  <c r="E847" i="17"/>
  <c r="I847" i="17" s="1"/>
  <c r="E848" i="17"/>
  <c r="I848" i="17" s="1"/>
  <c r="E849" i="17"/>
  <c r="I849" i="17" s="1"/>
  <c r="E850" i="17"/>
  <c r="I850" i="17" s="1"/>
  <c r="E851" i="17"/>
  <c r="I851" i="17" s="1"/>
  <c r="E852" i="17"/>
  <c r="I852" i="17" s="1"/>
  <c r="E853" i="17"/>
  <c r="I853" i="17" s="1"/>
  <c r="E854" i="17"/>
  <c r="I854" i="17" s="1"/>
  <c r="E855" i="17"/>
  <c r="I855" i="17" s="1"/>
  <c r="E856" i="17"/>
  <c r="I856" i="17" s="1"/>
  <c r="E857" i="17"/>
  <c r="I857" i="17" s="1"/>
  <c r="E858" i="17"/>
  <c r="I858" i="17" s="1"/>
  <c r="E859" i="17"/>
  <c r="I859" i="17" s="1"/>
  <c r="E860" i="17"/>
  <c r="I860" i="17" s="1"/>
  <c r="E861" i="17"/>
  <c r="I861" i="17" s="1"/>
  <c r="E862" i="17"/>
  <c r="I862" i="17" s="1"/>
  <c r="E863" i="17"/>
  <c r="I863" i="17" s="1"/>
  <c r="E864" i="17"/>
  <c r="I864" i="17" s="1"/>
  <c r="E865" i="17"/>
  <c r="I865" i="17" s="1"/>
  <c r="E866" i="17"/>
  <c r="I866" i="17" s="1"/>
  <c r="E867" i="17"/>
  <c r="I867" i="17" s="1"/>
  <c r="E868" i="17"/>
  <c r="I868" i="17" s="1"/>
  <c r="E869" i="17"/>
  <c r="I869" i="17" s="1"/>
  <c r="E870" i="17"/>
  <c r="I870" i="17" s="1"/>
  <c r="E871" i="17"/>
  <c r="I871" i="17" s="1"/>
  <c r="E872" i="17"/>
  <c r="I872" i="17" s="1"/>
  <c r="E873" i="17"/>
  <c r="I873" i="17" s="1"/>
  <c r="E874" i="17"/>
  <c r="I874" i="17" s="1"/>
  <c r="E875" i="17"/>
  <c r="I875" i="17" s="1"/>
  <c r="E876" i="17"/>
  <c r="I876" i="17" s="1"/>
  <c r="E877" i="17"/>
  <c r="I877" i="17" s="1"/>
  <c r="E878" i="17"/>
  <c r="I878" i="17" s="1"/>
  <c r="E879" i="17"/>
  <c r="I879" i="17" s="1"/>
  <c r="E880" i="17"/>
  <c r="I880" i="17" s="1"/>
  <c r="E881" i="17"/>
  <c r="I881" i="17" s="1"/>
  <c r="E882" i="17"/>
  <c r="I882" i="17" s="1"/>
  <c r="E883" i="17"/>
  <c r="I883" i="17" s="1"/>
  <c r="E884" i="17"/>
  <c r="I884" i="17" s="1"/>
  <c r="E885" i="17"/>
  <c r="I885" i="17" s="1"/>
  <c r="E886" i="17"/>
  <c r="I886" i="17" s="1"/>
  <c r="E887" i="17"/>
  <c r="I887" i="17" s="1"/>
  <c r="E888" i="17"/>
  <c r="I888" i="17" s="1"/>
  <c r="E889" i="17"/>
  <c r="I889" i="17" s="1"/>
  <c r="E890" i="17"/>
  <c r="I890" i="17" s="1"/>
  <c r="E891" i="17"/>
  <c r="I891" i="17" s="1"/>
  <c r="E892" i="17"/>
  <c r="I892" i="17" s="1"/>
  <c r="E893" i="17"/>
  <c r="I893" i="17" s="1"/>
  <c r="E894" i="17"/>
  <c r="I894" i="17" s="1"/>
  <c r="E895" i="17"/>
  <c r="I895" i="17" s="1"/>
  <c r="E896" i="17"/>
  <c r="I896" i="17" s="1"/>
  <c r="E897" i="17"/>
  <c r="I897" i="17" s="1"/>
  <c r="E898" i="17"/>
  <c r="I898" i="17" s="1"/>
  <c r="E899" i="17"/>
  <c r="I899" i="17" s="1"/>
  <c r="E900" i="17"/>
  <c r="I900" i="17" s="1"/>
  <c r="E901" i="17"/>
  <c r="I901" i="17" s="1"/>
  <c r="E902" i="17"/>
  <c r="I902" i="17" s="1"/>
  <c r="E903" i="17"/>
  <c r="I903" i="17" s="1"/>
  <c r="E904" i="17"/>
  <c r="I904" i="17" s="1"/>
  <c r="E905" i="17"/>
  <c r="I905" i="17" s="1"/>
  <c r="E906" i="17"/>
  <c r="I906" i="17" s="1"/>
  <c r="E907" i="17"/>
  <c r="I907" i="17" s="1"/>
  <c r="E908" i="17"/>
  <c r="I908" i="17" s="1"/>
  <c r="E909" i="17"/>
  <c r="I909" i="17" s="1"/>
  <c r="E910" i="17"/>
  <c r="I910" i="17" s="1"/>
  <c r="E911" i="17"/>
  <c r="I911" i="17" s="1"/>
  <c r="E912" i="17"/>
  <c r="I912" i="17" s="1"/>
  <c r="E913" i="17"/>
  <c r="I913" i="17" s="1"/>
  <c r="E914" i="17"/>
  <c r="I914" i="17" s="1"/>
  <c r="E915" i="17"/>
  <c r="I915" i="17" s="1"/>
  <c r="E916" i="17"/>
  <c r="I916" i="17" s="1"/>
  <c r="E917" i="17"/>
  <c r="I917" i="17" s="1"/>
  <c r="E3638" i="17"/>
  <c r="I3638" i="17" s="1"/>
  <c r="E1599" i="17"/>
  <c r="I1599" i="17" s="1"/>
  <c r="E920" i="17"/>
  <c r="I920" i="17" s="1"/>
  <c r="G920" i="17"/>
  <c r="K920" i="17" s="1"/>
  <c r="E921" i="17"/>
  <c r="I921" i="17" s="1"/>
  <c r="G921" i="17"/>
  <c r="K921" i="17" s="1"/>
  <c r="E922" i="17"/>
  <c r="I922" i="17" s="1"/>
  <c r="G922" i="17"/>
  <c r="K922" i="17" s="1"/>
  <c r="E923" i="17"/>
  <c r="I923" i="17" s="1"/>
  <c r="G923" i="17"/>
  <c r="K923" i="17" s="1"/>
  <c r="E924" i="17"/>
  <c r="I924" i="17" s="1"/>
  <c r="G924" i="17"/>
  <c r="K924" i="17" s="1"/>
  <c r="E925" i="17"/>
  <c r="I925" i="17" s="1"/>
  <c r="G925" i="17"/>
  <c r="K925" i="17" s="1"/>
  <c r="E926" i="17"/>
  <c r="I926" i="17" s="1"/>
  <c r="G926" i="17"/>
  <c r="K926" i="17" s="1"/>
  <c r="E927" i="17"/>
  <c r="I927" i="17" s="1"/>
  <c r="E928" i="17"/>
  <c r="I928" i="17" s="1"/>
  <c r="E929" i="17"/>
  <c r="I929" i="17" s="1"/>
  <c r="E930" i="17"/>
  <c r="I930" i="17" s="1"/>
  <c r="E931" i="17"/>
  <c r="I931" i="17" s="1"/>
  <c r="E932" i="17"/>
  <c r="I932" i="17" s="1"/>
  <c r="E933" i="17"/>
  <c r="I933" i="17" s="1"/>
  <c r="E934" i="17"/>
  <c r="I934" i="17" s="1"/>
  <c r="E935" i="17"/>
  <c r="I935" i="17" s="1"/>
  <c r="E936" i="17"/>
  <c r="I936" i="17" s="1"/>
  <c r="E937" i="17"/>
  <c r="I937" i="17" s="1"/>
  <c r="E938" i="17"/>
  <c r="I938" i="17" s="1"/>
  <c r="E939" i="17"/>
  <c r="I939" i="17" s="1"/>
  <c r="E940" i="17"/>
  <c r="I940" i="17" s="1"/>
  <c r="E941" i="17"/>
  <c r="I941" i="17" s="1"/>
  <c r="E942" i="17"/>
  <c r="I942" i="17" s="1"/>
  <c r="E943" i="17"/>
  <c r="I943" i="17" s="1"/>
  <c r="E944" i="17"/>
  <c r="I944" i="17" s="1"/>
  <c r="E945" i="17"/>
  <c r="I945" i="17" s="1"/>
  <c r="E946" i="17"/>
  <c r="I946" i="17" s="1"/>
  <c r="E947" i="17"/>
  <c r="I947" i="17" s="1"/>
  <c r="E948" i="17"/>
  <c r="I948" i="17" s="1"/>
  <c r="E949" i="17"/>
  <c r="I949" i="17" s="1"/>
  <c r="E950" i="17"/>
  <c r="I950" i="17" s="1"/>
  <c r="E951" i="17"/>
  <c r="I951" i="17" s="1"/>
  <c r="E952" i="17"/>
  <c r="I952" i="17" s="1"/>
  <c r="E953" i="17"/>
  <c r="I953" i="17" s="1"/>
  <c r="E954" i="17"/>
  <c r="I954" i="17" s="1"/>
  <c r="E955" i="17"/>
  <c r="I955" i="17" s="1"/>
  <c r="E956" i="17"/>
  <c r="I956" i="17" s="1"/>
  <c r="E957" i="17"/>
  <c r="I957" i="17" s="1"/>
  <c r="E958" i="17"/>
  <c r="I958" i="17" s="1"/>
  <c r="E959" i="17"/>
  <c r="I959" i="17" s="1"/>
  <c r="E960" i="17"/>
  <c r="I960" i="17" s="1"/>
  <c r="E961" i="17"/>
  <c r="I961" i="17" s="1"/>
  <c r="E962" i="17"/>
  <c r="I962" i="17" s="1"/>
  <c r="E963" i="17"/>
  <c r="I963" i="17" s="1"/>
  <c r="E964" i="17"/>
  <c r="I964" i="17" s="1"/>
  <c r="E965" i="17"/>
  <c r="I965" i="17" s="1"/>
  <c r="E966" i="17"/>
  <c r="I966" i="17" s="1"/>
  <c r="E967" i="17"/>
  <c r="I967" i="17" s="1"/>
  <c r="E968" i="17"/>
  <c r="I968" i="17" s="1"/>
  <c r="E969" i="17"/>
  <c r="I969" i="17" s="1"/>
  <c r="E970" i="17"/>
  <c r="I970" i="17" s="1"/>
  <c r="E971" i="17"/>
  <c r="I971" i="17" s="1"/>
  <c r="E972" i="17"/>
  <c r="I972" i="17" s="1"/>
  <c r="E973" i="17"/>
  <c r="I973" i="17" s="1"/>
  <c r="E974" i="17"/>
  <c r="I974" i="17" s="1"/>
  <c r="E975" i="17"/>
  <c r="I975" i="17" s="1"/>
  <c r="E976" i="17"/>
  <c r="I976" i="17" s="1"/>
  <c r="E977" i="17"/>
  <c r="I977" i="17" s="1"/>
  <c r="E978" i="17"/>
  <c r="I978" i="17" s="1"/>
  <c r="E979" i="17"/>
  <c r="I979" i="17" s="1"/>
  <c r="E980" i="17"/>
  <c r="I980" i="17" s="1"/>
  <c r="E981" i="17"/>
  <c r="I981" i="17" s="1"/>
  <c r="E982" i="17"/>
  <c r="I982" i="17" s="1"/>
  <c r="E983" i="17"/>
  <c r="I983" i="17" s="1"/>
  <c r="E984" i="17"/>
  <c r="I984" i="17" s="1"/>
  <c r="E985" i="17"/>
  <c r="I985" i="17" s="1"/>
  <c r="E986" i="17"/>
  <c r="I986" i="17" s="1"/>
  <c r="E987" i="17"/>
  <c r="I987" i="17" s="1"/>
  <c r="E988" i="17"/>
  <c r="I988" i="17" s="1"/>
  <c r="E989" i="17"/>
  <c r="I989" i="17" s="1"/>
  <c r="E990" i="17"/>
  <c r="I990" i="17" s="1"/>
  <c r="E991" i="17"/>
  <c r="I991" i="17" s="1"/>
  <c r="E992" i="17"/>
  <c r="I992" i="17" s="1"/>
  <c r="E993" i="17"/>
  <c r="I993" i="17" s="1"/>
  <c r="E994" i="17"/>
  <c r="I994" i="17" s="1"/>
  <c r="E995" i="17"/>
  <c r="I995" i="17" s="1"/>
  <c r="E996" i="17"/>
  <c r="I996" i="17" s="1"/>
  <c r="E997" i="17"/>
  <c r="I997" i="17" s="1"/>
  <c r="E998" i="17"/>
  <c r="I998" i="17" s="1"/>
  <c r="E999" i="17"/>
  <c r="I999" i="17" s="1"/>
  <c r="E1000" i="17"/>
  <c r="I1000" i="17" s="1"/>
  <c r="E1001" i="17"/>
  <c r="I1001" i="17" s="1"/>
  <c r="E1002" i="17"/>
  <c r="I1002" i="17" s="1"/>
  <c r="E1003" i="17"/>
  <c r="I1003" i="17" s="1"/>
  <c r="E1004" i="17"/>
  <c r="I1004" i="17" s="1"/>
  <c r="E1005" i="17"/>
  <c r="I1005" i="17" s="1"/>
  <c r="E1006" i="17"/>
  <c r="I1006" i="17" s="1"/>
  <c r="E1007" i="17"/>
  <c r="I1007" i="17" s="1"/>
  <c r="E1008" i="17"/>
  <c r="I1008" i="17" s="1"/>
  <c r="E1009" i="17"/>
  <c r="I1009" i="17" s="1"/>
  <c r="E1010" i="17"/>
  <c r="I1010" i="17" s="1"/>
  <c r="E1011" i="17"/>
  <c r="I1011" i="17" s="1"/>
  <c r="E1012" i="17"/>
  <c r="I1012" i="17" s="1"/>
  <c r="E1013" i="17"/>
  <c r="I1013" i="17" s="1"/>
  <c r="E1014" i="17"/>
  <c r="I1014" i="17" s="1"/>
  <c r="E1015" i="17"/>
  <c r="I1015" i="17" s="1"/>
  <c r="E1016" i="17"/>
  <c r="I1016" i="17" s="1"/>
  <c r="E1017" i="17"/>
  <c r="I1017" i="17" s="1"/>
  <c r="E1018" i="17"/>
  <c r="I1018" i="17" s="1"/>
  <c r="E1019" i="17"/>
  <c r="I1019" i="17" s="1"/>
  <c r="E1020" i="17"/>
  <c r="I1020" i="17" s="1"/>
  <c r="E1021" i="17"/>
  <c r="I1021" i="17" s="1"/>
  <c r="E1022" i="17"/>
  <c r="I1022" i="17" s="1"/>
  <c r="E1023" i="17"/>
  <c r="I1023" i="17" s="1"/>
  <c r="E1024" i="17"/>
  <c r="I1024" i="17" s="1"/>
  <c r="E1025" i="17"/>
  <c r="I1025" i="17" s="1"/>
  <c r="E1026" i="17"/>
  <c r="I1026" i="17" s="1"/>
  <c r="E1027" i="17"/>
  <c r="I1027" i="17" s="1"/>
  <c r="E1028" i="17"/>
  <c r="I1028" i="17" s="1"/>
  <c r="E1029" i="17"/>
  <c r="I1029" i="17" s="1"/>
  <c r="E1030" i="17"/>
  <c r="I1030" i="17" s="1"/>
  <c r="E1031" i="17"/>
  <c r="I1031" i="17" s="1"/>
  <c r="E1032" i="17"/>
  <c r="I1032" i="17" s="1"/>
  <c r="E1033" i="17"/>
  <c r="I1033" i="17" s="1"/>
  <c r="E1034" i="17"/>
  <c r="I1034" i="17" s="1"/>
  <c r="E1035" i="17"/>
  <c r="I1035" i="17" s="1"/>
  <c r="E1036" i="17"/>
  <c r="I1036" i="17" s="1"/>
  <c r="E1037" i="17"/>
  <c r="I1037" i="17" s="1"/>
  <c r="E1038" i="17"/>
  <c r="I1038" i="17" s="1"/>
  <c r="E1039" i="17"/>
  <c r="I1039" i="17" s="1"/>
  <c r="E1040" i="17"/>
  <c r="I1040" i="17" s="1"/>
  <c r="E1041" i="17"/>
  <c r="I1041" i="17" s="1"/>
  <c r="E1042" i="17"/>
  <c r="I1042" i="17" s="1"/>
  <c r="E1043" i="17"/>
  <c r="I1043" i="17" s="1"/>
  <c r="E1044" i="17"/>
  <c r="I1044" i="17" s="1"/>
  <c r="E1045" i="17"/>
  <c r="I1045" i="17" s="1"/>
  <c r="E1046" i="17"/>
  <c r="I1046" i="17" s="1"/>
  <c r="E1047" i="17"/>
  <c r="I1047" i="17" s="1"/>
  <c r="E1048" i="17"/>
  <c r="I1048" i="17" s="1"/>
  <c r="E1049" i="17"/>
  <c r="I1049" i="17" s="1"/>
  <c r="E1050" i="17"/>
  <c r="I1050" i="17" s="1"/>
  <c r="E1051" i="17"/>
  <c r="I1051" i="17" s="1"/>
  <c r="E1052" i="17"/>
  <c r="I1052" i="17" s="1"/>
  <c r="E1053" i="17"/>
  <c r="I1053" i="17" s="1"/>
  <c r="E1054" i="17"/>
  <c r="I1054" i="17" s="1"/>
  <c r="E1055" i="17"/>
  <c r="I1055" i="17" s="1"/>
  <c r="E1056" i="17"/>
  <c r="I1056" i="17" s="1"/>
  <c r="E1057" i="17"/>
  <c r="I1057" i="17" s="1"/>
  <c r="E1058" i="17"/>
  <c r="I1058" i="17" s="1"/>
  <c r="E1059" i="17"/>
  <c r="I1059" i="17" s="1"/>
  <c r="E1060" i="17"/>
  <c r="I1060" i="17" s="1"/>
  <c r="E1061" i="17"/>
  <c r="I1061" i="17" s="1"/>
  <c r="E1062" i="17"/>
  <c r="I1062" i="17" s="1"/>
  <c r="E1063" i="17"/>
  <c r="I1063" i="17" s="1"/>
  <c r="E1064" i="17"/>
  <c r="I1064" i="17" s="1"/>
  <c r="E1065" i="17"/>
  <c r="I1065" i="17" s="1"/>
  <c r="E1066" i="17"/>
  <c r="I1066" i="17" s="1"/>
  <c r="E1067" i="17"/>
  <c r="I1067" i="17" s="1"/>
  <c r="E1068" i="17"/>
  <c r="I1068" i="17" s="1"/>
  <c r="E1069" i="17"/>
  <c r="I1069" i="17" s="1"/>
  <c r="E1070" i="17"/>
  <c r="I1070" i="17" s="1"/>
  <c r="E1071" i="17"/>
  <c r="I1071" i="17" s="1"/>
  <c r="E1072" i="17"/>
  <c r="I1072" i="17" s="1"/>
  <c r="E1073" i="17"/>
  <c r="I1073" i="17" s="1"/>
  <c r="E1074" i="17"/>
  <c r="I1074" i="17" s="1"/>
  <c r="E1075" i="17"/>
  <c r="I1075" i="17" s="1"/>
  <c r="E1076" i="17"/>
  <c r="I1076" i="17" s="1"/>
  <c r="E1077" i="17"/>
  <c r="I1077" i="17" s="1"/>
  <c r="E1078" i="17"/>
  <c r="I1078" i="17" s="1"/>
  <c r="E1079" i="17"/>
  <c r="I1079" i="17" s="1"/>
  <c r="E1080" i="17"/>
  <c r="I1080" i="17" s="1"/>
  <c r="E1081" i="17"/>
  <c r="I1081" i="17" s="1"/>
  <c r="E1082" i="17"/>
  <c r="I1082" i="17" s="1"/>
  <c r="E1083" i="17"/>
  <c r="I1083" i="17" s="1"/>
  <c r="E1084" i="17"/>
  <c r="I1084" i="17" s="1"/>
  <c r="E1085" i="17"/>
  <c r="I1085" i="17" s="1"/>
  <c r="E1086" i="17"/>
  <c r="I1086" i="17" s="1"/>
  <c r="E1087" i="17"/>
  <c r="I1087" i="17" s="1"/>
  <c r="E1768" i="17"/>
  <c r="I1768" i="17" s="1"/>
  <c r="E3809" i="17"/>
  <c r="I3809" i="17" s="1"/>
  <c r="E1090" i="17"/>
  <c r="I1090" i="17" s="1"/>
  <c r="G1090" i="17"/>
  <c r="K1090" i="17" s="1"/>
  <c r="E1091" i="17"/>
  <c r="I1091" i="17" s="1"/>
  <c r="G1091" i="17"/>
  <c r="K1091" i="17" s="1"/>
  <c r="E1092" i="17"/>
  <c r="I1092" i="17" s="1"/>
  <c r="G1092" i="17"/>
  <c r="K1092" i="17" s="1"/>
  <c r="E1093" i="17"/>
  <c r="I1093" i="17" s="1"/>
  <c r="G1093" i="17"/>
  <c r="K1093" i="17" s="1"/>
  <c r="E1094" i="17"/>
  <c r="I1094" i="17" s="1"/>
  <c r="G1094" i="17"/>
  <c r="K1094" i="17" s="1"/>
  <c r="E1095" i="17"/>
  <c r="I1095" i="17" s="1"/>
  <c r="G1095" i="17"/>
  <c r="K1095" i="17" s="1"/>
  <c r="E1096" i="17"/>
  <c r="I1096" i="17" s="1"/>
  <c r="G1096" i="17"/>
  <c r="K1096" i="17" s="1"/>
  <c r="E1097" i="17"/>
  <c r="I1097" i="17" s="1"/>
  <c r="E1098" i="17"/>
  <c r="I1098" i="17" s="1"/>
  <c r="E1099" i="17"/>
  <c r="I1099" i="17" s="1"/>
  <c r="E1100" i="17"/>
  <c r="I1100" i="17" s="1"/>
  <c r="E1101" i="17"/>
  <c r="I1101" i="17" s="1"/>
  <c r="E1102" i="17"/>
  <c r="I1102" i="17" s="1"/>
  <c r="E1103" i="17"/>
  <c r="I1103" i="17" s="1"/>
  <c r="E1104" i="17"/>
  <c r="I1104" i="17" s="1"/>
  <c r="E1105" i="17"/>
  <c r="I1105" i="17" s="1"/>
  <c r="E1106" i="17"/>
  <c r="I1106" i="17" s="1"/>
  <c r="E1107" i="17"/>
  <c r="I1107" i="17" s="1"/>
  <c r="E1108" i="17"/>
  <c r="I1108" i="17" s="1"/>
  <c r="E1109" i="17"/>
  <c r="I1109" i="17" s="1"/>
  <c r="E1110" i="17"/>
  <c r="I1110" i="17" s="1"/>
  <c r="E1111" i="17"/>
  <c r="I1111" i="17" s="1"/>
  <c r="E1112" i="17"/>
  <c r="I1112" i="17" s="1"/>
  <c r="E1113" i="17"/>
  <c r="I1113" i="17" s="1"/>
  <c r="E1114" i="17"/>
  <c r="I1114" i="17" s="1"/>
  <c r="E1115" i="17"/>
  <c r="I1115" i="17" s="1"/>
  <c r="E1116" i="17"/>
  <c r="I1116" i="17" s="1"/>
  <c r="E1117" i="17"/>
  <c r="I1117" i="17" s="1"/>
  <c r="E1118" i="17"/>
  <c r="I1118" i="17" s="1"/>
  <c r="E1119" i="17"/>
  <c r="I1119" i="17" s="1"/>
  <c r="E1120" i="17"/>
  <c r="I1120" i="17" s="1"/>
  <c r="E1121" i="17"/>
  <c r="I1121" i="17" s="1"/>
  <c r="E1122" i="17"/>
  <c r="I1122" i="17" s="1"/>
  <c r="E1123" i="17"/>
  <c r="I1123" i="17" s="1"/>
  <c r="E1124" i="17"/>
  <c r="I1124" i="17" s="1"/>
  <c r="E1125" i="17"/>
  <c r="I1125" i="17" s="1"/>
  <c r="E1126" i="17"/>
  <c r="I1126" i="17" s="1"/>
  <c r="E1127" i="17"/>
  <c r="I1127" i="17" s="1"/>
  <c r="E1128" i="17"/>
  <c r="I1128" i="17" s="1"/>
  <c r="E1129" i="17"/>
  <c r="I1129" i="17" s="1"/>
  <c r="E1130" i="17"/>
  <c r="I1130" i="17" s="1"/>
  <c r="E1131" i="17"/>
  <c r="I1131" i="17" s="1"/>
  <c r="E1132" i="17"/>
  <c r="I1132" i="17" s="1"/>
  <c r="E1133" i="17"/>
  <c r="I1133" i="17" s="1"/>
  <c r="E1134" i="17"/>
  <c r="I1134" i="17" s="1"/>
  <c r="E1135" i="17"/>
  <c r="I1135" i="17" s="1"/>
  <c r="E1136" i="17"/>
  <c r="I1136" i="17" s="1"/>
  <c r="E1137" i="17"/>
  <c r="I1137" i="17" s="1"/>
  <c r="E1138" i="17"/>
  <c r="I1138" i="17" s="1"/>
  <c r="E1139" i="17"/>
  <c r="I1139" i="17" s="1"/>
  <c r="E1140" i="17"/>
  <c r="I1140" i="17" s="1"/>
  <c r="E1141" i="17"/>
  <c r="I1141" i="17" s="1"/>
  <c r="E1142" i="17"/>
  <c r="I1142" i="17" s="1"/>
  <c r="E1143" i="17"/>
  <c r="I1143" i="17" s="1"/>
  <c r="E1144" i="17"/>
  <c r="I1144" i="17" s="1"/>
  <c r="E1145" i="17"/>
  <c r="I1145" i="17" s="1"/>
  <c r="E1146" i="17"/>
  <c r="I1146" i="17" s="1"/>
  <c r="E1147" i="17"/>
  <c r="I1147" i="17" s="1"/>
  <c r="E1148" i="17"/>
  <c r="I1148" i="17" s="1"/>
  <c r="E1149" i="17"/>
  <c r="I1149" i="17" s="1"/>
  <c r="E1150" i="17"/>
  <c r="I1150" i="17" s="1"/>
  <c r="E1151" i="17"/>
  <c r="I1151" i="17" s="1"/>
  <c r="E1152" i="17"/>
  <c r="I1152" i="17" s="1"/>
  <c r="E1153" i="17"/>
  <c r="I1153" i="17" s="1"/>
  <c r="E1154" i="17"/>
  <c r="I1154" i="17" s="1"/>
  <c r="E1155" i="17"/>
  <c r="I1155" i="17" s="1"/>
  <c r="E1156" i="17"/>
  <c r="I1156" i="17" s="1"/>
  <c r="E1157" i="17"/>
  <c r="I1157" i="17" s="1"/>
  <c r="E1158" i="17"/>
  <c r="I1158" i="17" s="1"/>
  <c r="E1159" i="17"/>
  <c r="I1159" i="17" s="1"/>
  <c r="E1160" i="17"/>
  <c r="I1160" i="17" s="1"/>
  <c r="E1161" i="17"/>
  <c r="I1161" i="17" s="1"/>
  <c r="E1162" i="17"/>
  <c r="I1162" i="17" s="1"/>
  <c r="E1163" i="17"/>
  <c r="I1163" i="17" s="1"/>
  <c r="E1164" i="17"/>
  <c r="I1164" i="17" s="1"/>
  <c r="E1165" i="17"/>
  <c r="I1165" i="17" s="1"/>
  <c r="E1166" i="17"/>
  <c r="I1166" i="17" s="1"/>
  <c r="E1167" i="17"/>
  <c r="I1167" i="17" s="1"/>
  <c r="E1168" i="17"/>
  <c r="I1168" i="17" s="1"/>
  <c r="E1169" i="17"/>
  <c r="I1169" i="17" s="1"/>
  <c r="E1170" i="17"/>
  <c r="I1170" i="17" s="1"/>
  <c r="E1171" i="17"/>
  <c r="I1171" i="17" s="1"/>
  <c r="E1172" i="17"/>
  <c r="I1172" i="17" s="1"/>
  <c r="E1173" i="17"/>
  <c r="I1173" i="17" s="1"/>
  <c r="E1174" i="17"/>
  <c r="I1174" i="17" s="1"/>
  <c r="E1175" i="17"/>
  <c r="I1175" i="17" s="1"/>
  <c r="E1176" i="17"/>
  <c r="I1176" i="17" s="1"/>
  <c r="E1177" i="17"/>
  <c r="I1177" i="17" s="1"/>
  <c r="E1178" i="17"/>
  <c r="I1178" i="17" s="1"/>
  <c r="E1179" i="17"/>
  <c r="I1179" i="17" s="1"/>
  <c r="E1180" i="17"/>
  <c r="I1180" i="17" s="1"/>
  <c r="E1181" i="17"/>
  <c r="I1181" i="17" s="1"/>
  <c r="E1182" i="17"/>
  <c r="I1182" i="17" s="1"/>
  <c r="E1183" i="17"/>
  <c r="I1183" i="17" s="1"/>
  <c r="E1184" i="17"/>
  <c r="I1184" i="17" s="1"/>
  <c r="E1185" i="17"/>
  <c r="I1185" i="17" s="1"/>
  <c r="E1186" i="17"/>
  <c r="I1186" i="17" s="1"/>
  <c r="E1187" i="17"/>
  <c r="I1187" i="17" s="1"/>
  <c r="E1188" i="17"/>
  <c r="I1188" i="17" s="1"/>
  <c r="E1189" i="17"/>
  <c r="I1189" i="17" s="1"/>
  <c r="E1190" i="17"/>
  <c r="I1190" i="17" s="1"/>
  <c r="E1191" i="17"/>
  <c r="I1191" i="17" s="1"/>
  <c r="E1192" i="17"/>
  <c r="I1192" i="17" s="1"/>
  <c r="E1193" i="17"/>
  <c r="I1193" i="17" s="1"/>
  <c r="E1194" i="17"/>
  <c r="I1194" i="17" s="1"/>
  <c r="E1195" i="17"/>
  <c r="I1195" i="17" s="1"/>
  <c r="E1196" i="17"/>
  <c r="I1196" i="17" s="1"/>
  <c r="E1197" i="17"/>
  <c r="I1197" i="17" s="1"/>
  <c r="E1198" i="17"/>
  <c r="I1198" i="17" s="1"/>
  <c r="E1199" i="17"/>
  <c r="I1199" i="17" s="1"/>
  <c r="E1200" i="17"/>
  <c r="I1200" i="17" s="1"/>
  <c r="E1201" i="17"/>
  <c r="I1201" i="17" s="1"/>
  <c r="E1202" i="17"/>
  <c r="I1202" i="17" s="1"/>
  <c r="E1203" i="17"/>
  <c r="I1203" i="17" s="1"/>
  <c r="E1204" i="17"/>
  <c r="I1204" i="17" s="1"/>
  <c r="E1205" i="17"/>
  <c r="I1205" i="17" s="1"/>
  <c r="E1206" i="17"/>
  <c r="I1206" i="17" s="1"/>
  <c r="E1207" i="17"/>
  <c r="I1207" i="17" s="1"/>
  <c r="E1208" i="17"/>
  <c r="I1208" i="17" s="1"/>
  <c r="E1209" i="17"/>
  <c r="I1209" i="17" s="1"/>
  <c r="E1210" i="17"/>
  <c r="I1210" i="17" s="1"/>
  <c r="E1211" i="17"/>
  <c r="I1211" i="17" s="1"/>
  <c r="E1212" i="17"/>
  <c r="I1212" i="17" s="1"/>
  <c r="E1213" i="17"/>
  <c r="I1213" i="17" s="1"/>
  <c r="E1214" i="17"/>
  <c r="I1214" i="17" s="1"/>
  <c r="E1215" i="17"/>
  <c r="I1215" i="17" s="1"/>
  <c r="E1216" i="17"/>
  <c r="I1216" i="17" s="1"/>
  <c r="E1217" i="17"/>
  <c r="I1217" i="17" s="1"/>
  <c r="E1218" i="17"/>
  <c r="I1218" i="17" s="1"/>
  <c r="E1219" i="17"/>
  <c r="I1219" i="17" s="1"/>
  <c r="E1220" i="17"/>
  <c r="I1220" i="17" s="1"/>
  <c r="E1221" i="17"/>
  <c r="I1221" i="17" s="1"/>
  <c r="E1222" i="17"/>
  <c r="I1222" i="17" s="1"/>
  <c r="E1223" i="17"/>
  <c r="I1223" i="17" s="1"/>
  <c r="E1224" i="17"/>
  <c r="I1224" i="17" s="1"/>
  <c r="E1225" i="17"/>
  <c r="I1225" i="17" s="1"/>
  <c r="E1226" i="17"/>
  <c r="I1226" i="17" s="1"/>
  <c r="E1227" i="17"/>
  <c r="I1227" i="17" s="1"/>
  <c r="E1228" i="17"/>
  <c r="I1228" i="17" s="1"/>
  <c r="E1229" i="17"/>
  <c r="I1229" i="17" s="1"/>
  <c r="E1230" i="17"/>
  <c r="I1230" i="17" s="1"/>
  <c r="E1231" i="17"/>
  <c r="I1231" i="17" s="1"/>
  <c r="E1232" i="17"/>
  <c r="I1232" i="17" s="1"/>
  <c r="E1233" i="17"/>
  <c r="I1233" i="17" s="1"/>
  <c r="E1234" i="17"/>
  <c r="I1234" i="17" s="1"/>
  <c r="E1235" i="17"/>
  <c r="I1235" i="17" s="1"/>
  <c r="E1236" i="17"/>
  <c r="I1236" i="17" s="1"/>
  <c r="E1237" i="17"/>
  <c r="I1237" i="17" s="1"/>
  <c r="E1238" i="17"/>
  <c r="I1238" i="17" s="1"/>
  <c r="E1239" i="17"/>
  <c r="I1239" i="17" s="1"/>
  <c r="E1240" i="17"/>
  <c r="I1240" i="17" s="1"/>
  <c r="E1241" i="17"/>
  <c r="I1241" i="17" s="1"/>
  <c r="E1242" i="17"/>
  <c r="I1242" i="17" s="1"/>
  <c r="E1243" i="17"/>
  <c r="I1243" i="17" s="1"/>
  <c r="E1244" i="17"/>
  <c r="I1244" i="17" s="1"/>
  <c r="E1245" i="17"/>
  <c r="I1245" i="17" s="1"/>
  <c r="E1246" i="17"/>
  <c r="I1246" i="17" s="1"/>
  <c r="E1247" i="17"/>
  <c r="I1247" i="17" s="1"/>
  <c r="E1248" i="17"/>
  <c r="I1248" i="17" s="1"/>
  <c r="E1249" i="17"/>
  <c r="I1249" i="17" s="1"/>
  <c r="E1250" i="17"/>
  <c r="I1250" i="17" s="1"/>
  <c r="E1251" i="17"/>
  <c r="I1251" i="17" s="1"/>
  <c r="E1252" i="17"/>
  <c r="I1252" i="17" s="1"/>
  <c r="E1253" i="17"/>
  <c r="I1253" i="17" s="1"/>
  <c r="E1254" i="17"/>
  <c r="I1254" i="17" s="1"/>
  <c r="E1255" i="17"/>
  <c r="I1255" i="17" s="1"/>
  <c r="E1256" i="17"/>
  <c r="I1256" i="17" s="1"/>
  <c r="E1257" i="17"/>
  <c r="I1257" i="17" s="1"/>
  <c r="E408" i="17"/>
  <c r="I408" i="17" s="1"/>
  <c r="E409" i="17"/>
  <c r="I409" i="17" s="1"/>
  <c r="E1260" i="17"/>
  <c r="I1260" i="17" s="1"/>
  <c r="G1260" i="17"/>
  <c r="K1260" i="17" s="1"/>
  <c r="E1261" i="17"/>
  <c r="I1261" i="17" s="1"/>
  <c r="G1261" i="17"/>
  <c r="K1261" i="17" s="1"/>
  <c r="E1262" i="17"/>
  <c r="I1262" i="17" s="1"/>
  <c r="G1262" i="17"/>
  <c r="K1262" i="17" s="1"/>
  <c r="E1263" i="17"/>
  <c r="I1263" i="17" s="1"/>
  <c r="G1263" i="17"/>
  <c r="K1263" i="17" s="1"/>
  <c r="E1264" i="17"/>
  <c r="I1264" i="17" s="1"/>
  <c r="G1264" i="17"/>
  <c r="K1264" i="17" s="1"/>
  <c r="E1265" i="17"/>
  <c r="I1265" i="17" s="1"/>
  <c r="G1265" i="17"/>
  <c r="K1265" i="17" s="1"/>
  <c r="E1266" i="17"/>
  <c r="I1266" i="17" s="1"/>
  <c r="G1266" i="17"/>
  <c r="K1266" i="17" s="1"/>
  <c r="E1267" i="17"/>
  <c r="I1267" i="17" s="1"/>
  <c r="E1268" i="17"/>
  <c r="I1268" i="17" s="1"/>
  <c r="E1269" i="17"/>
  <c r="I1269" i="17" s="1"/>
  <c r="E1270" i="17"/>
  <c r="I1270" i="17" s="1"/>
  <c r="E1271" i="17"/>
  <c r="I1271" i="17" s="1"/>
  <c r="E1272" i="17"/>
  <c r="I1272" i="17" s="1"/>
  <c r="E1273" i="17"/>
  <c r="I1273" i="17" s="1"/>
  <c r="E1274" i="17"/>
  <c r="I1274" i="17" s="1"/>
  <c r="E1275" i="17"/>
  <c r="I1275" i="17" s="1"/>
  <c r="E1276" i="17"/>
  <c r="I1276" i="17" s="1"/>
  <c r="E1277" i="17"/>
  <c r="I1277" i="17" s="1"/>
  <c r="E1278" i="17"/>
  <c r="I1278" i="17" s="1"/>
  <c r="E1279" i="17"/>
  <c r="I1279" i="17" s="1"/>
  <c r="E1280" i="17"/>
  <c r="I1280" i="17" s="1"/>
  <c r="E1281" i="17"/>
  <c r="I1281" i="17" s="1"/>
  <c r="E1282" i="17"/>
  <c r="I1282" i="17" s="1"/>
  <c r="E1283" i="17"/>
  <c r="I1283" i="17" s="1"/>
  <c r="E1284" i="17"/>
  <c r="I1284" i="17" s="1"/>
  <c r="E1285" i="17"/>
  <c r="I1285" i="17" s="1"/>
  <c r="E1286" i="17"/>
  <c r="I1286" i="17" s="1"/>
  <c r="E1287" i="17"/>
  <c r="I1287" i="17" s="1"/>
  <c r="E1288" i="17"/>
  <c r="I1288" i="17" s="1"/>
  <c r="E1289" i="17"/>
  <c r="I1289" i="17" s="1"/>
  <c r="E1290" i="17"/>
  <c r="I1290" i="17" s="1"/>
  <c r="E1291" i="17"/>
  <c r="I1291" i="17" s="1"/>
  <c r="E1292" i="17"/>
  <c r="I1292" i="17" s="1"/>
  <c r="E1293" i="17"/>
  <c r="I1293" i="17" s="1"/>
  <c r="E1294" i="17"/>
  <c r="I1294" i="17" s="1"/>
  <c r="E1295" i="17"/>
  <c r="I1295" i="17" s="1"/>
  <c r="E1296" i="17"/>
  <c r="I1296" i="17" s="1"/>
  <c r="E1297" i="17"/>
  <c r="I1297" i="17" s="1"/>
  <c r="E1298" i="17"/>
  <c r="I1298" i="17" s="1"/>
  <c r="E1299" i="17"/>
  <c r="I1299" i="17" s="1"/>
  <c r="E1300" i="17"/>
  <c r="I1300" i="17" s="1"/>
  <c r="E1301" i="17"/>
  <c r="I1301" i="17" s="1"/>
  <c r="E1302" i="17"/>
  <c r="I1302" i="17" s="1"/>
  <c r="E1303" i="17"/>
  <c r="I1303" i="17" s="1"/>
  <c r="E1304" i="17"/>
  <c r="I1304" i="17" s="1"/>
  <c r="E1305" i="17"/>
  <c r="I1305" i="17" s="1"/>
  <c r="E1306" i="17"/>
  <c r="I1306" i="17" s="1"/>
  <c r="E1307" i="17"/>
  <c r="I1307" i="17" s="1"/>
  <c r="E1308" i="17"/>
  <c r="I1308" i="17" s="1"/>
  <c r="E1309" i="17"/>
  <c r="I1309" i="17" s="1"/>
  <c r="E1310" i="17"/>
  <c r="I1310" i="17" s="1"/>
  <c r="E1311" i="17"/>
  <c r="I1311" i="17" s="1"/>
  <c r="E1312" i="17"/>
  <c r="I1312" i="17" s="1"/>
  <c r="E1313" i="17"/>
  <c r="I1313" i="17" s="1"/>
  <c r="E1314" i="17"/>
  <c r="I1314" i="17" s="1"/>
  <c r="E1315" i="17"/>
  <c r="I1315" i="17" s="1"/>
  <c r="E1316" i="17"/>
  <c r="I1316" i="17" s="1"/>
  <c r="E1317" i="17"/>
  <c r="I1317" i="17" s="1"/>
  <c r="E1318" i="17"/>
  <c r="I1318" i="17" s="1"/>
  <c r="E1319" i="17"/>
  <c r="I1319" i="17" s="1"/>
  <c r="E1320" i="17"/>
  <c r="I1320" i="17" s="1"/>
  <c r="E1321" i="17"/>
  <c r="I1321" i="17" s="1"/>
  <c r="E1322" i="17"/>
  <c r="I1322" i="17" s="1"/>
  <c r="E1323" i="17"/>
  <c r="I1323" i="17" s="1"/>
  <c r="E1324" i="17"/>
  <c r="I1324" i="17" s="1"/>
  <c r="E1325" i="17"/>
  <c r="I1325" i="17" s="1"/>
  <c r="E1326" i="17"/>
  <c r="I1326" i="17" s="1"/>
  <c r="E1327" i="17"/>
  <c r="I1327" i="17" s="1"/>
  <c r="E1328" i="17"/>
  <c r="I1328" i="17" s="1"/>
  <c r="E1329" i="17"/>
  <c r="I1329" i="17" s="1"/>
  <c r="E1330" i="17"/>
  <c r="I1330" i="17" s="1"/>
  <c r="E1331" i="17"/>
  <c r="I1331" i="17" s="1"/>
  <c r="E1332" i="17"/>
  <c r="I1332" i="17" s="1"/>
  <c r="E1333" i="17"/>
  <c r="I1333" i="17" s="1"/>
  <c r="E1334" i="17"/>
  <c r="I1334" i="17" s="1"/>
  <c r="E1335" i="17"/>
  <c r="I1335" i="17" s="1"/>
  <c r="E1336" i="17"/>
  <c r="I1336" i="17" s="1"/>
  <c r="E1337" i="17"/>
  <c r="I1337" i="17" s="1"/>
  <c r="E1338" i="17"/>
  <c r="I1338" i="17" s="1"/>
  <c r="E1339" i="17"/>
  <c r="I1339" i="17" s="1"/>
  <c r="E1340" i="17"/>
  <c r="I1340" i="17" s="1"/>
  <c r="E1341" i="17"/>
  <c r="I1341" i="17" s="1"/>
  <c r="E1342" i="17"/>
  <c r="I1342" i="17" s="1"/>
  <c r="E1343" i="17"/>
  <c r="I1343" i="17" s="1"/>
  <c r="E1344" i="17"/>
  <c r="I1344" i="17" s="1"/>
  <c r="E1345" i="17"/>
  <c r="I1345" i="17" s="1"/>
  <c r="E1346" i="17"/>
  <c r="I1346" i="17" s="1"/>
  <c r="E1347" i="17"/>
  <c r="I1347" i="17" s="1"/>
  <c r="E1348" i="17"/>
  <c r="I1348" i="17" s="1"/>
  <c r="E1349" i="17"/>
  <c r="I1349" i="17" s="1"/>
  <c r="E1350" i="17"/>
  <c r="I1350" i="17" s="1"/>
  <c r="E1351" i="17"/>
  <c r="I1351" i="17" s="1"/>
  <c r="E1352" i="17"/>
  <c r="I1352" i="17" s="1"/>
  <c r="E1353" i="17"/>
  <c r="I1353" i="17" s="1"/>
  <c r="E1354" i="17"/>
  <c r="I1354" i="17" s="1"/>
  <c r="E1355" i="17"/>
  <c r="I1355" i="17" s="1"/>
  <c r="E1356" i="17"/>
  <c r="I1356" i="17" s="1"/>
  <c r="E1357" i="17"/>
  <c r="I1357" i="17" s="1"/>
  <c r="E1358" i="17"/>
  <c r="I1358" i="17" s="1"/>
  <c r="E1359" i="17"/>
  <c r="I1359" i="17" s="1"/>
  <c r="E1360" i="17"/>
  <c r="I1360" i="17" s="1"/>
  <c r="E1361" i="17"/>
  <c r="I1361" i="17" s="1"/>
  <c r="E1362" i="17"/>
  <c r="I1362" i="17" s="1"/>
  <c r="E1363" i="17"/>
  <c r="I1363" i="17" s="1"/>
  <c r="E1364" i="17"/>
  <c r="I1364" i="17" s="1"/>
  <c r="E1365" i="17"/>
  <c r="I1365" i="17" s="1"/>
  <c r="E1366" i="17"/>
  <c r="I1366" i="17" s="1"/>
  <c r="E1367" i="17"/>
  <c r="I1367" i="17" s="1"/>
  <c r="E1368" i="17"/>
  <c r="I1368" i="17" s="1"/>
  <c r="E1369" i="17"/>
  <c r="I1369" i="17" s="1"/>
  <c r="E1370" i="17"/>
  <c r="I1370" i="17" s="1"/>
  <c r="E1371" i="17"/>
  <c r="I1371" i="17" s="1"/>
  <c r="E1372" i="17"/>
  <c r="I1372" i="17" s="1"/>
  <c r="E1373" i="17"/>
  <c r="I1373" i="17" s="1"/>
  <c r="E1374" i="17"/>
  <c r="I1374" i="17" s="1"/>
  <c r="E1375" i="17"/>
  <c r="I1375" i="17" s="1"/>
  <c r="E1376" i="17"/>
  <c r="I1376" i="17" s="1"/>
  <c r="E1377" i="17"/>
  <c r="I1377" i="17" s="1"/>
  <c r="E1378" i="17"/>
  <c r="I1378" i="17" s="1"/>
  <c r="E1379" i="17"/>
  <c r="I1379" i="17" s="1"/>
  <c r="E1380" i="17"/>
  <c r="I1380" i="17" s="1"/>
  <c r="E1381" i="17"/>
  <c r="I1381" i="17" s="1"/>
  <c r="E1382" i="17"/>
  <c r="I1382" i="17" s="1"/>
  <c r="E1383" i="17"/>
  <c r="I1383" i="17" s="1"/>
  <c r="E1384" i="17"/>
  <c r="I1384" i="17" s="1"/>
  <c r="E1385" i="17"/>
  <c r="I1385" i="17" s="1"/>
  <c r="E1386" i="17"/>
  <c r="I1386" i="17" s="1"/>
  <c r="E1387" i="17"/>
  <c r="I1387" i="17" s="1"/>
  <c r="E1388" i="17"/>
  <c r="I1388" i="17" s="1"/>
  <c r="E1389" i="17"/>
  <c r="I1389" i="17" s="1"/>
  <c r="E1390" i="17"/>
  <c r="I1390" i="17" s="1"/>
  <c r="E1391" i="17"/>
  <c r="I1391" i="17" s="1"/>
  <c r="E1392" i="17"/>
  <c r="I1392" i="17" s="1"/>
  <c r="E1393" i="17"/>
  <c r="I1393" i="17" s="1"/>
  <c r="E1394" i="17"/>
  <c r="I1394" i="17" s="1"/>
  <c r="E1395" i="17"/>
  <c r="I1395" i="17" s="1"/>
  <c r="E1396" i="17"/>
  <c r="I1396" i="17" s="1"/>
  <c r="E1397" i="17"/>
  <c r="I1397" i="17" s="1"/>
  <c r="E1398" i="17"/>
  <c r="I1398" i="17" s="1"/>
  <c r="E1399" i="17"/>
  <c r="I1399" i="17" s="1"/>
  <c r="E1400" i="17"/>
  <c r="I1400" i="17" s="1"/>
  <c r="E1401" i="17"/>
  <c r="I1401" i="17" s="1"/>
  <c r="E1402" i="17"/>
  <c r="I1402" i="17" s="1"/>
  <c r="E1403" i="17"/>
  <c r="I1403" i="17" s="1"/>
  <c r="E1404" i="17"/>
  <c r="I1404" i="17" s="1"/>
  <c r="E1405" i="17"/>
  <c r="I1405" i="17" s="1"/>
  <c r="E1406" i="17"/>
  <c r="I1406" i="17" s="1"/>
  <c r="E1407" i="17"/>
  <c r="I1407" i="17" s="1"/>
  <c r="E1408" i="17"/>
  <c r="I1408" i="17" s="1"/>
  <c r="E1409" i="17"/>
  <c r="I1409" i="17" s="1"/>
  <c r="E1410" i="17"/>
  <c r="I1410" i="17" s="1"/>
  <c r="E1411" i="17"/>
  <c r="I1411" i="17" s="1"/>
  <c r="E1412" i="17"/>
  <c r="I1412" i="17" s="1"/>
  <c r="E1413" i="17"/>
  <c r="I1413" i="17" s="1"/>
  <c r="E1414" i="17"/>
  <c r="I1414" i="17" s="1"/>
  <c r="E1415" i="17"/>
  <c r="I1415" i="17" s="1"/>
  <c r="E1416" i="17"/>
  <c r="I1416" i="17" s="1"/>
  <c r="E1417" i="17"/>
  <c r="I1417" i="17" s="1"/>
  <c r="E1418" i="17"/>
  <c r="I1418" i="17" s="1"/>
  <c r="E1419" i="17"/>
  <c r="I1419" i="17" s="1"/>
  <c r="E1420" i="17"/>
  <c r="I1420" i="17" s="1"/>
  <c r="E1421" i="17"/>
  <c r="I1421" i="17" s="1"/>
  <c r="E1422" i="17"/>
  <c r="I1422" i="17" s="1"/>
  <c r="E1423" i="17"/>
  <c r="I1423" i="17" s="1"/>
  <c r="E1424" i="17"/>
  <c r="I1424" i="17" s="1"/>
  <c r="E1425" i="17"/>
  <c r="I1425" i="17" s="1"/>
  <c r="E1426" i="17"/>
  <c r="I1426" i="17" s="1"/>
  <c r="E1427" i="17"/>
  <c r="I1427" i="17" s="1"/>
  <c r="E6019" i="17"/>
  <c r="I6019" i="17" s="1"/>
  <c r="E4999" i="17"/>
  <c r="I4999" i="17" s="1"/>
  <c r="E1430" i="17"/>
  <c r="I1430" i="17" s="1"/>
  <c r="G1430" i="17"/>
  <c r="K1430" i="17" s="1"/>
  <c r="E1431" i="17"/>
  <c r="I1431" i="17" s="1"/>
  <c r="G1431" i="17"/>
  <c r="K1431" i="17" s="1"/>
  <c r="E1432" i="17"/>
  <c r="I1432" i="17" s="1"/>
  <c r="G1432" i="17"/>
  <c r="K1432" i="17" s="1"/>
  <c r="E1433" i="17"/>
  <c r="I1433" i="17" s="1"/>
  <c r="G1433" i="17"/>
  <c r="K1433" i="17" s="1"/>
  <c r="E1434" i="17"/>
  <c r="I1434" i="17" s="1"/>
  <c r="G1434" i="17"/>
  <c r="K1434" i="17" s="1"/>
  <c r="E1435" i="17"/>
  <c r="I1435" i="17" s="1"/>
  <c r="G1435" i="17"/>
  <c r="K1435" i="17" s="1"/>
  <c r="E1436" i="17"/>
  <c r="I1436" i="17" s="1"/>
  <c r="G1436" i="17"/>
  <c r="K1436" i="17" s="1"/>
  <c r="E1437" i="17"/>
  <c r="I1437" i="17" s="1"/>
  <c r="E1438" i="17"/>
  <c r="I1438" i="17" s="1"/>
  <c r="E1439" i="17"/>
  <c r="I1439" i="17" s="1"/>
  <c r="E1440" i="17"/>
  <c r="I1440" i="17" s="1"/>
  <c r="E1441" i="17"/>
  <c r="I1441" i="17" s="1"/>
  <c r="E1442" i="17"/>
  <c r="I1442" i="17" s="1"/>
  <c r="E1443" i="17"/>
  <c r="I1443" i="17" s="1"/>
  <c r="E1444" i="17"/>
  <c r="I1444" i="17" s="1"/>
  <c r="E1445" i="17"/>
  <c r="I1445" i="17" s="1"/>
  <c r="E1446" i="17"/>
  <c r="I1446" i="17" s="1"/>
  <c r="E1447" i="17"/>
  <c r="I1447" i="17" s="1"/>
  <c r="E1448" i="17"/>
  <c r="I1448" i="17" s="1"/>
  <c r="E1449" i="17"/>
  <c r="I1449" i="17" s="1"/>
  <c r="E1450" i="17"/>
  <c r="I1450" i="17" s="1"/>
  <c r="E1451" i="17"/>
  <c r="I1451" i="17" s="1"/>
  <c r="E1452" i="17"/>
  <c r="I1452" i="17" s="1"/>
  <c r="E1453" i="17"/>
  <c r="I1453" i="17" s="1"/>
  <c r="E1454" i="17"/>
  <c r="I1454" i="17" s="1"/>
  <c r="E1455" i="17"/>
  <c r="I1455" i="17" s="1"/>
  <c r="E1456" i="17"/>
  <c r="I1456" i="17" s="1"/>
  <c r="E1457" i="17"/>
  <c r="I1457" i="17" s="1"/>
  <c r="E1458" i="17"/>
  <c r="I1458" i="17" s="1"/>
  <c r="E1459" i="17"/>
  <c r="I1459" i="17" s="1"/>
  <c r="E1460" i="17"/>
  <c r="I1460" i="17" s="1"/>
  <c r="E1461" i="17"/>
  <c r="I1461" i="17" s="1"/>
  <c r="E1462" i="17"/>
  <c r="I1462" i="17" s="1"/>
  <c r="E1463" i="17"/>
  <c r="I1463" i="17" s="1"/>
  <c r="E1464" i="17"/>
  <c r="I1464" i="17" s="1"/>
  <c r="E1465" i="17"/>
  <c r="I1465" i="17" s="1"/>
  <c r="E1466" i="17"/>
  <c r="I1466" i="17" s="1"/>
  <c r="E1467" i="17"/>
  <c r="I1467" i="17" s="1"/>
  <c r="E1468" i="17"/>
  <c r="I1468" i="17" s="1"/>
  <c r="E1469" i="17"/>
  <c r="I1469" i="17" s="1"/>
  <c r="E1470" i="17"/>
  <c r="I1470" i="17" s="1"/>
  <c r="E1471" i="17"/>
  <c r="I1471" i="17" s="1"/>
  <c r="E1472" i="17"/>
  <c r="I1472" i="17" s="1"/>
  <c r="E1473" i="17"/>
  <c r="I1473" i="17" s="1"/>
  <c r="E1474" i="17"/>
  <c r="I1474" i="17" s="1"/>
  <c r="E1475" i="17"/>
  <c r="I1475" i="17" s="1"/>
  <c r="E1476" i="17"/>
  <c r="I1476" i="17" s="1"/>
  <c r="E1477" i="17"/>
  <c r="I1477" i="17" s="1"/>
  <c r="E1478" i="17"/>
  <c r="I1478" i="17" s="1"/>
  <c r="E1479" i="17"/>
  <c r="I1479" i="17" s="1"/>
  <c r="E1480" i="17"/>
  <c r="I1480" i="17" s="1"/>
  <c r="E1481" i="17"/>
  <c r="I1481" i="17" s="1"/>
  <c r="E1482" i="17"/>
  <c r="I1482" i="17" s="1"/>
  <c r="E1483" i="17"/>
  <c r="I1483" i="17" s="1"/>
  <c r="E1484" i="17"/>
  <c r="I1484" i="17" s="1"/>
  <c r="E1485" i="17"/>
  <c r="I1485" i="17" s="1"/>
  <c r="E1486" i="17"/>
  <c r="I1486" i="17" s="1"/>
  <c r="E1487" i="17"/>
  <c r="I1487" i="17" s="1"/>
  <c r="E1488" i="17"/>
  <c r="I1488" i="17" s="1"/>
  <c r="E1489" i="17"/>
  <c r="I1489" i="17" s="1"/>
  <c r="E1490" i="17"/>
  <c r="I1490" i="17" s="1"/>
  <c r="E1491" i="17"/>
  <c r="I1491" i="17" s="1"/>
  <c r="E1492" i="17"/>
  <c r="I1492" i="17" s="1"/>
  <c r="E1493" i="17"/>
  <c r="I1493" i="17" s="1"/>
  <c r="E1494" i="17"/>
  <c r="I1494" i="17" s="1"/>
  <c r="E1495" i="17"/>
  <c r="I1495" i="17" s="1"/>
  <c r="E1496" i="17"/>
  <c r="I1496" i="17" s="1"/>
  <c r="E1497" i="17"/>
  <c r="I1497" i="17" s="1"/>
  <c r="E1498" i="17"/>
  <c r="I1498" i="17" s="1"/>
  <c r="E1499" i="17"/>
  <c r="I1499" i="17" s="1"/>
  <c r="E1500" i="17"/>
  <c r="I1500" i="17" s="1"/>
  <c r="E1501" i="17"/>
  <c r="I1501" i="17" s="1"/>
  <c r="E1502" i="17"/>
  <c r="I1502" i="17" s="1"/>
  <c r="E1503" i="17"/>
  <c r="I1503" i="17" s="1"/>
  <c r="E1504" i="17"/>
  <c r="I1504" i="17" s="1"/>
  <c r="E1505" i="17"/>
  <c r="I1505" i="17" s="1"/>
  <c r="E1506" i="17"/>
  <c r="I1506" i="17" s="1"/>
  <c r="E1507" i="17"/>
  <c r="I1507" i="17" s="1"/>
  <c r="E1508" i="17"/>
  <c r="I1508" i="17" s="1"/>
  <c r="E1509" i="17"/>
  <c r="I1509" i="17" s="1"/>
  <c r="E1510" i="17"/>
  <c r="I1510" i="17" s="1"/>
  <c r="E1511" i="17"/>
  <c r="I1511" i="17" s="1"/>
  <c r="E1512" i="17"/>
  <c r="I1512" i="17" s="1"/>
  <c r="E1513" i="17"/>
  <c r="I1513" i="17" s="1"/>
  <c r="E1514" i="17"/>
  <c r="I1514" i="17" s="1"/>
  <c r="E1515" i="17"/>
  <c r="I1515" i="17" s="1"/>
  <c r="E1516" i="17"/>
  <c r="I1516" i="17" s="1"/>
  <c r="E1517" i="17"/>
  <c r="I1517" i="17" s="1"/>
  <c r="E1518" i="17"/>
  <c r="I1518" i="17" s="1"/>
  <c r="E1519" i="17"/>
  <c r="I1519" i="17" s="1"/>
  <c r="E1520" i="17"/>
  <c r="I1520" i="17" s="1"/>
  <c r="E1521" i="17"/>
  <c r="I1521" i="17" s="1"/>
  <c r="E1522" i="17"/>
  <c r="I1522" i="17" s="1"/>
  <c r="E1523" i="17"/>
  <c r="I1523" i="17" s="1"/>
  <c r="E1524" i="17"/>
  <c r="I1524" i="17" s="1"/>
  <c r="E1525" i="17"/>
  <c r="I1525" i="17" s="1"/>
  <c r="E1526" i="17"/>
  <c r="I1526" i="17" s="1"/>
  <c r="E1527" i="17"/>
  <c r="I1527" i="17" s="1"/>
  <c r="E1528" i="17"/>
  <c r="I1528" i="17" s="1"/>
  <c r="E1529" i="17"/>
  <c r="I1529" i="17" s="1"/>
  <c r="E1530" i="17"/>
  <c r="I1530" i="17" s="1"/>
  <c r="E1531" i="17"/>
  <c r="I1531" i="17" s="1"/>
  <c r="E1532" i="17"/>
  <c r="I1532" i="17" s="1"/>
  <c r="E1533" i="17"/>
  <c r="I1533" i="17" s="1"/>
  <c r="E1534" i="17"/>
  <c r="I1534" i="17" s="1"/>
  <c r="E1535" i="17"/>
  <c r="I1535" i="17" s="1"/>
  <c r="E1536" i="17"/>
  <c r="I1536" i="17" s="1"/>
  <c r="E1537" i="17"/>
  <c r="I1537" i="17" s="1"/>
  <c r="E1538" i="17"/>
  <c r="I1538" i="17" s="1"/>
  <c r="E1539" i="17"/>
  <c r="I1539" i="17" s="1"/>
  <c r="E1540" i="17"/>
  <c r="I1540" i="17" s="1"/>
  <c r="E1541" i="17"/>
  <c r="I1541" i="17" s="1"/>
  <c r="E1542" i="17"/>
  <c r="I1542" i="17" s="1"/>
  <c r="E1543" i="17"/>
  <c r="I1543" i="17" s="1"/>
  <c r="E1544" i="17"/>
  <c r="I1544" i="17" s="1"/>
  <c r="E1545" i="17"/>
  <c r="I1545" i="17" s="1"/>
  <c r="E1546" i="17"/>
  <c r="I1546" i="17" s="1"/>
  <c r="E1547" i="17"/>
  <c r="I1547" i="17" s="1"/>
  <c r="E1548" i="17"/>
  <c r="I1548" i="17" s="1"/>
  <c r="E1549" i="17"/>
  <c r="I1549" i="17" s="1"/>
  <c r="E1550" i="17"/>
  <c r="I1550" i="17" s="1"/>
  <c r="E1551" i="17"/>
  <c r="I1551" i="17" s="1"/>
  <c r="E1552" i="17"/>
  <c r="I1552" i="17" s="1"/>
  <c r="E1553" i="17"/>
  <c r="I1553" i="17" s="1"/>
  <c r="E1554" i="17"/>
  <c r="I1554" i="17" s="1"/>
  <c r="E1555" i="17"/>
  <c r="I1555" i="17" s="1"/>
  <c r="E1556" i="17"/>
  <c r="I1556" i="17" s="1"/>
  <c r="E1557" i="17"/>
  <c r="I1557" i="17" s="1"/>
  <c r="E1558" i="17"/>
  <c r="I1558" i="17" s="1"/>
  <c r="E1559" i="17"/>
  <c r="I1559" i="17" s="1"/>
  <c r="E1560" i="17"/>
  <c r="I1560" i="17" s="1"/>
  <c r="E1561" i="17"/>
  <c r="I1561" i="17" s="1"/>
  <c r="E1562" i="17"/>
  <c r="I1562" i="17" s="1"/>
  <c r="E1563" i="17"/>
  <c r="I1563" i="17" s="1"/>
  <c r="E1564" i="17"/>
  <c r="I1564" i="17" s="1"/>
  <c r="E1565" i="17"/>
  <c r="I1565" i="17" s="1"/>
  <c r="E1566" i="17"/>
  <c r="I1566" i="17" s="1"/>
  <c r="E1567" i="17"/>
  <c r="I1567" i="17" s="1"/>
  <c r="E1568" i="17"/>
  <c r="I1568" i="17" s="1"/>
  <c r="E1569" i="17"/>
  <c r="I1569" i="17" s="1"/>
  <c r="E1570" i="17"/>
  <c r="I1570" i="17" s="1"/>
  <c r="E1571" i="17"/>
  <c r="I1571" i="17" s="1"/>
  <c r="E1572" i="17"/>
  <c r="I1572" i="17" s="1"/>
  <c r="E1573" i="17"/>
  <c r="I1573" i="17" s="1"/>
  <c r="E1574" i="17"/>
  <c r="I1574" i="17" s="1"/>
  <c r="E1575" i="17"/>
  <c r="I1575" i="17" s="1"/>
  <c r="E1576" i="17"/>
  <c r="I1576" i="17" s="1"/>
  <c r="E1577" i="17"/>
  <c r="I1577" i="17" s="1"/>
  <c r="E1578" i="17"/>
  <c r="I1578" i="17" s="1"/>
  <c r="E1579" i="17"/>
  <c r="I1579" i="17" s="1"/>
  <c r="E1580" i="17"/>
  <c r="I1580" i="17" s="1"/>
  <c r="E1581" i="17"/>
  <c r="I1581" i="17" s="1"/>
  <c r="E1582" i="17"/>
  <c r="I1582" i="17" s="1"/>
  <c r="E1583" i="17"/>
  <c r="I1583" i="17" s="1"/>
  <c r="E1584" i="17"/>
  <c r="I1584" i="17" s="1"/>
  <c r="E1585" i="17"/>
  <c r="I1585" i="17" s="1"/>
  <c r="E1586" i="17"/>
  <c r="I1586" i="17" s="1"/>
  <c r="E1587" i="17"/>
  <c r="I1587" i="17" s="1"/>
  <c r="E1588" i="17"/>
  <c r="I1588" i="17" s="1"/>
  <c r="E1589" i="17"/>
  <c r="I1589" i="17" s="1"/>
  <c r="E1590" i="17"/>
  <c r="I1590" i="17" s="1"/>
  <c r="E1591" i="17"/>
  <c r="I1591" i="17" s="1"/>
  <c r="E1592" i="17"/>
  <c r="I1592" i="17" s="1"/>
  <c r="E1593" i="17"/>
  <c r="I1593" i="17" s="1"/>
  <c r="E1594" i="17"/>
  <c r="I1594" i="17" s="1"/>
  <c r="E1595" i="17"/>
  <c r="I1595" i="17" s="1"/>
  <c r="E1596" i="17"/>
  <c r="I1596" i="17" s="1"/>
  <c r="E1597" i="17"/>
  <c r="I1597" i="17" s="1"/>
  <c r="E6868" i="17"/>
  <c r="I6868" i="17" s="1"/>
  <c r="E6869" i="17"/>
  <c r="I6869" i="17" s="1"/>
  <c r="E1600" i="17"/>
  <c r="I1600" i="17" s="1"/>
  <c r="G1600" i="17"/>
  <c r="K1600" i="17" s="1"/>
  <c r="E1601" i="17"/>
  <c r="I1601" i="17" s="1"/>
  <c r="G1601" i="17"/>
  <c r="K1601" i="17" s="1"/>
  <c r="E1602" i="17"/>
  <c r="I1602" i="17" s="1"/>
  <c r="G1602" i="17"/>
  <c r="K1602" i="17" s="1"/>
  <c r="E1603" i="17"/>
  <c r="I1603" i="17" s="1"/>
  <c r="G1603" i="17"/>
  <c r="K1603" i="17" s="1"/>
  <c r="E1604" i="17"/>
  <c r="I1604" i="17" s="1"/>
  <c r="G1604" i="17"/>
  <c r="K1604" i="17" s="1"/>
  <c r="E1605" i="17"/>
  <c r="I1605" i="17" s="1"/>
  <c r="G1605" i="17"/>
  <c r="K1605" i="17" s="1"/>
  <c r="E1606" i="17"/>
  <c r="I1606" i="17" s="1"/>
  <c r="G1606" i="17"/>
  <c r="K1606" i="17" s="1"/>
  <c r="E1607" i="17"/>
  <c r="I1607" i="17" s="1"/>
  <c r="E1608" i="17"/>
  <c r="I1608" i="17" s="1"/>
  <c r="E1609" i="17"/>
  <c r="I1609" i="17" s="1"/>
  <c r="E1610" i="17"/>
  <c r="I1610" i="17" s="1"/>
  <c r="E1611" i="17"/>
  <c r="I1611" i="17" s="1"/>
  <c r="E1612" i="17"/>
  <c r="I1612" i="17" s="1"/>
  <c r="E1613" i="17"/>
  <c r="I1613" i="17" s="1"/>
  <c r="E1614" i="17"/>
  <c r="I1614" i="17" s="1"/>
  <c r="E1615" i="17"/>
  <c r="I1615" i="17" s="1"/>
  <c r="E1616" i="17"/>
  <c r="I1616" i="17" s="1"/>
  <c r="E1617" i="17"/>
  <c r="I1617" i="17" s="1"/>
  <c r="E1618" i="17"/>
  <c r="I1618" i="17" s="1"/>
  <c r="E1619" i="17"/>
  <c r="I1619" i="17" s="1"/>
  <c r="E1620" i="17"/>
  <c r="I1620" i="17" s="1"/>
  <c r="E1621" i="17"/>
  <c r="I1621" i="17" s="1"/>
  <c r="E1622" i="17"/>
  <c r="I1622" i="17" s="1"/>
  <c r="E1623" i="17"/>
  <c r="I1623" i="17" s="1"/>
  <c r="E1624" i="17"/>
  <c r="I1624" i="17" s="1"/>
  <c r="E1625" i="17"/>
  <c r="I1625" i="17" s="1"/>
  <c r="E1626" i="17"/>
  <c r="I1626" i="17" s="1"/>
  <c r="E1627" i="17"/>
  <c r="I1627" i="17" s="1"/>
  <c r="E1628" i="17"/>
  <c r="I1628" i="17" s="1"/>
  <c r="E1629" i="17"/>
  <c r="I1629" i="17" s="1"/>
  <c r="E1630" i="17"/>
  <c r="I1630" i="17" s="1"/>
  <c r="E1631" i="17"/>
  <c r="I1631" i="17" s="1"/>
  <c r="E1632" i="17"/>
  <c r="I1632" i="17" s="1"/>
  <c r="E1633" i="17"/>
  <c r="I1633" i="17" s="1"/>
  <c r="E1634" i="17"/>
  <c r="I1634" i="17" s="1"/>
  <c r="E1635" i="17"/>
  <c r="I1635" i="17" s="1"/>
  <c r="E1636" i="17"/>
  <c r="I1636" i="17" s="1"/>
  <c r="E1637" i="17"/>
  <c r="I1637" i="17" s="1"/>
  <c r="E1638" i="17"/>
  <c r="I1638" i="17" s="1"/>
  <c r="E1639" i="17"/>
  <c r="I1639" i="17" s="1"/>
  <c r="E1640" i="17"/>
  <c r="I1640" i="17" s="1"/>
  <c r="E1641" i="17"/>
  <c r="I1641" i="17" s="1"/>
  <c r="E1642" i="17"/>
  <c r="I1642" i="17" s="1"/>
  <c r="E1643" i="17"/>
  <c r="I1643" i="17" s="1"/>
  <c r="E1644" i="17"/>
  <c r="I1644" i="17" s="1"/>
  <c r="E1645" i="17"/>
  <c r="I1645" i="17" s="1"/>
  <c r="E1646" i="17"/>
  <c r="I1646" i="17" s="1"/>
  <c r="E1647" i="17"/>
  <c r="I1647" i="17" s="1"/>
  <c r="E1648" i="17"/>
  <c r="I1648" i="17" s="1"/>
  <c r="E1649" i="17"/>
  <c r="I1649" i="17" s="1"/>
  <c r="E1650" i="17"/>
  <c r="I1650" i="17" s="1"/>
  <c r="E1651" i="17"/>
  <c r="I1651" i="17" s="1"/>
  <c r="E1652" i="17"/>
  <c r="I1652" i="17" s="1"/>
  <c r="E1653" i="17"/>
  <c r="I1653" i="17" s="1"/>
  <c r="E1654" i="17"/>
  <c r="I1654" i="17" s="1"/>
  <c r="E1655" i="17"/>
  <c r="I1655" i="17" s="1"/>
  <c r="E1656" i="17"/>
  <c r="I1656" i="17" s="1"/>
  <c r="E1657" i="17"/>
  <c r="I1657" i="17" s="1"/>
  <c r="E1658" i="17"/>
  <c r="I1658" i="17" s="1"/>
  <c r="E1659" i="17"/>
  <c r="I1659" i="17" s="1"/>
  <c r="E1660" i="17"/>
  <c r="I1660" i="17" s="1"/>
  <c r="E1661" i="17"/>
  <c r="I1661" i="17" s="1"/>
  <c r="E1662" i="17"/>
  <c r="I1662" i="17" s="1"/>
  <c r="E1663" i="17"/>
  <c r="I1663" i="17" s="1"/>
  <c r="E1664" i="17"/>
  <c r="I1664" i="17" s="1"/>
  <c r="E1665" i="17"/>
  <c r="I1665" i="17" s="1"/>
  <c r="E1666" i="17"/>
  <c r="I1666" i="17" s="1"/>
  <c r="E1667" i="17"/>
  <c r="I1667" i="17" s="1"/>
  <c r="E1668" i="17"/>
  <c r="I1668" i="17" s="1"/>
  <c r="E1669" i="17"/>
  <c r="I1669" i="17" s="1"/>
  <c r="E1670" i="17"/>
  <c r="I1670" i="17" s="1"/>
  <c r="E1671" i="17"/>
  <c r="I1671" i="17" s="1"/>
  <c r="E1672" i="17"/>
  <c r="I1672" i="17" s="1"/>
  <c r="E1673" i="17"/>
  <c r="I1673" i="17" s="1"/>
  <c r="E1674" i="17"/>
  <c r="I1674" i="17" s="1"/>
  <c r="E1675" i="17"/>
  <c r="I1675" i="17" s="1"/>
  <c r="E1676" i="17"/>
  <c r="I1676" i="17" s="1"/>
  <c r="E1677" i="17"/>
  <c r="I1677" i="17" s="1"/>
  <c r="E1678" i="17"/>
  <c r="I1678" i="17" s="1"/>
  <c r="E1679" i="17"/>
  <c r="I1679" i="17" s="1"/>
  <c r="E1680" i="17"/>
  <c r="I1680" i="17" s="1"/>
  <c r="E1681" i="17"/>
  <c r="I1681" i="17" s="1"/>
  <c r="E1682" i="17"/>
  <c r="I1682" i="17" s="1"/>
  <c r="E1683" i="17"/>
  <c r="I1683" i="17" s="1"/>
  <c r="E1684" i="17"/>
  <c r="I1684" i="17" s="1"/>
  <c r="E1685" i="17"/>
  <c r="I1685" i="17" s="1"/>
  <c r="E1686" i="17"/>
  <c r="I1686" i="17" s="1"/>
  <c r="E1687" i="17"/>
  <c r="I1687" i="17" s="1"/>
  <c r="E1688" i="17"/>
  <c r="I1688" i="17" s="1"/>
  <c r="E1689" i="17"/>
  <c r="I1689" i="17" s="1"/>
  <c r="E1690" i="17"/>
  <c r="I1690" i="17" s="1"/>
  <c r="E1691" i="17"/>
  <c r="I1691" i="17" s="1"/>
  <c r="E1692" i="17"/>
  <c r="I1692" i="17" s="1"/>
  <c r="E1693" i="17"/>
  <c r="I1693" i="17" s="1"/>
  <c r="E1694" i="17"/>
  <c r="I1694" i="17" s="1"/>
  <c r="E1695" i="17"/>
  <c r="I1695" i="17" s="1"/>
  <c r="E1696" i="17"/>
  <c r="I1696" i="17" s="1"/>
  <c r="E1697" i="17"/>
  <c r="I1697" i="17" s="1"/>
  <c r="E1698" i="17"/>
  <c r="I1698" i="17" s="1"/>
  <c r="E1699" i="17"/>
  <c r="I1699" i="17" s="1"/>
  <c r="E1700" i="17"/>
  <c r="I1700" i="17" s="1"/>
  <c r="E1701" i="17"/>
  <c r="I1701" i="17" s="1"/>
  <c r="E1702" i="17"/>
  <c r="I1702" i="17" s="1"/>
  <c r="E1703" i="17"/>
  <c r="I1703" i="17" s="1"/>
  <c r="E1704" i="17"/>
  <c r="I1704" i="17" s="1"/>
  <c r="E1705" i="17"/>
  <c r="I1705" i="17" s="1"/>
  <c r="E1706" i="17"/>
  <c r="I1706" i="17" s="1"/>
  <c r="E1707" i="17"/>
  <c r="I1707" i="17" s="1"/>
  <c r="E1708" i="17"/>
  <c r="I1708" i="17" s="1"/>
  <c r="E1709" i="17"/>
  <c r="I1709" i="17" s="1"/>
  <c r="E1710" i="17"/>
  <c r="I1710" i="17" s="1"/>
  <c r="E1711" i="17"/>
  <c r="I1711" i="17" s="1"/>
  <c r="E1712" i="17"/>
  <c r="I1712" i="17" s="1"/>
  <c r="E1713" i="17"/>
  <c r="I1713" i="17" s="1"/>
  <c r="E1714" i="17"/>
  <c r="I1714" i="17" s="1"/>
  <c r="E1715" i="17"/>
  <c r="I1715" i="17" s="1"/>
  <c r="E1716" i="17"/>
  <c r="I1716" i="17" s="1"/>
  <c r="E1717" i="17"/>
  <c r="I1717" i="17" s="1"/>
  <c r="E1718" i="17"/>
  <c r="I1718" i="17" s="1"/>
  <c r="E1719" i="17"/>
  <c r="I1719" i="17" s="1"/>
  <c r="E1720" i="17"/>
  <c r="I1720" i="17" s="1"/>
  <c r="E1721" i="17"/>
  <c r="I1721" i="17" s="1"/>
  <c r="E1722" i="17"/>
  <c r="I1722" i="17" s="1"/>
  <c r="E1723" i="17"/>
  <c r="I1723" i="17" s="1"/>
  <c r="E1724" i="17"/>
  <c r="I1724" i="17" s="1"/>
  <c r="E1725" i="17"/>
  <c r="I1725" i="17" s="1"/>
  <c r="E1726" i="17"/>
  <c r="I1726" i="17" s="1"/>
  <c r="E1727" i="17"/>
  <c r="I1727" i="17" s="1"/>
  <c r="E1728" i="17"/>
  <c r="I1728" i="17" s="1"/>
  <c r="E1729" i="17"/>
  <c r="I1729" i="17" s="1"/>
  <c r="E1730" i="17"/>
  <c r="I1730" i="17" s="1"/>
  <c r="E1731" i="17"/>
  <c r="I1731" i="17" s="1"/>
  <c r="E1732" i="17"/>
  <c r="I1732" i="17" s="1"/>
  <c r="E1733" i="17"/>
  <c r="I1733" i="17" s="1"/>
  <c r="E1734" i="17"/>
  <c r="I1734" i="17" s="1"/>
  <c r="E1735" i="17"/>
  <c r="I1735" i="17" s="1"/>
  <c r="E1736" i="17"/>
  <c r="I1736" i="17" s="1"/>
  <c r="E1737" i="17"/>
  <c r="I1737" i="17" s="1"/>
  <c r="E1738" i="17"/>
  <c r="I1738" i="17" s="1"/>
  <c r="E1739" i="17"/>
  <c r="I1739" i="17" s="1"/>
  <c r="E1740" i="17"/>
  <c r="I1740" i="17" s="1"/>
  <c r="E1741" i="17"/>
  <c r="I1741" i="17" s="1"/>
  <c r="E1742" i="17"/>
  <c r="I1742" i="17" s="1"/>
  <c r="E1743" i="17"/>
  <c r="I1743" i="17" s="1"/>
  <c r="E1744" i="17"/>
  <c r="I1744" i="17" s="1"/>
  <c r="E1745" i="17"/>
  <c r="I1745" i="17" s="1"/>
  <c r="E1746" i="17"/>
  <c r="I1746" i="17" s="1"/>
  <c r="E1747" i="17"/>
  <c r="I1747" i="17" s="1"/>
  <c r="E1748" i="17"/>
  <c r="I1748" i="17" s="1"/>
  <c r="E1749" i="17"/>
  <c r="I1749" i="17" s="1"/>
  <c r="E1750" i="17"/>
  <c r="I1750" i="17" s="1"/>
  <c r="E1751" i="17"/>
  <c r="I1751" i="17" s="1"/>
  <c r="E1752" i="17"/>
  <c r="I1752" i="17" s="1"/>
  <c r="E1753" i="17"/>
  <c r="I1753" i="17" s="1"/>
  <c r="E1754" i="17"/>
  <c r="I1754" i="17" s="1"/>
  <c r="E1755" i="17"/>
  <c r="I1755" i="17" s="1"/>
  <c r="E1756" i="17"/>
  <c r="I1756" i="17" s="1"/>
  <c r="E1757" i="17"/>
  <c r="I1757" i="17" s="1"/>
  <c r="E1758" i="17"/>
  <c r="I1758" i="17" s="1"/>
  <c r="E1759" i="17"/>
  <c r="I1759" i="17" s="1"/>
  <c r="E1760" i="17"/>
  <c r="I1760" i="17" s="1"/>
  <c r="E1761" i="17"/>
  <c r="I1761" i="17" s="1"/>
  <c r="E1762" i="17"/>
  <c r="I1762" i="17" s="1"/>
  <c r="E1763" i="17"/>
  <c r="I1763" i="17" s="1"/>
  <c r="E1764" i="17"/>
  <c r="I1764" i="17" s="1"/>
  <c r="E1765" i="17"/>
  <c r="I1765" i="17" s="1"/>
  <c r="E1766" i="17"/>
  <c r="I1766" i="17" s="1"/>
  <c r="E1767" i="17"/>
  <c r="I1767" i="17" s="1"/>
  <c r="E6188" i="17"/>
  <c r="I6188" i="17" s="1"/>
  <c r="E6359" i="17"/>
  <c r="I6359" i="17" s="1"/>
  <c r="E1770" i="17"/>
  <c r="I1770" i="17" s="1"/>
  <c r="G1770" i="17"/>
  <c r="K1770" i="17" s="1"/>
  <c r="E1771" i="17"/>
  <c r="I1771" i="17" s="1"/>
  <c r="G1771" i="17"/>
  <c r="K1771" i="17" s="1"/>
  <c r="E1772" i="17"/>
  <c r="I1772" i="17" s="1"/>
  <c r="G1772" i="17"/>
  <c r="K1772" i="17" s="1"/>
  <c r="E1773" i="17"/>
  <c r="I1773" i="17" s="1"/>
  <c r="G1773" i="17"/>
  <c r="K1773" i="17" s="1"/>
  <c r="E1774" i="17"/>
  <c r="I1774" i="17" s="1"/>
  <c r="G1774" i="17"/>
  <c r="K1774" i="17" s="1"/>
  <c r="E1775" i="17"/>
  <c r="I1775" i="17" s="1"/>
  <c r="G1775" i="17"/>
  <c r="K1775" i="17" s="1"/>
  <c r="E1776" i="17"/>
  <c r="I1776" i="17" s="1"/>
  <c r="G1776" i="17"/>
  <c r="K1776" i="17" s="1"/>
  <c r="E1777" i="17"/>
  <c r="I1777" i="17" s="1"/>
  <c r="E1778" i="17"/>
  <c r="I1778" i="17" s="1"/>
  <c r="E1779" i="17"/>
  <c r="I1779" i="17" s="1"/>
  <c r="E1780" i="17"/>
  <c r="I1780" i="17" s="1"/>
  <c r="E1781" i="17"/>
  <c r="I1781" i="17" s="1"/>
  <c r="E1782" i="17"/>
  <c r="I1782" i="17" s="1"/>
  <c r="E1783" i="17"/>
  <c r="I1783" i="17" s="1"/>
  <c r="E1784" i="17"/>
  <c r="I1784" i="17" s="1"/>
  <c r="E1785" i="17"/>
  <c r="I1785" i="17" s="1"/>
  <c r="E1786" i="17"/>
  <c r="I1786" i="17" s="1"/>
  <c r="E1787" i="17"/>
  <c r="I1787" i="17" s="1"/>
  <c r="E1788" i="17"/>
  <c r="I1788" i="17" s="1"/>
  <c r="E1789" i="17"/>
  <c r="I1789" i="17" s="1"/>
  <c r="E1790" i="17"/>
  <c r="I1790" i="17" s="1"/>
  <c r="E1791" i="17"/>
  <c r="I1791" i="17" s="1"/>
  <c r="E1792" i="17"/>
  <c r="I1792" i="17" s="1"/>
  <c r="E1793" i="17"/>
  <c r="I1793" i="17" s="1"/>
  <c r="E1794" i="17"/>
  <c r="I1794" i="17" s="1"/>
  <c r="E1795" i="17"/>
  <c r="I1795" i="17" s="1"/>
  <c r="E1796" i="17"/>
  <c r="I1796" i="17" s="1"/>
  <c r="E1797" i="17"/>
  <c r="I1797" i="17" s="1"/>
  <c r="E1798" i="17"/>
  <c r="I1798" i="17" s="1"/>
  <c r="E1799" i="17"/>
  <c r="I1799" i="17" s="1"/>
  <c r="E1800" i="17"/>
  <c r="I1800" i="17" s="1"/>
  <c r="E1801" i="17"/>
  <c r="I1801" i="17" s="1"/>
  <c r="E1802" i="17"/>
  <c r="I1802" i="17" s="1"/>
  <c r="E1803" i="17"/>
  <c r="I1803" i="17" s="1"/>
  <c r="E1804" i="17"/>
  <c r="I1804" i="17" s="1"/>
  <c r="E1805" i="17"/>
  <c r="I1805" i="17" s="1"/>
  <c r="E1806" i="17"/>
  <c r="I1806" i="17" s="1"/>
  <c r="E1807" i="17"/>
  <c r="I1807" i="17" s="1"/>
  <c r="E1808" i="17"/>
  <c r="I1808" i="17" s="1"/>
  <c r="E1809" i="17"/>
  <c r="I1809" i="17" s="1"/>
  <c r="E1810" i="17"/>
  <c r="I1810" i="17" s="1"/>
  <c r="E1811" i="17"/>
  <c r="I1811" i="17" s="1"/>
  <c r="E1812" i="17"/>
  <c r="I1812" i="17" s="1"/>
  <c r="E1813" i="17"/>
  <c r="I1813" i="17" s="1"/>
  <c r="E1814" i="17"/>
  <c r="I1814" i="17" s="1"/>
  <c r="E1815" i="17"/>
  <c r="I1815" i="17" s="1"/>
  <c r="E1816" i="17"/>
  <c r="I1816" i="17" s="1"/>
  <c r="E1817" i="17"/>
  <c r="I1817" i="17" s="1"/>
  <c r="E1818" i="17"/>
  <c r="I1818" i="17" s="1"/>
  <c r="E1819" i="17"/>
  <c r="I1819" i="17" s="1"/>
  <c r="E1820" i="17"/>
  <c r="I1820" i="17" s="1"/>
  <c r="E1821" i="17"/>
  <c r="I1821" i="17" s="1"/>
  <c r="E1822" i="17"/>
  <c r="I1822" i="17" s="1"/>
  <c r="E1823" i="17"/>
  <c r="I1823" i="17" s="1"/>
  <c r="E1824" i="17"/>
  <c r="I1824" i="17" s="1"/>
  <c r="E1825" i="17"/>
  <c r="I1825" i="17" s="1"/>
  <c r="E1826" i="17"/>
  <c r="I1826" i="17" s="1"/>
  <c r="E1827" i="17"/>
  <c r="I1827" i="17" s="1"/>
  <c r="E1828" i="17"/>
  <c r="I1828" i="17" s="1"/>
  <c r="E1829" i="17"/>
  <c r="I1829" i="17" s="1"/>
  <c r="E1830" i="17"/>
  <c r="I1830" i="17" s="1"/>
  <c r="E1831" i="17"/>
  <c r="I1831" i="17" s="1"/>
  <c r="E1832" i="17"/>
  <c r="I1832" i="17" s="1"/>
  <c r="E1833" i="17"/>
  <c r="I1833" i="17" s="1"/>
  <c r="E1834" i="17"/>
  <c r="I1834" i="17" s="1"/>
  <c r="E1835" i="17"/>
  <c r="I1835" i="17" s="1"/>
  <c r="E1836" i="17"/>
  <c r="I1836" i="17" s="1"/>
  <c r="E1837" i="17"/>
  <c r="I1837" i="17" s="1"/>
  <c r="E1838" i="17"/>
  <c r="I1838" i="17" s="1"/>
  <c r="E1839" i="17"/>
  <c r="I1839" i="17" s="1"/>
  <c r="E1840" i="17"/>
  <c r="I1840" i="17" s="1"/>
  <c r="E1841" i="17"/>
  <c r="I1841" i="17" s="1"/>
  <c r="E1842" i="17"/>
  <c r="I1842" i="17" s="1"/>
  <c r="E1843" i="17"/>
  <c r="I1843" i="17" s="1"/>
  <c r="E1844" i="17"/>
  <c r="I1844" i="17" s="1"/>
  <c r="E1845" i="17"/>
  <c r="I1845" i="17" s="1"/>
  <c r="E1846" i="17"/>
  <c r="I1846" i="17" s="1"/>
  <c r="E1847" i="17"/>
  <c r="I1847" i="17" s="1"/>
  <c r="E1848" i="17"/>
  <c r="I1848" i="17" s="1"/>
  <c r="E1849" i="17"/>
  <c r="I1849" i="17" s="1"/>
  <c r="E1850" i="17"/>
  <c r="I1850" i="17" s="1"/>
  <c r="E1851" i="17"/>
  <c r="I1851" i="17" s="1"/>
  <c r="E1852" i="17"/>
  <c r="I1852" i="17" s="1"/>
  <c r="E1853" i="17"/>
  <c r="I1853" i="17" s="1"/>
  <c r="E1854" i="17"/>
  <c r="I1854" i="17" s="1"/>
  <c r="E1855" i="17"/>
  <c r="I1855" i="17" s="1"/>
  <c r="E1856" i="17"/>
  <c r="I1856" i="17" s="1"/>
  <c r="E1857" i="17"/>
  <c r="I1857" i="17" s="1"/>
  <c r="E1858" i="17"/>
  <c r="I1858" i="17" s="1"/>
  <c r="E1859" i="17"/>
  <c r="I1859" i="17" s="1"/>
  <c r="E1860" i="17"/>
  <c r="I1860" i="17" s="1"/>
  <c r="E1861" i="17"/>
  <c r="I1861" i="17" s="1"/>
  <c r="E1862" i="17"/>
  <c r="I1862" i="17" s="1"/>
  <c r="E1863" i="17"/>
  <c r="I1863" i="17" s="1"/>
  <c r="E1864" i="17"/>
  <c r="I1864" i="17" s="1"/>
  <c r="E1865" i="17"/>
  <c r="I1865" i="17" s="1"/>
  <c r="E1866" i="17"/>
  <c r="I1866" i="17" s="1"/>
  <c r="E1867" i="17"/>
  <c r="I1867" i="17" s="1"/>
  <c r="E1868" i="17"/>
  <c r="I1868" i="17" s="1"/>
  <c r="E1869" i="17"/>
  <c r="I1869" i="17" s="1"/>
  <c r="E1870" i="17"/>
  <c r="I1870" i="17" s="1"/>
  <c r="E1871" i="17"/>
  <c r="I1871" i="17" s="1"/>
  <c r="E1872" i="17"/>
  <c r="I1872" i="17" s="1"/>
  <c r="E1873" i="17"/>
  <c r="I1873" i="17" s="1"/>
  <c r="E1874" i="17"/>
  <c r="I1874" i="17" s="1"/>
  <c r="E1875" i="17"/>
  <c r="I1875" i="17" s="1"/>
  <c r="E1876" i="17"/>
  <c r="I1876" i="17" s="1"/>
  <c r="E1877" i="17"/>
  <c r="I1877" i="17" s="1"/>
  <c r="E1878" i="17"/>
  <c r="I1878" i="17" s="1"/>
  <c r="E1879" i="17"/>
  <c r="I1879" i="17" s="1"/>
  <c r="E1880" i="17"/>
  <c r="I1880" i="17" s="1"/>
  <c r="E1881" i="17"/>
  <c r="I1881" i="17" s="1"/>
  <c r="E1882" i="17"/>
  <c r="I1882" i="17" s="1"/>
  <c r="E1883" i="17"/>
  <c r="I1883" i="17" s="1"/>
  <c r="E1884" i="17"/>
  <c r="I1884" i="17" s="1"/>
  <c r="E1885" i="17"/>
  <c r="I1885" i="17" s="1"/>
  <c r="E1886" i="17"/>
  <c r="I1886" i="17" s="1"/>
  <c r="E1887" i="17"/>
  <c r="I1887" i="17" s="1"/>
  <c r="E1888" i="17"/>
  <c r="I1888" i="17" s="1"/>
  <c r="E1889" i="17"/>
  <c r="I1889" i="17" s="1"/>
  <c r="E1890" i="17"/>
  <c r="I1890" i="17" s="1"/>
  <c r="E1891" i="17"/>
  <c r="I1891" i="17" s="1"/>
  <c r="E1892" i="17"/>
  <c r="I1892" i="17" s="1"/>
  <c r="E1893" i="17"/>
  <c r="I1893" i="17" s="1"/>
  <c r="E1894" i="17"/>
  <c r="I1894" i="17" s="1"/>
  <c r="E1895" i="17"/>
  <c r="I1895" i="17" s="1"/>
  <c r="E1896" i="17"/>
  <c r="I1896" i="17" s="1"/>
  <c r="E1897" i="17"/>
  <c r="I1897" i="17" s="1"/>
  <c r="E1898" i="17"/>
  <c r="I1898" i="17" s="1"/>
  <c r="E1899" i="17"/>
  <c r="I1899" i="17" s="1"/>
  <c r="E1900" i="17"/>
  <c r="I1900" i="17" s="1"/>
  <c r="E1901" i="17"/>
  <c r="I1901" i="17" s="1"/>
  <c r="E1902" i="17"/>
  <c r="I1902" i="17" s="1"/>
  <c r="E1903" i="17"/>
  <c r="I1903" i="17" s="1"/>
  <c r="E1904" i="17"/>
  <c r="I1904" i="17" s="1"/>
  <c r="E1905" i="17"/>
  <c r="I1905" i="17" s="1"/>
  <c r="E1906" i="17"/>
  <c r="I1906" i="17" s="1"/>
  <c r="E1907" i="17"/>
  <c r="I1907" i="17" s="1"/>
  <c r="E1908" i="17"/>
  <c r="I1908" i="17" s="1"/>
  <c r="E1909" i="17"/>
  <c r="I1909" i="17" s="1"/>
  <c r="E1910" i="17"/>
  <c r="I1910" i="17" s="1"/>
  <c r="E1911" i="17"/>
  <c r="I1911" i="17" s="1"/>
  <c r="E1912" i="17"/>
  <c r="I1912" i="17" s="1"/>
  <c r="E1913" i="17"/>
  <c r="I1913" i="17" s="1"/>
  <c r="E1914" i="17"/>
  <c r="I1914" i="17" s="1"/>
  <c r="E1915" i="17"/>
  <c r="I1915" i="17" s="1"/>
  <c r="E1916" i="17"/>
  <c r="I1916" i="17" s="1"/>
  <c r="E1917" i="17"/>
  <c r="I1917" i="17" s="1"/>
  <c r="E1918" i="17"/>
  <c r="I1918" i="17" s="1"/>
  <c r="E1919" i="17"/>
  <c r="I1919" i="17" s="1"/>
  <c r="E1920" i="17"/>
  <c r="I1920" i="17" s="1"/>
  <c r="E1921" i="17"/>
  <c r="I1921" i="17" s="1"/>
  <c r="E1922" i="17"/>
  <c r="I1922" i="17" s="1"/>
  <c r="E1923" i="17"/>
  <c r="I1923" i="17" s="1"/>
  <c r="E1924" i="17"/>
  <c r="I1924" i="17" s="1"/>
  <c r="E1925" i="17"/>
  <c r="I1925" i="17" s="1"/>
  <c r="E1926" i="17"/>
  <c r="I1926" i="17" s="1"/>
  <c r="E1927" i="17"/>
  <c r="I1927" i="17" s="1"/>
  <c r="E1928" i="17"/>
  <c r="I1928" i="17" s="1"/>
  <c r="E1929" i="17"/>
  <c r="I1929" i="17" s="1"/>
  <c r="E1930" i="17"/>
  <c r="I1930" i="17" s="1"/>
  <c r="E1931" i="17"/>
  <c r="I1931" i="17" s="1"/>
  <c r="E1932" i="17"/>
  <c r="I1932" i="17" s="1"/>
  <c r="E1933" i="17"/>
  <c r="I1933" i="17" s="1"/>
  <c r="E1934" i="17"/>
  <c r="I1934" i="17" s="1"/>
  <c r="E1935" i="17"/>
  <c r="I1935" i="17" s="1"/>
  <c r="E1936" i="17"/>
  <c r="I1936" i="17" s="1"/>
  <c r="E1937" i="17"/>
  <c r="I1937" i="17" s="1"/>
  <c r="E1938" i="17"/>
  <c r="I1938" i="17" s="1"/>
  <c r="E1939" i="17"/>
  <c r="I1939" i="17" s="1"/>
  <c r="E1940" i="17"/>
  <c r="I1940" i="17" s="1"/>
  <c r="G1940" i="17"/>
  <c r="K1940" i="17" s="1"/>
  <c r="E1941" i="17"/>
  <c r="I1941" i="17" s="1"/>
  <c r="G1941" i="17"/>
  <c r="K1941" i="17" s="1"/>
  <c r="E1942" i="17"/>
  <c r="I1942" i="17" s="1"/>
  <c r="G1942" i="17"/>
  <c r="K1942" i="17" s="1"/>
  <c r="E1943" i="17"/>
  <c r="I1943" i="17" s="1"/>
  <c r="G1943" i="17"/>
  <c r="K1943" i="17" s="1"/>
  <c r="E1944" i="17"/>
  <c r="I1944" i="17" s="1"/>
  <c r="G1944" i="17"/>
  <c r="K1944" i="17" s="1"/>
  <c r="E1945" i="17"/>
  <c r="I1945" i="17" s="1"/>
  <c r="G1945" i="17"/>
  <c r="K1945" i="17" s="1"/>
  <c r="E1946" i="17"/>
  <c r="I1946" i="17" s="1"/>
  <c r="G1946" i="17"/>
  <c r="K1946" i="17" s="1"/>
  <c r="E1947" i="17"/>
  <c r="I1947" i="17" s="1"/>
  <c r="E1948" i="17"/>
  <c r="I1948" i="17" s="1"/>
  <c r="E1949" i="17"/>
  <c r="I1949" i="17" s="1"/>
  <c r="E1950" i="17"/>
  <c r="I1950" i="17" s="1"/>
  <c r="E1951" i="17"/>
  <c r="I1951" i="17" s="1"/>
  <c r="E1952" i="17"/>
  <c r="I1952" i="17" s="1"/>
  <c r="E1953" i="17"/>
  <c r="I1953" i="17" s="1"/>
  <c r="E1954" i="17"/>
  <c r="I1954" i="17" s="1"/>
  <c r="E1955" i="17"/>
  <c r="I1955" i="17" s="1"/>
  <c r="E1956" i="17"/>
  <c r="I1956" i="17" s="1"/>
  <c r="E1957" i="17"/>
  <c r="I1957" i="17" s="1"/>
  <c r="E1958" i="17"/>
  <c r="I1958" i="17" s="1"/>
  <c r="E1959" i="17"/>
  <c r="I1959" i="17" s="1"/>
  <c r="E1960" i="17"/>
  <c r="I1960" i="17" s="1"/>
  <c r="E1961" i="17"/>
  <c r="I1961" i="17" s="1"/>
  <c r="E1962" i="17"/>
  <c r="I1962" i="17" s="1"/>
  <c r="E1963" i="17"/>
  <c r="I1963" i="17" s="1"/>
  <c r="E1964" i="17"/>
  <c r="I1964" i="17" s="1"/>
  <c r="E1965" i="17"/>
  <c r="I1965" i="17" s="1"/>
  <c r="E1966" i="17"/>
  <c r="I1966" i="17" s="1"/>
  <c r="E1967" i="17"/>
  <c r="I1967" i="17" s="1"/>
  <c r="E1968" i="17"/>
  <c r="I1968" i="17" s="1"/>
  <c r="E1969" i="17"/>
  <c r="I1969" i="17" s="1"/>
  <c r="E1970" i="17"/>
  <c r="I1970" i="17" s="1"/>
  <c r="E1971" i="17"/>
  <c r="I1971" i="17" s="1"/>
  <c r="E1972" i="17"/>
  <c r="I1972" i="17" s="1"/>
  <c r="E1973" i="17"/>
  <c r="I1973" i="17" s="1"/>
  <c r="E1974" i="17"/>
  <c r="I1974" i="17" s="1"/>
  <c r="E1975" i="17"/>
  <c r="I1975" i="17" s="1"/>
  <c r="E1976" i="17"/>
  <c r="I1976" i="17" s="1"/>
  <c r="E1977" i="17"/>
  <c r="I1977" i="17" s="1"/>
  <c r="E1978" i="17"/>
  <c r="I1978" i="17" s="1"/>
  <c r="E1979" i="17"/>
  <c r="I1979" i="17" s="1"/>
  <c r="E1980" i="17"/>
  <c r="I1980" i="17" s="1"/>
  <c r="E1981" i="17"/>
  <c r="I1981" i="17" s="1"/>
  <c r="E1982" i="17"/>
  <c r="I1982" i="17" s="1"/>
  <c r="E1983" i="17"/>
  <c r="I1983" i="17" s="1"/>
  <c r="E1984" i="17"/>
  <c r="I1984" i="17" s="1"/>
  <c r="E1985" i="17"/>
  <c r="I1985" i="17" s="1"/>
  <c r="E1986" i="17"/>
  <c r="I1986" i="17" s="1"/>
  <c r="E1987" i="17"/>
  <c r="I1987" i="17" s="1"/>
  <c r="E1988" i="17"/>
  <c r="I1988" i="17" s="1"/>
  <c r="E1989" i="17"/>
  <c r="I1989" i="17" s="1"/>
  <c r="E1990" i="17"/>
  <c r="I1990" i="17" s="1"/>
  <c r="E1991" i="17"/>
  <c r="I1991" i="17" s="1"/>
  <c r="E1992" i="17"/>
  <c r="I1992" i="17" s="1"/>
  <c r="E1993" i="17"/>
  <c r="I1993" i="17" s="1"/>
  <c r="E1994" i="17"/>
  <c r="I1994" i="17" s="1"/>
  <c r="E1995" i="17"/>
  <c r="I1995" i="17" s="1"/>
  <c r="E1996" i="17"/>
  <c r="I1996" i="17" s="1"/>
  <c r="E1997" i="17"/>
  <c r="I1997" i="17" s="1"/>
  <c r="E1998" i="17"/>
  <c r="I1998" i="17" s="1"/>
  <c r="E1999" i="17"/>
  <c r="I1999" i="17" s="1"/>
  <c r="E2000" i="17"/>
  <c r="I2000" i="17" s="1"/>
  <c r="E2001" i="17"/>
  <c r="I2001" i="17" s="1"/>
  <c r="E2002" i="17"/>
  <c r="I2002" i="17" s="1"/>
  <c r="E2003" i="17"/>
  <c r="I2003" i="17" s="1"/>
  <c r="E2004" i="17"/>
  <c r="I2004" i="17" s="1"/>
  <c r="E2005" i="17"/>
  <c r="I2005" i="17" s="1"/>
  <c r="E2006" i="17"/>
  <c r="I2006" i="17" s="1"/>
  <c r="E2007" i="17"/>
  <c r="I2007" i="17" s="1"/>
  <c r="E2008" i="17"/>
  <c r="I2008" i="17" s="1"/>
  <c r="E2009" i="17"/>
  <c r="I2009" i="17" s="1"/>
  <c r="E2010" i="17"/>
  <c r="I2010" i="17" s="1"/>
  <c r="E2011" i="17"/>
  <c r="I2011" i="17" s="1"/>
  <c r="E2012" i="17"/>
  <c r="I2012" i="17" s="1"/>
  <c r="E2013" i="17"/>
  <c r="I2013" i="17" s="1"/>
  <c r="E2014" i="17"/>
  <c r="I2014" i="17" s="1"/>
  <c r="E2015" i="17"/>
  <c r="I2015" i="17" s="1"/>
  <c r="E2016" i="17"/>
  <c r="I2016" i="17" s="1"/>
  <c r="E2017" i="17"/>
  <c r="I2017" i="17" s="1"/>
  <c r="E2018" i="17"/>
  <c r="I2018" i="17" s="1"/>
  <c r="E2019" i="17"/>
  <c r="I2019" i="17" s="1"/>
  <c r="E2020" i="17"/>
  <c r="I2020" i="17" s="1"/>
  <c r="E2021" i="17"/>
  <c r="I2021" i="17" s="1"/>
  <c r="E2022" i="17"/>
  <c r="I2022" i="17" s="1"/>
  <c r="E2023" i="17"/>
  <c r="I2023" i="17" s="1"/>
  <c r="E2024" i="17"/>
  <c r="I2024" i="17" s="1"/>
  <c r="E2025" i="17"/>
  <c r="I2025" i="17" s="1"/>
  <c r="E2026" i="17"/>
  <c r="I2026" i="17" s="1"/>
  <c r="E2027" i="17"/>
  <c r="I2027" i="17" s="1"/>
  <c r="E2028" i="17"/>
  <c r="I2028" i="17" s="1"/>
  <c r="E2029" i="17"/>
  <c r="I2029" i="17" s="1"/>
  <c r="E2030" i="17"/>
  <c r="I2030" i="17" s="1"/>
  <c r="E2031" i="17"/>
  <c r="I2031" i="17" s="1"/>
  <c r="E2032" i="17"/>
  <c r="I2032" i="17" s="1"/>
  <c r="E2033" i="17"/>
  <c r="I2033" i="17" s="1"/>
  <c r="E2034" i="17"/>
  <c r="I2034" i="17" s="1"/>
  <c r="E2035" i="17"/>
  <c r="I2035" i="17" s="1"/>
  <c r="E2036" i="17"/>
  <c r="I2036" i="17" s="1"/>
  <c r="E2037" i="17"/>
  <c r="I2037" i="17" s="1"/>
  <c r="E2038" i="17"/>
  <c r="I2038" i="17" s="1"/>
  <c r="E2039" i="17"/>
  <c r="I2039" i="17" s="1"/>
  <c r="E2040" i="17"/>
  <c r="I2040" i="17" s="1"/>
  <c r="E2041" i="17"/>
  <c r="I2041" i="17" s="1"/>
  <c r="E2042" i="17"/>
  <c r="I2042" i="17" s="1"/>
  <c r="E2043" i="17"/>
  <c r="I2043" i="17" s="1"/>
  <c r="E2044" i="17"/>
  <c r="I2044" i="17" s="1"/>
  <c r="E2045" i="17"/>
  <c r="I2045" i="17" s="1"/>
  <c r="E2046" i="17"/>
  <c r="I2046" i="17" s="1"/>
  <c r="E2047" i="17"/>
  <c r="I2047" i="17" s="1"/>
  <c r="E2048" i="17"/>
  <c r="I2048" i="17" s="1"/>
  <c r="E2049" i="17"/>
  <c r="I2049" i="17" s="1"/>
  <c r="E2050" i="17"/>
  <c r="I2050" i="17" s="1"/>
  <c r="E2051" i="17"/>
  <c r="I2051" i="17" s="1"/>
  <c r="E2052" i="17"/>
  <c r="I2052" i="17" s="1"/>
  <c r="E2053" i="17"/>
  <c r="I2053" i="17" s="1"/>
  <c r="E2054" i="17"/>
  <c r="I2054" i="17" s="1"/>
  <c r="E2055" i="17"/>
  <c r="I2055" i="17" s="1"/>
  <c r="E2056" i="17"/>
  <c r="I2056" i="17" s="1"/>
  <c r="E2057" i="17"/>
  <c r="I2057" i="17" s="1"/>
  <c r="E2058" i="17"/>
  <c r="I2058" i="17" s="1"/>
  <c r="E2059" i="17"/>
  <c r="I2059" i="17" s="1"/>
  <c r="E2060" i="17"/>
  <c r="I2060" i="17" s="1"/>
  <c r="E2061" i="17"/>
  <c r="I2061" i="17" s="1"/>
  <c r="E2062" i="17"/>
  <c r="I2062" i="17" s="1"/>
  <c r="E2063" i="17"/>
  <c r="I2063" i="17" s="1"/>
  <c r="E2064" i="17"/>
  <c r="I2064" i="17" s="1"/>
  <c r="E2065" i="17"/>
  <c r="I2065" i="17" s="1"/>
  <c r="E2066" i="17"/>
  <c r="I2066" i="17" s="1"/>
  <c r="E2067" i="17"/>
  <c r="I2067" i="17" s="1"/>
  <c r="E2068" i="17"/>
  <c r="I2068" i="17" s="1"/>
  <c r="E2069" i="17"/>
  <c r="I2069" i="17" s="1"/>
  <c r="E2070" i="17"/>
  <c r="I2070" i="17" s="1"/>
  <c r="E2071" i="17"/>
  <c r="I2071" i="17" s="1"/>
  <c r="E2072" i="17"/>
  <c r="I2072" i="17" s="1"/>
  <c r="E2073" i="17"/>
  <c r="I2073" i="17" s="1"/>
  <c r="E2074" i="17"/>
  <c r="I2074" i="17" s="1"/>
  <c r="E2075" i="17"/>
  <c r="I2075" i="17" s="1"/>
  <c r="E2076" i="17"/>
  <c r="I2076" i="17" s="1"/>
  <c r="E2077" i="17"/>
  <c r="I2077" i="17" s="1"/>
  <c r="E2078" i="17"/>
  <c r="I2078" i="17" s="1"/>
  <c r="E2079" i="17"/>
  <c r="I2079" i="17" s="1"/>
  <c r="E2080" i="17"/>
  <c r="I2080" i="17" s="1"/>
  <c r="E2081" i="17"/>
  <c r="I2081" i="17" s="1"/>
  <c r="E2082" i="17"/>
  <c r="I2082" i="17" s="1"/>
  <c r="E2083" i="17"/>
  <c r="I2083" i="17" s="1"/>
  <c r="E2084" i="17"/>
  <c r="I2084" i="17" s="1"/>
  <c r="E2085" i="17"/>
  <c r="I2085" i="17" s="1"/>
  <c r="E2086" i="17"/>
  <c r="I2086" i="17" s="1"/>
  <c r="E2087" i="17"/>
  <c r="I2087" i="17" s="1"/>
  <c r="E2088" i="17"/>
  <c r="I2088" i="17" s="1"/>
  <c r="E2089" i="17"/>
  <c r="I2089" i="17" s="1"/>
  <c r="E2090" i="17"/>
  <c r="I2090" i="17" s="1"/>
  <c r="E2091" i="17"/>
  <c r="I2091" i="17" s="1"/>
  <c r="E2092" i="17"/>
  <c r="I2092" i="17" s="1"/>
  <c r="E2093" i="17"/>
  <c r="I2093" i="17" s="1"/>
  <c r="E2094" i="17"/>
  <c r="I2094" i="17" s="1"/>
  <c r="E2095" i="17"/>
  <c r="I2095" i="17" s="1"/>
  <c r="E2096" i="17"/>
  <c r="I2096" i="17" s="1"/>
  <c r="E2097" i="17"/>
  <c r="I2097" i="17" s="1"/>
  <c r="E2098" i="17"/>
  <c r="I2098" i="17" s="1"/>
  <c r="E2099" i="17"/>
  <c r="I2099" i="17" s="1"/>
  <c r="E2100" i="17"/>
  <c r="I2100" i="17" s="1"/>
  <c r="E2101" i="17"/>
  <c r="I2101" i="17" s="1"/>
  <c r="E2102" i="17"/>
  <c r="I2102" i="17" s="1"/>
  <c r="E2103" i="17"/>
  <c r="I2103" i="17" s="1"/>
  <c r="E2104" i="17"/>
  <c r="I2104" i="17" s="1"/>
  <c r="E2105" i="17"/>
  <c r="I2105" i="17" s="1"/>
  <c r="E2106" i="17"/>
  <c r="I2106" i="17" s="1"/>
  <c r="E2107" i="17"/>
  <c r="I2107" i="17" s="1"/>
  <c r="E5169" i="17"/>
  <c r="I5169" i="17" s="1"/>
  <c r="E4319" i="17"/>
  <c r="I4319" i="17" s="1"/>
  <c r="E2110" i="17"/>
  <c r="I2110" i="17" s="1"/>
  <c r="G2110" i="17"/>
  <c r="K2110" i="17" s="1"/>
  <c r="E2111" i="17"/>
  <c r="I2111" i="17" s="1"/>
  <c r="G2111" i="17"/>
  <c r="K2111" i="17" s="1"/>
  <c r="E2112" i="17"/>
  <c r="I2112" i="17" s="1"/>
  <c r="G2112" i="17"/>
  <c r="K2112" i="17" s="1"/>
  <c r="E2113" i="17"/>
  <c r="I2113" i="17" s="1"/>
  <c r="G2113" i="17"/>
  <c r="K2113" i="17" s="1"/>
  <c r="E2114" i="17"/>
  <c r="I2114" i="17" s="1"/>
  <c r="G2114" i="17"/>
  <c r="K2114" i="17" s="1"/>
  <c r="E2115" i="17"/>
  <c r="I2115" i="17" s="1"/>
  <c r="G2115" i="17"/>
  <c r="K2115" i="17" s="1"/>
  <c r="E2116" i="17"/>
  <c r="I2116" i="17" s="1"/>
  <c r="G2116" i="17"/>
  <c r="K2116" i="17" s="1"/>
  <c r="E2117" i="17"/>
  <c r="I2117" i="17" s="1"/>
  <c r="E2118" i="17"/>
  <c r="I2118" i="17" s="1"/>
  <c r="E2119" i="17"/>
  <c r="I2119" i="17" s="1"/>
  <c r="E2120" i="17"/>
  <c r="I2120" i="17" s="1"/>
  <c r="E2121" i="17"/>
  <c r="I2121" i="17" s="1"/>
  <c r="E2122" i="17"/>
  <c r="I2122" i="17" s="1"/>
  <c r="E2123" i="17"/>
  <c r="I2123" i="17" s="1"/>
  <c r="E2124" i="17"/>
  <c r="I2124" i="17" s="1"/>
  <c r="E2125" i="17"/>
  <c r="I2125" i="17" s="1"/>
  <c r="E2126" i="17"/>
  <c r="I2126" i="17" s="1"/>
  <c r="E2127" i="17"/>
  <c r="I2127" i="17" s="1"/>
  <c r="E2128" i="17"/>
  <c r="I2128" i="17" s="1"/>
  <c r="E2129" i="17"/>
  <c r="I2129" i="17" s="1"/>
  <c r="E2130" i="17"/>
  <c r="I2130" i="17" s="1"/>
  <c r="E2131" i="17"/>
  <c r="I2131" i="17" s="1"/>
  <c r="E2132" i="17"/>
  <c r="I2132" i="17" s="1"/>
  <c r="E2133" i="17"/>
  <c r="I2133" i="17" s="1"/>
  <c r="E2134" i="17"/>
  <c r="I2134" i="17" s="1"/>
  <c r="E2135" i="17"/>
  <c r="I2135" i="17" s="1"/>
  <c r="E2136" i="17"/>
  <c r="I2136" i="17" s="1"/>
  <c r="E2137" i="17"/>
  <c r="I2137" i="17" s="1"/>
  <c r="E2138" i="17"/>
  <c r="I2138" i="17" s="1"/>
  <c r="E2139" i="17"/>
  <c r="I2139" i="17" s="1"/>
  <c r="E2140" i="17"/>
  <c r="I2140" i="17" s="1"/>
  <c r="E2141" i="17"/>
  <c r="I2141" i="17" s="1"/>
  <c r="E2142" i="17"/>
  <c r="I2142" i="17" s="1"/>
  <c r="E2143" i="17"/>
  <c r="I2143" i="17" s="1"/>
  <c r="E2144" i="17"/>
  <c r="I2144" i="17" s="1"/>
  <c r="E2145" i="17"/>
  <c r="I2145" i="17" s="1"/>
  <c r="E2146" i="17"/>
  <c r="I2146" i="17" s="1"/>
  <c r="E2147" i="17"/>
  <c r="I2147" i="17" s="1"/>
  <c r="E2148" i="17"/>
  <c r="I2148" i="17" s="1"/>
  <c r="E2149" i="17"/>
  <c r="I2149" i="17" s="1"/>
  <c r="E2150" i="17"/>
  <c r="I2150" i="17" s="1"/>
  <c r="E2151" i="17"/>
  <c r="I2151" i="17" s="1"/>
  <c r="E2152" i="17"/>
  <c r="I2152" i="17" s="1"/>
  <c r="E2153" i="17"/>
  <c r="I2153" i="17" s="1"/>
  <c r="E2154" i="17"/>
  <c r="I2154" i="17" s="1"/>
  <c r="E2155" i="17"/>
  <c r="I2155" i="17" s="1"/>
  <c r="E2156" i="17"/>
  <c r="I2156" i="17" s="1"/>
  <c r="E2157" i="17"/>
  <c r="I2157" i="17" s="1"/>
  <c r="E2158" i="17"/>
  <c r="I2158" i="17" s="1"/>
  <c r="E2159" i="17"/>
  <c r="I2159" i="17" s="1"/>
  <c r="E2160" i="17"/>
  <c r="I2160" i="17" s="1"/>
  <c r="E2161" i="17"/>
  <c r="I2161" i="17" s="1"/>
  <c r="E2162" i="17"/>
  <c r="I2162" i="17" s="1"/>
  <c r="E2163" i="17"/>
  <c r="I2163" i="17" s="1"/>
  <c r="E2164" i="17"/>
  <c r="I2164" i="17" s="1"/>
  <c r="E2165" i="17"/>
  <c r="I2165" i="17" s="1"/>
  <c r="E2166" i="17"/>
  <c r="I2166" i="17" s="1"/>
  <c r="E2167" i="17"/>
  <c r="I2167" i="17" s="1"/>
  <c r="E2168" i="17"/>
  <c r="I2168" i="17" s="1"/>
  <c r="E2169" i="17"/>
  <c r="I2169" i="17" s="1"/>
  <c r="E2170" i="17"/>
  <c r="I2170" i="17" s="1"/>
  <c r="E2171" i="17"/>
  <c r="I2171" i="17" s="1"/>
  <c r="E2172" i="17"/>
  <c r="I2172" i="17" s="1"/>
  <c r="E2173" i="17"/>
  <c r="I2173" i="17" s="1"/>
  <c r="E2174" i="17"/>
  <c r="I2174" i="17" s="1"/>
  <c r="E2175" i="17"/>
  <c r="I2175" i="17" s="1"/>
  <c r="E2176" i="17"/>
  <c r="I2176" i="17" s="1"/>
  <c r="E2177" i="17"/>
  <c r="I2177" i="17" s="1"/>
  <c r="E2178" i="17"/>
  <c r="I2178" i="17" s="1"/>
  <c r="E2179" i="17"/>
  <c r="I2179" i="17" s="1"/>
  <c r="E2180" i="17"/>
  <c r="I2180" i="17" s="1"/>
  <c r="E2181" i="17"/>
  <c r="I2181" i="17" s="1"/>
  <c r="E2182" i="17"/>
  <c r="I2182" i="17" s="1"/>
  <c r="E2183" i="17"/>
  <c r="I2183" i="17" s="1"/>
  <c r="E2184" i="17"/>
  <c r="I2184" i="17" s="1"/>
  <c r="E2185" i="17"/>
  <c r="I2185" i="17" s="1"/>
  <c r="E2186" i="17"/>
  <c r="I2186" i="17" s="1"/>
  <c r="E2187" i="17"/>
  <c r="I2187" i="17" s="1"/>
  <c r="E2188" i="17"/>
  <c r="I2188" i="17" s="1"/>
  <c r="E2189" i="17"/>
  <c r="I2189" i="17" s="1"/>
  <c r="E2190" i="17"/>
  <c r="I2190" i="17" s="1"/>
  <c r="E2191" i="17"/>
  <c r="I2191" i="17" s="1"/>
  <c r="E2192" i="17"/>
  <c r="I2192" i="17" s="1"/>
  <c r="E2193" i="17"/>
  <c r="I2193" i="17" s="1"/>
  <c r="E2194" i="17"/>
  <c r="I2194" i="17" s="1"/>
  <c r="E2195" i="17"/>
  <c r="I2195" i="17" s="1"/>
  <c r="E2196" i="17"/>
  <c r="I2196" i="17" s="1"/>
  <c r="E2197" i="17"/>
  <c r="I2197" i="17" s="1"/>
  <c r="E2198" i="17"/>
  <c r="I2198" i="17" s="1"/>
  <c r="E2199" i="17"/>
  <c r="I2199" i="17" s="1"/>
  <c r="E2200" i="17"/>
  <c r="I2200" i="17" s="1"/>
  <c r="E2201" i="17"/>
  <c r="I2201" i="17" s="1"/>
  <c r="E2202" i="17"/>
  <c r="I2202" i="17" s="1"/>
  <c r="E2203" i="17"/>
  <c r="I2203" i="17" s="1"/>
  <c r="E2204" i="17"/>
  <c r="I2204" i="17" s="1"/>
  <c r="E2205" i="17"/>
  <c r="I2205" i="17" s="1"/>
  <c r="E2206" i="17"/>
  <c r="I2206" i="17" s="1"/>
  <c r="E2207" i="17"/>
  <c r="I2207" i="17" s="1"/>
  <c r="E2208" i="17"/>
  <c r="I2208" i="17" s="1"/>
  <c r="E2209" i="17"/>
  <c r="I2209" i="17" s="1"/>
  <c r="E2210" i="17"/>
  <c r="I2210" i="17" s="1"/>
  <c r="E2211" i="17"/>
  <c r="I2211" i="17" s="1"/>
  <c r="E2212" i="17"/>
  <c r="I2212" i="17" s="1"/>
  <c r="E2213" i="17"/>
  <c r="I2213" i="17" s="1"/>
  <c r="E2214" i="17"/>
  <c r="I2214" i="17" s="1"/>
  <c r="E2215" i="17"/>
  <c r="I2215" i="17" s="1"/>
  <c r="E2216" i="17"/>
  <c r="I2216" i="17" s="1"/>
  <c r="E2217" i="17"/>
  <c r="I2217" i="17" s="1"/>
  <c r="E2218" i="17"/>
  <c r="I2218" i="17" s="1"/>
  <c r="E2219" i="17"/>
  <c r="I2219" i="17" s="1"/>
  <c r="E2220" i="17"/>
  <c r="I2220" i="17" s="1"/>
  <c r="E2221" i="17"/>
  <c r="I2221" i="17" s="1"/>
  <c r="E2222" i="17"/>
  <c r="I2222" i="17" s="1"/>
  <c r="E2223" i="17"/>
  <c r="I2223" i="17" s="1"/>
  <c r="E2224" i="17"/>
  <c r="I2224" i="17" s="1"/>
  <c r="E2225" i="17"/>
  <c r="I2225" i="17" s="1"/>
  <c r="E2226" i="17"/>
  <c r="I2226" i="17" s="1"/>
  <c r="E2227" i="17"/>
  <c r="I2227" i="17" s="1"/>
  <c r="E2228" i="17"/>
  <c r="I2228" i="17" s="1"/>
  <c r="E2229" i="17"/>
  <c r="I2229" i="17" s="1"/>
  <c r="E2230" i="17"/>
  <c r="I2230" i="17" s="1"/>
  <c r="E2231" i="17"/>
  <c r="I2231" i="17" s="1"/>
  <c r="E2232" i="17"/>
  <c r="I2232" i="17" s="1"/>
  <c r="E2233" i="17"/>
  <c r="I2233" i="17" s="1"/>
  <c r="E2234" i="17"/>
  <c r="I2234" i="17" s="1"/>
  <c r="E2235" i="17"/>
  <c r="I2235" i="17" s="1"/>
  <c r="E2236" i="17"/>
  <c r="I2236" i="17" s="1"/>
  <c r="E2237" i="17"/>
  <c r="I2237" i="17" s="1"/>
  <c r="E2238" i="17"/>
  <c r="I2238" i="17" s="1"/>
  <c r="E2239" i="17"/>
  <c r="I2239" i="17" s="1"/>
  <c r="E2240" i="17"/>
  <c r="I2240" i="17" s="1"/>
  <c r="E2241" i="17"/>
  <c r="I2241" i="17" s="1"/>
  <c r="E2242" i="17"/>
  <c r="I2242" i="17" s="1"/>
  <c r="E2243" i="17"/>
  <c r="I2243" i="17" s="1"/>
  <c r="E2244" i="17"/>
  <c r="I2244" i="17" s="1"/>
  <c r="E2245" i="17"/>
  <c r="I2245" i="17" s="1"/>
  <c r="E2246" i="17"/>
  <c r="I2246" i="17" s="1"/>
  <c r="E2247" i="17"/>
  <c r="I2247" i="17" s="1"/>
  <c r="E2248" i="17"/>
  <c r="I2248" i="17" s="1"/>
  <c r="E2249" i="17"/>
  <c r="I2249" i="17" s="1"/>
  <c r="E2250" i="17"/>
  <c r="I2250" i="17" s="1"/>
  <c r="E2251" i="17"/>
  <c r="I2251" i="17" s="1"/>
  <c r="E2252" i="17"/>
  <c r="I2252" i="17" s="1"/>
  <c r="E2253" i="17"/>
  <c r="I2253" i="17" s="1"/>
  <c r="E2254" i="17"/>
  <c r="I2254" i="17" s="1"/>
  <c r="E2255" i="17"/>
  <c r="I2255" i="17" s="1"/>
  <c r="E2256" i="17"/>
  <c r="I2256" i="17" s="1"/>
  <c r="E2257" i="17"/>
  <c r="I2257" i="17" s="1"/>
  <c r="E2258" i="17"/>
  <c r="I2258" i="17" s="1"/>
  <c r="E2259" i="17"/>
  <c r="I2259" i="17" s="1"/>
  <c r="E2260" i="17"/>
  <c r="I2260" i="17" s="1"/>
  <c r="E2261" i="17"/>
  <c r="I2261" i="17" s="1"/>
  <c r="E2262" i="17"/>
  <c r="I2262" i="17" s="1"/>
  <c r="E2263" i="17"/>
  <c r="I2263" i="17" s="1"/>
  <c r="E2264" i="17"/>
  <c r="I2264" i="17" s="1"/>
  <c r="E2265" i="17"/>
  <c r="I2265" i="17" s="1"/>
  <c r="E2266" i="17"/>
  <c r="I2266" i="17" s="1"/>
  <c r="E2267" i="17"/>
  <c r="I2267" i="17" s="1"/>
  <c r="E2268" i="17"/>
  <c r="I2268" i="17" s="1"/>
  <c r="E2269" i="17"/>
  <c r="I2269" i="17" s="1"/>
  <c r="E2270" i="17"/>
  <c r="I2270" i="17" s="1"/>
  <c r="E2271" i="17"/>
  <c r="I2271" i="17" s="1"/>
  <c r="E2272" i="17"/>
  <c r="I2272" i="17" s="1"/>
  <c r="E2273" i="17"/>
  <c r="I2273" i="17" s="1"/>
  <c r="E2274" i="17"/>
  <c r="I2274" i="17" s="1"/>
  <c r="E2275" i="17"/>
  <c r="I2275" i="17" s="1"/>
  <c r="E2276" i="17"/>
  <c r="I2276" i="17" s="1"/>
  <c r="E2277" i="17"/>
  <c r="I2277" i="17" s="1"/>
  <c r="E2278" i="17"/>
  <c r="I2278" i="17" s="1"/>
  <c r="E2279" i="17"/>
  <c r="I2279" i="17" s="1"/>
  <c r="E2280" i="17"/>
  <c r="I2280" i="17" s="1"/>
  <c r="G2280" i="17"/>
  <c r="K2280" i="17" s="1"/>
  <c r="E2281" i="17"/>
  <c r="I2281" i="17" s="1"/>
  <c r="G2281" i="17"/>
  <c r="K2281" i="17" s="1"/>
  <c r="E2282" i="17"/>
  <c r="I2282" i="17" s="1"/>
  <c r="G2282" i="17"/>
  <c r="K2282" i="17" s="1"/>
  <c r="E2283" i="17"/>
  <c r="I2283" i="17" s="1"/>
  <c r="G2283" i="17"/>
  <c r="K2283" i="17" s="1"/>
  <c r="E2284" i="17"/>
  <c r="I2284" i="17" s="1"/>
  <c r="G2284" i="17"/>
  <c r="K2284" i="17" s="1"/>
  <c r="E2285" i="17"/>
  <c r="I2285" i="17" s="1"/>
  <c r="G2285" i="17"/>
  <c r="K2285" i="17" s="1"/>
  <c r="E2286" i="17"/>
  <c r="I2286" i="17" s="1"/>
  <c r="G2286" i="17"/>
  <c r="K2286" i="17" s="1"/>
  <c r="E2287" i="17"/>
  <c r="I2287" i="17" s="1"/>
  <c r="E2288" i="17"/>
  <c r="I2288" i="17" s="1"/>
  <c r="E2289" i="17"/>
  <c r="I2289" i="17" s="1"/>
  <c r="E2290" i="17"/>
  <c r="I2290" i="17" s="1"/>
  <c r="E2291" i="17"/>
  <c r="I2291" i="17" s="1"/>
  <c r="E2292" i="17"/>
  <c r="I2292" i="17" s="1"/>
  <c r="E2293" i="17"/>
  <c r="I2293" i="17" s="1"/>
  <c r="E2294" i="17"/>
  <c r="I2294" i="17" s="1"/>
  <c r="E2295" i="17"/>
  <c r="I2295" i="17" s="1"/>
  <c r="E2296" i="17"/>
  <c r="I2296" i="17" s="1"/>
  <c r="E2297" i="17"/>
  <c r="I2297" i="17" s="1"/>
  <c r="E2298" i="17"/>
  <c r="I2298" i="17" s="1"/>
  <c r="E2299" i="17"/>
  <c r="I2299" i="17" s="1"/>
  <c r="E2300" i="17"/>
  <c r="I2300" i="17" s="1"/>
  <c r="E2301" i="17"/>
  <c r="I2301" i="17" s="1"/>
  <c r="E2302" i="17"/>
  <c r="I2302" i="17" s="1"/>
  <c r="E2303" i="17"/>
  <c r="I2303" i="17" s="1"/>
  <c r="E2304" i="17"/>
  <c r="I2304" i="17" s="1"/>
  <c r="E2305" i="17"/>
  <c r="I2305" i="17" s="1"/>
  <c r="E2306" i="17"/>
  <c r="I2306" i="17" s="1"/>
  <c r="E2307" i="17"/>
  <c r="I2307" i="17" s="1"/>
  <c r="E2308" i="17"/>
  <c r="I2308" i="17" s="1"/>
  <c r="E2309" i="17"/>
  <c r="I2309" i="17" s="1"/>
  <c r="E2310" i="17"/>
  <c r="I2310" i="17" s="1"/>
  <c r="E2311" i="17"/>
  <c r="I2311" i="17" s="1"/>
  <c r="E2312" i="17"/>
  <c r="I2312" i="17" s="1"/>
  <c r="E2313" i="17"/>
  <c r="I2313" i="17" s="1"/>
  <c r="E2314" i="17"/>
  <c r="I2314" i="17" s="1"/>
  <c r="E2315" i="17"/>
  <c r="I2315" i="17" s="1"/>
  <c r="E2316" i="17"/>
  <c r="I2316" i="17" s="1"/>
  <c r="E2317" i="17"/>
  <c r="I2317" i="17" s="1"/>
  <c r="E2318" i="17"/>
  <c r="I2318" i="17" s="1"/>
  <c r="E2319" i="17"/>
  <c r="I2319" i="17" s="1"/>
  <c r="E2320" i="17"/>
  <c r="I2320" i="17" s="1"/>
  <c r="E2321" i="17"/>
  <c r="I2321" i="17" s="1"/>
  <c r="E2322" i="17"/>
  <c r="I2322" i="17" s="1"/>
  <c r="E2323" i="17"/>
  <c r="I2323" i="17" s="1"/>
  <c r="E2324" i="17"/>
  <c r="I2324" i="17" s="1"/>
  <c r="E2325" i="17"/>
  <c r="I2325" i="17" s="1"/>
  <c r="E2326" i="17"/>
  <c r="I2326" i="17" s="1"/>
  <c r="E2327" i="17"/>
  <c r="I2327" i="17" s="1"/>
  <c r="E2328" i="17"/>
  <c r="I2328" i="17" s="1"/>
  <c r="E2329" i="17"/>
  <c r="I2329" i="17" s="1"/>
  <c r="E2330" i="17"/>
  <c r="I2330" i="17" s="1"/>
  <c r="E2331" i="17"/>
  <c r="I2331" i="17" s="1"/>
  <c r="E2332" i="17"/>
  <c r="I2332" i="17" s="1"/>
  <c r="E2333" i="17"/>
  <c r="I2333" i="17" s="1"/>
  <c r="E2334" i="17"/>
  <c r="I2334" i="17" s="1"/>
  <c r="E2335" i="17"/>
  <c r="I2335" i="17" s="1"/>
  <c r="E2336" i="17"/>
  <c r="I2336" i="17" s="1"/>
  <c r="E2337" i="17"/>
  <c r="I2337" i="17" s="1"/>
  <c r="E2338" i="17"/>
  <c r="I2338" i="17" s="1"/>
  <c r="E2339" i="17"/>
  <c r="I2339" i="17" s="1"/>
  <c r="E2340" i="17"/>
  <c r="I2340" i="17" s="1"/>
  <c r="E2341" i="17"/>
  <c r="I2341" i="17" s="1"/>
  <c r="E2342" i="17"/>
  <c r="I2342" i="17" s="1"/>
  <c r="E2343" i="17"/>
  <c r="I2343" i="17" s="1"/>
  <c r="E2344" i="17"/>
  <c r="I2344" i="17" s="1"/>
  <c r="E2345" i="17"/>
  <c r="I2345" i="17" s="1"/>
  <c r="E2346" i="17"/>
  <c r="I2346" i="17" s="1"/>
  <c r="E2347" i="17"/>
  <c r="I2347" i="17" s="1"/>
  <c r="E2348" i="17"/>
  <c r="I2348" i="17" s="1"/>
  <c r="E2349" i="17"/>
  <c r="I2349" i="17" s="1"/>
  <c r="E2350" i="17"/>
  <c r="I2350" i="17" s="1"/>
  <c r="E2351" i="17"/>
  <c r="I2351" i="17" s="1"/>
  <c r="E2352" i="17"/>
  <c r="I2352" i="17" s="1"/>
  <c r="E2353" i="17"/>
  <c r="I2353" i="17" s="1"/>
  <c r="E2354" i="17"/>
  <c r="I2354" i="17" s="1"/>
  <c r="E2355" i="17"/>
  <c r="I2355" i="17" s="1"/>
  <c r="E2356" i="17"/>
  <c r="I2356" i="17" s="1"/>
  <c r="E2357" i="17"/>
  <c r="I2357" i="17" s="1"/>
  <c r="E2358" i="17"/>
  <c r="I2358" i="17" s="1"/>
  <c r="E2359" i="17"/>
  <c r="I2359" i="17" s="1"/>
  <c r="E2360" i="17"/>
  <c r="I2360" i="17" s="1"/>
  <c r="E2361" i="17"/>
  <c r="I2361" i="17" s="1"/>
  <c r="E2362" i="17"/>
  <c r="I2362" i="17" s="1"/>
  <c r="E2363" i="17"/>
  <c r="I2363" i="17" s="1"/>
  <c r="E2364" i="17"/>
  <c r="I2364" i="17" s="1"/>
  <c r="E2365" i="17"/>
  <c r="I2365" i="17" s="1"/>
  <c r="E2366" i="17"/>
  <c r="I2366" i="17" s="1"/>
  <c r="E2367" i="17"/>
  <c r="I2367" i="17" s="1"/>
  <c r="E2368" i="17"/>
  <c r="I2368" i="17" s="1"/>
  <c r="E2369" i="17"/>
  <c r="I2369" i="17" s="1"/>
  <c r="E2370" i="17"/>
  <c r="I2370" i="17" s="1"/>
  <c r="E2371" i="17"/>
  <c r="I2371" i="17" s="1"/>
  <c r="E2372" i="17"/>
  <c r="I2372" i="17" s="1"/>
  <c r="E2373" i="17"/>
  <c r="I2373" i="17" s="1"/>
  <c r="E2374" i="17"/>
  <c r="I2374" i="17" s="1"/>
  <c r="E2375" i="17"/>
  <c r="I2375" i="17" s="1"/>
  <c r="E2376" i="17"/>
  <c r="I2376" i="17" s="1"/>
  <c r="E2377" i="17"/>
  <c r="I2377" i="17" s="1"/>
  <c r="E2378" i="17"/>
  <c r="I2378" i="17" s="1"/>
  <c r="E2379" i="17"/>
  <c r="I2379" i="17" s="1"/>
  <c r="E2380" i="17"/>
  <c r="I2380" i="17" s="1"/>
  <c r="E2381" i="17"/>
  <c r="I2381" i="17" s="1"/>
  <c r="E2382" i="17"/>
  <c r="I2382" i="17" s="1"/>
  <c r="E2383" i="17"/>
  <c r="I2383" i="17" s="1"/>
  <c r="E2384" i="17"/>
  <c r="I2384" i="17" s="1"/>
  <c r="E2385" i="17"/>
  <c r="I2385" i="17" s="1"/>
  <c r="E2386" i="17"/>
  <c r="I2386" i="17" s="1"/>
  <c r="E2387" i="17"/>
  <c r="I2387" i="17" s="1"/>
  <c r="E2388" i="17"/>
  <c r="I2388" i="17" s="1"/>
  <c r="E2389" i="17"/>
  <c r="I2389" i="17" s="1"/>
  <c r="E2390" i="17"/>
  <c r="I2390" i="17" s="1"/>
  <c r="E2391" i="17"/>
  <c r="I2391" i="17" s="1"/>
  <c r="E2392" i="17"/>
  <c r="I2392" i="17" s="1"/>
  <c r="E2393" i="17"/>
  <c r="I2393" i="17" s="1"/>
  <c r="E2394" i="17"/>
  <c r="I2394" i="17" s="1"/>
  <c r="E2395" i="17"/>
  <c r="I2395" i="17" s="1"/>
  <c r="E2396" i="17"/>
  <c r="I2396" i="17" s="1"/>
  <c r="E2397" i="17"/>
  <c r="I2397" i="17" s="1"/>
  <c r="E2398" i="17"/>
  <c r="I2398" i="17" s="1"/>
  <c r="E2399" i="17"/>
  <c r="I2399" i="17" s="1"/>
  <c r="E2400" i="17"/>
  <c r="I2400" i="17" s="1"/>
  <c r="E2401" i="17"/>
  <c r="I2401" i="17" s="1"/>
  <c r="E2402" i="17"/>
  <c r="I2402" i="17" s="1"/>
  <c r="E2403" i="17"/>
  <c r="I2403" i="17" s="1"/>
  <c r="E2404" i="17"/>
  <c r="I2404" i="17" s="1"/>
  <c r="E2405" i="17"/>
  <c r="I2405" i="17" s="1"/>
  <c r="E2406" i="17"/>
  <c r="I2406" i="17" s="1"/>
  <c r="E2407" i="17"/>
  <c r="I2407" i="17" s="1"/>
  <c r="E2408" i="17"/>
  <c r="I2408" i="17" s="1"/>
  <c r="E2409" i="17"/>
  <c r="I2409" i="17" s="1"/>
  <c r="E2410" i="17"/>
  <c r="I2410" i="17" s="1"/>
  <c r="E2411" i="17"/>
  <c r="I2411" i="17" s="1"/>
  <c r="E2412" i="17"/>
  <c r="I2412" i="17" s="1"/>
  <c r="E2413" i="17"/>
  <c r="I2413" i="17" s="1"/>
  <c r="E2414" i="17"/>
  <c r="I2414" i="17" s="1"/>
  <c r="E2415" i="17"/>
  <c r="I2415" i="17" s="1"/>
  <c r="E2416" i="17"/>
  <c r="I2416" i="17" s="1"/>
  <c r="E2417" i="17"/>
  <c r="I2417" i="17" s="1"/>
  <c r="E2418" i="17"/>
  <c r="I2418" i="17" s="1"/>
  <c r="E2419" i="17"/>
  <c r="I2419" i="17" s="1"/>
  <c r="E2420" i="17"/>
  <c r="I2420" i="17" s="1"/>
  <c r="E2421" i="17"/>
  <c r="I2421" i="17" s="1"/>
  <c r="E2422" i="17"/>
  <c r="I2422" i="17" s="1"/>
  <c r="E2423" i="17"/>
  <c r="I2423" i="17" s="1"/>
  <c r="E2424" i="17"/>
  <c r="I2424" i="17" s="1"/>
  <c r="E2425" i="17"/>
  <c r="I2425" i="17" s="1"/>
  <c r="E2426" i="17"/>
  <c r="I2426" i="17" s="1"/>
  <c r="E2427" i="17"/>
  <c r="I2427" i="17" s="1"/>
  <c r="E2428" i="17"/>
  <c r="I2428" i="17" s="1"/>
  <c r="E2429" i="17"/>
  <c r="I2429" i="17" s="1"/>
  <c r="E2430" i="17"/>
  <c r="I2430" i="17" s="1"/>
  <c r="E2431" i="17"/>
  <c r="I2431" i="17" s="1"/>
  <c r="E2432" i="17"/>
  <c r="I2432" i="17" s="1"/>
  <c r="E2433" i="17"/>
  <c r="I2433" i="17" s="1"/>
  <c r="E2434" i="17"/>
  <c r="I2434" i="17" s="1"/>
  <c r="E2435" i="17"/>
  <c r="I2435" i="17" s="1"/>
  <c r="E2436" i="17"/>
  <c r="I2436" i="17" s="1"/>
  <c r="E2437" i="17"/>
  <c r="I2437" i="17" s="1"/>
  <c r="E2438" i="17"/>
  <c r="I2438" i="17" s="1"/>
  <c r="E2439" i="17"/>
  <c r="I2439" i="17" s="1"/>
  <c r="E2440" i="17"/>
  <c r="I2440" i="17" s="1"/>
  <c r="E2441" i="17"/>
  <c r="I2441" i="17" s="1"/>
  <c r="E2442" i="17"/>
  <c r="I2442" i="17" s="1"/>
  <c r="E2443" i="17"/>
  <c r="I2443" i="17" s="1"/>
  <c r="E2444" i="17"/>
  <c r="I2444" i="17" s="1"/>
  <c r="E2445" i="17"/>
  <c r="I2445" i="17" s="1"/>
  <c r="E2446" i="17"/>
  <c r="I2446" i="17" s="1"/>
  <c r="E2447" i="17"/>
  <c r="I2447" i="17" s="1"/>
  <c r="E2448" i="17"/>
  <c r="I2448" i="17" s="1"/>
  <c r="E2449" i="17"/>
  <c r="I2449" i="17" s="1"/>
  <c r="E2450" i="17"/>
  <c r="I2450" i="17" s="1"/>
  <c r="G2450" i="17"/>
  <c r="K2450" i="17" s="1"/>
  <c r="E2451" i="17"/>
  <c r="I2451" i="17" s="1"/>
  <c r="G2451" i="17"/>
  <c r="K2451" i="17" s="1"/>
  <c r="E2452" i="17"/>
  <c r="I2452" i="17" s="1"/>
  <c r="G2452" i="17"/>
  <c r="K2452" i="17" s="1"/>
  <c r="E2453" i="17"/>
  <c r="I2453" i="17" s="1"/>
  <c r="G2453" i="17"/>
  <c r="K2453" i="17" s="1"/>
  <c r="E2454" i="17"/>
  <c r="I2454" i="17" s="1"/>
  <c r="G2454" i="17"/>
  <c r="K2454" i="17" s="1"/>
  <c r="E2455" i="17"/>
  <c r="I2455" i="17" s="1"/>
  <c r="G2455" i="17"/>
  <c r="K2455" i="17" s="1"/>
  <c r="E2456" i="17"/>
  <c r="I2456" i="17" s="1"/>
  <c r="G2456" i="17"/>
  <c r="K2456" i="17" s="1"/>
  <c r="E2457" i="17"/>
  <c r="I2457" i="17" s="1"/>
  <c r="E2458" i="17"/>
  <c r="I2458" i="17" s="1"/>
  <c r="E2459" i="17"/>
  <c r="I2459" i="17" s="1"/>
  <c r="E2460" i="17"/>
  <c r="I2460" i="17" s="1"/>
  <c r="E2461" i="17"/>
  <c r="I2461" i="17" s="1"/>
  <c r="E2462" i="17"/>
  <c r="I2462" i="17" s="1"/>
  <c r="E2463" i="17"/>
  <c r="I2463" i="17" s="1"/>
  <c r="E2464" i="17"/>
  <c r="I2464" i="17" s="1"/>
  <c r="E2465" i="17"/>
  <c r="I2465" i="17" s="1"/>
  <c r="E2466" i="17"/>
  <c r="I2466" i="17" s="1"/>
  <c r="E2467" i="17"/>
  <c r="I2467" i="17" s="1"/>
  <c r="E2468" i="17"/>
  <c r="I2468" i="17" s="1"/>
  <c r="E2469" i="17"/>
  <c r="I2469" i="17" s="1"/>
  <c r="E2470" i="17"/>
  <c r="I2470" i="17" s="1"/>
  <c r="E2471" i="17"/>
  <c r="I2471" i="17" s="1"/>
  <c r="E2472" i="17"/>
  <c r="I2472" i="17" s="1"/>
  <c r="E2473" i="17"/>
  <c r="I2473" i="17" s="1"/>
  <c r="E2474" i="17"/>
  <c r="I2474" i="17" s="1"/>
  <c r="E2475" i="17"/>
  <c r="I2475" i="17" s="1"/>
  <c r="E2476" i="17"/>
  <c r="I2476" i="17" s="1"/>
  <c r="E2477" i="17"/>
  <c r="I2477" i="17" s="1"/>
  <c r="E2478" i="17"/>
  <c r="I2478" i="17" s="1"/>
  <c r="E2479" i="17"/>
  <c r="I2479" i="17" s="1"/>
  <c r="E2480" i="17"/>
  <c r="I2480" i="17" s="1"/>
  <c r="E2481" i="17"/>
  <c r="I2481" i="17" s="1"/>
  <c r="E2482" i="17"/>
  <c r="I2482" i="17" s="1"/>
  <c r="E2483" i="17"/>
  <c r="I2483" i="17" s="1"/>
  <c r="E2484" i="17"/>
  <c r="I2484" i="17" s="1"/>
  <c r="E2485" i="17"/>
  <c r="I2485" i="17" s="1"/>
  <c r="E2486" i="17"/>
  <c r="I2486" i="17" s="1"/>
  <c r="E2487" i="17"/>
  <c r="I2487" i="17" s="1"/>
  <c r="E2488" i="17"/>
  <c r="I2488" i="17" s="1"/>
  <c r="E2489" i="17"/>
  <c r="I2489" i="17" s="1"/>
  <c r="E2490" i="17"/>
  <c r="I2490" i="17" s="1"/>
  <c r="E2491" i="17"/>
  <c r="I2491" i="17" s="1"/>
  <c r="E2492" i="17"/>
  <c r="I2492" i="17" s="1"/>
  <c r="E2493" i="17"/>
  <c r="I2493" i="17" s="1"/>
  <c r="E2494" i="17"/>
  <c r="I2494" i="17" s="1"/>
  <c r="E2495" i="17"/>
  <c r="I2495" i="17" s="1"/>
  <c r="E2496" i="17"/>
  <c r="I2496" i="17" s="1"/>
  <c r="E2497" i="17"/>
  <c r="I2497" i="17" s="1"/>
  <c r="E2498" i="17"/>
  <c r="I2498" i="17" s="1"/>
  <c r="E2499" i="17"/>
  <c r="I2499" i="17" s="1"/>
  <c r="E2500" i="17"/>
  <c r="I2500" i="17" s="1"/>
  <c r="E2501" i="17"/>
  <c r="I2501" i="17" s="1"/>
  <c r="E2502" i="17"/>
  <c r="I2502" i="17" s="1"/>
  <c r="E2503" i="17"/>
  <c r="I2503" i="17" s="1"/>
  <c r="E2504" i="17"/>
  <c r="I2504" i="17" s="1"/>
  <c r="E2505" i="17"/>
  <c r="I2505" i="17" s="1"/>
  <c r="E2506" i="17"/>
  <c r="I2506" i="17" s="1"/>
  <c r="E2507" i="17"/>
  <c r="I2507" i="17" s="1"/>
  <c r="E2508" i="17"/>
  <c r="I2508" i="17" s="1"/>
  <c r="E2509" i="17"/>
  <c r="I2509" i="17" s="1"/>
  <c r="E2510" i="17"/>
  <c r="I2510" i="17" s="1"/>
  <c r="E2511" i="17"/>
  <c r="I2511" i="17" s="1"/>
  <c r="E2512" i="17"/>
  <c r="I2512" i="17" s="1"/>
  <c r="E2513" i="17"/>
  <c r="I2513" i="17" s="1"/>
  <c r="E2514" i="17"/>
  <c r="I2514" i="17" s="1"/>
  <c r="E2515" i="17"/>
  <c r="I2515" i="17" s="1"/>
  <c r="E2516" i="17"/>
  <c r="I2516" i="17" s="1"/>
  <c r="E2517" i="17"/>
  <c r="I2517" i="17" s="1"/>
  <c r="E2518" i="17"/>
  <c r="I2518" i="17" s="1"/>
  <c r="E2519" i="17"/>
  <c r="I2519" i="17" s="1"/>
  <c r="E2520" i="17"/>
  <c r="I2520" i="17" s="1"/>
  <c r="E2521" i="17"/>
  <c r="I2521" i="17" s="1"/>
  <c r="E2522" i="17"/>
  <c r="I2522" i="17" s="1"/>
  <c r="E2523" i="17"/>
  <c r="I2523" i="17" s="1"/>
  <c r="E2524" i="17"/>
  <c r="I2524" i="17" s="1"/>
  <c r="E2525" i="17"/>
  <c r="I2525" i="17" s="1"/>
  <c r="E2526" i="17"/>
  <c r="I2526" i="17" s="1"/>
  <c r="E2527" i="17"/>
  <c r="I2527" i="17" s="1"/>
  <c r="E2528" i="17"/>
  <c r="I2528" i="17" s="1"/>
  <c r="E2529" i="17"/>
  <c r="I2529" i="17" s="1"/>
  <c r="E2530" i="17"/>
  <c r="I2530" i="17" s="1"/>
  <c r="E2531" i="17"/>
  <c r="I2531" i="17" s="1"/>
  <c r="E2532" i="17"/>
  <c r="I2532" i="17" s="1"/>
  <c r="E2533" i="17"/>
  <c r="I2533" i="17" s="1"/>
  <c r="E2534" i="17"/>
  <c r="I2534" i="17" s="1"/>
  <c r="E2535" i="17"/>
  <c r="I2535" i="17" s="1"/>
  <c r="E2536" i="17"/>
  <c r="I2536" i="17" s="1"/>
  <c r="E2537" i="17"/>
  <c r="I2537" i="17" s="1"/>
  <c r="E2538" i="17"/>
  <c r="I2538" i="17" s="1"/>
  <c r="E2539" i="17"/>
  <c r="I2539" i="17" s="1"/>
  <c r="E2540" i="17"/>
  <c r="I2540" i="17" s="1"/>
  <c r="E2541" i="17"/>
  <c r="I2541" i="17" s="1"/>
  <c r="E2542" i="17"/>
  <c r="I2542" i="17" s="1"/>
  <c r="E2543" i="17"/>
  <c r="I2543" i="17" s="1"/>
  <c r="E2544" i="17"/>
  <c r="I2544" i="17" s="1"/>
  <c r="E2545" i="17"/>
  <c r="I2545" i="17" s="1"/>
  <c r="E2546" i="17"/>
  <c r="I2546" i="17" s="1"/>
  <c r="E2547" i="17"/>
  <c r="I2547" i="17" s="1"/>
  <c r="E2548" i="17"/>
  <c r="I2548" i="17" s="1"/>
  <c r="E2549" i="17"/>
  <c r="I2549" i="17" s="1"/>
  <c r="E2550" i="17"/>
  <c r="I2550" i="17" s="1"/>
  <c r="E2551" i="17"/>
  <c r="I2551" i="17" s="1"/>
  <c r="E2552" i="17"/>
  <c r="I2552" i="17" s="1"/>
  <c r="E2553" i="17"/>
  <c r="I2553" i="17" s="1"/>
  <c r="E2554" i="17"/>
  <c r="I2554" i="17" s="1"/>
  <c r="E2555" i="17"/>
  <c r="I2555" i="17" s="1"/>
  <c r="E2556" i="17"/>
  <c r="I2556" i="17" s="1"/>
  <c r="E2557" i="17"/>
  <c r="I2557" i="17" s="1"/>
  <c r="E2558" i="17"/>
  <c r="I2558" i="17" s="1"/>
  <c r="E2559" i="17"/>
  <c r="I2559" i="17" s="1"/>
  <c r="E2560" i="17"/>
  <c r="I2560" i="17" s="1"/>
  <c r="E2561" i="17"/>
  <c r="I2561" i="17" s="1"/>
  <c r="E2562" i="17"/>
  <c r="I2562" i="17" s="1"/>
  <c r="E2563" i="17"/>
  <c r="I2563" i="17" s="1"/>
  <c r="E2564" i="17"/>
  <c r="I2564" i="17" s="1"/>
  <c r="E2565" i="17"/>
  <c r="I2565" i="17" s="1"/>
  <c r="E2566" i="17"/>
  <c r="I2566" i="17" s="1"/>
  <c r="E2567" i="17"/>
  <c r="I2567" i="17" s="1"/>
  <c r="E2568" i="17"/>
  <c r="I2568" i="17" s="1"/>
  <c r="E2569" i="17"/>
  <c r="I2569" i="17" s="1"/>
  <c r="E2570" i="17"/>
  <c r="I2570" i="17" s="1"/>
  <c r="E2571" i="17"/>
  <c r="I2571" i="17" s="1"/>
  <c r="E2572" i="17"/>
  <c r="I2572" i="17" s="1"/>
  <c r="E2573" i="17"/>
  <c r="I2573" i="17" s="1"/>
  <c r="E2574" i="17"/>
  <c r="I2574" i="17" s="1"/>
  <c r="E2575" i="17"/>
  <c r="I2575" i="17" s="1"/>
  <c r="E2576" i="17"/>
  <c r="I2576" i="17" s="1"/>
  <c r="E2577" i="17"/>
  <c r="I2577" i="17" s="1"/>
  <c r="E2578" i="17"/>
  <c r="I2578" i="17" s="1"/>
  <c r="E2579" i="17"/>
  <c r="I2579" i="17" s="1"/>
  <c r="E2580" i="17"/>
  <c r="I2580" i="17" s="1"/>
  <c r="E2581" i="17"/>
  <c r="I2581" i="17" s="1"/>
  <c r="E2582" i="17"/>
  <c r="I2582" i="17" s="1"/>
  <c r="E2583" i="17"/>
  <c r="I2583" i="17" s="1"/>
  <c r="E2584" i="17"/>
  <c r="I2584" i="17" s="1"/>
  <c r="E2585" i="17"/>
  <c r="I2585" i="17" s="1"/>
  <c r="E2586" i="17"/>
  <c r="I2586" i="17" s="1"/>
  <c r="E2587" i="17"/>
  <c r="I2587" i="17" s="1"/>
  <c r="E2588" i="17"/>
  <c r="I2588" i="17" s="1"/>
  <c r="E2589" i="17"/>
  <c r="I2589" i="17" s="1"/>
  <c r="E2590" i="17"/>
  <c r="I2590" i="17" s="1"/>
  <c r="E2591" i="17"/>
  <c r="I2591" i="17" s="1"/>
  <c r="E2592" i="17"/>
  <c r="I2592" i="17" s="1"/>
  <c r="E2593" i="17"/>
  <c r="I2593" i="17" s="1"/>
  <c r="E2594" i="17"/>
  <c r="I2594" i="17" s="1"/>
  <c r="E2595" i="17"/>
  <c r="I2595" i="17" s="1"/>
  <c r="E2596" i="17"/>
  <c r="I2596" i="17" s="1"/>
  <c r="E2597" i="17"/>
  <c r="I2597" i="17" s="1"/>
  <c r="E2598" i="17"/>
  <c r="I2598" i="17" s="1"/>
  <c r="E2599" i="17"/>
  <c r="I2599" i="17" s="1"/>
  <c r="E2600" i="17"/>
  <c r="I2600" i="17" s="1"/>
  <c r="E2601" i="17"/>
  <c r="I2601" i="17" s="1"/>
  <c r="E2602" i="17"/>
  <c r="I2602" i="17" s="1"/>
  <c r="E2603" i="17"/>
  <c r="I2603" i="17" s="1"/>
  <c r="E2604" i="17"/>
  <c r="I2604" i="17" s="1"/>
  <c r="E2605" i="17"/>
  <c r="I2605" i="17" s="1"/>
  <c r="E2606" i="17"/>
  <c r="I2606" i="17" s="1"/>
  <c r="E2607" i="17"/>
  <c r="I2607" i="17" s="1"/>
  <c r="E2608" i="17"/>
  <c r="I2608" i="17" s="1"/>
  <c r="E2609" i="17"/>
  <c r="I2609" i="17" s="1"/>
  <c r="E2610" i="17"/>
  <c r="I2610" i="17" s="1"/>
  <c r="E2611" i="17"/>
  <c r="I2611" i="17" s="1"/>
  <c r="E2612" i="17"/>
  <c r="I2612" i="17" s="1"/>
  <c r="E2613" i="17"/>
  <c r="I2613" i="17" s="1"/>
  <c r="E2614" i="17"/>
  <c r="I2614" i="17" s="1"/>
  <c r="E2615" i="17"/>
  <c r="I2615" i="17" s="1"/>
  <c r="E2616" i="17"/>
  <c r="I2616" i="17" s="1"/>
  <c r="E2617" i="17"/>
  <c r="I2617" i="17" s="1"/>
  <c r="E2618" i="17"/>
  <c r="I2618" i="17" s="1"/>
  <c r="E2619" i="17"/>
  <c r="I2619" i="17" s="1"/>
  <c r="E2620" i="17"/>
  <c r="I2620" i="17" s="1"/>
  <c r="G2620" i="17"/>
  <c r="K2620" i="17" s="1"/>
  <c r="E2621" i="17"/>
  <c r="I2621" i="17" s="1"/>
  <c r="G2621" i="17"/>
  <c r="K2621" i="17" s="1"/>
  <c r="E2622" i="17"/>
  <c r="I2622" i="17" s="1"/>
  <c r="G2622" i="17"/>
  <c r="K2622" i="17" s="1"/>
  <c r="E2623" i="17"/>
  <c r="I2623" i="17" s="1"/>
  <c r="G2623" i="17"/>
  <c r="K2623" i="17" s="1"/>
  <c r="E2624" i="17"/>
  <c r="I2624" i="17" s="1"/>
  <c r="G2624" i="17"/>
  <c r="K2624" i="17" s="1"/>
  <c r="E2625" i="17"/>
  <c r="I2625" i="17" s="1"/>
  <c r="G2625" i="17"/>
  <c r="K2625" i="17" s="1"/>
  <c r="E2626" i="17"/>
  <c r="I2626" i="17" s="1"/>
  <c r="G2626" i="17"/>
  <c r="K2626" i="17" s="1"/>
  <c r="E2627" i="17"/>
  <c r="I2627" i="17" s="1"/>
  <c r="E2628" i="17"/>
  <c r="I2628" i="17" s="1"/>
  <c r="E2629" i="17"/>
  <c r="I2629" i="17" s="1"/>
  <c r="E2630" i="17"/>
  <c r="I2630" i="17" s="1"/>
  <c r="E2631" i="17"/>
  <c r="I2631" i="17" s="1"/>
  <c r="E2632" i="17"/>
  <c r="I2632" i="17" s="1"/>
  <c r="E2633" i="17"/>
  <c r="I2633" i="17" s="1"/>
  <c r="E2634" i="17"/>
  <c r="I2634" i="17" s="1"/>
  <c r="E2635" i="17"/>
  <c r="I2635" i="17" s="1"/>
  <c r="E2636" i="17"/>
  <c r="I2636" i="17" s="1"/>
  <c r="E2637" i="17"/>
  <c r="I2637" i="17" s="1"/>
  <c r="E2638" i="17"/>
  <c r="I2638" i="17" s="1"/>
  <c r="E2639" i="17"/>
  <c r="I2639" i="17" s="1"/>
  <c r="E2640" i="17"/>
  <c r="I2640" i="17" s="1"/>
  <c r="E2641" i="17"/>
  <c r="I2641" i="17" s="1"/>
  <c r="E2642" i="17"/>
  <c r="I2642" i="17" s="1"/>
  <c r="E2643" i="17"/>
  <c r="I2643" i="17" s="1"/>
  <c r="E2644" i="17"/>
  <c r="I2644" i="17" s="1"/>
  <c r="E2645" i="17"/>
  <c r="I2645" i="17" s="1"/>
  <c r="E2646" i="17"/>
  <c r="I2646" i="17" s="1"/>
  <c r="E2647" i="17"/>
  <c r="I2647" i="17" s="1"/>
  <c r="E2648" i="17"/>
  <c r="I2648" i="17" s="1"/>
  <c r="E2649" i="17"/>
  <c r="I2649" i="17" s="1"/>
  <c r="E2650" i="17"/>
  <c r="I2650" i="17" s="1"/>
  <c r="E2651" i="17"/>
  <c r="I2651" i="17" s="1"/>
  <c r="E2652" i="17"/>
  <c r="I2652" i="17" s="1"/>
  <c r="E2653" i="17"/>
  <c r="I2653" i="17" s="1"/>
  <c r="E2654" i="17"/>
  <c r="I2654" i="17" s="1"/>
  <c r="E2655" i="17"/>
  <c r="I2655" i="17" s="1"/>
  <c r="E2656" i="17"/>
  <c r="I2656" i="17" s="1"/>
  <c r="E2657" i="17"/>
  <c r="I2657" i="17" s="1"/>
  <c r="E2658" i="17"/>
  <c r="I2658" i="17" s="1"/>
  <c r="E2659" i="17"/>
  <c r="I2659" i="17" s="1"/>
  <c r="E2660" i="17"/>
  <c r="I2660" i="17" s="1"/>
  <c r="E2661" i="17"/>
  <c r="I2661" i="17" s="1"/>
  <c r="E2662" i="17"/>
  <c r="I2662" i="17" s="1"/>
  <c r="E2663" i="17"/>
  <c r="I2663" i="17" s="1"/>
  <c r="E2664" i="17"/>
  <c r="I2664" i="17" s="1"/>
  <c r="E2665" i="17"/>
  <c r="I2665" i="17" s="1"/>
  <c r="E2666" i="17"/>
  <c r="I2666" i="17" s="1"/>
  <c r="E2667" i="17"/>
  <c r="I2667" i="17" s="1"/>
  <c r="E2668" i="17"/>
  <c r="I2668" i="17" s="1"/>
  <c r="E2669" i="17"/>
  <c r="I2669" i="17" s="1"/>
  <c r="E2670" i="17"/>
  <c r="I2670" i="17" s="1"/>
  <c r="E2671" i="17"/>
  <c r="I2671" i="17" s="1"/>
  <c r="E2672" i="17"/>
  <c r="I2672" i="17" s="1"/>
  <c r="E2673" i="17"/>
  <c r="I2673" i="17" s="1"/>
  <c r="E2674" i="17"/>
  <c r="I2674" i="17" s="1"/>
  <c r="E2675" i="17"/>
  <c r="I2675" i="17" s="1"/>
  <c r="E2676" i="17"/>
  <c r="I2676" i="17" s="1"/>
  <c r="E2677" i="17"/>
  <c r="I2677" i="17" s="1"/>
  <c r="E2678" i="17"/>
  <c r="I2678" i="17" s="1"/>
  <c r="E2679" i="17"/>
  <c r="I2679" i="17" s="1"/>
  <c r="E2680" i="17"/>
  <c r="I2680" i="17" s="1"/>
  <c r="E2681" i="17"/>
  <c r="I2681" i="17" s="1"/>
  <c r="E2682" i="17"/>
  <c r="I2682" i="17" s="1"/>
  <c r="E2683" i="17"/>
  <c r="I2683" i="17" s="1"/>
  <c r="E2684" i="17"/>
  <c r="I2684" i="17" s="1"/>
  <c r="E2685" i="17"/>
  <c r="I2685" i="17" s="1"/>
  <c r="E2686" i="17"/>
  <c r="I2686" i="17" s="1"/>
  <c r="E2687" i="17"/>
  <c r="I2687" i="17" s="1"/>
  <c r="E2688" i="17"/>
  <c r="I2688" i="17" s="1"/>
  <c r="E2689" i="17"/>
  <c r="I2689" i="17" s="1"/>
  <c r="E2690" i="17"/>
  <c r="I2690" i="17" s="1"/>
  <c r="E2691" i="17"/>
  <c r="I2691" i="17" s="1"/>
  <c r="E2692" i="17"/>
  <c r="I2692" i="17" s="1"/>
  <c r="E2693" i="17"/>
  <c r="I2693" i="17" s="1"/>
  <c r="E2694" i="17"/>
  <c r="I2694" i="17" s="1"/>
  <c r="E2695" i="17"/>
  <c r="I2695" i="17" s="1"/>
  <c r="E2696" i="17"/>
  <c r="I2696" i="17" s="1"/>
  <c r="E2697" i="17"/>
  <c r="I2697" i="17" s="1"/>
  <c r="E2698" i="17"/>
  <c r="I2698" i="17" s="1"/>
  <c r="E2699" i="17"/>
  <c r="I2699" i="17" s="1"/>
  <c r="E2700" i="17"/>
  <c r="I2700" i="17" s="1"/>
  <c r="E2701" i="17"/>
  <c r="I2701" i="17" s="1"/>
  <c r="E2702" i="17"/>
  <c r="I2702" i="17" s="1"/>
  <c r="E2703" i="17"/>
  <c r="I2703" i="17" s="1"/>
  <c r="E2704" i="17"/>
  <c r="I2704" i="17" s="1"/>
  <c r="E2705" i="17"/>
  <c r="I2705" i="17" s="1"/>
  <c r="E2706" i="17"/>
  <c r="I2706" i="17" s="1"/>
  <c r="E2707" i="17"/>
  <c r="I2707" i="17" s="1"/>
  <c r="E2708" i="17"/>
  <c r="I2708" i="17" s="1"/>
  <c r="E2709" i="17"/>
  <c r="I2709" i="17" s="1"/>
  <c r="E2710" i="17"/>
  <c r="I2710" i="17" s="1"/>
  <c r="E2711" i="17"/>
  <c r="I2711" i="17" s="1"/>
  <c r="E2712" i="17"/>
  <c r="I2712" i="17" s="1"/>
  <c r="E2713" i="17"/>
  <c r="I2713" i="17" s="1"/>
  <c r="E2714" i="17"/>
  <c r="I2714" i="17" s="1"/>
  <c r="E2715" i="17"/>
  <c r="I2715" i="17" s="1"/>
  <c r="E2716" i="17"/>
  <c r="I2716" i="17" s="1"/>
  <c r="E2717" i="17"/>
  <c r="I2717" i="17" s="1"/>
  <c r="E2718" i="17"/>
  <c r="I2718" i="17" s="1"/>
  <c r="E2719" i="17"/>
  <c r="I2719" i="17" s="1"/>
  <c r="E2720" i="17"/>
  <c r="I2720" i="17" s="1"/>
  <c r="E2721" i="17"/>
  <c r="I2721" i="17" s="1"/>
  <c r="E2722" i="17"/>
  <c r="I2722" i="17" s="1"/>
  <c r="E2723" i="17"/>
  <c r="I2723" i="17" s="1"/>
  <c r="E2724" i="17"/>
  <c r="I2724" i="17" s="1"/>
  <c r="E2725" i="17"/>
  <c r="I2725" i="17" s="1"/>
  <c r="E2726" i="17"/>
  <c r="I2726" i="17" s="1"/>
  <c r="E2727" i="17"/>
  <c r="I2727" i="17" s="1"/>
  <c r="E2728" i="17"/>
  <c r="I2728" i="17" s="1"/>
  <c r="E2729" i="17"/>
  <c r="I2729" i="17" s="1"/>
  <c r="E2730" i="17"/>
  <c r="I2730" i="17" s="1"/>
  <c r="E2731" i="17"/>
  <c r="I2731" i="17" s="1"/>
  <c r="E2732" i="17"/>
  <c r="I2732" i="17" s="1"/>
  <c r="E2733" i="17"/>
  <c r="I2733" i="17" s="1"/>
  <c r="E2734" i="17"/>
  <c r="I2734" i="17" s="1"/>
  <c r="E2735" i="17"/>
  <c r="I2735" i="17" s="1"/>
  <c r="E2736" i="17"/>
  <c r="I2736" i="17" s="1"/>
  <c r="E2737" i="17"/>
  <c r="I2737" i="17" s="1"/>
  <c r="E2738" i="17"/>
  <c r="I2738" i="17" s="1"/>
  <c r="E2739" i="17"/>
  <c r="I2739" i="17" s="1"/>
  <c r="E2740" i="17"/>
  <c r="I2740" i="17" s="1"/>
  <c r="E2741" i="17"/>
  <c r="I2741" i="17" s="1"/>
  <c r="E2742" i="17"/>
  <c r="I2742" i="17" s="1"/>
  <c r="E2743" i="17"/>
  <c r="I2743" i="17" s="1"/>
  <c r="E2744" i="17"/>
  <c r="I2744" i="17" s="1"/>
  <c r="E2745" i="17"/>
  <c r="I2745" i="17" s="1"/>
  <c r="E2746" i="17"/>
  <c r="I2746" i="17" s="1"/>
  <c r="E2747" i="17"/>
  <c r="I2747" i="17" s="1"/>
  <c r="E2748" i="17"/>
  <c r="I2748" i="17" s="1"/>
  <c r="E2749" i="17"/>
  <c r="I2749" i="17" s="1"/>
  <c r="E2750" i="17"/>
  <c r="I2750" i="17" s="1"/>
  <c r="E2751" i="17"/>
  <c r="I2751" i="17" s="1"/>
  <c r="E2752" i="17"/>
  <c r="I2752" i="17" s="1"/>
  <c r="E2753" i="17"/>
  <c r="I2753" i="17" s="1"/>
  <c r="E2754" i="17"/>
  <c r="I2754" i="17" s="1"/>
  <c r="E2755" i="17"/>
  <c r="I2755" i="17" s="1"/>
  <c r="E2756" i="17"/>
  <c r="I2756" i="17" s="1"/>
  <c r="E2757" i="17"/>
  <c r="I2757" i="17" s="1"/>
  <c r="E2758" i="17"/>
  <c r="I2758" i="17" s="1"/>
  <c r="E2759" i="17"/>
  <c r="I2759" i="17" s="1"/>
  <c r="E2760" i="17"/>
  <c r="I2760" i="17" s="1"/>
  <c r="E2761" i="17"/>
  <c r="I2761" i="17" s="1"/>
  <c r="E2762" i="17"/>
  <c r="I2762" i="17" s="1"/>
  <c r="E2763" i="17"/>
  <c r="I2763" i="17" s="1"/>
  <c r="E2764" i="17"/>
  <c r="I2764" i="17" s="1"/>
  <c r="E2765" i="17"/>
  <c r="I2765" i="17" s="1"/>
  <c r="E2766" i="17"/>
  <c r="I2766" i="17" s="1"/>
  <c r="E2767" i="17"/>
  <c r="I2767" i="17" s="1"/>
  <c r="E2768" i="17"/>
  <c r="I2768" i="17" s="1"/>
  <c r="E2769" i="17"/>
  <c r="I2769" i="17" s="1"/>
  <c r="E2770" i="17"/>
  <c r="I2770" i="17" s="1"/>
  <c r="E2771" i="17"/>
  <c r="I2771" i="17" s="1"/>
  <c r="E2772" i="17"/>
  <c r="I2772" i="17" s="1"/>
  <c r="E2773" i="17"/>
  <c r="I2773" i="17" s="1"/>
  <c r="E2774" i="17"/>
  <c r="I2774" i="17" s="1"/>
  <c r="E2775" i="17"/>
  <c r="I2775" i="17" s="1"/>
  <c r="E2776" i="17"/>
  <c r="I2776" i="17" s="1"/>
  <c r="E2777" i="17"/>
  <c r="I2777" i="17" s="1"/>
  <c r="E2778" i="17"/>
  <c r="I2778" i="17" s="1"/>
  <c r="E2779" i="17"/>
  <c r="I2779" i="17" s="1"/>
  <c r="E2780" i="17"/>
  <c r="I2780" i="17" s="1"/>
  <c r="E2781" i="17"/>
  <c r="I2781" i="17" s="1"/>
  <c r="E2782" i="17"/>
  <c r="I2782" i="17" s="1"/>
  <c r="E2783" i="17"/>
  <c r="I2783" i="17" s="1"/>
  <c r="E2784" i="17"/>
  <c r="I2784" i="17" s="1"/>
  <c r="E2785" i="17"/>
  <c r="I2785" i="17" s="1"/>
  <c r="E2786" i="17"/>
  <c r="I2786" i="17" s="1"/>
  <c r="E2787" i="17"/>
  <c r="I2787" i="17" s="1"/>
  <c r="E2788" i="17"/>
  <c r="I2788" i="17" s="1"/>
  <c r="E2789" i="17"/>
  <c r="I2789" i="17" s="1"/>
  <c r="E2790" i="17"/>
  <c r="I2790" i="17" s="1"/>
  <c r="G2790" i="17"/>
  <c r="K2790" i="17" s="1"/>
  <c r="E2791" i="17"/>
  <c r="I2791" i="17" s="1"/>
  <c r="G2791" i="17"/>
  <c r="K2791" i="17" s="1"/>
  <c r="E2792" i="17"/>
  <c r="I2792" i="17" s="1"/>
  <c r="G2792" i="17"/>
  <c r="K2792" i="17" s="1"/>
  <c r="E2793" i="17"/>
  <c r="I2793" i="17" s="1"/>
  <c r="G2793" i="17"/>
  <c r="K2793" i="17" s="1"/>
  <c r="E2794" i="17"/>
  <c r="I2794" i="17" s="1"/>
  <c r="G2794" i="17"/>
  <c r="K2794" i="17" s="1"/>
  <c r="E2795" i="17"/>
  <c r="I2795" i="17" s="1"/>
  <c r="G2795" i="17"/>
  <c r="K2795" i="17" s="1"/>
  <c r="E2796" i="17"/>
  <c r="I2796" i="17" s="1"/>
  <c r="G2796" i="17"/>
  <c r="K2796" i="17" s="1"/>
  <c r="E2797" i="17"/>
  <c r="I2797" i="17" s="1"/>
  <c r="E2798" i="17"/>
  <c r="I2798" i="17" s="1"/>
  <c r="E2799" i="17"/>
  <c r="I2799" i="17" s="1"/>
  <c r="E2800" i="17"/>
  <c r="I2800" i="17" s="1"/>
  <c r="E2801" i="17"/>
  <c r="I2801" i="17" s="1"/>
  <c r="E2802" i="17"/>
  <c r="I2802" i="17" s="1"/>
  <c r="E2803" i="17"/>
  <c r="I2803" i="17" s="1"/>
  <c r="E2804" i="17"/>
  <c r="I2804" i="17" s="1"/>
  <c r="E2805" i="17"/>
  <c r="I2805" i="17" s="1"/>
  <c r="E2806" i="17"/>
  <c r="I2806" i="17" s="1"/>
  <c r="E2807" i="17"/>
  <c r="I2807" i="17" s="1"/>
  <c r="E2808" i="17"/>
  <c r="I2808" i="17" s="1"/>
  <c r="E2809" i="17"/>
  <c r="I2809" i="17" s="1"/>
  <c r="E2810" i="17"/>
  <c r="I2810" i="17" s="1"/>
  <c r="E2811" i="17"/>
  <c r="I2811" i="17" s="1"/>
  <c r="E2812" i="17"/>
  <c r="I2812" i="17" s="1"/>
  <c r="E2813" i="17"/>
  <c r="I2813" i="17" s="1"/>
  <c r="E2814" i="17"/>
  <c r="I2814" i="17" s="1"/>
  <c r="E2815" i="17"/>
  <c r="I2815" i="17" s="1"/>
  <c r="E2816" i="17"/>
  <c r="I2816" i="17" s="1"/>
  <c r="E2817" i="17"/>
  <c r="I2817" i="17" s="1"/>
  <c r="E2818" i="17"/>
  <c r="I2818" i="17" s="1"/>
  <c r="E2819" i="17"/>
  <c r="I2819" i="17" s="1"/>
  <c r="E2820" i="17"/>
  <c r="I2820" i="17" s="1"/>
  <c r="E2821" i="17"/>
  <c r="I2821" i="17" s="1"/>
  <c r="E2822" i="17"/>
  <c r="I2822" i="17" s="1"/>
  <c r="E2823" i="17"/>
  <c r="I2823" i="17" s="1"/>
  <c r="E2824" i="17"/>
  <c r="I2824" i="17" s="1"/>
  <c r="E2825" i="17"/>
  <c r="I2825" i="17" s="1"/>
  <c r="E2826" i="17"/>
  <c r="I2826" i="17" s="1"/>
  <c r="E2827" i="17"/>
  <c r="I2827" i="17" s="1"/>
  <c r="E2828" i="17"/>
  <c r="I2828" i="17" s="1"/>
  <c r="E2829" i="17"/>
  <c r="I2829" i="17" s="1"/>
  <c r="E2830" i="17"/>
  <c r="I2830" i="17" s="1"/>
  <c r="E2831" i="17"/>
  <c r="I2831" i="17" s="1"/>
  <c r="E2832" i="17"/>
  <c r="I2832" i="17" s="1"/>
  <c r="E2833" i="17"/>
  <c r="I2833" i="17" s="1"/>
  <c r="E2834" i="17"/>
  <c r="I2834" i="17" s="1"/>
  <c r="E2835" i="17"/>
  <c r="I2835" i="17" s="1"/>
  <c r="E2836" i="17"/>
  <c r="I2836" i="17" s="1"/>
  <c r="E2837" i="17"/>
  <c r="I2837" i="17" s="1"/>
  <c r="E2838" i="17"/>
  <c r="I2838" i="17" s="1"/>
  <c r="E2839" i="17"/>
  <c r="I2839" i="17" s="1"/>
  <c r="E2840" i="17"/>
  <c r="I2840" i="17" s="1"/>
  <c r="E2841" i="17"/>
  <c r="I2841" i="17" s="1"/>
  <c r="E2842" i="17"/>
  <c r="I2842" i="17" s="1"/>
  <c r="E2843" i="17"/>
  <c r="I2843" i="17" s="1"/>
  <c r="E2844" i="17"/>
  <c r="I2844" i="17" s="1"/>
  <c r="E2845" i="17"/>
  <c r="I2845" i="17" s="1"/>
  <c r="E2846" i="17"/>
  <c r="I2846" i="17" s="1"/>
  <c r="E2847" i="17"/>
  <c r="I2847" i="17" s="1"/>
  <c r="E2848" i="17"/>
  <c r="I2848" i="17" s="1"/>
  <c r="E2849" i="17"/>
  <c r="I2849" i="17" s="1"/>
  <c r="E2850" i="17"/>
  <c r="I2850" i="17" s="1"/>
  <c r="E2851" i="17"/>
  <c r="I2851" i="17" s="1"/>
  <c r="E2852" i="17"/>
  <c r="I2852" i="17" s="1"/>
  <c r="E2853" i="17"/>
  <c r="I2853" i="17" s="1"/>
  <c r="E2854" i="17"/>
  <c r="I2854" i="17" s="1"/>
  <c r="E2855" i="17"/>
  <c r="I2855" i="17" s="1"/>
  <c r="E2856" i="17"/>
  <c r="I2856" i="17" s="1"/>
  <c r="E2857" i="17"/>
  <c r="I2857" i="17" s="1"/>
  <c r="E2858" i="17"/>
  <c r="I2858" i="17" s="1"/>
  <c r="E2859" i="17"/>
  <c r="I2859" i="17" s="1"/>
  <c r="E2860" i="17"/>
  <c r="I2860" i="17" s="1"/>
  <c r="E2861" i="17"/>
  <c r="I2861" i="17" s="1"/>
  <c r="E2862" i="17"/>
  <c r="I2862" i="17" s="1"/>
  <c r="E2863" i="17"/>
  <c r="I2863" i="17" s="1"/>
  <c r="E2864" i="17"/>
  <c r="I2864" i="17" s="1"/>
  <c r="E2865" i="17"/>
  <c r="I2865" i="17" s="1"/>
  <c r="E2866" i="17"/>
  <c r="I2866" i="17" s="1"/>
  <c r="E2867" i="17"/>
  <c r="I2867" i="17" s="1"/>
  <c r="E2868" i="17"/>
  <c r="I2868" i="17" s="1"/>
  <c r="E2869" i="17"/>
  <c r="I2869" i="17" s="1"/>
  <c r="E2870" i="17"/>
  <c r="I2870" i="17" s="1"/>
  <c r="E2871" i="17"/>
  <c r="I2871" i="17" s="1"/>
  <c r="E2872" i="17"/>
  <c r="I2872" i="17" s="1"/>
  <c r="E2873" i="17"/>
  <c r="I2873" i="17" s="1"/>
  <c r="E2874" i="17"/>
  <c r="I2874" i="17" s="1"/>
  <c r="E2875" i="17"/>
  <c r="I2875" i="17" s="1"/>
  <c r="E2876" i="17"/>
  <c r="I2876" i="17" s="1"/>
  <c r="E2877" i="17"/>
  <c r="I2877" i="17" s="1"/>
  <c r="E2878" i="17"/>
  <c r="I2878" i="17" s="1"/>
  <c r="E2879" i="17"/>
  <c r="I2879" i="17" s="1"/>
  <c r="E2880" i="17"/>
  <c r="I2880" i="17" s="1"/>
  <c r="E2881" i="17"/>
  <c r="I2881" i="17" s="1"/>
  <c r="E2882" i="17"/>
  <c r="I2882" i="17" s="1"/>
  <c r="E2883" i="17"/>
  <c r="I2883" i="17" s="1"/>
  <c r="E2884" i="17"/>
  <c r="I2884" i="17" s="1"/>
  <c r="E2885" i="17"/>
  <c r="I2885" i="17" s="1"/>
  <c r="E2886" i="17"/>
  <c r="I2886" i="17" s="1"/>
  <c r="E2887" i="17"/>
  <c r="I2887" i="17" s="1"/>
  <c r="E2888" i="17"/>
  <c r="I2888" i="17" s="1"/>
  <c r="E2889" i="17"/>
  <c r="I2889" i="17" s="1"/>
  <c r="E2890" i="17"/>
  <c r="I2890" i="17" s="1"/>
  <c r="E2891" i="17"/>
  <c r="I2891" i="17" s="1"/>
  <c r="E2892" i="17"/>
  <c r="I2892" i="17" s="1"/>
  <c r="E2893" i="17"/>
  <c r="I2893" i="17" s="1"/>
  <c r="E2894" i="17"/>
  <c r="I2894" i="17" s="1"/>
  <c r="E2895" i="17"/>
  <c r="I2895" i="17" s="1"/>
  <c r="E2896" i="17"/>
  <c r="I2896" i="17" s="1"/>
  <c r="E2897" i="17"/>
  <c r="I2897" i="17" s="1"/>
  <c r="E2898" i="17"/>
  <c r="I2898" i="17" s="1"/>
  <c r="E2899" i="17"/>
  <c r="I2899" i="17" s="1"/>
  <c r="E2900" i="17"/>
  <c r="I2900" i="17" s="1"/>
  <c r="E2901" i="17"/>
  <c r="I2901" i="17" s="1"/>
  <c r="E2902" i="17"/>
  <c r="I2902" i="17" s="1"/>
  <c r="E2903" i="17"/>
  <c r="I2903" i="17" s="1"/>
  <c r="E2904" i="17"/>
  <c r="I2904" i="17" s="1"/>
  <c r="E2905" i="17"/>
  <c r="I2905" i="17" s="1"/>
  <c r="E2906" i="17"/>
  <c r="I2906" i="17" s="1"/>
  <c r="E2907" i="17"/>
  <c r="I2907" i="17" s="1"/>
  <c r="E2908" i="17"/>
  <c r="I2908" i="17" s="1"/>
  <c r="E2909" i="17"/>
  <c r="I2909" i="17" s="1"/>
  <c r="E2910" i="17"/>
  <c r="I2910" i="17" s="1"/>
  <c r="E2911" i="17"/>
  <c r="I2911" i="17" s="1"/>
  <c r="E2912" i="17"/>
  <c r="I2912" i="17" s="1"/>
  <c r="E2913" i="17"/>
  <c r="I2913" i="17" s="1"/>
  <c r="E2914" i="17"/>
  <c r="I2914" i="17" s="1"/>
  <c r="E2915" i="17"/>
  <c r="I2915" i="17" s="1"/>
  <c r="E2916" i="17"/>
  <c r="I2916" i="17" s="1"/>
  <c r="E2917" i="17"/>
  <c r="I2917" i="17" s="1"/>
  <c r="E2918" i="17"/>
  <c r="I2918" i="17" s="1"/>
  <c r="E2919" i="17"/>
  <c r="I2919" i="17" s="1"/>
  <c r="E2920" i="17"/>
  <c r="I2920" i="17" s="1"/>
  <c r="E2921" i="17"/>
  <c r="I2921" i="17" s="1"/>
  <c r="E2922" i="17"/>
  <c r="I2922" i="17" s="1"/>
  <c r="E2923" i="17"/>
  <c r="I2923" i="17" s="1"/>
  <c r="E2924" i="17"/>
  <c r="I2924" i="17" s="1"/>
  <c r="E2925" i="17"/>
  <c r="I2925" i="17" s="1"/>
  <c r="E2926" i="17"/>
  <c r="I2926" i="17" s="1"/>
  <c r="E2927" i="17"/>
  <c r="I2927" i="17" s="1"/>
  <c r="E2928" i="17"/>
  <c r="I2928" i="17" s="1"/>
  <c r="E2929" i="17"/>
  <c r="I2929" i="17" s="1"/>
  <c r="E2930" i="17"/>
  <c r="I2930" i="17" s="1"/>
  <c r="E2931" i="17"/>
  <c r="I2931" i="17" s="1"/>
  <c r="E2932" i="17"/>
  <c r="I2932" i="17" s="1"/>
  <c r="E2933" i="17"/>
  <c r="I2933" i="17" s="1"/>
  <c r="E2934" i="17"/>
  <c r="I2934" i="17" s="1"/>
  <c r="E2935" i="17"/>
  <c r="I2935" i="17" s="1"/>
  <c r="E2936" i="17"/>
  <c r="I2936" i="17" s="1"/>
  <c r="E2937" i="17"/>
  <c r="I2937" i="17" s="1"/>
  <c r="E2938" i="17"/>
  <c r="I2938" i="17" s="1"/>
  <c r="E2939" i="17"/>
  <c r="I2939" i="17" s="1"/>
  <c r="E2940" i="17"/>
  <c r="I2940" i="17" s="1"/>
  <c r="E2941" i="17"/>
  <c r="I2941" i="17" s="1"/>
  <c r="E2942" i="17"/>
  <c r="I2942" i="17" s="1"/>
  <c r="E2943" i="17"/>
  <c r="I2943" i="17" s="1"/>
  <c r="E2944" i="17"/>
  <c r="I2944" i="17" s="1"/>
  <c r="E2945" i="17"/>
  <c r="I2945" i="17" s="1"/>
  <c r="E2946" i="17"/>
  <c r="I2946" i="17" s="1"/>
  <c r="E2947" i="17"/>
  <c r="I2947" i="17" s="1"/>
  <c r="E2948" i="17"/>
  <c r="I2948" i="17" s="1"/>
  <c r="E2949" i="17"/>
  <c r="I2949" i="17" s="1"/>
  <c r="E2950" i="17"/>
  <c r="I2950" i="17" s="1"/>
  <c r="E2951" i="17"/>
  <c r="I2951" i="17" s="1"/>
  <c r="E2952" i="17"/>
  <c r="I2952" i="17" s="1"/>
  <c r="E2953" i="17"/>
  <c r="I2953" i="17" s="1"/>
  <c r="E2954" i="17"/>
  <c r="I2954" i="17" s="1"/>
  <c r="E2955" i="17"/>
  <c r="I2955" i="17" s="1"/>
  <c r="E2956" i="17"/>
  <c r="I2956" i="17" s="1"/>
  <c r="E2957" i="17"/>
  <c r="I2957" i="17" s="1"/>
  <c r="E2958" i="17"/>
  <c r="I2958" i="17" s="1"/>
  <c r="E2959" i="17"/>
  <c r="I2959" i="17" s="1"/>
  <c r="E2960" i="17"/>
  <c r="I2960" i="17" s="1"/>
  <c r="G2960" i="17"/>
  <c r="K2960" i="17" s="1"/>
  <c r="E2961" i="17"/>
  <c r="I2961" i="17" s="1"/>
  <c r="G2961" i="17"/>
  <c r="K2961" i="17" s="1"/>
  <c r="E2962" i="17"/>
  <c r="I2962" i="17" s="1"/>
  <c r="G2962" i="17"/>
  <c r="K2962" i="17" s="1"/>
  <c r="E2963" i="17"/>
  <c r="I2963" i="17" s="1"/>
  <c r="G2963" i="17"/>
  <c r="K2963" i="17" s="1"/>
  <c r="E2964" i="17"/>
  <c r="I2964" i="17" s="1"/>
  <c r="G2964" i="17"/>
  <c r="K2964" i="17" s="1"/>
  <c r="E2965" i="17"/>
  <c r="I2965" i="17" s="1"/>
  <c r="G2965" i="17"/>
  <c r="K2965" i="17" s="1"/>
  <c r="E2966" i="17"/>
  <c r="I2966" i="17" s="1"/>
  <c r="G2966" i="17"/>
  <c r="K2966" i="17" s="1"/>
  <c r="E2967" i="17"/>
  <c r="I2967" i="17" s="1"/>
  <c r="E2968" i="17"/>
  <c r="I2968" i="17" s="1"/>
  <c r="E2969" i="17"/>
  <c r="I2969" i="17" s="1"/>
  <c r="E2970" i="17"/>
  <c r="I2970" i="17" s="1"/>
  <c r="E2971" i="17"/>
  <c r="I2971" i="17" s="1"/>
  <c r="E2972" i="17"/>
  <c r="I2972" i="17" s="1"/>
  <c r="E2973" i="17"/>
  <c r="I2973" i="17" s="1"/>
  <c r="E2974" i="17"/>
  <c r="I2974" i="17" s="1"/>
  <c r="E2975" i="17"/>
  <c r="I2975" i="17" s="1"/>
  <c r="E2976" i="17"/>
  <c r="I2976" i="17" s="1"/>
  <c r="E2977" i="17"/>
  <c r="I2977" i="17" s="1"/>
  <c r="E2978" i="17"/>
  <c r="I2978" i="17" s="1"/>
  <c r="E2979" i="17"/>
  <c r="I2979" i="17" s="1"/>
  <c r="E2980" i="17"/>
  <c r="I2980" i="17" s="1"/>
  <c r="E2981" i="17"/>
  <c r="I2981" i="17" s="1"/>
  <c r="E2982" i="17"/>
  <c r="I2982" i="17" s="1"/>
  <c r="E2983" i="17"/>
  <c r="I2983" i="17" s="1"/>
  <c r="E2984" i="17"/>
  <c r="I2984" i="17" s="1"/>
  <c r="E2985" i="17"/>
  <c r="I2985" i="17" s="1"/>
  <c r="E2986" i="17"/>
  <c r="I2986" i="17" s="1"/>
  <c r="E2987" i="17"/>
  <c r="I2987" i="17" s="1"/>
  <c r="E2988" i="17"/>
  <c r="I2988" i="17" s="1"/>
  <c r="E2989" i="17"/>
  <c r="I2989" i="17" s="1"/>
  <c r="E2990" i="17"/>
  <c r="I2990" i="17" s="1"/>
  <c r="E2991" i="17"/>
  <c r="I2991" i="17" s="1"/>
  <c r="E2992" i="17"/>
  <c r="I2992" i="17" s="1"/>
  <c r="E2993" i="17"/>
  <c r="I2993" i="17" s="1"/>
  <c r="E2994" i="17"/>
  <c r="I2994" i="17" s="1"/>
  <c r="E2995" i="17"/>
  <c r="I2995" i="17" s="1"/>
  <c r="E2996" i="17"/>
  <c r="I2996" i="17" s="1"/>
  <c r="E2997" i="17"/>
  <c r="I2997" i="17" s="1"/>
  <c r="E2998" i="17"/>
  <c r="I2998" i="17" s="1"/>
  <c r="E2999" i="17"/>
  <c r="I2999" i="17" s="1"/>
  <c r="E3000" i="17"/>
  <c r="I3000" i="17" s="1"/>
  <c r="E3001" i="17"/>
  <c r="I3001" i="17" s="1"/>
  <c r="E3002" i="17"/>
  <c r="I3002" i="17" s="1"/>
  <c r="E3003" i="17"/>
  <c r="I3003" i="17" s="1"/>
  <c r="E3004" i="17"/>
  <c r="I3004" i="17" s="1"/>
  <c r="E3005" i="17"/>
  <c r="I3005" i="17" s="1"/>
  <c r="E3006" i="17"/>
  <c r="I3006" i="17" s="1"/>
  <c r="E3007" i="17"/>
  <c r="I3007" i="17" s="1"/>
  <c r="E3008" i="17"/>
  <c r="I3008" i="17" s="1"/>
  <c r="E3009" i="17"/>
  <c r="I3009" i="17" s="1"/>
  <c r="E3010" i="17"/>
  <c r="I3010" i="17" s="1"/>
  <c r="E3011" i="17"/>
  <c r="I3011" i="17" s="1"/>
  <c r="E3012" i="17"/>
  <c r="I3012" i="17" s="1"/>
  <c r="E3013" i="17"/>
  <c r="I3013" i="17" s="1"/>
  <c r="E3014" i="17"/>
  <c r="I3014" i="17" s="1"/>
  <c r="E3015" i="17"/>
  <c r="I3015" i="17" s="1"/>
  <c r="E3016" i="17"/>
  <c r="I3016" i="17" s="1"/>
  <c r="E3017" i="17"/>
  <c r="I3017" i="17" s="1"/>
  <c r="E3018" i="17"/>
  <c r="I3018" i="17" s="1"/>
  <c r="E3019" i="17"/>
  <c r="I3019" i="17" s="1"/>
  <c r="E3020" i="17"/>
  <c r="I3020" i="17" s="1"/>
  <c r="E3021" i="17"/>
  <c r="I3021" i="17" s="1"/>
  <c r="E3022" i="17"/>
  <c r="I3022" i="17" s="1"/>
  <c r="E3023" i="17"/>
  <c r="I3023" i="17" s="1"/>
  <c r="E3024" i="17"/>
  <c r="I3024" i="17" s="1"/>
  <c r="E3025" i="17"/>
  <c r="I3025" i="17" s="1"/>
  <c r="E3026" i="17"/>
  <c r="I3026" i="17" s="1"/>
  <c r="E3027" i="17"/>
  <c r="I3027" i="17" s="1"/>
  <c r="E3028" i="17"/>
  <c r="I3028" i="17" s="1"/>
  <c r="E3029" i="17"/>
  <c r="I3029" i="17" s="1"/>
  <c r="E3030" i="17"/>
  <c r="I3030" i="17" s="1"/>
  <c r="E3031" i="17"/>
  <c r="I3031" i="17" s="1"/>
  <c r="E3032" i="17"/>
  <c r="I3032" i="17" s="1"/>
  <c r="E3033" i="17"/>
  <c r="I3033" i="17" s="1"/>
  <c r="E3034" i="17"/>
  <c r="I3034" i="17" s="1"/>
  <c r="E3035" i="17"/>
  <c r="I3035" i="17" s="1"/>
  <c r="E3036" i="17"/>
  <c r="I3036" i="17" s="1"/>
  <c r="E3037" i="17"/>
  <c r="I3037" i="17" s="1"/>
  <c r="E3038" i="17"/>
  <c r="I3038" i="17" s="1"/>
  <c r="E3039" i="17"/>
  <c r="I3039" i="17" s="1"/>
  <c r="E3040" i="17"/>
  <c r="I3040" i="17" s="1"/>
  <c r="E3041" i="17"/>
  <c r="I3041" i="17" s="1"/>
  <c r="E3042" i="17"/>
  <c r="I3042" i="17" s="1"/>
  <c r="E3043" i="17"/>
  <c r="I3043" i="17" s="1"/>
  <c r="E3044" i="17"/>
  <c r="I3044" i="17" s="1"/>
  <c r="E3045" i="17"/>
  <c r="I3045" i="17" s="1"/>
  <c r="E3046" i="17"/>
  <c r="I3046" i="17" s="1"/>
  <c r="E3047" i="17"/>
  <c r="I3047" i="17" s="1"/>
  <c r="E3048" i="17"/>
  <c r="I3048" i="17" s="1"/>
  <c r="E3049" i="17"/>
  <c r="I3049" i="17" s="1"/>
  <c r="E3050" i="17"/>
  <c r="I3050" i="17" s="1"/>
  <c r="E3051" i="17"/>
  <c r="I3051" i="17" s="1"/>
  <c r="E3052" i="17"/>
  <c r="I3052" i="17" s="1"/>
  <c r="E3053" i="17"/>
  <c r="I3053" i="17" s="1"/>
  <c r="E3054" i="17"/>
  <c r="I3054" i="17" s="1"/>
  <c r="E3055" i="17"/>
  <c r="I3055" i="17" s="1"/>
  <c r="E3056" i="17"/>
  <c r="I3056" i="17" s="1"/>
  <c r="E3057" i="17"/>
  <c r="I3057" i="17" s="1"/>
  <c r="E3058" i="17"/>
  <c r="I3058" i="17" s="1"/>
  <c r="E3059" i="17"/>
  <c r="I3059" i="17" s="1"/>
  <c r="E3060" i="17"/>
  <c r="I3060" i="17" s="1"/>
  <c r="E3061" i="17"/>
  <c r="I3061" i="17" s="1"/>
  <c r="E3062" i="17"/>
  <c r="I3062" i="17" s="1"/>
  <c r="E3063" i="17"/>
  <c r="I3063" i="17" s="1"/>
  <c r="E3064" i="17"/>
  <c r="I3064" i="17" s="1"/>
  <c r="E3065" i="17"/>
  <c r="I3065" i="17" s="1"/>
  <c r="E3066" i="17"/>
  <c r="I3066" i="17" s="1"/>
  <c r="E3067" i="17"/>
  <c r="I3067" i="17" s="1"/>
  <c r="E3068" i="17"/>
  <c r="I3068" i="17" s="1"/>
  <c r="E3069" i="17"/>
  <c r="I3069" i="17" s="1"/>
  <c r="E3070" i="17"/>
  <c r="I3070" i="17" s="1"/>
  <c r="E3071" i="17"/>
  <c r="I3071" i="17" s="1"/>
  <c r="E3072" i="17"/>
  <c r="I3072" i="17" s="1"/>
  <c r="E3073" i="17"/>
  <c r="I3073" i="17" s="1"/>
  <c r="E3074" i="17"/>
  <c r="I3074" i="17" s="1"/>
  <c r="E3075" i="17"/>
  <c r="I3075" i="17" s="1"/>
  <c r="E3076" i="17"/>
  <c r="I3076" i="17" s="1"/>
  <c r="E3077" i="17"/>
  <c r="I3077" i="17" s="1"/>
  <c r="E3078" i="17"/>
  <c r="I3078" i="17" s="1"/>
  <c r="E3079" i="17"/>
  <c r="I3079" i="17" s="1"/>
  <c r="E3080" i="17"/>
  <c r="I3080" i="17" s="1"/>
  <c r="E3081" i="17"/>
  <c r="I3081" i="17" s="1"/>
  <c r="E3082" i="17"/>
  <c r="I3082" i="17" s="1"/>
  <c r="E3083" i="17"/>
  <c r="I3083" i="17" s="1"/>
  <c r="E3084" i="17"/>
  <c r="I3084" i="17" s="1"/>
  <c r="E3085" i="17"/>
  <c r="I3085" i="17" s="1"/>
  <c r="E3086" i="17"/>
  <c r="I3086" i="17" s="1"/>
  <c r="E3087" i="17"/>
  <c r="I3087" i="17" s="1"/>
  <c r="E3088" i="17"/>
  <c r="I3088" i="17" s="1"/>
  <c r="E3089" i="17"/>
  <c r="I3089" i="17" s="1"/>
  <c r="E3090" i="17"/>
  <c r="I3090" i="17" s="1"/>
  <c r="E3091" i="17"/>
  <c r="I3091" i="17" s="1"/>
  <c r="E3092" i="17"/>
  <c r="I3092" i="17" s="1"/>
  <c r="E3093" i="17"/>
  <c r="I3093" i="17" s="1"/>
  <c r="E3094" i="17"/>
  <c r="I3094" i="17" s="1"/>
  <c r="E3095" i="17"/>
  <c r="I3095" i="17" s="1"/>
  <c r="E3096" i="17"/>
  <c r="I3096" i="17" s="1"/>
  <c r="E3097" i="17"/>
  <c r="I3097" i="17" s="1"/>
  <c r="E3098" i="17"/>
  <c r="I3098" i="17" s="1"/>
  <c r="E3099" i="17"/>
  <c r="I3099" i="17" s="1"/>
  <c r="E3100" i="17"/>
  <c r="I3100" i="17" s="1"/>
  <c r="E3101" i="17"/>
  <c r="I3101" i="17" s="1"/>
  <c r="E3102" i="17"/>
  <c r="I3102" i="17" s="1"/>
  <c r="E3103" i="17"/>
  <c r="I3103" i="17" s="1"/>
  <c r="E3104" i="17"/>
  <c r="I3104" i="17" s="1"/>
  <c r="E3105" i="17"/>
  <c r="I3105" i="17" s="1"/>
  <c r="E3106" i="17"/>
  <c r="I3106" i="17" s="1"/>
  <c r="E3107" i="17"/>
  <c r="I3107" i="17" s="1"/>
  <c r="E3108" i="17"/>
  <c r="I3108" i="17" s="1"/>
  <c r="E3109" i="17"/>
  <c r="I3109" i="17" s="1"/>
  <c r="E3110" i="17"/>
  <c r="I3110" i="17" s="1"/>
  <c r="E3111" i="17"/>
  <c r="I3111" i="17" s="1"/>
  <c r="E3112" i="17"/>
  <c r="I3112" i="17" s="1"/>
  <c r="E3113" i="17"/>
  <c r="I3113" i="17" s="1"/>
  <c r="E3114" i="17"/>
  <c r="I3114" i="17" s="1"/>
  <c r="E3115" i="17"/>
  <c r="I3115" i="17" s="1"/>
  <c r="E3116" i="17"/>
  <c r="I3116" i="17" s="1"/>
  <c r="E3117" i="17"/>
  <c r="I3117" i="17" s="1"/>
  <c r="E3118" i="17"/>
  <c r="I3118" i="17" s="1"/>
  <c r="E3119" i="17"/>
  <c r="I3119" i="17" s="1"/>
  <c r="E3120" i="17"/>
  <c r="I3120" i="17" s="1"/>
  <c r="E3121" i="17"/>
  <c r="I3121" i="17" s="1"/>
  <c r="E3122" i="17"/>
  <c r="I3122" i="17" s="1"/>
  <c r="E3123" i="17"/>
  <c r="I3123" i="17" s="1"/>
  <c r="E3124" i="17"/>
  <c r="I3124" i="17" s="1"/>
  <c r="E3125" i="17"/>
  <c r="I3125" i="17" s="1"/>
  <c r="E3126" i="17"/>
  <c r="I3126" i="17" s="1"/>
  <c r="E3127" i="17"/>
  <c r="I3127" i="17" s="1"/>
  <c r="E3128" i="17"/>
  <c r="I3128" i="17" s="1"/>
  <c r="E3129" i="17"/>
  <c r="I3129" i="17" s="1"/>
  <c r="E3130" i="17"/>
  <c r="I3130" i="17" s="1"/>
  <c r="G3130" i="17"/>
  <c r="K3130" i="17" s="1"/>
  <c r="E3131" i="17"/>
  <c r="I3131" i="17" s="1"/>
  <c r="G3131" i="17"/>
  <c r="K3131" i="17" s="1"/>
  <c r="E3132" i="17"/>
  <c r="I3132" i="17" s="1"/>
  <c r="G3132" i="17"/>
  <c r="K3132" i="17" s="1"/>
  <c r="E3133" i="17"/>
  <c r="I3133" i="17" s="1"/>
  <c r="G3133" i="17"/>
  <c r="K3133" i="17" s="1"/>
  <c r="E3134" i="17"/>
  <c r="I3134" i="17" s="1"/>
  <c r="G3134" i="17"/>
  <c r="K3134" i="17" s="1"/>
  <c r="E3135" i="17"/>
  <c r="I3135" i="17" s="1"/>
  <c r="G3135" i="17"/>
  <c r="K3135" i="17" s="1"/>
  <c r="E3136" i="17"/>
  <c r="I3136" i="17" s="1"/>
  <c r="G3136" i="17"/>
  <c r="K3136" i="17" s="1"/>
  <c r="E3137" i="17"/>
  <c r="I3137" i="17" s="1"/>
  <c r="E3138" i="17"/>
  <c r="I3138" i="17" s="1"/>
  <c r="E3139" i="17"/>
  <c r="I3139" i="17" s="1"/>
  <c r="E3140" i="17"/>
  <c r="I3140" i="17" s="1"/>
  <c r="E3141" i="17"/>
  <c r="I3141" i="17" s="1"/>
  <c r="E3142" i="17"/>
  <c r="I3142" i="17" s="1"/>
  <c r="E3143" i="17"/>
  <c r="I3143" i="17" s="1"/>
  <c r="E3144" i="17"/>
  <c r="I3144" i="17" s="1"/>
  <c r="E3145" i="17"/>
  <c r="I3145" i="17" s="1"/>
  <c r="E3146" i="17"/>
  <c r="I3146" i="17" s="1"/>
  <c r="E3147" i="17"/>
  <c r="I3147" i="17" s="1"/>
  <c r="E3148" i="17"/>
  <c r="I3148" i="17" s="1"/>
  <c r="E3149" i="17"/>
  <c r="I3149" i="17" s="1"/>
  <c r="E3150" i="17"/>
  <c r="I3150" i="17" s="1"/>
  <c r="E3151" i="17"/>
  <c r="I3151" i="17" s="1"/>
  <c r="E3152" i="17"/>
  <c r="I3152" i="17" s="1"/>
  <c r="E3153" i="17"/>
  <c r="I3153" i="17" s="1"/>
  <c r="E3154" i="17"/>
  <c r="I3154" i="17" s="1"/>
  <c r="E3155" i="17"/>
  <c r="I3155" i="17" s="1"/>
  <c r="E3156" i="17"/>
  <c r="I3156" i="17" s="1"/>
  <c r="E3157" i="17"/>
  <c r="I3157" i="17" s="1"/>
  <c r="E3158" i="17"/>
  <c r="I3158" i="17" s="1"/>
  <c r="E3159" i="17"/>
  <c r="I3159" i="17" s="1"/>
  <c r="E3160" i="17"/>
  <c r="I3160" i="17" s="1"/>
  <c r="E3161" i="17"/>
  <c r="I3161" i="17" s="1"/>
  <c r="E3162" i="17"/>
  <c r="I3162" i="17" s="1"/>
  <c r="E3163" i="17"/>
  <c r="I3163" i="17" s="1"/>
  <c r="E3164" i="17"/>
  <c r="I3164" i="17" s="1"/>
  <c r="E3165" i="17"/>
  <c r="I3165" i="17" s="1"/>
  <c r="E3166" i="17"/>
  <c r="I3166" i="17" s="1"/>
  <c r="E3167" i="17"/>
  <c r="I3167" i="17" s="1"/>
  <c r="E3168" i="17"/>
  <c r="I3168" i="17" s="1"/>
  <c r="E3169" i="17"/>
  <c r="I3169" i="17" s="1"/>
  <c r="E3170" i="17"/>
  <c r="I3170" i="17" s="1"/>
  <c r="E3171" i="17"/>
  <c r="I3171" i="17" s="1"/>
  <c r="E3172" i="17"/>
  <c r="I3172" i="17" s="1"/>
  <c r="E3173" i="17"/>
  <c r="I3173" i="17" s="1"/>
  <c r="E3174" i="17"/>
  <c r="I3174" i="17" s="1"/>
  <c r="E3175" i="17"/>
  <c r="I3175" i="17" s="1"/>
  <c r="E3176" i="17"/>
  <c r="I3176" i="17" s="1"/>
  <c r="E3177" i="17"/>
  <c r="I3177" i="17" s="1"/>
  <c r="E3178" i="17"/>
  <c r="I3178" i="17" s="1"/>
  <c r="E3179" i="17"/>
  <c r="I3179" i="17" s="1"/>
  <c r="E3180" i="17"/>
  <c r="I3180" i="17" s="1"/>
  <c r="E3181" i="17"/>
  <c r="I3181" i="17" s="1"/>
  <c r="E3182" i="17"/>
  <c r="I3182" i="17" s="1"/>
  <c r="E3183" i="17"/>
  <c r="I3183" i="17" s="1"/>
  <c r="E3184" i="17"/>
  <c r="I3184" i="17" s="1"/>
  <c r="E3185" i="17"/>
  <c r="I3185" i="17" s="1"/>
  <c r="E3186" i="17"/>
  <c r="I3186" i="17" s="1"/>
  <c r="E3187" i="17"/>
  <c r="I3187" i="17" s="1"/>
  <c r="E3188" i="17"/>
  <c r="I3188" i="17" s="1"/>
  <c r="E3189" i="17"/>
  <c r="I3189" i="17" s="1"/>
  <c r="E3190" i="17"/>
  <c r="I3190" i="17" s="1"/>
  <c r="E3191" i="17"/>
  <c r="I3191" i="17" s="1"/>
  <c r="E3192" i="17"/>
  <c r="I3192" i="17" s="1"/>
  <c r="E3193" i="17"/>
  <c r="I3193" i="17" s="1"/>
  <c r="E3194" i="17"/>
  <c r="I3194" i="17" s="1"/>
  <c r="E3195" i="17"/>
  <c r="I3195" i="17" s="1"/>
  <c r="E3196" i="17"/>
  <c r="I3196" i="17" s="1"/>
  <c r="E3197" i="17"/>
  <c r="I3197" i="17" s="1"/>
  <c r="E3198" i="17"/>
  <c r="I3198" i="17" s="1"/>
  <c r="E3199" i="17"/>
  <c r="I3199" i="17" s="1"/>
  <c r="E3200" i="17"/>
  <c r="I3200" i="17" s="1"/>
  <c r="E3201" i="17"/>
  <c r="I3201" i="17" s="1"/>
  <c r="E3202" i="17"/>
  <c r="I3202" i="17" s="1"/>
  <c r="E3203" i="17"/>
  <c r="I3203" i="17" s="1"/>
  <c r="E3204" i="17"/>
  <c r="I3204" i="17" s="1"/>
  <c r="E3205" i="17"/>
  <c r="I3205" i="17" s="1"/>
  <c r="E3206" i="17"/>
  <c r="I3206" i="17" s="1"/>
  <c r="E3207" i="17"/>
  <c r="I3207" i="17" s="1"/>
  <c r="E3208" i="17"/>
  <c r="I3208" i="17" s="1"/>
  <c r="E3209" i="17"/>
  <c r="I3209" i="17" s="1"/>
  <c r="E3210" i="17"/>
  <c r="I3210" i="17" s="1"/>
  <c r="E3211" i="17"/>
  <c r="I3211" i="17" s="1"/>
  <c r="E3212" i="17"/>
  <c r="I3212" i="17" s="1"/>
  <c r="E3213" i="17"/>
  <c r="I3213" i="17" s="1"/>
  <c r="E3214" i="17"/>
  <c r="I3214" i="17" s="1"/>
  <c r="E3215" i="17"/>
  <c r="I3215" i="17" s="1"/>
  <c r="E3216" i="17"/>
  <c r="I3216" i="17" s="1"/>
  <c r="E3217" i="17"/>
  <c r="I3217" i="17" s="1"/>
  <c r="E3218" i="17"/>
  <c r="I3218" i="17" s="1"/>
  <c r="E3219" i="17"/>
  <c r="I3219" i="17" s="1"/>
  <c r="E3220" i="17"/>
  <c r="I3220" i="17" s="1"/>
  <c r="E3221" i="17"/>
  <c r="I3221" i="17" s="1"/>
  <c r="E3222" i="17"/>
  <c r="I3222" i="17" s="1"/>
  <c r="E3223" i="17"/>
  <c r="I3223" i="17" s="1"/>
  <c r="E3224" i="17"/>
  <c r="I3224" i="17" s="1"/>
  <c r="E3225" i="17"/>
  <c r="I3225" i="17" s="1"/>
  <c r="E3226" i="17"/>
  <c r="I3226" i="17" s="1"/>
  <c r="E3227" i="17"/>
  <c r="I3227" i="17" s="1"/>
  <c r="E3228" i="17"/>
  <c r="I3228" i="17" s="1"/>
  <c r="E3229" i="17"/>
  <c r="I3229" i="17" s="1"/>
  <c r="E3230" i="17"/>
  <c r="I3230" i="17" s="1"/>
  <c r="E3231" i="17"/>
  <c r="I3231" i="17" s="1"/>
  <c r="E3232" i="17"/>
  <c r="I3232" i="17" s="1"/>
  <c r="E3233" i="17"/>
  <c r="I3233" i="17" s="1"/>
  <c r="E3234" i="17"/>
  <c r="I3234" i="17" s="1"/>
  <c r="E3235" i="17"/>
  <c r="I3235" i="17" s="1"/>
  <c r="E3236" i="17"/>
  <c r="I3236" i="17" s="1"/>
  <c r="E3237" i="17"/>
  <c r="I3237" i="17" s="1"/>
  <c r="E3238" i="17"/>
  <c r="I3238" i="17" s="1"/>
  <c r="E3239" i="17"/>
  <c r="I3239" i="17" s="1"/>
  <c r="E3240" i="17"/>
  <c r="I3240" i="17" s="1"/>
  <c r="E3241" i="17"/>
  <c r="I3241" i="17" s="1"/>
  <c r="E3242" i="17"/>
  <c r="I3242" i="17" s="1"/>
  <c r="E3243" i="17"/>
  <c r="I3243" i="17" s="1"/>
  <c r="E3244" i="17"/>
  <c r="I3244" i="17" s="1"/>
  <c r="E3245" i="17"/>
  <c r="I3245" i="17" s="1"/>
  <c r="E3246" i="17"/>
  <c r="I3246" i="17" s="1"/>
  <c r="E3247" i="17"/>
  <c r="I3247" i="17" s="1"/>
  <c r="E3248" i="17"/>
  <c r="I3248" i="17" s="1"/>
  <c r="E3249" i="17"/>
  <c r="I3249" i="17" s="1"/>
  <c r="E3250" i="17"/>
  <c r="I3250" i="17" s="1"/>
  <c r="E3251" i="17"/>
  <c r="I3251" i="17" s="1"/>
  <c r="E3252" i="17"/>
  <c r="I3252" i="17" s="1"/>
  <c r="E3253" i="17"/>
  <c r="I3253" i="17" s="1"/>
  <c r="E3254" i="17"/>
  <c r="I3254" i="17" s="1"/>
  <c r="E3255" i="17"/>
  <c r="I3255" i="17" s="1"/>
  <c r="E3256" i="17"/>
  <c r="I3256" i="17" s="1"/>
  <c r="E3257" i="17"/>
  <c r="I3257" i="17" s="1"/>
  <c r="E3258" i="17"/>
  <c r="I3258" i="17" s="1"/>
  <c r="E3259" i="17"/>
  <c r="I3259" i="17" s="1"/>
  <c r="E3260" i="17"/>
  <c r="I3260" i="17" s="1"/>
  <c r="E3261" i="17"/>
  <c r="I3261" i="17" s="1"/>
  <c r="E3262" i="17"/>
  <c r="I3262" i="17" s="1"/>
  <c r="E3263" i="17"/>
  <c r="I3263" i="17" s="1"/>
  <c r="E3264" i="17"/>
  <c r="I3264" i="17" s="1"/>
  <c r="E3265" i="17"/>
  <c r="I3265" i="17" s="1"/>
  <c r="E3266" i="17"/>
  <c r="I3266" i="17" s="1"/>
  <c r="E3267" i="17"/>
  <c r="I3267" i="17" s="1"/>
  <c r="E3268" i="17"/>
  <c r="I3268" i="17" s="1"/>
  <c r="E3269" i="17"/>
  <c r="I3269" i="17" s="1"/>
  <c r="E3270" i="17"/>
  <c r="I3270" i="17" s="1"/>
  <c r="E3271" i="17"/>
  <c r="I3271" i="17" s="1"/>
  <c r="E3272" i="17"/>
  <c r="I3272" i="17" s="1"/>
  <c r="E3273" i="17"/>
  <c r="I3273" i="17" s="1"/>
  <c r="E3274" i="17"/>
  <c r="I3274" i="17" s="1"/>
  <c r="E3275" i="17"/>
  <c r="I3275" i="17" s="1"/>
  <c r="E3276" i="17"/>
  <c r="I3276" i="17" s="1"/>
  <c r="E3277" i="17"/>
  <c r="I3277" i="17" s="1"/>
  <c r="E3278" i="17"/>
  <c r="I3278" i="17" s="1"/>
  <c r="E3279" i="17"/>
  <c r="I3279" i="17" s="1"/>
  <c r="E3280" i="17"/>
  <c r="I3280" i="17" s="1"/>
  <c r="E3281" i="17"/>
  <c r="I3281" i="17" s="1"/>
  <c r="E3282" i="17"/>
  <c r="I3282" i="17" s="1"/>
  <c r="E3283" i="17"/>
  <c r="I3283" i="17" s="1"/>
  <c r="E3284" i="17"/>
  <c r="I3284" i="17" s="1"/>
  <c r="E3285" i="17"/>
  <c r="I3285" i="17" s="1"/>
  <c r="E3286" i="17"/>
  <c r="I3286" i="17" s="1"/>
  <c r="E3287" i="17"/>
  <c r="I3287" i="17" s="1"/>
  <c r="E3288" i="17"/>
  <c r="I3288" i="17" s="1"/>
  <c r="E3289" i="17"/>
  <c r="I3289" i="17" s="1"/>
  <c r="E3290" i="17"/>
  <c r="I3290" i="17" s="1"/>
  <c r="E3291" i="17"/>
  <c r="I3291" i="17" s="1"/>
  <c r="E3292" i="17"/>
  <c r="I3292" i="17" s="1"/>
  <c r="E3293" i="17"/>
  <c r="I3293" i="17" s="1"/>
  <c r="E3294" i="17"/>
  <c r="I3294" i="17" s="1"/>
  <c r="E3295" i="17"/>
  <c r="I3295" i="17" s="1"/>
  <c r="E3296" i="17"/>
  <c r="I3296" i="17" s="1"/>
  <c r="E3297" i="17"/>
  <c r="I3297" i="17" s="1"/>
  <c r="E918" i="17"/>
  <c r="I918" i="17" s="1"/>
  <c r="E3299" i="17"/>
  <c r="I3299" i="17" s="1"/>
  <c r="E3300" i="17"/>
  <c r="I3300" i="17" s="1"/>
  <c r="G3300" i="17"/>
  <c r="K3300" i="17" s="1"/>
  <c r="E3301" i="17"/>
  <c r="I3301" i="17" s="1"/>
  <c r="G3301" i="17"/>
  <c r="K3301" i="17" s="1"/>
  <c r="E3302" i="17"/>
  <c r="I3302" i="17" s="1"/>
  <c r="G3302" i="17"/>
  <c r="K3302" i="17" s="1"/>
  <c r="E3303" i="17"/>
  <c r="I3303" i="17" s="1"/>
  <c r="G3303" i="17"/>
  <c r="K3303" i="17" s="1"/>
  <c r="E3304" i="17"/>
  <c r="I3304" i="17" s="1"/>
  <c r="G3304" i="17"/>
  <c r="K3304" i="17" s="1"/>
  <c r="E3305" i="17"/>
  <c r="I3305" i="17" s="1"/>
  <c r="G3305" i="17"/>
  <c r="K3305" i="17" s="1"/>
  <c r="E3306" i="17"/>
  <c r="I3306" i="17" s="1"/>
  <c r="G3306" i="17"/>
  <c r="K3306" i="17" s="1"/>
  <c r="E3307" i="17"/>
  <c r="I3307" i="17" s="1"/>
  <c r="E3308" i="17"/>
  <c r="I3308" i="17" s="1"/>
  <c r="E3309" i="17"/>
  <c r="I3309" i="17" s="1"/>
  <c r="E3310" i="17"/>
  <c r="I3310" i="17" s="1"/>
  <c r="E3311" i="17"/>
  <c r="I3311" i="17" s="1"/>
  <c r="E3312" i="17"/>
  <c r="I3312" i="17" s="1"/>
  <c r="E3313" i="17"/>
  <c r="I3313" i="17" s="1"/>
  <c r="E3314" i="17"/>
  <c r="I3314" i="17" s="1"/>
  <c r="E3315" i="17"/>
  <c r="I3315" i="17" s="1"/>
  <c r="E3316" i="17"/>
  <c r="I3316" i="17" s="1"/>
  <c r="E3317" i="17"/>
  <c r="I3317" i="17" s="1"/>
  <c r="E3318" i="17"/>
  <c r="I3318" i="17" s="1"/>
  <c r="E3319" i="17"/>
  <c r="I3319" i="17" s="1"/>
  <c r="E3320" i="17"/>
  <c r="I3320" i="17" s="1"/>
  <c r="E3321" i="17"/>
  <c r="I3321" i="17" s="1"/>
  <c r="E3322" i="17"/>
  <c r="I3322" i="17" s="1"/>
  <c r="E3323" i="17"/>
  <c r="I3323" i="17" s="1"/>
  <c r="E3324" i="17"/>
  <c r="I3324" i="17" s="1"/>
  <c r="E3325" i="17"/>
  <c r="I3325" i="17" s="1"/>
  <c r="E3326" i="17"/>
  <c r="I3326" i="17" s="1"/>
  <c r="E3327" i="17"/>
  <c r="I3327" i="17" s="1"/>
  <c r="E3328" i="17"/>
  <c r="I3328" i="17" s="1"/>
  <c r="E3329" i="17"/>
  <c r="I3329" i="17" s="1"/>
  <c r="E3330" i="17"/>
  <c r="I3330" i="17" s="1"/>
  <c r="E3331" i="17"/>
  <c r="I3331" i="17" s="1"/>
  <c r="E3332" i="17"/>
  <c r="I3332" i="17" s="1"/>
  <c r="E3333" i="17"/>
  <c r="I3333" i="17" s="1"/>
  <c r="E3334" i="17"/>
  <c r="I3334" i="17" s="1"/>
  <c r="E3335" i="17"/>
  <c r="I3335" i="17" s="1"/>
  <c r="E3336" i="17"/>
  <c r="I3336" i="17" s="1"/>
  <c r="E3337" i="17"/>
  <c r="I3337" i="17" s="1"/>
  <c r="E3338" i="17"/>
  <c r="I3338" i="17" s="1"/>
  <c r="E3339" i="17"/>
  <c r="I3339" i="17" s="1"/>
  <c r="E3340" i="17"/>
  <c r="I3340" i="17" s="1"/>
  <c r="E3341" i="17"/>
  <c r="I3341" i="17" s="1"/>
  <c r="E3342" i="17"/>
  <c r="I3342" i="17" s="1"/>
  <c r="E3343" i="17"/>
  <c r="I3343" i="17" s="1"/>
  <c r="E3344" i="17"/>
  <c r="I3344" i="17" s="1"/>
  <c r="E3345" i="17"/>
  <c r="I3345" i="17" s="1"/>
  <c r="E3346" i="17"/>
  <c r="I3346" i="17" s="1"/>
  <c r="E3347" i="17"/>
  <c r="I3347" i="17" s="1"/>
  <c r="E3348" i="17"/>
  <c r="I3348" i="17" s="1"/>
  <c r="E3349" i="17"/>
  <c r="I3349" i="17" s="1"/>
  <c r="E3350" i="17"/>
  <c r="I3350" i="17" s="1"/>
  <c r="E3351" i="17"/>
  <c r="I3351" i="17" s="1"/>
  <c r="E3352" i="17"/>
  <c r="I3352" i="17" s="1"/>
  <c r="E3353" i="17"/>
  <c r="I3353" i="17" s="1"/>
  <c r="E3354" i="17"/>
  <c r="I3354" i="17" s="1"/>
  <c r="E3355" i="17"/>
  <c r="I3355" i="17" s="1"/>
  <c r="E3356" i="17"/>
  <c r="I3356" i="17" s="1"/>
  <c r="E3357" i="17"/>
  <c r="I3357" i="17" s="1"/>
  <c r="E3358" i="17"/>
  <c r="I3358" i="17" s="1"/>
  <c r="E3359" i="17"/>
  <c r="I3359" i="17" s="1"/>
  <c r="E3360" i="17"/>
  <c r="I3360" i="17" s="1"/>
  <c r="E3361" i="17"/>
  <c r="I3361" i="17" s="1"/>
  <c r="E3362" i="17"/>
  <c r="I3362" i="17" s="1"/>
  <c r="E3363" i="17"/>
  <c r="I3363" i="17" s="1"/>
  <c r="E3364" i="17"/>
  <c r="I3364" i="17" s="1"/>
  <c r="E3365" i="17"/>
  <c r="I3365" i="17" s="1"/>
  <c r="E3366" i="17"/>
  <c r="I3366" i="17" s="1"/>
  <c r="E3367" i="17"/>
  <c r="I3367" i="17" s="1"/>
  <c r="E3368" i="17"/>
  <c r="I3368" i="17" s="1"/>
  <c r="E3369" i="17"/>
  <c r="I3369" i="17" s="1"/>
  <c r="E3370" i="17"/>
  <c r="I3370" i="17" s="1"/>
  <c r="E3371" i="17"/>
  <c r="I3371" i="17" s="1"/>
  <c r="E3372" i="17"/>
  <c r="I3372" i="17" s="1"/>
  <c r="E3373" i="17"/>
  <c r="I3373" i="17" s="1"/>
  <c r="E3374" i="17"/>
  <c r="I3374" i="17" s="1"/>
  <c r="E3375" i="17"/>
  <c r="I3375" i="17" s="1"/>
  <c r="E3376" i="17"/>
  <c r="I3376" i="17" s="1"/>
  <c r="E3377" i="17"/>
  <c r="I3377" i="17" s="1"/>
  <c r="E3378" i="17"/>
  <c r="I3378" i="17" s="1"/>
  <c r="E3379" i="17"/>
  <c r="I3379" i="17" s="1"/>
  <c r="E3380" i="17"/>
  <c r="I3380" i="17" s="1"/>
  <c r="E3381" i="17"/>
  <c r="I3381" i="17" s="1"/>
  <c r="E3382" i="17"/>
  <c r="I3382" i="17" s="1"/>
  <c r="E3383" i="17"/>
  <c r="I3383" i="17" s="1"/>
  <c r="E3384" i="17"/>
  <c r="I3384" i="17" s="1"/>
  <c r="E3385" i="17"/>
  <c r="I3385" i="17" s="1"/>
  <c r="E3386" i="17"/>
  <c r="I3386" i="17" s="1"/>
  <c r="E3387" i="17"/>
  <c r="I3387" i="17" s="1"/>
  <c r="E3388" i="17"/>
  <c r="I3388" i="17" s="1"/>
  <c r="E3389" i="17"/>
  <c r="I3389" i="17" s="1"/>
  <c r="E3390" i="17"/>
  <c r="I3390" i="17" s="1"/>
  <c r="E3391" i="17"/>
  <c r="I3391" i="17" s="1"/>
  <c r="E3392" i="17"/>
  <c r="I3392" i="17" s="1"/>
  <c r="E3393" i="17"/>
  <c r="I3393" i="17" s="1"/>
  <c r="E3394" i="17"/>
  <c r="I3394" i="17" s="1"/>
  <c r="E3395" i="17"/>
  <c r="I3395" i="17" s="1"/>
  <c r="E3396" i="17"/>
  <c r="I3396" i="17" s="1"/>
  <c r="E3397" i="17"/>
  <c r="I3397" i="17" s="1"/>
  <c r="E3398" i="17"/>
  <c r="I3398" i="17" s="1"/>
  <c r="E3399" i="17"/>
  <c r="I3399" i="17" s="1"/>
  <c r="E3400" i="17"/>
  <c r="I3400" i="17" s="1"/>
  <c r="E3401" i="17"/>
  <c r="I3401" i="17" s="1"/>
  <c r="E3402" i="17"/>
  <c r="I3402" i="17" s="1"/>
  <c r="E3403" i="17"/>
  <c r="I3403" i="17" s="1"/>
  <c r="E3404" i="17"/>
  <c r="I3404" i="17" s="1"/>
  <c r="E3405" i="17"/>
  <c r="I3405" i="17" s="1"/>
  <c r="E3406" i="17"/>
  <c r="I3406" i="17" s="1"/>
  <c r="E3407" i="17"/>
  <c r="I3407" i="17" s="1"/>
  <c r="E3408" i="17"/>
  <c r="I3408" i="17" s="1"/>
  <c r="E3409" i="17"/>
  <c r="I3409" i="17" s="1"/>
  <c r="E3410" i="17"/>
  <c r="I3410" i="17" s="1"/>
  <c r="E3411" i="17"/>
  <c r="I3411" i="17" s="1"/>
  <c r="E3412" i="17"/>
  <c r="I3412" i="17" s="1"/>
  <c r="E3413" i="17"/>
  <c r="I3413" i="17" s="1"/>
  <c r="E3414" i="17"/>
  <c r="I3414" i="17" s="1"/>
  <c r="E3415" i="17"/>
  <c r="I3415" i="17" s="1"/>
  <c r="E3416" i="17"/>
  <c r="I3416" i="17" s="1"/>
  <c r="E3417" i="17"/>
  <c r="I3417" i="17" s="1"/>
  <c r="E3418" i="17"/>
  <c r="I3418" i="17" s="1"/>
  <c r="E3419" i="17"/>
  <c r="I3419" i="17" s="1"/>
  <c r="E3420" i="17"/>
  <c r="I3420" i="17" s="1"/>
  <c r="E3421" i="17"/>
  <c r="I3421" i="17" s="1"/>
  <c r="E3422" i="17"/>
  <c r="I3422" i="17" s="1"/>
  <c r="E3423" i="17"/>
  <c r="I3423" i="17" s="1"/>
  <c r="E3424" i="17"/>
  <c r="I3424" i="17" s="1"/>
  <c r="E3425" i="17"/>
  <c r="I3425" i="17" s="1"/>
  <c r="E3426" i="17"/>
  <c r="I3426" i="17" s="1"/>
  <c r="E3427" i="17"/>
  <c r="I3427" i="17" s="1"/>
  <c r="E3428" i="17"/>
  <c r="I3428" i="17" s="1"/>
  <c r="E3429" i="17"/>
  <c r="I3429" i="17" s="1"/>
  <c r="E3430" i="17"/>
  <c r="I3430" i="17" s="1"/>
  <c r="E3431" i="17"/>
  <c r="I3431" i="17" s="1"/>
  <c r="E3432" i="17"/>
  <c r="I3432" i="17" s="1"/>
  <c r="E3433" i="17"/>
  <c r="I3433" i="17" s="1"/>
  <c r="E3434" i="17"/>
  <c r="I3434" i="17" s="1"/>
  <c r="E3435" i="17"/>
  <c r="I3435" i="17" s="1"/>
  <c r="E3436" i="17"/>
  <c r="I3436" i="17" s="1"/>
  <c r="E3437" i="17"/>
  <c r="I3437" i="17" s="1"/>
  <c r="E3438" i="17"/>
  <c r="I3438" i="17" s="1"/>
  <c r="E3439" i="17"/>
  <c r="I3439" i="17" s="1"/>
  <c r="E3440" i="17"/>
  <c r="I3440" i="17" s="1"/>
  <c r="E3441" i="17"/>
  <c r="I3441" i="17" s="1"/>
  <c r="E3442" i="17"/>
  <c r="I3442" i="17" s="1"/>
  <c r="E3443" i="17"/>
  <c r="I3443" i="17" s="1"/>
  <c r="E3444" i="17"/>
  <c r="I3444" i="17" s="1"/>
  <c r="E3445" i="17"/>
  <c r="I3445" i="17" s="1"/>
  <c r="E3446" i="17"/>
  <c r="I3446" i="17" s="1"/>
  <c r="E3447" i="17"/>
  <c r="I3447" i="17" s="1"/>
  <c r="E3448" i="17"/>
  <c r="I3448" i="17" s="1"/>
  <c r="E3449" i="17"/>
  <c r="I3449" i="17" s="1"/>
  <c r="E3450" i="17"/>
  <c r="I3450" i="17" s="1"/>
  <c r="E3451" i="17"/>
  <c r="I3451" i="17" s="1"/>
  <c r="E3452" i="17"/>
  <c r="I3452" i="17" s="1"/>
  <c r="E3453" i="17"/>
  <c r="I3453" i="17" s="1"/>
  <c r="E3454" i="17"/>
  <c r="I3454" i="17" s="1"/>
  <c r="E3455" i="17"/>
  <c r="I3455" i="17" s="1"/>
  <c r="E3456" i="17"/>
  <c r="I3456" i="17" s="1"/>
  <c r="E3457" i="17"/>
  <c r="I3457" i="17" s="1"/>
  <c r="E3458" i="17"/>
  <c r="I3458" i="17" s="1"/>
  <c r="E3459" i="17"/>
  <c r="I3459" i="17" s="1"/>
  <c r="E3460" i="17"/>
  <c r="I3460" i="17" s="1"/>
  <c r="E3461" i="17"/>
  <c r="I3461" i="17" s="1"/>
  <c r="E3462" i="17"/>
  <c r="I3462" i="17" s="1"/>
  <c r="E3463" i="17"/>
  <c r="I3463" i="17" s="1"/>
  <c r="E3464" i="17"/>
  <c r="I3464" i="17" s="1"/>
  <c r="E3465" i="17"/>
  <c r="I3465" i="17" s="1"/>
  <c r="E3466" i="17"/>
  <c r="I3466" i="17" s="1"/>
  <c r="E3467" i="17"/>
  <c r="I3467" i="17" s="1"/>
  <c r="E919" i="17"/>
  <c r="I919" i="17" s="1"/>
  <c r="E1089" i="17"/>
  <c r="I1089" i="17" s="1"/>
  <c r="E3470" i="17"/>
  <c r="I3470" i="17" s="1"/>
  <c r="G3470" i="17"/>
  <c r="K3470" i="17" s="1"/>
  <c r="E3471" i="17"/>
  <c r="I3471" i="17" s="1"/>
  <c r="G3471" i="17"/>
  <c r="K3471" i="17" s="1"/>
  <c r="E3472" i="17"/>
  <c r="I3472" i="17" s="1"/>
  <c r="G3472" i="17"/>
  <c r="K3472" i="17" s="1"/>
  <c r="E3473" i="17"/>
  <c r="I3473" i="17" s="1"/>
  <c r="G3473" i="17"/>
  <c r="K3473" i="17" s="1"/>
  <c r="E3474" i="17"/>
  <c r="I3474" i="17" s="1"/>
  <c r="G3474" i="17"/>
  <c r="K3474" i="17" s="1"/>
  <c r="E3475" i="17"/>
  <c r="I3475" i="17" s="1"/>
  <c r="G3475" i="17"/>
  <c r="K3475" i="17" s="1"/>
  <c r="E3476" i="17"/>
  <c r="I3476" i="17" s="1"/>
  <c r="G3476" i="17"/>
  <c r="K3476" i="17" s="1"/>
  <c r="E3477" i="17"/>
  <c r="I3477" i="17" s="1"/>
  <c r="E3478" i="17"/>
  <c r="I3478" i="17" s="1"/>
  <c r="E3479" i="17"/>
  <c r="I3479" i="17" s="1"/>
  <c r="E3480" i="17"/>
  <c r="I3480" i="17" s="1"/>
  <c r="E3481" i="17"/>
  <c r="I3481" i="17" s="1"/>
  <c r="E3482" i="17"/>
  <c r="I3482" i="17" s="1"/>
  <c r="E3483" i="17"/>
  <c r="I3483" i="17" s="1"/>
  <c r="E3484" i="17"/>
  <c r="I3484" i="17" s="1"/>
  <c r="E3485" i="17"/>
  <c r="I3485" i="17" s="1"/>
  <c r="E3486" i="17"/>
  <c r="I3486" i="17" s="1"/>
  <c r="E3487" i="17"/>
  <c r="I3487" i="17" s="1"/>
  <c r="E3488" i="17"/>
  <c r="I3488" i="17" s="1"/>
  <c r="E3489" i="17"/>
  <c r="I3489" i="17" s="1"/>
  <c r="E3490" i="17"/>
  <c r="I3490" i="17" s="1"/>
  <c r="E3491" i="17"/>
  <c r="I3491" i="17" s="1"/>
  <c r="E3492" i="17"/>
  <c r="I3492" i="17" s="1"/>
  <c r="E3493" i="17"/>
  <c r="I3493" i="17" s="1"/>
  <c r="E3494" i="17"/>
  <c r="I3494" i="17" s="1"/>
  <c r="E3495" i="17"/>
  <c r="I3495" i="17" s="1"/>
  <c r="E3496" i="17"/>
  <c r="I3496" i="17" s="1"/>
  <c r="E3497" i="17"/>
  <c r="I3497" i="17" s="1"/>
  <c r="E3498" i="17"/>
  <c r="I3498" i="17" s="1"/>
  <c r="E3499" i="17"/>
  <c r="I3499" i="17" s="1"/>
  <c r="E3500" i="17"/>
  <c r="I3500" i="17" s="1"/>
  <c r="E3501" i="17"/>
  <c r="I3501" i="17" s="1"/>
  <c r="E3502" i="17"/>
  <c r="I3502" i="17" s="1"/>
  <c r="E3503" i="17"/>
  <c r="I3503" i="17" s="1"/>
  <c r="E3504" i="17"/>
  <c r="I3504" i="17" s="1"/>
  <c r="E3505" i="17"/>
  <c r="I3505" i="17" s="1"/>
  <c r="E3506" i="17"/>
  <c r="I3506" i="17" s="1"/>
  <c r="E3507" i="17"/>
  <c r="I3507" i="17" s="1"/>
  <c r="E3508" i="17"/>
  <c r="I3508" i="17" s="1"/>
  <c r="E3509" i="17"/>
  <c r="I3509" i="17" s="1"/>
  <c r="E3510" i="17"/>
  <c r="I3510" i="17" s="1"/>
  <c r="E3511" i="17"/>
  <c r="I3511" i="17" s="1"/>
  <c r="E3512" i="17"/>
  <c r="I3512" i="17" s="1"/>
  <c r="E3513" i="17"/>
  <c r="I3513" i="17" s="1"/>
  <c r="E3514" i="17"/>
  <c r="I3514" i="17" s="1"/>
  <c r="E3515" i="17"/>
  <c r="I3515" i="17" s="1"/>
  <c r="E3516" i="17"/>
  <c r="I3516" i="17" s="1"/>
  <c r="E3517" i="17"/>
  <c r="I3517" i="17" s="1"/>
  <c r="E3518" i="17"/>
  <c r="I3518" i="17" s="1"/>
  <c r="E3519" i="17"/>
  <c r="I3519" i="17" s="1"/>
  <c r="E3520" i="17"/>
  <c r="I3520" i="17" s="1"/>
  <c r="E3521" i="17"/>
  <c r="I3521" i="17" s="1"/>
  <c r="E3522" i="17"/>
  <c r="I3522" i="17" s="1"/>
  <c r="E3523" i="17"/>
  <c r="I3523" i="17" s="1"/>
  <c r="E3524" i="17"/>
  <c r="I3524" i="17" s="1"/>
  <c r="E3525" i="17"/>
  <c r="I3525" i="17" s="1"/>
  <c r="E3526" i="17"/>
  <c r="I3526" i="17" s="1"/>
  <c r="E3527" i="17"/>
  <c r="I3527" i="17" s="1"/>
  <c r="E3528" i="17"/>
  <c r="I3528" i="17" s="1"/>
  <c r="E3529" i="17"/>
  <c r="I3529" i="17" s="1"/>
  <c r="E3530" i="17"/>
  <c r="I3530" i="17" s="1"/>
  <c r="E3531" i="17"/>
  <c r="I3531" i="17" s="1"/>
  <c r="E3532" i="17"/>
  <c r="I3532" i="17" s="1"/>
  <c r="E3533" i="17"/>
  <c r="I3533" i="17" s="1"/>
  <c r="E3534" i="17"/>
  <c r="I3534" i="17" s="1"/>
  <c r="E3535" i="17"/>
  <c r="I3535" i="17" s="1"/>
  <c r="E3536" i="17"/>
  <c r="I3536" i="17" s="1"/>
  <c r="E3537" i="17"/>
  <c r="I3537" i="17" s="1"/>
  <c r="E3538" i="17"/>
  <c r="I3538" i="17" s="1"/>
  <c r="E3539" i="17"/>
  <c r="I3539" i="17" s="1"/>
  <c r="E3540" i="17"/>
  <c r="I3540" i="17" s="1"/>
  <c r="E3541" i="17"/>
  <c r="I3541" i="17" s="1"/>
  <c r="E3542" i="17"/>
  <c r="I3542" i="17" s="1"/>
  <c r="E3543" i="17"/>
  <c r="I3543" i="17" s="1"/>
  <c r="E3544" i="17"/>
  <c r="I3544" i="17" s="1"/>
  <c r="E3545" i="17"/>
  <c r="I3545" i="17" s="1"/>
  <c r="E3546" i="17"/>
  <c r="I3546" i="17" s="1"/>
  <c r="E3547" i="17"/>
  <c r="I3547" i="17" s="1"/>
  <c r="E3548" i="17"/>
  <c r="I3548" i="17" s="1"/>
  <c r="E3549" i="17"/>
  <c r="I3549" i="17" s="1"/>
  <c r="E3550" i="17"/>
  <c r="I3550" i="17" s="1"/>
  <c r="E3551" i="17"/>
  <c r="I3551" i="17" s="1"/>
  <c r="E3552" i="17"/>
  <c r="I3552" i="17" s="1"/>
  <c r="E3553" i="17"/>
  <c r="I3553" i="17" s="1"/>
  <c r="E3554" i="17"/>
  <c r="I3554" i="17" s="1"/>
  <c r="E3555" i="17"/>
  <c r="I3555" i="17" s="1"/>
  <c r="E3556" i="17"/>
  <c r="I3556" i="17" s="1"/>
  <c r="E3557" i="17"/>
  <c r="I3557" i="17" s="1"/>
  <c r="E3558" i="17"/>
  <c r="I3558" i="17" s="1"/>
  <c r="E3559" i="17"/>
  <c r="I3559" i="17" s="1"/>
  <c r="E3560" i="17"/>
  <c r="I3560" i="17" s="1"/>
  <c r="E3561" i="17"/>
  <c r="I3561" i="17" s="1"/>
  <c r="E3562" i="17"/>
  <c r="I3562" i="17" s="1"/>
  <c r="E3563" i="17"/>
  <c r="I3563" i="17" s="1"/>
  <c r="E3564" i="17"/>
  <c r="I3564" i="17" s="1"/>
  <c r="E3565" i="17"/>
  <c r="I3565" i="17" s="1"/>
  <c r="E3566" i="17"/>
  <c r="I3566" i="17" s="1"/>
  <c r="E3567" i="17"/>
  <c r="I3567" i="17" s="1"/>
  <c r="E3568" i="17"/>
  <c r="I3568" i="17" s="1"/>
  <c r="E3569" i="17"/>
  <c r="I3569" i="17" s="1"/>
  <c r="E3570" i="17"/>
  <c r="I3570" i="17" s="1"/>
  <c r="E3571" i="17"/>
  <c r="I3571" i="17" s="1"/>
  <c r="E3572" i="17"/>
  <c r="I3572" i="17" s="1"/>
  <c r="E3573" i="17"/>
  <c r="I3573" i="17" s="1"/>
  <c r="E3574" i="17"/>
  <c r="I3574" i="17" s="1"/>
  <c r="E3575" i="17"/>
  <c r="I3575" i="17" s="1"/>
  <c r="E3576" i="17"/>
  <c r="I3576" i="17" s="1"/>
  <c r="E3577" i="17"/>
  <c r="I3577" i="17" s="1"/>
  <c r="E3578" i="17"/>
  <c r="I3578" i="17" s="1"/>
  <c r="E3579" i="17"/>
  <c r="I3579" i="17" s="1"/>
  <c r="E3580" i="17"/>
  <c r="I3580" i="17" s="1"/>
  <c r="E3581" i="17"/>
  <c r="I3581" i="17" s="1"/>
  <c r="E3582" i="17"/>
  <c r="I3582" i="17" s="1"/>
  <c r="E3583" i="17"/>
  <c r="I3583" i="17" s="1"/>
  <c r="E3584" i="17"/>
  <c r="I3584" i="17" s="1"/>
  <c r="E3585" i="17"/>
  <c r="I3585" i="17" s="1"/>
  <c r="E3586" i="17"/>
  <c r="I3586" i="17" s="1"/>
  <c r="E3587" i="17"/>
  <c r="I3587" i="17" s="1"/>
  <c r="E3588" i="17"/>
  <c r="I3588" i="17" s="1"/>
  <c r="E3589" i="17"/>
  <c r="I3589" i="17" s="1"/>
  <c r="E3590" i="17"/>
  <c r="I3590" i="17" s="1"/>
  <c r="E3591" i="17"/>
  <c r="I3591" i="17" s="1"/>
  <c r="E3592" i="17"/>
  <c r="I3592" i="17" s="1"/>
  <c r="E3593" i="17"/>
  <c r="I3593" i="17" s="1"/>
  <c r="E3594" i="17"/>
  <c r="I3594" i="17" s="1"/>
  <c r="E3595" i="17"/>
  <c r="I3595" i="17" s="1"/>
  <c r="E3596" i="17"/>
  <c r="I3596" i="17" s="1"/>
  <c r="E3597" i="17"/>
  <c r="I3597" i="17" s="1"/>
  <c r="E3598" i="17"/>
  <c r="I3598" i="17" s="1"/>
  <c r="E3599" i="17"/>
  <c r="I3599" i="17" s="1"/>
  <c r="E3600" i="17"/>
  <c r="I3600" i="17" s="1"/>
  <c r="E3601" i="17"/>
  <c r="I3601" i="17" s="1"/>
  <c r="E3602" i="17"/>
  <c r="I3602" i="17" s="1"/>
  <c r="E3603" i="17"/>
  <c r="I3603" i="17" s="1"/>
  <c r="E3604" i="17"/>
  <c r="I3604" i="17" s="1"/>
  <c r="E3605" i="17"/>
  <c r="I3605" i="17" s="1"/>
  <c r="E3606" i="17"/>
  <c r="I3606" i="17" s="1"/>
  <c r="E3607" i="17"/>
  <c r="I3607" i="17" s="1"/>
  <c r="E3608" i="17"/>
  <c r="I3608" i="17" s="1"/>
  <c r="E3609" i="17"/>
  <c r="I3609" i="17" s="1"/>
  <c r="E3610" i="17"/>
  <c r="I3610" i="17" s="1"/>
  <c r="E3611" i="17"/>
  <c r="I3611" i="17" s="1"/>
  <c r="E3612" i="17"/>
  <c r="I3612" i="17" s="1"/>
  <c r="E3613" i="17"/>
  <c r="I3613" i="17" s="1"/>
  <c r="E3614" i="17"/>
  <c r="I3614" i="17" s="1"/>
  <c r="E3615" i="17"/>
  <c r="I3615" i="17" s="1"/>
  <c r="E3616" i="17"/>
  <c r="I3616" i="17" s="1"/>
  <c r="E3617" i="17"/>
  <c r="I3617" i="17" s="1"/>
  <c r="E3618" i="17"/>
  <c r="I3618" i="17" s="1"/>
  <c r="E3619" i="17"/>
  <c r="I3619" i="17" s="1"/>
  <c r="E3620" i="17"/>
  <c r="I3620" i="17" s="1"/>
  <c r="E3621" i="17"/>
  <c r="I3621" i="17" s="1"/>
  <c r="E3622" i="17"/>
  <c r="I3622" i="17" s="1"/>
  <c r="E3623" i="17"/>
  <c r="I3623" i="17" s="1"/>
  <c r="E3624" i="17"/>
  <c r="I3624" i="17" s="1"/>
  <c r="E3625" i="17"/>
  <c r="I3625" i="17" s="1"/>
  <c r="E3626" i="17"/>
  <c r="I3626" i="17" s="1"/>
  <c r="E3627" i="17"/>
  <c r="I3627" i="17" s="1"/>
  <c r="E3628" i="17"/>
  <c r="I3628" i="17" s="1"/>
  <c r="E3629" i="17"/>
  <c r="I3629" i="17" s="1"/>
  <c r="E3630" i="17"/>
  <c r="I3630" i="17" s="1"/>
  <c r="E3631" i="17"/>
  <c r="I3631" i="17" s="1"/>
  <c r="E3632" i="17"/>
  <c r="I3632" i="17" s="1"/>
  <c r="E3633" i="17"/>
  <c r="I3633" i="17" s="1"/>
  <c r="E3634" i="17"/>
  <c r="I3634" i="17" s="1"/>
  <c r="E3635" i="17"/>
  <c r="I3635" i="17" s="1"/>
  <c r="E3636" i="17"/>
  <c r="I3636" i="17" s="1"/>
  <c r="E3637" i="17"/>
  <c r="I3637" i="17" s="1"/>
  <c r="E4488" i="17"/>
  <c r="I4488" i="17" s="1"/>
  <c r="E5849" i="17"/>
  <c r="I5849" i="17" s="1"/>
  <c r="E3640" i="17"/>
  <c r="I3640" i="17" s="1"/>
  <c r="G3640" i="17"/>
  <c r="K3640" i="17" s="1"/>
  <c r="E3641" i="17"/>
  <c r="I3641" i="17" s="1"/>
  <c r="G3641" i="17"/>
  <c r="K3641" i="17" s="1"/>
  <c r="E3642" i="17"/>
  <c r="I3642" i="17" s="1"/>
  <c r="G3642" i="17"/>
  <c r="K3642" i="17" s="1"/>
  <c r="E3643" i="17"/>
  <c r="I3643" i="17" s="1"/>
  <c r="G3643" i="17"/>
  <c r="K3643" i="17" s="1"/>
  <c r="E3644" i="17"/>
  <c r="I3644" i="17" s="1"/>
  <c r="G3644" i="17"/>
  <c r="K3644" i="17" s="1"/>
  <c r="E3645" i="17"/>
  <c r="I3645" i="17" s="1"/>
  <c r="G3645" i="17"/>
  <c r="K3645" i="17" s="1"/>
  <c r="E3646" i="17"/>
  <c r="I3646" i="17" s="1"/>
  <c r="G3646" i="17"/>
  <c r="K3646" i="17" s="1"/>
  <c r="E3647" i="17"/>
  <c r="I3647" i="17" s="1"/>
  <c r="E3648" i="17"/>
  <c r="I3648" i="17" s="1"/>
  <c r="E3649" i="17"/>
  <c r="I3649" i="17" s="1"/>
  <c r="E3650" i="17"/>
  <c r="I3650" i="17" s="1"/>
  <c r="E3651" i="17"/>
  <c r="I3651" i="17" s="1"/>
  <c r="E3652" i="17"/>
  <c r="I3652" i="17" s="1"/>
  <c r="E3653" i="17"/>
  <c r="I3653" i="17" s="1"/>
  <c r="E3654" i="17"/>
  <c r="I3654" i="17" s="1"/>
  <c r="E3655" i="17"/>
  <c r="I3655" i="17" s="1"/>
  <c r="E3656" i="17"/>
  <c r="I3656" i="17" s="1"/>
  <c r="E3657" i="17"/>
  <c r="I3657" i="17" s="1"/>
  <c r="E3658" i="17"/>
  <c r="I3658" i="17" s="1"/>
  <c r="E3659" i="17"/>
  <c r="I3659" i="17" s="1"/>
  <c r="E3660" i="17"/>
  <c r="I3660" i="17" s="1"/>
  <c r="E3661" i="17"/>
  <c r="I3661" i="17" s="1"/>
  <c r="E3662" i="17"/>
  <c r="I3662" i="17" s="1"/>
  <c r="E3663" i="17"/>
  <c r="I3663" i="17" s="1"/>
  <c r="E3664" i="17"/>
  <c r="I3664" i="17" s="1"/>
  <c r="E3665" i="17"/>
  <c r="I3665" i="17" s="1"/>
  <c r="E3666" i="17"/>
  <c r="I3666" i="17" s="1"/>
  <c r="E3667" i="17"/>
  <c r="I3667" i="17" s="1"/>
  <c r="E3668" i="17"/>
  <c r="I3668" i="17" s="1"/>
  <c r="E3669" i="17"/>
  <c r="I3669" i="17" s="1"/>
  <c r="E3670" i="17"/>
  <c r="I3670" i="17" s="1"/>
  <c r="E3671" i="17"/>
  <c r="I3671" i="17" s="1"/>
  <c r="E3672" i="17"/>
  <c r="I3672" i="17" s="1"/>
  <c r="E3673" i="17"/>
  <c r="I3673" i="17" s="1"/>
  <c r="E3674" i="17"/>
  <c r="I3674" i="17" s="1"/>
  <c r="E3675" i="17"/>
  <c r="I3675" i="17" s="1"/>
  <c r="E3676" i="17"/>
  <c r="I3676" i="17" s="1"/>
  <c r="E3677" i="17"/>
  <c r="I3677" i="17" s="1"/>
  <c r="E3678" i="17"/>
  <c r="I3678" i="17" s="1"/>
  <c r="E3679" i="17"/>
  <c r="I3679" i="17" s="1"/>
  <c r="E3680" i="17"/>
  <c r="I3680" i="17" s="1"/>
  <c r="E3681" i="17"/>
  <c r="I3681" i="17" s="1"/>
  <c r="E3682" i="17"/>
  <c r="I3682" i="17" s="1"/>
  <c r="E3683" i="17"/>
  <c r="I3683" i="17" s="1"/>
  <c r="E3684" i="17"/>
  <c r="I3684" i="17" s="1"/>
  <c r="E3685" i="17"/>
  <c r="I3685" i="17" s="1"/>
  <c r="E3686" i="17"/>
  <c r="I3686" i="17" s="1"/>
  <c r="E3687" i="17"/>
  <c r="I3687" i="17" s="1"/>
  <c r="E3688" i="17"/>
  <c r="I3688" i="17" s="1"/>
  <c r="E3689" i="17"/>
  <c r="I3689" i="17" s="1"/>
  <c r="E3690" i="17"/>
  <c r="I3690" i="17" s="1"/>
  <c r="E3691" i="17"/>
  <c r="I3691" i="17" s="1"/>
  <c r="E3692" i="17"/>
  <c r="I3692" i="17" s="1"/>
  <c r="E3693" i="17"/>
  <c r="I3693" i="17" s="1"/>
  <c r="E3694" i="17"/>
  <c r="I3694" i="17" s="1"/>
  <c r="E3695" i="17"/>
  <c r="I3695" i="17" s="1"/>
  <c r="E3696" i="17"/>
  <c r="I3696" i="17" s="1"/>
  <c r="E3697" i="17"/>
  <c r="I3697" i="17" s="1"/>
  <c r="E3698" i="17"/>
  <c r="I3698" i="17" s="1"/>
  <c r="E3699" i="17"/>
  <c r="I3699" i="17" s="1"/>
  <c r="E3700" i="17"/>
  <c r="I3700" i="17" s="1"/>
  <c r="E3701" i="17"/>
  <c r="I3701" i="17" s="1"/>
  <c r="E3702" i="17"/>
  <c r="I3702" i="17" s="1"/>
  <c r="E3703" i="17"/>
  <c r="I3703" i="17" s="1"/>
  <c r="E3704" i="17"/>
  <c r="I3704" i="17" s="1"/>
  <c r="E3705" i="17"/>
  <c r="I3705" i="17" s="1"/>
  <c r="E3706" i="17"/>
  <c r="I3706" i="17" s="1"/>
  <c r="E3707" i="17"/>
  <c r="I3707" i="17" s="1"/>
  <c r="E3708" i="17"/>
  <c r="I3708" i="17" s="1"/>
  <c r="E3709" i="17"/>
  <c r="I3709" i="17" s="1"/>
  <c r="E3710" i="17"/>
  <c r="I3710" i="17" s="1"/>
  <c r="E3711" i="17"/>
  <c r="I3711" i="17" s="1"/>
  <c r="E3712" i="17"/>
  <c r="I3712" i="17" s="1"/>
  <c r="E3713" i="17"/>
  <c r="I3713" i="17" s="1"/>
  <c r="E3714" i="17"/>
  <c r="I3714" i="17" s="1"/>
  <c r="E3715" i="17"/>
  <c r="I3715" i="17" s="1"/>
  <c r="E3716" i="17"/>
  <c r="I3716" i="17" s="1"/>
  <c r="E3717" i="17"/>
  <c r="I3717" i="17" s="1"/>
  <c r="E3718" i="17"/>
  <c r="I3718" i="17" s="1"/>
  <c r="E3719" i="17"/>
  <c r="I3719" i="17" s="1"/>
  <c r="E3720" i="17"/>
  <c r="I3720" i="17" s="1"/>
  <c r="E3721" i="17"/>
  <c r="I3721" i="17" s="1"/>
  <c r="E3722" i="17"/>
  <c r="I3722" i="17" s="1"/>
  <c r="E3723" i="17"/>
  <c r="I3723" i="17" s="1"/>
  <c r="E3724" i="17"/>
  <c r="I3724" i="17" s="1"/>
  <c r="E3725" i="17"/>
  <c r="I3725" i="17" s="1"/>
  <c r="E3726" i="17"/>
  <c r="I3726" i="17" s="1"/>
  <c r="E3727" i="17"/>
  <c r="I3727" i="17" s="1"/>
  <c r="E3728" i="17"/>
  <c r="I3728" i="17" s="1"/>
  <c r="E3729" i="17"/>
  <c r="I3729" i="17" s="1"/>
  <c r="E3730" i="17"/>
  <c r="I3730" i="17" s="1"/>
  <c r="E3731" i="17"/>
  <c r="I3731" i="17" s="1"/>
  <c r="E3732" i="17"/>
  <c r="I3732" i="17" s="1"/>
  <c r="E3733" i="17"/>
  <c r="I3733" i="17" s="1"/>
  <c r="E3734" i="17"/>
  <c r="I3734" i="17" s="1"/>
  <c r="E3735" i="17"/>
  <c r="I3735" i="17" s="1"/>
  <c r="E3736" i="17"/>
  <c r="I3736" i="17" s="1"/>
  <c r="E3737" i="17"/>
  <c r="I3737" i="17" s="1"/>
  <c r="E3738" i="17"/>
  <c r="I3738" i="17" s="1"/>
  <c r="E3739" i="17"/>
  <c r="I3739" i="17" s="1"/>
  <c r="E3740" i="17"/>
  <c r="I3740" i="17" s="1"/>
  <c r="E3741" i="17"/>
  <c r="I3741" i="17" s="1"/>
  <c r="E3742" i="17"/>
  <c r="I3742" i="17" s="1"/>
  <c r="E3743" i="17"/>
  <c r="I3743" i="17" s="1"/>
  <c r="E3744" i="17"/>
  <c r="I3744" i="17" s="1"/>
  <c r="E3745" i="17"/>
  <c r="I3745" i="17" s="1"/>
  <c r="E3746" i="17"/>
  <c r="I3746" i="17" s="1"/>
  <c r="E3747" i="17"/>
  <c r="I3747" i="17" s="1"/>
  <c r="E3748" i="17"/>
  <c r="I3748" i="17" s="1"/>
  <c r="E3749" i="17"/>
  <c r="I3749" i="17" s="1"/>
  <c r="E3750" i="17"/>
  <c r="I3750" i="17" s="1"/>
  <c r="E3751" i="17"/>
  <c r="I3751" i="17" s="1"/>
  <c r="E3752" i="17"/>
  <c r="I3752" i="17" s="1"/>
  <c r="E3753" i="17"/>
  <c r="I3753" i="17" s="1"/>
  <c r="E3754" i="17"/>
  <c r="I3754" i="17" s="1"/>
  <c r="E3755" i="17"/>
  <c r="I3755" i="17" s="1"/>
  <c r="E3756" i="17"/>
  <c r="I3756" i="17" s="1"/>
  <c r="E3757" i="17"/>
  <c r="I3757" i="17" s="1"/>
  <c r="E3758" i="17"/>
  <c r="I3758" i="17" s="1"/>
  <c r="E3759" i="17"/>
  <c r="I3759" i="17" s="1"/>
  <c r="E3760" i="17"/>
  <c r="I3760" i="17" s="1"/>
  <c r="E3761" i="17"/>
  <c r="I3761" i="17" s="1"/>
  <c r="E3762" i="17"/>
  <c r="I3762" i="17" s="1"/>
  <c r="E3763" i="17"/>
  <c r="I3763" i="17" s="1"/>
  <c r="E3764" i="17"/>
  <c r="I3764" i="17" s="1"/>
  <c r="E3765" i="17"/>
  <c r="I3765" i="17" s="1"/>
  <c r="E3766" i="17"/>
  <c r="I3766" i="17" s="1"/>
  <c r="E3767" i="17"/>
  <c r="I3767" i="17" s="1"/>
  <c r="E3768" i="17"/>
  <c r="I3768" i="17" s="1"/>
  <c r="E3769" i="17"/>
  <c r="I3769" i="17" s="1"/>
  <c r="E3770" i="17"/>
  <c r="I3770" i="17" s="1"/>
  <c r="E3771" i="17"/>
  <c r="I3771" i="17" s="1"/>
  <c r="E3772" i="17"/>
  <c r="I3772" i="17" s="1"/>
  <c r="E3773" i="17"/>
  <c r="I3773" i="17" s="1"/>
  <c r="E3774" i="17"/>
  <c r="I3774" i="17" s="1"/>
  <c r="E3775" i="17"/>
  <c r="I3775" i="17" s="1"/>
  <c r="E3776" i="17"/>
  <c r="I3776" i="17" s="1"/>
  <c r="E3777" i="17"/>
  <c r="I3777" i="17" s="1"/>
  <c r="E3778" i="17"/>
  <c r="I3778" i="17" s="1"/>
  <c r="E3779" i="17"/>
  <c r="I3779" i="17" s="1"/>
  <c r="E3780" i="17"/>
  <c r="I3780" i="17" s="1"/>
  <c r="E3781" i="17"/>
  <c r="I3781" i="17" s="1"/>
  <c r="E3782" i="17"/>
  <c r="I3782" i="17" s="1"/>
  <c r="E3783" i="17"/>
  <c r="I3783" i="17" s="1"/>
  <c r="E3784" i="17"/>
  <c r="I3784" i="17" s="1"/>
  <c r="E3785" i="17"/>
  <c r="I3785" i="17" s="1"/>
  <c r="E3786" i="17"/>
  <c r="I3786" i="17" s="1"/>
  <c r="E3787" i="17"/>
  <c r="I3787" i="17" s="1"/>
  <c r="E3788" i="17"/>
  <c r="I3788" i="17" s="1"/>
  <c r="E3789" i="17"/>
  <c r="I3789" i="17" s="1"/>
  <c r="E3790" i="17"/>
  <c r="I3790" i="17" s="1"/>
  <c r="E3791" i="17"/>
  <c r="I3791" i="17" s="1"/>
  <c r="E3792" i="17"/>
  <c r="I3792" i="17" s="1"/>
  <c r="E3793" i="17"/>
  <c r="I3793" i="17" s="1"/>
  <c r="E3794" i="17"/>
  <c r="I3794" i="17" s="1"/>
  <c r="E3795" i="17"/>
  <c r="I3795" i="17" s="1"/>
  <c r="E3796" i="17"/>
  <c r="I3796" i="17" s="1"/>
  <c r="E3797" i="17"/>
  <c r="I3797" i="17" s="1"/>
  <c r="E3798" i="17"/>
  <c r="I3798" i="17" s="1"/>
  <c r="E3799" i="17"/>
  <c r="I3799" i="17" s="1"/>
  <c r="E3800" i="17"/>
  <c r="I3800" i="17" s="1"/>
  <c r="E3801" i="17"/>
  <c r="I3801" i="17" s="1"/>
  <c r="E3802" i="17"/>
  <c r="I3802" i="17" s="1"/>
  <c r="E3803" i="17"/>
  <c r="I3803" i="17" s="1"/>
  <c r="E3804" i="17"/>
  <c r="I3804" i="17" s="1"/>
  <c r="E3805" i="17"/>
  <c r="I3805" i="17" s="1"/>
  <c r="E3806" i="17"/>
  <c r="I3806" i="17" s="1"/>
  <c r="E3807" i="17"/>
  <c r="I3807" i="17" s="1"/>
  <c r="E6529" i="17"/>
  <c r="I6529" i="17" s="1"/>
  <c r="E6189" i="17"/>
  <c r="I6189" i="17" s="1"/>
  <c r="E3810" i="17"/>
  <c r="I3810" i="17" s="1"/>
  <c r="G3810" i="17"/>
  <c r="K3810" i="17" s="1"/>
  <c r="E3811" i="17"/>
  <c r="I3811" i="17" s="1"/>
  <c r="G3811" i="17"/>
  <c r="K3811" i="17" s="1"/>
  <c r="E3812" i="17"/>
  <c r="I3812" i="17" s="1"/>
  <c r="G3812" i="17"/>
  <c r="K3812" i="17" s="1"/>
  <c r="E3813" i="17"/>
  <c r="I3813" i="17" s="1"/>
  <c r="G3813" i="17"/>
  <c r="K3813" i="17" s="1"/>
  <c r="E3814" i="17"/>
  <c r="I3814" i="17" s="1"/>
  <c r="G3814" i="17"/>
  <c r="K3814" i="17" s="1"/>
  <c r="E3815" i="17"/>
  <c r="I3815" i="17" s="1"/>
  <c r="G3815" i="17"/>
  <c r="K3815" i="17" s="1"/>
  <c r="E3816" i="17"/>
  <c r="I3816" i="17" s="1"/>
  <c r="G3816" i="17"/>
  <c r="K3816" i="17" s="1"/>
  <c r="E3817" i="17"/>
  <c r="I3817" i="17" s="1"/>
  <c r="E3818" i="17"/>
  <c r="I3818" i="17" s="1"/>
  <c r="E3819" i="17"/>
  <c r="I3819" i="17" s="1"/>
  <c r="E3820" i="17"/>
  <c r="I3820" i="17" s="1"/>
  <c r="E3821" i="17"/>
  <c r="I3821" i="17" s="1"/>
  <c r="E3822" i="17"/>
  <c r="I3822" i="17" s="1"/>
  <c r="E3823" i="17"/>
  <c r="I3823" i="17" s="1"/>
  <c r="E3824" i="17"/>
  <c r="I3824" i="17" s="1"/>
  <c r="E3825" i="17"/>
  <c r="I3825" i="17" s="1"/>
  <c r="E3826" i="17"/>
  <c r="I3826" i="17" s="1"/>
  <c r="E3827" i="17"/>
  <c r="I3827" i="17" s="1"/>
  <c r="E3828" i="17"/>
  <c r="I3828" i="17" s="1"/>
  <c r="E3829" i="17"/>
  <c r="I3829" i="17" s="1"/>
  <c r="E3830" i="17"/>
  <c r="I3830" i="17" s="1"/>
  <c r="E3831" i="17"/>
  <c r="I3831" i="17" s="1"/>
  <c r="E3832" i="17"/>
  <c r="I3832" i="17" s="1"/>
  <c r="E3833" i="17"/>
  <c r="I3833" i="17" s="1"/>
  <c r="E3834" i="17"/>
  <c r="I3834" i="17" s="1"/>
  <c r="E3835" i="17"/>
  <c r="I3835" i="17" s="1"/>
  <c r="E3836" i="17"/>
  <c r="I3836" i="17" s="1"/>
  <c r="E3837" i="17"/>
  <c r="I3837" i="17" s="1"/>
  <c r="E3838" i="17"/>
  <c r="I3838" i="17" s="1"/>
  <c r="E3839" i="17"/>
  <c r="I3839" i="17" s="1"/>
  <c r="E3840" i="17"/>
  <c r="I3840" i="17" s="1"/>
  <c r="E3841" i="17"/>
  <c r="I3841" i="17" s="1"/>
  <c r="E3842" i="17"/>
  <c r="I3842" i="17" s="1"/>
  <c r="E3843" i="17"/>
  <c r="I3843" i="17" s="1"/>
  <c r="E3844" i="17"/>
  <c r="I3844" i="17" s="1"/>
  <c r="E3845" i="17"/>
  <c r="I3845" i="17" s="1"/>
  <c r="E3846" i="17"/>
  <c r="I3846" i="17" s="1"/>
  <c r="E3847" i="17"/>
  <c r="I3847" i="17" s="1"/>
  <c r="E3848" i="17"/>
  <c r="I3848" i="17" s="1"/>
  <c r="E3849" i="17"/>
  <c r="I3849" i="17" s="1"/>
  <c r="E3850" i="17"/>
  <c r="I3850" i="17" s="1"/>
  <c r="E3851" i="17"/>
  <c r="I3851" i="17" s="1"/>
  <c r="E3852" i="17"/>
  <c r="I3852" i="17" s="1"/>
  <c r="E3853" i="17"/>
  <c r="I3853" i="17" s="1"/>
  <c r="E3854" i="17"/>
  <c r="I3854" i="17" s="1"/>
  <c r="E3855" i="17"/>
  <c r="I3855" i="17" s="1"/>
  <c r="E3856" i="17"/>
  <c r="I3856" i="17" s="1"/>
  <c r="E3857" i="17"/>
  <c r="I3857" i="17" s="1"/>
  <c r="E3858" i="17"/>
  <c r="I3858" i="17" s="1"/>
  <c r="E3859" i="17"/>
  <c r="I3859" i="17" s="1"/>
  <c r="E3860" i="17"/>
  <c r="I3860" i="17" s="1"/>
  <c r="E3861" i="17"/>
  <c r="I3861" i="17" s="1"/>
  <c r="E3862" i="17"/>
  <c r="I3862" i="17" s="1"/>
  <c r="E3863" i="17"/>
  <c r="I3863" i="17" s="1"/>
  <c r="E3864" i="17"/>
  <c r="I3864" i="17" s="1"/>
  <c r="E3865" i="17"/>
  <c r="I3865" i="17" s="1"/>
  <c r="E3866" i="17"/>
  <c r="I3866" i="17" s="1"/>
  <c r="E3867" i="17"/>
  <c r="I3867" i="17" s="1"/>
  <c r="E3868" i="17"/>
  <c r="I3868" i="17" s="1"/>
  <c r="E3869" i="17"/>
  <c r="I3869" i="17" s="1"/>
  <c r="E3870" i="17"/>
  <c r="I3870" i="17" s="1"/>
  <c r="E3871" i="17"/>
  <c r="I3871" i="17" s="1"/>
  <c r="E3872" i="17"/>
  <c r="I3872" i="17" s="1"/>
  <c r="E3873" i="17"/>
  <c r="I3873" i="17" s="1"/>
  <c r="E3874" i="17"/>
  <c r="I3874" i="17" s="1"/>
  <c r="E3875" i="17"/>
  <c r="I3875" i="17" s="1"/>
  <c r="E3876" i="17"/>
  <c r="I3876" i="17" s="1"/>
  <c r="E3877" i="17"/>
  <c r="I3877" i="17" s="1"/>
  <c r="E3878" i="17"/>
  <c r="I3878" i="17" s="1"/>
  <c r="E3879" i="17"/>
  <c r="I3879" i="17" s="1"/>
  <c r="E3880" i="17"/>
  <c r="I3880" i="17" s="1"/>
  <c r="E3881" i="17"/>
  <c r="I3881" i="17" s="1"/>
  <c r="E3882" i="17"/>
  <c r="I3882" i="17" s="1"/>
  <c r="E3883" i="17"/>
  <c r="I3883" i="17" s="1"/>
  <c r="E3884" i="17"/>
  <c r="I3884" i="17" s="1"/>
  <c r="E3885" i="17"/>
  <c r="I3885" i="17" s="1"/>
  <c r="E3886" i="17"/>
  <c r="I3886" i="17" s="1"/>
  <c r="E3887" i="17"/>
  <c r="I3887" i="17" s="1"/>
  <c r="E3888" i="17"/>
  <c r="I3888" i="17" s="1"/>
  <c r="E3889" i="17"/>
  <c r="I3889" i="17" s="1"/>
  <c r="E3890" i="17"/>
  <c r="I3890" i="17" s="1"/>
  <c r="E3891" i="17"/>
  <c r="I3891" i="17" s="1"/>
  <c r="E3892" i="17"/>
  <c r="I3892" i="17" s="1"/>
  <c r="E3893" i="17"/>
  <c r="I3893" i="17" s="1"/>
  <c r="E3894" i="17"/>
  <c r="I3894" i="17" s="1"/>
  <c r="E3895" i="17"/>
  <c r="I3895" i="17" s="1"/>
  <c r="E3896" i="17"/>
  <c r="I3896" i="17" s="1"/>
  <c r="E3897" i="17"/>
  <c r="I3897" i="17" s="1"/>
  <c r="E3898" i="17"/>
  <c r="I3898" i="17" s="1"/>
  <c r="E3899" i="17"/>
  <c r="I3899" i="17" s="1"/>
  <c r="E3900" i="17"/>
  <c r="I3900" i="17" s="1"/>
  <c r="E3901" i="17"/>
  <c r="I3901" i="17" s="1"/>
  <c r="E3902" i="17"/>
  <c r="I3902" i="17" s="1"/>
  <c r="E3903" i="17"/>
  <c r="I3903" i="17" s="1"/>
  <c r="E3904" i="17"/>
  <c r="I3904" i="17" s="1"/>
  <c r="E3905" i="17"/>
  <c r="I3905" i="17" s="1"/>
  <c r="E3906" i="17"/>
  <c r="I3906" i="17" s="1"/>
  <c r="E3907" i="17"/>
  <c r="I3907" i="17" s="1"/>
  <c r="E3908" i="17"/>
  <c r="I3908" i="17" s="1"/>
  <c r="E3909" i="17"/>
  <c r="I3909" i="17" s="1"/>
  <c r="E3910" i="17"/>
  <c r="I3910" i="17" s="1"/>
  <c r="E3911" i="17"/>
  <c r="I3911" i="17" s="1"/>
  <c r="E3912" i="17"/>
  <c r="I3912" i="17" s="1"/>
  <c r="E3913" i="17"/>
  <c r="I3913" i="17" s="1"/>
  <c r="E3914" i="17"/>
  <c r="I3914" i="17" s="1"/>
  <c r="E3915" i="17"/>
  <c r="I3915" i="17" s="1"/>
  <c r="E3916" i="17"/>
  <c r="I3916" i="17" s="1"/>
  <c r="E3917" i="17"/>
  <c r="I3917" i="17" s="1"/>
  <c r="E3918" i="17"/>
  <c r="I3918" i="17" s="1"/>
  <c r="E3919" i="17"/>
  <c r="I3919" i="17" s="1"/>
  <c r="E3920" i="17"/>
  <c r="I3920" i="17" s="1"/>
  <c r="E3921" i="17"/>
  <c r="I3921" i="17" s="1"/>
  <c r="E3922" i="17"/>
  <c r="I3922" i="17" s="1"/>
  <c r="E3923" i="17"/>
  <c r="I3923" i="17" s="1"/>
  <c r="E3924" i="17"/>
  <c r="I3924" i="17" s="1"/>
  <c r="E3925" i="17"/>
  <c r="I3925" i="17" s="1"/>
  <c r="E3926" i="17"/>
  <c r="I3926" i="17" s="1"/>
  <c r="E3927" i="17"/>
  <c r="I3927" i="17" s="1"/>
  <c r="E3928" i="17"/>
  <c r="I3928" i="17" s="1"/>
  <c r="E3929" i="17"/>
  <c r="I3929" i="17" s="1"/>
  <c r="E3930" i="17"/>
  <c r="I3930" i="17" s="1"/>
  <c r="E3931" i="17"/>
  <c r="I3931" i="17" s="1"/>
  <c r="E3932" i="17"/>
  <c r="I3932" i="17" s="1"/>
  <c r="E3933" i="17"/>
  <c r="I3933" i="17" s="1"/>
  <c r="E3934" i="17"/>
  <c r="I3934" i="17" s="1"/>
  <c r="E3935" i="17"/>
  <c r="I3935" i="17" s="1"/>
  <c r="E3936" i="17"/>
  <c r="I3936" i="17" s="1"/>
  <c r="E3937" i="17"/>
  <c r="I3937" i="17" s="1"/>
  <c r="E3938" i="17"/>
  <c r="I3938" i="17" s="1"/>
  <c r="E3939" i="17"/>
  <c r="I3939" i="17" s="1"/>
  <c r="E3940" i="17"/>
  <c r="I3940" i="17" s="1"/>
  <c r="E3941" i="17"/>
  <c r="I3941" i="17" s="1"/>
  <c r="E3942" i="17"/>
  <c r="I3942" i="17" s="1"/>
  <c r="E3943" i="17"/>
  <c r="I3943" i="17" s="1"/>
  <c r="E3944" i="17"/>
  <c r="I3944" i="17" s="1"/>
  <c r="E3945" i="17"/>
  <c r="I3945" i="17" s="1"/>
  <c r="E3946" i="17"/>
  <c r="I3946" i="17" s="1"/>
  <c r="E3947" i="17"/>
  <c r="I3947" i="17" s="1"/>
  <c r="E3948" i="17"/>
  <c r="I3948" i="17" s="1"/>
  <c r="E3949" i="17"/>
  <c r="I3949" i="17" s="1"/>
  <c r="E3950" i="17"/>
  <c r="I3950" i="17" s="1"/>
  <c r="E3951" i="17"/>
  <c r="I3951" i="17" s="1"/>
  <c r="E3952" i="17"/>
  <c r="I3952" i="17" s="1"/>
  <c r="E3953" i="17"/>
  <c r="I3953" i="17" s="1"/>
  <c r="E3954" i="17"/>
  <c r="I3954" i="17" s="1"/>
  <c r="E3955" i="17"/>
  <c r="I3955" i="17" s="1"/>
  <c r="E3956" i="17"/>
  <c r="I3956" i="17" s="1"/>
  <c r="E3957" i="17"/>
  <c r="I3957" i="17" s="1"/>
  <c r="E3958" i="17"/>
  <c r="I3958" i="17" s="1"/>
  <c r="E3959" i="17"/>
  <c r="I3959" i="17" s="1"/>
  <c r="E3960" i="17"/>
  <c r="I3960" i="17" s="1"/>
  <c r="E3961" i="17"/>
  <c r="I3961" i="17" s="1"/>
  <c r="E3962" i="17"/>
  <c r="I3962" i="17" s="1"/>
  <c r="E3963" i="17"/>
  <c r="I3963" i="17" s="1"/>
  <c r="E3964" i="17"/>
  <c r="I3964" i="17" s="1"/>
  <c r="E3965" i="17"/>
  <c r="I3965" i="17" s="1"/>
  <c r="E3966" i="17"/>
  <c r="I3966" i="17" s="1"/>
  <c r="E3967" i="17"/>
  <c r="I3967" i="17" s="1"/>
  <c r="E3968" i="17"/>
  <c r="I3968" i="17" s="1"/>
  <c r="E3969" i="17"/>
  <c r="I3969" i="17" s="1"/>
  <c r="E3970" i="17"/>
  <c r="I3970" i="17" s="1"/>
  <c r="E3971" i="17"/>
  <c r="I3971" i="17" s="1"/>
  <c r="E3972" i="17"/>
  <c r="I3972" i="17" s="1"/>
  <c r="E3973" i="17"/>
  <c r="I3973" i="17" s="1"/>
  <c r="E3974" i="17"/>
  <c r="I3974" i="17" s="1"/>
  <c r="E3975" i="17"/>
  <c r="I3975" i="17" s="1"/>
  <c r="E3976" i="17"/>
  <c r="I3976" i="17" s="1"/>
  <c r="E3977" i="17"/>
  <c r="I3977" i="17" s="1"/>
  <c r="E4658" i="17"/>
  <c r="I4658" i="17" s="1"/>
  <c r="E6018" i="17"/>
  <c r="I6018" i="17" s="1"/>
  <c r="E3980" i="17"/>
  <c r="I3980" i="17" s="1"/>
  <c r="G3980" i="17"/>
  <c r="K3980" i="17" s="1"/>
  <c r="E3981" i="17"/>
  <c r="I3981" i="17" s="1"/>
  <c r="G3981" i="17"/>
  <c r="K3981" i="17" s="1"/>
  <c r="E3982" i="17"/>
  <c r="I3982" i="17" s="1"/>
  <c r="G3982" i="17"/>
  <c r="K3982" i="17" s="1"/>
  <c r="E3983" i="17"/>
  <c r="I3983" i="17" s="1"/>
  <c r="G3983" i="17"/>
  <c r="K3983" i="17" s="1"/>
  <c r="E3984" i="17"/>
  <c r="I3984" i="17" s="1"/>
  <c r="G3984" i="17"/>
  <c r="K3984" i="17" s="1"/>
  <c r="E3985" i="17"/>
  <c r="I3985" i="17" s="1"/>
  <c r="G3985" i="17"/>
  <c r="K3985" i="17" s="1"/>
  <c r="E3986" i="17"/>
  <c r="I3986" i="17" s="1"/>
  <c r="G3986" i="17"/>
  <c r="E3987" i="17"/>
  <c r="I3987" i="17" s="1"/>
  <c r="E3988" i="17"/>
  <c r="I3988" i="17" s="1"/>
  <c r="E3989" i="17"/>
  <c r="I3989" i="17" s="1"/>
  <c r="E3990" i="17"/>
  <c r="I3990" i="17" s="1"/>
  <c r="E3991" i="17"/>
  <c r="I3991" i="17" s="1"/>
  <c r="E3992" i="17"/>
  <c r="I3992" i="17" s="1"/>
  <c r="E3993" i="17"/>
  <c r="I3993" i="17" s="1"/>
  <c r="E3994" i="17"/>
  <c r="I3994" i="17" s="1"/>
  <c r="E3995" i="17"/>
  <c r="I3995" i="17" s="1"/>
  <c r="E3996" i="17"/>
  <c r="I3996" i="17" s="1"/>
  <c r="E3997" i="17"/>
  <c r="I3997" i="17" s="1"/>
  <c r="E3998" i="17"/>
  <c r="I3998" i="17" s="1"/>
  <c r="E3999" i="17"/>
  <c r="I3999" i="17" s="1"/>
  <c r="E4000" i="17"/>
  <c r="I4000" i="17" s="1"/>
  <c r="E4001" i="17"/>
  <c r="I4001" i="17" s="1"/>
  <c r="E4002" i="17"/>
  <c r="I4002" i="17" s="1"/>
  <c r="E4003" i="17"/>
  <c r="I4003" i="17" s="1"/>
  <c r="E4004" i="17"/>
  <c r="I4004" i="17" s="1"/>
  <c r="E4005" i="17"/>
  <c r="I4005" i="17" s="1"/>
  <c r="E4006" i="17"/>
  <c r="I4006" i="17" s="1"/>
  <c r="E4007" i="17"/>
  <c r="I4007" i="17" s="1"/>
  <c r="E4008" i="17"/>
  <c r="I4008" i="17" s="1"/>
  <c r="E4009" i="17"/>
  <c r="I4009" i="17" s="1"/>
  <c r="E4010" i="17"/>
  <c r="I4010" i="17" s="1"/>
  <c r="E4011" i="17"/>
  <c r="I4011" i="17" s="1"/>
  <c r="E4012" i="17"/>
  <c r="I4012" i="17" s="1"/>
  <c r="E4013" i="17"/>
  <c r="I4013" i="17" s="1"/>
  <c r="E4014" i="17"/>
  <c r="I4014" i="17" s="1"/>
  <c r="E4015" i="17"/>
  <c r="I4015" i="17" s="1"/>
  <c r="E4016" i="17"/>
  <c r="I4016" i="17" s="1"/>
  <c r="E4017" i="17"/>
  <c r="I4017" i="17" s="1"/>
  <c r="E4018" i="17"/>
  <c r="I4018" i="17" s="1"/>
  <c r="E4019" i="17"/>
  <c r="I4019" i="17" s="1"/>
  <c r="E4020" i="17"/>
  <c r="I4020" i="17" s="1"/>
  <c r="E4021" i="17"/>
  <c r="I4021" i="17" s="1"/>
  <c r="E4022" i="17"/>
  <c r="I4022" i="17" s="1"/>
  <c r="E4023" i="17"/>
  <c r="I4023" i="17" s="1"/>
  <c r="E4024" i="17"/>
  <c r="I4024" i="17" s="1"/>
  <c r="E4025" i="17"/>
  <c r="I4025" i="17" s="1"/>
  <c r="E4026" i="17"/>
  <c r="I4026" i="17" s="1"/>
  <c r="E4027" i="17"/>
  <c r="I4027" i="17" s="1"/>
  <c r="E4028" i="17"/>
  <c r="I4028" i="17" s="1"/>
  <c r="E4029" i="17"/>
  <c r="I4029" i="17" s="1"/>
  <c r="E4030" i="17"/>
  <c r="I4030" i="17" s="1"/>
  <c r="E4031" i="17"/>
  <c r="I4031" i="17" s="1"/>
  <c r="E4032" i="17"/>
  <c r="I4032" i="17" s="1"/>
  <c r="E4033" i="17"/>
  <c r="I4033" i="17" s="1"/>
  <c r="E4034" i="17"/>
  <c r="I4034" i="17" s="1"/>
  <c r="E4035" i="17"/>
  <c r="I4035" i="17" s="1"/>
  <c r="E4036" i="17"/>
  <c r="I4036" i="17" s="1"/>
  <c r="E4037" i="17"/>
  <c r="I4037" i="17" s="1"/>
  <c r="E4038" i="17"/>
  <c r="I4038" i="17" s="1"/>
  <c r="E4039" i="17"/>
  <c r="I4039" i="17" s="1"/>
  <c r="E4040" i="17"/>
  <c r="I4040" i="17" s="1"/>
  <c r="E4041" i="17"/>
  <c r="I4041" i="17" s="1"/>
  <c r="E4042" i="17"/>
  <c r="I4042" i="17" s="1"/>
  <c r="E4043" i="17"/>
  <c r="I4043" i="17" s="1"/>
  <c r="E4044" i="17"/>
  <c r="I4044" i="17" s="1"/>
  <c r="E4045" i="17"/>
  <c r="I4045" i="17" s="1"/>
  <c r="E4046" i="17"/>
  <c r="I4046" i="17" s="1"/>
  <c r="E4047" i="17"/>
  <c r="I4047" i="17" s="1"/>
  <c r="E4048" i="17"/>
  <c r="I4048" i="17" s="1"/>
  <c r="E4049" i="17"/>
  <c r="I4049" i="17" s="1"/>
  <c r="E4050" i="17"/>
  <c r="I4050" i="17" s="1"/>
  <c r="E4051" i="17"/>
  <c r="I4051" i="17" s="1"/>
  <c r="E4052" i="17"/>
  <c r="I4052" i="17" s="1"/>
  <c r="E4053" i="17"/>
  <c r="I4053" i="17" s="1"/>
  <c r="E4054" i="17"/>
  <c r="I4054" i="17" s="1"/>
  <c r="E4055" i="17"/>
  <c r="I4055" i="17" s="1"/>
  <c r="E4056" i="17"/>
  <c r="I4056" i="17" s="1"/>
  <c r="E4057" i="17"/>
  <c r="I4057" i="17" s="1"/>
  <c r="E4058" i="17"/>
  <c r="I4058" i="17" s="1"/>
  <c r="E4059" i="17"/>
  <c r="I4059" i="17" s="1"/>
  <c r="E4060" i="17"/>
  <c r="I4060" i="17" s="1"/>
  <c r="E4061" i="17"/>
  <c r="I4061" i="17" s="1"/>
  <c r="E4062" i="17"/>
  <c r="I4062" i="17" s="1"/>
  <c r="E4063" i="17"/>
  <c r="I4063" i="17" s="1"/>
  <c r="E4064" i="17"/>
  <c r="I4064" i="17" s="1"/>
  <c r="E4065" i="17"/>
  <c r="I4065" i="17" s="1"/>
  <c r="E4066" i="17"/>
  <c r="I4066" i="17" s="1"/>
  <c r="E4067" i="17"/>
  <c r="I4067" i="17" s="1"/>
  <c r="E4068" i="17"/>
  <c r="I4068" i="17" s="1"/>
  <c r="E4069" i="17"/>
  <c r="I4069" i="17" s="1"/>
  <c r="E4070" i="17"/>
  <c r="I4070" i="17" s="1"/>
  <c r="E4071" i="17"/>
  <c r="I4071" i="17" s="1"/>
  <c r="E4072" i="17"/>
  <c r="I4072" i="17" s="1"/>
  <c r="E4073" i="17"/>
  <c r="I4073" i="17" s="1"/>
  <c r="E4074" i="17"/>
  <c r="I4074" i="17" s="1"/>
  <c r="E4075" i="17"/>
  <c r="I4075" i="17" s="1"/>
  <c r="E4076" i="17"/>
  <c r="I4076" i="17" s="1"/>
  <c r="E4077" i="17"/>
  <c r="I4077" i="17" s="1"/>
  <c r="E4078" i="17"/>
  <c r="I4078" i="17" s="1"/>
  <c r="E4079" i="17"/>
  <c r="I4079" i="17" s="1"/>
  <c r="E4080" i="17"/>
  <c r="I4080" i="17" s="1"/>
  <c r="E4081" i="17"/>
  <c r="I4081" i="17" s="1"/>
  <c r="E4082" i="17"/>
  <c r="I4082" i="17" s="1"/>
  <c r="E4083" i="17"/>
  <c r="I4083" i="17" s="1"/>
  <c r="E4084" i="17"/>
  <c r="I4084" i="17" s="1"/>
  <c r="E4085" i="17"/>
  <c r="I4085" i="17" s="1"/>
  <c r="E4086" i="17"/>
  <c r="I4086" i="17" s="1"/>
  <c r="E4087" i="17"/>
  <c r="I4087" i="17" s="1"/>
  <c r="E4088" i="17"/>
  <c r="I4088" i="17" s="1"/>
  <c r="E4089" i="17"/>
  <c r="I4089" i="17" s="1"/>
  <c r="E4090" i="17"/>
  <c r="I4090" i="17" s="1"/>
  <c r="E4091" i="17"/>
  <c r="I4091" i="17" s="1"/>
  <c r="E4092" i="17"/>
  <c r="I4092" i="17" s="1"/>
  <c r="E4093" i="17"/>
  <c r="I4093" i="17" s="1"/>
  <c r="E4094" i="17"/>
  <c r="I4094" i="17" s="1"/>
  <c r="E4095" i="17"/>
  <c r="I4095" i="17" s="1"/>
  <c r="E4096" i="17"/>
  <c r="I4096" i="17" s="1"/>
  <c r="E4097" i="17"/>
  <c r="I4097" i="17" s="1"/>
  <c r="E4098" i="17"/>
  <c r="I4098" i="17" s="1"/>
  <c r="E4099" i="17"/>
  <c r="I4099" i="17" s="1"/>
  <c r="E4100" i="17"/>
  <c r="I4100" i="17" s="1"/>
  <c r="E4101" i="17"/>
  <c r="I4101" i="17" s="1"/>
  <c r="E4102" i="17"/>
  <c r="I4102" i="17" s="1"/>
  <c r="E4103" i="17"/>
  <c r="I4103" i="17" s="1"/>
  <c r="E4104" i="17"/>
  <c r="I4104" i="17" s="1"/>
  <c r="E4105" i="17"/>
  <c r="I4105" i="17" s="1"/>
  <c r="E4106" i="17"/>
  <c r="I4106" i="17" s="1"/>
  <c r="E4107" i="17"/>
  <c r="I4107" i="17" s="1"/>
  <c r="E4108" i="17"/>
  <c r="I4108" i="17" s="1"/>
  <c r="E4109" i="17"/>
  <c r="I4109" i="17" s="1"/>
  <c r="E4110" i="17"/>
  <c r="I4110" i="17" s="1"/>
  <c r="E4111" i="17"/>
  <c r="I4111" i="17" s="1"/>
  <c r="E4112" i="17"/>
  <c r="I4112" i="17" s="1"/>
  <c r="E4113" i="17"/>
  <c r="I4113" i="17" s="1"/>
  <c r="E4114" i="17"/>
  <c r="I4114" i="17" s="1"/>
  <c r="E4115" i="17"/>
  <c r="I4115" i="17" s="1"/>
  <c r="E4116" i="17"/>
  <c r="I4116" i="17" s="1"/>
  <c r="E4117" i="17"/>
  <c r="I4117" i="17" s="1"/>
  <c r="E4118" i="17"/>
  <c r="I4118" i="17" s="1"/>
  <c r="E4119" i="17"/>
  <c r="I4119" i="17" s="1"/>
  <c r="E4120" i="17"/>
  <c r="I4120" i="17" s="1"/>
  <c r="E4121" i="17"/>
  <c r="I4121" i="17" s="1"/>
  <c r="E4122" i="17"/>
  <c r="I4122" i="17" s="1"/>
  <c r="E4123" i="17"/>
  <c r="I4123" i="17" s="1"/>
  <c r="E4124" i="17"/>
  <c r="I4124" i="17" s="1"/>
  <c r="E4125" i="17"/>
  <c r="I4125" i="17" s="1"/>
  <c r="E4126" i="17"/>
  <c r="I4126" i="17" s="1"/>
  <c r="E4127" i="17"/>
  <c r="I4127" i="17" s="1"/>
  <c r="E4128" i="17"/>
  <c r="I4128" i="17" s="1"/>
  <c r="E4129" i="17"/>
  <c r="I4129" i="17" s="1"/>
  <c r="E4130" i="17"/>
  <c r="I4130" i="17" s="1"/>
  <c r="E4131" i="17"/>
  <c r="I4131" i="17" s="1"/>
  <c r="E4132" i="17"/>
  <c r="I4132" i="17" s="1"/>
  <c r="E4133" i="17"/>
  <c r="I4133" i="17" s="1"/>
  <c r="E4134" i="17"/>
  <c r="I4134" i="17" s="1"/>
  <c r="E4135" i="17"/>
  <c r="I4135" i="17" s="1"/>
  <c r="E4136" i="17"/>
  <c r="I4136" i="17" s="1"/>
  <c r="E4137" i="17"/>
  <c r="I4137" i="17" s="1"/>
  <c r="E4138" i="17"/>
  <c r="I4138" i="17" s="1"/>
  <c r="E4139" i="17"/>
  <c r="I4139" i="17" s="1"/>
  <c r="E4140" i="17"/>
  <c r="I4140" i="17" s="1"/>
  <c r="E4141" i="17"/>
  <c r="I4141" i="17" s="1"/>
  <c r="E4142" i="17"/>
  <c r="I4142" i="17" s="1"/>
  <c r="E4143" i="17"/>
  <c r="I4143" i="17" s="1"/>
  <c r="E4144" i="17"/>
  <c r="I4144" i="17" s="1"/>
  <c r="E4145" i="17"/>
  <c r="I4145" i="17" s="1"/>
  <c r="E4146" i="17"/>
  <c r="I4146" i="17" s="1"/>
  <c r="E4147" i="17"/>
  <c r="I4147" i="17" s="1"/>
  <c r="E4148" i="17"/>
  <c r="I4148" i="17" s="1"/>
  <c r="E4149" i="17"/>
  <c r="I4149" i="17" s="1"/>
  <c r="E4150" i="17"/>
  <c r="I4150" i="17" s="1"/>
  <c r="G4150" i="17"/>
  <c r="K4150" i="17" s="1"/>
  <c r="E4151" i="17"/>
  <c r="I4151" i="17" s="1"/>
  <c r="G4151" i="17"/>
  <c r="K4151" i="17" s="1"/>
  <c r="E4152" i="17"/>
  <c r="I4152" i="17" s="1"/>
  <c r="G4152" i="17"/>
  <c r="K4152" i="17" s="1"/>
  <c r="E4153" i="17"/>
  <c r="I4153" i="17" s="1"/>
  <c r="G4153" i="17"/>
  <c r="K4153" i="17" s="1"/>
  <c r="E4154" i="17"/>
  <c r="I4154" i="17" s="1"/>
  <c r="G4154" i="17"/>
  <c r="K4154" i="17" s="1"/>
  <c r="E4155" i="17"/>
  <c r="I4155" i="17" s="1"/>
  <c r="G4155" i="17"/>
  <c r="K4155" i="17" s="1"/>
  <c r="E4156" i="17"/>
  <c r="I4156" i="17" s="1"/>
  <c r="G4156" i="17"/>
  <c r="K4156" i="17" s="1"/>
  <c r="E4157" i="17"/>
  <c r="I4157" i="17" s="1"/>
  <c r="E4158" i="17"/>
  <c r="I4158" i="17" s="1"/>
  <c r="E4159" i="17"/>
  <c r="I4159" i="17" s="1"/>
  <c r="E4160" i="17"/>
  <c r="I4160" i="17" s="1"/>
  <c r="E4161" i="17"/>
  <c r="I4161" i="17" s="1"/>
  <c r="E4162" i="17"/>
  <c r="I4162" i="17" s="1"/>
  <c r="E4163" i="17"/>
  <c r="I4163" i="17" s="1"/>
  <c r="E4164" i="17"/>
  <c r="I4164" i="17" s="1"/>
  <c r="E4165" i="17"/>
  <c r="I4165" i="17" s="1"/>
  <c r="E4166" i="17"/>
  <c r="I4166" i="17" s="1"/>
  <c r="E4167" i="17"/>
  <c r="I4167" i="17" s="1"/>
  <c r="E4168" i="17"/>
  <c r="I4168" i="17" s="1"/>
  <c r="E4169" i="17"/>
  <c r="I4169" i="17" s="1"/>
  <c r="E4170" i="17"/>
  <c r="I4170" i="17" s="1"/>
  <c r="E4171" i="17"/>
  <c r="I4171" i="17" s="1"/>
  <c r="E4172" i="17"/>
  <c r="I4172" i="17" s="1"/>
  <c r="E4173" i="17"/>
  <c r="I4173" i="17" s="1"/>
  <c r="E4174" i="17"/>
  <c r="I4174" i="17" s="1"/>
  <c r="E4175" i="17"/>
  <c r="I4175" i="17" s="1"/>
  <c r="E4176" i="17"/>
  <c r="I4176" i="17" s="1"/>
  <c r="E4177" i="17"/>
  <c r="I4177" i="17" s="1"/>
  <c r="E4178" i="17"/>
  <c r="I4178" i="17" s="1"/>
  <c r="E4179" i="17"/>
  <c r="I4179" i="17" s="1"/>
  <c r="E4180" i="17"/>
  <c r="I4180" i="17" s="1"/>
  <c r="E4181" i="17"/>
  <c r="I4181" i="17" s="1"/>
  <c r="E4182" i="17"/>
  <c r="I4182" i="17" s="1"/>
  <c r="E4183" i="17"/>
  <c r="I4183" i="17" s="1"/>
  <c r="E4184" i="17"/>
  <c r="I4184" i="17" s="1"/>
  <c r="E4185" i="17"/>
  <c r="I4185" i="17" s="1"/>
  <c r="E4186" i="17"/>
  <c r="I4186" i="17" s="1"/>
  <c r="E4187" i="17"/>
  <c r="I4187" i="17" s="1"/>
  <c r="E4188" i="17"/>
  <c r="I4188" i="17" s="1"/>
  <c r="E4189" i="17"/>
  <c r="I4189" i="17" s="1"/>
  <c r="E4190" i="17"/>
  <c r="I4190" i="17" s="1"/>
  <c r="E4191" i="17"/>
  <c r="I4191" i="17" s="1"/>
  <c r="E4192" i="17"/>
  <c r="I4192" i="17" s="1"/>
  <c r="E4193" i="17"/>
  <c r="I4193" i="17" s="1"/>
  <c r="E4194" i="17"/>
  <c r="I4194" i="17" s="1"/>
  <c r="E4195" i="17"/>
  <c r="I4195" i="17" s="1"/>
  <c r="E4196" i="17"/>
  <c r="I4196" i="17" s="1"/>
  <c r="E4197" i="17"/>
  <c r="I4197" i="17" s="1"/>
  <c r="E4198" i="17"/>
  <c r="I4198" i="17" s="1"/>
  <c r="E4199" i="17"/>
  <c r="I4199" i="17" s="1"/>
  <c r="E4200" i="17"/>
  <c r="I4200" i="17" s="1"/>
  <c r="E4201" i="17"/>
  <c r="I4201" i="17" s="1"/>
  <c r="E4202" i="17"/>
  <c r="I4202" i="17" s="1"/>
  <c r="E4203" i="17"/>
  <c r="I4203" i="17" s="1"/>
  <c r="E4204" i="17"/>
  <c r="I4204" i="17" s="1"/>
  <c r="E4205" i="17"/>
  <c r="I4205" i="17" s="1"/>
  <c r="E4206" i="17"/>
  <c r="I4206" i="17" s="1"/>
  <c r="E4207" i="17"/>
  <c r="I4207" i="17" s="1"/>
  <c r="E4208" i="17"/>
  <c r="I4208" i="17" s="1"/>
  <c r="E4209" i="17"/>
  <c r="I4209" i="17" s="1"/>
  <c r="E4210" i="17"/>
  <c r="I4210" i="17" s="1"/>
  <c r="E4211" i="17"/>
  <c r="I4211" i="17" s="1"/>
  <c r="E4212" i="17"/>
  <c r="I4212" i="17" s="1"/>
  <c r="E4213" i="17"/>
  <c r="I4213" i="17" s="1"/>
  <c r="E4214" i="17"/>
  <c r="I4214" i="17" s="1"/>
  <c r="E4215" i="17"/>
  <c r="I4215" i="17" s="1"/>
  <c r="E4216" i="17"/>
  <c r="I4216" i="17" s="1"/>
  <c r="E4217" i="17"/>
  <c r="I4217" i="17" s="1"/>
  <c r="E4218" i="17"/>
  <c r="I4218" i="17" s="1"/>
  <c r="E4219" i="17"/>
  <c r="I4219" i="17" s="1"/>
  <c r="E4220" i="17"/>
  <c r="I4220" i="17" s="1"/>
  <c r="E4221" i="17"/>
  <c r="I4221" i="17" s="1"/>
  <c r="E4222" i="17"/>
  <c r="I4222" i="17" s="1"/>
  <c r="E4223" i="17"/>
  <c r="I4223" i="17" s="1"/>
  <c r="E4224" i="17"/>
  <c r="I4224" i="17" s="1"/>
  <c r="E4225" i="17"/>
  <c r="I4225" i="17" s="1"/>
  <c r="E4226" i="17"/>
  <c r="I4226" i="17" s="1"/>
  <c r="E4227" i="17"/>
  <c r="I4227" i="17" s="1"/>
  <c r="E4228" i="17"/>
  <c r="I4228" i="17" s="1"/>
  <c r="E4229" i="17"/>
  <c r="I4229" i="17" s="1"/>
  <c r="E4230" i="17"/>
  <c r="I4230" i="17" s="1"/>
  <c r="E4231" i="17"/>
  <c r="I4231" i="17" s="1"/>
  <c r="E4232" i="17"/>
  <c r="I4232" i="17" s="1"/>
  <c r="E4233" i="17"/>
  <c r="I4233" i="17" s="1"/>
  <c r="E4234" i="17"/>
  <c r="I4234" i="17" s="1"/>
  <c r="E4235" i="17"/>
  <c r="I4235" i="17" s="1"/>
  <c r="E4236" i="17"/>
  <c r="I4236" i="17" s="1"/>
  <c r="E4237" i="17"/>
  <c r="I4237" i="17" s="1"/>
  <c r="E4238" i="17"/>
  <c r="I4238" i="17" s="1"/>
  <c r="E4239" i="17"/>
  <c r="I4239" i="17" s="1"/>
  <c r="E4240" i="17"/>
  <c r="I4240" i="17" s="1"/>
  <c r="E4241" i="17"/>
  <c r="I4241" i="17" s="1"/>
  <c r="E4242" i="17"/>
  <c r="I4242" i="17" s="1"/>
  <c r="E4243" i="17"/>
  <c r="I4243" i="17" s="1"/>
  <c r="E4244" i="17"/>
  <c r="I4244" i="17" s="1"/>
  <c r="E4245" i="17"/>
  <c r="I4245" i="17" s="1"/>
  <c r="E4246" i="17"/>
  <c r="I4246" i="17" s="1"/>
  <c r="E4247" i="17"/>
  <c r="I4247" i="17" s="1"/>
  <c r="E4248" i="17"/>
  <c r="I4248" i="17" s="1"/>
  <c r="E4249" i="17"/>
  <c r="I4249" i="17" s="1"/>
  <c r="E4250" i="17"/>
  <c r="I4250" i="17" s="1"/>
  <c r="E4251" i="17"/>
  <c r="I4251" i="17" s="1"/>
  <c r="E4252" i="17"/>
  <c r="I4252" i="17" s="1"/>
  <c r="E4253" i="17"/>
  <c r="I4253" i="17" s="1"/>
  <c r="E4254" i="17"/>
  <c r="I4254" i="17" s="1"/>
  <c r="E4255" i="17"/>
  <c r="I4255" i="17" s="1"/>
  <c r="E4256" i="17"/>
  <c r="I4256" i="17" s="1"/>
  <c r="E4257" i="17"/>
  <c r="I4257" i="17" s="1"/>
  <c r="E4258" i="17"/>
  <c r="I4258" i="17" s="1"/>
  <c r="E4259" i="17"/>
  <c r="I4259" i="17" s="1"/>
  <c r="E4260" i="17"/>
  <c r="I4260" i="17" s="1"/>
  <c r="E4261" i="17"/>
  <c r="I4261" i="17" s="1"/>
  <c r="E4262" i="17"/>
  <c r="I4262" i="17" s="1"/>
  <c r="E4263" i="17"/>
  <c r="I4263" i="17" s="1"/>
  <c r="E4264" i="17"/>
  <c r="I4264" i="17" s="1"/>
  <c r="E4265" i="17"/>
  <c r="I4265" i="17" s="1"/>
  <c r="E4266" i="17"/>
  <c r="I4266" i="17" s="1"/>
  <c r="E4267" i="17"/>
  <c r="I4267" i="17" s="1"/>
  <c r="E4268" i="17"/>
  <c r="I4268" i="17" s="1"/>
  <c r="E4269" i="17"/>
  <c r="I4269" i="17" s="1"/>
  <c r="E4270" i="17"/>
  <c r="I4270" i="17" s="1"/>
  <c r="E4271" i="17"/>
  <c r="I4271" i="17" s="1"/>
  <c r="E4272" i="17"/>
  <c r="I4272" i="17" s="1"/>
  <c r="E4273" i="17"/>
  <c r="I4273" i="17" s="1"/>
  <c r="E4274" i="17"/>
  <c r="I4274" i="17" s="1"/>
  <c r="E4275" i="17"/>
  <c r="I4275" i="17" s="1"/>
  <c r="E4276" i="17"/>
  <c r="I4276" i="17" s="1"/>
  <c r="E4277" i="17"/>
  <c r="I4277" i="17" s="1"/>
  <c r="E4278" i="17"/>
  <c r="I4278" i="17" s="1"/>
  <c r="E4279" i="17"/>
  <c r="I4279" i="17" s="1"/>
  <c r="E4280" i="17"/>
  <c r="I4280" i="17" s="1"/>
  <c r="E4281" i="17"/>
  <c r="I4281" i="17" s="1"/>
  <c r="E4282" i="17"/>
  <c r="I4282" i="17" s="1"/>
  <c r="E4283" i="17"/>
  <c r="I4283" i="17" s="1"/>
  <c r="E4284" i="17"/>
  <c r="I4284" i="17" s="1"/>
  <c r="E4285" i="17"/>
  <c r="I4285" i="17" s="1"/>
  <c r="E4286" i="17"/>
  <c r="I4286" i="17" s="1"/>
  <c r="E4287" i="17"/>
  <c r="I4287" i="17" s="1"/>
  <c r="E4288" i="17"/>
  <c r="I4288" i="17" s="1"/>
  <c r="E4289" i="17"/>
  <c r="I4289" i="17" s="1"/>
  <c r="E4290" i="17"/>
  <c r="I4290" i="17" s="1"/>
  <c r="E4291" i="17"/>
  <c r="I4291" i="17" s="1"/>
  <c r="E4292" i="17"/>
  <c r="I4292" i="17" s="1"/>
  <c r="E4293" i="17"/>
  <c r="I4293" i="17" s="1"/>
  <c r="E4294" i="17"/>
  <c r="I4294" i="17" s="1"/>
  <c r="E4295" i="17"/>
  <c r="I4295" i="17" s="1"/>
  <c r="E4296" i="17"/>
  <c r="I4296" i="17" s="1"/>
  <c r="E4297" i="17"/>
  <c r="I4297" i="17" s="1"/>
  <c r="E4298" i="17"/>
  <c r="I4298" i="17" s="1"/>
  <c r="E4299" i="17"/>
  <c r="I4299" i="17" s="1"/>
  <c r="E4300" i="17"/>
  <c r="I4300" i="17" s="1"/>
  <c r="E4301" i="17"/>
  <c r="I4301" i="17" s="1"/>
  <c r="E4302" i="17"/>
  <c r="I4302" i="17" s="1"/>
  <c r="E4303" i="17"/>
  <c r="I4303" i="17" s="1"/>
  <c r="E4304" i="17"/>
  <c r="I4304" i="17" s="1"/>
  <c r="E4305" i="17"/>
  <c r="I4305" i="17" s="1"/>
  <c r="E4306" i="17"/>
  <c r="I4306" i="17" s="1"/>
  <c r="E4307" i="17"/>
  <c r="I4307" i="17" s="1"/>
  <c r="E4308" i="17"/>
  <c r="I4308" i="17" s="1"/>
  <c r="E4309" i="17"/>
  <c r="I4309" i="17" s="1"/>
  <c r="E4310" i="17"/>
  <c r="I4310" i="17" s="1"/>
  <c r="E4311" i="17"/>
  <c r="I4311" i="17" s="1"/>
  <c r="E4312" i="17"/>
  <c r="I4312" i="17" s="1"/>
  <c r="E4313" i="17"/>
  <c r="I4313" i="17" s="1"/>
  <c r="E4314" i="17"/>
  <c r="I4314" i="17" s="1"/>
  <c r="E4315" i="17"/>
  <c r="I4315" i="17" s="1"/>
  <c r="E4316" i="17"/>
  <c r="I4316" i="17" s="1"/>
  <c r="E4317" i="17"/>
  <c r="I4317" i="17" s="1"/>
  <c r="E7038" i="17"/>
  <c r="I7038" i="17" s="1"/>
  <c r="E7039" i="17"/>
  <c r="I7039" i="17" s="1"/>
  <c r="E4320" i="17"/>
  <c r="I4320" i="17" s="1"/>
  <c r="G4320" i="17"/>
  <c r="K4320" i="17" s="1"/>
  <c r="E4321" i="17"/>
  <c r="I4321" i="17" s="1"/>
  <c r="G4321" i="17"/>
  <c r="K4321" i="17" s="1"/>
  <c r="E4322" i="17"/>
  <c r="I4322" i="17" s="1"/>
  <c r="G4322" i="17"/>
  <c r="E4323" i="17"/>
  <c r="I4323" i="17" s="1"/>
  <c r="G4323" i="17"/>
  <c r="K4323" i="17" s="1"/>
  <c r="E4324" i="17"/>
  <c r="I4324" i="17" s="1"/>
  <c r="G4324" i="17"/>
  <c r="K4324" i="17" s="1"/>
  <c r="E4325" i="17"/>
  <c r="I4325" i="17" s="1"/>
  <c r="G4325" i="17"/>
  <c r="K4325" i="17" s="1"/>
  <c r="E4326" i="17"/>
  <c r="I4326" i="17" s="1"/>
  <c r="G4326" i="17"/>
  <c r="K4326" i="17" s="1"/>
  <c r="E4327" i="17"/>
  <c r="I4327" i="17" s="1"/>
  <c r="E4328" i="17"/>
  <c r="I4328" i="17" s="1"/>
  <c r="E4329" i="17"/>
  <c r="I4329" i="17" s="1"/>
  <c r="E4330" i="17"/>
  <c r="I4330" i="17" s="1"/>
  <c r="E4331" i="17"/>
  <c r="I4331" i="17" s="1"/>
  <c r="E4332" i="17"/>
  <c r="I4332" i="17" s="1"/>
  <c r="E4333" i="17"/>
  <c r="I4333" i="17" s="1"/>
  <c r="E4334" i="17"/>
  <c r="I4334" i="17" s="1"/>
  <c r="E4335" i="17"/>
  <c r="I4335" i="17" s="1"/>
  <c r="E4336" i="17"/>
  <c r="I4336" i="17" s="1"/>
  <c r="E4337" i="17"/>
  <c r="I4337" i="17" s="1"/>
  <c r="E4338" i="17"/>
  <c r="I4338" i="17" s="1"/>
  <c r="E4339" i="17"/>
  <c r="I4339" i="17" s="1"/>
  <c r="E4340" i="17"/>
  <c r="I4340" i="17" s="1"/>
  <c r="E4341" i="17"/>
  <c r="I4341" i="17" s="1"/>
  <c r="E4342" i="17"/>
  <c r="I4342" i="17" s="1"/>
  <c r="E4343" i="17"/>
  <c r="I4343" i="17" s="1"/>
  <c r="E4344" i="17"/>
  <c r="I4344" i="17" s="1"/>
  <c r="E4345" i="17"/>
  <c r="I4345" i="17" s="1"/>
  <c r="E4346" i="17"/>
  <c r="I4346" i="17" s="1"/>
  <c r="E4347" i="17"/>
  <c r="I4347" i="17" s="1"/>
  <c r="E4348" i="17"/>
  <c r="I4348" i="17" s="1"/>
  <c r="E4349" i="17"/>
  <c r="I4349" i="17" s="1"/>
  <c r="E4350" i="17"/>
  <c r="I4350" i="17" s="1"/>
  <c r="E4351" i="17"/>
  <c r="I4351" i="17" s="1"/>
  <c r="E4352" i="17"/>
  <c r="I4352" i="17" s="1"/>
  <c r="E4353" i="17"/>
  <c r="I4353" i="17" s="1"/>
  <c r="E4354" i="17"/>
  <c r="I4354" i="17" s="1"/>
  <c r="E4355" i="17"/>
  <c r="I4355" i="17" s="1"/>
  <c r="E4356" i="17"/>
  <c r="I4356" i="17" s="1"/>
  <c r="E4357" i="17"/>
  <c r="I4357" i="17" s="1"/>
  <c r="E4358" i="17"/>
  <c r="I4358" i="17" s="1"/>
  <c r="E4359" i="17"/>
  <c r="I4359" i="17" s="1"/>
  <c r="E4360" i="17"/>
  <c r="I4360" i="17" s="1"/>
  <c r="E4361" i="17"/>
  <c r="I4361" i="17" s="1"/>
  <c r="E4362" i="17"/>
  <c r="I4362" i="17" s="1"/>
  <c r="E4363" i="17"/>
  <c r="I4363" i="17" s="1"/>
  <c r="E4364" i="17"/>
  <c r="I4364" i="17" s="1"/>
  <c r="E4365" i="17"/>
  <c r="I4365" i="17" s="1"/>
  <c r="E4366" i="17"/>
  <c r="I4366" i="17" s="1"/>
  <c r="E4367" i="17"/>
  <c r="I4367" i="17" s="1"/>
  <c r="E4368" i="17"/>
  <c r="I4368" i="17" s="1"/>
  <c r="E4369" i="17"/>
  <c r="I4369" i="17" s="1"/>
  <c r="E4370" i="17"/>
  <c r="I4370" i="17" s="1"/>
  <c r="E4371" i="17"/>
  <c r="I4371" i="17" s="1"/>
  <c r="E4372" i="17"/>
  <c r="I4372" i="17" s="1"/>
  <c r="E4373" i="17"/>
  <c r="I4373" i="17" s="1"/>
  <c r="E4374" i="17"/>
  <c r="I4374" i="17" s="1"/>
  <c r="E4375" i="17"/>
  <c r="I4375" i="17" s="1"/>
  <c r="E4376" i="17"/>
  <c r="I4376" i="17" s="1"/>
  <c r="E4377" i="17"/>
  <c r="I4377" i="17" s="1"/>
  <c r="E4378" i="17"/>
  <c r="I4378" i="17" s="1"/>
  <c r="E4379" i="17"/>
  <c r="I4379" i="17" s="1"/>
  <c r="E4380" i="17"/>
  <c r="I4380" i="17" s="1"/>
  <c r="E4381" i="17"/>
  <c r="I4381" i="17" s="1"/>
  <c r="E4382" i="17"/>
  <c r="I4382" i="17" s="1"/>
  <c r="E4383" i="17"/>
  <c r="I4383" i="17" s="1"/>
  <c r="E4384" i="17"/>
  <c r="I4384" i="17" s="1"/>
  <c r="E4385" i="17"/>
  <c r="I4385" i="17" s="1"/>
  <c r="E4386" i="17"/>
  <c r="I4386" i="17" s="1"/>
  <c r="E4387" i="17"/>
  <c r="I4387" i="17" s="1"/>
  <c r="E4388" i="17"/>
  <c r="I4388" i="17" s="1"/>
  <c r="E4389" i="17"/>
  <c r="I4389" i="17" s="1"/>
  <c r="E4390" i="17"/>
  <c r="I4390" i="17" s="1"/>
  <c r="E4391" i="17"/>
  <c r="I4391" i="17" s="1"/>
  <c r="E4392" i="17"/>
  <c r="I4392" i="17" s="1"/>
  <c r="E4393" i="17"/>
  <c r="I4393" i="17" s="1"/>
  <c r="E4394" i="17"/>
  <c r="I4394" i="17" s="1"/>
  <c r="E4395" i="17"/>
  <c r="I4395" i="17" s="1"/>
  <c r="E4396" i="17"/>
  <c r="I4396" i="17" s="1"/>
  <c r="E4397" i="17"/>
  <c r="I4397" i="17" s="1"/>
  <c r="E4398" i="17"/>
  <c r="I4398" i="17" s="1"/>
  <c r="E4399" i="17"/>
  <c r="I4399" i="17" s="1"/>
  <c r="E4400" i="17"/>
  <c r="I4400" i="17" s="1"/>
  <c r="E4401" i="17"/>
  <c r="I4401" i="17" s="1"/>
  <c r="E4402" i="17"/>
  <c r="I4402" i="17" s="1"/>
  <c r="E4403" i="17"/>
  <c r="I4403" i="17" s="1"/>
  <c r="E4404" i="17"/>
  <c r="I4404" i="17" s="1"/>
  <c r="E4405" i="17"/>
  <c r="I4405" i="17" s="1"/>
  <c r="E4406" i="17"/>
  <c r="I4406" i="17" s="1"/>
  <c r="E4407" i="17"/>
  <c r="I4407" i="17" s="1"/>
  <c r="E4408" i="17"/>
  <c r="I4408" i="17" s="1"/>
  <c r="E4409" i="17"/>
  <c r="I4409" i="17" s="1"/>
  <c r="E4410" i="17"/>
  <c r="I4410" i="17" s="1"/>
  <c r="E4411" i="17"/>
  <c r="I4411" i="17" s="1"/>
  <c r="E4412" i="17"/>
  <c r="I4412" i="17" s="1"/>
  <c r="E4413" i="17"/>
  <c r="I4413" i="17" s="1"/>
  <c r="E4414" i="17"/>
  <c r="I4414" i="17" s="1"/>
  <c r="E4415" i="17"/>
  <c r="I4415" i="17" s="1"/>
  <c r="E4416" i="17"/>
  <c r="I4416" i="17" s="1"/>
  <c r="E4417" i="17"/>
  <c r="I4417" i="17" s="1"/>
  <c r="E4418" i="17"/>
  <c r="I4418" i="17" s="1"/>
  <c r="E4419" i="17"/>
  <c r="I4419" i="17" s="1"/>
  <c r="E4420" i="17"/>
  <c r="I4420" i="17" s="1"/>
  <c r="E4421" i="17"/>
  <c r="I4421" i="17" s="1"/>
  <c r="E4422" i="17"/>
  <c r="I4422" i="17" s="1"/>
  <c r="E4423" i="17"/>
  <c r="I4423" i="17" s="1"/>
  <c r="E4424" i="17"/>
  <c r="I4424" i="17" s="1"/>
  <c r="E4425" i="17"/>
  <c r="I4425" i="17" s="1"/>
  <c r="E4426" i="17"/>
  <c r="I4426" i="17" s="1"/>
  <c r="E4427" i="17"/>
  <c r="I4427" i="17" s="1"/>
  <c r="E4428" i="17"/>
  <c r="I4428" i="17" s="1"/>
  <c r="E4429" i="17"/>
  <c r="I4429" i="17" s="1"/>
  <c r="E4430" i="17"/>
  <c r="I4430" i="17" s="1"/>
  <c r="E4431" i="17"/>
  <c r="I4431" i="17" s="1"/>
  <c r="E4432" i="17"/>
  <c r="I4432" i="17" s="1"/>
  <c r="E4433" i="17"/>
  <c r="I4433" i="17" s="1"/>
  <c r="E4434" i="17"/>
  <c r="I4434" i="17" s="1"/>
  <c r="E4435" i="17"/>
  <c r="I4435" i="17" s="1"/>
  <c r="E4436" i="17"/>
  <c r="I4436" i="17" s="1"/>
  <c r="E4437" i="17"/>
  <c r="I4437" i="17" s="1"/>
  <c r="E4438" i="17"/>
  <c r="I4438" i="17" s="1"/>
  <c r="E4439" i="17"/>
  <c r="I4439" i="17" s="1"/>
  <c r="E4440" i="17"/>
  <c r="I4440" i="17" s="1"/>
  <c r="E4441" i="17"/>
  <c r="I4441" i="17" s="1"/>
  <c r="E4442" i="17"/>
  <c r="I4442" i="17" s="1"/>
  <c r="E4443" i="17"/>
  <c r="I4443" i="17" s="1"/>
  <c r="E4444" i="17"/>
  <c r="I4444" i="17" s="1"/>
  <c r="E4445" i="17"/>
  <c r="I4445" i="17" s="1"/>
  <c r="E4446" i="17"/>
  <c r="I4446" i="17" s="1"/>
  <c r="E4447" i="17"/>
  <c r="I4447" i="17" s="1"/>
  <c r="E4448" i="17"/>
  <c r="I4448" i="17" s="1"/>
  <c r="E4449" i="17"/>
  <c r="I4449" i="17" s="1"/>
  <c r="E4450" i="17"/>
  <c r="I4450" i="17" s="1"/>
  <c r="E4451" i="17"/>
  <c r="I4451" i="17" s="1"/>
  <c r="E4452" i="17"/>
  <c r="I4452" i="17" s="1"/>
  <c r="E4453" i="17"/>
  <c r="I4453" i="17" s="1"/>
  <c r="E4454" i="17"/>
  <c r="I4454" i="17" s="1"/>
  <c r="E4455" i="17"/>
  <c r="I4455" i="17" s="1"/>
  <c r="E4456" i="17"/>
  <c r="I4456" i="17" s="1"/>
  <c r="E4457" i="17"/>
  <c r="I4457" i="17" s="1"/>
  <c r="E4458" i="17"/>
  <c r="I4458" i="17" s="1"/>
  <c r="E4459" i="17"/>
  <c r="I4459" i="17" s="1"/>
  <c r="E4460" i="17"/>
  <c r="I4460" i="17" s="1"/>
  <c r="E4461" i="17"/>
  <c r="I4461" i="17" s="1"/>
  <c r="E4462" i="17"/>
  <c r="I4462" i="17" s="1"/>
  <c r="E4463" i="17"/>
  <c r="I4463" i="17" s="1"/>
  <c r="E4464" i="17"/>
  <c r="I4464" i="17" s="1"/>
  <c r="E4465" i="17"/>
  <c r="I4465" i="17" s="1"/>
  <c r="E4466" i="17"/>
  <c r="I4466" i="17" s="1"/>
  <c r="E4467" i="17"/>
  <c r="I4467" i="17" s="1"/>
  <c r="E4468" i="17"/>
  <c r="I4468" i="17" s="1"/>
  <c r="E4469" i="17"/>
  <c r="I4469" i="17" s="1"/>
  <c r="E4470" i="17"/>
  <c r="I4470" i="17" s="1"/>
  <c r="E4471" i="17"/>
  <c r="I4471" i="17" s="1"/>
  <c r="E4472" i="17"/>
  <c r="I4472" i="17" s="1"/>
  <c r="E4473" i="17"/>
  <c r="I4473" i="17" s="1"/>
  <c r="E4474" i="17"/>
  <c r="I4474" i="17" s="1"/>
  <c r="E4475" i="17"/>
  <c r="I4475" i="17" s="1"/>
  <c r="E4476" i="17"/>
  <c r="I4476" i="17" s="1"/>
  <c r="E4477" i="17"/>
  <c r="I4477" i="17" s="1"/>
  <c r="E4478" i="17"/>
  <c r="I4478" i="17" s="1"/>
  <c r="E4479" i="17"/>
  <c r="I4479" i="17" s="1"/>
  <c r="E4480" i="17"/>
  <c r="I4480" i="17" s="1"/>
  <c r="E4481" i="17"/>
  <c r="I4481" i="17" s="1"/>
  <c r="E4482" i="17"/>
  <c r="I4482" i="17" s="1"/>
  <c r="E4483" i="17"/>
  <c r="I4483" i="17" s="1"/>
  <c r="E4484" i="17"/>
  <c r="I4484" i="17" s="1"/>
  <c r="E4485" i="17"/>
  <c r="I4485" i="17" s="1"/>
  <c r="E4486" i="17"/>
  <c r="I4486" i="17" s="1"/>
  <c r="E4487" i="17"/>
  <c r="I4487" i="17" s="1"/>
  <c r="E3298" i="17"/>
  <c r="I3298" i="17" s="1"/>
  <c r="E4318" i="17"/>
  <c r="I4318" i="17" s="1"/>
  <c r="E4490" i="17"/>
  <c r="I4490" i="17" s="1"/>
  <c r="G4490" i="17"/>
  <c r="K4490" i="17" s="1"/>
  <c r="E4491" i="17"/>
  <c r="I4491" i="17" s="1"/>
  <c r="G4491" i="17"/>
  <c r="K4491" i="17" s="1"/>
  <c r="E4492" i="17"/>
  <c r="I4492" i="17" s="1"/>
  <c r="G4492" i="17"/>
  <c r="K4492" i="17" s="1"/>
  <c r="E4493" i="17"/>
  <c r="I4493" i="17" s="1"/>
  <c r="G4493" i="17"/>
  <c r="K4493" i="17" s="1"/>
  <c r="E4494" i="17"/>
  <c r="I4494" i="17" s="1"/>
  <c r="G4494" i="17"/>
  <c r="K4494" i="17" s="1"/>
  <c r="E4495" i="17"/>
  <c r="I4495" i="17" s="1"/>
  <c r="G4495" i="17"/>
  <c r="K4495" i="17" s="1"/>
  <c r="E4496" i="17"/>
  <c r="I4496" i="17" s="1"/>
  <c r="G4496" i="17"/>
  <c r="K4496" i="17" s="1"/>
  <c r="E4497" i="17"/>
  <c r="I4497" i="17" s="1"/>
  <c r="E4498" i="17"/>
  <c r="I4498" i="17" s="1"/>
  <c r="E4499" i="17"/>
  <c r="I4499" i="17" s="1"/>
  <c r="E4500" i="17"/>
  <c r="I4500" i="17" s="1"/>
  <c r="E4501" i="17"/>
  <c r="I4501" i="17" s="1"/>
  <c r="E4502" i="17"/>
  <c r="I4502" i="17" s="1"/>
  <c r="E4503" i="17"/>
  <c r="I4503" i="17" s="1"/>
  <c r="E4504" i="17"/>
  <c r="I4504" i="17" s="1"/>
  <c r="E4505" i="17"/>
  <c r="I4505" i="17" s="1"/>
  <c r="E4506" i="17"/>
  <c r="I4506" i="17" s="1"/>
  <c r="E4507" i="17"/>
  <c r="I4507" i="17" s="1"/>
  <c r="E4508" i="17"/>
  <c r="I4508" i="17" s="1"/>
  <c r="E4509" i="17"/>
  <c r="I4509" i="17" s="1"/>
  <c r="E4510" i="17"/>
  <c r="I4510" i="17" s="1"/>
  <c r="E4511" i="17"/>
  <c r="I4511" i="17" s="1"/>
  <c r="E4512" i="17"/>
  <c r="I4512" i="17" s="1"/>
  <c r="E4513" i="17"/>
  <c r="I4513" i="17" s="1"/>
  <c r="E4514" i="17"/>
  <c r="I4514" i="17" s="1"/>
  <c r="E4515" i="17"/>
  <c r="I4515" i="17" s="1"/>
  <c r="E4516" i="17"/>
  <c r="I4516" i="17" s="1"/>
  <c r="E4517" i="17"/>
  <c r="I4517" i="17" s="1"/>
  <c r="E4518" i="17"/>
  <c r="I4518" i="17" s="1"/>
  <c r="E4519" i="17"/>
  <c r="I4519" i="17" s="1"/>
  <c r="E4520" i="17"/>
  <c r="I4520" i="17" s="1"/>
  <c r="E4521" i="17"/>
  <c r="I4521" i="17" s="1"/>
  <c r="E4522" i="17"/>
  <c r="I4522" i="17" s="1"/>
  <c r="E4523" i="17"/>
  <c r="I4523" i="17" s="1"/>
  <c r="E4524" i="17"/>
  <c r="I4524" i="17" s="1"/>
  <c r="E4525" i="17"/>
  <c r="I4525" i="17" s="1"/>
  <c r="E4526" i="17"/>
  <c r="I4526" i="17" s="1"/>
  <c r="E4527" i="17"/>
  <c r="I4527" i="17" s="1"/>
  <c r="E4528" i="17"/>
  <c r="I4528" i="17" s="1"/>
  <c r="E4529" i="17"/>
  <c r="I4529" i="17" s="1"/>
  <c r="E4530" i="17"/>
  <c r="I4530" i="17" s="1"/>
  <c r="E4531" i="17"/>
  <c r="I4531" i="17" s="1"/>
  <c r="E4532" i="17"/>
  <c r="I4532" i="17" s="1"/>
  <c r="E4533" i="17"/>
  <c r="I4533" i="17" s="1"/>
  <c r="E4534" i="17"/>
  <c r="I4534" i="17" s="1"/>
  <c r="E4535" i="17"/>
  <c r="I4535" i="17" s="1"/>
  <c r="E4536" i="17"/>
  <c r="I4536" i="17" s="1"/>
  <c r="E4537" i="17"/>
  <c r="I4537" i="17" s="1"/>
  <c r="E4538" i="17"/>
  <c r="I4538" i="17" s="1"/>
  <c r="E4539" i="17"/>
  <c r="I4539" i="17" s="1"/>
  <c r="E4540" i="17"/>
  <c r="I4540" i="17" s="1"/>
  <c r="E4541" i="17"/>
  <c r="I4541" i="17" s="1"/>
  <c r="E4542" i="17"/>
  <c r="I4542" i="17" s="1"/>
  <c r="E4543" i="17"/>
  <c r="I4543" i="17" s="1"/>
  <c r="E4544" i="17"/>
  <c r="I4544" i="17" s="1"/>
  <c r="E4545" i="17"/>
  <c r="I4545" i="17" s="1"/>
  <c r="E4546" i="17"/>
  <c r="I4546" i="17" s="1"/>
  <c r="E4547" i="17"/>
  <c r="I4547" i="17" s="1"/>
  <c r="E4548" i="17"/>
  <c r="I4548" i="17" s="1"/>
  <c r="E4549" i="17"/>
  <c r="I4549" i="17" s="1"/>
  <c r="E4550" i="17"/>
  <c r="I4550" i="17" s="1"/>
  <c r="E4551" i="17"/>
  <c r="I4551" i="17" s="1"/>
  <c r="E4552" i="17"/>
  <c r="I4552" i="17" s="1"/>
  <c r="E4553" i="17"/>
  <c r="I4553" i="17" s="1"/>
  <c r="E4554" i="17"/>
  <c r="I4554" i="17" s="1"/>
  <c r="E4555" i="17"/>
  <c r="I4555" i="17" s="1"/>
  <c r="E4556" i="17"/>
  <c r="I4556" i="17" s="1"/>
  <c r="E4557" i="17"/>
  <c r="I4557" i="17" s="1"/>
  <c r="E4558" i="17"/>
  <c r="I4558" i="17" s="1"/>
  <c r="E4559" i="17"/>
  <c r="I4559" i="17" s="1"/>
  <c r="E4560" i="17"/>
  <c r="I4560" i="17" s="1"/>
  <c r="E4561" i="17"/>
  <c r="I4561" i="17" s="1"/>
  <c r="E4562" i="17"/>
  <c r="I4562" i="17" s="1"/>
  <c r="E4563" i="17"/>
  <c r="I4563" i="17" s="1"/>
  <c r="E4564" i="17"/>
  <c r="I4564" i="17" s="1"/>
  <c r="E4565" i="17"/>
  <c r="I4565" i="17" s="1"/>
  <c r="E4566" i="17"/>
  <c r="I4566" i="17" s="1"/>
  <c r="E4567" i="17"/>
  <c r="I4567" i="17" s="1"/>
  <c r="E4568" i="17"/>
  <c r="I4568" i="17" s="1"/>
  <c r="E4569" i="17"/>
  <c r="I4569" i="17" s="1"/>
  <c r="E4570" i="17"/>
  <c r="I4570" i="17" s="1"/>
  <c r="E4571" i="17"/>
  <c r="I4571" i="17" s="1"/>
  <c r="E4572" i="17"/>
  <c r="I4572" i="17" s="1"/>
  <c r="E4573" i="17"/>
  <c r="I4573" i="17" s="1"/>
  <c r="E4574" i="17"/>
  <c r="I4574" i="17" s="1"/>
  <c r="E4575" i="17"/>
  <c r="I4575" i="17" s="1"/>
  <c r="E4576" i="17"/>
  <c r="I4576" i="17" s="1"/>
  <c r="E4577" i="17"/>
  <c r="I4577" i="17" s="1"/>
  <c r="E4578" i="17"/>
  <c r="I4578" i="17" s="1"/>
  <c r="E4579" i="17"/>
  <c r="I4579" i="17" s="1"/>
  <c r="E4580" i="17"/>
  <c r="I4580" i="17" s="1"/>
  <c r="E4581" i="17"/>
  <c r="I4581" i="17" s="1"/>
  <c r="E4582" i="17"/>
  <c r="I4582" i="17" s="1"/>
  <c r="E4583" i="17"/>
  <c r="I4583" i="17" s="1"/>
  <c r="E4584" i="17"/>
  <c r="I4584" i="17" s="1"/>
  <c r="E4585" i="17"/>
  <c r="I4585" i="17" s="1"/>
  <c r="E4586" i="17"/>
  <c r="I4586" i="17" s="1"/>
  <c r="E4587" i="17"/>
  <c r="I4587" i="17" s="1"/>
  <c r="E4588" i="17"/>
  <c r="I4588" i="17" s="1"/>
  <c r="E4589" i="17"/>
  <c r="I4589" i="17" s="1"/>
  <c r="E4590" i="17"/>
  <c r="I4590" i="17" s="1"/>
  <c r="E4591" i="17"/>
  <c r="I4591" i="17" s="1"/>
  <c r="E4592" i="17"/>
  <c r="I4592" i="17" s="1"/>
  <c r="E4593" i="17"/>
  <c r="I4593" i="17" s="1"/>
  <c r="E4594" i="17"/>
  <c r="I4594" i="17" s="1"/>
  <c r="E4595" i="17"/>
  <c r="I4595" i="17" s="1"/>
  <c r="E4596" i="17"/>
  <c r="I4596" i="17" s="1"/>
  <c r="E4597" i="17"/>
  <c r="I4597" i="17" s="1"/>
  <c r="E4598" i="17"/>
  <c r="I4598" i="17" s="1"/>
  <c r="E4599" i="17"/>
  <c r="I4599" i="17" s="1"/>
  <c r="E4600" i="17"/>
  <c r="I4600" i="17" s="1"/>
  <c r="E4601" i="17"/>
  <c r="I4601" i="17" s="1"/>
  <c r="E4602" i="17"/>
  <c r="I4602" i="17" s="1"/>
  <c r="E4603" i="17"/>
  <c r="I4603" i="17" s="1"/>
  <c r="E4604" i="17"/>
  <c r="I4604" i="17" s="1"/>
  <c r="E4605" i="17"/>
  <c r="I4605" i="17" s="1"/>
  <c r="E4606" i="17"/>
  <c r="I4606" i="17" s="1"/>
  <c r="E4607" i="17"/>
  <c r="I4607" i="17" s="1"/>
  <c r="E4608" i="17"/>
  <c r="I4608" i="17" s="1"/>
  <c r="E4609" i="17"/>
  <c r="I4609" i="17" s="1"/>
  <c r="E4610" i="17"/>
  <c r="I4610" i="17" s="1"/>
  <c r="E4611" i="17"/>
  <c r="I4611" i="17" s="1"/>
  <c r="E4612" i="17"/>
  <c r="I4612" i="17" s="1"/>
  <c r="E4613" i="17"/>
  <c r="I4613" i="17" s="1"/>
  <c r="E4614" i="17"/>
  <c r="I4614" i="17" s="1"/>
  <c r="E4615" i="17"/>
  <c r="I4615" i="17" s="1"/>
  <c r="E4616" i="17"/>
  <c r="I4616" i="17" s="1"/>
  <c r="E4617" i="17"/>
  <c r="I4617" i="17" s="1"/>
  <c r="E4618" i="17"/>
  <c r="I4618" i="17" s="1"/>
  <c r="E4619" i="17"/>
  <c r="I4619" i="17" s="1"/>
  <c r="E4620" i="17"/>
  <c r="I4620" i="17" s="1"/>
  <c r="E4621" i="17"/>
  <c r="I4621" i="17" s="1"/>
  <c r="E4622" i="17"/>
  <c r="I4622" i="17" s="1"/>
  <c r="E4623" i="17"/>
  <c r="I4623" i="17" s="1"/>
  <c r="E4624" i="17"/>
  <c r="I4624" i="17" s="1"/>
  <c r="E4625" i="17"/>
  <c r="I4625" i="17" s="1"/>
  <c r="E4626" i="17"/>
  <c r="I4626" i="17" s="1"/>
  <c r="E4627" i="17"/>
  <c r="I4627" i="17" s="1"/>
  <c r="E4628" i="17"/>
  <c r="I4628" i="17" s="1"/>
  <c r="E4629" i="17"/>
  <c r="I4629" i="17" s="1"/>
  <c r="E4630" i="17"/>
  <c r="I4630" i="17" s="1"/>
  <c r="E4631" i="17"/>
  <c r="I4631" i="17" s="1"/>
  <c r="E4632" i="17"/>
  <c r="I4632" i="17" s="1"/>
  <c r="E4633" i="17"/>
  <c r="I4633" i="17" s="1"/>
  <c r="E4634" i="17"/>
  <c r="I4634" i="17" s="1"/>
  <c r="E4635" i="17"/>
  <c r="I4635" i="17" s="1"/>
  <c r="E4636" i="17"/>
  <c r="I4636" i="17" s="1"/>
  <c r="E4637" i="17"/>
  <c r="I4637" i="17" s="1"/>
  <c r="E4638" i="17"/>
  <c r="I4638" i="17" s="1"/>
  <c r="E4639" i="17"/>
  <c r="I4639" i="17" s="1"/>
  <c r="E4640" i="17"/>
  <c r="I4640" i="17" s="1"/>
  <c r="E4641" i="17"/>
  <c r="I4641" i="17" s="1"/>
  <c r="E4642" i="17"/>
  <c r="I4642" i="17" s="1"/>
  <c r="E4643" i="17"/>
  <c r="I4643" i="17" s="1"/>
  <c r="E4644" i="17"/>
  <c r="I4644" i="17" s="1"/>
  <c r="E4645" i="17"/>
  <c r="I4645" i="17" s="1"/>
  <c r="E4646" i="17"/>
  <c r="I4646" i="17" s="1"/>
  <c r="E4647" i="17"/>
  <c r="I4647" i="17" s="1"/>
  <c r="E4648" i="17"/>
  <c r="I4648" i="17" s="1"/>
  <c r="E4649" i="17"/>
  <c r="I4649" i="17" s="1"/>
  <c r="E4650" i="17"/>
  <c r="I4650" i="17" s="1"/>
  <c r="E4651" i="17"/>
  <c r="I4651" i="17" s="1"/>
  <c r="E4652" i="17"/>
  <c r="I4652" i="17" s="1"/>
  <c r="E4653" i="17"/>
  <c r="I4653" i="17" s="1"/>
  <c r="E4654" i="17"/>
  <c r="I4654" i="17" s="1"/>
  <c r="E4655" i="17"/>
  <c r="I4655" i="17" s="1"/>
  <c r="E4656" i="17"/>
  <c r="I4656" i="17" s="1"/>
  <c r="E4657" i="17"/>
  <c r="I4657" i="17" s="1"/>
  <c r="E4828" i="17"/>
  <c r="I4828" i="17" s="1"/>
  <c r="E4829" i="17"/>
  <c r="I4829" i="17" s="1"/>
  <c r="E4660" i="17"/>
  <c r="I4660" i="17" s="1"/>
  <c r="G4660" i="17"/>
  <c r="K4660" i="17" s="1"/>
  <c r="E4661" i="17"/>
  <c r="I4661" i="17" s="1"/>
  <c r="G4661" i="17"/>
  <c r="K4661" i="17" s="1"/>
  <c r="E4662" i="17"/>
  <c r="I4662" i="17" s="1"/>
  <c r="G4662" i="17"/>
  <c r="K4662" i="17" s="1"/>
  <c r="E4663" i="17"/>
  <c r="I4663" i="17" s="1"/>
  <c r="G4663" i="17"/>
  <c r="K4663" i="17" s="1"/>
  <c r="E4664" i="17"/>
  <c r="I4664" i="17" s="1"/>
  <c r="G4664" i="17"/>
  <c r="K4664" i="17" s="1"/>
  <c r="E4665" i="17"/>
  <c r="I4665" i="17" s="1"/>
  <c r="G4665" i="17"/>
  <c r="K4665" i="17" s="1"/>
  <c r="E4666" i="17"/>
  <c r="I4666" i="17" s="1"/>
  <c r="G4666" i="17"/>
  <c r="K4666" i="17" s="1"/>
  <c r="E4667" i="17"/>
  <c r="I4667" i="17" s="1"/>
  <c r="E4668" i="17"/>
  <c r="I4668" i="17" s="1"/>
  <c r="E4669" i="17"/>
  <c r="I4669" i="17" s="1"/>
  <c r="E4670" i="17"/>
  <c r="I4670" i="17" s="1"/>
  <c r="E4671" i="17"/>
  <c r="I4671" i="17" s="1"/>
  <c r="E4672" i="17"/>
  <c r="I4672" i="17" s="1"/>
  <c r="E4673" i="17"/>
  <c r="I4673" i="17" s="1"/>
  <c r="E4674" i="17"/>
  <c r="I4674" i="17" s="1"/>
  <c r="E4675" i="17"/>
  <c r="I4675" i="17" s="1"/>
  <c r="E4676" i="17"/>
  <c r="I4676" i="17" s="1"/>
  <c r="E4677" i="17"/>
  <c r="I4677" i="17" s="1"/>
  <c r="E4678" i="17"/>
  <c r="I4678" i="17" s="1"/>
  <c r="E4679" i="17"/>
  <c r="I4679" i="17" s="1"/>
  <c r="E4680" i="17"/>
  <c r="I4680" i="17" s="1"/>
  <c r="E4681" i="17"/>
  <c r="I4681" i="17" s="1"/>
  <c r="E4682" i="17"/>
  <c r="I4682" i="17" s="1"/>
  <c r="E4683" i="17"/>
  <c r="I4683" i="17" s="1"/>
  <c r="E4684" i="17"/>
  <c r="I4684" i="17" s="1"/>
  <c r="E4685" i="17"/>
  <c r="I4685" i="17" s="1"/>
  <c r="E4686" i="17"/>
  <c r="I4686" i="17" s="1"/>
  <c r="E4687" i="17"/>
  <c r="I4687" i="17" s="1"/>
  <c r="E4688" i="17"/>
  <c r="I4688" i="17" s="1"/>
  <c r="E4689" i="17"/>
  <c r="I4689" i="17" s="1"/>
  <c r="E4690" i="17"/>
  <c r="I4690" i="17" s="1"/>
  <c r="E4691" i="17"/>
  <c r="I4691" i="17" s="1"/>
  <c r="E4692" i="17"/>
  <c r="I4692" i="17" s="1"/>
  <c r="E4693" i="17"/>
  <c r="I4693" i="17" s="1"/>
  <c r="E4694" i="17"/>
  <c r="I4694" i="17" s="1"/>
  <c r="E4695" i="17"/>
  <c r="I4695" i="17" s="1"/>
  <c r="E4696" i="17"/>
  <c r="I4696" i="17" s="1"/>
  <c r="E4697" i="17"/>
  <c r="I4697" i="17" s="1"/>
  <c r="E4698" i="17"/>
  <c r="I4698" i="17" s="1"/>
  <c r="E4699" i="17"/>
  <c r="I4699" i="17" s="1"/>
  <c r="E4700" i="17"/>
  <c r="I4700" i="17" s="1"/>
  <c r="E4701" i="17"/>
  <c r="I4701" i="17" s="1"/>
  <c r="E4702" i="17"/>
  <c r="I4702" i="17" s="1"/>
  <c r="E4703" i="17"/>
  <c r="I4703" i="17" s="1"/>
  <c r="E4704" i="17"/>
  <c r="I4704" i="17" s="1"/>
  <c r="E4705" i="17"/>
  <c r="I4705" i="17" s="1"/>
  <c r="E4706" i="17"/>
  <c r="I4706" i="17" s="1"/>
  <c r="E4707" i="17"/>
  <c r="I4707" i="17" s="1"/>
  <c r="E4708" i="17"/>
  <c r="I4708" i="17" s="1"/>
  <c r="E4709" i="17"/>
  <c r="I4709" i="17" s="1"/>
  <c r="E4710" i="17"/>
  <c r="I4710" i="17" s="1"/>
  <c r="E4711" i="17"/>
  <c r="I4711" i="17" s="1"/>
  <c r="E4712" i="17"/>
  <c r="I4712" i="17" s="1"/>
  <c r="E4713" i="17"/>
  <c r="I4713" i="17" s="1"/>
  <c r="E4714" i="17"/>
  <c r="I4714" i="17" s="1"/>
  <c r="E4715" i="17"/>
  <c r="I4715" i="17" s="1"/>
  <c r="E4716" i="17"/>
  <c r="I4716" i="17" s="1"/>
  <c r="E4717" i="17"/>
  <c r="I4717" i="17" s="1"/>
  <c r="E4718" i="17"/>
  <c r="I4718" i="17" s="1"/>
  <c r="E4719" i="17"/>
  <c r="I4719" i="17" s="1"/>
  <c r="E4720" i="17"/>
  <c r="I4720" i="17" s="1"/>
  <c r="E4721" i="17"/>
  <c r="I4721" i="17" s="1"/>
  <c r="E4722" i="17"/>
  <c r="I4722" i="17" s="1"/>
  <c r="E4723" i="17"/>
  <c r="I4723" i="17" s="1"/>
  <c r="E4724" i="17"/>
  <c r="I4724" i="17" s="1"/>
  <c r="E4725" i="17"/>
  <c r="I4725" i="17" s="1"/>
  <c r="E4726" i="17"/>
  <c r="I4726" i="17" s="1"/>
  <c r="E4727" i="17"/>
  <c r="I4727" i="17" s="1"/>
  <c r="E4728" i="17"/>
  <c r="I4728" i="17" s="1"/>
  <c r="E4729" i="17"/>
  <c r="I4729" i="17" s="1"/>
  <c r="E4730" i="17"/>
  <c r="I4730" i="17" s="1"/>
  <c r="E4731" i="17"/>
  <c r="I4731" i="17" s="1"/>
  <c r="E4732" i="17"/>
  <c r="I4732" i="17" s="1"/>
  <c r="E4733" i="17"/>
  <c r="I4733" i="17" s="1"/>
  <c r="E4734" i="17"/>
  <c r="I4734" i="17" s="1"/>
  <c r="E4735" i="17"/>
  <c r="I4735" i="17" s="1"/>
  <c r="E4736" i="17"/>
  <c r="I4736" i="17" s="1"/>
  <c r="E4737" i="17"/>
  <c r="I4737" i="17" s="1"/>
  <c r="E4738" i="17"/>
  <c r="I4738" i="17" s="1"/>
  <c r="E4739" i="17"/>
  <c r="I4739" i="17" s="1"/>
  <c r="E4740" i="17"/>
  <c r="I4740" i="17" s="1"/>
  <c r="E4741" i="17"/>
  <c r="I4741" i="17" s="1"/>
  <c r="E4742" i="17"/>
  <c r="I4742" i="17" s="1"/>
  <c r="E4743" i="17"/>
  <c r="I4743" i="17" s="1"/>
  <c r="E4744" i="17"/>
  <c r="I4744" i="17" s="1"/>
  <c r="E4745" i="17"/>
  <c r="I4745" i="17" s="1"/>
  <c r="E4746" i="17"/>
  <c r="I4746" i="17" s="1"/>
  <c r="E4747" i="17"/>
  <c r="I4747" i="17" s="1"/>
  <c r="E4748" i="17"/>
  <c r="I4748" i="17" s="1"/>
  <c r="E4749" i="17"/>
  <c r="I4749" i="17" s="1"/>
  <c r="E4750" i="17"/>
  <c r="I4750" i="17" s="1"/>
  <c r="E4751" i="17"/>
  <c r="I4751" i="17" s="1"/>
  <c r="E4752" i="17"/>
  <c r="I4752" i="17" s="1"/>
  <c r="E4753" i="17"/>
  <c r="I4753" i="17" s="1"/>
  <c r="E4754" i="17"/>
  <c r="I4754" i="17" s="1"/>
  <c r="E4755" i="17"/>
  <c r="I4755" i="17" s="1"/>
  <c r="E4756" i="17"/>
  <c r="I4756" i="17" s="1"/>
  <c r="E4757" i="17"/>
  <c r="I4757" i="17" s="1"/>
  <c r="E4758" i="17"/>
  <c r="I4758" i="17" s="1"/>
  <c r="E4759" i="17"/>
  <c r="I4759" i="17" s="1"/>
  <c r="E4760" i="17"/>
  <c r="I4760" i="17" s="1"/>
  <c r="E4761" i="17"/>
  <c r="I4761" i="17" s="1"/>
  <c r="E4762" i="17"/>
  <c r="I4762" i="17" s="1"/>
  <c r="E4763" i="17"/>
  <c r="I4763" i="17" s="1"/>
  <c r="E4764" i="17"/>
  <c r="I4764" i="17" s="1"/>
  <c r="E4765" i="17"/>
  <c r="I4765" i="17" s="1"/>
  <c r="E4766" i="17"/>
  <c r="I4766" i="17" s="1"/>
  <c r="E4767" i="17"/>
  <c r="I4767" i="17" s="1"/>
  <c r="E4768" i="17"/>
  <c r="I4768" i="17" s="1"/>
  <c r="E4769" i="17"/>
  <c r="I4769" i="17" s="1"/>
  <c r="E4770" i="17"/>
  <c r="I4770" i="17" s="1"/>
  <c r="E4771" i="17"/>
  <c r="I4771" i="17" s="1"/>
  <c r="E4772" i="17"/>
  <c r="I4772" i="17" s="1"/>
  <c r="E4773" i="17"/>
  <c r="I4773" i="17" s="1"/>
  <c r="E4774" i="17"/>
  <c r="I4774" i="17" s="1"/>
  <c r="E4775" i="17"/>
  <c r="I4775" i="17" s="1"/>
  <c r="E4776" i="17"/>
  <c r="I4776" i="17" s="1"/>
  <c r="E4777" i="17"/>
  <c r="I4777" i="17" s="1"/>
  <c r="E4778" i="17"/>
  <c r="I4778" i="17" s="1"/>
  <c r="E4779" i="17"/>
  <c r="I4779" i="17" s="1"/>
  <c r="E4780" i="17"/>
  <c r="I4780" i="17" s="1"/>
  <c r="E4781" i="17"/>
  <c r="I4781" i="17" s="1"/>
  <c r="E4782" i="17"/>
  <c r="I4782" i="17" s="1"/>
  <c r="E4783" i="17"/>
  <c r="I4783" i="17" s="1"/>
  <c r="E4784" i="17"/>
  <c r="I4784" i="17" s="1"/>
  <c r="E4785" i="17"/>
  <c r="I4785" i="17" s="1"/>
  <c r="E4786" i="17"/>
  <c r="I4786" i="17" s="1"/>
  <c r="E4787" i="17"/>
  <c r="I4787" i="17" s="1"/>
  <c r="E4788" i="17"/>
  <c r="I4788" i="17" s="1"/>
  <c r="E4789" i="17"/>
  <c r="I4789" i="17" s="1"/>
  <c r="E4790" i="17"/>
  <c r="I4790" i="17" s="1"/>
  <c r="E4791" i="17"/>
  <c r="I4791" i="17" s="1"/>
  <c r="E4792" i="17"/>
  <c r="I4792" i="17" s="1"/>
  <c r="E4793" i="17"/>
  <c r="I4793" i="17" s="1"/>
  <c r="E4794" i="17"/>
  <c r="I4794" i="17" s="1"/>
  <c r="E4795" i="17"/>
  <c r="I4795" i="17" s="1"/>
  <c r="E4796" i="17"/>
  <c r="I4796" i="17" s="1"/>
  <c r="E4797" i="17"/>
  <c r="I4797" i="17" s="1"/>
  <c r="E4798" i="17"/>
  <c r="I4798" i="17" s="1"/>
  <c r="E4799" i="17"/>
  <c r="I4799" i="17" s="1"/>
  <c r="E4800" i="17"/>
  <c r="I4800" i="17" s="1"/>
  <c r="E4801" i="17"/>
  <c r="I4801" i="17" s="1"/>
  <c r="E4802" i="17"/>
  <c r="I4802" i="17" s="1"/>
  <c r="E4803" i="17"/>
  <c r="I4803" i="17" s="1"/>
  <c r="E4804" i="17"/>
  <c r="I4804" i="17" s="1"/>
  <c r="E4805" i="17"/>
  <c r="I4805" i="17" s="1"/>
  <c r="E4806" i="17"/>
  <c r="I4806" i="17" s="1"/>
  <c r="E4807" i="17"/>
  <c r="I4807" i="17" s="1"/>
  <c r="E4808" i="17"/>
  <c r="I4808" i="17" s="1"/>
  <c r="E4809" i="17"/>
  <c r="I4809" i="17" s="1"/>
  <c r="E4810" i="17"/>
  <c r="I4810" i="17" s="1"/>
  <c r="E4811" i="17"/>
  <c r="I4811" i="17" s="1"/>
  <c r="E4812" i="17"/>
  <c r="I4812" i="17" s="1"/>
  <c r="E4813" i="17"/>
  <c r="I4813" i="17" s="1"/>
  <c r="E4814" i="17"/>
  <c r="I4814" i="17" s="1"/>
  <c r="E4815" i="17"/>
  <c r="I4815" i="17" s="1"/>
  <c r="E4816" i="17"/>
  <c r="I4816" i="17" s="1"/>
  <c r="E4817" i="17"/>
  <c r="I4817" i="17" s="1"/>
  <c r="E4818" i="17"/>
  <c r="I4818" i="17" s="1"/>
  <c r="E4819" i="17"/>
  <c r="I4819" i="17" s="1"/>
  <c r="E4820" i="17"/>
  <c r="I4820" i="17" s="1"/>
  <c r="E4821" i="17"/>
  <c r="I4821" i="17" s="1"/>
  <c r="E4822" i="17"/>
  <c r="I4822" i="17" s="1"/>
  <c r="E4823" i="17"/>
  <c r="I4823" i="17" s="1"/>
  <c r="E4824" i="17"/>
  <c r="I4824" i="17" s="1"/>
  <c r="E4825" i="17"/>
  <c r="I4825" i="17" s="1"/>
  <c r="E4826" i="17"/>
  <c r="I4826" i="17" s="1"/>
  <c r="E4827" i="17"/>
  <c r="I4827" i="17" s="1"/>
  <c r="E4489" i="17"/>
  <c r="I4489" i="17" s="1"/>
  <c r="E3639" i="17"/>
  <c r="I3639" i="17" s="1"/>
  <c r="E4830" i="17"/>
  <c r="I4830" i="17" s="1"/>
  <c r="G4830" i="17"/>
  <c r="K4830" i="17" s="1"/>
  <c r="E4831" i="17"/>
  <c r="I4831" i="17" s="1"/>
  <c r="G4831" i="17"/>
  <c r="K4831" i="17" s="1"/>
  <c r="E4832" i="17"/>
  <c r="I4832" i="17" s="1"/>
  <c r="G4832" i="17"/>
  <c r="K4832" i="17" s="1"/>
  <c r="E4833" i="17"/>
  <c r="I4833" i="17" s="1"/>
  <c r="G4833" i="17"/>
  <c r="K4833" i="17" s="1"/>
  <c r="E4834" i="17"/>
  <c r="I4834" i="17" s="1"/>
  <c r="G4834" i="17"/>
  <c r="K4834" i="17" s="1"/>
  <c r="E4835" i="17"/>
  <c r="I4835" i="17" s="1"/>
  <c r="G4835" i="17"/>
  <c r="K4835" i="17" s="1"/>
  <c r="E4836" i="17"/>
  <c r="I4836" i="17" s="1"/>
  <c r="G4836" i="17"/>
  <c r="K4836" i="17" s="1"/>
  <c r="E4837" i="17"/>
  <c r="I4837" i="17" s="1"/>
  <c r="E4838" i="17"/>
  <c r="I4838" i="17" s="1"/>
  <c r="E4839" i="17"/>
  <c r="I4839" i="17" s="1"/>
  <c r="E4840" i="17"/>
  <c r="I4840" i="17" s="1"/>
  <c r="E4841" i="17"/>
  <c r="I4841" i="17" s="1"/>
  <c r="E4842" i="17"/>
  <c r="I4842" i="17" s="1"/>
  <c r="E4843" i="17"/>
  <c r="I4843" i="17" s="1"/>
  <c r="E4844" i="17"/>
  <c r="I4844" i="17" s="1"/>
  <c r="E4845" i="17"/>
  <c r="I4845" i="17" s="1"/>
  <c r="E4846" i="17"/>
  <c r="I4846" i="17" s="1"/>
  <c r="E4847" i="17"/>
  <c r="I4847" i="17" s="1"/>
  <c r="E4848" i="17"/>
  <c r="I4848" i="17" s="1"/>
  <c r="E4849" i="17"/>
  <c r="I4849" i="17" s="1"/>
  <c r="E4850" i="17"/>
  <c r="I4850" i="17" s="1"/>
  <c r="E4851" i="17"/>
  <c r="I4851" i="17" s="1"/>
  <c r="E4852" i="17"/>
  <c r="I4852" i="17" s="1"/>
  <c r="E4853" i="17"/>
  <c r="I4853" i="17" s="1"/>
  <c r="E4854" i="17"/>
  <c r="I4854" i="17" s="1"/>
  <c r="E4855" i="17"/>
  <c r="I4855" i="17" s="1"/>
  <c r="E4856" i="17"/>
  <c r="I4856" i="17" s="1"/>
  <c r="E4857" i="17"/>
  <c r="I4857" i="17" s="1"/>
  <c r="E4858" i="17"/>
  <c r="I4858" i="17" s="1"/>
  <c r="E4859" i="17"/>
  <c r="I4859" i="17" s="1"/>
  <c r="E4860" i="17"/>
  <c r="I4860" i="17" s="1"/>
  <c r="E4861" i="17"/>
  <c r="I4861" i="17" s="1"/>
  <c r="E4862" i="17"/>
  <c r="I4862" i="17" s="1"/>
  <c r="E4863" i="17"/>
  <c r="I4863" i="17" s="1"/>
  <c r="E4864" i="17"/>
  <c r="I4864" i="17" s="1"/>
  <c r="E4865" i="17"/>
  <c r="I4865" i="17" s="1"/>
  <c r="E4866" i="17"/>
  <c r="I4866" i="17" s="1"/>
  <c r="E4867" i="17"/>
  <c r="I4867" i="17" s="1"/>
  <c r="E4868" i="17"/>
  <c r="I4868" i="17" s="1"/>
  <c r="E4869" i="17"/>
  <c r="I4869" i="17" s="1"/>
  <c r="E4870" i="17"/>
  <c r="I4870" i="17" s="1"/>
  <c r="E4871" i="17"/>
  <c r="I4871" i="17" s="1"/>
  <c r="E4872" i="17"/>
  <c r="I4872" i="17" s="1"/>
  <c r="E4873" i="17"/>
  <c r="I4873" i="17" s="1"/>
  <c r="E4874" i="17"/>
  <c r="I4874" i="17" s="1"/>
  <c r="E4875" i="17"/>
  <c r="I4875" i="17" s="1"/>
  <c r="E4876" i="17"/>
  <c r="I4876" i="17" s="1"/>
  <c r="E4877" i="17"/>
  <c r="I4877" i="17" s="1"/>
  <c r="E4878" i="17"/>
  <c r="I4878" i="17" s="1"/>
  <c r="E4879" i="17"/>
  <c r="I4879" i="17" s="1"/>
  <c r="E4880" i="17"/>
  <c r="I4880" i="17" s="1"/>
  <c r="E4881" i="17"/>
  <c r="I4881" i="17" s="1"/>
  <c r="E4882" i="17"/>
  <c r="I4882" i="17" s="1"/>
  <c r="E4883" i="17"/>
  <c r="I4883" i="17" s="1"/>
  <c r="E4884" i="17"/>
  <c r="I4884" i="17" s="1"/>
  <c r="E4885" i="17"/>
  <c r="I4885" i="17" s="1"/>
  <c r="E4886" i="17"/>
  <c r="I4886" i="17" s="1"/>
  <c r="E4887" i="17"/>
  <c r="I4887" i="17" s="1"/>
  <c r="E4888" i="17"/>
  <c r="I4888" i="17" s="1"/>
  <c r="E4889" i="17"/>
  <c r="I4889" i="17" s="1"/>
  <c r="E4890" i="17"/>
  <c r="I4890" i="17" s="1"/>
  <c r="E4891" i="17"/>
  <c r="I4891" i="17" s="1"/>
  <c r="E4892" i="17"/>
  <c r="I4892" i="17" s="1"/>
  <c r="E4893" i="17"/>
  <c r="I4893" i="17" s="1"/>
  <c r="E4894" i="17"/>
  <c r="I4894" i="17" s="1"/>
  <c r="E4895" i="17"/>
  <c r="I4895" i="17" s="1"/>
  <c r="E4896" i="17"/>
  <c r="I4896" i="17" s="1"/>
  <c r="E4897" i="17"/>
  <c r="I4897" i="17" s="1"/>
  <c r="E4898" i="17"/>
  <c r="I4898" i="17" s="1"/>
  <c r="E4899" i="17"/>
  <c r="I4899" i="17" s="1"/>
  <c r="E4900" i="17"/>
  <c r="I4900" i="17" s="1"/>
  <c r="E4901" i="17"/>
  <c r="I4901" i="17" s="1"/>
  <c r="E4902" i="17"/>
  <c r="I4902" i="17" s="1"/>
  <c r="E4903" i="17"/>
  <c r="I4903" i="17" s="1"/>
  <c r="E4904" i="17"/>
  <c r="I4904" i="17" s="1"/>
  <c r="E4905" i="17"/>
  <c r="I4905" i="17" s="1"/>
  <c r="E4906" i="17"/>
  <c r="I4906" i="17" s="1"/>
  <c r="E4907" i="17"/>
  <c r="I4907" i="17" s="1"/>
  <c r="E4908" i="17"/>
  <c r="I4908" i="17" s="1"/>
  <c r="E4909" i="17"/>
  <c r="I4909" i="17" s="1"/>
  <c r="E4910" i="17"/>
  <c r="I4910" i="17" s="1"/>
  <c r="E4911" i="17"/>
  <c r="I4911" i="17" s="1"/>
  <c r="E4912" i="17"/>
  <c r="I4912" i="17" s="1"/>
  <c r="E4913" i="17"/>
  <c r="I4913" i="17" s="1"/>
  <c r="E4914" i="17"/>
  <c r="I4914" i="17" s="1"/>
  <c r="E4915" i="17"/>
  <c r="I4915" i="17" s="1"/>
  <c r="E4916" i="17"/>
  <c r="I4916" i="17" s="1"/>
  <c r="E4917" i="17"/>
  <c r="I4917" i="17" s="1"/>
  <c r="E4918" i="17"/>
  <c r="I4918" i="17" s="1"/>
  <c r="E4919" i="17"/>
  <c r="I4919" i="17" s="1"/>
  <c r="E4920" i="17"/>
  <c r="I4920" i="17" s="1"/>
  <c r="E4921" i="17"/>
  <c r="I4921" i="17" s="1"/>
  <c r="E4922" i="17"/>
  <c r="I4922" i="17" s="1"/>
  <c r="E4923" i="17"/>
  <c r="I4923" i="17" s="1"/>
  <c r="E4924" i="17"/>
  <c r="I4924" i="17" s="1"/>
  <c r="E4925" i="17"/>
  <c r="I4925" i="17" s="1"/>
  <c r="E4926" i="17"/>
  <c r="I4926" i="17" s="1"/>
  <c r="E4927" i="17"/>
  <c r="I4927" i="17" s="1"/>
  <c r="E4928" i="17"/>
  <c r="I4928" i="17" s="1"/>
  <c r="E4929" i="17"/>
  <c r="I4929" i="17" s="1"/>
  <c r="E4930" i="17"/>
  <c r="I4930" i="17" s="1"/>
  <c r="E4931" i="17"/>
  <c r="I4931" i="17" s="1"/>
  <c r="E4932" i="17"/>
  <c r="I4932" i="17" s="1"/>
  <c r="E4933" i="17"/>
  <c r="I4933" i="17" s="1"/>
  <c r="E4934" i="17"/>
  <c r="I4934" i="17" s="1"/>
  <c r="E4935" i="17"/>
  <c r="I4935" i="17" s="1"/>
  <c r="E4936" i="17"/>
  <c r="I4936" i="17" s="1"/>
  <c r="E4937" i="17"/>
  <c r="I4937" i="17" s="1"/>
  <c r="E4938" i="17"/>
  <c r="I4938" i="17" s="1"/>
  <c r="E4939" i="17"/>
  <c r="I4939" i="17" s="1"/>
  <c r="E4940" i="17"/>
  <c r="I4940" i="17" s="1"/>
  <c r="E4941" i="17"/>
  <c r="I4941" i="17" s="1"/>
  <c r="E4942" i="17"/>
  <c r="I4942" i="17" s="1"/>
  <c r="E4943" i="17"/>
  <c r="I4943" i="17" s="1"/>
  <c r="E4944" i="17"/>
  <c r="I4944" i="17" s="1"/>
  <c r="E4945" i="17"/>
  <c r="I4945" i="17" s="1"/>
  <c r="E4946" i="17"/>
  <c r="I4946" i="17" s="1"/>
  <c r="E4947" i="17"/>
  <c r="I4947" i="17" s="1"/>
  <c r="E4948" i="17"/>
  <c r="I4948" i="17" s="1"/>
  <c r="E4949" i="17"/>
  <c r="I4949" i="17" s="1"/>
  <c r="E4950" i="17"/>
  <c r="I4950" i="17" s="1"/>
  <c r="E4951" i="17"/>
  <c r="I4951" i="17" s="1"/>
  <c r="E4952" i="17"/>
  <c r="I4952" i="17" s="1"/>
  <c r="E4953" i="17"/>
  <c r="I4953" i="17" s="1"/>
  <c r="E4954" i="17"/>
  <c r="I4954" i="17" s="1"/>
  <c r="E4955" i="17"/>
  <c r="I4955" i="17" s="1"/>
  <c r="E4956" i="17"/>
  <c r="I4956" i="17" s="1"/>
  <c r="E4957" i="17"/>
  <c r="I4957" i="17" s="1"/>
  <c r="E4958" i="17"/>
  <c r="I4958" i="17" s="1"/>
  <c r="E4959" i="17"/>
  <c r="I4959" i="17" s="1"/>
  <c r="E4960" i="17"/>
  <c r="I4960" i="17" s="1"/>
  <c r="E4961" i="17"/>
  <c r="I4961" i="17" s="1"/>
  <c r="E4962" i="17"/>
  <c r="I4962" i="17" s="1"/>
  <c r="E4963" i="17"/>
  <c r="I4963" i="17" s="1"/>
  <c r="E4964" i="17"/>
  <c r="I4964" i="17" s="1"/>
  <c r="E4965" i="17"/>
  <c r="I4965" i="17" s="1"/>
  <c r="E4966" i="17"/>
  <c r="I4966" i="17" s="1"/>
  <c r="E4967" i="17"/>
  <c r="I4967" i="17" s="1"/>
  <c r="E4968" i="17"/>
  <c r="I4968" i="17" s="1"/>
  <c r="E4969" i="17"/>
  <c r="I4969" i="17" s="1"/>
  <c r="E4970" i="17"/>
  <c r="I4970" i="17" s="1"/>
  <c r="E4971" i="17"/>
  <c r="I4971" i="17" s="1"/>
  <c r="E4972" i="17"/>
  <c r="I4972" i="17" s="1"/>
  <c r="E4973" i="17"/>
  <c r="I4973" i="17" s="1"/>
  <c r="E4974" i="17"/>
  <c r="I4974" i="17" s="1"/>
  <c r="E4975" i="17"/>
  <c r="I4975" i="17" s="1"/>
  <c r="E4976" i="17"/>
  <c r="I4976" i="17" s="1"/>
  <c r="E4977" i="17"/>
  <c r="I4977" i="17" s="1"/>
  <c r="E4978" i="17"/>
  <c r="I4978" i="17" s="1"/>
  <c r="E4979" i="17"/>
  <c r="I4979" i="17" s="1"/>
  <c r="E4980" i="17"/>
  <c r="I4980" i="17" s="1"/>
  <c r="E4981" i="17"/>
  <c r="I4981" i="17" s="1"/>
  <c r="E4982" i="17"/>
  <c r="I4982" i="17" s="1"/>
  <c r="E4983" i="17"/>
  <c r="I4983" i="17" s="1"/>
  <c r="E4984" i="17"/>
  <c r="I4984" i="17" s="1"/>
  <c r="E4985" i="17"/>
  <c r="I4985" i="17" s="1"/>
  <c r="E4986" i="17"/>
  <c r="I4986" i="17" s="1"/>
  <c r="E4987" i="17"/>
  <c r="I4987" i="17" s="1"/>
  <c r="E4988" i="17"/>
  <c r="I4988" i="17" s="1"/>
  <c r="E4989" i="17"/>
  <c r="I4989" i="17" s="1"/>
  <c r="E4990" i="17"/>
  <c r="I4990" i="17" s="1"/>
  <c r="E4991" i="17"/>
  <c r="I4991" i="17" s="1"/>
  <c r="E4992" i="17"/>
  <c r="I4992" i="17" s="1"/>
  <c r="E4993" i="17"/>
  <c r="I4993" i="17" s="1"/>
  <c r="E4994" i="17"/>
  <c r="I4994" i="17" s="1"/>
  <c r="E4995" i="17"/>
  <c r="I4995" i="17" s="1"/>
  <c r="E4996" i="17"/>
  <c r="I4996" i="17" s="1"/>
  <c r="E4997" i="17"/>
  <c r="I4997" i="17" s="1"/>
  <c r="E3808" i="17"/>
  <c r="I3808" i="17" s="1"/>
  <c r="E4659" i="17"/>
  <c r="I4659" i="17" s="1"/>
  <c r="E5000" i="17"/>
  <c r="I5000" i="17" s="1"/>
  <c r="G5000" i="17"/>
  <c r="K5000" i="17" s="1"/>
  <c r="E5001" i="17"/>
  <c r="I5001" i="17" s="1"/>
  <c r="G5001" i="17"/>
  <c r="E5002" i="17"/>
  <c r="I5002" i="17" s="1"/>
  <c r="G5002" i="17"/>
  <c r="K5002" i="17" s="1"/>
  <c r="E5003" i="17"/>
  <c r="I5003" i="17" s="1"/>
  <c r="G5003" i="17"/>
  <c r="K5003" i="17" s="1"/>
  <c r="E5004" i="17"/>
  <c r="I5004" i="17" s="1"/>
  <c r="G5004" i="17"/>
  <c r="K5004" i="17" s="1"/>
  <c r="E5005" i="17"/>
  <c r="I5005" i="17" s="1"/>
  <c r="G5005" i="17"/>
  <c r="K5005" i="17" s="1"/>
  <c r="E5006" i="17"/>
  <c r="I5006" i="17" s="1"/>
  <c r="G5006" i="17"/>
  <c r="K5006" i="17" s="1"/>
  <c r="E5007" i="17"/>
  <c r="I5007" i="17" s="1"/>
  <c r="E5008" i="17"/>
  <c r="I5008" i="17" s="1"/>
  <c r="E5009" i="17"/>
  <c r="I5009" i="17" s="1"/>
  <c r="E5010" i="17"/>
  <c r="I5010" i="17" s="1"/>
  <c r="E5011" i="17"/>
  <c r="I5011" i="17" s="1"/>
  <c r="E5012" i="17"/>
  <c r="I5012" i="17" s="1"/>
  <c r="E5013" i="17"/>
  <c r="I5013" i="17" s="1"/>
  <c r="E5014" i="17"/>
  <c r="I5014" i="17" s="1"/>
  <c r="E5015" i="17"/>
  <c r="I5015" i="17" s="1"/>
  <c r="E5016" i="17"/>
  <c r="I5016" i="17" s="1"/>
  <c r="E5017" i="17"/>
  <c r="I5017" i="17" s="1"/>
  <c r="E5018" i="17"/>
  <c r="I5018" i="17" s="1"/>
  <c r="E5019" i="17"/>
  <c r="I5019" i="17" s="1"/>
  <c r="E5020" i="17"/>
  <c r="I5020" i="17" s="1"/>
  <c r="E5021" i="17"/>
  <c r="I5021" i="17" s="1"/>
  <c r="E5022" i="17"/>
  <c r="I5022" i="17" s="1"/>
  <c r="E5023" i="17"/>
  <c r="I5023" i="17" s="1"/>
  <c r="E5024" i="17"/>
  <c r="I5024" i="17" s="1"/>
  <c r="E5025" i="17"/>
  <c r="I5025" i="17" s="1"/>
  <c r="E5026" i="17"/>
  <c r="I5026" i="17" s="1"/>
  <c r="E5027" i="17"/>
  <c r="I5027" i="17" s="1"/>
  <c r="E5028" i="17"/>
  <c r="I5028" i="17" s="1"/>
  <c r="E5029" i="17"/>
  <c r="I5029" i="17" s="1"/>
  <c r="E5030" i="17"/>
  <c r="I5030" i="17" s="1"/>
  <c r="E5031" i="17"/>
  <c r="I5031" i="17" s="1"/>
  <c r="E5032" i="17"/>
  <c r="I5032" i="17" s="1"/>
  <c r="E5033" i="17"/>
  <c r="I5033" i="17" s="1"/>
  <c r="E5034" i="17"/>
  <c r="I5034" i="17" s="1"/>
  <c r="E5035" i="17"/>
  <c r="I5035" i="17" s="1"/>
  <c r="E5036" i="17"/>
  <c r="I5036" i="17" s="1"/>
  <c r="E5037" i="17"/>
  <c r="I5037" i="17" s="1"/>
  <c r="E5038" i="17"/>
  <c r="I5038" i="17" s="1"/>
  <c r="E5039" i="17"/>
  <c r="I5039" i="17" s="1"/>
  <c r="E5040" i="17"/>
  <c r="I5040" i="17" s="1"/>
  <c r="E5041" i="17"/>
  <c r="I5041" i="17" s="1"/>
  <c r="E5042" i="17"/>
  <c r="I5042" i="17" s="1"/>
  <c r="E5043" i="17"/>
  <c r="I5043" i="17" s="1"/>
  <c r="E5044" i="17"/>
  <c r="I5044" i="17" s="1"/>
  <c r="E5045" i="17"/>
  <c r="I5045" i="17" s="1"/>
  <c r="E5046" i="17"/>
  <c r="I5046" i="17" s="1"/>
  <c r="E5047" i="17"/>
  <c r="I5047" i="17" s="1"/>
  <c r="E5048" i="17"/>
  <c r="I5048" i="17" s="1"/>
  <c r="E5049" i="17"/>
  <c r="I5049" i="17" s="1"/>
  <c r="E5050" i="17"/>
  <c r="I5050" i="17" s="1"/>
  <c r="E5051" i="17"/>
  <c r="I5051" i="17" s="1"/>
  <c r="E5052" i="17"/>
  <c r="I5052" i="17" s="1"/>
  <c r="E5053" i="17"/>
  <c r="I5053" i="17" s="1"/>
  <c r="E5054" i="17"/>
  <c r="I5054" i="17" s="1"/>
  <c r="E5055" i="17"/>
  <c r="I5055" i="17" s="1"/>
  <c r="E5056" i="17"/>
  <c r="I5056" i="17" s="1"/>
  <c r="E5057" i="17"/>
  <c r="I5057" i="17" s="1"/>
  <c r="E5058" i="17"/>
  <c r="I5058" i="17" s="1"/>
  <c r="E5059" i="17"/>
  <c r="I5059" i="17" s="1"/>
  <c r="E5060" i="17"/>
  <c r="I5060" i="17" s="1"/>
  <c r="E5061" i="17"/>
  <c r="I5061" i="17" s="1"/>
  <c r="E5062" i="17"/>
  <c r="I5062" i="17" s="1"/>
  <c r="E5063" i="17"/>
  <c r="I5063" i="17" s="1"/>
  <c r="E5064" i="17"/>
  <c r="I5064" i="17" s="1"/>
  <c r="E5065" i="17"/>
  <c r="I5065" i="17" s="1"/>
  <c r="E5066" i="17"/>
  <c r="I5066" i="17" s="1"/>
  <c r="E5067" i="17"/>
  <c r="I5067" i="17" s="1"/>
  <c r="E5068" i="17"/>
  <c r="I5068" i="17" s="1"/>
  <c r="E5069" i="17"/>
  <c r="I5069" i="17" s="1"/>
  <c r="E5070" i="17"/>
  <c r="I5070" i="17" s="1"/>
  <c r="E5071" i="17"/>
  <c r="I5071" i="17" s="1"/>
  <c r="E5072" i="17"/>
  <c r="I5072" i="17" s="1"/>
  <c r="E5073" i="17"/>
  <c r="I5073" i="17" s="1"/>
  <c r="E5074" i="17"/>
  <c r="I5074" i="17" s="1"/>
  <c r="E5075" i="17"/>
  <c r="I5075" i="17" s="1"/>
  <c r="E5076" i="17"/>
  <c r="I5076" i="17" s="1"/>
  <c r="E5077" i="17"/>
  <c r="I5077" i="17" s="1"/>
  <c r="E5078" i="17"/>
  <c r="I5078" i="17" s="1"/>
  <c r="E5079" i="17"/>
  <c r="I5079" i="17" s="1"/>
  <c r="E5080" i="17"/>
  <c r="I5080" i="17" s="1"/>
  <c r="E5081" i="17"/>
  <c r="I5081" i="17" s="1"/>
  <c r="E5082" i="17"/>
  <c r="I5082" i="17" s="1"/>
  <c r="E5083" i="17"/>
  <c r="I5083" i="17" s="1"/>
  <c r="E5084" i="17"/>
  <c r="I5084" i="17" s="1"/>
  <c r="E5085" i="17"/>
  <c r="I5085" i="17" s="1"/>
  <c r="E5086" i="17"/>
  <c r="I5086" i="17" s="1"/>
  <c r="E5087" i="17"/>
  <c r="I5087" i="17" s="1"/>
  <c r="E5088" i="17"/>
  <c r="I5088" i="17" s="1"/>
  <c r="E5089" i="17"/>
  <c r="I5089" i="17" s="1"/>
  <c r="E5090" i="17"/>
  <c r="I5090" i="17" s="1"/>
  <c r="E5091" i="17"/>
  <c r="I5091" i="17" s="1"/>
  <c r="E5092" i="17"/>
  <c r="I5092" i="17" s="1"/>
  <c r="E5093" i="17"/>
  <c r="I5093" i="17" s="1"/>
  <c r="E5094" i="17"/>
  <c r="I5094" i="17" s="1"/>
  <c r="E5095" i="17"/>
  <c r="I5095" i="17" s="1"/>
  <c r="E5096" i="17"/>
  <c r="I5096" i="17" s="1"/>
  <c r="E5097" i="17"/>
  <c r="I5097" i="17" s="1"/>
  <c r="E5098" i="17"/>
  <c r="I5098" i="17" s="1"/>
  <c r="E5099" i="17"/>
  <c r="I5099" i="17" s="1"/>
  <c r="E5100" i="17"/>
  <c r="I5100" i="17" s="1"/>
  <c r="E5101" i="17"/>
  <c r="I5101" i="17" s="1"/>
  <c r="E5102" i="17"/>
  <c r="I5102" i="17" s="1"/>
  <c r="E5103" i="17"/>
  <c r="I5103" i="17" s="1"/>
  <c r="E5104" i="17"/>
  <c r="I5104" i="17" s="1"/>
  <c r="E5105" i="17"/>
  <c r="I5105" i="17" s="1"/>
  <c r="E5106" i="17"/>
  <c r="I5106" i="17" s="1"/>
  <c r="E5107" i="17"/>
  <c r="I5107" i="17" s="1"/>
  <c r="E5108" i="17"/>
  <c r="I5108" i="17" s="1"/>
  <c r="E5109" i="17"/>
  <c r="I5109" i="17" s="1"/>
  <c r="E5110" i="17"/>
  <c r="I5110" i="17" s="1"/>
  <c r="E5111" i="17"/>
  <c r="I5111" i="17" s="1"/>
  <c r="E5112" i="17"/>
  <c r="I5112" i="17" s="1"/>
  <c r="E5113" i="17"/>
  <c r="I5113" i="17" s="1"/>
  <c r="E5114" i="17"/>
  <c r="I5114" i="17" s="1"/>
  <c r="E5115" i="17"/>
  <c r="I5115" i="17" s="1"/>
  <c r="E5116" i="17"/>
  <c r="I5116" i="17" s="1"/>
  <c r="E5117" i="17"/>
  <c r="I5117" i="17" s="1"/>
  <c r="E5118" i="17"/>
  <c r="I5118" i="17" s="1"/>
  <c r="E5119" i="17"/>
  <c r="I5119" i="17" s="1"/>
  <c r="E5120" i="17"/>
  <c r="I5120" i="17" s="1"/>
  <c r="E5121" i="17"/>
  <c r="I5121" i="17" s="1"/>
  <c r="E5122" i="17"/>
  <c r="I5122" i="17" s="1"/>
  <c r="E5123" i="17"/>
  <c r="I5123" i="17" s="1"/>
  <c r="E5124" i="17"/>
  <c r="I5124" i="17" s="1"/>
  <c r="E5125" i="17"/>
  <c r="I5125" i="17" s="1"/>
  <c r="E5126" i="17"/>
  <c r="I5126" i="17" s="1"/>
  <c r="E5127" i="17"/>
  <c r="I5127" i="17" s="1"/>
  <c r="E5128" i="17"/>
  <c r="I5128" i="17" s="1"/>
  <c r="E5129" i="17"/>
  <c r="I5129" i="17" s="1"/>
  <c r="E5130" i="17"/>
  <c r="I5130" i="17" s="1"/>
  <c r="E5131" i="17"/>
  <c r="I5131" i="17" s="1"/>
  <c r="E5132" i="17"/>
  <c r="I5132" i="17" s="1"/>
  <c r="E5133" i="17"/>
  <c r="I5133" i="17" s="1"/>
  <c r="E5134" i="17"/>
  <c r="I5134" i="17" s="1"/>
  <c r="E5135" i="17"/>
  <c r="I5135" i="17" s="1"/>
  <c r="E5136" i="17"/>
  <c r="I5136" i="17" s="1"/>
  <c r="E5137" i="17"/>
  <c r="I5137" i="17" s="1"/>
  <c r="E5138" i="17"/>
  <c r="I5138" i="17" s="1"/>
  <c r="E5139" i="17"/>
  <c r="I5139" i="17" s="1"/>
  <c r="E5140" i="17"/>
  <c r="I5140" i="17" s="1"/>
  <c r="E5141" i="17"/>
  <c r="I5141" i="17" s="1"/>
  <c r="E5142" i="17"/>
  <c r="I5142" i="17" s="1"/>
  <c r="E5143" i="17"/>
  <c r="I5143" i="17" s="1"/>
  <c r="E5144" i="17"/>
  <c r="I5144" i="17" s="1"/>
  <c r="E5145" i="17"/>
  <c r="I5145" i="17" s="1"/>
  <c r="E5146" i="17"/>
  <c r="I5146" i="17" s="1"/>
  <c r="E5147" i="17"/>
  <c r="I5147" i="17" s="1"/>
  <c r="E5148" i="17"/>
  <c r="I5148" i="17" s="1"/>
  <c r="E5149" i="17"/>
  <c r="I5149" i="17" s="1"/>
  <c r="E5150" i="17"/>
  <c r="I5150" i="17" s="1"/>
  <c r="E5151" i="17"/>
  <c r="I5151" i="17" s="1"/>
  <c r="E5152" i="17"/>
  <c r="I5152" i="17" s="1"/>
  <c r="E5153" i="17"/>
  <c r="I5153" i="17" s="1"/>
  <c r="E5154" i="17"/>
  <c r="I5154" i="17" s="1"/>
  <c r="E5155" i="17"/>
  <c r="I5155" i="17" s="1"/>
  <c r="E5156" i="17"/>
  <c r="I5156" i="17" s="1"/>
  <c r="E5157" i="17"/>
  <c r="I5157" i="17" s="1"/>
  <c r="E5158" i="17"/>
  <c r="I5158" i="17" s="1"/>
  <c r="E5159" i="17"/>
  <c r="I5159" i="17" s="1"/>
  <c r="E5160" i="17"/>
  <c r="I5160" i="17" s="1"/>
  <c r="E5161" i="17"/>
  <c r="I5161" i="17" s="1"/>
  <c r="E5162" i="17"/>
  <c r="I5162" i="17" s="1"/>
  <c r="E5163" i="17"/>
  <c r="I5163" i="17" s="1"/>
  <c r="E5164" i="17"/>
  <c r="I5164" i="17" s="1"/>
  <c r="E5165" i="17"/>
  <c r="I5165" i="17" s="1"/>
  <c r="E5166" i="17"/>
  <c r="I5166" i="17" s="1"/>
  <c r="E5167" i="17"/>
  <c r="I5167" i="17" s="1"/>
  <c r="E5168" i="17"/>
  <c r="I5168" i="17" s="1"/>
  <c r="E1429" i="17"/>
  <c r="I1429" i="17" s="1"/>
  <c r="E5170" i="17"/>
  <c r="I5170" i="17" s="1"/>
  <c r="G5170" i="17"/>
  <c r="K5170" i="17" s="1"/>
  <c r="E5171" i="17"/>
  <c r="I5171" i="17" s="1"/>
  <c r="G5171" i="17"/>
  <c r="K5171" i="17" s="1"/>
  <c r="E5172" i="17"/>
  <c r="I5172" i="17" s="1"/>
  <c r="G5172" i="17"/>
  <c r="K5172" i="17" s="1"/>
  <c r="E5173" i="17"/>
  <c r="I5173" i="17" s="1"/>
  <c r="G5173" i="17"/>
  <c r="K5173" i="17" s="1"/>
  <c r="E5174" i="17"/>
  <c r="I5174" i="17" s="1"/>
  <c r="G5174" i="17"/>
  <c r="K5174" i="17" s="1"/>
  <c r="E5175" i="17"/>
  <c r="I5175" i="17" s="1"/>
  <c r="G5175" i="17"/>
  <c r="K5175" i="17" s="1"/>
  <c r="E5176" i="17"/>
  <c r="I5176" i="17" s="1"/>
  <c r="G5176" i="17"/>
  <c r="K5176" i="17" s="1"/>
  <c r="E5177" i="17"/>
  <c r="I5177" i="17" s="1"/>
  <c r="E5178" i="17"/>
  <c r="I5178" i="17" s="1"/>
  <c r="E5179" i="17"/>
  <c r="I5179" i="17" s="1"/>
  <c r="E5180" i="17"/>
  <c r="I5180" i="17" s="1"/>
  <c r="E5181" i="17"/>
  <c r="I5181" i="17" s="1"/>
  <c r="E5182" i="17"/>
  <c r="I5182" i="17" s="1"/>
  <c r="E5183" i="17"/>
  <c r="I5183" i="17" s="1"/>
  <c r="E5184" i="17"/>
  <c r="I5184" i="17" s="1"/>
  <c r="E5185" i="17"/>
  <c r="I5185" i="17" s="1"/>
  <c r="E5186" i="17"/>
  <c r="I5186" i="17" s="1"/>
  <c r="E5187" i="17"/>
  <c r="I5187" i="17" s="1"/>
  <c r="E5188" i="17"/>
  <c r="I5188" i="17" s="1"/>
  <c r="E5189" i="17"/>
  <c r="I5189" i="17" s="1"/>
  <c r="E5190" i="17"/>
  <c r="I5190" i="17" s="1"/>
  <c r="E5191" i="17"/>
  <c r="I5191" i="17" s="1"/>
  <c r="E5192" i="17"/>
  <c r="I5192" i="17" s="1"/>
  <c r="E5193" i="17"/>
  <c r="I5193" i="17" s="1"/>
  <c r="E5194" i="17"/>
  <c r="I5194" i="17" s="1"/>
  <c r="E5195" i="17"/>
  <c r="I5195" i="17" s="1"/>
  <c r="E5196" i="17"/>
  <c r="I5196" i="17" s="1"/>
  <c r="E5197" i="17"/>
  <c r="I5197" i="17" s="1"/>
  <c r="E5198" i="17"/>
  <c r="I5198" i="17" s="1"/>
  <c r="E5199" i="17"/>
  <c r="I5199" i="17" s="1"/>
  <c r="E5200" i="17"/>
  <c r="I5200" i="17" s="1"/>
  <c r="E5201" i="17"/>
  <c r="I5201" i="17" s="1"/>
  <c r="E5202" i="17"/>
  <c r="I5202" i="17" s="1"/>
  <c r="E5203" i="17"/>
  <c r="I5203" i="17" s="1"/>
  <c r="E5204" i="17"/>
  <c r="I5204" i="17" s="1"/>
  <c r="E5205" i="17"/>
  <c r="I5205" i="17" s="1"/>
  <c r="E5206" i="17"/>
  <c r="I5206" i="17" s="1"/>
  <c r="E5207" i="17"/>
  <c r="I5207" i="17" s="1"/>
  <c r="E5208" i="17"/>
  <c r="I5208" i="17" s="1"/>
  <c r="E5209" i="17"/>
  <c r="I5209" i="17" s="1"/>
  <c r="E5210" i="17"/>
  <c r="I5210" i="17" s="1"/>
  <c r="E5211" i="17"/>
  <c r="I5211" i="17" s="1"/>
  <c r="E5212" i="17"/>
  <c r="I5212" i="17" s="1"/>
  <c r="E5213" i="17"/>
  <c r="I5213" i="17" s="1"/>
  <c r="E5214" i="17"/>
  <c r="I5214" i="17" s="1"/>
  <c r="E5215" i="17"/>
  <c r="I5215" i="17" s="1"/>
  <c r="E5216" i="17"/>
  <c r="I5216" i="17" s="1"/>
  <c r="E5217" i="17"/>
  <c r="I5217" i="17" s="1"/>
  <c r="E5218" i="17"/>
  <c r="I5218" i="17" s="1"/>
  <c r="E5219" i="17"/>
  <c r="I5219" i="17" s="1"/>
  <c r="E5220" i="17"/>
  <c r="I5220" i="17" s="1"/>
  <c r="E5221" i="17"/>
  <c r="I5221" i="17" s="1"/>
  <c r="E5222" i="17"/>
  <c r="I5222" i="17" s="1"/>
  <c r="E5223" i="17"/>
  <c r="I5223" i="17" s="1"/>
  <c r="E5224" i="17"/>
  <c r="I5224" i="17" s="1"/>
  <c r="E5225" i="17"/>
  <c r="I5225" i="17" s="1"/>
  <c r="E5226" i="17"/>
  <c r="I5226" i="17" s="1"/>
  <c r="E5227" i="17"/>
  <c r="I5227" i="17" s="1"/>
  <c r="E5228" i="17"/>
  <c r="I5228" i="17" s="1"/>
  <c r="E5229" i="17"/>
  <c r="I5229" i="17" s="1"/>
  <c r="E5230" i="17"/>
  <c r="I5230" i="17" s="1"/>
  <c r="E5231" i="17"/>
  <c r="I5231" i="17" s="1"/>
  <c r="E5232" i="17"/>
  <c r="I5232" i="17" s="1"/>
  <c r="E5233" i="17"/>
  <c r="I5233" i="17" s="1"/>
  <c r="E5234" i="17"/>
  <c r="I5234" i="17" s="1"/>
  <c r="E5235" i="17"/>
  <c r="I5235" i="17" s="1"/>
  <c r="E5236" i="17"/>
  <c r="I5236" i="17" s="1"/>
  <c r="E5237" i="17"/>
  <c r="I5237" i="17" s="1"/>
  <c r="E5238" i="17"/>
  <c r="I5238" i="17" s="1"/>
  <c r="E5239" i="17"/>
  <c r="I5239" i="17" s="1"/>
  <c r="E5240" i="17"/>
  <c r="I5240" i="17" s="1"/>
  <c r="E5241" i="17"/>
  <c r="I5241" i="17" s="1"/>
  <c r="E5242" i="17"/>
  <c r="I5242" i="17" s="1"/>
  <c r="E5243" i="17"/>
  <c r="I5243" i="17" s="1"/>
  <c r="E5244" i="17"/>
  <c r="I5244" i="17" s="1"/>
  <c r="E5245" i="17"/>
  <c r="I5245" i="17" s="1"/>
  <c r="E5246" i="17"/>
  <c r="I5246" i="17" s="1"/>
  <c r="E5247" i="17"/>
  <c r="I5247" i="17" s="1"/>
  <c r="E5248" i="17"/>
  <c r="I5248" i="17" s="1"/>
  <c r="E5249" i="17"/>
  <c r="I5249" i="17" s="1"/>
  <c r="E5250" i="17"/>
  <c r="I5250" i="17" s="1"/>
  <c r="E5251" i="17"/>
  <c r="I5251" i="17" s="1"/>
  <c r="E5252" i="17"/>
  <c r="I5252" i="17" s="1"/>
  <c r="E5253" i="17"/>
  <c r="I5253" i="17" s="1"/>
  <c r="E5254" i="17"/>
  <c r="I5254" i="17" s="1"/>
  <c r="E5255" i="17"/>
  <c r="I5255" i="17" s="1"/>
  <c r="E5256" i="17"/>
  <c r="I5256" i="17" s="1"/>
  <c r="E5257" i="17"/>
  <c r="I5257" i="17" s="1"/>
  <c r="E5258" i="17"/>
  <c r="I5258" i="17" s="1"/>
  <c r="E5259" i="17"/>
  <c r="I5259" i="17" s="1"/>
  <c r="E5260" i="17"/>
  <c r="I5260" i="17" s="1"/>
  <c r="E5261" i="17"/>
  <c r="I5261" i="17" s="1"/>
  <c r="E5262" i="17"/>
  <c r="I5262" i="17" s="1"/>
  <c r="E5263" i="17"/>
  <c r="I5263" i="17" s="1"/>
  <c r="E5264" i="17"/>
  <c r="I5264" i="17" s="1"/>
  <c r="E5265" i="17"/>
  <c r="I5265" i="17" s="1"/>
  <c r="E5266" i="17"/>
  <c r="I5266" i="17" s="1"/>
  <c r="E5267" i="17"/>
  <c r="I5267" i="17" s="1"/>
  <c r="E5268" i="17"/>
  <c r="I5268" i="17" s="1"/>
  <c r="E5269" i="17"/>
  <c r="I5269" i="17" s="1"/>
  <c r="E5270" i="17"/>
  <c r="I5270" i="17" s="1"/>
  <c r="E5271" i="17"/>
  <c r="I5271" i="17" s="1"/>
  <c r="E5272" i="17"/>
  <c r="I5272" i="17" s="1"/>
  <c r="E5273" i="17"/>
  <c r="I5273" i="17" s="1"/>
  <c r="E5274" i="17"/>
  <c r="I5274" i="17" s="1"/>
  <c r="E5275" i="17"/>
  <c r="I5275" i="17" s="1"/>
  <c r="E5276" i="17"/>
  <c r="I5276" i="17" s="1"/>
  <c r="E5277" i="17"/>
  <c r="I5277" i="17" s="1"/>
  <c r="E5278" i="17"/>
  <c r="I5278" i="17" s="1"/>
  <c r="E5279" i="17"/>
  <c r="I5279" i="17" s="1"/>
  <c r="E5280" i="17"/>
  <c r="I5280" i="17" s="1"/>
  <c r="E5281" i="17"/>
  <c r="I5281" i="17" s="1"/>
  <c r="E5282" i="17"/>
  <c r="I5282" i="17" s="1"/>
  <c r="E5283" i="17"/>
  <c r="I5283" i="17" s="1"/>
  <c r="E5284" i="17"/>
  <c r="I5284" i="17" s="1"/>
  <c r="E5285" i="17"/>
  <c r="I5285" i="17" s="1"/>
  <c r="E5286" i="17"/>
  <c r="I5286" i="17" s="1"/>
  <c r="E5287" i="17"/>
  <c r="I5287" i="17" s="1"/>
  <c r="E5288" i="17"/>
  <c r="I5288" i="17" s="1"/>
  <c r="E5289" i="17"/>
  <c r="I5289" i="17" s="1"/>
  <c r="E5290" i="17"/>
  <c r="I5290" i="17" s="1"/>
  <c r="E5291" i="17"/>
  <c r="I5291" i="17" s="1"/>
  <c r="E5292" i="17"/>
  <c r="I5292" i="17" s="1"/>
  <c r="E5293" i="17"/>
  <c r="I5293" i="17" s="1"/>
  <c r="E5294" i="17"/>
  <c r="I5294" i="17" s="1"/>
  <c r="E5295" i="17"/>
  <c r="I5295" i="17" s="1"/>
  <c r="E5296" i="17"/>
  <c r="I5296" i="17" s="1"/>
  <c r="E5297" i="17"/>
  <c r="I5297" i="17" s="1"/>
  <c r="E5298" i="17"/>
  <c r="I5298" i="17" s="1"/>
  <c r="E5299" i="17"/>
  <c r="I5299" i="17" s="1"/>
  <c r="E5300" i="17"/>
  <c r="I5300" i="17" s="1"/>
  <c r="E5301" i="17"/>
  <c r="I5301" i="17" s="1"/>
  <c r="E5302" i="17"/>
  <c r="I5302" i="17" s="1"/>
  <c r="E5303" i="17"/>
  <c r="I5303" i="17" s="1"/>
  <c r="E5304" i="17"/>
  <c r="I5304" i="17" s="1"/>
  <c r="E5305" i="17"/>
  <c r="I5305" i="17" s="1"/>
  <c r="E5306" i="17"/>
  <c r="I5306" i="17" s="1"/>
  <c r="E5307" i="17"/>
  <c r="I5307" i="17" s="1"/>
  <c r="E5308" i="17"/>
  <c r="I5308" i="17" s="1"/>
  <c r="E5309" i="17"/>
  <c r="I5309" i="17" s="1"/>
  <c r="E5310" i="17"/>
  <c r="I5310" i="17" s="1"/>
  <c r="E5311" i="17"/>
  <c r="I5311" i="17" s="1"/>
  <c r="E5312" i="17"/>
  <c r="I5312" i="17" s="1"/>
  <c r="E5313" i="17"/>
  <c r="I5313" i="17" s="1"/>
  <c r="E5314" i="17"/>
  <c r="I5314" i="17" s="1"/>
  <c r="E5315" i="17"/>
  <c r="I5315" i="17" s="1"/>
  <c r="E5316" i="17"/>
  <c r="I5316" i="17" s="1"/>
  <c r="E5317" i="17"/>
  <c r="I5317" i="17" s="1"/>
  <c r="E5318" i="17"/>
  <c r="I5318" i="17" s="1"/>
  <c r="E5319" i="17"/>
  <c r="I5319" i="17" s="1"/>
  <c r="E5320" i="17"/>
  <c r="I5320" i="17" s="1"/>
  <c r="E5321" i="17"/>
  <c r="I5321" i="17" s="1"/>
  <c r="E5322" i="17"/>
  <c r="I5322" i="17" s="1"/>
  <c r="E5323" i="17"/>
  <c r="I5323" i="17" s="1"/>
  <c r="E5324" i="17"/>
  <c r="I5324" i="17" s="1"/>
  <c r="E5325" i="17"/>
  <c r="I5325" i="17" s="1"/>
  <c r="E5326" i="17"/>
  <c r="I5326" i="17" s="1"/>
  <c r="E5327" i="17"/>
  <c r="I5327" i="17" s="1"/>
  <c r="E5328" i="17"/>
  <c r="I5328" i="17" s="1"/>
  <c r="E5329" i="17"/>
  <c r="I5329" i="17" s="1"/>
  <c r="E5330" i="17"/>
  <c r="I5330" i="17" s="1"/>
  <c r="E5331" i="17"/>
  <c r="I5331" i="17" s="1"/>
  <c r="E5332" i="17"/>
  <c r="I5332" i="17" s="1"/>
  <c r="E5333" i="17"/>
  <c r="I5333" i="17" s="1"/>
  <c r="E5334" i="17"/>
  <c r="I5334" i="17" s="1"/>
  <c r="E5335" i="17"/>
  <c r="I5335" i="17" s="1"/>
  <c r="E5336" i="17"/>
  <c r="I5336" i="17" s="1"/>
  <c r="E5337" i="17"/>
  <c r="I5337" i="17" s="1"/>
  <c r="E5338" i="17"/>
  <c r="I5338" i="17" s="1"/>
  <c r="E5339" i="17"/>
  <c r="I5339" i="17" s="1"/>
  <c r="E5340" i="17"/>
  <c r="I5340" i="17" s="1"/>
  <c r="G5340" i="17"/>
  <c r="K5340" i="17" s="1"/>
  <c r="E5341" i="17"/>
  <c r="I5341" i="17" s="1"/>
  <c r="G5341" i="17"/>
  <c r="K5341" i="17" s="1"/>
  <c r="E5342" i="17"/>
  <c r="I5342" i="17" s="1"/>
  <c r="G5342" i="17"/>
  <c r="K5342" i="17" s="1"/>
  <c r="E5343" i="17"/>
  <c r="I5343" i="17" s="1"/>
  <c r="G5343" i="17"/>
  <c r="K5343" i="17" s="1"/>
  <c r="E5344" i="17"/>
  <c r="I5344" i="17" s="1"/>
  <c r="G5344" i="17"/>
  <c r="K5344" i="17" s="1"/>
  <c r="E5345" i="17"/>
  <c r="I5345" i="17" s="1"/>
  <c r="G5345" i="17"/>
  <c r="K5345" i="17" s="1"/>
  <c r="E5346" i="17"/>
  <c r="I5346" i="17" s="1"/>
  <c r="G5346" i="17"/>
  <c r="K5346" i="17" s="1"/>
  <c r="E5347" i="17"/>
  <c r="I5347" i="17" s="1"/>
  <c r="E5348" i="17"/>
  <c r="I5348" i="17" s="1"/>
  <c r="E5349" i="17"/>
  <c r="I5349" i="17" s="1"/>
  <c r="E5350" i="17"/>
  <c r="I5350" i="17" s="1"/>
  <c r="E5351" i="17"/>
  <c r="I5351" i="17" s="1"/>
  <c r="E5352" i="17"/>
  <c r="I5352" i="17" s="1"/>
  <c r="E5353" i="17"/>
  <c r="I5353" i="17" s="1"/>
  <c r="E5354" i="17"/>
  <c r="I5354" i="17" s="1"/>
  <c r="E5355" i="17"/>
  <c r="I5355" i="17" s="1"/>
  <c r="E5356" i="17"/>
  <c r="I5356" i="17" s="1"/>
  <c r="E5357" i="17"/>
  <c r="I5357" i="17" s="1"/>
  <c r="E5358" i="17"/>
  <c r="I5358" i="17" s="1"/>
  <c r="E5359" i="17"/>
  <c r="I5359" i="17" s="1"/>
  <c r="E5360" i="17"/>
  <c r="I5360" i="17" s="1"/>
  <c r="E5361" i="17"/>
  <c r="I5361" i="17" s="1"/>
  <c r="E5362" i="17"/>
  <c r="I5362" i="17" s="1"/>
  <c r="E5363" i="17"/>
  <c r="I5363" i="17" s="1"/>
  <c r="E5364" i="17"/>
  <c r="I5364" i="17" s="1"/>
  <c r="E5365" i="17"/>
  <c r="I5365" i="17" s="1"/>
  <c r="E5366" i="17"/>
  <c r="I5366" i="17" s="1"/>
  <c r="E5367" i="17"/>
  <c r="I5367" i="17" s="1"/>
  <c r="E5368" i="17"/>
  <c r="I5368" i="17" s="1"/>
  <c r="E5369" i="17"/>
  <c r="I5369" i="17" s="1"/>
  <c r="E5370" i="17"/>
  <c r="I5370" i="17" s="1"/>
  <c r="E5371" i="17"/>
  <c r="I5371" i="17" s="1"/>
  <c r="E5372" i="17"/>
  <c r="I5372" i="17" s="1"/>
  <c r="E5373" i="17"/>
  <c r="I5373" i="17" s="1"/>
  <c r="E5374" i="17"/>
  <c r="I5374" i="17" s="1"/>
  <c r="E5375" i="17"/>
  <c r="I5375" i="17" s="1"/>
  <c r="E5376" i="17"/>
  <c r="I5376" i="17" s="1"/>
  <c r="E5377" i="17"/>
  <c r="I5377" i="17" s="1"/>
  <c r="E5378" i="17"/>
  <c r="I5378" i="17" s="1"/>
  <c r="E5379" i="17"/>
  <c r="I5379" i="17" s="1"/>
  <c r="E5380" i="17"/>
  <c r="I5380" i="17" s="1"/>
  <c r="E5381" i="17"/>
  <c r="I5381" i="17" s="1"/>
  <c r="E5382" i="17"/>
  <c r="I5382" i="17" s="1"/>
  <c r="E5383" i="17"/>
  <c r="I5383" i="17" s="1"/>
  <c r="E5384" i="17"/>
  <c r="I5384" i="17" s="1"/>
  <c r="E5385" i="17"/>
  <c r="I5385" i="17" s="1"/>
  <c r="E5386" i="17"/>
  <c r="I5386" i="17" s="1"/>
  <c r="E5387" i="17"/>
  <c r="I5387" i="17" s="1"/>
  <c r="E5388" i="17"/>
  <c r="I5388" i="17" s="1"/>
  <c r="E5389" i="17"/>
  <c r="I5389" i="17" s="1"/>
  <c r="E5390" i="17"/>
  <c r="I5390" i="17" s="1"/>
  <c r="E5391" i="17"/>
  <c r="I5391" i="17" s="1"/>
  <c r="E5392" i="17"/>
  <c r="I5392" i="17" s="1"/>
  <c r="E5393" i="17"/>
  <c r="I5393" i="17" s="1"/>
  <c r="E5394" i="17"/>
  <c r="I5394" i="17" s="1"/>
  <c r="E5395" i="17"/>
  <c r="I5395" i="17" s="1"/>
  <c r="E5396" i="17"/>
  <c r="I5396" i="17" s="1"/>
  <c r="E5397" i="17"/>
  <c r="I5397" i="17" s="1"/>
  <c r="E5398" i="17"/>
  <c r="I5398" i="17" s="1"/>
  <c r="E5399" i="17"/>
  <c r="I5399" i="17" s="1"/>
  <c r="E5400" i="17"/>
  <c r="I5400" i="17" s="1"/>
  <c r="E5401" i="17"/>
  <c r="I5401" i="17" s="1"/>
  <c r="E5402" i="17"/>
  <c r="I5402" i="17" s="1"/>
  <c r="E5403" i="17"/>
  <c r="I5403" i="17" s="1"/>
  <c r="E5404" i="17"/>
  <c r="I5404" i="17" s="1"/>
  <c r="E5405" i="17"/>
  <c r="I5405" i="17" s="1"/>
  <c r="E5406" i="17"/>
  <c r="I5406" i="17" s="1"/>
  <c r="E5407" i="17"/>
  <c r="I5407" i="17" s="1"/>
  <c r="E5408" i="17"/>
  <c r="I5408" i="17" s="1"/>
  <c r="E5409" i="17"/>
  <c r="I5409" i="17" s="1"/>
  <c r="E5410" i="17"/>
  <c r="I5410" i="17" s="1"/>
  <c r="E5411" i="17"/>
  <c r="I5411" i="17" s="1"/>
  <c r="E5412" i="17"/>
  <c r="I5412" i="17" s="1"/>
  <c r="E5413" i="17"/>
  <c r="I5413" i="17" s="1"/>
  <c r="E5414" i="17"/>
  <c r="I5414" i="17" s="1"/>
  <c r="E5415" i="17"/>
  <c r="I5415" i="17" s="1"/>
  <c r="E5416" i="17"/>
  <c r="I5416" i="17" s="1"/>
  <c r="E5417" i="17"/>
  <c r="I5417" i="17" s="1"/>
  <c r="E5418" i="17"/>
  <c r="I5418" i="17" s="1"/>
  <c r="E5419" i="17"/>
  <c r="I5419" i="17" s="1"/>
  <c r="E5420" i="17"/>
  <c r="I5420" i="17" s="1"/>
  <c r="E5421" i="17"/>
  <c r="I5421" i="17" s="1"/>
  <c r="E5422" i="17"/>
  <c r="I5422" i="17" s="1"/>
  <c r="E5423" i="17"/>
  <c r="I5423" i="17" s="1"/>
  <c r="E5424" i="17"/>
  <c r="I5424" i="17" s="1"/>
  <c r="E5425" i="17"/>
  <c r="I5425" i="17" s="1"/>
  <c r="E5426" i="17"/>
  <c r="I5426" i="17" s="1"/>
  <c r="E5427" i="17"/>
  <c r="I5427" i="17" s="1"/>
  <c r="E5428" i="17"/>
  <c r="I5428" i="17" s="1"/>
  <c r="E5429" i="17"/>
  <c r="I5429" i="17" s="1"/>
  <c r="E5430" i="17"/>
  <c r="I5430" i="17" s="1"/>
  <c r="E5431" i="17"/>
  <c r="I5431" i="17" s="1"/>
  <c r="E5432" i="17"/>
  <c r="I5432" i="17" s="1"/>
  <c r="E5433" i="17"/>
  <c r="I5433" i="17" s="1"/>
  <c r="E5434" i="17"/>
  <c r="I5434" i="17" s="1"/>
  <c r="E5435" i="17"/>
  <c r="I5435" i="17" s="1"/>
  <c r="E5436" i="17"/>
  <c r="I5436" i="17" s="1"/>
  <c r="E5437" i="17"/>
  <c r="I5437" i="17" s="1"/>
  <c r="E5438" i="17"/>
  <c r="I5438" i="17" s="1"/>
  <c r="E5439" i="17"/>
  <c r="I5439" i="17" s="1"/>
  <c r="E5440" i="17"/>
  <c r="I5440" i="17" s="1"/>
  <c r="E5441" i="17"/>
  <c r="I5441" i="17" s="1"/>
  <c r="E5442" i="17"/>
  <c r="I5442" i="17" s="1"/>
  <c r="E5443" i="17"/>
  <c r="I5443" i="17" s="1"/>
  <c r="E5444" i="17"/>
  <c r="I5444" i="17" s="1"/>
  <c r="E5445" i="17"/>
  <c r="I5445" i="17" s="1"/>
  <c r="E5446" i="17"/>
  <c r="I5446" i="17" s="1"/>
  <c r="E5447" i="17"/>
  <c r="I5447" i="17" s="1"/>
  <c r="E5448" i="17"/>
  <c r="I5448" i="17" s="1"/>
  <c r="E5449" i="17"/>
  <c r="I5449" i="17" s="1"/>
  <c r="E5450" i="17"/>
  <c r="I5450" i="17" s="1"/>
  <c r="E5451" i="17"/>
  <c r="I5451" i="17" s="1"/>
  <c r="E5452" i="17"/>
  <c r="I5452" i="17" s="1"/>
  <c r="E5453" i="17"/>
  <c r="I5453" i="17" s="1"/>
  <c r="E5454" i="17"/>
  <c r="I5454" i="17" s="1"/>
  <c r="E5455" i="17"/>
  <c r="I5455" i="17" s="1"/>
  <c r="E5456" i="17"/>
  <c r="I5456" i="17" s="1"/>
  <c r="E5457" i="17"/>
  <c r="I5457" i="17" s="1"/>
  <c r="E5458" i="17"/>
  <c r="I5458" i="17" s="1"/>
  <c r="E5459" i="17"/>
  <c r="I5459" i="17" s="1"/>
  <c r="E5460" i="17"/>
  <c r="I5460" i="17" s="1"/>
  <c r="E5461" i="17"/>
  <c r="I5461" i="17" s="1"/>
  <c r="E5462" i="17"/>
  <c r="I5462" i="17" s="1"/>
  <c r="E5463" i="17"/>
  <c r="I5463" i="17" s="1"/>
  <c r="E5464" i="17"/>
  <c r="I5464" i="17" s="1"/>
  <c r="E5465" i="17"/>
  <c r="I5465" i="17" s="1"/>
  <c r="E5466" i="17"/>
  <c r="I5466" i="17" s="1"/>
  <c r="E5467" i="17"/>
  <c r="I5467" i="17" s="1"/>
  <c r="E5468" i="17"/>
  <c r="I5468" i="17" s="1"/>
  <c r="E5469" i="17"/>
  <c r="I5469" i="17" s="1"/>
  <c r="E5470" i="17"/>
  <c r="I5470" i="17" s="1"/>
  <c r="E5471" i="17"/>
  <c r="I5471" i="17" s="1"/>
  <c r="E5472" i="17"/>
  <c r="I5472" i="17" s="1"/>
  <c r="E5473" i="17"/>
  <c r="I5473" i="17" s="1"/>
  <c r="E5474" i="17"/>
  <c r="I5474" i="17" s="1"/>
  <c r="E5475" i="17"/>
  <c r="I5475" i="17" s="1"/>
  <c r="E5476" i="17"/>
  <c r="I5476" i="17" s="1"/>
  <c r="E5477" i="17"/>
  <c r="I5477" i="17" s="1"/>
  <c r="E5478" i="17"/>
  <c r="I5478" i="17" s="1"/>
  <c r="E5479" i="17"/>
  <c r="I5479" i="17" s="1"/>
  <c r="E5480" i="17"/>
  <c r="I5480" i="17" s="1"/>
  <c r="E5481" i="17"/>
  <c r="I5481" i="17" s="1"/>
  <c r="E5482" i="17"/>
  <c r="I5482" i="17" s="1"/>
  <c r="E5483" i="17"/>
  <c r="I5483" i="17" s="1"/>
  <c r="E5484" i="17"/>
  <c r="I5484" i="17" s="1"/>
  <c r="E5485" i="17"/>
  <c r="I5485" i="17" s="1"/>
  <c r="E5486" i="17"/>
  <c r="I5486" i="17" s="1"/>
  <c r="E5487" i="17"/>
  <c r="I5487" i="17" s="1"/>
  <c r="E5488" i="17"/>
  <c r="I5488" i="17" s="1"/>
  <c r="E5489" i="17"/>
  <c r="I5489" i="17" s="1"/>
  <c r="E5490" i="17"/>
  <c r="I5490" i="17" s="1"/>
  <c r="E5491" i="17"/>
  <c r="I5491" i="17" s="1"/>
  <c r="E5492" i="17"/>
  <c r="I5492" i="17" s="1"/>
  <c r="E5493" i="17"/>
  <c r="I5493" i="17" s="1"/>
  <c r="E5494" i="17"/>
  <c r="I5494" i="17" s="1"/>
  <c r="E5495" i="17"/>
  <c r="I5495" i="17" s="1"/>
  <c r="E5496" i="17"/>
  <c r="I5496" i="17" s="1"/>
  <c r="E5497" i="17"/>
  <c r="I5497" i="17" s="1"/>
  <c r="E5498" i="17"/>
  <c r="I5498" i="17" s="1"/>
  <c r="E5499" i="17"/>
  <c r="I5499" i="17" s="1"/>
  <c r="E5500" i="17"/>
  <c r="I5500" i="17" s="1"/>
  <c r="E5501" i="17"/>
  <c r="I5501" i="17" s="1"/>
  <c r="E5502" i="17"/>
  <c r="I5502" i="17" s="1"/>
  <c r="E5503" i="17"/>
  <c r="I5503" i="17" s="1"/>
  <c r="E5504" i="17"/>
  <c r="I5504" i="17" s="1"/>
  <c r="E5505" i="17"/>
  <c r="I5505" i="17" s="1"/>
  <c r="E5506" i="17"/>
  <c r="I5506" i="17" s="1"/>
  <c r="E5507" i="17"/>
  <c r="I5507" i="17" s="1"/>
  <c r="E5508" i="17"/>
  <c r="I5508" i="17" s="1"/>
  <c r="E5509" i="17"/>
  <c r="I5509" i="17" s="1"/>
  <c r="E5510" i="17"/>
  <c r="I5510" i="17" s="1"/>
  <c r="G5510" i="17"/>
  <c r="K5510" i="17" s="1"/>
  <c r="E5511" i="17"/>
  <c r="I5511" i="17" s="1"/>
  <c r="G5511" i="17"/>
  <c r="K5511" i="17" s="1"/>
  <c r="E5512" i="17"/>
  <c r="I5512" i="17" s="1"/>
  <c r="G5512" i="17"/>
  <c r="K5512" i="17" s="1"/>
  <c r="E5513" i="17"/>
  <c r="I5513" i="17" s="1"/>
  <c r="G5513" i="17"/>
  <c r="K5513" i="17" s="1"/>
  <c r="E5514" i="17"/>
  <c r="I5514" i="17" s="1"/>
  <c r="G5514" i="17"/>
  <c r="K5514" i="17" s="1"/>
  <c r="E5515" i="17"/>
  <c r="I5515" i="17" s="1"/>
  <c r="G5515" i="17"/>
  <c r="K5515" i="17" s="1"/>
  <c r="E5516" i="17"/>
  <c r="I5516" i="17" s="1"/>
  <c r="G5516" i="17"/>
  <c r="K5516" i="17" s="1"/>
  <c r="E5517" i="17"/>
  <c r="I5517" i="17" s="1"/>
  <c r="E5518" i="17"/>
  <c r="I5518" i="17" s="1"/>
  <c r="E5519" i="17"/>
  <c r="I5519" i="17" s="1"/>
  <c r="E5520" i="17"/>
  <c r="I5520" i="17" s="1"/>
  <c r="E5521" i="17"/>
  <c r="I5521" i="17" s="1"/>
  <c r="E5522" i="17"/>
  <c r="I5522" i="17" s="1"/>
  <c r="E5523" i="17"/>
  <c r="I5523" i="17" s="1"/>
  <c r="E5524" i="17"/>
  <c r="I5524" i="17" s="1"/>
  <c r="E5525" i="17"/>
  <c r="I5525" i="17" s="1"/>
  <c r="E5526" i="17"/>
  <c r="I5526" i="17" s="1"/>
  <c r="E5527" i="17"/>
  <c r="I5527" i="17" s="1"/>
  <c r="E5528" i="17"/>
  <c r="I5528" i="17" s="1"/>
  <c r="E5529" i="17"/>
  <c r="I5529" i="17" s="1"/>
  <c r="E5530" i="17"/>
  <c r="I5530" i="17" s="1"/>
  <c r="E5531" i="17"/>
  <c r="I5531" i="17" s="1"/>
  <c r="E5532" i="17"/>
  <c r="I5532" i="17" s="1"/>
  <c r="E5533" i="17"/>
  <c r="I5533" i="17" s="1"/>
  <c r="E5534" i="17"/>
  <c r="I5534" i="17" s="1"/>
  <c r="E5535" i="17"/>
  <c r="I5535" i="17" s="1"/>
  <c r="E5536" i="17"/>
  <c r="I5536" i="17" s="1"/>
  <c r="E5537" i="17"/>
  <c r="I5537" i="17" s="1"/>
  <c r="E5538" i="17"/>
  <c r="I5538" i="17" s="1"/>
  <c r="E5539" i="17"/>
  <c r="I5539" i="17" s="1"/>
  <c r="E5540" i="17"/>
  <c r="I5540" i="17" s="1"/>
  <c r="E5541" i="17"/>
  <c r="I5541" i="17" s="1"/>
  <c r="E5542" i="17"/>
  <c r="I5542" i="17" s="1"/>
  <c r="E5543" i="17"/>
  <c r="I5543" i="17" s="1"/>
  <c r="E5544" i="17"/>
  <c r="I5544" i="17" s="1"/>
  <c r="E5545" i="17"/>
  <c r="I5545" i="17" s="1"/>
  <c r="E5546" i="17"/>
  <c r="I5546" i="17" s="1"/>
  <c r="E5547" i="17"/>
  <c r="I5547" i="17" s="1"/>
  <c r="E5548" i="17"/>
  <c r="I5548" i="17" s="1"/>
  <c r="E5549" i="17"/>
  <c r="I5549" i="17" s="1"/>
  <c r="E5550" i="17"/>
  <c r="I5550" i="17" s="1"/>
  <c r="E5551" i="17"/>
  <c r="I5551" i="17" s="1"/>
  <c r="E5552" i="17"/>
  <c r="I5552" i="17" s="1"/>
  <c r="E5553" i="17"/>
  <c r="I5553" i="17" s="1"/>
  <c r="E5554" i="17"/>
  <c r="I5554" i="17" s="1"/>
  <c r="E5555" i="17"/>
  <c r="I5555" i="17" s="1"/>
  <c r="E5556" i="17"/>
  <c r="I5556" i="17" s="1"/>
  <c r="E5557" i="17"/>
  <c r="I5557" i="17" s="1"/>
  <c r="E5558" i="17"/>
  <c r="I5558" i="17" s="1"/>
  <c r="E5559" i="17"/>
  <c r="I5559" i="17" s="1"/>
  <c r="E5560" i="17"/>
  <c r="I5560" i="17" s="1"/>
  <c r="E5561" i="17"/>
  <c r="I5561" i="17" s="1"/>
  <c r="E5562" i="17"/>
  <c r="I5562" i="17" s="1"/>
  <c r="E5563" i="17"/>
  <c r="I5563" i="17" s="1"/>
  <c r="E5564" i="17"/>
  <c r="I5564" i="17" s="1"/>
  <c r="E5565" i="17"/>
  <c r="I5565" i="17" s="1"/>
  <c r="E5566" i="17"/>
  <c r="I5566" i="17" s="1"/>
  <c r="E5567" i="17"/>
  <c r="I5567" i="17" s="1"/>
  <c r="E5568" i="17"/>
  <c r="I5568" i="17" s="1"/>
  <c r="E5569" i="17"/>
  <c r="I5569" i="17" s="1"/>
  <c r="E5570" i="17"/>
  <c r="I5570" i="17" s="1"/>
  <c r="E5571" i="17"/>
  <c r="I5571" i="17" s="1"/>
  <c r="E5572" i="17"/>
  <c r="I5572" i="17" s="1"/>
  <c r="E5573" i="17"/>
  <c r="I5573" i="17" s="1"/>
  <c r="E5574" i="17"/>
  <c r="I5574" i="17" s="1"/>
  <c r="E5575" i="17"/>
  <c r="I5575" i="17" s="1"/>
  <c r="E5576" i="17"/>
  <c r="I5576" i="17" s="1"/>
  <c r="E5577" i="17"/>
  <c r="I5577" i="17" s="1"/>
  <c r="E5578" i="17"/>
  <c r="I5578" i="17" s="1"/>
  <c r="E5579" i="17"/>
  <c r="I5579" i="17" s="1"/>
  <c r="E5580" i="17"/>
  <c r="I5580" i="17" s="1"/>
  <c r="E5581" i="17"/>
  <c r="I5581" i="17" s="1"/>
  <c r="E5582" i="17"/>
  <c r="I5582" i="17" s="1"/>
  <c r="E5583" i="17"/>
  <c r="I5583" i="17" s="1"/>
  <c r="E5584" i="17"/>
  <c r="I5584" i="17" s="1"/>
  <c r="E5585" i="17"/>
  <c r="I5585" i="17" s="1"/>
  <c r="E5586" i="17"/>
  <c r="I5586" i="17" s="1"/>
  <c r="E5587" i="17"/>
  <c r="I5587" i="17" s="1"/>
  <c r="E5588" i="17"/>
  <c r="I5588" i="17" s="1"/>
  <c r="E5589" i="17"/>
  <c r="I5589" i="17" s="1"/>
  <c r="E5590" i="17"/>
  <c r="I5590" i="17" s="1"/>
  <c r="E5591" i="17"/>
  <c r="I5591" i="17" s="1"/>
  <c r="E5592" i="17"/>
  <c r="I5592" i="17" s="1"/>
  <c r="E5593" i="17"/>
  <c r="I5593" i="17" s="1"/>
  <c r="E5594" i="17"/>
  <c r="I5594" i="17" s="1"/>
  <c r="E5595" i="17"/>
  <c r="I5595" i="17" s="1"/>
  <c r="E5596" i="17"/>
  <c r="I5596" i="17" s="1"/>
  <c r="E5597" i="17"/>
  <c r="I5597" i="17" s="1"/>
  <c r="E5598" i="17"/>
  <c r="I5598" i="17" s="1"/>
  <c r="E5599" i="17"/>
  <c r="I5599" i="17" s="1"/>
  <c r="E5600" i="17"/>
  <c r="I5600" i="17" s="1"/>
  <c r="E5601" i="17"/>
  <c r="I5601" i="17" s="1"/>
  <c r="E5602" i="17"/>
  <c r="I5602" i="17" s="1"/>
  <c r="E5603" i="17"/>
  <c r="I5603" i="17" s="1"/>
  <c r="E5604" i="17"/>
  <c r="I5604" i="17" s="1"/>
  <c r="E5605" i="17"/>
  <c r="I5605" i="17" s="1"/>
  <c r="E5606" i="17"/>
  <c r="I5606" i="17" s="1"/>
  <c r="E5607" i="17"/>
  <c r="I5607" i="17" s="1"/>
  <c r="E5608" i="17"/>
  <c r="I5608" i="17" s="1"/>
  <c r="E5609" i="17"/>
  <c r="I5609" i="17" s="1"/>
  <c r="E5610" i="17"/>
  <c r="I5610" i="17" s="1"/>
  <c r="E5611" i="17"/>
  <c r="I5611" i="17" s="1"/>
  <c r="E5612" i="17"/>
  <c r="I5612" i="17" s="1"/>
  <c r="E5613" i="17"/>
  <c r="I5613" i="17" s="1"/>
  <c r="E5614" i="17"/>
  <c r="I5614" i="17" s="1"/>
  <c r="E5615" i="17"/>
  <c r="I5615" i="17" s="1"/>
  <c r="E5616" i="17"/>
  <c r="I5616" i="17" s="1"/>
  <c r="E5617" i="17"/>
  <c r="I5617" i="17" s="1"/>
  <c r="E5618" i="17"/>
  <c r="I5618" i="17" s="1"/>
  <c r="E5619" i="17"/>
  <c r="I5619" i="17" s="1"/>
  <c r="E5620" i="17"/>
  <c r="I5620" i="17" s="1"/>
  <c r="E5621" i="17"/>
  <c r="I5621" i="17" s="1"/>
  <c r="E5622" i="17"/>
  <c r="I5622" i="17" s="1"/>
  <c r="E5623" i="17"/>
  <c r="I5623" i="17" s="1"/>
  <c r="E5624" i="17"/>
  <c r="I5624" i="17" s="1"/>
  <c r="E5625" i="17"/>
  <c r="I5625" i="17" s="1"/>
  <c r="E5626" i="17"/>
  <c r="I5626" i="17" s="1"/>
  <c r="E5627" i="17"/>
  <c r="I5627" i="17" s="1"/>
  <c r="E5628" i="17"/>
  <c r="I5628" i="17" s="1"/>
  <c r="E5629" i="17"/>
  <c r="I5629" i="17" s="1"/>
  <c r="E5630" i="17"/>
  <c r="I5630" i="17" s="1"/>
  <c r="E5631" i="17"/>
  <c r="I5631" i="17" s="1"/>
  <c r="E5632" i="17"/>
  <c r="I5632" i="17" s="1"/>
  <c r="E5633" i="17"/>
  <c r="I5633" i="17" s="1"/>
  <c r="E5634" i="17"/>
  <c r="I5634" i="17" s="1"/>
  <c r="E5635" i="17"/>
  <c r="I5635" i="17" s="1"/>
  <c r="E5636" i="17"/>
  <c r="I5636" i="17" s="1"/>
  <c r="E5637" i="17"/>
  <c r="I5637" i="17" s="1"/>
  <c r="E5638" i="17"/>
  <c r="I5638" i="17" s="1"/>
  <c r="E5639" i="17"/>
  <c r="I5639" i="17" s="1"/>
  <c r="E5640" i="17"/>
  <c r="I5640" i="17" s="1"/>
  <c r="E5641" i="17"/>
  <c r="I5641" i="17" s="1"/>
  <c r="E5642" i="17"/>
  <c r="I5642" i="17" s="1"/>
  <c r="E5643" i="17"/>
  <c r="I5643" i="17" s="1"/>
  <c r="E5644" i="17"/>
  <c r="I5644" i="17" s="1"/>
  <c r="E5645" i="17"/>
  <c r="I5645" i="17" s="1"/>
  <c r="E5646" i="17"/>
  <c r="I5646" i="17" s="1"/>
  <c r="E5647" i="17"/>
  <c r="I5647" i="17" s="1"/>
  <c r="E5648" i="17"/>
  <c r="I5648" i="17" s="1"/>
  <c r="E5649" i="17"/>
  <c r="I5649" i="17" s="1"/>
  <c r="E5650" i="17"/>
  <c r="I5650" i="17" s="1"/>
  <c r="E5651" i="17"/>
  <c r="I5651" i="17" s="1"/>
  <c r="E5652" i="17"/>
  <c r="I5652" i="17" s="1"/>
  <c r="E5653" i="17"/>
  <c r="I5653" i="17" s="1"/>
  <c r="E5654" i="17"/>
  <c r="I5654" i="17" s="1"/>
  <c r="E5655" i="17"/>
  <c r="I5655" i="17" s="1"/>
  <c r="E5656" i="17"/>
  <c r="I5656" i="17" s="1"/>
  <c r="E5657" i="17"/>
  <c r="I5657" i="17" s="1"/>
  <c r="E5658" i="17"/>
  <c r="I5658" i="17" s="1"/>
  <c r="E5659" i="17"/>
  <c r="I5659" i="17" s="1"/>
  <c r="E5660" i="17"/>
  <c r="I5660" i="17" s="1"/>
  <c r="E5661" i="17"/>
  <c r="I5661" i="17" s="1"/>
  <c r="E5662" i="17"/>
  <c r="I5662" i="17" s="1"/>
  <c r="E5663" i="17"/>
  <c r="I5663" i="17" s="1"/>
  <c r="E5664" i="17"/>
  <c r="I5664" i="17" s="1"/>
  <c r="E5665" i="17"/>
  <c r="I5665" i="17" s="1"/>
  <c r="E5666" i="17"/>
  <c r="I5666" i="17" s="1"/>
  <c r="E5667" i="17"/>
  <c r="I5667" i="17" s="1"/>
  <c r="E5668" i="17"/>
  <c r="I5668" i="17" s="1"/>
  <c r="E5669" i="17"/>
  <c r="I5669" i="17" s="1"/>
  <c r="E5670" i="17"/>
  <c r="I5670" i="17" s="1"/>
  <c r="E5671" i="17"/>
  <c r="I5671" i="17" s="1"/>
  <c r="E5672" i="17"/>
  <c r="I5672" i="17" s="1"/>
  <c r="E5673" i="17"/>
  <c r="I5673" i="17" s="1"/>
  <c r="E5674" i="17"/>
  <c r="I5674" i="17" s="1"/>
  <c r="E5675" i="17"/>
  <c r="I5675" i="17" s="1"/>
  <c r="E5676" i="17"/>
  <c r="I5676" i="17" s="1"/>
  <c r="E5677" i="17"/>
  <c r="I5677" i="17" s="1"/>
  <c r="E5678" i="17"/>
  <c r="I5678" i="17" s="1"/>
  <c r="E5679" i="17"/>
  <c r="I5679" i="17" s="1"/>
  <c r="E5680" i="17"/>
  <c r="I5680" i="17" s="1"/>
  <c r="G5680" i="17"/>
  <c r="K5680" i="17" s="1"/>
  <c r="E5681" i="17"/>
  <c r="I5681" i="17" s="1"/>
  <c r="G5681" i="17"/>
  <c r="K5681" i="17" s="1"/>
  <c r="E5682" i="17"/>
  <c r="I5682" i="17" s="1"/>
  <c r="G5682" i="17"/>
  <c r="K5682" i="17" s="1"/>
  <c r="E5683" i="17"/>
  <c r="I5683" i="17" s="1"/>
  <c r="G5683" i="17"/>
  <c r="K5683" i="17" s="1"/>
  <c r="E5684" i="17"/>
  <c r="I5684" i="17" s="1"/>
  <c r="G5684" i="17"/>
  <c r="K5684" i="17" s="1"/>
  <c r="E5685" i="17"/>
  <c r="I5685" i="17" s="1"/>
  <c r="G5685" i="17"/>
  <c r="K5685" i="17" s="1"/>
  <c r="E5686" i="17"/>
  <c r="I5686" i="17" s="1"/>
  <c r="G5686" i="17"/>
  <c r="K5686" i="17" s="1"/>
  <c r="E5687" i="17"/>
  <c r="I5687" i="17" s="1"/>
  <c r="E5688" i="17"/>
  <c r="I5688" i="17" s="1"/>
  <c r="E5689" i="17"/>
  <c r="I5689" i="17" s="1"/>
  <c r="E5690" i="17"/>
  <c r="I5690" i="17" s="1"/>
  <c r="E5691" i="17"/>
  <c r="I5691" i="17" s="1"/>
  <c r="E5692" i="17"/>
  <c r="I5692" i="17" s="1"/>
  <c r="E5693" i="17"/>
  <c r="I5693" i="17" s="1"/>
  <c r="E5694" i="17"/>
  <c r="I5694" i="17" s="1"/>
  <c r="E5695" i="17"/>
  <c r="I5695" i="17" s="1"/>
  <c r="E5696" i="17"/>
  <c r="I5696" i="17" s="1"/>
  <c r="E5697" i="17"/>
  <c r="I5697" i="17" s="1"/>
  <c r="E5698" i="17"/>
  <c r="I5698" i="17" s="1"/>
  <c r="E5699" i="17"/>
  <c r="I5699" i="17" s="1"/>
  <c r="E5700" i="17"/>
  <c r="I5700" i="17" s="1"/>
  <c r="E5701" i="17"/>
  <c r="I5701" i="17" s="1"/>
  <c r="E5702" i="17"/>
  <c r="I5702" i="17" s="1"/>
  <c r="E5703" i="17"/>
  <c r="I5703" i="17" s="1"/>
  <c r="E5704" i="17"/>
  <c r="I5704" i="17" s="1"/>
  <c r="E5705" i="17"/>
  <c r="I5705" i="17" s="1"/>
  <c r="E5706" i="17"/>
  <c r="I5706" i="17" s="1"/>
  <c r="E5707" i="17"/>
  <c r="I5707" i="17" s="1"/>
  <c r="E5708" i="17"/>
  <c r="I5708" i="17" s="1"/>
  <c r="E5709" i="17"/>
  <c r="I5709" i="17" s="1"/>
  <c r="E5710" i="17"/>
  <c r="I5710" i="17" s="1"/>
  <c r="E5711" i="17"/>
  <c r="I5711" i="17" s="1"/>
  <c r="E5712" i="17"/>
  <c r="I5712" i="17" s="1"/>
  <c r="E5713" i="17"/>
  <c r="I5713" i="17" s="1"/>
  <c r="E5714" i="17"/>
  <c r="I5714" i="17" s="1"/>
  <c r="E5715" i="17"/>
  <c r="I5715" i="17" s="1"/>
  <c r="E5716" i="17"/>
  <c r="I5716" i="17" s="1"/>
  <c r="E5717" i="17"/>
  <c r="I5717" i="17" s="1"/>
  <c r="E5718" i="17"/>
  <c r="I5718" i="17" s="1"/>
  <c r="E5719" i="17"/>
  <c r="I5719" i="17" s="1"/>
  <c r="E5720" i="17"/>
  <c r="I5720" i="17" s="1"/>
  <c r="E5721" i="17"/>
  <c r="I5721" i="17" s="1"/>
  <c r="E5722" i="17"/>
  <c r="I5722" i="17" s="1"/>
  <c r="E5723" i="17"/>
  <c r="I5723" i="17" s="1"/>
  <c r="E5724" i="17"/>
  <c r="I5724" i="17" s="1"/>
  <c r="E5725" i="17"/>
  <c r="I5725" i="17" s="1"/>
  <c r="E5726" i="17"/>
  <c r="I5726" i="17" s="1"/>
  <c r="E5727" i="17"/>
  <c r="I5727" i="17" s="1"/>
  <c r="E5728" i="17"/>
  <c r="I5728" i="17" s="1"/>
  <c r="E5729" i="17"/>
  <c r="I5729" i="17" s="1"/>
  <c r="E5730" i="17"/>
  <c r="I5730" i="17" s="1"/>
  <c r="E5731" i="17"/>
  <c r="I5731" i="17" s="1"/>
  <c r="E5732" i="17"/>
  <c r="I5732" i="17" s="1"/>
  <c r="E5733" i="17"/>
  <c r="I5733" i="17" s="1"/>
  <c r="E5734" i="17"/>
  <c r="I5734" i="17" s="1"/>
  <c r="E5735" i="17"/>
  <c r="I5735" i="17" s="1"/>
  <c r="E5736" i="17"/>
  <c r="I5736" i="17" s="1"/>
  <c r="E5737" i="17"/>
  <c r="I5737" i="17" s="1"/>
  <c r="E5738" i="17"/>
  <c r="I5738" i="17" s="1"/>
  <c r="E5739" i="17"/>
  <c r="I5739" i="17" s="1"/>
  <c r="E5740" i="17"/>
  <c r="I5740" i="17" s="1"/>
  <c r="E5741" i="17"/>
  <c r="I5741" i="17" s="1"/>
  <c r="E5742" i="17"/>
  <c r="I5742" i="17" s="1"/>
  <c r="E5743" i="17"/>
  <c r="I5743" i="17" s="1"/>
  <c r="E5744" i="17"/>
  <c r="I5744" i="17" s="1"/>
  <c r="E5745" i="17"/>
  <c r="I5745" i="17" s="1"/>
  <c r="E5746" i="17"/>
  <c r="I5746" i="17" s="1"/>
  <c r="E5747" i="17"/>
  <c r="I5747" i="17" s="1"/>
  <c r="E5748" i="17"/>
  <c r="I5748" i="17" s="1"/>
  <c r="E5749" i="17"/>
  <c r="I5749" i="17" s="1"/>
  <c r="E5750" i="17"/>
  <c r="I5750" i="17" s="1"/>
  <c r="E5751" i="17"/>
  <c r="I5751" i="17" s="1"/>
  <c r="E5752" i="17"/>
  <c r="I5752" i="17" s="1"/>
  <c r="E5753" i="17"/>
  <c r="I5753" i="17" s="1"/>
  <c r="E5754" i="17"/>
  <c r="I5754" i="17" s="1"/>
  <c r="E5755" i="17"/>
  <c r="I5755" i="17" s="1"/>
  <c r="E5756" i="17"/>
  <c r="I5756" i="17" s="1"/>
  <c r="E5757" i="17"/>
  <c r="I5757" i="17" s="1"/>
  <c r="E5758" i="17"/>
  <c r="I5758" i="17" s="1"/>
  <c r="E5759" i="17"/>
  <c r="I5759" i="17" s="1"/>
  <c r="E5760" i="17"/>
  <c r="I5760" i="17" s="1"/>
  <c r="E5761" i="17"/>
  <c r="I5761" i="17" s="1"/>
  <c r="E5762" i="17"/>
  <c r="I5762" i="17" s="1"/>
  <c r="E5763" i="17"/>
  <c r="I5763" i="17" s="1"/>
  <c r="E5764" i="17"/>
  <c r="I5764" i="17" s="1"/>
  <c r="E5765" i="17"/>
  <c r="I5765" i="17" s="1"/>
  <c r="E5766" i="17"/>
  <c r="I5766" i="17" s="1"/>
  <c r="E5767" i="17"/>
  <c r="I5767" i="17" s="1"/>
  <c r="E5768" i="17"/>
  <c r="I5768" i="17" s="1"/>
  <c r="E5769" i="17"/>
  <c r="I5769" i="17" s="1"/>
  <c r="E5770" i="17"/>
  <c r="I5770" i="17" s="1"/>
  <c r="E5771" i="17"/>
  <c r="I5771" i="17" s="1"/>
  <c r="E5772" i="17"/>
  <c r="I5772" i="17" s="1"/>
  <c r="E5773" i="17"/>
  <c r="I5773" i="17" s="1"/>
  <c r="E5774" i="17"/>
  <c r="I5774" i="17" s="1"/>
  <c r="E5775" i="17"/>
  <c r="I5775" i="17" s="1"/>
  <c r="E5776" i="17"/>
  <c r="I5776" i="17" s="1"/>
  <c r="E5777" i="17"/>
  <c r="I5777" i="17" s="1"/>
  <c r="E5778" i="17"/>
  <c r="I5778" i="17" s="1"/>
  <c r="E5779" i="17"/>
  <c r="I5779" i="17" s="1"/>
  <c r="E5780" i="17"/>
  <c r="I5780" i="17" s="1"/>
  <c r="E5781" i="17"/>
  <c r="I5781" i="17" s="1"/>
  <c r="E5782" i="17"/>
  <c r="I5782" i="17" s="1"/>
  <c r="E5783" i="17"/>
  <c r="I5783" i="17" s="1"/>
  <c r="E5784" i="17"/>
  <c r="I5784" i="17" s="1"/>
  <c r="E5785" i="17"/>
  <c r="I5785" i="17" s="1"/>
  <c r="E5786" i="17"/>
  <c r="I5786" i="17" s="1"/>
  <c r="E5787" i="17"/>
  <c r="I5787" i="17" s="1"/>
  <c r="E5788" i="17"/>
  <c r="I5788" i="17" s="1"/>
  <c r="E5789" i="17"/>
  <c r="I5789" i="17" s="1"/>
  <c r="E5790" i="17"/>
  <c r="I5790" i="17" s="1"/>
  <c r="E5791" i="17"/>
  <c r="I5791" i="17" s="1"/>
  <c r="E5792" i="17"/>
  <c r="I5792" i="17" s="1"/>
  <c r="E5793" i="17"/>
  <c r="I5793" i="17" s="1"/>
  <c r="E5794" i="17"/>
  <c r="I5794" i="17" s="1"/>
  <c r="E5795" i="17"/>
  <c r="I5795" i="17" s="1"/>
  <c r="E5796" i="17"/>
  <c r="I5796" i="17" s="1"/>
  <c r="E5797" i="17"/>
  <c r="I5797" i="17" s="1"/>
  <c r="E5798" i="17"/>
  <c r="I5798" i="17" s="1"/>
  <c r="E5799" i="17"/>
  <c r="I5799" i="17" s="1"/>
  <c r="E5800" i="17"/>
  <c r="I5800" i="17" s="1"/>
  <c r="E5801" i="17"/>
  <c r="I5801" i="17" s="1"/>
  <c r="E5802" i="17"/>
  <c r="I5802" i="17" s="1"/>
  <c r="E5803" i="17"/>
  <c r="I5803" i="17" s="1"/>
  <c r="E5804" i="17"/>
  <c r="I5804" i="17" s="1"/>
  <c r="E5805" i="17"/>
  <c r="I5805" i="17" s="1"/>
  <c r="E5806" i="17"/>
  <c r="I5806" i="17" s="1"/>
  <c r="E5807" i="17"/>
  <c r="I5807" i="17" s="1"/>
  <c r="E5808" i="17"/>
  <c r="I5808" i="17" s="1"/>
  <c r="E5809" i="17"/>
  <c r="I5809" i="17" s="1"/>
  <c r="E5810" i="17"/>
  <c r="I5810" i="17" s="1"/>
  <c r="E5811" i="17"/>
  <c r="I5811" i="17" s="1"/>
  <c r="E5812" i="17"/>
  <c r="I5812" i="17" s="1"/>
  <c r="E5813" i="17"/>
  <c r="I5813" i="17" s="1"/>
  <c r="E5814" i="17"/>
  <c r="I5814" i="17" s="1"/>
  <c r="E5815" i="17"/>
  <c r="I5815" i="17" s="1"/>
  <c r="E5816" i="17"/>
  <c r="I5816" i="17" s="1"/>
  <c r="E5817" i="17"/>
  <c r="I5817" i="17" s="1"/>
  <c r="E5818" i="17"/>
  <c r="I5818" i="17" s="1"/>
  <c r="E5819" i="17"/>
  <c r="I5819" i="17" s="1"/>
  <c r="E5820" i="17"/>
  <c r="I5820" i="17" s="1"/>
  <c r="E5821" i="17"/>
  <c r="I5821" i="17" s="1"/>
  <c r="E5822" i="17"/>
  <c r="I5822" i="17" s="1"/>
  <c r="E5823" i="17"/>
  <c r="I5823" i="17" s="1"/>
  <c r="E5824" i="17"/>
  <c r="I5824" i="17" s="1"/>
  <c r="E5825" i="17"/>
  <c r="I5825" i="17" s="1"/>
  <c r="E5826" i="17"/>
  <c r="I5826" i="17" s="1"/>
  <c r="E5827" i="17"/>
  <c r="I5827" i="17" s="1"/>
  <c r="E5828" i="17"/>
  <c r="I5828" i="17" s="1"/>
  <c r="E5829" i="17"/>
  <c r="I5829" i="17" s="1"/>
  <c r="E5830" i="17"/>
  <c r="I5830" i="17" s="1"/>
  <c r="E5831" i="17"/>
  <c r="I5831" i="17" s="1"/>
  <c r="E5832" i="17"/>
  <c r="I5832" i="17" s="1"/>
  <c r="E5833" i="17"/>
  <c r="I5833" i="17" s="1"/>
  <c r="E5834" i="17"/>
  <c r="I5834" i="17" s="1"/>
  <c r="E5835" i="17"/>
  <c r="I5835" i="17" s="1"/>
  <c r="E5836" i="17"/>
  <c r="I5836" i="17" s="1"/>
  <c r="E5837" i="17"/>
  <c r="I5837" i="17" s="1"/>
  <c r="E5838" i="17"/>
  <c r="I5838" i="17" s="1"/>
  <c r="E5839" i="17"/>
  <c r="I5839" i="17" s="1"/>
  <c r="E5840" i="17"/>
  <c r="I5840" i="17" s="1"/>
  <c r="E5841" i="17"/>
  <c r="I5841" i="17" s="1"/>
  <c r="E5842" i="17"/>
  <c r="I5842" i="17" s="1"/>
  <c r="E5843" i="17"/>
  <c r="I5843" i="17" s="1"/>
  <c r="E5844" i="17"/>
  <c r="I5844" i="17" s="1"/>
  <c r="E5845" i="17"/>
  <c r="I5845" i="17" s="1"/>
  <c r="E5846" i="17"/>
  <c r="I5846" i="17" s="1"/>
  <c r="E5847" i="17"/>
  <c r="I5847" i="17" s="1"/>
  <c r="E5848" i="17"/>
  <c r="I5848" i="17" s="1"/>
  <c r="E1598" i="17"/>
  <c r="I1598" i="17" s="1"/>
  <c r="E5850" i="17"/>
  <c r="I5850" i="17" s="1"/>
  <c r="G5850" i="17"/>
  <c r="K5850" i="17" s="1"/>
  <c r="E5851" i="17"/>
  <c r="I5851" i="17" s="1"/>
  <c r="G5851" i="17"/>
  <c r="K5851" i="17" s="1"/>
  <c r="E5852" i="17"/>
  <c r="I5852" i="17" s="1"/>
  <c r="G5852" i="17"/>
  <c r="K5852" i="17" s="1"/>
  <c r="E5853" i="17"/>
  <c r="I5853" i="17" s="1"/>
  <c r="G5853" i="17"/>
  <c r="K5853" i="17" s="1"/>
  <c r="E5854" i="17"/>
  <c r="I5854" i="17" s="1"/>
  <c r="G5854" i="17"/>
  <c r="K5854" i="17" s="1"/>
  <c r="E5855" i="17"/>
  <c r="I5855" i="17" s="1"/>
  <c r="G5855" i="17"/>
  <c r="K5855" i="17" s="1"/>
  <c r="E5856" i="17"/>
  <c r="I5856" i="17" s="1"/>
  <c r="G5856" i="17"/>
  <c r="K5856" i="17" s="1"/>
  <c r="E5857" i="17"/>
  <c r="I5857" i="17" s="1"/>
  <c r="E5858" i="17"/>
  <c r="I5858" i="17" s="1"/>
  <c r="E5859" i="17"/>
  <c r="I5859" i="17" s="1"/>
  <c r="E5860" i="17"/>
  <c r="I5860" i="17" s="1"/>
  <c r="E5861" i="17"/>
  <c r="I5861" i="17" s="1"/>
  <c r="E5862" i="17"/>
  <c r="I5862" i="17" s="1"/>
  <c r="E5863" i="17"/>
  <c r="I5863" i="17" s="1"/>
  <c r="E5864" i="17"/>
  <c r="I5864" i="17" s="1"/>
  <c r="E5865" i="17"/>
  <c r="I5865" i="17" s="1"/>
  <c r="E5866" i="17"/>
  <c r="I5866" i="17" s="1"/>
  <c r="E5867" i="17"/>
  <c r="I5867" i="17" s="1"/>
  <c r="E5868" i="17"/>
  <c r="I5868" i="17" s="1"/>
  <c r="E5869" i="17"/>
  <c r="I5869" i="17" s="1"/>
  <c r="E5870" i="17"/>
  <c r="I5870" i="17" s="1"/>
  <c r="E5871" i="17"/>
  <c r="I5871" i="17" s="1"/>
  <c r="E5872" i="17"/>
  <c r="I5872" i="17" s="1"/>
  <c r="E5873" i="17"/>
  <c r="I5873" i="17" s="1"/>
  <c r="E5874" i="17"/>
  <c r="I5874" i="17" s="1"/>
  <c r="E5875" i="17"/>
  <c r="I5875" i="17" s="1"/>
  <c r="E5876" i="17"/>
  <c r="I5876" i="17" s="1"/>
  <c r="E5877" i="17"/>
  <c r="I5877" i="17" s="1"/>
  <c r="E5878" i="17"/>
  <c r="I5878" i="17" s="1"/>
  <c r="E5879" i="17"/>
  <c r="I5879" i="17" s="1"/>
  <c r="E5880" i="17"/>
  <c r="I5880" i="17" s="1"/>
  <c r="E5881" i="17"/>
  <c r="I5881" i="17" s="1"/>
  <c r="E5882" i="17"/>
  <c r="I5882" i="17" s="1"/>
  <c r="E5883" i="17"/>
  <c r="I5883" i="17" s="1"/>
  <c r="E5884" i="17"/>
  <c r="I5884" i="17" s="1"/>
  <c r="E5885" i="17"/>
  <c r="I5885" i="17" s="1"/>
  <c r="E5886" i="17"/>
  <c r="I5886" i="17" s="1"/>
  <c r="E5887" i="17"/>
  <c r="I5887" i="17" s="1"/>
  <c r="E5888" i="17"/>
  <c r="I5888" i="17" s="1"/>
  <c r="E5889" i="17"/>
  <c r="I5889" i="17" s="1"/>
  <c r="E5890" i="17"/>
  <c r="I5890" i="17" s="1"/>
  <c r="E5891" i="17"/>
  <c r="I5891" i="17" s="1"/>
  <c r="E5892" i="17"/>
  <c r="I5892" i="17" s="1"/>
  <c r="E5893" i="17"/>
  <c r="I5893" i="17" s="1"/>
  <c r="E5894" i="17"/>
  <c r="I5894" i="17" s="1"/>
  <c r="E5895" i="17"/>
  <c r="I5895" i="17" s="1"/>
  <c r="E5896" i="17"/>
  <c r="I5896" i="17" s="1"/>
  <c r="E5897" i="17"/>
  <c r="I5897" i="17" s="1"/>
  <c r="E5898" i="17"/>
  <c r="I5898" i="17" s="1"/>
  <c r="E5899" i="17"/>
  <c r="I5899" i="17" s="1"/>
  <c r="E5900" i="17"/>
  <c r="I5900" i="17" s="1"/>
  <c r="E5901" i="17"/>
  <c r="I5901" i="17" s="1"/>
  <c r="E5902" i="17"/>
  <c r="I5902" i="17" s="1"/>
  <c r="E5903" i="17"/>
  <c r="I5903" i="17" s="1"/>
  <c r="E5904" i="17"/>
  <c r="I5904" i="17" s="1"/>
  <c r="E5905" i="17"/>
  <c r="I5905" i="17" s="1"/>
  <c r="E5906" i="17"/>
  <c r="I5906" i="17" s="1"/>
  <c r="E5907" i="17"/>
  <c r="I5907" i="17" s="1"/>
  <c r="E5908" i="17"/>
  <c r="I5908" i="17" s="1"/>
  <c r="E5909" i="17"/>
  <c r="I5909" i="17" s="1"/>
  <c r="E5910" i="17"/>
  <c r="I5910" i="17" s="1"/>
  <c r="E5911" i="17"/>
  <c r="I5911" i="17" s="1"/>
  <c r="E5912" i="17"/>
  <c r="I5912" i="17" s="1"/>
  <c r="E5913" i="17"/>
  <c r="I5913" i="17" s="1"/>
  <c r="E5914" i="17"/>
  <c r="I5914" i="17" s="1"/>
  <c r="E5915" i="17"/>
  <c r="I5915" i="17" s="1"/>
  <c r="E5916" i="17"/>
  <c r="I5916" i="17" s="1"/>
  <c r="E5917" i="17"/>
  <c r="I5917" i="17" s="1"/>
  <c r="E5918" i="17"/>
  <c r="I5918" i="17" s="1"/>
  <c r="E5919" i="17"/>
  <c r="I5919" i="17" s="1"/>
  <c r="E5920" i="17"/>
  <c r="I5920" i="17" s="1"/>
  <c r="E5921" i="17"/>
  <c r="I5921" i="17" s="1"/>
  <c r="E5922" i="17"/>
  <c r="I5922" i="17" s="1"/>
  <c r="E5923" i="17"/>
  <c r="I5923" i="17" s="1"/>
  <c r="E5924" i="17"/>
  <c r="I5924" i="17" s="1"/>
  <c r="E5925" i="17"/>
  <c r="I5925" i="17" s="1"/>
  <c r="E5926" i="17"/>
  <c r="I5926" i="17" s="1"/>
  <c r="E5927" i="17"/>
  <c r="I5927" i="17" s="1"/>
  <c r="E5928" i="17"/>
  <c r="I5928" i="17" s="1"/>
  <c r="E5929" i="17"/>
  <c r="I5929" i="17" s="1"/>
  <c r="E5930" i="17"/>
  <c r="I5930" i="17" s="1"/>
  <c r="E5931" i="17"/>
  <c r="I5931" i="17" s="1"/>
  <c r="E5932" i="17"/>
  <c r="I5932" i="17" s="1"/>
  <c r="E5933" i="17"/>
  <c r="I5933" i="17" s="1"/>
  <c r="E5934" i="17"/>
  <c r="I5934" i="17" s="1"/>
  <c r="E5935" i="17"/>
  <c r="I5935" i="17" s="1"/>
  <c r="E5936" i="17"/>
  <c r="I5936" i="17" s="1"/>
  <c r="E5937" i="17"/>
  <c r="I5937" i="17" s="1"/>
  <c r="E5938" i="17"/>
  <c r="I5938" i="17" s="1"/>
  <c r="E5939" i="17"/>
  <c r="I5939" i="17" s="1"/>
  <c r="E5940" i="17"/>
  <c r="I5940" i="17" s="1"/>
  <c r="E5941" i="17"/>
  <c r="I5941" i="17" s="1"/>
  <c r="E5942" i="17"/>
  <c r="I5942" i="17" s="1"/>
  <c r="E5943" i="17"/>
  <c r="I5943" i="17" s="1"/>
  <c r="E5944" i="17"/>
  <c r="I5944" i="17" s="1"/>
  <c r="E5945" i="17"/>
  <c r="I5945" i="17" s="1"/>
  <c r="E5946" i="17"/>
  <c r="I5946" i="17" s="1"/>
  <c r="E5947" i="17"/>
  <c r="I5947" i="17" s="1"/>
  <c r="E5948" i="17"/>
  <c r="I5948" i="17" s="1"/>
  <c r="E5949" i="17"/>
  <c r="I5949" i="17" s="1"/>
  <c r="E5950" i="17"/>
  <c r="I5950" i="17" s="1"/>
  <c r="E5951" i="17"/>
  <c r="I5951" i="17" s="1"/>
  <c r="E5952" i="17"/>
  <c r="I5952" i="17" s="1"/>
  <c r="E5953" i="17"/>
  <c r="I5953" i="17" s="1"/>
  <c r="E5954" i="17"/>
  <c r="I5954" i="17" s="1"/>
  <c r="E5955" i="17"/>
  <c r="I5955" i="17" s="1"/>
  <c r="E5956" i="17"/>
  <c r="I5956" i="17" s="1"/>
  <c r="E5957" i="17"/>
  <c r="I5957" i="17" s="1"/>
  <c r="E5958" i="17"/>
  <c r="I5958" i="17" s="1"/>
  <c r="E5959" i="17"/>
  <c r="I5959" i="17" s="1"/>
  <c r="E5960" i="17"/>
  <c r="I5960" i="17" s="1"/>
  <c r="E5961" i="17"/>
  <c r="I5961" i="17" s="1"/>
  <c r="E5962" i="17"/>
  <c r="I5962" i="17" s="1"/>
  <c r="E5963" i="17"/>
  <c r="I5963" i="17" s="1"/>
  <c r="E5964" i="17"/>
  <c r="I5964" i="17" s="1"/>
  <c r="E5965" i="17"/>
  <c r="I5965" i="17" s="1"/>
  <c r="E5966" i="17"/>
  <c r="I5966" i="17" s="1"/>
  <c r="E5967" i="17"/>
  <c r="I5967" i="17" s="1"/>
  <c r="E5968" i="17"/>
  <c r="I5968" i="17" s="1"/>
  <c r="E5969" i="17"/>
  <c r="I5969" i="17" s="1"/>
  <c r="E5970" i="17"/>
  <c r="I5970" i="17" s="1"/>
  <c r="E5971" i="17"/>
  <c r="I5971" i="17" s="1"/>
  <c r="E5972" i="17"/>
  <c r="I5972" i="17" s="1"/>
  <c r="E5973" i="17"/>
  <c r="I5973" i="17" s="1"/>
  <c r="E5974" i="17"/>
  <c r="I5974" i="17" s="1"/>
  <c r="E5975" i="17"/>
  <c r="I5975" i="17" s="1"/>
  <c r="E5976" i="17"/>
  <c r="I5976" i="17" s="1"/>
  <c r="E5977" i="17"/>
  <c r="I5977" i="17" s="1"/>
  <c r="E5978" i="17"/>
  <c r="I5978" i="17" s="1"/>
  <c r="E5979" i="17"/>
  <c r="I5979" i="17" s="1"/>
  <c r="E5980" i="17"/>
  <c r="I5980" i="17" s="1"/>
  <c r="E5981" i="17"/>
  <c r="I5981" i="17" s="1"/>
  <c r="E5982" i="17"/>
  <c r="I5982" i="17" s="1"/>
  <c r="E5983" i="17"/>
  <c r="I5983" i="17" s="1"/>
  <c r="E5984" i="17"/>
  <c r="I5984" i="17" s="1"/>
  <c r="E5985" i="17"/>
  <c r="I5985" i="17" s="1"/>
  <c r="E5986" i="17"/>
  <c r="I5986" i="17" s="1"/>
  <c r="E5987" i="17"/>
  <c r="I5987" i="17" s="1"/>
  <c r="E5988" i="17"/>
  <c r="I5988" i="17" s="1"/>
  <c r="E5989" i="17"/>
  <c r="I5989" i="17" s="1"/>
  <c r="E5990" i="17"/>
  <c r="I5990" i="17" s="1"/>
  <c r="E5991" i="17"/>
  <c r="I5991" i="17" s="1"/>
  <c r="E5992" i="17"/>
  <c r="I5992" i="17" s="1"/>
  <c r="E5993" i="17"/>
  <c r="I5993" i="17" s="1"/>
  <c r="E5994" i="17"/>
  <c r="I5994" i="17" s="1"/>
  <c r="E5995" i="17"/>
  <c r="I5995" i="17" s="1"/>
  <c r="E5996" i="17"/>
  <c r="I5996" i="17" s="1"/>
  <c r="E5997" i="17"/>
  <c r="I5997" i="17" s="1"/>
  <c r="E5998" i="17"/>
  <c r="I5998" i="17" s="1"/>
  <c r="E5999" i="17"/>
  <c r="I5999" i="17" s="1"/>
  <c r="E6000" i="17"/>
  <c r="I6000" i="17" s="1"/>
  <c r="E6001" i="17"/>
  <c r="I6001" i="17" s="1"/>
  <c r="E6002" i="17"/>
  <c r="I6002" i="17" s="1"/>
  <c r="E6003" i="17"/>
  <c r="I6003" i="17" s="1"/>
  <c r="E6004" i="17"/>
  <c r="I6004" i="17" s="1"/>
  <c r="E6005" i="17"/>
  <c r="I6005" i="17" s="1"/>
  <c r="E6006" i="17"/>
  <c r="I6006" i="17" s="1"/>
  <c r="E6007" i="17"/>
  <c r="I6007" i="17" s="1"/>
  <c r="E6008" i="17"/>
  <c r="I6008" i="17" s="1"/>
  <c r="E6009" i="17"/>
  <c r="I6009" i="17" s="1"/>
  <c r="E6010" i="17"/>
  <c r="I6010" i="17" s="1"/>
  <c r="E6011" i="17"/>
  <c r="I6011" i="17" s="1"/>
  <c r="E6012" i="17"/>
  <c r="I6012" i="17" s="1"/>
  <c r="E6013" i="17"/>
  <c r="I6013" i="17" s="1"/>
  <c r="E6014" i="17"/>
  <c r="I6014" i="17" s="1"/>
  <c r="E6015" i="17"/>
  <c r="I6015" i="17" s="1"/>
  <c r="E6016" i="17"/>
  <c r="I6016" i="17" s="1"/>
  <c r="E6017" i="17"/>
  <c r="I6017" i="17" s="1"/>
  <c r="E1088" i="17"/>
  <c r="I1088" i="17" s="1"/>
  <c r="E3468" i="17"/>
  <c r="I3468" i="17" s="1"/>
  <c r="E6020" i="17"/>
  <c r="I6020" i="17" s="1"/>
  <c r="G6020" i="17"/>
  <c r="K6020" i="17" s="1"/>
  <c r="E6021" i="17"/>
  <c r="I6021" i="17" s="1"/>
  <c r="G6021" i="17"/>
  <c r="K6021" i="17" s="1"/>
  <c r="E6022" i="17"/>
  <c r="I6022" i="17" s="1"/>
  <c r="G6022" i="17"/>
  <c r="K6022" i="17" s="1"/>
  <c r="E6023" i="17"/>
  <c r="I6023" i="17" s="1"/>
  <c r="G6023" i="17"/>
  <c r="K6023" i="17" s="1"/>
  <c r="E6024" i="17"/>
  <c r="I6024" i="17" s="1"/>
  <c r="G6024" i="17"/>
  <c r="K6024" i="17" s="1"/>
  <c r="E6025" i="17"/>
  <c r="I6025" i="17" s="1"/>
  <c r="G6025" i="17"/>
  <c r="K6025" i="17" s="1"/>
  <c r="E6026" i="17"/>
  <c r="I6026" i="17" s="1"/>
  <c r="G6026" i="17"/>
  <c r="K6026" i="17" s="1"/>
  <c r="E6027" i="17"/>
  <c r="I6027" i="17" s="1"/>
  <c r="E6028" i="17"/>
  <c r="I6028" i="17" s="1"/>
  <c r="E6029" i="17"/>
  <c r="I6029" i="17" s="1"/>
  <c r="E6030" i="17"/>
  <c r="I6030" i="17" s="1"/>
  <c r="E6031" i="17"/>
  <c r="I6031" i="17" s="1"/>
  <c r="E6032" i="17"/>
  <c r="I6032" i="17" s="1"/>
  <c r="E6033" i="17"/>
  <c r="I6033" i="17" s="1"/>
  <c r="E6034" i="17"/>
  <c r="I6034" i="17" s="1"/>
  <c r="E6035" i="17"/>
  <c r="I6035" i="17" s="1"/>
  <c r="E6036" i="17"/>
  <c r="I6036" i="17" s="1"/>
  <c r="E6037" i="17"/>
  <c r="I6037" i="17" s="1"/>
  <c r="E6038" i="17"/>
  <c r="I6038" i="17" s="1"/>
  <c r="E6039" i="17"/>
  <c r="I6039" i="17" s="1"/>
  <c r="E6040" i="17"/>
  <c r="I6040" i="17" s="1"/>
  <c r="E6041" i="17"/>
  <c r="I6041" i="17" s="1"/>
  <c r="E6042" i="17"/>
  <c r="I6042" i="17" s="1"/>
  <c r="E6043" i="17"/>
  <c r="I6043" i="17" s="1"/>
  <c r="E6044" i="17"/>
  <c r="I6044" i="17" s="1"/>
  <c r="E6045" i="17"/>
  <c r="I6045" i="17" s="1"/>
  <c r="E6046" i="17"/>
  <c r="I6046" i="17" s="1"/>
  <c r="E6047" i="17"/>
  <c r="I6047" i="17" s="1"/>
  <c r="E6048" i="17"/>
  <c r="I6048" i="17" s="1"/>
  <c r="E6049" i="17"/>
  <c r="I6049" i="17" s="1"/>
  <c r="E6050" i="17"/>
  <c r="I6050" i="17" s="1"/>
  <c r="E6051" i="17"/>
  <c r="I6051" i="17" s="1"/>
  <c r="E6052" i="17"/>
  <c r="I6052" i="17" s="1"/>
  <c r="E6053" i="17"/>
  <c r="I6053" i="17" s="1"/>
  <c r="E6054" i="17"/>
  <c r="I6054" i="17" s="1"/>
  <c r="E6055" i="17"/>
  <c r="I6055" i="17" s="1"/>
  <c r="E6056" i="17"/>
  <c r="I6056" i="17" s="1"/>
  <c r="E6057" i="17"/>
  <c r="I6057" i="17" s="1"/>
  <c r="E6058" i="17"/>
  <c r="I6058" i="17" s="1"/>
  <c r="E6059" i="17"/>
  <c r="I6059" i="17" s="1"/>
  <c r="E6060" i="17"/>
  <c r="I6060" i="17" s="1"/>
  <c r="E6061" i="17"/>
  <c r="I6061" i="17" s="1"/>
  <c r="E6062" i="17"/>
  <c r="I6062" i="17" s="1"/>
  <c r="E6063" i="17"/>
  <c r="I6063" i="17" s="1"/>
  <c r="E6064" i="17"/>
  <c r="I6064" i="17" s="1"/>
  <c r="E6065" i="17"/>
  <c r="I6065" i="17" s="1"/>
  <c r="E6066" i="17"/>
  <c r="I6066" i="17" s="1"/>
  <c r="E6067" i="17"/>
  <c r="I6067" i="17" s="1"/>
  <c r="E6068" i="17"/>
  <c r="I6068" i="17" s="1"/>
  <c r="E6069" i="17"/>
  <c r="I6069" i="17" s="1"/>
  <c r="E6070" i="17"/>
  <c r="I6070" i="17" s="1"/>
  <c r="E6071" i="17"/>
  <c r="I6071" i="17" s="1"/>
  <c r="E6072" i="17"/>
  <c r="I6072" i="17" s="1"/>
  <c r="E6073" i="17"/>
  <c r="I6073" i="17" s="1"/>
  <c r="E6074" i="17"/>
  <c r="I6074" i="17" s="1"/>
  <c r="E6075" i="17"/>
  <c r="I6075" i="17" s="1"/>
  <c r="E6076" i="17"/>
  <c r="I6076" i="17" s="1"/>
  <c r="E6077" i="17"/>
  <c r="I6077" i="17" s="1"/>
  <c r="E6078" i="17"/>
  <c r="I6078" i="17" s="1"/>
  <c r="E6079" i="17"/>
  <c r="I6079" i="17" s="1"/>
  <c r="E6080" i="17"/>
  <c r="I6080" i="17" s="1"/>
  <c r="E6081" i="17"/>
  <c r="I6081" i="17" s="1"/>
  <c r="E6082" i="17"/>
  <c r="I6082" i="17" s="1"/>
  <c r="E6083" i="17"/>
  <c r="I6083" i="17" s="1"/>
  <c r="E6084" i="17"/>
  <c r="I6084" i="17" s="1"/>
  <c r="E6085" i="17"/>
  <c r="I6085" i="17" s="1"/>
  <c r="E6086" i="17"/>
  <c r="I6086" i="17" s="1"/>
  <c r="E6087" i="17"/>
  <c r="I6087" i="17" s="1"/>
  <c r="E6088" i="17"/>
  <c r="I6088" i="17" s="1"/>
  <c r="E6089" i="17"/>
  <c r="I6089" i="17" s="1"/>
  <c r="E6090" i="17"/>
  <c r="I6090" i="17" s="1"/>
  <c r="E6091" i="17"/>
  <c r="I6091" i="17" s="1"/>
  <c r="E6092" i="17"/>
  <c r="I6092" i="17" s="1"/>
  <c r="E6093" i="17"/>
  <c r="I6093" i="17" s="1"/>
  <c r="E6094" i="17"/>
  <c r="I6094" i="17" s="1"/>
  <c r="E6095" i="17"/>
  <c r="I6095" i="17" s="1"/>
  <c r="E6096" i="17"/>
  <c r="I6096" i="17" s="1"/>
  <c r="E6097" i="17"/>
  <c r="I6097" i="17" s="1"/>
  <c r="E6098" i="17"/>
  <c r="I6098" i="17" s="1"/>
  <c r="E6099" i="17"/>
  <c r="I6099" i="17" s="1"/>
  <c r="E6100" i="17"/>
  <c r="I6100" i="17" s="1"/>
  <c r="E6101" i="17"/>
  <c r="I6101" i="17" s="1"/>
  <c r="E6102" i="17"/>
  <c r="I6102" i="17" s="1"/>
  <c r="E6103" i="17"/>
  <c r="I6103" i="17" s="1"/>
  <c r="E6104" i="17"/>
  <c r="I6104" i="17" s="1"/>
  <c r="E6105" i="17"/>
  <c r="I6105" i="17" s="1"/>
  <c r="E6106" i="17"/>
  <c r="I6106" i="17" s="1"/>
  <c r="E6107" i="17"/>
  <c r="I6107" i="17" s="1"/>
  <c r="E6108" i="17"/>
  <c r="I6108" i="17" s="1"/>
  <c r="E6109" i="17"/>
  <c r="I6109" i="17" s="1"/>
  <c r="E6110" i="17"/>
  <c r="I6110" i="17" s="1"/>
  <c r="E6111" i="17"/>
  <c r="I6111" i="17" s="1"/>
  <c r="E6112" i="17"/>
  <c r="I6112" i="17" s="1"/>
  <c r="E6113" i="17"/>
  <c r="I6113" i="17" s="1"/>
  <c r="E6114" i="17"/>
  <c r="I6114" i="17" s="1"/>
  <c r="E6115" i="17"/>
  <c r="I6115" i="17" s="1"/>
  <c r="E6116" i="17"/>
  <c r="I6116" i="17" s="1"/>
  <c r="E6117" i="17"/>
  <c r="I6117" i="17" s="1"/>
  <c r="E6118" i="17"/>
  <c r="I6118" i="17" s="1"/>
  <c r="E6119" i="17"/>
  <c r="I6119" i="17" s="1"/>
  <c r="E6120" i="17"/>
  <c r="I6120" i="17" s="1"/>
  <c r="E6121" i="17"/>
  <c r="I6121" i="17" s="1"/>
  <c r="E6122" i="17"/>
  <c r="I6122" i="17" s="1"/>
  <c r="E6123" i="17"/>
  <c r="I6123" i="17" s="1"/>
  <c r="E6124" i="17"/>
  <c r="I6124" i="17" s="1"/>
  <c r="E6125" i="17"/>
  <c r="I6125" i="17" s="1"/>
  <c r="E6126" i="17"/>
  <c r="I6126" i="17" s="1"/>
  <c r="E6127" i="17"/>
  <c r="I6127" i="17" s="1"/>
  <c r="E6128" i="17"/>
  <c r="I6128" i="17" s="1"/>
  <c r="E6129" i="17"/>
  <c r="I6129" i="17" s="1"/>
  <c r="E6130" i="17"/>
  <c r="I6130" i="17" s="1"/>
  <c r="E6131" i="17"/>
  <c r="I6131" i="17" s="1"/>
  <c r="E6132" i="17"/>
  <c r="I6132" i="17" s="1"/>
  <c r="E6133" i="17"/>
  <c r="I6133" i="17" s="1"/>
  <c r="E6134" i="17"/>
  <c r="I6134" i="17" s="1"/>
  <c r="E6135" i="17"/>
  <c r="I6135" i="17" s="1"/>
  <c r="E6136" i="17"/>
  <c r="I6136" i="17" s="1"/>
  <c r="E6137" i="17"/>
  <c r="I6137" i="17" s="1"/>
  <c r="E6138" i="17"/>
  <c r="I6138" i="17" s="1"/>
  <c r="E6139" i="17"/>
  <c r="I6139" i="17" s="1"/>
  <c r="E6140" i="17"/>
  <c r="I6140" i="17" s="1"/>
  <c r="E6141" i="17"/>
  <c r="I6141" i="17" s="1"/>
  <c r="E6142" i="17"/>
  <c r="I6142" i="17" s="1"/>
  <c r="E6143" i="17"/>
  <c r="I6143" i="17" s="1"/>
  <c r="E6144" i="17"/>
  <c r="I6144" i="17" s="1"/>
  <c r="E6145" i="17"/>
  <c r="I6145" i="17" s="1"/>
  <c r="E6146" i="17"/>
  <c r="I6146" i="17" s="1"/>
  <c r="E6147" i="17"/>
  <c r="I6147" i="17" s="1"/>
  <c r="E6148" i="17"/>
  <c r="I6148" i="17" s="1"/>
  <c r="E6149" i="17"/>
  <c r="I6149" i="17" s="1"/>
  <c r="E6150" i="17"/>
  <c r="I6150" i="17" s="1"/>
  <c r="E6151" i="17"/>
  <c r="I6151" i="17" s="1"/>
  <c r="E6152" i="17"/>
  <c r="I6152" i="17" s="1"/>
  <c r="E6153" i="17"/>
  <c r="I6153" i="17" s="1"/>
  <c r="E6154" i="17"/>
  <c r="I6154" i="17" s="1"/>
  <c r="E6155" i="17"/>
  <c r="I6155" i="17" s="1"/>
  <c r="E6156" i="17"/>
  <c r="I6156" i="17" s="1"/>
  <c r="E6157" i="17"/>
  <c r="I6157" i="17" s="1"/>
  <c r="E6158" i="17"/>
  <c r="I6158" i="17" s="1"/>
  <c r="E6159" i="17"/>
  <c r="I6159" i="17" s="1"/>
  <c r="E6160" i="17"/>
  <c r="I6160" i="17" s="1"/>
  <c r="E6161" i="17"/>
  <c r="I6161" i="17" s="1"/>
  <c r="E6162" i="17"/>
  <c r="I6162" i="17" s="1"/>
  <c r="E6163" i="17"/>
  <c r="I6163" i="17" s="1"/>
  <c r="E6164" i="17"/>
  <c r="I6164" i="17" s="1"/>
  <c r="E6165" i="17"/>
  <c r="I6165" i="17" s="1"/>
  <c r="E6166" i="17"/>
  <c r="I6166" i="17" s="1"/>
  <c r="E6167" i="17"/>
  <c r="I6167" i="17" s="1"/>
  <c r="E6168" i="17"/>
  <c r="I6168" i="17" s="1"/>
  <c r="E6169" i="17"/>
  <c r="I6169" i="17" s="1"/>
  <c r="E6170" i="17"/>
  <c r="I6170" i="17" s="1"/>
  <c r="E6171" i="17"/>
  <c r="I6171" i="17" s="1"/>
  <c r="E6172" i="17"/>
  <c r="I6172" i="17" s="1"/>
  <c r="E6173" i="17"/>
  <c r="I6173" i="17" s="1"/>
  <c r="E6174" i="17"/>
  <c r="I6174" i="17" s="1"/>
  <c r="E6175" i="17"/>
  <c r="I6175" i="17" s="1"/>
  <c r="E6176" i="17"/>
  <c r="I6176" i="17" s="1"/>
  <c r="E6177" i="17"/>
  <c r="I6177" i="17" s="1"/>
  <c r="E6178" i="17"/>
  <c r="I6178" i="17" s="1"/>
  <c r="E6179" i="17"/>
  <c r="I6179" i="17" s="1"/>
  <c r="E6180" i="17"/>
  <c r="I6180" i="17" s="1"/>
  <c r="E6181" i="17"/>
  <c r="I6181" i="17" s="1"/>
  <c r="E6182" i="17"/>
  <c r="I6182" i="17" s="1"/>
  <c r="E6183" i="17"/>
  <c r="I6183" i="17" s="1"/>
  <c r="E6184" i="17"/>
  <c r="I6184" i="17" s="1"/>
  <c r="E6185" i="17"/>
  <c r="I6185" i="17" s="1"/>
  <c r="E6186" i="17"/>
  <c r="I6186" i="17" s="1"/>
  <c r="E6187" i="17"/>
  <c r="I6187" i="17" s="1"/>
  <c r="E3978" i="17"/>
  <c r="I3978" i="17" s="1"/>
  <c r="E4998" i="17"/>
  <c r="I4998" i="17" s="1"/>
  <c r="E6190" i="17"/>
  <c r="I6190" i="17" s="1"/>
  <c r="G6190" i="17"/>
  <c r="K6190" i="17" s="1"/>
  <c r="E6191" i="17"/>
  <c r="I6191" i="17" s="1"/>
  <c r="G6191" i="17"/>
  <c r="K6191" i="17" s="1"/>
  <c r="E6192" i="17"/>
  <c r="I6192" i="17" s="1"/>
  <c r="G6192" i="17"/>
  <c r="K6192" i="17" s="1"/>
  <c r="E6193" i="17"/>
  <c r="I6193" i="17" s="1"/>
  <c r="G6193" i="17"/>
  <c r="K6193" i="17" s="1"/>
  <c r="E6194" i="17"/>
  <c r="I6194" i="17" s="1"/>
  <c r="G6194" i="17"/>
  <c r="K6194" i="17" s="1"/>
  <c r="E6195" i="17"/>
  <c r="I6195" i="17" s="1"/>
  <c r="G6195" i="17"/>
  <c r="K6195" i="17" s="1"/>
  <c r="E6196" i="17"/>
  <c r="I6196" i="17" s="1"/>
  <c r="G6196" i="17"/>
  <c r="K6196" i="17" s="1"/>
  <c r="E6197" i="17"/>
  <c r="I6197" i="17" s="1"/>
  <c r="E6198" i="17"/>
  <c r="I6198" i="17" s="1"/>
  <c r="E6199" i="17"/>
  <c r="I6199" i="17" s="1"/>
  <c r="E6200" i="17"/>
  <c r="I6200" i="17" s="1"/>
  <c r="E6201" i="17"/>
  <c r="I6201" i="17" s="1"/>
  <c r="E6202" i="17"/>
  <c r="I6202" i="17" s="1"/>
  <c r="E6203" i="17"/>
  <c r="I6203" i="17" s="1"/>
  <c r="E6204" i="17"/>
  <c r="I6204" i="17" s="1"/>
  <c r="E6205" i="17"/>
  <c r="I6205" i="17" s="1"/>
  <c r="E6206" i="17"/>
  <c r="I6206" i="17" s="1"/>
  <c r="E6207" i="17"/>
  <c r="I6207" i="17" s="1"/>
  <c r="E6208" i="17"/>
  <c r="I6208" i="17" s="1"/>
  <c r="E6209" i="17"/>
  <c r="I6209" i="17" s="1"/>
  <c r="E6210" i="17"/>
  <c r="I6210" i="17" s="1"/>
  <c r="E6211" i="17"/>
  <c r="I6211" i="17" s="1"/>
  <c r="E6212" i="17"/>
  <c r="I6212" i="17" s="1"/>
  <c r="E6213" i="17"/>
  <c r="I6213" i="17" s="1"/>
  <c r="E6214" i="17"/>
  <c r="I6214" i="17" s="1"/>
  <c r="E6215" i="17"/>
  <c r="I6215" i="17" s="1"/>
  <c r="E6216" i="17"/>
  <c r="I6216" i="17" s="1"/>
  <c r="E6217" i="17"/>
  <c r="I6217" i="17" s="1"/>
  <c r="E6218" i="17"/>
  <c r="I6218" i="17" s="1"/>
  <c r="E6219" i="17"/>
  <c r="I6219" i="17" s="1"/>
  <c r="E6220" i="17"/>
  <c r="I6220" i="17" s="1"/>
  <c r="E6221" i="17"/>
  <c r="I6221" i="17" s="1"/>
  <c r="E6222" i="17"/>
  <c r="I6222" i="17" s="1"/>
  <c r="E6223" i="17"/>
  <c r="I6223" i="17" s="1"/>
  <c r="E6224" i="17"/>
  <c r="I6224" i="17" s="1"/>
  <c r="E6225" i="17"/>
  <c r="I6225" i="17" s="1"/>
  <c r="E6226" i="17"/>
  <c r="I6226" i="17" s="1"/>
  <c r="E6227" i="17"/>
  <c r="I6227" i="17" s="1"/>
  <c r="E6228" i="17"/>
  <c r="I6228" i="17" s="1"/>
  <c r="E6229" i="17"/>
  <c r="I6229" i="17" s="1"/>
  <c r="E6230" i="17"/>
  <c r="I6230" i="17" s="1"/>
  <c r="E6231" i="17"/>
  <c r="I6231" i="17" s="1"/>
  <c r="E6232" i="17"/>
  <c r="I6232" i="17" s="1"/>
  <c r="E6233" i="17"/>
  <c r="I6233" i="17" s="1"/>
  <c r="E6234" i="17"/>
  <c r="I6234" i="17" s="1"/>
  <c r="E6235" i="17"/>
  <c r="I6235" i="17" s="1"/>
  <c r="E6236" i="17"/>
  <c r="I6236" i="17" s="1"/>
  <c r="E6237" i="17"/>
  <c r="I6237" i="17" s="1"/>
  <c r="E6238" i="17"/>
  <c r="I6238" i="17" s="1"/>
  <c r="E6239" i="17"/>
  <c r="I6239" i="17" s="1"/>
  <c r="E6240" i="17"/>
  <c r="I6240" i="17" s="1"/>
  <c r="E6241" i="17"/>
  <c r="I6241" i="17" s="1"/>
  <c r="E6242" i="17"/>
  <c r="I6242" i="17" s="1"/>
  <c r="E6243" i="17"/>
  <c r="I6243" i="17" s="1"/>
  <c r="E6244" i="17"/>
  <c r="I6244" i="17" s="1"/>
  <c r="E6245" i="17"/>
  <c r="I6245" i="17" s="1"/>
  <c r="E6246" i="17"/>
  <c r="I6246" i="17" s="1"/>
  <c r="E6247" i="17"/>
  <c r="I6247" i="17" s="1"/>
  <c r="E6248" i="17"/>
  <c r="I6248" i="17" s="1"/>
  <c r="E6249" i="17"/>
  <c r="I6249" i="17" s="1"/>
  <c r="E6250" i="17"/>
  <c r="I6250" i="17" s="1"/>
  <c r="E6251" i="17"/>
  <c r="I6251" i="17" s="1"/>
  <c r="E6252" i="17"/>
  <c r="I6252" i="17" s="1"/>
  <c r="E6253" i="17"/>
  <c r="I6253" i="17" s="1"/>
  <c r="E6254" i="17"/>
  <c r="I6254" i="17" s="1"/>
  <c r="E6255" i="17"/>
  <c r="I6255" i="17" s="1"/>
  <c r="E6256" i="17"/>
  <c r="I6256" i="17" s="1"/>
  <c r="E6257" i="17"/>
  <c r="I6257" i="17" s="1"/>
  <c r="E6258" i="17"/>
  <c r="I6258" i="17" s="1"/>
  <c r="E6259" i="17"/>
  <c r="I6259" i="17" s="1"/>
  <c r="E6260" i="17"/>
  <c r="I6260" i="17" s="1"/>
  <c r="E6261" i="17"/>
  <c r="I6261" i="17" s="1"/>
  <c r="E6262" i="17"/>
  <c r="I6262" i="17" s="1"/>
  <c r="E6263" i="17"/>
  <c r="I6263" i="17" s="1"/>
  <c r="E6264" i="17"/>
  <c r="I6264" i="17" s="1"/>
  <c r="E6265" i="17"/>
  <c r="I6265" i="17" s="1"/>
  <c r="E6266" i="17"/>
  <c r="I6266" i="17" s="1"/>
  <c r="E6267" i="17"/>
  <c r="I6267" i="17" s="1"/>
  <c r="E6268" i="17"/>
  <c r="I6268" i="17" s="1"/>
  <c r="E6269" i="17"/>
  <c r="I6269" i="17" s="1"/>
  <c r="E6270" i="17"/>
  <c r="I6270" i="17" s="1"/>
  <c r="E6271" i="17"/>
  <c r="I6271" i="17" s="1"/>
  <c r="E6272" i="17"/>
  <c r="I6272" i="17" s="1"/>
  <c r="E6273" i="17"/>
  <c r="I6273" i="17" s="1"/>
  <c r="E6274" i="17"/>
  <c r="I6274" i="17" s="1"/>
  <c r="E6275" i="17"/>
  <c r="I6275" i="17" s="1"/>
  <c r="E6276" i="17"/>
  <c r="I6276" i="17" s="1"/>
  <c r="E6277" i="17"/>
  <c r="I6277" i="17" s="1"/>
  <c r="E6278" i="17"/>
  <c r="I6278" i="17" s="1"/>
  <c r="E6279" i="17"/>
  <c r="I6279" i="17" s="1"/>
  <c r="E6280" i="17"/>
  <c r="I6280" i="17" s="1"/>
  <c r="E6281" i="17"/>
  <c r="I6281" i="17" s="1"/>
  <c r="E6282" i="17"/>
  <c r="I6282" i="17" s="1"/>
  <c r="E6283" i="17"/>
  <c r="I6283" i="17" s="1"/>
  <c r="E6284" i="17"/>
  <c r="I6284" i="17" s="1"/>
  <c r="E6285" i="17"/>
  <c r="I6285" i="17" s="1"/>
  <c r="E6286" i="17"/>
  <c r="I6286" i="17" s="1"/>
  <c r="E6287" i="17"/>
  <c r="I6287" i="17" s="1"/>
  <c r="E6288" i="17"/>
  <c r="I6288" i="17" s="1"/>
  <c r="E6289" i="17"/>
  <c r="I6289" i="17" s="1"/>
  <c r="E6290" i="17"/>
  <c r="I6290" i="17" s="1"/>
  <c r="E6291" i="17"/>
  <c r="I6291" i="17" s="1"/>
  <c r="E6292" i="17"/>
  <c r="I6292" i="17" s="1"/>
  <c r="E6293" i="17"/>
  <c r="I6293" i="17" s="1"/>
  <c r="E6294" i="17"/>
  <c r="I6294" i="17" s="1"/>
  <c r="E6295" i="17"/>
  <c r="I6295" i="17" s="1"/>
  <c r="E6296" i="17"/>
  <c r="I6296" i="17" s="1"/>
  <c r="E6297" i="17"/>
  <c r="I6297" i="17" s="1"/>
  <c r="E6298" i="17"/>
  <c r="I6298" i="17" s="1"/>
  <c r="E6299" i="17"/>
  <c r="I6299" i="17" s="1"/>
  <c r="E6300" i="17"/>
  <c r="I6300" i="17" s="1"/>
  <c r="E6301" i="17"/>
  <c r="I6301" i="17" s="1"/>
  <c r="E6302" i="17"/>
  <c r="I6302" i="17" s="1"/>
  <c r="E6303" i="17"/>
  <c r="I6303" i="17" s="1"/>
  <c r="E6304" i="17"/>
  <c r="I6304" i="17" s="1"/>
  <c r="E6305" i="17"/>
  <c r="I6305" i="17" s="1"/>
  <c r="E6306" i="17"/>
  <c r="I6306" i="17" s="1"/>
  <c r="E6307" i="17"/>
  <c r="I6307" i="17" s="1"/>
  <c r="E6308" i="17"/>
  <c r="I6308" i="17" s="1"/>
  <c r="E6309" i="17"/>
  <c r="I6309" i="17" s="1"/>
  <c r="E6310" i="17"/>
  <c r="I6310" i="17" s="1"/>
  <c r="E6311" i="17"/>
  <c r="I6311" i="17" s="1"/>
  <c r="E6312" i="17"/>
  <c r="I6312" i="17" s="1"/>
  <c r="E6313" i="17"/>
  <c r="I6313" i="17" s="1"/>
  <c r="E6314" i="17"/>
  <c r="I6314" i="17" s="1"/>
  <c r="E6315" i="17"/>
  <c r="I6315" i="17" s="1"/>
  <c r="E6316" i="17"/>
  <c r="I6316" i="17" s="1"/>
  <c r="E6317" i="17"/>
  <c r="I6317" i="17" s="1"/>
  <c r="E6318" i="17"/>
  <c r="I6318" i="17" s="1"/>
  <c r="E6319" i="17"/>
  <c r="I6319" i="17" s="1"/>
  <c r="E6320" i="17"/>
  <c r="I6320" i="17" s="1"/>
  <c r="E6321" i="17"/>
  <c r="I6321" i="17" s="1"/>
  <c r="E6322" i="17"/>
  <c r="I6322" i="17" s="1"/>
  <c r="E6323" i="17"/>
  <c r="I6323" i="17" s="1"/>
  <c r="E6324" i="17"/>
  <c r="I6324" i="17" s="1"/>
  <c r="E6325" i="17"/>
  <c r="I6325" i="17" s="1"/>
  <c r="E6326" i="17"/>
  <c r="I6326" i="17" s="1"/>
  <c r="E6327" i="17"/>
  <c r="I6327" i="17" s="1"/>
  <c r="E6328" i="17"/>
  <c r="I6328" i="17" s="1"/>
  <c r="E6329" i="17"/>
  <c r="I6329" i="17" s="1"/>
  <c r="E6330" i="17"/>
  <c r="I6330" i="17" s="1"/>
  <c r="E6331" i="17"/>
  <c r="I6331" i="17" s="1"/>
  <c r="E6332" i="17"/>
  <c r="I6332" i="17" s="1"/>
  <c r="E6333" i="17"/>
  <c r="I6333" i="17" s="1"/>
  <c r="E6334" i="17"/>
  <c r="I6334" i="17" s="1"/>
  <c r="E6335" i="17"/>
  <c r="I6335" i="17" s="1"/>
  <c r="E6336" i="17"/>
  <c r="I6336" i="17" s="1"/>
  <c r="E6337" i="17"/>
  <c r="I6337" i="17" s="1"/>
  <c r="E6338" i="17"/>
  <c r="I6338" i="17" s="1"/>
  <c r="E6339" i="17"/>
  <c r="I6339" i="17" s="1"/>
  <c r="E6340" i="17"/>
  <c r="I6340" i="17" s="1"/>
  <c r="E6341" i="17"/>
  <c r="I6341" i="17" s="1"/>
  <c r="E6342" i="17"/>
  <c r="I6342" i="17" s="1"/>
  <c r="E6343" i="17"/>
  <c r="I6343" i="17" s="1"/>
  <c r="E6344" i="17"/>
  <c r="I6344" i="17" s="1"/>
  <c r="E6345" i="17"/>
  <c r="I6345" i="17" s="1"/>
  <c r="E6346" i="17"/>
  <c r="I6346" i="17" s="1"/>
  <c r="E6347" i="17"/>
  <c r="I6347" i="17" s="1"/>
  <c r="E6348" i="17"/>
  <c r="I6348" i="17" s="1"/>
  <c r="E6349" i="17"/>
  <c r="I6349" i="17" s="1"/>
  <c r="E6350" i="17"/>
  <c r="I6350" i="17" s="1"/>
  <c r="E6351" i="17"/>
  <c r="I6351" i="17" s="1"/>
  <c r="E6352" i="17"/>
  <c r="I6352" i="17" s="1"/>
  <c r="E6353" i="17"/>
  <c r="I6353" i="17" s="1"/>
  <c r="E6354" i="17"/>
  <c r="I6354" i="17" s="1"/>
  <c r="E6355" i="17"/>
  <c r="I6355" i="17" s="1"/>
  <c r="E6356" i="17"/>
  <c r="I6356" i="17" s="1"/>
  <c r="E6357" i="17"/>
  <c r="I6357" i="17" s="1"/>
  <c r="E6358" i="17"/>
  <c r="I6358" i="17" s="1"/>
  <c r="E1769" i="17"/>
  <c r="I1769" i="17" s="1"/>
  <c r="E6360" i="17"/>
  <c r="I6360" i="17" s="1"/>
  <c r="G6360" i="17"/>
  <c r="K6360" i="17" s="1"/>
  <c r="E6361" i="17"/>
  <c r="I6361" i="17" s="1"/>
  <c r="G6361" i="17"/>
  <c r="K6361" i="17" s="1"/>
  <c r="E6362" i="17"/>
  <c r="I6362" i="17" s="1"/>
  <c r="G6362" i="17"/>
  <c r="K6362" i="17" s="1"/>
  <c r="E6363" i="17"/>
  <c r="I6363" i="17" s="1"/>
  <c r="G6363" i="17"/>
  <c r="K6363" i="17" s="1"/>
  <c r="E6364" i="17"/>
  <c r="I6364" i="17" s="1"/>
  <c r="G6364" i="17"/>
  <c r="K6364" i="17" s="1"/>
  <c r="E6365" i="17"/>
  <c r="I6365" i="17" s="1"/>
  <c r="G6365" i="17"/>
  <c r="K6365" i="17" s="1"/>
  <c r="E6366" i="17"/>
  <c r="I6366" i="17" s="1"/>
  <c r="G6366" i="17"/>
  <c r="K6366" i="17" s="1"/>
  <c r="E6367" i="17"/>
  <c r="I6367" i="17" s="1"/>
  <c r="E6368" i="17"/>
  <c r="I6368" i="17" s="1"/>
  <c r="E6369" i="17"/>
  <c r="I6369" i="17" s="1"/>
  <c r="E6370" i="17"/>
  <c r="I6370" i="17" s="1"/>
  <c r="E6371" i="17"/>
  <c r="I6371" i="17" s="1"/>
  <c r="E6372" i="17"/>
  <c r="I6372" i="17" s="1"/>
  <c r="E6373" i="17"/>
  <c r="I6373" i="17" s="1"/>
  <c r="E6374" i="17"/>
  <c r="I6374" i="17" s="1"/>
  <c r="E6375" i="17"/>
  <c r="I6375" i="17" s="1"/>
  <c r="E6376" i="17"/>
  <c r="I6376" i="17" s="1"/>
  <c r="E6377" i="17"/>
  <c r="I6377" i="17" s="1"/>
  <c r="E6378" i="17"/>
  <c r="I6378" i="17" s="1"/>
  <c r="E6379" i="17"/>
  <c r="I6379" i="17" s="1"/>
  <c r="E6380" i="17"/>
  <c r="I6380" i="17" s="1"/>
  <c r="E6381" i="17"/>
  <c r="I6381" i="17" s="1"/>
  <c r="E6382" i="17"/>
  <c r="I6382" i="17" s="1"/>
  <c r="E6383" i="17"/>
  <c r="I6383" i="17" s="1"/>
  <c r="E6384" i="17"/>
  <c r="I6384" i="17" s="1"/>
  <c r="E6385" i="17"/>
  <c r="I6385" i="17" s="1"/>
  <c r="E6386" i="17"/>
  <c r="I6386" i="17" s="1"/>
  <c r="E6387" i="17"/>
  <c r="I6387" i="17" s="1"/>
  <c r="E6388" i="17"/>
  <c r="I6388" i="17" s="1"/>
  <c r="E6389" i="17"/>
  <c r="I6389" i="17" s="1"/>
  <c r="E6390" i="17"/>
  <c r="I6390" i="17" s="1"/>
  <c r="E6391" i="17"/>
  <c r="I6391" i="17" s="1"/>
  <c r="E6392" i="17"/>
  <c r="I6392" i="17" s="1"/>
  <c r="E6393" i="17"/>
  <c r="I6393" i="17" s="1"/>
  <c r="E6394" i="17"/>
  <c r="I6394" i="17" s="1"/>
  <c r="E6395" i="17"/>
  <c r="I6395" i="17" s="1"/>
  <c r="E6396" i="17"/>
  <c r="I6396" i="17" s="1"/>
  <c r="E6397" i="17"/>
  <c r="I6397" i="17" s="1"/>
  <c r="E6398" i="17"/>
  <c r="I6398" i="17" s="1"/>
  <c r="E6399" i="17"/>
  <c r="I6399" i="17" s="1"/>
  <c r="E6400" i="17"/>
  <c r="I6400" i="17" s="1"/>
  <c r="E6401" i="17"/>
  <c r="I6401" i="17" s="1"/>
  <c r="E6402" i="17"/>
  <c r="I6402" i="17" s="1"/>
  <c r="E6403" i="17"/>
  <c r="I6403" i="17" s="1"/>
  <c r="E6404" i="17"/>
  <c r="I6404" i="17" s="1"/>
  <c r="E6405" i="17"/>
  <c r="I6405" i="17" s="1"/>
  <c r="E6406" i="17"/>
  <c r="I6406" i="17" s="1"/>
  <c r="E6407" i="17"/>
  <c r="I6407" i="17" s="1"/>
  <c r="E6408" i="17"/>
  <c r="I6408" i="17" s="1"/>
  <c r="E6409" i="17"/>
  <c r="I6409" i="17" s="1"/>
  <c r="E6410" i="17"/>
  <c r="I6410" i="17" s="1"/>
  <c r="E6411" i="17"/>
  <c r="I6411" i="17" s="1"/>
  <c r="E6412" i="17"/>
  <c r="I6412" i="17" s="1"/>
  <c r="E6413" i="17"/>
  <c r="I6413" i="17" s="1"/>
  <c r="E6414" i="17"/>
  <c r="I6414" i="17" s="1"/>
  <c r="E6415" i="17"/>
  <c r="I6415" i="17" s="1"/>
  <c r="E6416" i="17"/>
  <c r="I6416" i="17" s="1"/>
  <c r="E6417" i="17"/>
  <c r="I6417" i="17" s="1"/>
  <c r="E6418" i="17"/>
  <c r="I6418" i="17" s="1"/>
  <c r="E6419" i="17"/>
  <c r="I6419" i="17" s="1"/>
  <c r="E6420" i="17"/>
  <c r="I6420" i="17" s="1"/>
  <c r="E6421" i="17"/>
  <c r="I6421" i="17" s="1"/>
  <c r="E6422" i="17"/>
  <c r="I6422" i="17" s="1"/>
  <c r="E6423" i="17"/>
  <c r="I6423" i="17" s="1"/>
  <c r="E6424" i="17"/>
  <c r="I6424" i="17" s="1"/>
  <c r="E6425" i="17"/>
  <c r="I6425" i="17" s="1"/>
  <c r="E6426" i="17"/>
  <c r="I6426" i="17" s="1"/>
  <c r="E6427" i="17"/>
  <c r="I6427" i="17" s="1"/>
  <c r="E6428" i="17"/>
  <c r="I6428" i="17" s="1"/>
  <c r="E6429" i="17"/>
  <c r="I6429" i="17" s="1"/>
  <c r="E6430" i="17"/>
  <c r="I6430" i="17" s="1"/>
  <c r="E6431" i="17"/>
  <c r="I6431" i="17" s="1"/>
  <c r="E6432" i="17"/>
  <c r="I6432" i="17" s="1"/>
  <c r="E6433" i="17"/>
  <c r="I6433" i="17" s="1"/>
  <c r="E6434" i="17"/>
  <c r="I6434" i="17" s="1"/>
  <c r="E6435" i="17"/>
  <c r="I6435" i="17" s="1"/>
  <c r="E6436" i="17"/>
  <c r="I6436" i="17" s="1"/>
  <c r="E6437" i="17"/>
  <c r="I6437" i="17" s="1"/>
  <c r="E6438" i="17"/>
  <c r="I6438" i="17" s="1"/>
  <c r="E6439" i="17"/>
  <c r="I6439" i="17" s="1"/>
  <c r="E6440" i="17"/>
  <c r="I6440" i="17" s="1"/>
  <c r="E6441" i="17"/>
  <c r="I6441" i="17" s="1"/>
  <c r="E6442" i="17"/>
  <c r="I6442" i="17" s="1"/>
  <c r="E6443" i="17"/>
  <c r="I6443" i="17" s="1"/>
  <c r="E6444" i="17"/>
  <c r="I6444" i="17" s="1"/>
  <c r="E6445" i="17"/>
  <c r="I6445" i="17" s="1"/>
  <c r="E6446" i="17"/>
  <c r="I6446" i="17" s="1"/>
  <c r="E6447" i="17"/>
  <c r="I6447" i="17" s="1"/>
  <c r="E6448" i="17"/>
  <c r="I6448" i="17" s="1"/>
  <c r="E6449" i="17"/>
  <c r="I6449" i="17" s="1"/>
  <c r="E6450" i="17"/>
  <c r="I6450" i="17" s="1"/>
  <c r="E6451" i="17"/>
  <c r="I6451" i="17" s="1"/>
  <c r="E6452" i="17"/>
  <c r="I6452" i="17" s="1"/>
  <c r="E6453" i="17"/>
  <c r="I6453" i="17" s="1"/>
  <c r="E6454" i="17"/>
  <c r="I6454" i="17" s="1"/>
  <c r="E6455" i="17"/>
  <c r="I6455" i="17" s="1"/>
  <c r="E6456" i="17"/>
  <c r="I6456" i="17" s="1"/>
  <c r="E6457" i="17"/>
  <c r="I6457" i="17" s="1"/>
  <c r="E6458" i="17"/>
  <c r="I6458" i="17" s="1"/>
  <c r="E6459" i="17"/>
  <c r="I6459" i="17" s="1"/>
  <c r="E6460" i="17"/>
  <c r="I6460" i="17" s="1"/>
  <c r="E6461" i="17"/>
  <c r="I6461" i="17" s="1"/>
  <c r="E6462" i="17"/>
  <c r="I6462" i="17" s="1"/>
  <c r="E6463" i="17"/>
  <c r="I6463" i="17" s="1"/>
  <c r="E6464" i="17"/>
  <c r="I6464" i="17" s="1"/>
  <c r="E6465" i="17"/>
  <c r="I6465" i="17" s="1"/>
  <c r="E6466" i="17"/>
  <c r="I6466" i="17" s="1"/>
  <c r="E6467" i="17"/>
  <c r="I6467" i="17" s="1"/>
  <c r="E6468" i="17"/>
  <c r="I6468" i="17" s="1"/>
  <c r="E6469" i="17"/>
  <c r="I6469" i="17" s="1"/>
  <c r="E6470" i="17"/>
  <c r="I6470" i="17" s="1"/>
  <c r="E6471" i="17"/>
  <c r="I6471" i="17" s="1"/>
  <c r="E6472" i="17"/>
  <c r="I6472" i="17" s="1"/>
  <c r="E6473" i="17"/>
  <c r="I6473" i="17" s="1"/>
  <c r="E6474" i="17"/>
  <c r="I6474" i="17" s="1"/>
  <c r="E6475" i="17"/>
  <c r="I6475" i="17" s="1"/>
  <c r="E6476" i="17"/>
  <c r="I6476" i="17" s="1"/>
  <c r="E6477" i="17"/>
  <c r="I6477" i="17" s="1"/>
  <c r="E6478" i="17"/>
  <c r="I6478" i="17" s="1"/>
  <c r="E6479" i="17"/>
  <c r="I6479" i="17" s="1"/>
  <c r="E6480" i="17"/>
  <c r="I6480" i="17" s="1"/>
  <c r="E6481" i="17"/>
  <c r="I6481" i="17" s="1"/>
  <c r="E6482" i="17"/>
  <c r="I6482" i="17" s="1"/>
  <c r="E6483" i="17"/>
  <c r="I6483" i="17" s="1"/>
  <c r="E6484" i="17"/>
  <c r="I6484" i="17" s="1"/>
  <c r="E6485" i="17"/>
  <c r="I6485" i="17" s="1"/>
  <c r="E6486" i="17"/>
  <c r="I6486" i="17" s="1"/>
  <c r="E6487" i="17"/>
  <c r="I6487" i="17" s="1"/>
  <c r="E6488" i="17"/>
  <c r="I6488" i="17" s="1"/>
  <c r="E6489" i="17"/>
  <c r="I6489" i="17" s="1"/>
  <c r="E6490" i="17"/>
  <c r="I6490" i="17" s="1"/>
  <c r="E6491" i="17"/>
  <c r="I6491" i="17" s="1"/>
  <c r="E6492" i="17"/>
  <c r="I6492" i="17" s="1"/>
  <c r="E6493" i="17"/>
  <c r="I6493" i="17" s="1"/>
  <c r="E6494" i="17"/>
  <c r="I6494" i="17" s="1"/>
  <c r="E6495" i="17"/>
  <c r="I6495" i="17" s="1"/>
  <c r="E6496" i="17"/>
  <c r="I6496" i="17" s="1"/>
  <c r="E6497" i="17"/>
  <c r="I6497" i="17" s="1"/>
  <c r="E6498" i="17"/>
  <c r="I6498" i="17" s="1"/>
  <c r="E6499" i="17"/>
  <c r="I6499" i="17" s="1"/>
  <c r="E6500" i="17"/>
  <c r="I6500" i="17" s="1"/>
  <c r="E6501" i="17"/>
  <c r="I6501" i="17" s="1"/>
  <c r="E6502" i="17"/>
  <c r="I6502" i="17" s="1"/>
  <c r="E6503" i="17"/>
  <c r="I6503" i="17" s="1"/>
  <c r="E6504" i="17"/>
  <c r="I6504" i="17" s="1"/>
  <c r="E6505" i="17"/>
  <c r="I6505" i="17" s="1"/>
  <c r="E6506" i="17"/>
  <c r="I6506" i="17" s="1"/>
  <c r="E6507" i="17"/>
  <c r="I6507" i="17" s="1"/>
  <c r="E6508" i="17"/>
  <c r="I6508" i="17" s="1"/>
  <c r="E6509" i="17"/>
  <c r="I6509" i="17" s="1"/>
  <c r="E6510" i="17"/>
  <c r="I6510" i="17" s="1"/>
  <c r="E6511" i="17"/>
  <c r="I6511" i="17" s="1"/>
  <c r="E6512" i="17"/>
  <c r="I6512" i="17" s="1"/>
  <c r="E6513" i="17"/>
  <c r="I6513" i="17" s="1"/>
  <c r="E6514" i="17"/>
  <c r="I6514" i="17" s="1"/>
  <c r="E6515" i="17"/>
  <c r="I6515" i="17" s="1"/>
  <c r="E6516" i="17"/>
  <c r="I6516" i="17" s="1"/>
  <c r="E6517" i="17"/>
  <c r="I6517" i="17" s="1"/>
  <c r="E6518" i="17"/>
  <c r="I6518" i="17" s="1"/>
  <c r="E6519" i="17"/>
  <c r="I6519" i="17" s="1"/>
  <c r="E6520" i="17"/>
  <c r="I6520" i="17" s="1"/>
  <c r="E6521" i="17"/>
  <c r="I6521" i="17" s="1"/>
  <c r="E6522" i="17"/>
  <c r="I6522" i="17" s="1"/>
  <c r="E6523" i="17"/>
  <c r="I6523" i="17" s="1"/>
  <c r="E6524" i="17"/>
  <c r="I6524" i="17" s="1"/>
  <c r="E6525" i="17"/>
  <c r="I6525" i="17" s="1"/>
  <c r="E6526" i="17"/>
  <c r="I6526" i="17" s="1"/>
  <c r="E6527" i="17"/>
  <c r="I6527" i="17" s="1"/>
  <c r="E6528" i="17"/>
  <c r="I6528" i="17" s="1"/>
  <c r="E2109" i="17"/>
  <c r="I2109" i="17" s="1"/>
  <c r="E6530" i="17"/>
  <c r="I6530" i="17" s="1"/>
  <c r="G6530" i="17"/>
  <c r="K6530" i="17" s="1"/>
  <c r="E6531" i="17"/>
  <c r="I6531" i="17" s="1"/>
  <c r="G6531" i="17"/>
  <c r="K6531" i="17" s="1"/>
  <c r="E6532" i="17"/>
  <c r="I6532" i="17" s="1"/>
  <c r="G6532" i="17"/>
  <c r="K6532" i="17" s="1"/>
  <c r="E6533" i="17"/>
  <c r="I6533" i="17" s="1"/>
  <c r="G6533" i="17"/>
  <c r="K6533" i="17" s="1"/>
  <c r="E6534" i="17"/>
  <c r="I6534" i="17" s="1"/>
  <c r="G6534" i="17"/>
  <c r="K6534" i="17" s="1"/>
  <c r="E6535" i="17"/>
  <c r="I6535" i="17" s="1"/>
  <c r="G6535" i="17"/>
  <c r="K6535" i="17" s="1"/>
  <c r="E6536" i="17"/>
  <c r="I6536" i="17" s="1"/>
  <c r="G6536" i="17"/>
  <c r="K6536" i="17" s="1"/>
  <c r="E6537" i="17"/>
  <c r="I6537" i="17" s="1"/>
  <c r="E6538" i="17"/>
  <c r="I6538" i="17" s="1"/>
  <c r="E6539" i="17"/>
  <c r="I6539" i="17" s="1"/>
  <c r="E6540" i="17"/>
  <c r="I6540" i="17" s="1"/>
  <c r="E6541" i="17"/>
  <c r="I6541" i="17" s="1"/>
  <c r="E6542" i="17"/>
  <c r="I6542" i="17" s="1"/>
  <c r="E6543" i="17"/>
  <c r="I6543" i="17" s="1"/>
  <c r="E6544" i="17"/>
  <c r="I6544" i="17" s="1"/>
  <c r="E6545" i="17"/>
  <c r="I6545" i="17" s="1"/>
  <c r="E6546" i="17"/>
  <c r="I6546" i="17" s="1"/>
  <c r="E6547" i="17"/>
  <c r="I6547" i="17" s="1"/>
  <c r="E6548" i="17"/>
  <c r="I6548" i="17" s="1"/>
  <c r="E6549" i="17"/>
  <c r="I6549" i="17" s="1"/>
  <c r="E6550" i="17"/>
  <c r="I6550" i="17" s="1"/>
  <c r="E6551" i="17"/>
  <c r="I6551" i="17" s="1"/>
  <c r="E6552" i="17"/>
  <c r="I6552" i="17" s="1"/>
  <c r="E6553" i="17"/>
  <c r="I6553" i="17" s="1"/>
  <c r="E6554" i="17"/>
  <c r="I6554" i="17" s="1"/>
  <c r="E6555" i="17"/>
  <c r="I6555" i="17" s="1"/>
  <c r="E6556" i="17"/>
  <c r="I6556" i="17" s="1"/>
  <c r="E6557" i="17"/>
  <c r="I6557" i="17" s="1"/>
  <c r="E6558" i="17"/>
  <c r="I6558" i="17" s="1"/>
  <c r="E6559" i="17"/>
  <c r="I6559" i="17" s="1"/>
  <c r="E6560" i="17"/>
  <c r="I6560" i="17" s="1"/>
  <c r="E6561" i="17"/>
  <c r="I6561" i="17" s="1"/>
  <c r="E6562" i="17"/>
  <c r="I6562" i="17" s="1"/>
  <c r="E6563" i="17"/>
  <c r="I6563" i="17" s="1"/>
  <c r="E6564" i="17"/>
  <c r="I6564" i="17" s="1"/>
  <c r="E6565" i="17"/>
  <c r="I6565" i="17" s="1"/>
  <c r="E6566" i="17"/>
  <c r="I6566" i="17" s="1"/>
  <c r="E6567" i="17"/>
  <c r="I6567" i="17" s="1"/>
  <c r="E6568" i="17"/>
  <c r="I6568" i="17" s="1"/>
  <c r="E6569" i="17"/>
  <c r="I6569" i="17" s="1"/>
  <c r="E6570" i="17"/>
  <c r="I6570" i="17" s="1"/>
  <c r="E6571" i="17"/>
  <c r="I6571" i="17" s="1"/>
  <c r="E6572" i="17"/>
  <c r="I6572" i="17" s="1"/>
  <c r="E6573" i="17"/>
  <c r="I6573" i="17" s="1"/>
  <c r="E6574" i="17"/>
  <c r="I6574" i="17" s="1"/>
  <c r="E6575" i="17"/>
  <c r="I6575" i="17" s="1"/>
  <c r="E6576" i="17"/>
  <c r="I6576" i="17" s="1"/>
  <c r="E6577" i="17"/>
  <c r="I6577" i="17" s="1"/>
  <c r="E6578" i="17"/>
  <c r="I6578" i="17" s="1"/>
  <c r="E6579" i="17"/>
  <c r="I6579" i="17" s="1"/>
  <c r="E6580" i="17"/>
  <c r="I6580" i="17" s="1"/>
  <c r="E6581" i="17"/>
  <c r="I6581" i="17" s="1"/>
  <c r="E6582" i="17"/>
  <c r="I6582" i="17" s="1"/>
  <c r="E6583" i="17"/>
  <c r="I6583" i="17" s="1"/>
  <c r="E6584" i="17"/>
  <c r="I6584" i="17" s="1"/>
  <c r="E6585" i="17"/>
  <c r="I6585" i="17" s="1"/>
  <c r="E6586" i="17"/>
  <c r="I6586" i="17" s="1"/>
  <c r="E6587" i="17"/>
  <c r="I6587" i="17" s="1"/>
  <c r="E6588" i="17"/>
  <c r="I6588" i="17" s="1"/>
  <c r="E6589" i="17"/>
  <c r="I6589" i="17" s="1"/>
  <c r="E6590" i="17"/>
  <c r="I6590" i="17" s="1"/>
  <c r="E6591" i="17"/>
  <c r="I6591" i="17" s="1"/>
  <c r="E6592" i="17"/>
  <c r="I6592" i="17" s="1"/>
  <c r="E6593" i="17"/>
  <c r="I6593" i="17" s="1"/>
  <c r="E6594" i="17"/>
  <c r="I6594" i="17" s="1"/>
  <c r="E6595" i="17"/>
  <c r="I6595" i="17" s="1"/>
  <c r="E6596" i="17"/>
  <c r="I6596" i="17" s="1"/>
  <c r="E6597" i="17"/>
  <c r="I6597" i="17" s="1"/>
  <c r="E6598" i="17"/>
  <c r="I6598" i="17" s="1"/>
  <c r="E6599" i="17"/>
  <c r="I6599" i="17" s="1"/>
  <c r="E6600" i="17"/>
  <c r="I6600" i="17" s="1"/>
  <c r="E6601" i="17"/>
  <c r="I6601" i="17" s="1"/>
  <c r="E6602" i="17"/>
  <c r="I6602" i="17" s="1"/>
  <c r="E6603" i="17"/>
  <c r="I6603" i="17" s="1"/>
  <c r="E6604" i="17"/>
  <c r="I6604" i="17" s="1"/>
  <c r="E6605" i="17"/>
  <c r="I6605" i="17" s="1"/>
  <c r="E6606" i="17"/>
  <c r="I6606" i="17" s="1"/>
  <c r="E6607" i="17"/>
  <c r="I6607" i="17" s="1"/>
  <c r="E6608" i="17"/>
  <c r="I6608" i="17" s="1"/>
  <c r="E6609" i="17"/>
  <c r="I6609" i="17" s="1"/>
  <c r="E6610" i="17"/>
  <c r="I6610" i="17" s="1"/>
  <c r="E6611" i="17"/>
  <c r="I6611" i="17" s="1"/>
  <c r="E6612" i="17"/>
  <c r="I6612" i="17" s="1"/>
  <c r="E6613" i="17"/>
  <c r="I6613" i="17" s="1"/>
  <c r="E6614" i="17"/>
  <c r="I6614" i="17" s="1"/>
  <c r="E6615" i="17"/>
  <c r="I6615" i="17" s="1"/>
  <c r="E6616" i="17"/>
  <c r="I6616" i="17" s="1"/>
  <c r="E6617" i="17"/>
  <c r="I6617" i="17" s="1"/>
  <c r="E6618" i="17"/>
  <c r="I6618" i="17" s="1"/>
  <c r="E6619" i="17"/>
  <c r="I6619" i="17" s="1"/>
  <c r="E6620" i="17"/>
  <c r="I6620" i="17" s="1"/>
  <c r="E6621" i="17"/>
  <c r="I6621" i="17" s="1"/>
  <c r="E6622" i="17"/>
  <c r="I6622" i="17" s="1"/>
  <c r="E6623" i="17"/>
  <c r="I6623" i="17" s="1"/>
  <c r="E6624" i="17"/>
  <c r="I6624" i="17" s="1"/>
  <c r="E6625" i="17"/>
  <c r="I6625" i="17" s="1"/>
  <c r="E6626" i="17"/>
  <c r="I6626" i="17" s="1"/>
  <c r="E6627" i="17"/>
  <c r="I6627" i="17" s="1"/>
  <c r="E6628" i="17"/>
  <c r="I6628" i="17" s="1"/>
  <c r="E6629" i="17"/>
  <c r="I6629" i="17" s="1"/>
  <c r="E6630" i="17"/>
  <c r="I6630" i="17" s="1"/>
  <c r="E6631" i="17"/>
  <c r="I6631" i="17" s="1"/>
  <c r="E6632" i="17"/>
  <c r="I6632" i="17" s="1"/>
  <c r="E6633" i="17"/>
  <c r="I6633" i="17" s="1"/>
  <c r="E6634" i="17"/>
  <c r="I6634" i="17" s="1"/>
  <c r="E6635" i="17"/>
  <c r="I6635" i="17" s="1"/>
  <c r="E6636" i="17"/>
  <c r="I6636" i="17" s="1"/>
  <c r="E6637" i="17"/>
  <c r="I6637" i="17" s="1"/>
  <c r="E6638" i="17"/>
  <c r="I6638" i="17" s="1"/>
  <c r="E6639" i="17"/>
  <c r="I6639" i="17" s="1"/>
  <c r="E6640" i="17"/>
  <c r="I6640" i="17" s="1"/>
  <c r="E6641" i="17"/>
  <c r="I6641" i="17" s="1"/>
  <c r="E6642" i="17"/>
  <c r="I6642" i="17" s="1"/>
  <c r="E6643" i="17"/>
  <c r="I6643" i="17" s="1"/>
  <c r="E6644" i="17"/>
  <c r="I6644" i="17" s="1"/>
  <c r="E6645" i="17"/>
  <c r="I6645" i="17" s="1"/>
  <c r="E6646" i="17"/>
  <c r="I6646" i="17" s="1"/>
  <c r="E6647" i="17"/>
  <c r="I6647" i="17" s="1"/>
  <c r="E6648" i="17"/>
  <c r="I6648" i="17" s="1"/>
  <c r="E6649" i="17"/>
  <c r="I6649" i="17" s="1"/>
  <c r="E6650" i="17"/>
  <c r="I6650" i="17" s="1"/>
  <c r="E6651" i="17"/>
  <c r="I6651" i="17" s="1"/>
  <c r="E6652" i="17"/>
  <c r="I6652" i="17" s="1"/>
  <c r="E6653" i="17"/>
  <c r="I6653" i="17" s="1"/>
  <c r="E6654" i="17"/>
  <c r="I6654" i="17" s="1"/>
  <c r="E6655" i="17"/>
  <c r="I6655" i="17" s="1"/>
  <c r="E6656" i="17"/>
  <c r="I6656" i="17" s="1"/>
  <c r="E6657" i="17"/>
  <c r="I6657" i="17" s="1"/>
  <c r="E6658" i="17"/>
  <c r="I6658" i="17" s="1"/>
  <c r="E6659" i="17"/>
  <c r="I6659" i="17" s="1"/>
  <c r="E6660" i="17"/>
  <c r="I6660" i="17" s="1"/>
  <c r="E6661" i="17"/>
  <c r="I6661" i="17" s="1"/>
  <c r="E6662" i="17"/>
  <c r="I6662" i="17" s="1"/>
  <c r="E6663" i="17"/>
  <c r="I6663" i="17" s="1"/>
  <c r="E6664" i="17"/>
  <c r="I6664" i="17" s="1"/>
  <c r="E6665" i="17"/>
  <c r="I6665" i="17" s="1"/>
  <c r="E6666" i="17"/>
  <c r="I6666" i="17" s="1"/>
  <c r="E6667" i="17"/>
  <c r="I6667" i="17" s="1"/>
  <c r="E6668" i="17"/>
  <c r="I6668" i="17" s="1"/>
  <c r="E6669" i="17"/>
  <c r="I6669" i="17" s="1"/>
  <c r="E6670" i="17"/>
  <c r="I6670" i="17" s="1"/>
  <c r="E6671" i="17"/>
  <c r="I6671" i="17" s="1"/>
  <c r="E6672" i="17"/>
  <c r="I6672" i="17" s="1"/>
  <c r="E6673" i="17"/>
  <c r="I6673" i="17" s="1"/>
  <c r="E6674" i="17"/>
  <c r="I6674" i="17" s="1"/>
  <c r="E6675" i="17"/>
  <c r="I6675" i="17" s="1"/>
  <c r="E6676" i="17"/>
  <c r="I6676" i="17" s="1"/>
  <c r="E6677" i="17"/>
  <c r="I6677" i="17" s="1"/>
  <c r="E6678" i="17"/>
  <c r="I6678" i="17" s="1"/>
  <c r="E6679" i="17"/>
  <c r="I6679" i="17" s="1"/>
  <c r="E6680" i="17"/>
  <c r="I6680" i="17" s="1"/>
  <c r="E6681" i="17"/>
  <c r="I6681" i="17" s="1"/>
  <c r="E6682" i="17"/>
  <c r="I6682" i="17" s="1"/>
  <c r="E6683" i="17"/>
  <c r="I6683" i="17" s="1"/>
  <c r="E6684" i="17"/>
  <c r="I6684" i="17" s="1"/>
  <c r="E6685" i="17"/>
  <c r="I6685" i="17" s="1"/>
  <c r="E6686" i="17"/>
  <c r="I6686" i="17" s="1"/>
  <c r="E6687" i="17"/>
  <c r="I6687" i="17" s="1"/>
  <c r="E6688" i="17"/>
  <c r="I6688" i="17" s="1"/>
  <c r="E6689" i="17"/>
  <c r="I6689" i="17" s="1"/>
  <c r="E6690" i="17"/>
  <c r="I6690" i="17" s="1"/>
  <c r="E6691" i="17"/>
  <c r="I6691" i="17" s="1"/>
  <c r="E6692" i="17"/>
  <c r="I6692" i="17" s="1"/>
  <c r="E6693" i="17"/>
  <c r="I6693" i="17" s="1"/>
  <c r="E6694" i="17"/>
  <c r="I6694" i="17" s="1"/>
  <c r="E6695" i="17"/>
  <c r="I6695" i="17" s="1"/>
  <c r="E6696" i="17"/>
  <c r="I6696" i="17" s="1"/>
  <c r="E6697" i="17"/>
  <c r="I6697" i="17" s="1"/>
  <c r="E7378" i="17"/>
  <c r="I7378" i="17" s="1"/>
  <c r="E7379" i="17"/>
  <c r="I7379" i="17" s="1"/>
  <c r="E6700" i="17"/>
  <c r="I6700" i="17" s="1"/>
  <c r="G6700" i="17"/>
  <c r="K6700" i="17" s="1"/>
  <c r="E6701" i="17"/>
  <c r="I6701" i="17" s="1"/>
  <c r="G6701" i="17"/>
  <c r="K6701" i="17" s="1"/>
  <c r="E6702" i="17"/>
  <c r="I6702" i="17" s="1"/>
  <c r="G6702" i="17"/>
  <c r="K6702" i="17" s="1"/>
  <c r="E6703" i="17"/>
  <c r="I6703" i="17" s="1"/>
  <c r="G6703" i="17"/>
  <c r="K6703" i="17" s="1"/>
  <c r="E6704" i="17"/>
  <c r="I6704" i="17" s="1"/>
  <c r="G6704" i="17"/>
  <c r="K6704" i="17" s="1"/>
  <c r="E6705" i="17"/>
  <c r="I6705" i="17" s="1"/>
  <c r="G6705" i="17"/>
  <c r="K6705" i="17" s="1"/>
  <c r="E6706" i="17"/>
  <c r="I6706" i="17" s="1"/>
  <c r="G6706" i="17"/>
  <c r="K6706" i="17" s="1"/>
  <c r="E6707" i="17"/>
  <c r="I6707" i="17" s="1"/>
  <c r="E6708" i="17"/>
  <c r="I6708" i="17" s="1"/>
  <c r="E6709" i="17"/>
  <c r="I6709" i="17" s="1"/>
  <c r="E6710" i="17"/>
  <c r="I6710" i="17" s="1"/>
  <c r="E6711" i="17"/>
  <c r="I6711" i="17" s="1"/>
  <c r="E6712" i="17"/>
  <c r="I6712" i="17" s="1"/>
  <c r="E6713" i="17"/>
  <c r="I6713" i="17" s="1"/>
  <c r="E6714" i="17"/>
  <c r="I6714" i="17" s="1"/>
  <c r="E6715" i="17"/>
  <c r="I6715" i="17" s="1"/>
  <c r="E6716" i="17"/>
  <c r="I6716" i="17" s="1"/>
  <c r="E6717" i="17"/>
  <c r="I6717" i="17" s="1"/>
  <c r="E6718" i="17"/>
  <c r="I6718" i="17" s="1"/>
  <c r="E6719" i="17"/>
  <c r="I6719" i="17" s="1"/>
  <c r="E6720" i="17"/>
  <c r="I6720" i="17" s="1"/>
  <c r="E6721" i="17"/>
  <c r="I6721" i="17" s="1"/>
  <c r="E6722" i="17"/>
  <c r="I6722" i="17" s="1"/>
  <c r="E6723" i="17"/>
  <c r="I6723" i="17" s="1"/>
  <c r="E6724" i="17"/>
  <c r="I6724" i="17" s="1"/>
  <c r="E6725" i="17"/>
  <c r="I6725" i="17" s="1"/>
  <c r="E6726" i="17"/>
  <c r="I6726" i="17" s="1"/>
  <c r="E6727" i="17"/>
  <c r="I6727" i="17" s="1"/>
  <c r="E6728" i="17"/>
  <c r="I6728" i="17" s="1"/>
  <c r="E6729" i="17"/>
  <c r="I6729" i="17" s="1"/>
  <c r="E6730" i="17"/>
  <c r="I6730" i="17" s="1"/>
  <c r="E6731" i="17"/>
  <c r="I6731" i="17" s="1"/>
  <c r="E6732" i="17"/>
  <c r="I6732" i="17" s="1"/>
  <c r="E6733" i="17"/>
  <c r="I6733" i="17" s="1"/>
  <c r="E6734" i="17"/>
  <c r="I6734" i="17" s="1"/>
  <c r="E6735" i="17"/>
  <c r="I6735" i="17" s="1"/>
  <c r="E6736" i="17"/>
  <c r="I6736" i="17" s="1"/>
  <c r="E6737" i="17"/>
  <c r="I6737" i="17" s="1"/>
  <c r="E6738" i="17"/>
  <c r="I6738" i="17" s="1"/>
  <c r="E6739" i="17"/>
  <c r="I6739" i="17" s="1"/>
  <c r="E6740" i="17"/>
  <c r="I6740" i="17" s="1"/>
  <c r="E6741" i="17"/>
  <c r="I6741" i="17" s="1"/>
  <c r="E6742" i="17"/>
  <c r="I6742" i="17" s="1"/>
  <c r="E6743" i="17"/>
  <c r="I6743" i="17" s="1"/>
  <c r="E6744" i="17"/>
  <c r="I6744" i="17" s="1"/>
  <c r="E6745" i="17"/>
  <c r="I6745" i="17" s="1"/>
  <c r="E6746" i="17"/>
  <c r="I6746" i="17" s="1"/>
  <c r="E6747" i="17"/>
  <c r="I6747" i="17" s="1"/>
  <c r="E6748" i="17"/>
  <c r="I6748" i="17" s="1"/>
  <c r="E6749" i="17"/>
  <c r="I6749" i="17" s="1"/>
  <c r="E6750" i="17"/>
  <c r="I6750" i="17" s="1"/>
  <c r="E6751" i="17"/>
  <c r="I6751" i="17" s="1"/>
  <c r="E6752" i="17"/>
  <c r="I6752" i="17" s="1"/>
  <c r="E6753" i="17"/>
  <c r="I6753" i="17" s="1"/>
  <c r="E6754" i="17"/>
  <c r="I6754" i="17" s="1"/>
  <c r="E6755" i="17"/>
  <c r="I6755" i="17" s="1"/>
  <c r="E6756" i="17"/>
  <c r="I6756" i="17" s="1"/>
  <c r="E6757" i="17"/>
  <c r="I6757" i="17" s="1"/>
  <c r="E6758" i="17"/>
  <c r="I6758" i="17" s="1"/>
  <c r="E6759" i="17"/>
  <c r="I6759" i="17" s="1"/>
  <c r="E6760" i="17"/>
  <c r="I6760" i="17" s="1"/>
  <c r="E6761" i="17"/>
  <c r="I6761" i="17" s="1"/>
  <c r="E6762" i="17"/>
  <c r="I6762" i="17" s="1"/>
  <c r="E6763" i="17"/>
  <c r="I6763" i="17" s="1"/>
  <c r="E6764" i="17"/>
  <c r="I6764" i="17" s="1"/>
  <c r="E6765" i="17"/>
  <c r="I6765" i="17" s="1"/>
  <c r="E6766" i="17"/>
  <c r="I6766" i="17" s="1"/>
  <c r="E6767" i="17"/>
  <c r="I6767" i="17" s="1"/>
  <c r="E6768" i="17"/>
  <c r="I6768" i="17" s="1"/>
  <c r="E6769" i="17"/>
  <c r="I6769" i="17" s="1"/>
  <c r="E6770" i="17"/>
  <c r="I6770" i="17" s="1"/>
  <c r="E6771" i="17"/>
  <c r="I6771" i="17" s="1"/>
  <c r="E6772" i="17"/>
  <c r="I6772" i="17" s="1"/>
  <c r="E6773" i="17"/>
  <c r="I6773" i="17" s="1"/>
  <c r="E6774" i="17"/>
  <c r="I6774" i="17" s="1"/>
  <c r="E6775" i="17"/>
  <c r="I6775" i="17" s="1"/>
  <c r="E6776" i="17"/>
  <c r="I6776" i="17" s="1"/>
  <c r="E6777" i="17"/>
  <c r="I6777" i="17" s="1"/>
  <c r="E6778" i="17"/>
  <c r="I6778" i="17" s="1"/>
  <c r="E6779" i="17"/>
  <c r="I6779" i="17" s="1"/>
  <c r="E6780" i="17"/>
  <c r="I6780" i="17" s="1"/>
  <c r="E6781" i="17"/>
  <c r="I6781" i="17" s="1"/>
  <c r="E6782" i="17"/>
  <c r="I6782" i="17" s="1"/>
  <c r="E6783" i="17"/>
  <c r="I6783" i="17" s="1"/>
  <c r="E6784" i="17"/>
  <c r="I6784" i="17" s="1"/>
  <c r="E6785" i="17"/>
  <c r="I6785" i="17" s="1"/>
  <c r="E6786" i="17"/>
  <c r="I6786" i="17" s="1"/>
  <c r="E6787" i="17"/>
  <c r="I6787" i="17" s="1"/>
  <c r="E6788" i="17"/>
  <c r="I6788" i="17" s="1"/>
  <c r="E6789" i="17"/>
  <c r="I6789" i="17" s="1"/>
  <c r="E6790" i="17"/>
  <c r="I6790" i="17" s="1"/>
  <c r="E6791" i="17"/>
  <c r="I6791" i="17" s="1"/>
  <c r="E6792" i="17"/>
  <c r="I6792" i="17" s="1"/>
  <c r="E6793" i="17"/>
  <c r="I6793" i="17" s="1"/>
  <c r="E6794" i="17"/>
  <c r="I6794" i="17" s="1"/>
  <c r="E6795" i="17"/>
  <c r="I6795" i="17" s="1"/>
  <c r="E6796" i="17"/>
  <c r="I6796" i="17" s="1"/>
  <c r="E6797" i="17"/>
  <c r="I6797" i="17" s="1"/>
  <c r="E6798" i="17"/>
  <c r="I6798" i="17" s="1"/>
  <c r="E6799" i="17"/>
  <c r="I6799" i="17" s="1"/>
  <c r="E6800" i="17"/>
  <c r="I6800" i="17" s="1"/>
  <c r="E6801" i="17"/>
  <c r="I6801" i="17" s="1"/>
  <c r="E6802" i="17"/>
  <c r="I6802" i="17" s="1"/>
  <c r="E6803" i="17"/>
  <c r="I6803" i="17" s="1"/>
  <c r="E6804" i="17"/>
  <c r="I6804" i="17" s="1"/>
  <c r="E6805" i="17"/>
  <c r="I6805" i="17" s="1"/>
  <c r="E6806" i="17"/>
  <c r="I6806" i="17" s="1"/>
  <c r="E6807" i="17"/>
  <c r="I6807" i="17" s="1"/>
  <c r="E6808" i="17"/>
  <c r="I6808" i="17" s="1"/>
  <c r="E6809" i="17"/>
  <c r="I6809" i="17" s="1"/>
  <c r="E6810" i="17"/>
  <c r="I6810" i="17" s="1"/>
  <c r="E6811" i="17"/>
  <c r="I6811" i="17" s="1"/>
  <c r="E6812" i="17"/>
  <c r="I6812" i="17" s="1"/>
  <c r="E6813" i="17"/>
  <c r="I6813" i="17" s="1"/>
  <c r="E6814" i="17"/>
  <c r="I6814" i="17" s="1"/>
  <c r="E6815" i="17"/>
  <c r="I6815" i="17" s="1"/>
  <c r="E6816" i="17"/>
  <c r="I6816" i="17" s="1"/>
  <c r="E6817" i="17"/>
  <c r="I6817" i="17" s="1"/>
  <c r="E6818" i="17"/>
  <c r="I6818" i="17" s="1"/>
  <c r="E6819" i="17"/>
  <c r="I6819" i="17" s="1"/>
  <c r="E6820" i="17"/>
  <c r="I6820" i="17" s="1"/>
  <c r="E6821" i="17"/>
  <c r="I6821" i="17" s="1"/>
  <c r="E6822" i="17"/>
  <c r="I6822" i="17" s="1"/>
  <c r="E6823" i="17"/>
  <c r="I6823" i="17" s="1"/>
  <c r="E6824" i="17"/>
  <c r="I6824" i="17" s="1"/>
  <c r="E6825" i="17"/>
  <c r="I6825" i="17" s="1"/>
  <c r="E6826" i="17"/>
  <c r="I6826" i="17" s="1"/>
  <c r="E6827" i="17"/>
  <c r="I6827" i="17" s="1"/>
  <c r="E6828" i="17"/>
  <c r="I6828" i="17" s="1"/>
  <c r="E6829" i="17"/>
  <c r="I6829" i="17" s="1"/>
  <c r="E6830" i="17"/>
  <c r="I6830" i="17" s="1"/>
  <c r="E6831" i="17"/>
  <c r="I6831" i="17" s="1"/>
  <c r="E6832" i="17"/>
  <c r="I6832" i="17" s="1"/>
  <c r="E6833" i="17"/>
  <c r="I6833" i="17" s="1"/>
  <c r="E6834" i="17"/>
  <c r="I6834" i="17" s="1"/>
  <c r="E6835" i="17"/>
  <c r="I6835" i="17" s="1"/>
  <c r="E6836" i="17"/>
  <c r="I6836" i="17" s="1"/>
  <c r="E6837" i="17"/>
  <c r="I6837" i="17" s="1"/>
  <c r="E6838" i="17"/>
  <c r="I6838" i="17" s="1"/>
  <c r="E6839" i="17"/>
  <c r="I6839" i="17" s="1"/>
  <c r="E6840" i="17"/>
  <c r="I6840" i="17" s="1"/>
  <c r="E6841" i="17"/>
  <c r="I6841" i="17" s="1"/>
  <c r="E6842" i="17"/>
  <c r="I6842" i="17" s="1"/>
  <c r="E6843" i="17"/>
  <c r="I6843" i="17" s="1"/>
  <c r="E6844" i="17"/>
  <c r="I6844" i="17" s="1"/>
  <c r="E6845" i="17"/>
  <c r="I6845" i="17" s="1"/>
  <c r="E6846" i="17"/>
  <c r="I6846" i="17" s="1"/>
  <c r="E6847" i="17"/>
  <c r="I6847" i="17" s="1"/>
  <c r="E6848" i="17"/>
  <c r="I6848" i="17" s="1"/>
  <c r="E6849" i="17"/>
  <c r="I6849" i="17" s="1"/>
  <c r="E6850" i="17"/>
  <c r="I6850" i="17" s="1"/>
  <c r="E6851" i="17"/>
  <c r="I6851" i="17" s="1"/>
  <c r="E6852" i="17"/>
  <c r="I6852" i="17" s="1"/>
  <c r="E6853" i="17"/>
  <c r="I6853" i="17" s="1"/>
  <c r="E6854" i="17"/>
  <c r="I6854" i="17" s="1"/>
  <c r="E6855" i="17"/>
  <c r="I6855" i="17" s="1"/>
  <c r="E6856" i="17"/>
  <c r="I6856" i="17" s="1"/>
  <c r="E6857" i="17"/>
  <c r="I6857" i="17" s="1"/>
  <c r="E6858" i="17"/>
  <c r="I6858" i="17" s="1"/>
  <c r="E6859" i="17"/>
  <c r="I6859" i="17" s="1"/>
  <c r="E6860" i="17"/>
  <c r="I6860" i="17" s="1"/>
  <c r="E6861" i="17"/>
  <c r="I6861" i="17" s="1"/>
  <c r="E6862" i="17"/>
  <c r="I6862" i="17" s="1"/>
  <c r="E6863" i="17"/>
  <c r="I6863" i="17" s="1"/>
  <c r="E6864" i="17"/>
  <c r="I6864" i="17" s="1"/>
  <c r="E6865" i="17"/>
  <c r="I6865" i="17" s="1"/>
  <c r="E6866" i="17"/>
  <c r="I6866" i="17" s="1"/>
  <c r="E6867" i="17"/>
  <c r="I6867" i="17" s="1"/>
  <c r="E1258" i="17"/>
  <c r="I1258" i="17" s="1"/>
  <c r="E1259" i="17"/>
  <c r="I1259" i="17" s="1"/>
  <c r="E6870" i="17"/>
  <c r="I6870" i="17" s="1"/>
  <c r="G6870" i="17"/>
  <c r="K6870" i="17" s="1"/>
  <c r="E6871" i="17"/>
  <c r="I6871" i="17" s="1"/>
  <c r="G6871" i="17"/>
  <c r="K6871" i="17" s="1"/>
  <c r="E6872" i="17"/>
  <c r="I6872" i="17" s="1"/>
  <c r="G6872" i="17"/>
  <c r="K6872" i="17" s="1"/>
  <c r="E6873" i="17"/>
  <c r="I6873" i="17" s="1"/>
  <c r="G6873" i="17"/>
  <c r="K6873" i="17" s="1"/>
  <c r="E6874" i="17"/>
  <c r="I6874" i="17" s="1"/>
  <c r="G6874" i="17"/>
  <c r="K6874" i="17" s="1"/>
  <c r="E6875" i="17"/>
  <c r="I6875" i="17" s="1"/>
  <c r="G6875" i="17"/>
  <c r="K6875" i="17" s="1"/>
  <c r="E6876" i="17"/>
  <c r="I6876" i="17" s="1"/>
  <c r="G6876" i="17"/>
  <c r="K6876" i="17" s="1"/>
  <c r="E6877" i="17"/>
  <c r="I6877" i="17" s="1"/>
  <c r="E6878" i="17"/>
  <c r="I6878" i="17" s="1"/>
  <c r="E6879" i="17"/>
  <c r="I6879" i="17" s="1"/>
  <c r="E6880" i="17"/>
  <c r="I6880" i="17" s="1"/>
  <c r="E6881" i="17"/>
  <c r="I6881" i="17" s="1"/>
  <c r="E6882" i="17"/>
  <c r="I6882" i="17" s="1"/>
  <c r="E6883" i="17"/>
  <c r="I6883" i="17" s="1"/>
  <c r="E6884" i="17"/>
  <c r="I6884" i="17" s="1"/>
  <c r="E6885" i="17"/>
  <c r="I6885" i="17" s="1"/>
  <c r="E6886" i="17"/>
  <c r="I6886" i="17" s="1"/>
  <c r="E6887" i="17"/>
  <c r="I6887" i="17" s="1"/>
  <c r="E6888" i="17"/>
  <c r="I6888" i="17" s="1"/>
  <c r="E6889" i="17"/>
  <c r="I6889" i="17" s="1"/>
  <c r="E6890" i="17"/>
  <c r="I6890" i="17" s="1"/>
  <c r="E6891" i="17"/>
  <c r="I6891" i="17" s="1"/>
  <c r="E6892" i="17"/>
  <c r="I6892" i="17" s="1"/>
  <c r="E6893" i="17"/>
  <c r="I6893" i="17" s="1"/>
  <c r="E6894" i="17"/>
  <c r="I6894" i="17" s="1"/>
  <c r="E6895" i="17"/>
  <c r="I6895" i="17" s="1"/>
  <c r="E6896" i="17"/>
  <c r="I6896" i="17" s="1"/>
  <c r="E6897" i="17"/>
  <c r="I6897" i="17" s="1"/>
  <c r="E6898" i="17"/>
  <c r="I6898" i="17" s="1"/>
  <c r="E6899" i="17"/>
  <c r="I6899" i="17" s="1"/>
  <c r="E6900" i="17"/>
  <c r="I6900" i="17" s="1"/>
  <c r="E6901" i="17"/>
  <c r="I6901" i="17" s="1"/>
  <c r="E6902" i="17"/>
  <c r="I6902" i="17" s="1"/>
  <c r="E6903" i="17"/>
  <c r="I6903" i="17" s="1"/>
  <c r="E6904" i="17"/>
  <c r="I6904" i="17" s="1"/>
  <c r="E6905" i="17"/>
  <c r="I6905" i="17" s="1"/>
  <c r="E6906" i="17"/>
  <c r="I6906" i="17" s="1"/>
  <c r="E6907" i="17"/>
  <c r="I6907" i="17" s="1"/>
  <c r="E6908" i="17"/>
  <c r="I6908" i="17" s="1"/>
  <c r="E6909" i="17"/>
  <c r="I6909" i="17" s="1"/>
  <c r="E6910" i="17"/>
  <c r="I6910" i="17" s="1"/>
  <c r="E6911" i="17"/>
  <c r="I6911" i="17" s="1"/>
  <c r="E6912" i="17"/>
  <c r="I6912" i="17" s="1"/>
  <c r="E6913" i="17"/>
  <c r="I6913" i="17" s="1"/>
  <c r="E6914" i="17"/>
  <c r="I6914" i="17" s="1"/>
  <c r="E6915" i="17"/>
  <c r="I6915" i="17" s="1"/>
  <c r="E6916" i="17"/>
  <c r="I6916" i="17" s="1"/>
  <c r="E6917" i="17"/>
  <c r="I6917" i="17" s="1"/>
  <c r="E6918" i="17"/>
  <c r="I6918" i="17" s="1"/>
  <c r="E6919" i="17"/>
  <c r="I6919" i="17" s="1"/>
  <c r="E6920" i="17"/>
  <c r="I6920" i="17" s="1"/>
  <c r="E6921" i="17"/>
  <c r="I6921" i="17" s="1"/>
  <c r="E6922" i="17"/>
  <c r="I6922" i="17" s="1"/>
  <c r="E6923" i="17"/>
  <c r="I6923" i="17" s="1"/>
  <c r="E6924" i="17"/>
  <c r="I6924" i="17" s="1"/>
  <c r="E6925" i="17"/>
  <c r="I6925" i="17" s="1"/>
  <c r="E6926" i="17"/>
  <c r="I6926" i="17" s="1"/>
  <c r="E6927" i="17"/>
  <c r="I6927" i="17" s="1"/>
  <c r="E6928" i="17"/>
  <c r="I6928" i="17" s="1"/>
  <c r="E6929" i="17"/>
  <c r="I6929" i="17" s="1"/>
  <c r="E6930" i="17"/>
  <c r="I6930" i="17" s="1"/>
  <c r="E6931" i="17"/>
  <c r="I6931" i="17" s="1"/>
  <c r="E6932" i="17"/>
  <c r="I6932" i="17" s="1"/>
  <c r="E6933" i="17"/>
  <c r="I6933" i="17" s="1"/>
  <c r="E6934" i="17"/>
  <c r="I6934" i="17" s="1"/>
  <c r="E6935" i="17"/>
  <c r="I6935" i="17" s="1"/>
  <c r="E6936" i="17"/>
  <c r="I6936" i="17" s="1"/>
  <c r="E6937" i="17"/>
  <c r="I6937" i="17" s="1"/>
  <c r="E6938" i="17"/>
  <c r="I6938" i="17" s="1"/>
  <c r="E6939" i="17"/>
  <c r="I6939" i="17" s="1"/>
  <c r="E6940" i="17"/>
  <c r="I6940" i="17" s="1"/>
  <c r="E6941" i="17"/>
  <c r="I6941" i="17" s="1"/>
  <c r="E6942" i="17"/>
  <c r="I6942" i="17" s="1"/>
  <c r="E6943" i="17"/>
  <c r="I6943" i="17" s="1"/>
  <c r="E6944" i="17"/>
  <c r="I6944" i="17" s="1"/>
  <c r="E6945" i="17"/>
  <c r="I6945" i="17" s="1"/>
  <c r="E6946" i="17"/>
  <c r="I6946" i="17" s="1"/>
  <c r="E6947" i="17"/>
  <c r="I6947" i="17" s="1"/>
  <c r="E6948" i="17"/>
  <c r="I6948" i="17" s="1"/>
  <c r="E6949" i="17"/>
  <c r="I6949" i="17" s="1"/>
  <c r="E6950" i="17"/>
  <c r="I6950" i="17" s="1"/>
  <c r="E6951" i="17"/>
  <c r="I6951" i="17" s="1"/>
  <c r="E6952" i="17"/>
  <c r="I6952" i="17" s="1"/>
  <c r="E6953" i="17"/>
  <c r="I6953" i="17" s="1"/>
  <c r="E6954" i="17"/>
  <c r="I6954" i="17" s="1"/>
  <c r="E6955" i="17"/>
  <c r="I6955" i="17" s="1"/>
  <c r="E6956" i="17"/>
  <c r="I6956" i="17" s="1"/>
  <c r="E6957" i="17"/>
  <c r="I6957" i="17" s="1"/>
  <c r="E6958" i="17"/>
  <c r="I6958" i="17" s="1"/>
  <c r="E6959" i="17"/>
  <c r="I6959" i="17" s="1"/>
  <c r="E6960" i="17"/>
  <c r="I6960" i="17" s="1"/>
  <c r="E6961" i="17"/>
  <c r="I6961" i="17" s="1"/>
  <c r="E6962" i="17"/>
  <c r="I6962" i="17" s="1"/>
  <c r="E6963" i="17"/>
  <c r="I6963" i="17" s="1"/>
  <c r="E6964" i="17"/>
  <c r="I6964" i="17" s="1"/>
  <c r="E6965" i="17"/>
  <c r="I6965" i="17" s="1"/>
  <c r="E6966" i="17"/>
  <c r="I6966" i="17" s="1"/>
  <c r="E6967" i="17"/>
  <c r="I6967" i="17" s="1"/>
  <c r="E6968" i="17"/>
  <c r="I6968" i="17" s="1"/>
  <c r="E6969" i="17"/>
  <c r="I6969" i="17" s="1"/>
  <c r="E6970" i="17"/>
  <c r="I6970" i="17" s="1"/>
  <c r="E6971" i="17"/>
  <c r="I6971" i="17" s="1"/>
  <c r="E6972" i="17"/>
  <c r="I6972" i="17" s="1"/>
  <c r="E6973" i="17"/>
  <c r="I6973" i="17" s="1"/>
  <c r="E6974" i="17"/>
  <c r="I6974" i="17" s="1"/>
  <c r="E6975" i="17"/>
  <c r="I6975" i="17" s="1"/>
  <c r="E6976" i="17"/>
  <c r="I6976" i="17" s="1"/>
  <c r="E6977" i="17"/>
  <c r="I6977" i="17" s="1"/>
  <c r="E6978" i="17"/>
  <c r="I6978" i="17" s="1"/>
  <c r="E6979" i="17"/>
  <c r="I6979" i="17" s="1"/>
  <c r="E6980" i="17"/>
  <c r="I6980" i="17" s="1"/>
  <c r="E6981" i="17"/>
  <c r="I6981" i="17" s="1"/>
  <c r="E6982" i="17"/>
  <c r="I6982" i="17" s="1"/>
  <c r="E6983" i="17"/>
  <c r="I6983" i="17" s="1"/>
  <c r="E6984" i="17"/>
  <c r="I6984" i="17" s="1"/>
  <c r="E6985" i="17"/>
  <c r="I6985" i="17" s="1"/>
  <c r="E6986" i="17"/>
  <c r="I6986" i="17" s="1"/>
  <c r="E6987" i="17"/>
  <c r="I6987" i="17" s="1"/>
  <c r="E6988" i="17"/>
  <c r="I6988" i="17" s="1"/>
  <c r="E6989" i="17"/>
  <c r="I6989" i="17" s="1"/>
  <c r="E6990" i="17"/>
  <c r="I6990" i="17" s="1"/>
  <c r="E6991" i="17"/>
  <c r="I6991" i="17" s="1"/>
  <c r="E6992" i="17"/>
  <c r="I6992" i="17" s="1"/>
  <c r="E6993" i="17"/>
  <c r="I6993" i="17" s="1"/>
  <c r="E6994" i="17"/>
  <c r="I6994" i="17" s="1"/>
  <c r="E6995" i="17"/>
  <c r="I6995" i="17" s="1"/>
  <c r="E6996" i="17"/>
  <c r="I6996" i="17" s="1"/>
  <c r="E6997" i="17"/>
  <c r="I6997" i="17" s="1"/>
  <c r="E6998" i="17"/>
  <c r="I6998" i="17" s="1"/>
  <c r="E6999" i="17"/>
  <c r="I6999" i="17" s="1"/>
  <c r="E7000" i="17"/>
  <c r="I7000" i="17" s="1"/>
  <c r="E7001" i="17"/>
  <c r="I7001" i="17" s="1"/>
  <c r="E7002" i="17"/>
  <c r="I7002" i="17" s="1"/>
  <c r="E7003" i="17"/>
  <c r="I7003" i="17" s="1"/>
  <c r="E7004" i="17"/>
  <c r="I7004" i="17" s="1"/>
  <c r="E7005" i="17"/>
  <c r="I7005" i="17" s="1"/>
  <c r="E7006" i="17"/>
  <c r="I7006" i="17" s="1"/>
  <c r="E7007" i="17"/>
  <c r="I7007" i="17" s="1"/>
  <c r="E7008" i="17"/>
  <c r="I7008" i="17" s="1"/>
  <c r="E7009" i="17"/>
  <c r="I7009" i="17" s="1"/>
  <c r="E7010" i="17"/>
  <c r="I7010" i="17" s="1"/>
  <c r="E7011" i="17"/>
  <c r="I7011" i="17" s="1"/>
  <c r="E7012" i="17"/>
  <c r="I7012" i="17" s="1"/>
  <c r="E7013" i="17"/>
  <c r="I7013" i="17" s="1"/>
  <c r="E7014" i="17"/>
  <c r="I7014" i="17" s="1"/>
  <c r="E7015" i="17"/>
  <c r="I7015" i="17" s="1"/>
  <c r="E7016" i="17"/>
  <c r="I7016" i="17" s="1"/>
  <c r="E7017" i="17"/>
  <c r="I7017" i="17" s="1"/>
  <c r="E7018" i="17"/>
  <c r="I7018" i="17" s="1"/>
  <c r="E7019" i="17"/>
  <c r="I7019" i="17" s="1"/>
  <c r="E7020" i="17"/>
  <c r="I7020" i="17" s="1"/>
  <c r="E7021" i="17"/>
  <c r="I7021" i="17" s="1"/>
  <c r="E7022" i="17"/>
  <c r="I7022" i="17" s="1"/>
  <c r="E7023" i="17"/>
  <c r="I7023" i="17" s="1"/>
  <c r="E7024" i="17"/>
  <c r="I7024" i="17" s="1"/>
  <c r="E7025" i="17"/>
  <c r="I7025" i="17" s="1"/>
  <c r="E7026" i="17"/>
  <c r="I7026" i="17" s="1"/>
  <c r="E7027" i="17"/>
  <c r="I7027" i="17" s="1"/>
  <c r="E7028" i="17"/>
  <c r="I7028" i="17" s="1"/>
  <c r="E7029" i="17"/>
  <c r="I7029" i="17" s="1"/>
  <c r="E7030" i="17"/>
  <c r="I7030" i="17" s="1"/>
  <c r="E7031" i="17"/>
  <c r="I7031" i="17" s="1"/>
  <c r="E7032" i="17"/>
  <c r="I7032" i="17" s="1"/>
  <c r="E7033" i="17"/>
  <c r="I7033" i="17" s="1"/>
  <c r="E7034" i="17"/>
  <c r="I7034" i="17" s="1"/>
  <c r="E7035" i="17"/>
  <c r="I7035" i="17" s="1"/>
  <c r="E7036" i="17"/>
  <c r="I7036" i="17" s="1"/>
  <c r="E7037" i="17"/>
  <c r="I7037" i="17" s="1"/>
  <c r="E1428" i="17"/>
  <c r="I1428" i="17" s="1"/>
  <c r="E3469" i="17"/>
  <c r="I3469" i="17" s="1"/>
  <c r="E7040" i="17"/>
  <c r="I7040" i="17" s="1"/>
  <c r="G7040" i="17"/>
  <c r="K7040" i="17" s="1"/>
  <c r="E7041" i="17"/>
  <c r="I7041" i="17" s="1"/>
  <c r="G7041" i="17"/>
  <c r="K7041" i="17" s="1"/>
  <c r="E7042" i="17"/>
  <c r="I7042" i="17" s="1"/>
  <c r="G7042" i="17"/>
  <c r="K7042" i="17" s="1"/>
  <c r="E7043" i="17"/>
  <c r="I7043" i="17" s="1"/>
  <c r="G7043" i="17"/>
  <c r="K7043" i="17" s="1"/>
  <c r="E7044" i="17"/>
  <c r="I7044" i="17" s="1"/>
  <c r="G7044" i="17"/>
  <c r="K7044" i="17" s="1"/>
  <c r="E7045" i="17"/>
  <c r="I7045" i="17" s="1"/>
  <c r="G7045" i="17"/>
  <c r="K7045" i="17" s="1"/>
  <c r="E7046" i="17"/>
  <c r="I7046" i="17" s="1"/>
  <c r="G7046" i="17"/>
  <c r="K7046" i="17" s="1"/>
  <c r="E7047" i="17"/>
  <c r="I7047" i="17" s="1"/>
  <c r="E7048" i="17"/>
  <c r="I7048" i="17" s="1"/>
  <c r="E7049" i="17"/>
  <c r="I7049" i="17" s="1"/>
  <c r="E7050" i="17"/>
  <c r="I7050" i="17" s="1"/>
  <c r="E7051" i="17"/>
  <c r="I7051" i="17" s="1"/>
  <c r="E7052" i="17"/>
  <c r="I7052" i="17" s="1"/>
  <c r="E7053" i="17"/>
  <c r="I7053" i="17" s="1"/>
  <c r="E7054" i="17"/>
  <c r="I7054" i="17" s="1"/>
  <c r="E7055" i="17"/>
  <c r="I7055" i="17" s="1"/>
  <c r="E7056" i="17"/>
  <c r="I7056" i="17" s="1"/>
  <c r="E7057" i="17"/>
  <c r="I7057" i="17" s="1"/>
  <c r="E7058" i="17"/>
  <c r="I7058" i="17" s="1"/>
  <c r="E7059" i="17"/>
  <c r="I7059" i="17" s="1"/>
  <c r="E7060" i="17"/>
  <c r="I7060" i="17" s="1"/>
  <c r="E7061" i="17"/>
  <c r="I7061" i="17" s="1"/>
  <c r="E7062" i="17"/>
  <c r="I7062" i="17" s="1"/>
  <c r="E7063" i="17"/>
  <c r="I7063" i="17" s="1"/>
  <c r="E7064" i="17"/>
  <c r="I7064" i="17" s="1"/>
  <c r="E7065" i="17"/>
  <c r="I7065" i="17" s="1"/>
  <c r="E7066" i="17"/>
  <c r="I7066" i="17" s="1"/>
  <c r="E7067" i="17"/>
  <c r="I7067" i="17" s="1"/>
  <c r="E7068" i="17"/>
  <c r="I7068" i="17" s="1"/>
  <c r="E7069" i="17"/>
  <c r="I7069" i="17" s="1"/>
  <c r="E7070" i="17"/>
  <c r="I7070" i="17" s="1"/>
  <c r="E7071" i="17"/>
  <c r="I7071" i="17" s="1"/>
  <c r="E7072" i="17"/>
  <c r="I7072" i="17" s="1"/>
  <c r="E7073" i="17"/>
  <c r="I7073" i="17" s="1"/>
  <c r="E7074" i="17"/>
  <c r="I7074" i="17" s="1"/>
  <c r="E7075" i="17"/>
  <c r="I7075" i="17" s="1"/>
  <c r="E7076" i="17"/>
  <c r="I7076" i="17" s="1"/>
  <c r="E7077" i="17"/>
  <c r="I7077" i="17" s="1"/>
  <c r="E7078" i="17"/>
  <c r="I7078" i="17" s="1"/>
  <c r="E7079" i="17"/>
  <c r="I7079" i="17" s="1"/>
  <c r="E7080" i="17"/>
  <c r="I7080" i="17" s="1"/>
  <c r="E7081" i="17"/>
  <c r="I7081" i="17" s="1"/>
  <c r="E7082" i="17"/>
  <c r="I7082" i="17" s="1"/>
  <c r="E7083" i="17"/>
  <c r="I7083" i="17" s="1"/>
  <c r="E7084" i="17"/>
  <c r="I7084" i="17" s="1"/>
  <c r="E7085" i="17"/>
  <c r="I7085" i="17" s="1"/>
  <c r="E7086" i="17"/>
  <c r="I7086" i="17" s="1"/>
  <c r="E7087" i="17"/>
  <c r="I7087" i="17" s="1"/>
  <c r="E7088" i="17"/>
  <c r="I7088" i="17" s="1"/>
  <c r="E7089" i="17"/>
  <c r="I7089" i="17" s="1"/>
  <c r="E7090" i="17"/>
  <c r="I7090" i="17" s="1"/>
  <c r="E7091" i="17"/>
  <c r="I7091" i="17" s="1"/>
  <c r="E7092" i="17"/>
  <c r="I7092" i="17" s="1"/>
  <c r="E7093" i="17"/>
  <c r="I7093" i="17" s="1"/>
  <c r="E7094" i="17"/>
  <c r="I7094" i="17" s="1"/>
  <c r="E7095" i="17"/>
  <c r="I7095" i="17" s="1"/>
  <c r="E7096" i="17"/>
  <c r="I7096" i="17" s="1"/>
  <c r="E7097" i="17"/>
  <c r="I7097" i="17" s="1"/>
  <c r="E7098" i="17"/>
  <c r="I7098" i="17" s="1"/>
  <c r="E7099" i="17"/>
  <c r="I7099" i="17" s="1"/>
  <c r="E7100" i="17"/>
  <c r="I7100" i="17" s="1"/>
  <c r="E7101" i="17"/>
  <c r="I7101" i="17" s="1"/>
  <c r="E7102" i="17"/>
  <c r="I7102" i="17" s="1"/>
  <c r="E7103" i="17"/>
  <c r="I7103" i="17" s="1"/>
  <c r="E7104" i="17"/>
  <c r="I7104" i="17" s="1"/>
  <c r="E7105" i="17"/>
  <c r="I7105" i="17" s="1"/>
  <c r="E7106" i="17"/>
  <c r="I7106" i="17" s="1"/>
  <c r="E7107" i="17"/>
  <c r="I7107" i="17" s="1"/>
  <c r="E7108" i="17"/>
  <c r="I7108" i="17" s="1"/>
  <c r="E7109" i="17"/>
  <c r="I7109" i="17" s="1"/>
  <c r="E7110" i="17"/>
  <c r="I7110" i="17" s="1"/>
  <c r="E7111" i="17"/>
  <c r="I7111" i="17" s="1"/>
  <c r="E7112" i="17"/>
  <c r="I7112" i="17" s="1"/>
  <c r="E7113" i="17"/>
  <c r="I7113" i="17" s="1"/>
  <c r="E7114" i="17"/>
  <c r="I7114" i="17" s="1"/>
  <c r="E7115" i="17"/>
  <c r="I7115" i="17" s="1"/>
  <c r="E7116" i="17"/>
  <c r="I7116" i="17" s="1"/>
  <c r="E7117" i="17"/>
  <c r="I7117" i="17" s="1"/>
  <c r="E7118" i="17"/>
  <c r="I7118" i="17" s="1"/>
  <c r="E7119" i="17"/>
  <c r="I7119" i="17" s="1"/>
  <c r="E7120" i="17"/>
  <c r="I7120" i="17" s="1"/>
  <c r="E7121" i="17"/>
  <c r="I7121" i="17" s="1"/>
  <c r="E7122" i="17"/>
  <c r="I7122" i="17" s="1"/>
  <c r="E7123" i="17"/>
  <c r="I7123" i="17" s="1"/>
  <c r="E7124" i="17"/>
  <c r="I7124" i="17" s="1"/>
  <c r="E7125" i="17"/>
  <c r="I7125" i="17" s="1"/>
  <c r="E7126" i="17"/>
  <c r="I7126" i="17" s="1"/>
  <c r="E7127" i="17"/>
  <c r="I7127" i="17" s="1"/>
  <c r="E7128" i="17"/>
  <c r="I7128" i="17" s="1"/>
  <c r="E7129" i="17"/>
  <c r="I7129" i="17" s="1"/>
  <c r="E7130" i="17"/>
  <c r="I7130" i="17" s="1"/>
  <c r="E7131" i="17"/>
  <c r="I7131" i="17" s="1"/>
  <c r="E7132" i="17"/>
  <c r="I7132" i="17" s="1"/>
  <c r="E7133" i="17"/>
  <c r="I7133" i="17" s="1"/>
  <c r="E7134" i="17"/>
  <c r="I7134" i="17" s="1"/>
  <c r="E7135" i="17"/>
  <c r="I7135" i="17" s="1"/>
  <c r="E7136" i="17"/>
  <c r="I7136" i="17" s="1"/>
  <c r="E7137" i="17"/>
  <c r="I7137" i="17" s="1"/>
  <c r="E7138" i="17"/>
  <c r="I7138" i="17" s="1"/>
  <c r="E7139" i="17"/>
  <c r="I7139" i="17" s="1"/>
  <c r="E7140" i="17"/>
  <c r="I7140" i="17" s="1"/>
  <c r="E7141" i="17"/>
  <c r="I7141" i="17" s="1"/>
  <c r="E7142" i="17"/>
  <c r="I7142" i="17" s="1"/>
  <c r="E7143" i="17"/>
  <c r="I7143" i="17" s="1"/>
  <c r="E7144" i="17"/>
  <c r="I7144" i="17" s="1"/>
  <c r="E7145" i="17"/>
  <c r="I7145" i="17" s="1"/>
  <c r="E7146" i="17"/>
  <c r="I7146" i="17" s="1"/>
  <c r="E7147" i="17"/>
  <c r="I7147" i="17" s="1"/>
  <c r="E7148" i="17"/>
  <c r="I7148" i="17" s="1"/>
  <c r="E7149" i="17"/>
  <c r="I7149" i="17" s="1"/>
  <c r="E7150" i="17"/>
  <c r="I7150" i="17" s="1"/>
  <c r="E7151" i="17"/>
  <c r="I7151" i="17" s="1"/>
  <c r="E7152" i="17"/>
  <c r="I7152" i="17" s="1"/>
  <c r="E7153" i="17"/>
  <c r="I7153" i="17" s="1"/>
  <c r="E7154" i="17"/>
  <c r="I7154" i="17" s="1"/>
  <c r="E7155" i="17"/>
  <c r="I7155" i="17" s="1"/>
  <c r="E7156" i="17"/>
  <c r="I7156" i="17" s="1"/>
  <c r="E7157" i="17"/>
  <c r="I7157" i="17" s="1"/>
  <c r="E7158" i="17"/>
  <c r="I7158" i="17" s="1"/>
  <c r="E7159" i="17"/>
  <c r="I7159" i="17" s="1"/>
  <c r="E7160" i="17"/>
  <c r="I7160" i="17" s="1"/>
  <c r="E7161" i="17"/>
  <c r="I7161" i="17" s="1"/>
  <c r="E7162" i="17"/>
  <c r="I7162" i="17" s="1"/>
  <c r="E7163" i="17"/>
  <c r="I7163" i="17" s="1"/>
  <c r="E7164" i="17"/>
  <c r="I7164" i="17" s="1"/>
  <c r="E7165" i="17"/>
  <c r="I7165" i="17" s="1"/>
  <c r="E7166" i="17"/>
  <c r="I7166" i="17" s="1"/>
  <c r="E7167" i="17"/>
  <c r="I7167" i="17" s="1"/>
  <c r="E7168" i="17"/>
  <c r="I7168" i="17" s="1"/>
  <c r="E7169" i="17"/>
  <c r="I7169" i="17" s="1"/>
  <c r="E7170" i="17"/>
  <c r="I7170" i="17" s="1"/>
  <c r="E7171" i="17"/>
  <c r="I7171" i="17" s="1"/>
  <c r="E7172" i="17"/>
  <c r="I7172" i="17" s="1"/>
  <c r="E7173" i="17"/>
  <c r="I7173" i="17" s="1"/>
  <c r="E7174" i="17"/>
  <c r="I7174" i="17" s="1"/>
  <c r="E7175" i="17"/>
  <c r="I7175" i="17" s="1"/>
  <c r="E7176" i="17"/>
  <c r="I7176" i="17" s="1"/>
  <c r="E7177" i="17"/>
  <c r="I7177" i="17" s="1"/>
  <c r="E7178" i="17"/>
  <c r="I7178" i="17" s="1"/>
  <c r="E7179" i="17"/>
  <c r="I7179" i="17" s="1"/>
  <c r="E7180" i="17"/>
  <c r="I7180" i="17" s="1"/>
  <c r="E7181" i="17"/>
  <c r="I7181" i="17" s="1"/>
  <c r="E7182" i="17"/>
  <c r="I7182" i="17" s="1"/>
  <c r="E7183" i="17"/>
  <c r="I7183" i="17" s="1"/>
  <c r="E7184" i="17"/>
  <c r="I7184" i="17" s="1"/>
  <c r="E7185" i="17"/>
  <c r="I7185" i="17" s="1"/>
  <c r="E7186" i="17"/>
  <c r="I7186" i="17" s="1"/>
  <c r="E7187" i="17"/>
  <c r="I7187" i="17" s="1"/>
  <c r="E7188" i="17"/>
  <c r="I7188" i="17" s="1"/>
  <c r="E7189" i="17"/>
  <c r="I7189" i="17" s="1"/>
  <c r="E7190" i="17"/>
  <c r="I7190" i="17" s="1"/>
  <c r="E7191" i="17"/>
  <c r="I7191" i="17" s="1"/>
  <c r="E7192" i="17"/>
  <c r="I7192" i="17" s="1"/>
  <c r="E7193" i="17"/>
  <c r="I7193" i="17" s="1"/>
  <c r="E7194" i="17"/>
  <c r="I7194" i="17" s="1"/>
  <c r="E7195" i="17"/>
  <c r="I7195" i="17" s="1"/>
  <c r="E7196" i="17"/>
  <c r="I7196" i="17" s="1"/>
  <c r="E7197" i="17"/>
  <c r="I7197" i="17" s="1"/>
  <c r="E7198" i="17"/>
  <c r="I7198" i="17" s="1"/>
  <c r="E7199" i="17"/>
  <c r="I7199" i="17" s="1"/>
  <c r="E7200" i="17"/>
  <c r="I7200" i="17" s="1"/>
  <c r="E7201" i="17"/>
  <c r="I7201" i="17" s="1"/>
  <c r="E7202" i="17"/>
  <c r="I7202" i="17" s="1"/>
  <c r="E7203" i="17"/>
  <c r="I7203" i="17" s="1"/>
  <c r="E7204" i="17"/>
  <c r="I7204" i="17" s="1"/>
  <c r="E7205" i="17"/>
  <c r="I7205" i="17" s="1"/>
  <c r="E7206" i="17"/>
  <c r="I7206" i="17" s="1"/>
  <c r="E7207" i="17"/>
  <c r="I7207" i="17" s="1"/>
  <c r="E7208" i="17"/>
  <c r="I7208" i="17" s="1"/>
  <c r="E7209" i="17"/>
  <c r="I7209" i="17" s="1"/>
  <c r="E7210" i="17"/>
  <c r="I7210" i="17" s="1"/>
  <c r="G7210" i="17"/>
  <c r="K7210" i="17" s="1"/>
  <c r="E7211" i="17"/>
  <c r="I7211" i="17" s="1"/>
  <c r="G7211" i="17"/>
  <c r="K7211" i="17" s="1"/>
  <c r="E7212" i="17"/>
  <c r="I7212" i="17" s="1"/>
  <c r="G7212" i="17"/>
  <c r="K7212" i="17" s="1"/>
  <c r="E7213" i="17"/>
  <c r="I7213" i="17" s="1"/>
  <c r="G7213" i="17"/>
  <c r="K7213" i="17" s="1"/>
  <c r="E7214" i="17"/>
  <c r="I7214" i="17" s="1"/>
  <c r="G7214" i="17"/>
  <c r="K7214" i="17" s="1"/>
  <c r="E7215" i="17"/>
  <c r="I7215" i="17" s="1"/>
  <c r="G7215" i="17"/>
  <c r="K7215" i="17" s="1"/>
  <c r="E7216" i="17"/>
  <c r="I7216" i="17" s="1"/>
  <c r="G7216" i="17"/>
  <c r="K7216" i="17" s="1"/>
  <c r="E7217" i="17"/>
  <c r="I7217" i="17" s="1"/>
  <c r="E7218" i="17"/>
  <c r="I7218" i="17" s="1"/>
  <c r="E7219" i="17"/>
  <c r="I7219" i="17" s="1"/>
  <c r="E7220" i="17"/>
  <c r="I7220" i="17" s="1"/>
  <c r="E7221" i="17"/>
  <c r="I7221" i="17" s="1"/>
  <c r="E7222" i="17"/>
  <c r="I7222" i="17" s="1"/>
  <c r="E7223" i="17"/>
  <c r="I7223" i="17" s="1"/>
  <c r="E7224" i="17"/>
  <c r="I7224" i="17" s="1"/>
  <c r="E7225" i="17"/>
  <c r="I7225" i="17" s="1"/>
  <c r="E7226" i="17"/>
  <c r="I7226" i="17" s="1"/>
  <c r="E7227" i="17"/>
  <c r="I7227" i="17" s="1"/>
  <c r="E7228" i="17"/>
  <c r="I7228" i="17" s="1"/>
  <c r="E7229" i="17"/>
  <c r="I7229" i="17" s="1"/>
  <c r="E7230" i="17"/>
  <c r="I7230" i="17" s="1"/>
  <c r="E7231" i="17"/>
  <c r="I7231" i="17" s="1"/>
  <c r="E7232" i="17"/>
  <c r="I7232" i="17" s="1"/>
  <c r="E7233" i="17"/>
  <c r="I7233" i="17" s="1"/>
  <c r="E7234" i="17"/>
  <c r="I7234" i="17" s="1"/>
  <c r="E7235" i="17"/>
  <c r="I7235" i="17" s="1"/>
  <c r="E7236" i="17"/>
  <c r="I7236" i="17" s="1"/>
  <c r="E7237" i="17"/>
  <c r="I7237" i="17" s="1"/>
  <c r="E7238" i="17"/>
  <c r="I7238" i="17" s="1"/>
  <c r="E7239" i="17"/>
  <c r="I7239" i="17" s="1"/>
  <c r="E7240" i="17"/>
  <c r="I7240" i="17" s="1"/>
  <c r="E7241" i="17"/>
  <c r="I7241" i="17" s="1"/>
  <c r="E7242" i="17"/>
  <c r="I7242" i="17" s="1"/>
  <c r="E7243" i="17"/>
  <c r="I7243" i="17" s="1"/>
  <c r="E7244" i="17"/>
  <c r="I7244" i="17" s="1"/>
  <c r="E7245" i="17"/>
  <c r="I7245" i="17" s="1"/>
  <c r="E7246" i="17"/>
  <c r="I7246" i="17" s="1"/>
  <c r="E7247" i="17"/>
  <c r="I7247" i="17" s="1"/>
  <c r="E7248" i="17"/>
  <c r="I7248" i="17" s="1"/>
  <c r="E7249" i="17"/>
  <c r="I7249" i="17" s="1"/>
  <c r="E7250" i="17"/>
  <c r="I7250" i="17" s="1"/>
  <c r="E7251" i="17"/>
  <c r="I7251" i="17" s="1"/>
  <c r="E7252" i="17"/>
  <c r="I7252" i="17" s="1"/>
  <c r="E7253" i="17"/>
  <c r="I7253" i="17" s="1"/>
  <c r="E7254" i="17"/>
  <c r="I7254" i="17" s="1"/>
  <c r="E7255" i="17"/>
  <c r="I7255" i="17" s="1"/>
  <c r="E7256" i="17"/>
  <c r="I7256" i="17" s="1"/>
  <c r="E7257" i="17"/>
  <c r="I7257" i="17" s="1"/>
  <c r="E7258" i="17"/>
  <c r="I7258" i="17" s="1"/>
  <c r="E7259" i="17"/>
  <c r="I7259" i="17" s="1"/>
  <c r="E7260" i="17"/>
  <c r="I7260" i="17" s="1"/>
  <c r="E7261" i="17"/>
  <c r="I7261" i="17" s="1"/>
  <c r="E7262" i="17"/>
  <c r="I7262" i="17" s="1"/>
  <c r="E7263" i="17"/>
  <c r="I7263" i="17" s="1"/>
  <c r="E7264" i="17"/>
  <c r="I7264" i="17" s="1"/>
  <c r="E7265" i="17"/>
  <c r="I7265" i="17" s="1"/>
  <c r="E7266" i="17"/>
  <c r="I7266" i="17" s="1"/>
  <c r="E7267" i="17"/>
  <c r="I7267" i="17" s="1"/>
  <c r="E7268" i="17"/>
  <c r="I7268" i="17" s="1"/>
  <c r="E7269" i="17"/>
  <c r="I7269" i="17" s="1"/>
  <c r="E7270" i="17"/>
  <c r="I7270" i="17" s="1"/>
  <c r="E7271" i="17"/>
  <c r="I7271" i="17" s="1"/>
  <c r="E7272" i="17"/>
  <c r="I7272" i="17" s="1"/>
  <c r="E7273" i="17"/>
  <c r="I7273" i="17" s="1"/>
  <c r="E7274" i="17"/>
  <c r="I7274" i="17" s="1"/>
  <c r="E7275" i="17"/>
  <c r="I7275" i="17" s="1"/>
  <c r="E7276" i="17"/>
  <c r="I7276" i="17" s="1"/>
  <c r="E7277" i="17"/>
  <c r="I7277" i="17" s="1"/>
  <c r="E7278" i="17"/>
  <c r="I7278" i="17" s="1"/>
  <c r="E7279" i="17"/>
  <c r="I7279" i="17" s="1"/>
  <c r="E7280" i="17"/>
  <c r="I7280" i="17" s="1"/>
  <c r="E7281" i="17"/>
  <c r="I7281" i="17" s="1"/>
  <c r="E7282" i="17"/>
  <c r="I7282" i="17" s="1"/>
  <c r="E7283" i="17"/>
  <c r="I7283" i="17" s="1"/>
  <c r="E7284" i="17"/>
  <c r="I7284" i="17" s="1"/>
  <c r="E7285" i="17"/>
  <c r="I7285" i="17" s="1"/>
  <c r="E7286" i="17"/>
  <c r="I7286" i="17" s="1"/>
  <c r="E7287" i="17"/>
  <c r="I7287" i="17" s="1"/>
  <c r="E7288" i="17"/>
  <c r="I7288" i="17" s="1"/>
  <c r="E7289" i="17"/>
  <c r="I7289" i="17" s="1"/>
  <c r="E7290" i="17"/>
  <c r="I7290" i="17" s="1"/>
  <c r="E7291" i="17"/>
  <c r="I7291" i="17" s="1"/>
  <c r="E7292" i="17"/>
  <c r="I7292" i="17" s="1"/>
  <c r="E7293" i="17"/>
  <c r="I7293" i="17" s="1"/>
  <c r="E7294" i="17"/>
  <c r="I7294" i="17" s="1"/>
  <c r="E7295" i="17"/>
  <c r="I7295" i="17" s="1"/>
  <c r="E7296" i="17"/>
  <c r="I7296" i="17" s="1"/>
  <c r="E7297" i="17"/>
  <c r="I7297" i="17" s="1"/>
  <c r="E7298" i="17"/>
  <c r="I7298" i="17" s="1"/>
  <c r="E7299" i="17"/>
  <c r="I7299" i="17" s="1"/>
  <c r="E7300" i="17"/>
  <c r="I7300" i="17" s="1"/>
  <c r="E7301" i="17"/>
  <c r="I7301" i="17" s="1"/>
  <c r="E7302" i="17"/>
  <c r="I7302" i="17" s="1"/>
  <c r="E7303" i="17"/>
  <c r="I7303" i="17" s="1"/>
  <c r="E7304" i="17"/>
  <c r="I7304" i="17" s="1"/>
  <c r="E7305" i="17"/>
  <c r="I7305" i="17" s="1"/>
  <c r="E7306" i="17"/>
  <c r="I7306" i="17" s="1"/>
  <c r="E7307" i="17"/>
  <c r="I7307" i="17" s="1"/>
  <c r="E7308" i="17"/>
  <c r="I7308" i="17" s="1"/>
  <c r="E7309" i="17"/>
  <c r="I7309" i="17" s="1"/>
  <c r="E7310" i="17"/>
  <c r="I7310" i="17" s="1"/>
  <c r="E7311" i="17"/>
  <c r="I7311" i="17" s="1"/>
  <c r="E7312" i="17"/>
  <c r="I7312" i="17" s="1"/>
  <c r="E7313" i="17"/>
  <c r="I7313" i="17" s="1"/>
  <c r="E7314" i="17"/>
  <c r="I7314" i="17" s="1"/>
  <c r="E7315" i="17"/>
  <c r="I7315" i="17" s="1"/>
  <c r="E7316" i="17"/>
  <c r="I7316" i="17" s="1"/>
  <c r="E7317" i="17"/>
  <c r="I7317" i="17" s="1"/>
  <c r="E7318" i="17"/>
  <c r="I7318" i="17" s="1"/>
  <c r="E7319" i="17"/>
  <c r="I7319" i="17" s="1"/>
  <c r="E7320" i="17"/>
  <c r="I7320" i="17" s="1"/>
  <c r="E7321" i="17"/>
  <c r="I7321" i="17" s="1"/>
  <c r="E7322" i="17"/>
  <c r="I7322" i="17" s="1"/>
  <c r="E7323" i="17"/>
  <c r="I7323" i="17" s="1"/>
  <c r="E7324" i="17"/>
  <c r="I7324" i="17" s="1"/>
  <c r="E7325" i="17"/>
  <c r="I7325" i="17" s="1"/>
  <c r="E7326" i="17"/>
  <c r="I7326" i="17" s="1"/>
  <c r="E7327" i="17"/>
  <c r="I7327" i="17" s="1"/>
  <c r="E7328" i="17"/>
  <c r="I7328" i="17" s="1"/>
  <c r="E7329" i="17"/>
  <c r="I7329" i="17" s="1"/>
  <c r="E7330" i="17"/>
  <c r="I7330" i="17" s="1"/>
  <c r="E7331" i="17"/>
  <c r="I7331" i="17" s="1"/>
  <c r="E7332" i="17"/>
  <c r="I7332" i="17" s="1"/>
  <c r="E7333" i="17"/>
  <c r="I7333" i="17" s="1"/>
  <c r="E7334" i="17"/>
  <c r="I7334" i="17" s="1"/>
  <c r="E7335" i="17"/>
  <c r="I7335" i="17" s="1"/>
  <c r="E7336" i="17"/>
  <c r="I7336" i="17" s="1"/>
  <c r="E7337" i="17"/>
  <c r="I7337" i="17" s="1"/>
  <c r="E7338" i="17"/>
  <c r="I7338" i="17" s="1"/>
  <c r="E7339" i="17"/>
  <c r="I7339" i="17" s="1"/>
  <c r="E7340" i="17"/>
  <c r="I7340" i="17" s="1"/>
  <c r="E7341" i="17"/>
  <c r="I7341" i="17" s="1"/>
  <c r="E7342" i="17"/>
  <c r="I7342" i="17" s="1"/>
  <c r="E7343" i="17"/>
  <c r="I7343" i="17" s="1"/>
  <c r="E7344" i="17"/>
  <c r="I7344" i="17" s="1"/>
  <c r="E7345" i="17"/>
  <c r="I7345" i="17" s="1"/>
  <c r="E7346" i="17"/>
  <c r="I7346" i="17" s="1"/>
  <c r="E7347" i="17"/>
  <c r="I7347" i="17" s="1"/>
  <c r="E7348" i="17"/>
  <c r="I7348" i="17" s="1"/>
  <c r="E7349" i="17"/>
  <c r="I7349" i="17" s="1"/>
  <c r="E7350" i="17"/>
  <c r="I7350" i="17" s="1"/>
  <c r="E7351" i="17"/>
  <c r="I7351" i="17" s="1"/>
  <c r="E7352" i="17"/>
  <c r="I7352" i="17" s="1"/>
  <c r="E7353" i="17"/>
  <c r="I7353" i="17" s="1"/>
  <c r="E7354" i="17"/>
  <c r="I7354" i="17" s="1"/>
  <c r="E7355" i="17"/>
  <c r="I7355" i="17" s="1"/>
  <c r="E7356" i="17"/>
  <c r="I7356" i="17" s="1"/>
  <c r="E7357" i="17"/>
  <c r="I7357" i="17" s="1"/>
  <c r="E7358" i="17"/>
  <c r="I7358" i="17" s="1"/>
  <c r="E7359" i="17"/>
  <c r="I7359" i="17" s="1"/>
  <c r="E7360" i="17"/>
  <c r="I7360" i="17" s="1"/>
  <c r="E7361" i="17"/>
  <c r="I7361" i="17" s="1"/>
  <c r="E7362" i="17"/>
  <c r="I7362" i="17" s="1"/>
  <c r="E7363" i="17"/>
  <c r="I7363" i="17" s="1"/>
  <c r="E7364" i="17"/>
  <c r="I7364" i="17" s="1"/>
  <c r="E7365" i="17"/>
  <c r="I7365" i="17" s="1"/>
  <c r="E7366" i="17"/>
  <c r="I7366" i="17" s="1"/>
  <c r="E7367" i="17"/>
  <c r="I7367" i="17" s="1"/>
  <c r="E7368" i="17"/>
  <c r="I7368" i="17" s="1"/>
  <c r="E7369" i="17"/>
  <c r="I7369" i="17" s="1"/>
  <c r="E7370" i="17"/>
  <c r="I7370" i="17" s="1"/>
  <c r="E7371" i="17"/>
  <c r="I7371" i="17" s="1"/>
  <c r="E7372" i="17"/>
  <c r="I7372" i="17" s="1"/>
  <c r="E7373" i="17"/>
  <c r="I7373" i="17" s="1"/>
  <c r="E7374" i="17"/>
  <c r="I7374" i="17" s="1"/>
  <c r="E7375" i="17"/>
  <c r="I7375" i="17" s="1"/>
  <c r="E7376" i="17"/>
  <c r="I7376" i="17" s="1"/>
  <c r="E7377" i="17"/>
  <c r="I7377" i="17" s="1"/>
  <c r="E6698" i="17"/>
  <c r="I6698" i="17" s="1"/>
  <c r="E6699" i="17"/>
  <c r="I6699" i="17" s="1"/>
  <c r="E7380" i="17"/>
  <c r="I7380" i="17" s="1"/>
  <c r="G7380" i="17"/>
  <c r="K7380" i="17" s="1"/>
  <c r="E7381" i="17"/>
  <c r="I7381" i="17" s="1"/>
  <c r="G7381" i="17"/>
  <c r="K7381" i="17" s="1"/>
  <c r="E7382" i="17"/>
  <c r="I7382" i="17" s="1"/>
  <c r="G7382" i="17"/>
  <c r="K7382" i="17" s="1"/>
  <c r="E7383" i="17"/>
  <c r="I7383" i="17" s="1"/>
  <c r="G7383" i="17"/>
  <c r="K7383" i="17" s="1"/>
  <c r="E7384" i="17"/>
  <c r="I7384" i="17" s="1"/>
  <c r="G7384" i="17"/>
  <c r="K7384" i="17" s="1"/>
  <c r="E7385" i="17"/>
  <c r="I7385" i="17" s="1"/>
  <c r="G7385" i="17"/>
  <c r="K7385" i="17" s="1"/>
  <c r="E7386" i="17"/>
  <c r="I7386" i="17" s="1"/>
  <c r="G7386" i="17"/>
  <c r="K7386" i="17" s="1"/>
  <c r="E7387" i="17"/>
  <c r="I7387" i="17" s="1"/>
  <c r="E7388" i="17"/>
  <c r="I7388" i="17" s="1"/>
  <c r="E7389" i="17"/>
  <c r="I7389" i="17" s="1"/>
  <c r="E7390" i="17"/>
  <c r="I7390" i="17" s="1"/>
  <c r="E7391" i="17"/>
  <c r="I7391" i="17" s="1"/>
  <c r="E7392" i="17"/>
  <c r="I7392" i="17" s="1"/>
  <c r="E7393" i="17"/>
  <c r="I7393" i="17" s="1"/>
  <c r="E7394" i="17"/>
  <c r="I7394" i="17" s="1"/>
  <c r="E7395" i="17"/>
  <c r="I7395" i="17" s="1"/>
  <c r="E7396" i="17"/>
  <c r="I7396" i="17" s="1"/>
  <c r="E7397" i="17"/>
  <c r="I7397" i="17" s="1"/>
  <c r="E7398" i="17"/>
  <c r="I7398" i="17" s="1"/>
  <c r="E7399" i="17"/>
  <c r="I7399" i="17" s="1"/>
  <c r="E7400" i="17"/>
  <c r="I7400" i="17" s="1"/>
  <c r="E7401" i="17"/>
  <c r="I7401" i="17" s="1"/>
  <c r="E7402" i="17"/>
  <c r="I7402" i="17" s="1"/>
  <c r="E7403" i="17"/>
  <c r="I7403" i="17" s="1"/>
  <c r="E7404" i="17"/>
  <c r="I7404" i="17" s="1"/>
  <c r="E7405" i="17"/>
  <c r="I7405" i="17" s="1"/>
  <c r="E7406" i="17"/>
  <c r="I7406" i="17" s="1"/>
  <c r="E7407" i="17"/>
  <c r="I7407" i="17" s="1"/>
  <c r="E7408" i="17"/>
  <c r="I7408" i="17" s="1"/>
  <c r="E7409" i="17"/>
  <c r="I7409" i="17" s="1"/>
  <c r="E7410" i="17"/>
  <c r="I7410" i="17" s="1"/>
  <c r="E7411" i="17"/>
  <c r="I7411" i="17" s="1"/>
  <c r="E7412" i="17"/>
  <c r="I7412" i="17" s="1"/>
  <c r="E7413" i="17"/>
  <c r="I7413" i="17" s="1"/>
  <c r="E7414" i="17"/>
  <c r="I7414" i="17" s="1"/>
  <c r="E7415" i="17"/>
  <c r="I7415" i="17" s="1"/>
  <c r="E7416" i="17"/>
  <c r="I7416" i="17" s="1"/>
  <c r="E7417" i="17"/>
  <c r="I7417" i="17" s="1"/>
  <c r="E7418" i="17"/>
  <c r="I7418" i="17" s="1"/>
  <c r="E7419" i="17"/>
  <c r="I7419" i="17" s="1"/>
  <c r="E7420" i="17"/>
  <c r="I7420" i="17" s="1"/>
  <c r="E7421" i="17"/>
  <c r="I7421" i="17" s="1"/>
  <c r="E7422" i="17"/>
  <c r="I7422" i="17" s="1"/>
  <c r="E7423" i="17"/>
  <c r="I7423" i="17" s="1"/>
  <c r="E7424" i="17"/>
  <c r="I7424" i="17" s="1"/>
  <c r="E7425" i="17"/>
  <c r="I7425" i="17" s="1"/>
  <c r="E7426" i="17"/>
  <c r="I7426" i="17" s="1"/>
  <c r="E7427" i="17"/>
  <c r="I7427" i="17" s="1"/>
  <c r="E7428" i="17"/>
  <c r="I7428" i="17" s="1"/>
  <c r="E7429" i="17"/>
  <c r="I7429" i="17" s="1"/>
  <c r="E7430" i="17"/>
  <c r="I7430" i="17" s="1"/>
  <c r="E7431" i="17"/>
  <c r="I7431" i="17" s="1"/>
  <c r="E7432" i="17"/>
  <c r="I7432" i="17" s="1"/>
  <c r="E7433" i="17"/>
  <c r="I7433" i="17" s="1"/>
  <c r="E7434" i="17"/>
  <c r="I7434" i="17" s="1"/>
  <c r="E7435" i="17"/>
  <c r="I7435" i="17" s="1"/>
  <c r="E7436" i="17"/>
  <c r="I7436" i="17" s="1"/>
  <c r="E7437" i="17"/>
  <c r="I7437" i="17" s="1"/>
  <c r="E7438" i="17"/>
  <c r="I7438" i="17" s="1"/>
  <c r="E7439" i="17"/>
  <c r="I7439" i="17" s="1"/>
  <c r="E7440" i="17"/>
  <c r="I7440" i="17" s="1"/>
  <c r="E7441" i="17"/>
  <c r="I7441" i="17" s="1"/>
  <c r="E7442" i="17"/>
  <c r="I7442" i="17" s="1"/>
  <c r="E7443" i="17"/>
  <c r="I7443" i="17" s="1"/>
  <c r="E7444" i="17"/>
  <c r="I7444" i="17" s="1"/>
  <c r="E7445" i="17"/>
  <c r="I7445" i="17" s="1"/>
  <c r="E7446" i="17"/>
  <c r="I7446" i="17" s="1"/>
  <c r="E7447" i="17"/>
  <c r="I7447" i="17" s="1"/>
  <c r="E7448" i="17"/>
  <c r="I7448" i="17" s="1"/>
  <c r="E7449" i="17"/>
  <c r="I7449" i="17" s="1"/>
  <c r="E7450" i="17"/>
  <c r="I7450" i="17" s="1"/>
  <c r="E7451" i="17"/>
  <c r="I7451" i="17" s="1"/>
  <c r="E7452" i="17"/>
  <c r="I7452" i="17" s="1"/>
  <c r="E7453" i="17"/>
  <c r="I7453" i="17" s="1"/>
  <c r="E7454" i="17"/>
  <c r="I7454" i="17" s="1"/>
  <c r="E7455" i="17"/>
  <c r="I7455" i="17" s="1"/>
  <c r="E7456" i="17"/>
  <c r="I7456" i="17" s="1"/>
  <c r="E7457" i="17"/>
  <c r="I7457" i="17" s="1"/>
  <c r="E7458" i="17"/>
  <c r="I7458" i="17" s="1"/>
  <c r="E7459" i="17"/>
  <c r="I7459" i="17" s="1"/>
  <c r="E7460" i="17"/>
  <c r="I7460" i="17" s="1"/>
  <c r="E7461" i="17"/>
  <c r="I7461" i="17" s="1"/>
  <c r="E7462" i="17"/>
  <c r="I7462" i="17" s="1"/>
  <c r="E7463" i="17"/>
  <c r="I7463" i="17" s="1"/>
  <c r="E7464" i="17"/>
  <c r="I7464" i="17" s="1"/>
  <c r="E7465" i="17"/>
  <c r="I7465" i="17" s="1"/>
  <c r="E7466" i="17"/>
  <c r="I7466" i="17" s="1"/>
  <c r="E7467" i="17"/>
  <c r="I7467" i="17" s="1"/>
  <c r="E7468" i="17"/>
  <c r="I7468" i="17" s="1"/>
  <c r="E7469" i="17"/>
  <c r="I7469" i="17" s="1"/>
  <c r="E7470" i="17"/>
  <c r="I7470" i="17" s="1"/>
  <c r="E7471" i="17"/>
  <c r="I7471" i="17" s="1"/>
  <c r="E7472" i="17"/>
  <c r="I7472" i="17" s="1"/>
  <c r="E7473" i="17"/>
  <c r="I7473" i="17" s="1"/>
  <c r="E7474" i="17"/>
  <c r="I7474" i="17" s="1"/>
  <c r="E7475" i="17"/>
  <c r="I7475" i="17" s="1"/>
  <c r="E7476" i="17"/>
  <c r="I7476" i="17" s="1"/>
  <c r="E7477" i="17"/>
  <c r="I7477" i="17" s="1"/>
  <c r="E7478" i="17"/>
  <c r="I7478" i="17" s="1"/>
  <c r="E7479" i="17"/>
  <c r="I7479" i="17" s="1"/>
  <c r="E7480" i="17"/>
  <c r="I7480" i="17" s="1"/>
  <c r="E7481" i="17"/>
  <c r="I7481" i="17" s="1"/>
  <c r="K70" i="17"/>
  <c r="K72" i="17"/>
  <c r="K73" i="17"/>
  <c r="K75" i="17"/>
  <c r="K76" i="17"/>
  <c r="K240" i="17"/>
  <c r="K241" i="17"/>
  <c r="K242" i="17"/>
  <c r="K243" i="17"/>
  <c r="K244" i="17"/>
  <c r="K245" i="17"/>
  <c r="K246" i="17"/>
  <c r="K413" i="17"/>
  <c r="K3986" i="17"/>
  <c r="K4322" i="17"/>
  <c r="K5001" i="17"/>
  <c r="J7482" i="17"/>
  <c r="I7482" i="17" l="1"/>
  <c r="J11" i="11"/>
  <c r="J12" i="11"/>
  <c r="J13" i="11"/>
  <c r="J10" i="11"/>
  <c r="I10" i="11"/>
  <c r="G152" i="17" l="1"/>
  <c r="K152" i="17" s="1"/>
  <c r="G322" i="17"/>
  <c r="K322" i="17" s="1"/>
  <c r="G492" i="17"/>
  <c r="K492" i="17" s="1"/>
  <c r="G662" i="17"/>
  <c r="K662" i="17" s="1"/>
  <c r="G832" i="17"/>
  <c r="K832" i="17" s="1"/>
  <c r="G1002" i="17"/>
  <c r="K1002" i="17" s="1"/>
  <c r="G1512" i="17"/>
  <c r="K1512" i="17" s="1"/>
  <c r="G1342" i="17"/>
  <c r="K1342" i="17" s="1"/>
  <c r="G1852" i="17"/>
  <c r="K1852" i="17" s="1"/>
  <c r="G1172" i="17"/>
  <c r="K1172" i="17" s="1"/>
  <c r="G1682" i="17"/>
  <c r="K1682" i="17" s="1"/>
  <c r="G2022" i="17"/>
  <c r="K2022" i="17" s="1"/>
  <c r="G2532" i="17"/>
  <c r="K2532" i="17" s="1"/>
  <c r="G3042" i="17"/>
  <c r="K3042" i="17" s="1"/>
  <c r="G2872" i="17"/>
  <c r="K2872" i="17" s="1"/>
  <c r="G2362" i="17"/>
  <c r="K2362" i="17" s="1"/>
  <c r="G3382" i="17"/>
  <c r="K3382" i="17" s="1"/>
  <c r="G2702" i="17"/>
  <c r="K2702" i="17" s="1"/>
  <c r="G3212" i="17"/>
  <c r="K3212" i="17" s="1"/>
  <c r="G2192" i="17"/>
  <c r="K2192" i="17" s="1"/>
  <c r="G4062" i="17"/>
  <c r="K4062" i="17" s="1"/>
  <c r="G4572" i="17"/>
  <c r="K4572" i="17" s="1"/>
  <c r="G5082" i="17"/>
  <c r="K5082" i="17" s="1"/>
  <c r="G3552" i="17"/>
  <c r="K3552" i="17" s="1"/>
  <c r="G3892" i="17"/>
  <c r="K3892" i="17" s="1"/>
  <c r="G4402" i="17"/>
  <c r="K4402" i="17" s="1"/>
  <c r="G4912" i="17"/>
  <c r="K4912" i="17" s="1"/>
  <c r="G5422" i="17"/>
  <c r="K5422" i="17" s="1"/>
  <c r="G4742" i="17"/>
  <c r="K4742" i="17" s="1"/>
  <c r="G3722" i="17"/>
  <c r="K3722" i="17" s="1"/>
  <c r="G4232" i="17"/>
  <c r="K4232" i="17" s="1"/>
  <c r="G5762" i="17"/>
  <c r="K5762" i="17" s="1"/>
  <c r="G6272" i="17"/>
  <c r="K6272" i="17" s="1"/>
  <c r="G6782" i="17"/>
  <c r="K6782" i="17" s="1"/>
  <c r="G5252" i="17"/>
  <c r="K5252" i="17" s="1"/>
  <c r="G6102" i="17"/>
  <c r="K6102" i="17" s="1"/>
  <c r="G5592" i="17"/>
  <c r="K5592" i="17" s="1"/>
  <c r="G6612" i="17"/>
  <c r="K6612" i="17" s="1"/>
  <c r="G7122" i="17"/>
  <c r="K7122" i="17" s="1"/>
  <c r="G5932" i="17"/>
  <c r="K5932" i="17" s="1"/>
  <c r="G6952" i="17"/>
  <c r="K6952" i="17" s="1"/>
  <c r="G6442" i="17"/>
  <c r="K6442" i="17" s="1"/>
  <c r="G7462" i="17"/>
  <c r="K7462" i="17" s="1"/>
  <c r="G7292" i="17"/>
  <c r="K7292" i="17" s="1"/>
  <c r="G134" i="17"/>
  <c r="K134" i="17" s="1"/>
  <c r="G304" i="17"/>
  <c r="K304" i="17" s="1"/>
  <c r="G474" i="17"/>
  <c r="K474" i="17" s="1"/>
  <c r="G644" i="17"/>
  <c r="K644" i="17" s="1"/>
  <c r="G814" i="17"/>
  <c r="K814" i="17" s="1"/>
  <c r="G984" i="17"/>
  <c r="K984" i="17" s="1"/>
  <c r="G1324" i="17"/>
  <c r="K1324" i="17" s="1"/>
  <c r="G1834" i="17"/>
  <c r="K1834" i="17" s="1"/>
  <c r="G1154" i="17"/>
  <c r="K1154" i="17" s="1"/>
  <c r="G1664" i="17"/>
  <c r="K1664" i="17" s="1"/>
  <c r="G1494" i="17"/>
  <c r="K1494" i="17" s="1"/>
  <c r="G2004" i="17"/>
  <c r="K2004" i="17" s="1"/>
  <c r="G2514" i="17"/>
  <c r="K2514" i="17" s="1"/>
  <c r="G3024" i="17"/>
  <c r="K3024" i="17" s="1"/>
  <c r="G2854" i="17"/>
  <c r="K2854" i="17" s="1"/>
  <c r="G2344" i="17"/>
  <c r="K2344" i="17" s="1"/>
  <c r="G3364" i="17"/>
  <c r="K3364" i="17" s="1"/>
  <c r="G2684" i="17"/>
  <c r="K2684" i="17" s="1"/>
  <c r="G3194" i="17"/>
  <c r="K3194" i="17" s="1"/>
  <c r="G2174" i="17"/>
  <c r="K2174" i="17" s="1"/>
  <c r="G4044" i="17"/>
  <c r="K4044" i="17" s="1"/>
  <c r="G4554" i="17"/>
  <c r="K4554" i="17" s="1"/>
  <c r="G5064" i="17"/>
  <c r="K5064" i="17" s="1"/>
  <c r="G3534" i="17"/>
  <c r="K3534" i="17" s="1"/>
  <c r="G3874" i="17"/>
  <c r="K3874" i="17" s="1"/>
  <c r="G4384" i="17"/>
  <c r="K4384" i="17" s="1"/>
  <c r="G4894" i="17"/>
  <c r="K4894" i="17" s="1"/>
  <c r="G5404" i="17"/>
  <c r="K5404" i="17" s="1"/>
  <c r="G4724" i="17"/>
  <c r="K4724" i="17" s="1"/>
  <c r="G3704" i="17"/>
  <c r="K3704" i="17" s="1"/>
  <c r="G4214" i="17"/>
  <c r="K4214" i="17" s="1"/>
  <c r="G5744" i="17"/>
  <c r="K5744" i="17" s="1"/>
  <c r="G6254" i="17"/>
  <c r="K6254" i="17" s="1"/>
  <c r="G6764" i="17"/>
  <c r="K6764" i="17" s="1"/>
  <c r="G5234" i="17"/>
  <c r="K5234" i="17" s="1"/>
  <c r="G5574" i="17"/>
  <c r="K5574" i="17" s="1"/>
  <c r="G6084" i="17"/>
  <c r="K6084" i="17" s="1"/>
  <c r="G6594" i="17"/>
  <c r="K6594" i="17" s="1"/>
  <c r="G7104" i="17"/>
  <c r="K7104" i="17" s="1"/>
  <c r="G5914" i="17"/>
  <c r="K5914" i="17" s="1"/>
  <c r="G6934" i="17"/>
  <c r="K6934" i="17" s="1"/>
  <c r="G6424" i="17"/>
  <c r="K6424" i="17" s="1"/>
  <c r="G7444" i="17"/>
  <c r="K7444" i="17" s="1"/>
  <c r="G7274" i="17"/>
  <c r="K7274" i="17" s="1"/>
  <c r="G92" i="17"/>
  <c r="K92" i="17" s="1"/>
  <c r="G262" i="17"/>
  <c r="K262" i="17" s="1"/>
  <c r="G432" i="17"/>
  <c r="K432" i="17" s="1"/>
  <c r="G602" i="17"/>
  <c r="K602" i="17" s="1"/>
  <c r="G772" i="17"/>
  <c r="K772" i="17" s="1"/>
  <c r="G942" i="17"/>
  <c r="K942" i="17" s="1"/>
  <c r="G1282" i="17"/>
  <c r="K1282" i="17" s="1"/>
  <c r="G1792" i="17"/>
  <c r="K1792" i="17" s="1"/>
  <c r="G1112" i="17"/>
  <c r="K1112" i="17" s="1"/>
  <c r="G1622" i="17"/>
  <c r="K1622" i="17" s="1"/>
  <c r="G1452" i="17"/>
  <c r="K1452" i="17" s="1"/>
  <c r="G1962" i="17"/>
  <c r="K1962" i="17" s="1"/>
  <c r="G2472" i="17"/>
  <c r="K2472" i="17" s="1"/>
  <c r="G2982" i="17"/>
  <c r="K2982" i="17" s="1"/>
  <c r="G2302" i="17"/>
  <c r="K2302" i="17" s="1"/>
  <c r="G3322" i="17"/>
  <c r="K3322" i="17" s="1"/>
  <c r="G2812" i="17"/>
  <c r="K2812" i="17" s="1"/>
  <c r="G2132" i="17"/>
  <c r="K2132" i="17" s="1"/>
  <c r="G2642" i="17"/>
  <c r="K2642" i="17" s="1"/>
  <c r="G3152" i="17"/>
  <c r="K3152" i="17" s="1"/>
  <c r="G4002" i="17"/>
  <c r="K4002" i="17" s="1"/>
  <c r="G4512" i="17"/>
  <c r="K4512" i="17" s="1"/>
  <c r="G5022" i="17"/>
  <c r="K5022" i="17" s="1"/>
  <c r="G3832" i="17"/>
  <c r="K3832" i="17" s="1"/>
  <c r="G4342" i="17"/>
  <c r="K4342" i="17" s="1"/>
  <c r="G4852" i="17"/>
  <c r="K4852" i="17" s="1"/>
  <c r="G5362" i="17"/>
  <c r="K5362" i="17" s="1"/>
  <c r="G3492" i="17"/>
  <c r="K3492" i="17" s="1"/>
  <c r="G4682" i="17"/>
  <c r="K4682" i="17" s="1"/>
  <c r="G3662" i="17"/>
  <c r="K3662" i="17" s="1"/>
  <c r="G4172" i="17"/>
  <c r="K4172" i="17" s="1"/>
  <c r="G5192" i="17"/>
  <c r="K5192" i="17" s="1"/>
  <c r="G5702" i="17"/>
  <c r="K5702" i="17" s="1"/>
  <c r="G6212" i="17"/>
  <c r="K6212" i="17" s="1"/>
  <c r="G6722" i="17"/>
  <c r="K6722" i="17" s="1"/>
  <c r="G5532" i="17"/>
  <c r="K5532" i="17" s="1"/>
  <c r="G6042" i="17"/>
  <c r="K6042" i="17" s="1"/>
  <c r="G6552" i="17"/>
  <c r="K6552" i="17" s="1"/>
  <c r="G7062" i="17"/>
  <c r="K7062" i="17" s="1"/>
  <c r="G5872" i="17"/>
  <c r="K5872" i="17" s="1"/>
  <c r="G6382" i="17"/>
  <c r="K6382" i="17" s="1"/>
  <c r="G6892" i="17"/>
  <c r="K6892" i="17" s="1"/>
  <c r="G7232" i="17"/>
  <c r="K7232" i="17" s="1"/>
  <c r="G7402" i="17"/>
  <c r="K7402" i="17" s="1"/>
  <c r="G225" i="17"/>
  <c r="K225" i="17" s="1"/>
  <c r="G55" i="17"/>
  <c r="K55" i="17" s="1"/>
  <c r="G395" i="17"/>
  <c r="K395" i="17" s="1"/>
  <c r="G565" i="17"/>
  <c r="K565" i="17" s="1"/>
  <c r="G735" i="17"/>
  <c r="K735" i="17" s="1"/>
  <c r="G905" i="17"/>
  <c r="K905" i="17" s="1"/>
  <c r="G1245" i="17"/>
  <c r="K1245" i="17" s="1"/>
  <c r="G1755" i="17"/>
  <c r="K1755" i="17" s="1"/>
  <c r="G1585" i="17"/>
  <c r="K1585" i="17" s="1"/>
  <c r="G1075" i="17"/>
  <c r="K1075" i="17" s="1"/>
  <c r="G1925" i="17"/>
  <c r="K1925" i="17" s="1"/>
  <c r="G1415" i="17"/>
  <c r="K1415" i="17" s="1"/>
  <c r="G2265" i="17"/>
  <c r="K2265" i="17" s="1"/>
  <c r="G2775" i="17"/>
  <c r="K2775" i="17" s="1"/>
  <c r="G3285" i="17"/>
  <c r="K3285" i="17" s="1"/>
  <c r="G2095" i="17"/>
  <c r="K2095" i="17" s="1"/>
  <c r="G2605" i="17"/>
  <c r="K2605" i="17" s="1"/>
  <c r="G3115" i="17"/>
  <c r="K3115" i="17" s="1"/>
  <c r="G2945" i="17"/>
  <c r="K2945" i="17" s="1"/>
  <c r="G2435" i="17"/>
  <c r="K2435" i="17" s="1"/>
  <c r="G3455" i="17"/>
  <c r="K3455" i="17" s="1"/>
  <c r="G3795" i="17"/>
  <c r="K3795" i="17" s="1"/>
  <c r="G4305" i="17"/>
  <c r="K4305" i="17" s="1"/>
  <c r="G4815" i="17"/>
  <c r="K4815" i="17" s="1"/>
  <c r="G4135" i="17"/>
  <c r="K4135" i="17" s="1"/>
  <c r="G4645" i="17"/>
  <c r="K4645" i="17" s="1"/>
  <c r="G3625" i="17"/>
  <c r="K3625" i="17" s="1"/>
  <c r="G5155" i="17"/>
  <c r="K5155" i="17" s="1"/>
  <c r="G3965" i="17"/>
  <c r="K3965" i="17" s="1"/>
  <c r="G4475" i="17"/>
  <c r="K4475" i="17" s="1"/>
  <c r="G4985" i="17"/>
  <c r="K4985" i="17" s="1"/>
  <c r="G5325" i="17"/>
  <c r="K5325" i="17" s="1"/>
  <c r="G7025" i="17"/>
  <c r="K7025" i="17" s="1"/>
  <c r="G5495" i="17"/>
  <c r="K5495" i="17" s="1"/>
  <c r="G6005" i="17"/>
  <c r="K6005" i="17" s="1"/>
  <c r="G6515" i="17"/>
  <c r="K6515" i="17" s="1"/>
  <c r="G6345" i="17"/>
  <c r="K6345" i="17" s="1"/>
  <c r="G5835" i="17"/>
  <c r="K5835" i="17" s="1"/>
  <c r="G6855" i="17"/>
  <c r="K6855" i="17" s="1"/>
  <c r="G6175" i="17"/>
  <c r="K6175" i="17" s="1"/>
  <c r="G6685" i="17"/>
  <c r="K6685" i="17" s="1"/>
  <c r="G5665" i="17"/>
  <c r="K5665" i="17" s="1"/>
  <c r="G7195" i="17"/>
  <c r="K7195" i="17" s="1"/>
  <c r="G7365" i="17"/>
  <c r="K7365" i="17" s="1"/>
  <c r="G195" i="17"/>
  <c r="K195" i="17" s="1"/>
  <c r="G25" i="17"/>
  <c r="K25" i="17" s="1"/>
  <c r="G365" i="17"/>
  <c r="K365" i="17" s="1"/>
  <c r="G535" i="17"/>
  <c r="K535" i="17" s="1"/>
  <c r="G705" i="17"/>
  <c r="K705" i="17" s="1"/>
  <c r="G875" i="17"/>
  <c r="K875" i="17" s="1"/>
  <c r="G1215" i="17"/>
  <c r="K1215" i="17" s="1"/>
  <c r="G1555" i="17"/>
  <c r="K1555" i="17" s="1"/>
  <c r="G1045" i="17"/>
  <c r="K1045" i="17" s="1"/>
  <c r="G1895" i="17"/>
  <c r="K1895" i="17" s="1"/>
  <c r="G1385" i="17"/>
  <c r="K1385" i="17" s="1"/>
  <c r="G1725" i="17"/>
  <c r="K1725" i="17" s="1"/>
  <c r="G2745" i="17"/>
  <c r="K2745" i="17" s="1"/>
  <c r="G2235" i="17"/>
  <c r="K2235" i="17" s="1"/>
  <c r="G3255" i="17"/>
  <c r="K3255" i="17" s="1"/>
  <c r="G2065" i="17"/>
  <c r="K2065" i="17" s="1"/>
  <c r="G2575" i="17"/>
  <c r="K2575" i="17" s="1"/>
  <c r="G3085" i="17"/>
  <c r="K3085" i="17" s="1"/>
  <c r="G2405" i="17"/>
  <c r="K2405" i="17" s="1"/>
  <c r="G2915" i="17"/>
  <c r="K2915" i="17" s="1"/>
  <c r="G3425" i="17"/>
  <c r="K3425" i="17" s="1"/>
  <c r="G3765" i="17"/>
  <c r="K3765" i="17" s="1"/>
  <c r="G4275" i="17"/>
  <c r="K4275" i="17" s="1"/>
  <c r="G4785" i="17"/>
  <c r="K4785" i="17" s="1"/>
  <c r="G5295" i="17"/>
  <c r="K5295" i="17" s="1"/>
  <c r="G4105" i="17"/>
  <c r="K4105" i="17" s="1"/>
  <c r="G4615" i="17"/>
  <c r="K4615" i="17" s="1"/>
  <c r="G3595" i="17"/>
  <c r="K3595" i="17" s="1"/>
  <c r="G5125" i="17"/>
  <c r="K5125" i="17" s="1"/>
  <c r="G3935" i="17"/>
  <c r="K3935" i="17" s="1"/>
  <c r="G4955" i="17"/>
  <c r="K4955" i="17" s="1"/>
  <c r="G4445" i="17"/>
  <c r="K4445" i="17" s="1"/>
  <c r="G6485" i="17"/>
  <c r="K6485" i="17" s="1"/>
  <c r="G5465" i="17"/>
  <c r="K5465" i="17" s="1"/>
  <c r="G5975" i="17"/>
  <c r="K5975" i="17" s="1"/>
  <c r="G6995" i="17"/>
  <c r="K6995" i="17" s="1"/>
  <c r="G6315" i="17"/>
  <c r="K6315" i="17" s="1"/>
  <c r="G5805" i="17"/>
  <c r="K5805" i="17" s="1"/>
  <c r="G6825" i="17"/>
  <c r="K6825" i="17" s="1"/>
  <c r="G5635" i="17"/>
  <c r="K5635" i="17" s="1"/>
  <c r="G6145" i="17"/>
  <c r="K6145" i="17" s="1"/>
  <c r="G6655" i="17"/>
  <c r="K6655" i="17" s="1"/>
  <c r="G7165" i="17"/>
  <c r="K7165" i="17" s="1"/>
  <c r="G7335" i="17"/>
  <c r="K7335" i="17" s="1"/>
  <c r="G163" i="17"/>
  <c r="K163" i="17" s="1"/>
  <c r="G333" i="17"/>
  <c r="K333" i="17" s="1"/>
  <c r="G503" i="17"/>
  <c r="K503" i="17" s="1"/>
  <c r="G673" i="17"/>
  <c r="K673" i="17" s="1"/>
  <c r="G843" i="17"/>
  <c r="K843" i="17" s="1"/>
  <c r="G1863" i="17"/>
  <c r="K1863" i="17" s="1"/>
  <c r="G1183" i="17"/>
  <c r="K1183" i="17" s="1"/>
  <c r="G1693" i="17"/>
  <c r="K1693" i="17" s="1"/>
  <c r="G1013" i="17"/>
  <c r="K1013" i="17" s="1"/>
  <c r="G1523" i="17"/>
  <c r="K1523" i="17" s="1"/>
  <c r="G1353" i="17"/>
  <c r="K1353" i="17" s="1"/>
  <c r="G2373" i="17"/>
  <c r="K2373" i="17" s="1"/>
  <c r="G2883" i="17"/>
  <c r="K2883" i="17" s="1"/>
  <c r="G3393" i="17"/>
  <c r="K3393" i="17" s="1"/>
  <c r="G2203" i="17"/>
  <c r="K2203" i="17" s="1"/>
  <c r="G2713" i="17"/>
  <c r="K2713" i="17" s="1"/>
  <c r="G3223" i="17"/>
  <c r="K3223" i="17" s="1"/>
  <c r="G2543" i="17"/>
  <c r="K2543" i="17" s="1"/>
  <c r="G2033" i="17"/>
  <c r="K2033" i="17" s="1"/>
  <c r="G3053" i="17"/>
  <c r="K3053" i="17" s="1"/>
  <c r="G4923" i="17"/>
  <c r="K4923" i="17" s="1"/>
  <c r="G3903" i="17"/>
  <c r="K3903" i="17" s="1"/>
  <c r="G4413" i="17"/>
  <c r="K4413" i="17" s="1"/>
  <c r="G3563" i="17"/>
  <c r="K3563" i="17" s="1"/>
  <c r="G5263" i="17"/>
  <c r="K5263" i="17" s="1"/>
  <c r="G3733" i="17"/>
  <c r="K3733" i="17" s="1"/>
  <c r="G4243" i="17"/>
  <c r="K4243" i="17" s="1"/>
  <c r="G4753" i="17"/>
  <c r="K4753" i="17" s="1"/>
  <c r="G4073" i="17"/>
  <c r="K4073" i="17" s="1"/>
  <c r="G4583" i="17"/>
  <c r="K4583" i="17" s="1"/>
  <c r="G5093" i="17"/>
  <c r="K5093" i="17" s="1"/>
  <c r="G5603" i="17"/>
  <c r="K5603" i="17" s="1"/>
  <c r="G6113" i="17"/>
  <c r="K6113" i="17" s="1"/>
  <c r="G6623" i="17"/>
  <c r="K6623" i="17" s="1"/>
  <c r="G7133" i="17"/>
  <c r="K7133" i="17" s="1"/>
  <c r="G5943" i="17"/>
  <c r="K5943" i="17" s="1"/>
  <c r="G6963" i="17"/>
  <c r="K6963" i="17" s="1"/>
  <c r="G5433" i="17"/>
  <c r="K5433" i="17" s="1"/>
  <c r="G6453" i="17"/>
  <c r="K6453" i="17" s="1"/>
  <c r="G5773" i="17"/>
  <c r="K5773" i="17" s="1"/>
  <c r="G6283" i="17"/>
  <c r="K6283" i="17" s="1"/>
  <c r="G7303" i="17"/>
  <c r="K7303" i="17" s="1"/>
  <c r="G6793" i="17"/>
  <c r="K6793" i="17" s="1"/>
  <c r="G7473" i="17"/>
  <c r="K7473" i="17" s="1"/>
  <c r="G157" i="17"/>
  <c r="K157" i="17" s="1"/>
  <c r="G327" i="17"/>
  <c r="K327" i="17" s="1"/>
  <c r="G497" i="17"/>
  <c r="K497" i="17" s="1"/>
  <c r="G667" i="17"/>
  <c r="K667" i="17" s="1"/>
  <c r="G837" i="17"/>
  <c r="K837" i="17" s="1"/>
  <c r="G1857" i="17"/>
  <c r="K1857" i="17" s="1"/>
  <c r="G1177" i="17"/>
  <c r="K1177" i="17" s="1"/>
  <c r="G1687" i="17"/>
  <c r="K1687" i="17" s="1"/>
  <c r="G1007" i="17"/>
  <c r="K1007" i="17" s="1"/>
  <c r="G1517" i="17"/>
  <c r="K1517" i="17" s="1"/>
  <c r="G1347" i="17"/>
  <c r="K1347" i="17" s="1"/>
  <c r="G2367" i="17"/>
  <c r="K2367" i="17" s="1"/>
  <c r="G2877" i="17"/>
  <c r="K2877" i="17" s="1"/>
  <c r="G3387" i="17"/>
  <c r="K3387" i="17" s="1"/>
  <c r="G2197" i="17"/>
  <c r="K2197" i="17" s="1"/>
  <c r="G2707" i="17"/>
  <c r="K2707" i="17" s="1"/>
  <c r="G3217" i="17"/>
  <c r="K3217" i="17" s="1"/>
  <c r="G2537" i="17"/>
  <c r="K2537" i="17" s="1"/>
  <c r="G2027" i="17"/>
  <c r="K2027" i="17" s="1"/>
  <c r="G3047" i="17"/>
  <c r="K3047" i="17" s="1"/>
  <c r="G4917" i="17"/>
  <c r="K4917" i="17" s="1"/>
  <c r="G3897" i="17"/>
  <c r="K3897" i="17" s="1"/>
  <c r="G4407" i="17"/>
  <c r="K4407" i="17" s="1"/>
  <c r="G5257" i="17"/>
  <c r="K5257" i="17" s="1"/>
  <c r="G3727" i="17"/>
  <c r="K3727" i="17" s="1"/>
  <c r="G4237" i="17"/>
  <c r="K4237" i="17" s="1"/>
  <c r="G4747" i="17"/>
  <c r="K4747" i="17" s="1"/>
  <c r="G3557" i="17"/>
  <c r="K3557" i="17" s="1"/>
  <c r="G4067" i="17"/>
  <c r="K4067" i="17" s="1"/>
  <c r="G4577" i="17"/>
  <c r="K4577" i="17" s="1"/>
  <c r="G5597" i="17"/>
  <c r="K5597" i="17" s="1"/>
  <c r="G6107" i="17"/>
  <c r="K6107" i="17" s="1"/>
  <c r="G6617" i="17"/>
  <c r="K6617" i="17" s="1"/>
  <c r="G7127" i="17"/>
  <c r="K7127" i="17" s="1"/>
  <c r="G5937" i="17"/>
  <c r="K5937" i="17" s="1"/>
  <c r="G6447" i="17"/>
  <c r="K6447" i="17" s="1"/>
  <c r="G6957" i="17"/>
  <c r="K6957" i="17" s="1"/>
  <c r="G5427" i="17"/>
  <c r="K5427" i="17" s="1"/>
  <c r="G5767" i="17"/>
  <c r="K5767" i="17" s="1"/>
  <c r="G6277" i="17"/>
  <c r="K6277" i="17" s="1"/>
  <c r="G7297" i="17"/>
  <c r="K7297" i="17" s="1"/>
  <c r="G5087" i="17"/>
  <c r="K5087" i="17" s="1"/>
  <c r="G6787" i="17"/>
  <c r="K6787" i="17" s="1"/>
  <c r="G7467" i="17"/>
  <c r="K7467" i="17" s="1"/>
  <c r="G151" i="17"/>
  <c r="K151" i="17" s="1"/>
  <c r="G321" i="17"/>
  <c r="K321" i="17" s="1"/>
  <c r="G491" i="17"/>
  <c r="K491" i="17" s="1"/>
  <c r="G661" i="17"/>
  <c r="K661" i="17" s="1"/>
  <c r="G831" i="17"/>
  <c r="K831" i="17" s="1"/>
  <c r="G1851" i="17"/>
  <c r="K1851" i="17" s="1"/>
  <c r="G1171" i="17"/>
  <c r="K1171" i="17" s="1"/>
  <c r="G1681" i="17"/>
  <c r="K1681" i="17" s="1"/>
  <c r="G1511" i="17"/>
  <c r="K1511" i="17" s="1"/>
  <c r="G1001" i="17"/>
  <c r="K1001" i="17" s="1"/>
  <c r="G1341" i="17"/>
  <c r="K1341" i="17" s="1"/>
  <c r="G2361" i="17"/>
  <c r="K2361" i="17" s="1"/>
  <c r="G2871" i="17"/>
  <c r="K2871" i="17" s="1"/>
  <c r="G3381" i="17"/>
  <c r="K3381" i="17" s="1"/>
  <c r="G2191" i="17"/>
  <c r="K2191" i="17" s="1"/>
  <c r="G2701" i="17"/>
  <c r="K2701" i="17" s="1"/>
  <c r="G3211" i="17"/>
  <c r="K3211" i="17" s="1"/>
  <c r="G2531" i="17"/>
  <c r="K2531" i="17" s="1"/>
  <c r="G2021" i="17"/>
  <c r="K2021" i="17" s="1"/>
  <c r="G3041" i="17"/>
  <c r="K3041" i="17" s="1"/>
  <c r="G3551" i="17"/>
  <c r="K3551" i="17" s="1"/>
  <c r="G4911" i="17"/>
  <c r="K4911" i="17" s="1"/>
  <c r="G3891" i="17"/>
  <c r="K3891" i="17" s="1"/>
  <c r="G4401" i="17"/>
  <c r="K4401" i="17" s="1"/>
  <c r="G5251" i="17"/>
  <c r="K5251" i="17" s="1"/>
  <c r="G3721" i="17"/>
  <c r="K3721" i="17" s="1"/>
  <c r="G4231" i="17"/>
  <c r="K4231" i="17" s="1"/>
  <c r="G4741" i="17"/>
  <c r="K4741" i="17" s="1"/>
  <c r="G4061" i="17"/>
  <c r="K4061" i="17" s="1"/>
  <c r="G4571" i="17"/>
  <c r="K4571" i="17" s="1"/>
  <c r="G5421" i="17"/>
  <c r="K5421" i="17" s="1"/>
  <c r="G5591" i="17"/>
  <c r="K5591" i="17" s="1"/>
  <c r="G6101" i="17"/>
  <c r="K6101" i="17" s="1"/>
  <c r="G6611" i="17"/>
  <c r="K6611" i="17" s="1"/>
  <c r="G7121" i="17"/>
  <c r="K7121" i="17" s="1"/>
  <c r="G5931" i="17"/>
  <c r="K5931" i="17" s="1"/>
  <c r="G6441" i="17"/>
  <c r="K6441" i="17" s="1"/>
  <c r="G5081" i="17"/>
  <c r="K5081" i="17" s="1"/>
  <c r="G6951" i="17"/>
  <c r="K6951" i="17" s="1"/>
  <c r="G5761" i="17"/>
  <c r="K5761" i="17" s="1"/>
  <c r="G6271" i="17"/>
  <c r="K6271" i="17" s="1"/>
  <c r="G7291" i="17"/>
  <c r="K7291" i="17" s="1"/>
  <c r="G6781" i="17"/>
  <c r="K6781" i="17" s="1"/>
  <c r="G7461" i="17"/>
  <c r="K7461" i="17" s="1"/>
  <c r="G145" i="17"/>
  <c r="K145" i="17" s="1"/>
  <c r="G315" i="17"/>
  <c r="K315" i="17" s="1"/>
  <c r="G485" i="17"/>
  <c r="K485" i="17" s="1"/>
  <c r="G655" i="17"/>
  <c r="K655" i="17" s="1"/>
  <c r="G825" i="17"/>
  <c r="K825" i="17" s="1"/>
  <c r="G1335" i="17"/>
  <c r="K1335" i="17" s="1"/>
  <c r="G1845" i="17"/>
  <c r="K1845" i="17" s="1"/>
  <c r="G995" i="17"/>
  <c r="K995" i="17" s="1"/>
  <c r="G1165" i="17"/>
  <c r="K1165" i="17" s="1"/>
  <c r="G1675" i="17"/>
  <c r="K1675" i="17" s="1"/>
  <c r="G1505" i="17"/>
  <c r="K1505" i="17" s="1"/>
  <c r="G3375" i="17"/>
  <c r="K3375" i="17" s="1"/>
  <c r="G2355" i="17"/>
  <c r="K2355" i="17" s="1"/>
  <c r="G2865" i="17"/>
  <c r="K2865" i="17" s="1"/>
  <c r="G2185" i="17"/>
  <c r="K2185" i="17" s="1"/>
  <c r="G2695" i="17"/>
  <c r="K2695" i="17" s="1"/>
  <c r="G3205" i="17"/>
  <c r="K3205" i="17" s="1"/>
  <c r="G2525" i="17"/>
  <c r="K2525" i="17" s="1"/>
  <c r="G2015" i="17"/>
  <c r="K2015" i="17" s="1"/>
  <c r="G3035" i="17"/>
  <c r="K3035" i="17" s="1"/>
  <c r="G3885" i="17"/>
  <c r="K3885" i="17" s="1"/>
  <c r="G4395" i="17"/>
  <c r="K4395" i="17" s="1"/>
  <c r="G4905" i="17"/>
  <c r="K4905" i="17" s="1"/>
  <c r="G3545" i="17"/>
  <c r="K3545" i="17" s="1"/>
  <c r="G3715" i="17"/>
  <c r="K3715" i="17" s="1"/>
  <c r="G4225" i="17"/>
  <c r="K4225" i="17" s="1"/>
  <c r="G4735" i="17"/>
  <c r="K4735" i="17" s="1"/>
  <c r="G5245" i="17"/>
  <c r="K5245" i="17" s="1"/>
  <c r="G4565" i="17"/>
  <c r="K4565" i="17" s="1"/>
  <c r="G4055" i="17"/>
  <c r="K4055" i="17" s="1"/>
  <c r="G5585" i="17"/>
  <c r="K5585" i="17" s="1"/>
  <c r="G6605" i="17"/>
  <c r="K6605" i="17" s="1"/>
  <c r="G5075" i="17"/>
  <c r="K5075" i="17" s="1"/>
  <c r="G6095" i="17"/>
  <c r="K6095" i="17" s="1"/>
  <c r="G7115" i="17"/>
  <c r="K7115" i="17" s="1"/>
  <c r="G5415" i="17"/>
  <c r="K5415" i="17" s="1"/>
  <c r="G5925" i="17"/>
  <c r="K5925" i="17" s="1"/>
  <c r="G6435" i="17"/>
  <c r="K6435" i="17" s="1"/>
  <c r="G6945" i="17"/>
  <c r="K6945" i="17" s="1"/>
  <c r="G6775" i="17"/>
  <c r="K6775" i="17" s="1"/>
  <c r="G5755" i="17"/>
  <c r="K5755" i="17" s="1"/>
  <c r="G6265" i="17"/>
  <c r="K6265" i="17" s="1"/>
  <c r="G7285" i="17"/>
  <c r="K7285" i="17" s="1"/>
  <c r="G7455" i="17"/>
  <c r="K7455" i="17" s="1"/>
  <c r="G139" i="17"/>
  <c r="K139" i="17" s="1"/>
  <c r="G309" i="17"/>
  <c r="K309" i="17" s="1"/>
  <c r="G479" i="17"/>
  <c r="K479" i="17" s="1"/>
  <c r="G649" i="17"/>
  <c r="K649" i="17" s="1"/>
  <c r="G819" i="17"/>
  <c r="K819" i="17" s="1"/>
  <c r="G989" i="17"/>
  <c r="K989" i="17" s="1"/>
  <c r="G1839" i="17"/>
  <c r="K1839" i="17" s="1"/>
  <c r="G1159" i="17"/>
  <c r="K1159" i="17" s="1"/>
  <c r="G1669" i="17"/>
  <c r="K1669" i="17" s="1"/>
  <c r="G1499" i="17"/>
  <c r="K1499" i="17" s="1"/>
  <c r="G1329" i="17"/>
  <c r="K1329" i="17" s="1"/>
  <c r="G3369" i="17"/>
  <c r="K3369" i="17" s="1"/>
  <c r="G2349" i="17"/>
  <c r="K2349" i="17" s="1"/>
  <c r="G2859" i="17"/>
  <c r="K2859" i="17" s="1"/>
  <c r="G2689" i="17"/>
  <c r="K2689" i="17" s="1"/>
  <c r="G3199" i="17"/>
  <c r="K3199" i="17" s="1"/>
  <c r="G2179" i="17"/>
  <c r="K2179" i="17" s="1"/>
  <c r="G2519" i="17"/>
  <c r="K2519" i="17" s="1"/>
  <c r="G3029" i="17"/>
  <c r="K3029" i="17" s="1"/>
  <c r="G2009" i="17"/>
  <c r="K2009" i="17" s="1"/>
  <c r="G3879" i="17"/>
  <c r="K3879" i="17" s="1"/>
  <c r="G4899" i="17"/>
  <c r="K4899" i="17" s="1"/>
  <c r="G4389" i="17"/>
  <c r="K4389" i="17" s="1"/>
  <c r="G3709" i="17"/>
  <c r="K3709" i="17" s="1"/>
  <c r="G4219" i="17"/>
  <c r="K4219" i="17" s="1"/>
  <c r="G4729" i="17"/>
  <c r="K4729" i="17" s="1"/>
  <c r="G5239" i="17"/>
  <c r="K5239" i="17" s="1"/>
  <c r="G3539" i="17"/>
  <c r="K3539" i="17" s="1"/>
  <c r="G4559" i="17"/>
  <c r="K4559" i="17" s="1"/>
  <c r="G4049" i="17"/>
  <c r="K4049" i="17" s="1"/>
  <c r="G5579" i="17"/>
  <c r="K5579" i="17" s="1"/>
  <c r="G6089" i="17"/>
  <c r="K6089" i="17" s="1"/>
  <c r="G6599" i="17"/>
  <c r="K6599" i="17" s="1"/>
  <c r="G7109" i="17"/>
  <c r="K7109" i="17" s="1"/>
  <c r="G5919" i="17"/>
  <c r="K5919" i="17" s="1"/>
  <c r="G6429" i="17"/>
  <c r="K6429" i="17" s="1"/>
  <c r="G6939" i="17"/>
  <c r="K6939" i="17" s="1"/>
  <c r="G5409" i="17"/>
  <c r="K5409" i="17" s="1"/>
  <c r="G5069" i="17"/>
  <c r="K5069" i="17" s="1"/>
  <c r="G5749" i="17"/>
  <c r="K5749" i="17" s="1"/>
  <c r="G6259" i="17"/>
  <c r="K6259" i="17" s="1"/>
  <c r="G6769" i="17"/>
  <c r="K6769" i="17" s="1"/>
  <c r="G7279" i="17"/>
  <c r="K7279" i="17" s="1"/>
  <c r="G7449" i="17"/>
  <c r="K7449" i="17" s="1"/>
  <c r="G133" i="17"/>
  <c r="K133" i="17" s="1"/>
  <c r="G303" i="17"/>
  <c r="K303" i="17" s="1"/>
  <c r="G473" i="17"/>
  <c r="K473" i="17" s="1"/>
  <c r="G643" i="17"/>
  <c r="K643" i="17" s="1"/>
  <c r="G813" i="17"/>
  <c r="K813" i="17" s="1"/>
  <c r="G1833" i="17"/>
  <c r="K1833" i="17" s="1"/>
  <c r="G1153" i="17"/>
  <c r="K1153" i="17" s="1"/>
  <c r="G1663" i="17"/>
  <c r="K1663" i="17" s="1"/>
  <c r="G1493" i="17"/>
  <c r="K1493" i="17" s="1"/>
  <c r="G983" i="17"/>
  <c r="K983" i="17" s="1"/>
  <c r="G1323" i="17"/>
  <c r="K1323" i="17" s="1"/>
  <c r="G2343" i="17"/>
  <c r="K2343" i="17" s="1"/>
  <c r="G2853" i="17"/>
  <c r="K2853" i="17" s="1"/>
  <c r="G3363" i="17"/>
  <c r="K3363" i="17" s="1"/>
  <c r="G2173" i="17"/>
  <c r="K2173" i="17" s="1"/>
  <c r="G2683" i="17"/>
  <c r="K2683" i="17" s="1"/>
  <c r="G3193" i="17"/>
  <c r="K3193" i="17" s="1"/>
  <c r="G2003" i="17"/>
  <c r="K2003" i="17" s="1"/>
  <c r="G2513" i="17"/>
  <c r="K2513" i="17" s="1"/>
  <c r="G3023" i="17"/>
  <c r="K3023" i="17" s="1"/>
  <c r="G3533" i="17"/>
  <c r="K3533" i="17" s="1"/>
  <c r="G4383" i="17"/>
  <c r="K4383" i="17" s="1"/>
  <c r="G4893" i="17"/>
  <c r="K4893" i="17" s="1"/>
  <c r="G3873" i="17"/>
  <c r="K3873" i="17" s="1"/>
  <c r="G3703" i="17"/>
  <c r="K3703" i="17" s="1"/>
  <c r="G4213" i="17"/>
  <c r="K4213" i="17" s="1"/>
  <c r="G5233" i="17"/>
  <c r="K5233" i="17" s="1"/>
  <c r="G4723" i="17"/>
  <c r="K4723" i="17" s="1"/>
  <c r="G4553" i="17"/>
  <c r="K4553" i="17" s="1"/>
  <c r="G4043" i="17"/>
  <c r="K4043" i="17" s="1"/>
  <c r="G5063" i="17"/>
  <c r="K5063" i="17" s="1"/>
  <c r="G5403" i="17"/>
  <c r="K5403" i="17" s="1"/>
  <c r="G5573" i="17"/>
  <c r="K5573" i="17" s="1"/>
  <c r="G6593" i="17"/>
  <c r="K6593" i="17" s="1"/>
  <c r="G6083" i="17"/>
  <c r="K6083" i="17" s="1"/>
  <c r="G7103" i="17"/>
  <c r="K7103" i="17" s="1"/>
  <c r="G5913" i="17"/>
  <c r="K5913" i="17" s="1"/>
  <c r="G6423" i="17"/>
  <c r="K6423" i="17" s="1"/>
  <c r="G6933" i="17"/>
  <c r="K6933" i="17" s="1"/>
  <c r="G5743" i="17"/>
  <c r="K5743" i="17" s="1"/>
  <c r="G6253" i="17"/>
  <c r="K6253" i="17" s="1"/>
  <c r="G6763" i="17"/>
  <c r="K6763" i="17" s="1"/>
  <c r="G7273" i="17"/>
  <c r="K7273" i="17" s="1"/>
  <c r="G7443" i="17"/>
  <c r="K7443" i="17" s="1"/>
  <c r="G127" i="17"/>
  <c r="K127" i="17" s="1"/>
  <c r="G297" i="17"/>
  <c r="K297" i="17" s="1"/>
  <c r="G467" i="17"/>
  <c r="K467" i="17" s="1"/>
  <c r="G637" i="17"/>
  <c r="K637" i="17" s="1"/>
  <c r="G807" i="17"/>
  <c r="K807" i="17" s="1"/>
  <c r="G1827" i="17"/>
  <c r="K1827" i="17" s="1"/>
  <c r="G1147" i="17"/>
  <c r="K1147" i="17" s="1"/>
  <c r="G1657" i="17"/>
  <c r="K1657" i="17" s="1"/>
  <c r="G977" i="17"/>
  <c r="K977" i="17" s="1"/>
  <c r="G1487" i="17"/>
  <c r="K1487" i="17" s="1"/>
  <c r="G1317" i="17"/>
  <c r="K1317" i="17" s="1"/>
  <c r="G2847" i="17"/>
  <c r="K2847" i="17" s="1"/>
  <c r="G2337" i="17"/>
  <c r="K2337" i="17" s="1"/>
  <c r="G3357" i="17"/>
  <c r="K3357" i="17" s="1"/>
  <c r="G2167" i="17"/>
  <c r="K2167" i="17" s="1"/>
  <c r="G2677" i="17"/>
  <c r="K2677" i="17" s="1"/>
  <c r="G3187" i="17"/>
  <c r="K3187" i="17" s="1"/>
  <c r="G2507" i="17"/>
  <c r="K2507" i="17" s="1"/>
  <c r="G3017" i="17"/>
  <c r="K3017" i="17" s="1"/>
  <c r="G1997" i="17"/>
  <c r="K1997" i="17" s="1"/>
  <c r="G4377" i="17"/>
  <c r="K4377" i="17" s="1"/>
  <c r="G4887" i="17"/>
  <c r="K4887" i="17" s="1"/>
  <c r="G3867" i="17"/>
  <c r="K3867" i="17" s="1"/>
  <c r="G3527" i="17"/>
  <c r="K3527" i="17" s="1"/>
  <c r="G3697" i="17"/>
  <c r="K3697" i="17" s="1"/>
  <c r="G4207" i="17"/>
  <c r="K4207" i="17" s="1"/>
  <c r="G4717" i="17"/>
  <c r="K4717" i="17" s="1"/>
  <c r="G5227" i="17"/>
  <c r="K5227" i="17" s="1"/>
  <c r="G4547" i="17"/>
  <c r="K4547" i="17" s="1"/>
  <c r="G4037" i="17"/>
  <c r="K4037" i="17" s="1"/>
  <c r="G5057" i="17"/>
  <c r="K5057" i="17" s="1"/>
  <c r="G5567" i="17"/>
  <c r="K5567" i="17" s="1"/>
  <c r="G6587" i="17"/>
  <c r="K6587" i="17" s="1"/>
  <c r="G6077" i="17"/>
  <c r="K6077" i="17" s="1"/>
  <c r="G7097" i="17"/>
  <c r="K7097" i="17" s="1"/>
  <c r="G5397" i="17"/>
  <c r="K5397" i="17" s="1"/>
  <c r="G5907" i="17"/>
  <c r="K5907" i="17" s="1"/>
  <c r="G6417" i="17"/>
  <c r="K6417" i="17" s="1"/>
  <c r="G6927" i="17"/>
  <c r="K6927" i="17" s="1"/>
  <c r="G5737" i="17"/>
  <c r="K5737" i="17" s="1"/>
  <c r="G6247" i="17"/>
  <c r="K6247" i="17" s="1"/>
  <c r="G6757" i="17"/>
  <c r="K6757" i="17" s="1"/>
  <c r="G7267" i="17"/>
  <c r="K7267" i="17" s="1"/>
  <c r="G7437" i="17"/>
  <c r="K7437" i="17" s="1"/>
  <c r="G121" i="17"/>
  <c r="K121" i="17" s="1"/>
  <c r="G291" i="17"/>
  <c r="K291" i="17" s="1"/>
  <c r="G461" i="17"/>
  <c r="K461" i="17" s="1"/>
  <c r="G631" i="17"/>
  <c r="K631" i="17" s="1"/>
  <c r="G801" i="17"/>
  <c r="K801" i="17" s="1"/>
  <c r="G971" i="17"/>
  <c r="K971" i="17" s="1"/>
  <c r="G1311" i="17"/>
  <c r="K1311" i="17" s="1"/>
  <c r="G1821" i="17"/>
  <c r="K1821" i="17" s="1"/>
  <c r="G1141" i="17"/>
  <c r="K1141" i="17" s="1"/>
  <c r="G1651" i="17"/>
  <c r="K1651" i="17" s="1"/>
  <c r="G1481" i="17"/>
  <c r="K1481" i="17" s="1"/>
  <c r="G2841" i="17"/>
  <c r="K2841" i="17" s="1"/>
  <c r="G2331" i="17"/>
  <c r="K2331" i="17" s="1"/>
  <c r="G3351" i="17"/>
  <c r="K3351" i="17" s="1"/>
  <c r="G2161" i="17"/>
  <c r="K2161" i="17" s="1"/>
  <c r="G2671" i="17"/>
  <c r="K2671" i="17" s="1"/>
  <c r="G3181" i="17"/>
  <c r="K3181" i="17" s="1"/>
  <c r="G2501" i="17"/>
  <c r="K2501" i="17" s="1"/>
  <c r="G3011" i="17"/>
  <c r="K3011" i="17" s="1"/>
  <c r="G1991" i="17"/>
  <c r="K1991" i="17" s="1"/>
  <c r="G4371" i="17"/>
  <c r="K4371" i="17" s="1"/>
  <c r="G4881" i="17"/>
  <c r="K4881" i="17" s="1"/>
  <c r="G3861" i="17"/>
  <c r="K3861" i="17" s="1"/>
  <c r="G3691" i="17"/>
  <c r="K3691" i="17" s="1"/>
  <c r="G4201" i="17"/>
  <c r="K4201" i="17" s="1"/>
  <c r="G4711" i="17"/>
  <c r="K4711" i="17" s="1"/>
  <c r="G5221" i="17"/>
  <c r="K5221" i="17" s="1"/>
  <c r="G3521" i="17"/>
  <c r="K3521" i="17" s="1"/>
  <c r="G4541" i="17"/>
  <c r="K4541" i="17" s="1"/>
  <c r="G4031" i="17"/>
  <c r="K4031" i="17" s="1"/>
  <c r="G5051" i="17"/>
  <c r="K5051" i="17" s="1"/>
  <c r="G5561" i="17"/>
  <c r="K5561" i="17" s="1"/>
  <c r="G6581" i="17"/>
  <c r="K6581" i="17" s="1"/>
  <c r="G6071" i="17"/>
  <c r="K6071" i="17" s="1"/>
  <c r="G7091" i="17"/>
  <c r="K7091" i="17" s="1"/>
  <c r="G6411" i="17"/>
  <c r="K6411" i="17" s="1"/>
  <c r="G5901" i="17"/>
  <c r="K5901" i="17" s="1"/>
  <c r="G6921" i="17"/>
  <c r="K6921" i="17" s="1"/>
  <c r="G5391" i="17"/>
  <c r="K5391" i="17" s="1"/>
  <c r="G5731" i="17"/>
  <c r="K5731" i="17" s="1"/>
  <c r="G6241" i="17"/>
  <c r="K6241" i="17" s="1"/>
  <c r="G6751" i="17"/>
  <c r="K6751" i="17" s="1"/>
  <c r="G7261" i="17"/>
  <c r="K7261" i="17" s="1"/>
  <c r="G7431" i="17"/>
  <c r="K7431" i="17" s="1"/>
  <c r="G115" i="17"/>
  <c r="K115" i="17" s="1"/>
  <c r="G285" i="17"/>
  <c r="K285" i="17" s="1"/>
  <c r="G455" i="17"/>
  <c r="K455" i="17" s="1"/>
  <c r="G625" i="17"/>
  <c r="K625" i="17" s="1"/>
  <c r="G795" i="17"/>
  <c r="K795" i="17" s="1"/>
  <c r="G1305" i="17"/>
  <c r="K1305" i="17" s="1"/>
  <c r="G1815" i="17"/>
  <c r="K1815" i="17" s="1"/>
  <c r="G1135" i="17"/>
  <c r="K1135" i="17" s="1"/>
  <c r="G1645" i="17"/>
  <c r="K1645" i="17" s="1"/>
  <c r="G1475" i="17"/>
  <c r="K1475" i="17" s="1"/>
  <c r="G965" i="17"/>
  <c r="K965" i="17" s="1"/>
  <c r="G2835" i="17"/>
  <c r="K2835" i="17" s="1"/>
  <c r="G2325" i="17"/>
  <c r="K2325" i="17" s="1"/>
  <c r="G3345" i="17"/>
  <c r="K3345" i="17" s="1"/>
  <c r="G2155" i="17"/>
  <c r="K2155" i="17" s="1"/>
  <c r="G2665" i="17"/>
  <c r="K2665" i="17" s="1"/>
  <c r="G3175" i="17"/>
  <c r="K3175" i="17" s="1"/>
  <c r="G2495" i="17"/>
  <c r="K2495" i="17" s="1"/>
  <c r="G3005" i="17"/>
  <c r="K3005" i="17" s="1"/>
  <c r="G1985" i="17"/>
  <c r="K1985" i="17" s="1"/>
  <c r="G3515" i="17"/>
  <c r="K3515" i="17" s="1"/>
  <c r="G4365" i="17"/>
  <c r="K4365" i="17" s="1"/>
  <c r="G4875" i="17"/>
  <c r="K4875" i="17" s="1"/>
  <c r="G3855" i="17"/>
  <c r="K3855" i="17" s="1"/>
  <c r="G3685" i="17"/>
  <c r="K3685" i="17" s="1"/>
  <c r="G4195" i="17"/>
  <c r="K4195" i="17" s="1"/>
  <c r="G4705" i="17"/>
  <c r="K4705" i="17" s="1"/>
  <c r="G5215" i="17"/>
  <c r="K5215" i="17" s="1"/>
  <c r="G4535" i="17"/>
  <c r="K4535" i="17" s="1"/>
  <c r="G4025" i="17"/>
  <c r="K4025" i="17" s="1"/>
  <c r="G5045" i="17"/>
  <c r="K5045" i="17" s="1"/>
  <c r="G5385" i="17"/>
  <c r="K5385" i="17" s="1"/>
  <c r="G5555" i="17"/>
  <c r="K5555" i="17" s="1"/>
  <c r="G6575" i="17"/>
  <c r="K6575" i="17" s="1"/>
  <c r="G6065" i="17"/>
  <c r="K6065" i="17" s="1"/>
  <c r="G7085" i="17"/>
  <c r="K7085" i="17" s="1"/>
  <c r="G6405" i="17"/>
  <c r="K6405" i="17" s="1"/>
  <c r="G5895" i="17"/>
  <c r="K5895" i="17" s="1"/>
  <c r="G6915" i="17"/>
  <c r="K6915" i="17" s="1"/>
  <c r="G5725" i="17"/>
  <c r="K5725" i="17" s="1"/>
  <c r="G6235" i="17"/>
  <c r="K6235" i="17" s="1"/>
  <c r="G6745" i="17"/>
  <c r="K6745" i="17" s="1"/>
  <c r="G7255" i="17"/>
  <c r="K7255" i="17" s="1"/>
  <c r="G7425" i="17"/>
  <c r="K7425" i="17" s="1"/>
  <c r="G109" i="17"/>
  <c r="K109" i="17" s="1"/>
  <c r="G279" i="17"/>
  <c r="K279" i="17" s="1"/>
  <c r="G449" i="17"/>
  <c r="K449" i="17" s="1"/>
  <c r="G619" i="17"/>
  <c r="K619" i="17" s="1"/>
  <c r="G789" i="17"/>
  <c r="K789" i="17" s="1"/>
  <c r="G959" i="17"/>
  <c r="K959" i="17" s="1"/>
  <c r="G1299" i="17"/>
  <c r="K1299" i="17" s="1"/>
  <c r="G1809" i="17"/>
  <c r="K1809" i="17" s="1"/>
  <c r="G1129" i="17"/>
  <c r="K1129" i="17" s="1"/>
  <c r="G1639" i="17"/>
  <c r="K1639" i="17" s="1"/>
  <c r="G1469" i="17"/>
  <c r="K1469" i="17" s="1"/>
  <c r="G2829" i="17"/>
  <c r="K2829" i="17" s="1"/>
  <c r="G2319" i="17"/>
  <c r="K2319" i="17" s="1"/>
  <c r="G3339" i="17"/>
  <c r="K3339" i="17" s="1"/>
  <c r="G2149" i="17"/>
  <c r="K2149" i="17" s="1"/>
  <c r="G2659" i="17"/>
  <c r="K2659" i="17" s="1"/>
  <c r="G3169" i="17"/>
  <c r="K3169" i="17" s="1"/>
  <c r="G2489" i="17"/>
  <c r="K2489" i="17" s="1"/>
  <c r="G2999" i="17"/>
  <c r="K2999" i="17" s="1"/>
  <c r="G1979" i="17"/>
  <c r="K1979" i="17" s="1"/>
  <c r="G4359" i="17"/>
  <c r="K4359" i="17" s="1"/>
  <c r="G4869" i="17"/>
  <c r="K4869" i="17" s="1"/>
  <c r="G3849" i="17"/>
  <c r="K3849" i="17" s="1"/>
  <c r="G3509" i="17"/>
  <c r="K3509" i="17" s="1"/>
  <c r="G3679" i="17"/>
  <c r="K3679" i="17" s="1"/>
  <c r="G4189" i="17"/>
  <c r="K4189" i="17" s="1"/>
  <c r="G4699" i="17"/>
  <c r="K4699" i="17" s="1"/>
  <c r="G5209" i="17"/>
  <c r="K5209" i="17" s="1"/>
  <c r="G4529" i="17"/>
  <c r="K4529" i="17" s="1"/>
  <c r="G4019" i="17"/>
  <c r="K4019" i="17" s="1"/>
  <c r="G5039" i="17"/>
  <c r="K5039" i="17" s="1"/>
  <c r="G5549" i="17"/>
  <c r="K5549" i="17" s="1"/>
  <c r="G6569" i="17"/>
  <c r="K6569" i="17" s="1"/>
  <c r="G6059" i="17"/>
  <c r="K6059" i="17" s="1"/>
  <c r="G7079" i="17"/>
  <c r="K7079" i="17" s="1"/>
  <c r="G5379" i="17"/>
  <c r="K5379" i="17" s="1"/>
  <c r="G6399" i="17"/>
  <c r="K6399" i="17" s="1"/>
  <c r="G5889" i="17"/>
  <c r="K5889" i="17" s="1"/>
  <c r="G6909" i="17"/>
  <c r="K6909" i="17" s="1"/>
  <c r="G5719" i="17"/>
  <c r="K5719" i="17" s="1"/>
  <c r="G6229" i="17"/>
  <c r="K6229" i="17" s="1"/>
  <c r="G6739" i="17"/>
  <c r="K6739" i="17" s="1"/>
  <c r="G7249" i="17"/>
  <c r="K7249" i="17" s="1"/>
  <c r="G7419" i="17"/>
  <c r="K7419" i="17" s="1"/>
  <c r="G103" i="17"/>
  <c r="K103" i="17" s="1"/>
  <c r="G273" i="17"/>
  <c r="K273" i="17" s="1"/>
  <c r="G443" i="17"/>
  <c r="K443" i="17" s="1"/>
  <c r="G613" i="17"/>
  <c r="K613" i="17" s="1"/>
  <c r="G783" i="17"/>
  <c r="K783" i="17" s="1"/>
  <c r="G953" i="17"/>
  <c r="K953" i="17" s="1"/>
  <c r="G1293" i="17"/>
  <c r="K1293" i="17" s="1"/>
  <c r="G1803" i="17"/>
  <c r="K1803" i="17" s="1"/>
  <c r="G1123" i="17"/>
  <c r="K1123" i="17" s="1"/>
  <c r="G1633" i="17"/>
  <c r="K1633" i="17" s="1"/>
  <c r="G1463" i="17"/>
  <c r="K1463" i="17" s="1"/>
  <c r="G1973" i="17"/>
  <c r="K1973" i="17" s="1"/>
  <c r="G2313" i="17"/>
  <c r="K2313" i="17" s="1"/>
  <c r="G2823" i="17"/>
  <c r="K2823" i="17" s="1"/>
  <c r="G3333" i="17"/>
  <c r="K3333" i="17" s="1"/>
  <c r="G2143" i="17"/>
  <c r="K2143" i="17" s="1"/>
  <c r="G2653" i="17"/>
  <c r="K2653" i="17" s="1"/>
  <c r="G3163" i="17"/>
  <c r="K3163" i="17" s="1"/>
  <c r="G2483" i="17"/>
  <c r="K2483" i="17" s="1"/>
  <c r="G2993" i="17"/>
  <c r="K2993" i="17" s="1"/>
  <c r="G4353" i="17"/>
  <c r="K4353" i="17" s="1"/>
  <c r="G4863" i="17"/>
  <c r="K4863" i="17" s="1"/>
  <c r="G3843" i="17"/>
  <c r="K3843" i="17" s="1"/>
  <c r="G3673" i="17"/>
  <c r="K3673" i="17" s="1"/>
  <c r="G4183" i="17"/>
  <c r="K4183" i="17" s="1"/>
  <c r="G4693" i="17"/>
  <c r="K4693" i="17" s="1"/>
  <c r="G5203" i="17"/>
  <c r="K5203" i="17" s="1"/>
  <c r="G3503" i="17"/>
  <c r="K3503" i="17" s="1"/>
  <c r="G4013" i="17"/>
  <c r="K4013" i="17" s="1"/>
  <c r="G4523" i="17"/>
  <c r="K4523" i="17" s="1"/>
  <c r="G5033" i="17"/>
  <c r="K5033" i="17" s="1"/>
  <c r="G5543" i="17"/>
  <c r="K5543" i="17" s="1"/>
  <c r="G6563" i="17"/>
  <c r="K6563" i="17" s="1"/>
  <c r="G6053" i="17"/>
  <c r="K6053" i="17" s="1"/>
  <c r="G7073" i="17"/>
  <c r="K7073" i="17" s="1"/>
  <c r="G6393" i="17"/>
  <c r="K6393" i="17" s="1"/>
  <c r="G5883" i="17"/>
  <c r="K5883" i="17" s="1"/>
  <c r="G6903" i="17"/>
  <c r="K6903" i="17" s="1"/>
  <c r="G5373" i="17"/>
  <c r="K5373" i="17" s="1"/>
  <c r="G5713" i="17"/>
  <c r="K5713" i="17" s="1"/>
  <c r="G6223" i="17"/>
  <c r="K6223" i="17" s="1"/>
  <c r="G6733" i="17"/>
  <c r="K6733" i="17" s="1"/>
  <c r="G7243" i="17"/>
  <c r="K7243" i="17" s="1"/>
  <c r="G7413" i="17"/>
  <c r="K7413" i="17" s="1"/>
  <c r="G267" i="17"/>
  <c r="K267" i="17" s="1"/>
  <c r="G97" i="17"/>
  <c r="K97" i="17" s="1"/>
  <c r="G437" i="17"/>
  <c r="K437" i="17" s="1"/>
  <c r="G607" i="17"/>
  <c r="K607" i="17" s="1"/>
  <c r="G777" i="17"/>
  <c r="K777" i="17" s="1"/>
  <c r="G947" i="17"/>
  <c r="K947" i="17" s="1"/>
  <c r="G1287" i="17"/>
  <c r="K1287" i="17" s="1"/>
  <c r="G1797" i="17"/>
  <c r="K1797" i="17" s="1"/>
  <c r="G1117" i="17"/>
  <c r="K1117" i="17" s="1"/>
  <c r="G1627" i="17"/>
  <c r="K1627" i="17" s="1"/>
  <c r="G1457" i="17"/>
  <c r="K1457" i="17" s="1"/>
  <c r="G1967" i="17"/>
  <c r="K1967" i="17" s="1"/>
  <c r="G2307" i="17"/>
  <c r="K2307" i="17" s="1"/>
  <c r="G2817" i="17"/>
  <c r="K2817" i="17" s="1"/>
  <c r="G3327" i="17"/>
  <c r="K3327" i="17" s="1"/>
  <c r="G2137" i="17"/>
  <c r="K2137" i="17" s="1"/>
  <c r="G2647" i="17"/>
  <c r="K2647" i="17" s="1"/>
  <c r="G3157" i="17"/>
  <c r="K3157" i="17" s="1"/>
  <c r="G2477" i="17"/>
  <c r="K2477" i="17" s="1"/>
  <c r="G2987" i="17"/>
  <c r="K2987" i="17" s="1"/>
  <c r="G3497" i="17"/>
  <c r="K3497" i="17" s="1"/>
  <c r="G4347" i="17"/>
  <c r="K4347" i="17" s="1"/>
  <c r="G4857" i="17"/>
  <c r="K4857" i="17" s="1"/>
  <c r="G3837" i="17"/>
  <c r="K3837" i="17" s="1"/>
  <c r="G3667" i="17"/>
  <c r="K3667" i="17" s="1"/>
  <c r="G4177" i="17"/>
  <c r="K4177" i="17" s="1"/>
  <c r="G4687" i="17"/>
  <c r="K4687" i="17" s="1"/>
  <c r="G5197" i="17"/>
  <c r="K5197" i="17" s="1"/>
  <c r="G5027" i="17"/>
  <c r="K5027" i="17" s="1"/>
  <c r="G4007" i="17"/>
  <c r="K4007" i="17" s="1"/>
  <c r="G4517" i="17"/>
  <c r="K4517" i="17" s="1"/>
  <c r="G5367" i="17"/>
  <c r="K5367" i="17" s="1"/>
  <c r="G6047" i="17"/>
  <c r="K6047" i="17" s="1"/>
  <c r="G6557" i="17"/>
  <c r="K6557" i="17" s="1"/>
  <c r="G5537" i="17"/>
  <c r="K5537" i="17" s="1"/>
  <c r="G7067" i="17"/>
  <c r="K7067" i="17" s="1"/>
  <c r="G6387" i="17"/>
  <c r="K6387" i="17" s="1"/>
  <c r="G5877" i="17"/>
  <c r="K5877" i="17" s="1"/>
  <c r="G6897" i="17"/>
  <c r="K6897" i="17" s="1"/>
  <c r="G5707" i="17"/>
  <c r="K5707" i="17" s="1"/>
  <c r="G6217" i="17"/>
  <c r="K6217" i="17" s="1"/>
  <c r="G6727" i="17"/>
  <c r="K6727" i="17" s="1"/>
  <c r="G7237" i="17"/>
  <c r="K7237" i="17" s="1"/>
  <c r="G7407" i="17"/>
  <c r="K7407" i="17" s="1"/>
  <c r="G261" i="17"/>
  <c r="K261" i="17" s="1"/>
  <c r="G91" i="17"/>
  <c r="K91" i="17" s="1"/>
  <c r="G431" i="17"/>
  <c r="K431" i="17" s="1"/>
  <c r="G601" i="17"/>
  <c r="K601" i="17" s="1"/>
  <c r="G771" i="17"/>
  <c r="K771" i="17" s="1"/>
  <c r="G941" i="17"/>
  <c r="K941" i="17" s="1"/>
  <c r="G1281" i="17"/>
  <c r="K1281" i="17" s="1"/>
  <c r="G1791" i="17"/>
  <c r="K1791" i="17" s="1"/>
  <c r="G1111" i="17"/>
  <c r="K1111" i="17" s="1"/>
  <c r="G1621" i="17"/>
  <c r="K1621" i="17" s="1"/>
  <c r="G1451" i="17"/>
  <c r="K1451" i="17" s="1"/>
  <c r="G1961" i="17"/>
  <c r="K1961" i="17" s="1"/>
  <c r="G2301" i="17"/>
  <c r="K2301" i="17" s="1"/>
  <c r="G2811" i="17"/>
  <c r="K2811" i="17" s="1"/>
  <c r="G3321" i="17"/>
  <c r="K3321" i="17" s="1"/>
  <c r="G2131" i="17"/>
  <c r="K2131" i="17" s="1"/>
  <c r="G2641" i="17"/>
  <c r="K2641" i="17" s="1"/>
  <c r="G3151" i="17"/>
  <c r="K3151" i="17" s="1"/>
  <c r="G2471" i="17"/>
  <c r="K2471" i="17" s="1"/>
  <c r="G2981" i="17"/>
  <c r="K2981" i="17" s="1"/>
  <c r="G4341" i="17"/>
  <c r="K4341" i="17" s="1"/>
  <c r="G4851" i="17"/>
  <c r="K4851" i="17" s="1"/>
  <c r="G3831" i="17"/>
  <c r="K3831" i="17" s="1"/>
  <c r="G3491" i="17"/>
  <c r="K3491" i="17" s="1"/>
  <c r="G4171" i="17"/>
  <c r="K4171" i="17" s="1"/>
  <c r="G4681" i="17"/>
  <c r="K4681" i="17" s="1"/>
  <c r="G3661" i="17"/>
  <c r="K3661" i="17" s="1"/>
  <c r="G5191" i="17"/>
  <c r="K5191" i="17" s="1"/>
  <c r="G4001" i="17"/>
  <c r="K4001" i="17" s="1"/>
  <c r="G5021" i="17"/>
  <c r="K5021" i="17" s="1"/>
  <c r="G4511" i="17"/>
  <c r="K4511" i="17" s="1"/>
  <c r="G6041" i="17"/>
  <c r="K6041" i="17" s="1"/>
  <c r="G5531" i="17"/>
  <c r="K5531" i="17" s="1"/>
  <c r="G6551" i="17"/>
  <c r="K6551" i="17" s="1"/>
  <c r="G7061" i="17"/>
  <c r="K7061" i="17" s="1"/>
  <c r="G5361" i="17"/>
  <c r="K5361" i="17" s="1"/>
  <c r="G6381" i="17"/>
  <c r="K6381" i="17" s="1"/>
  <c r="G5871" i="17"/>
  <c r="K5871" i="17" s="1"/>
  <c r="G6891" i="17"/>
  <c r="K6891" i="17" s="1"/>
  <c r="G5701" i="17"/>
  <c r="K5701" i="17" s="1"/>
  <c r="G6211" i="17"/>
  <c r="K6211" i="17" s="1"/>
  <c r="G6721" i="17"/>
  <c r="K6721" i="17" s="1"/>
  <c r="G7231" i="17"/>
  <c r="K7231" i="17" s="1"/>
  <c r="G7401" i="17"/>
  <c r="K7401" i="17" s="1"/>
  <c r="G255" i="17"/>
  <c r="K255" i="17" s="1"/>
  <c r="G85" i="17"/>
  <c r="K85" i="17" s="1"/>
  <c r="G425" i="17"/>
  <c r="K425" i="17" s="1"/>
  <c r="G595" i="17"/>
  <c r="K595" i="17" s="1"/>
  <c r="G765" i="17"/>
  <c r="K765" i="17" s="1"/>
  <c r="G935" i="17"/>
  <c r="K935" i="17" s="1"/>
  <c r="G1275" i="17"/>
  <c r="K1275" i="17" s="1"/>
  <c r="G1785" i="17"/>
  <c r="K1785" i="17" s="1"/>
  <c r="G1105" i="17"/>
  <c r="K1105" i="17" s="1"/>
  <c r="G1615" i="17"/>
  <c r="K1615" i="17" s="1"/>
  <c r="G1445" i="17"/>
  <c r="K1445" i="17" s="1"/>
  <c r="G1955" i="17"/>
  <c r="K1955" i="17" s="1"/>
  <c r="G2805" i="17"/>
  <c r="K2805" i="17" s="1"/>
  <c r="G2295" i="17"/>
  <c r="K2295" i="17" s="1"/>
  <c r="G3315" i="17"/>
  <c r="K3315" i="17" s="1"/>
  <c r="G2125" i="17"/>
  <c r="K2125" i="17" s="1"/>
  <c r="G2635" i="17"/>
  <c r="K2635" i="17" s="1"/>
  <c r="G3145" i="17"/>
  <c r="K3145" i="17" s="1"/>
  <c r="G2975" i="17"/>
  <c r="K2975" i="17" s="1"/>
  <c r="G2465" i="17"/>
  <c r="K2465" i="17" s="1"/>
  <c r="G3485" i="17"/>
  <c r="K3485" i="17" s="1"/>
  <c r="G4335" i="17"/>
  <c r="K4335" i="17" s="1"/>
  <c r="G4845" i="17"/>
  <c r="K4845" i="17" s="1"/>
  <c r="G3825" i="17"/>
  <c r="K3825" i="17" s="1"/>
  <c r="G4165" i="17"/>
  <c r="K4165" i="17" s="1"/>
  <c r="G4675" i="17"/>
  <c r="K4675" i="17" s="1"/>
  <c r="G3655" i="17"/>
  <c r="K3655" i="17" s="1"/>
  <c r="G5185" i="17"/>
  <c r="K5185" i="17" s="1"/>
  <c r="G3995" i="17"/>
  <c r="K3995" i="17" s="1"/>
  <c r="G4505" i="17"/>
  <c r="K4505" i="17" s="1"/>
  <c r="G5015" i="17"/>
  <c r="K5015" i="17" s="1"/>
  <c r="G6035" i="17"/>
  <c r="K6035" i="17" s="1"/>
  <c r="G5525" i="17"/>
  <c r="K5525" i="17" s="1"/>
  <c r="G6545" i="17"/>
  <c r="K6545" i="17" s="1"/>
  <c r="G7055" i="17"/>
  <c r="K7055" i="17" s="1"/>
  <c r="G6375" i="17"/>
  <c r="K6375" i="17" s="1"/>
  <c r="G5865" i="17"/>
  <c r="K5865" i="17" s="1"/>
  <c r="G6885" i="17"/>
  <c r="K6885" i="17" s="1"/>
  <c r="G5355" i="17"/>
  <c r="K5355" i="17" s="1"/>
  <c r="G5695" i="17"/>
  <c r="K5695" i="17" s="1"/>
  <c r="G6205" i="17"/>
  <c r="K6205" i="17" s="1"/>
  <c r="G6715" i="17"/>
  <c r="K6715" i="17" s="1"/>
  <c r="G7225" i="17"/>
  <c r="K7225" i="17" s="1"/>
  <c r="G7395" i="17"/>
  <c r="K7395" i="17" s="1"/>
  <c r="G249" i="17"/>
  <c r="K249" i="17" s="1"/>
  <c r="G79" i="17"/>
  <c r="K79" i="17" s="1"/>
  <c r="G419" i="17"/>
  <c r="K419" i="17" s="1"/>
  <c r="G589" i="17"/>
  <c r="K589" i="17" s="1"/>
  <c r="G759" i="17"/>
  <c r="K759" i="17" s="1"/>
  <c r="G929" i="17"/>
  <c r="K929" i="17" s="1"/>
  <c r="G1269" i="17"/>
  <c r="K1269" i="17" s="1"/>
  <c r="G1779" i="17"/>
  <c r="K1779" i="17" s="1"/>
  <c r="G1099" i="17"/>
  <c r="K1099" i="17" s="1"/>
  <c r="G1609" i="17"/>
  <c r="K1609" i="17" s="1"/>
  <c r="G1439" i="17"/>
  <c r="K1439" i="17" s="1"/>
  <c r="G1949" i="17"/>
  <c r="K1949" i="17" s="1"/>
  <c r="G2799" i="17"/>
  <c r="K2799" i="17" s="1"/>
  <c r="G2289" i="17"/>
  <c r="K2289" i="17" s="1"/>
  <c r="G3309" i="17"/>
  <c r="K3309" i="17" s="1"/>
  <c r="G2119" i="17"/>
  <c r="K2119" i="17" s="1"/>
  <c r="G2629" i="17"/>
  <c r="K2629" i="17" s="1"/>
  <c r="G3139" i="17"/>
  <c r="K3139" i="17" s="1"/>
  <c r="G2969" i="17"/>
  <c r="K2969" i="17" s="1"/>
  <c r="G2459" i="17"/>
  <c r="K2459" i="17" s="1"/>
  <c r="G3479" i="17"/>
  <c r="K3479" i="17" s="1"/>
  <c r="G4329" i="17"/>
  <c r="K4329" i="17" s="1"/>
  <c r="G4839" i="17"/>
  <c r="K4839" i="17" s="1"/>
  <c r="G3819" i="17"/>
  <c r="K3819" i="17" s="1"/>
  <c r="G4159" i="17"/>
  <c r="K4159" i="17" s="1"/>
  <c r="G4669" i="17"/>
  <c r="K4669" i="17" s="1"/>
  <c r="G3649" i="17"/>
  <c r="K3649" i="17" s="1"/>
  <c r="G5179" i="17"/>
  <c r="K5179" i="17" s="1"/>
  <c r="G3989" i="17"/>
  <c r="K3989" i="17" s="1"/>
  <c r="G4499" i="17"/>
  <c r="K4499" i="17" s="1"/>
  <c r="G5009" i="17"/>
  <c r="K5009" i="17" s="1"/>
  <c r="G5349" i="17"/>
  <c r="K5349" i="17" s="1"/>
  <c r="G5519" i="17"/>
  <c r="K5519" i="17" s="1"/>
  <c r="G6029" i="17"/>
  <c r="K6029" i="17" s="1"/>
  <c r="G6539" i="17"/>
  <c r="K6539" i="17" s="1"/>
  <c r="G7049" i="17"/>
  <c r="K7049" i="17" s="1"/>
  <c r="G6369" i="17"/>
  <c r="K6369" i="17" s="1"/>
  <c r="G5859" i="17"/>
  <c r="K5859" i="17" s="1"/>
  <c r="G6879" i="17"/>
  <c r="K6879" i="17" s="1"/>
  <c r="G5689" i="17"/>
  <c r="K5689" i="17" s="1"/>
  <c r="G6199" i="17"/>
  <c r="K6199" i="17" s="1"/>
  <c r="G6709" i="17"/>
  <c r="K6709" i="17" s="1"/>
  <c r="G7219" i="17"/>
  <c r="K7219" i="17" s="1"/>
  <c r="G7389" i="17"/>
  <c r="K7389" i="17" s="1"/>
  <c r="G236" i="17"/>
  <c r="K236" i="17" s="1"/>
  <c r="G66" i="17"/>
  <c r="K66" i="17" s="1"/>
  <c r="G406" i="17"/>
  <c r="K406" i="17" s="1"/>
  <c r="G576" i="17"/>
  <c r="K576" i="17" s="1"/>
  <c r="G746" i="17"/>
  <c r="K746" i="17" s="1"/>
  <c r="G916" i="17"/>
  <c r="K916" i="17" s="1"/>
  <c r="G1086" i="17"/>
  <c r="K1086" i="17" s="1"/>
  <c r="G1426" i="17"/>
  <c r="K1426" i="17" s="1"/>
  <c r="G1256" i="17"/>
  <c r="K1256" i="17" s="1"/>
  <c r="G1766" i="17"/>
  <c r="K1766" i="17" s="1"/>
  <c r="G1596" i="17"/>
  <c r="K1596" i="17" s="1"/>
  <c r="G2616" i="17"/>
  <c r="K2616" i="17" s="1"/>
  <c r="G2106" i="17"/>
  <c r="K2106" i="17" s="1"/>
  <c r="G3126" i="17"/>
  <c r="K3126" i="17" s="1"/>
  <c r="G1936" i="17"/>
  <c r="K1936" i="17" s="1"/>
  <c r="G2446" i="17"/>
  <c r="K2446" i="17" s="1"/>
  <c r="G2956" i="17"/>
  <c r="K2956" i="17" s="1"/>
  <c r="G3466" i="17"/>
  <c r="K3466" i="17" s="1"/>
  <c r="G2276" i="17"/>
  <c r="K2276" i="17" s="1"/>
  <c r="G3296" i="17"/>
  <c r="K3296" i="17" s="1"/>
  <c r="G2786" i="17"/>
  <c r="K2786" i="17" s="1"/>
  <c r="G4656" i="17"/>
  <c r="K4656" i="17" s="1"/>
  <c r="G3636" i="17"/>
  <c r="K3636" i="17" s="1"/>
  <c r="G4146" i="17"/>
  <c r="K4146" i="17" s="1"/>
  <c r="G5166" i="17"/>
  <c r="K5166" i="17" s="1"/>
  <c r="G4996" i="17"/>
  <c r="K4996" i="17" s="1"/>
  <c r="G3976" i="17"/>
  <c r="K3976" i="17" s="1"/>
  <c r="G4486" i="17"/>
  <c r="K4486" i="17" s="1"/>
  <c r="G4826" i="17"/>
  <c r="K4826" i="17" s="1"/>
  <c r="G3806" i="17"/>
  <c r="K3806" i="17" s="1"/>
  <c r="G4316" i="17"/>
  <c r="K4316" i="17" s="1"/>
  <c r="G5336" i="17"/>
  <c r="K5336" i="17" s="1"/>
  <c r="G5846" i="17"/>
  <c r="K5846" i="17" s="1"/>
  <c r="G6356" i="17"/>
  <c r="K6356" i="17" s="1"/>
  <c r="G6866" i="17"/>
  <c r="K6866" i="17" s="1"/>
  <c r="G5676" i="17"/>
  <c r="K5676" i="17" s="1"/>
  <c r="G6186" i="17"/>
  <c r="K6186" i="17" s="1"/>
  <c r="G6696" i="17"/>
  <c r="K6696" i="17" s="1"/>
  <c r="G6016" i="17"/>
  <c r="K6016" i="17" s="1"/>
  <c r="G6526" i="17"/>
  <c r="K6526" i="17" s="1"/>
  <c r="G7036" i="17"/>
  <c r="K7036" i="17" s="1"/>
  <c r="G5506" i="17"/>
  <c r="K5506" i="17" s="1"/>
  <c r="G7206" i="17"/>
  <c r="K7206" i="17" s="1"/>
  <c r="G7376" i="17"/>
  <c r="K7376" i="17" s="1"/>
  <c r="G230" i="17"/>
  <c r="K230" i="17" s="1"/>
  <c r="G60" i="17"/>
  <c r="K60" i="17" s="1"/>
  <c r="G400" i="17"/>
  <c r="K400" i="17" s="1"/>
  <c r="G570" i="17"/>
  <c r="K570" i="17" s="1"/>
  <c r="G740" i="17"/>
  <c r="K740" i="17" s="1"/>
  <c r="G910" i="17"/>
  <c r="K910" i="17" s="1"/>
  <c r="G1080" i="17"/>
  <c r="K1080" i="17" s="1"/>
  <c r="G1420" i="17"/>
  <c r="K1420" i="17" s="1"/>
  <c r="G1250" i="17"/>
  <c r="K1250" i="17" s="1"/>
  <c r="G1760" i="17"/>
  <c r="K1760" i="17" s="1"/>
  <c r="G1590" i="17"/>
  <c r="K1590" i="17" s="1"/>
  <c r="G2610" i="17"/>
  <c r="K2610" i="17" s="1"/>
  <c r="G2100" i="17"/>
  <c r="K2100" i="17" s="1"/>
  <c r="G3120" i="17"/>
  <c r="K3120" i="17" s="1"/>
  <c r="G2440" i="17"/>
  <c r="K2440" i="17" s="1"/>
  <c r="G2950" i="17"/>
  <c r="K2950" i="17" s="1"/>
  <c r="G3460" i="17"/>
  <c r="K3460" i="17" s="1"/>
  <c r="G2270" i="17"/>
  <c r="K2270" i="17" s="1"/>
  <c r="G3290" i="17"/>
  <c r="K3290" i="17" s="1"/>
  <c r="G1930" i="17"/>
  <c r="K1930" i="17" s="1"/>
  <c r="G2780" i="17"/>
  <c r="K2780" i="17" s="1"/>
  <c r="G4650" i="17"/>
  <c r="K4650" i="17" s="1"/>
  <c r="G3630" i="17"/>
  <c r="K3630" i="17" s="1"/>
  <c r="G4140" i="17"/>
  <c r="K4140" i="17" s="1"/>
  <c r="G5160" i="17"/>
  <c r="K5160" i="17" s="1"/>
  <c r="G4990" i="17"/>
  <c r="K4990" i="17" s="1"/>
  <c r="G3970" i="17"/>
  <c r="K3970" i="17" s="1"/>
  <c r="G4480" i="17"/>
  <c r="K4480" i="17" s="1"/>
  <c r="G4820" i="17"/>
  <c r="K4820" i="17" s="1"/>
  <c r="G3800" i="17"/>
  <c r="K3800" i="17" s="1"/>
  <c r="G4310" i="17"/>
  <c r="K4310" i="17" s="1"/>
  <c r="G5840" i="17"/>
  <c r="K5840" i="17" s="1"/>
  <c r="G6350" i="17"/>
  <c r="K6350" i="17" s="1"/>
  <c r="G6860" i="17"/>
  <c r="K6860" i="17" s="1"/>
  <c r="G5330" i="17"/>
  <c r="K5330" i="17" s="1"/>
  <c r="G5670" i="17"/>
  <c r="K5670" i="17" s="1"/>
  <c r="G6180" i="17"/>
  <c r="K6180" i="17" s="1"/>
  <c r="G6690" i="17"/>
  <c r="K6690" i="17" s="1"/>
  <c r="G6010" i="17"/>
  <c r="K6010" i="17" s="1"/>
  <c r="G6520" i="17"/>
  <c r="K6520" i="17" s="1"/>
  <c r="G7030" i="17"/>
  <c r="K7030" i="17" s="1"/>
  <c r="G5500" i="17"/>
  <c r="K5500" i="17" s="1"/>
  <c r="G7200" i="17"/>
  <c r="K7200" i="17" s="1"/>
  <c r="G7370" i="17"/>
  <c r="K7370" i="17" s="1"/>
  <c r="G224" i="17"/>
  <c r="K224" i="17" s="1"/>
  <c r="G54" i="17"/>
  <c r="K54" i="17" s="1"/>
  <c r="G394" i="17"/>
  <c r="K394" i="17" s="1"/>
  <c r="G564" i="17"/>
  <c r="K564" i="17" s="1"/>
  <c r="G734" i="17"/>
  <c r="K734" i="17" s="1"/>
  <c r="G904" i="17"/>
  <c r="K904" i="17" s="1"/>
  <c r="G1074" i="17"/>
  <c r="K1074" i="17" s="1"/>
  <c r="G1414" i="17"/>
  <c r="K1414" i="17" s="1"/>
  <c r="G1244" i="17"/>
  <c r="K1244" i="17" s="1"/>
  <c r="G1754" i="17"/>
  <c r="K1754" i="17" s="1"/>
  <c r="G1584" i="17"/>
  <c r="K1584" i="17" s="1"/>
  <c r="G2604" i="17"/>
  <c r="K2604" i="17" s="1"/>
  <c r="G2094" i="17"/>
  <c r="K2094" i="17" s="1"/>
  <c r="G3114" i="17"/>
  <c r="K3114" i="17" s="1"/>
  <c r="G2434" i="17"/>
  <c r="K2434" i="17" s="1"/>
  <c r="G2944" i="17"/>
  <c r="K2944" i="17" s="1"/>
  <c r="G3454" i="17"/>
  <c r="K3454" i="17" s="1"/>
  <c r="G1924" i="17"/>
  <c r="K1924" i="17" s="1"/>
  <c r="G2264" i="17"/>
  <c r="K2264" i="17" s="1"/>
  <c r="G3284" i="17"/>
  <c r="K3284" i="17" s="1"/>
  <c r="G2774" i="17"/>
  <c r="K2774" i="17" s="1"/>
  <c r="G4644" i="17"/>
  <c r="K4644" i="17" s="1"/>
  <c r="G3624" i="17"/>
  <c r="K3624" i="17" s="1"/>
  <c r="G4134" i="17"/>
  <c r="K4134" i="17" s="1"/>
  <c r="G5154" i="17"/>
  <c r="K5154" i="17" s="1"/>
  <c r="G4984" i="17"/>
  <c r="K4984" i="17" s="1"/>
  <c r="G3964" i="17"/>
  <c r="K3964" i="17" s="1"/>
  <c r="G4474" i="17"/>
  <c r="K4474" i="17" s="1"/>
  <c r="G4814" i="17"/>
  <c r="K4814" i="17" s="1"/>
  <c r="G3794" i="17"/>
  <c r="K3794" i="17" s="1"/>
  <c r="G4304" i="17"/>
  <c r="K4304" i="17" s="1"/>
  <c r="G5834" i="17"/>
  <c r="K5834" i="17" s="1"/>
  <c r="G6344" i="17"/>
  <c r="K6344" i="17" s="1"/>
  <c r="G6854" i="17"/>
  <c r="K6854" i="17" s="1"/>
  <c r="G5664" i="17"/>
  <c r="K5664" i="17" s="1"/>
  <c r="G6174" i="17"/>
  <c r="K6174" i="17" s="1"/>
  <c r="G6684" i="17"/>
  <c r="K6684" i="17" s="1"/>
  <c r="G5324" i="17"/>
  <c r="K5324" i="17" s="1"/>
  <c r="G6004" i="17"/>
  <c r="K6004" i="17" s="1"/>
  <c r="G6514" i="17"/>
  <c r="K6514" i="17" s="1"/>
  <c r="G7024" i="17"/>
  <c r="K7024" i="17" s="1"/>
  <c r="G5494" i="17"/>
  <c r="K5494" i="17" s="1"/>
  <c r="G7194" i="17"/>
  <c r="K7194" i="17" s="1"/>
  <c r="G7364" i="17"/>
  <c r="K7364" i="17" s="1"/>
  <c r="G218" i="17"/>
  <c r="K218" i="17" s="1"/>
  <c r="G48" i="17"/>
  <c r="K48" i="17" s="1"/>
  <c r="G388" i="17"/>
  <c r="K388" i="17" s="1"/>
  <c r="G558" i="17"/>
  <c r="K558" i="17" s="1"/>
  <c r="G728" i="17"/>
  <c r="K728" i="17" s="1"/>
  <c r="G898" i="17"/>
  <c r="K898" i="17" s="1"/>
  <c r="G1408" i="17"/>
  <c r="K1408" i="17" s="1"/>
  <c r="G1238" i="17"/>
  <c r="K1238" i="17" s="1"/>
  <c r="G1748" i="17"/>
  <c r="K1748" i="17" s="1"/>
  <c r="G1068" i="17"/>
  <c r="K1068" i="17" s="1"/>
  <c r="G1578" i="17"/>
  <c r="K1578" i="17" s="1"/>
  <c r="G2598" i="17"/>
  <c r="K2598" i="17" s="1"/>
  <c r="G1918" i="17"/>
  <c r="K1918" i="17" s="1"/>
  <c r="G2088" i="17"/>
  <c r="K2088" i="17" s="1"/>
  <c r="G3108" i="17"/>
  <c r="K3108" i="17" s="1"/>
  <c r="G2428" i="17"/>
  <c r="K2428" i="17" s="1"/>
  <c r="G2938" i="17"/>
  <c r="K2938" i="17" s="1"/>
  <c r="G3448" i="17"/>
  <c r="K3448" i="17" s="1"/>
  <c r="G2258" i="17"/>
  <c r="K2258" i="17" s="1"/>
  <c r="G3278" i="17"/>
  <c r="K3278" i="17" s="1"/>
  <c r="G2768" i="17"/>
  <c r="K2768" i="17" s="1"/>
  <c r="G4638" i="17"/>
  <c r="K4638" i="17" s="1"/>
  <c r="G3618" i="17"/>
  <c r="K3618" i="17" s="1"/>
  <c r="G4128" i="17"/>
  <c r="K4128" i="17" s="1"/>
  <c r="G5148" i="17"/>
  <c r="K5148" i="17" s="1"/>
  <c r="G4978" i="17"/>
  <c r="K4978" i="17" s="1"/>
  <c r="G3958" i="17"/>
  <c r="K3958" i="17" s="1"/>
  <c r="G4468" i="17"/>
  <c r="K4468" i="17" s="1"/>
  <c r="G4808" i="17"/>
  <c r="K4808" i="17" s="1"/>
  <c r="G3788" i="17"/>
  <c r="K3788" i="17" s="1"/>
  <c r="G4298" i="17"/>
  <c r="K4298" i="17" s="1"/>
  <c r="G5318" i="17"/>
  <c r="K5318" i="17" s="1"/>
  <c r="G5828" i="17"/>
  <c r="K5828" i="17" s="1"/>
  <c r="G6338" i="17"/>
  <c r="K6338" i="17" s="1"/>
  <c r="G6848" i="17"/>
  <c r="K6848" i="17" s="1"/>
  <c r="G5658" i="17"/>
  <c r="K5658" i="17" s="1"/>
  <c r="G6168" i="17"/>
  <c r="K6168" i="17" s="1"/>
  <c r="G6678" i="17"/>
  <c r="K6678" i="17" s="1"/>
  <c r="G5998" i="17"/>
  <c r="K5998" i="17" s="1"/>
  <c r="G6508" i="17"/>
  <c r="K6508" i="17" s="1"/>
  <c r="G7018" i="17"/>
  <c r="K7018" i="17" s="1"/>
  <c r="G5488" i="17"/>
  <c r="K5488" i="17" s="1"/>
  <c r="G7188" i="17"/>
  <c r="K7188" i="17" s="1"/>
  <c r="G7358" i="17"/>
  <c r="K7358" i="17" s="1"/>
  <c r="G212" i="17"/>
  <c r="K212" i="17" s="1"/>
  <c r="G42" i="17"/>
  <c r="K42" i="17" s="1"/>
  <c r="G382" i="17"/>
  <c r="K382" i="17" s="1"/>
  <c r="G552" i="17"/>
  <c r="K552" i="17" s="1"/>
  <c r="G722" i="17"/>
  <c r="K722" i="17" s="1"/>
  <c r="G892" i="17"/>
  <c r="K892" i="17" s="1"/>
  <c r="G1062" i="17"/>
  <c r="K1062" i="17" s="1"/>
  <c r="G1402" i="17"/>
  <c r="K1402" i="17" s="1"/>
  <c r="G1232" i="17"/>
  <c r="K1232" i="17" s="1"/>
  <c r="G1742" i="17"/>
  <c r="K1742" i="17" s="1"/>
  <c r="G1572" i="17"/>
  <c r="K1572" i="17" s="1"/>
  <c r="G2592" i="17"/>
  <c r="K2592" i="17" s="1"/>
  <c r="G2082" i="17"/>
  <c r="K2082" i="17" s="1"/>
  <c r="G3102" i="17"/>
  <c r="K3102" i="17" s="1"/>
  <c r="G2422" i="17"/>
  <c r="K2422" i="17" s="1"/>
  <c r="G2932" i="17"/>
  <c r="K2932" i="17" s="1"/>
  <c r="G3442" i="17"/>
  <c r="K3442" i="17" s="1"/>
  <c r="G2252" i="17"/>
  <c r="K2252" i="17" s="1"/>
  <c r="G3272" i="17"/>
  <c r="K3272" i="17" s="1"/>
  <c r="G1912" i="17"/>
  <c r="K1912" i="17" s="1"/>
  <c r="G2762" i="17"/>
  <c r="K2762" i="17" s="1"/>
  <c r="G4632" i="17"/>
  <c r="K4632" i="17" s="1"/>
  <c r="G3612" i="17"/>
  <c r="K3612" i="17" s="1"/>
  <c r="G4122" i="17"/>
  <c r="K4122" i="17" s="1"/>
  <c r="G5142" i="17"/>
  <c r="K5142" i="17" s="1"/>
  <c r="G4972" i="17"/>
  <c r="K4972" i="17" s="1"/>
  <c r="G3952" i="17"/>
  <c r="K3952" i="17" s="1"/>
  <c r="G4462" i="17"/>
  <c r="K4462" i="17" s="1"/>
  <c r="G3782" i="17"/>
  <c r="K3782" i="17" s="1"/>
  <c r="G4802" i="17"/>
  <c r="K4802" i="17" s="1"/>
  <c r="G4292" i="17"/>
  <c r="K4292" i="17" s="1"/>
  <c r="G5822" i="17"/>
  <c r="K5822" i="17" s="1"/>
  <c r="G6332" i="17"/>
  <c r="K6332" i="17" s="1"/>
  <c r="G6842" i="17"/>
  <c r="K6842" i="17" s="1"/>
  <c r="G5312" i="17"/>
  <c r="K5312" i="17" s="1"/>
  <c r="G5652" i="17"/>
  <c r="K5652" i="17" s="1"/>
  <c r="G6162" i="17"/>
  <c r="K6162" i="17" s="1"/>
  <c r="G6672" i="17"/>
  <c r="K6672" i="17" s="1"/>
  <c r="G5992" i="17"/>
  <c r="K5992" i="17" s="1"/>
  <c r="G6502" i="17"/>
  <c r="K6502" i="17" s="1"/>
  <c r="G7012" i="17"/>
  <c r="K7012" i="17" s="1"/>
  <c r="G5482" i="17"/>
  <c r="K5482" i="17" s="1"/>
  <c r="G7182" i="17"/>
  <c r="K7182" i="17" s="1"/>
  <c r="G7352" i="17"/>
  <c r="K7352" i="17" s="1"/>
  <c r="G206" i="17"/>
  <c r="K206" i="17" s="1"/>
  <c r="G36" i="17"/>
  <c r="K36" i="17" s="1"/>
  <c r="G376" i="17"/>
  <c r="K376" i="17" s="1"/>
  <c r="G546" i="17"/>
  <c r="K546" i="17" s="1"/>
  <c r="G716" i="17"/>
  <c r="K716" i="17" s="1"/>
  <c r="G886" i="17"/>
  <c r="K886" i="17" s="1"/>
  <c r="G1056" i="17"/>
  <c r="K1056" i="17" s="1"/>
  <c r="G1396" i="17"/>
  <c r="K1396" i="17" s="1"/>
  <c r="G1226" i="17"/>
  <c r="K1226" i="17" s="1"/>
  <c r="G1736" i="17"/>
  <c r="K1736" i="17" s="1"/>
  <c r="G1566" i="17"/>
  <c r="K1566" i="17" s="1"/>
  <c r="G2076" i="17"/>
  <c r="K2076" i="17" s="1"/>
  <c r="G2586" i="17"/>
  <c r="K2586" i="17" s="1"/>
  <c r="G3096" i="17"/>
  <c r="K3096" i="17" s="1"/>
  <c r="G2926" i="17"/>
  <c r="K2926" i="17" s="1"/>
  <c r="G1906" i="17"/>
  <c r="K1906" i="17" s="1"/>
  <c r="G2416" i="17"/>
  <c r="K2416" i="17" s="1"/>
  <c r="G3436" i="17"/>
  <c r="K3436" i="17" s="1"/>
  <c r="G2246" i="17"/>
  <c r="K2246" i="17" s="1"/>
  <c r="G2756" i="17"/>
  <c r="K2756" i="17" s="1"/>
  <c r="G3266" i="17"/>
  <c r="K3266" i="17" s="1"/>
  <c r="G4626" i="17"/>
  <c r="K4626" i="17" s="1"/>
  <c r="G3606" i="17"/>
  <c r="K3606" i="17" s="1"/>
  <c r="G4116" i="17"/>
  <c r="K4116" i="17" s="1"/>
  <c r="G5136" i="17"/>
  <c r="K5136" i="17" s="1"/>
  <c r="G3946" i="17"/>
  <c r="K3946" i="17" s="1"/>
  <c r="G4456" i="17"/>
  <c r="K4456" i="17" s="1"/>
  <c r="G4966" i="17"/>
  <c r="K4966" i="17" s="1"/>
  <c r="G3776" i="17"/>
  <c r="K3776" i="17" s="1"/>
  <c r="G4286" i="17"/>
  <c r="K4286" i="17" s="1"/>
  <c r="G4796" i="17"/>
  <c r="K4796" i="17" s="1"/>
  <c r="G6836" i="17"/>
  <c r="K6836" i="17" s="1"/>
  <c r="G5816" i="17"/>
  <c r="K5816" i="17" s="1"/>
  <c r="G6326" i="17"/>
  <c r="K6326" i="17" s="1"/>
  <c r="G5646" i="17"/>
  <c r="K5646" i="17" s="1"/>
  <c r="G6156" i="17"/>
  <c r="K6156" i="17" s="1"/>
  <c r="G6666" i="17"/>
  <c r="K6666" i="17" s="1"/>
  <c r="G5306" i="17"/>
  <c r="K5306" i="17" s="1"/>
  <c r="G5986" i="17"/>
  <c r="K5986" i="17" s="1"/>
  <c r="G6496" i="17"/>
  <c r="K6496" i="17" s="1"/>
  <c r="G5476" i="17"/>
  <c r="K5476" i="17" s="1"/>
  <c r="G7006" i="17"/>
  <c r="K7006" i="17" s="1"/>
  <c r="G7176" i="17"/>
  <c r="K7176" i="17" s="1"/>
  <c r="G7346" i="17"/>
  <c r="K7346" i="17" s="1"/>
  <c r="G200" i="17"/>
  <c r="K200" i="17" s="1"/>
  <c r="G30" i="17"/>
  <c r="K30" i="17" s="1"/>
  <c r="G370" i="17"/>
  <c r="K370" i="17" s="1"/>
  <c r="G540" i="17"/>
  <c r="K540" i="17" s="1"/>
  <c r="G710" i="17"/>
  <c r="K710" i="17" s="1"/>
  <c r="G880" i="17"/>
  <c r="K880" i="17" s="1"/>
  <c r="G1050" i="17"/>
  <c r="K1050" i="17" s="1"/>
  <c r="G1390" i="17"/>
  <c r="K1390" i="17" s="1"/>
  <c r="G1220" i="17"/>
  <c r="K1220" i="17" s="1"/>
  <c r="G1730" i="17"/>
  <c r="K1730" i="17" s="1"/>
  <c r="G1560" i="17"/>
  <c r="K1560" i="17" s="1"/>
  <c r="G2070" i="17"/>
  <c r="K2070" i="17" s="1"/>
  <c r="G2580" i="17"/>
  <c r="K2580" i="17" s="1"/>
  <c r="G1900" i="17"/>
  <c r="K1900" i="17" s="1"/>
  <c r="G3090" i="17"/>
  <c r="K3090" i="17" s="1"/>
  <c r="G2920" i="17"/>
  <c r="K2920" i="17" s="1"/>
  <c r="G2410" i="17"/>
  <c r="K2410" i="17" s="1"/>
  <c r="G3430" i="17"/>
  <c r="K3430" i="17" s="1"/>
  <c r="G2240" i="17"/>
  <c r="K2240" i="17" s="1"/>
  <c r="G2750" i="17"/>
  <c r="K2750" i="17" s="1"/>
  <c r="G3260" i="17"/>
  <c r="K3260" i="17" s="1"/>
  <c r="G4620" i="17"/>
  <c r="K4620" i="17" s="1"/>
  <c r="G5130" i="17"/>
  <c r="K5130" i="17" s="1"/>
  <c r="G3600" i="17"/>
  <c r="K3600" i="17" s="1"/>
  <c r="G4110" i="17"/>
  <c r="K4110" i="17" s="1"/>
  <c r="G3940" i="17"/>
  <c r="K3940" i="17" s="1"/>
  <c r="G4960" i="17"/>
  <c r="K4960" i="17" s="1"/>
  <c r="G4450" i="17"/>
  <c r="K4450" i="17" s="1"/>
  <c r="G3770" i="17"/>
  <c r="K3770" i="17" s="1"/>
  <c r="G4280" i="17"/>
  <c r="K4280" i="17" s="1"/>
  <c r="G4790" i="17"/>
  <c r="K4790" i="17" s="1"/>
  <c r="G5300" i="17"/>
  <c r="K5300" i="17" s="1"/>
  <c r="G6830" i="17"/>
  <c r="K6830" i="17" s="1"/>
  <c r="G5810" i="17"/>
  <c r="K5810" i="17" s="1"/>
  <c r="G6320" i="17"/>
  <c r="K6320" i="17" s="1"/>
  <c r="G5640" i="17"/>
  <c r="K5640" i="17" s="1"/>
  <c r="G6150" i="17"/>
  <c r="K6150" i="17" s="1"/>
  <c r="G6660" i="17"/>
  <c r="K6660" i="17" s="1"/>
  <c r="G5980" i="17"/>
  <c r="K5980" i="17" s="1"/>
  <c r="G6490" i="17"/>
  <c r="K6490" i="17" s="1"/>
  <c r="G7000" i="17"/>
  <c r="K7000" i="17" s="1"/>
  <c r="G5470" i="17"/>
  <c r="K5470" i="17" s="1"/>
  <c r="G7170" i="17"/>
  <c r="K7170" i="17" s="1"/>
  <c r="G7340" i="17"/>
  <c r="K7340" i="17" s="1"/>
  <c r="G194" i="17"/>
  <c r="K194" i="17" s="1"/>
  <c r="G24" i="17"/>
  <c r="K24" i="17" s="1"/>
  <c r="G364" i="17"/>
  <c r="K364" i="17" s="1"/>
  <c r="G534" i="17"/>
  <c r="K534" i="17" s="1"/>
  <c r="G704" i="17"/>
  <c r="K704" i="17" s="1"/>
  <c r="G874" i="17"/>
  <c r="K874" i="17" s="1"/>
  <c r="G1044" i="17"/>
  <c r="K1044" i="17" s="1"/>
  <c r="G1384" i="17"/>
  <c r="K1384" i="17" s="1"/>
  <c r="G1214" i="17"/>
  <c r="K1214" i="17" s="1"/>
  <c r="G1724" i="17"/>
  <c r="K1724" i="17" s="1"/>
  <c r="G1554" i="17"/>
  <c r="K1554" i="17" s="1"/>
  <c r="G2064" i="17"/>
  <c r="K2064" i="17" s="1"/>
  <c r="G2574" i="17"/>
  <c r="K2574" i="17" s="1"/>
  <c r="G3084" i="17"/>
  <c r="K3084" i="17" s="1"/>
  <c r="G2914" i="17"/>
  <c r="K2914" i="17" s="1"/>
  <c r="G2404" i="17"/>
  <c r="K2404" i="17" s="1"/>
  <c r="G3424" i="17"/>
  <c r="K3424" i="17" s="1"/>
  <c r="G1894" i="17"/>
  <c r="K1894" i="17" s="1"/>
  <c r="G2234" i="17"/>
  <c r="K2234" i="17" s="1"/>
  <c r="G2744" i="17"/>
  <c r="K2744" i="17" s="1"/>
  <c r="G3254" i="17"/>
  <c r="K3254" i="17" s="1"/>
  <c r="G4614" i="17"/>
  <c r="K4614" i="17" s="1"/>
  <c r="G5124" i="17"/>
  <c r="K5124" i="17" s="1"/>
  <c r="G3594" i="17"/>
  <c r="K3594" i="17" s="1"/>
  <c r="G4104" i="17"/>
  <c r="K4104" i="17" s="1"/>
  <c r="G4954" i="17"/>
  <c r="K4954" i="17" s="1"/>
  <c r="G3934" i="17"/>
  <c r="K3934" i="17" s="1"/>
  <c r="G4444" i="17"/>
  <c r="K4444" i="17" s="1"/>
  <c r="G3764" i="17"/>
  <c r="K3764" i="17" s="1"/>
  <c r="G4274" i="17"/>
  <c r="K4274" i="17" s="1"/>
  <c r="G4784" i="17"/>
  <c r="K4784" i="17" s="1"/>
  <c r="G6824" i="17"/>
  <c r="K6824" i="17" s="1"/>
  <c r="G5804" i="17"/>
  <c r="K5804" i="17" s="1"/>
  <c r="G6314" i="17"/>
  <c r="K6314" i="17" s="1"/>
  <c r="G5634" i="17"/>
  <c r="K5634" i="17" s="1"/>
  <c r="G6144" i="17"/>
  <c r="K6144" i="17" s="1"/>
  <c r="G6654" i="17"/>
  <c r="K6654" i="17" s="1"/>
  <c r="G5294" i="17"/>
  <c r="K5294" i="17" s="1"/>
  <c r="G5974" i="17"/>
  <c r="K5974" i="17" s="1"/>
  <c r="G6484" i="17"/>
  <c r="K6484" i="17" s="1"/>
  <c r="G6994" i="17"/>
  <c r="K6994" i="17" s="1"/>
  <c r="G5464" i="17"/>
  <c r="K5464" i="17" s="1"/>
  <c r="G7164" i="17"/>
  <c r="K7164" i="17" s="1"/>
  <c r="G7334" i="17"/>
  <c r="K7334" i="17" s="1"/>
  <c r="G188" i="17"/>
  <c r="K188" i="17" s="1"/>
  <c r="G18" i="17"/>
  <c r="K18" i="17" s="1"/>
  <c r="G358" i="17"/>
  <c r="K358" i="17" s="1"/>
  <c r="G528" i="17"/>
  <c r="K528" i="17" s="1"/>
  <c r="G698" i="17"/>
  <c r="K698" i="17" s="1"/>
  <c r="G868" i="17"/>
  <c r="K868" i="17" s="1"/>
  <c r="G1038" i="17"/>
  <c r="K1038" i="17" s="1"/>
  <c r="G1378" i="17"/>
  <c r="K1378" i="17" s="1"/>
  <c r="G1208" i="17"/>
  <c r="K1208" i="17" s="1"/>
  <c r="G1718" i="17"/>
  <c r="K1718" i="17" s="1"/>
  <c r="G1548" i="17"/>
  <c r="K1548" i="17" s="1"/>
  <c r="G2058" i="17"/>
  <c r="K2058" i="17" s="1"/>
  <c r="G2568" i="17"/>
  <c r="K2568" i="17" s="1"/>
  <c r="G3078" i="17"/>
  <c r="K3078" i="17" s="1"/>
  <c r="G2908" i="17"/>
  <c r="K2908" i="17" s="1"/>
  <c r="G1888" i="17"/>
  <c r="K1888" i="17" s="1"/>
  <c r="G2398" i="17"/>
  <c r="K2398" i="17" s="1"/>
  <c r="G3418" i="17"/>
  <c r="K3418" i="17" s="1"/>
  <c r="G2228" i="17"/>
  <c r="K2228" i="17" s="1"/>
  <c r="G3248" i="17"/>
  <c r="K3248" i="17" s="1"/>
  <c r="G2738" i="17"/>
  <c r="K2738" i="17" s="1"/>
  <c r="G4608" i="17"/>
  <c r="K4608" i="17" s="1"/>
  <c r="G5118" i="17"/>
  <c r="K5118" i="17" s="1"/>
  <c r="G3588" i="17"/>
  <c r="K3588" i="17" s="1"/>
  <c r="G4098" i="17"/>
  <c r="K4098" i="17" s="1"/>
  <c r="G4948" i="17"/>
  <c r="K4948" i="17" s="1"/>
  <c r="G3928" i="17"/>
  <c r="K3928" i="17" s="1"/>
  <c r="G4438" i="17"/>
  <c r="K4438" i="17" s="1"/>
  <c r="G3758" i="17"/>
  <c r="K3758" i="17" s="1"/>
  <c r="G4268" i="17"/>
  <c r="K4268" i="17" s="1"/>
  <c r="G4778" i="17"/>
  <c r="K4778" i="17" s="1"/>
  <c r="G5798" i="17"/>
  <c r="K5798" i="17" s="1"/>
  <c r="G6818" i="17"/>
  <c r="K6818" i="17" s="1"/>
  <c r="G6308" i="17"/>
  <c r="K6308" i="17" s="1"/>
  <c r="G5288" i="17"/>
  <c r="K5288" i="17" s="1"/>
  <c r="G5628" i="17"/>
  <c r="K5628" i="17" s="1"/>
  <c r="G6138" i="17"/>
  <c r="K6138" i="17" s="1"/>
  <c r="G6648" i="17"/>
  <c r="K6648" i="17" s="1"/>
  <c r="G5968" i="17"/>
  <c r="K5968" i="17" s="1"/>
  <c r="G6478" i="17"/>
  <c r="K6478" i="17" s="1"/>
  <c r="G6988" i="17"/>
  <c r="K6988" i="17" s="1"/>
  <c r="G5458" i="17"/>
  <c r="K5458" i="17" s="1"/>
  <c r="G7158" i="17"/>
  <c r="K7158" i="17" s="1"/>
  <c r="G7328" i="17"/>
  <c r="K7328" i="17" s="1"/>
  <c r="G182" i="17"/>
  <c r="K182" i="17" s="1"/>
  <c r="G12" i="17"/>
  <c r="K12" i="17" s="1"/>
  <c r="G352" i="17"/>
  <c r="K352" i="17" s="1"/>
  <c r="G522" i="17"/>
  <c r="K522" i="17" s="1"/>
  <c r="G692" i="17"/>
  <c r="K692" i="17" s="1"/>
  <c r="G862" i="17"/>
  <c r="K862" i="17" s="1"/>
  <c r="G1032" i="17"/>
  <c r="K1032" i="17" s="1"/>
  <c r="G1372" i="17"/>
  <c r="K1372" i="17" s="1"/>
  <c r="G1882" i="17"/>
  <c r="K1882" i="17" s="1"/>
  <c r="G1202" i="17"/>
  <c r="K1202" i="17" s="1"/>
  <c r="G1712" i="17"/>
  <c r="K1712" i="17" s="1"/>
  <c r="G1542" i="17"/>
  <c r="K1542" i="17" s="1"/>
  <c r="G2052" i="17"/>
  <c r="K2052" i="17" s="1"/>
  <c r="G2562" i="17"/>
  <c r="K2562" i="17" s="1"/>
  <c r="G3072" i="17"/>
  <c r="K3072" i="17" s="1"/>
  <c r="G2392" i="17"/>
  <c r="K2392" i="17" s="1"/>
  <c r="G3412" i="17"/>
  <c r="K3412" i="17" s="1"/>
  <c r="G2902" i="17"/>
  <c r="K2902" i="17" s="1"/>
  <c r="G2222" i="17"/>
  <c r="K2222" i="17" s="1"/>
  <c r="G3242" i="17"/>
  <c r="K3242" i="17" s="1"/>
  <c r="G2732" i="17"/>
  <c r="K2732" i="17" s="1"/>
  <c r="G4602" i="17"/>
  <c r="K4602" i="17" s="1"/>
  <c r="G5112" i="17"/>
  <c r="K5112" i="17" s="1"/>
  <c r="G3582" i="17"/>
  <c r="K3582" i="17" s="1"/>
  <c r="G4092" i="17"/>
  <c r="K4092" i="17" s="1"/>
  <c r="G3922" i="17"/>
  <c r="K3922" i="17" s="1"/>
  <c r="G4432" i="17"/>
  <c r="K4432" i="17" s="1"/>
  <c r="G4942" i="17"/>
  <c r="K4942" i="17" s="1"/>
  <c r="G3752" i="17"/>
  <c r="K3752" i="17" s="1"/>
  <c r="G4262" i="17"/>
  <c r="K4262" i="17" s="1"/>
  <c r="G4772" i="17"/>
  <c r="K4772" i="17" s="1"/>
  <c r="G5282" i="17"/>
  <c r="K5282" i="17" s="1"/>
  <c r="G5792" i="17"/>
  <c r="K5792" i="17" s="1"/>
  <c r="G6812" i="17"/>
  <c r="K6812" i="17" s="1"/>
  <c r="G6302" i="17"/>
  <c r="K6302" i="17" s="1"/>
  <c r="G5622" i="17"/>
  <c r="K5622" i="17" s="1"/>
  <c r="G6642" i="17"/>
  <c r="K6642" i="17" s="1"/>
  <c r="G6132" i="17"/>
  <c r="K6132" i="17" s="1"/>
  <c r="G6472" i="17"/>
  <c r="K6472" i="17" s="1"/>
  <c r="G5452" i="17"/>
  <c r="K5452" i="17" s="1"/>
  <c r="G5962" i="17"/>
  <c r="K5962" i="17" s="1"/>
  <c r="G6982" i="17"/>
  <c r="K6982" i="17" s="1"/>
  <c r="G7322" i="17"/>
  <c r="K7322" i="17" s="1"/>
  <c r="G7152" i="17"/>
  <c r="K7152" i="17" s="1"/>
  <c r="G176" i="17"/>
  <c r="K176" i="17" s="1"/>
  <c r="G6" i="17"/>
  <c r="K6" i="17" s="1"/>
  <c r="G346" i="17"/>
  <c r="K346" i="17" s="1"/>
  <c r="G516" i="17"/>
  <c r="K516" i="17" s="1"/>
  <c r="G686" i="17"/>
  <c r="K686" i="17" s="1"/>
  <c r="G856" i="17"/>
  <c r="K856" i="17" s="1"/>
  <c r="G1026" i="17"/>
  <c r="K1026" i="17" s="1"/>
  <c r="G1366" i="17"/>
  <c r="K1366" i="17" s="1"/>
  <c r="G1876" i="17"/>
  <c r="K1876" i="17" s="1"/>
  <c r="G1196" i="17"/>
  <c r="K1196" i="17" s="1"/>
  <c r="G1706" i="17"/>
  <c r="K1706" i="17" s="1"/>
  <c r="G1536" i="17"/>
  <c r="K1536" i="17" s="1"/>
  <c r="G2046" i="17"/>
  <c r="K2046" i="17" s="1"/>
  <c r="G2556" i="17"/>
  <c r="K2556" i="17" s="1"/>
  <c r="G3066" i="17"/>
  <c r="K3066" i="17" s="1"/>
  <c r="G2386" i="17"/>
  <c r="K2386" i="17" s="1"/>
  <c r="G3406" i="17"/>
  <c r="K3406" i="17" s="1"/>
  <c r="G2896" i="17"/>
  <c r="K2896" i="17" s="1"/>
  <c r="G2216" i="17"/>
  <c r="K2216" i="17" s="1"/>
  <c r="G3236" i="17"/>
  <c r="K3236" i="17" s="1"/>
  <c r="G2726" i="17"/>
  <c r="K2726" i="17" s="1"/>
  <c r="G4596" i="17"/>
  <c r="K4596" i="17" s="1"/>
  <c r="G5106" i="17"/>
  <c r="K5106" i="17" s="1"/>
  <c r="G3576" i="17"/>
  <c r="K3576" i="17" s="1"/>
  <c r="G4086" i="17"/>
  <c r="K4086" i="17" s="1"/>
  <c r="G3916" i="17"/>
  <c r="K3916" i="17" s="1"/>
  <c r="G4426" i="17"/>
  <c r="K4426" i="17" s="1"/>
  <c r="G4936" i="17"/>
  <c r="K4936" i="17" s="1"/>
  <c r="G3746" i="17"/>
  <c r="K3746" i="17" s="1"/>
  <c r="G4256" i="17"/>
  <c r="K4256" i="17" s="1"/>
  <c r="G4766" i="17"/>
  <c r="K4766" i="17" s="1"/>
  <c r="G5786" i="17"/>
  <c r="K5786" i="17" s="1"/>
  <c r="G6806" i="17"/>
  <c r="K6806" i="17" s="1"/>
  <c r="G6296" i="17"/>
  <c r="K6296" i="17" s="1"/>
  <c r="G5616" i="17"/>
  <c r="K5616" i="17" s="1"/>
  <c r="G6636" i="17"/>
  <c r="K6636" i="17" s="1"/>
  <c r="G6126" i="17"/>
  <c r="K6126" i="17" s="1"/>
  <c r="G5276" i="17"/>
  <c r="K5276" i="17" s="1"/>
  <c r="G6466" i="17"/>
  <c r="K6466" i="17" s="1"/>
  <c r="G5446" i="17"/>
  <c r="K5446" i="17" s="1"/>
  <c r="G5956" i="17"/>
  <c r="K5956" i="17" s="1"/>
  <c r="G6976" i="17"/>
  <c r="K6976" i="17" s="1"/>
  <c r="G7146" i="17"/>
  <c r="K7146" i="17" s="1"/>
  <c r="G7316" i="17"/>
  <c r="K7316" i="17" s="1"/>
  <c r="G170" i="17"/>
  <c r="K170" i="17" s="1"/>
  <c r="G340" i="17"/>
  <c r="K340" i="17" s="1"/>
  <c r="G510" i="17"/>
  <c r="K510" i="17" s="1"/>
  <c r="G680" i="17"/>
  <c r="K680" i="17" s="1"/>
  <c r="G850" i="17"/>
  <c r="K850" i="17" s="1"/>
  <c r="G1020" i="17"/>
  <c r="K1020" i="17" s="1"/>
  <c r="G1530" i="17"/>
  <c r="K1530" i="17" s="1"/>
  <c r="G1360" i="17"/>
  <c r="K1360" i="17" s="1"/>
  <c r="G1870" i="17"/>
  <c r="K1870" i="17" s="1"/>
  <c r="G1190" i="17"/>
  <c r="K1190" i="17" s="1"/>
  <c r="G1700" i="17"/>
  <c r="K1700" i="17" s="1"/>
  <c r="G2040" i="17"/>
  <c r="K2040" i="17" s="1"/>
  <c r="G2550" i="17"/>
  <c r="K2550" i="17" s="1"/>
  <c r="G3060" i="17"/>
  <c r="K3060" i="17" s="1"/>
  <c r="G2890" i="17"/>
  <c r="K2890" i="17" s="1"/>
  <c r="G2380" i="17"/>
  <c r="K2380" i="17" s="1"/>
  <c r="G3400" i="17"/>
  <c r="K3400" i="17" s="1"/>
  <c r="G2720" i="17"/>
  <c r="K2720" i="17" s="1"/>
  <c r="G2210" i="17"/>
  <c r="K2210" i="17" s="1"/>
  <c r="G3230" i="17"/>
  <c r="K3230" i="17" s="1"/>
  <c r="G4080" i="17"/>
  <c r="K4080" i="17" s="1"/>
  <c r="G4590" i="17"/>
  <c r="K4590" i="17" s="1"/>
  <c r="G5100" i="17"/>
  <c r="K5100" i="17" s="1"/>
  <c r="G3570" i="17"/>
  <c r="K3570" i="17" s="1"/>
  <c r="G3910" i="17"/>
  <c r="K3910" i="17" s="1"/>
  <c r="G4420" i="17"/>
  <c r="K4420" i="17" s="1"/>
  <c r="G4930" i="17"/>
  <c r="K4930" i="17" s="1"/>
  <c r="G4760" i="17"/>
  <c r="K4760" i="17" s="1"/>
  <c r="G3740" i="17"/>
  <c r="K3740" i="17" s="1"/>
  <c r="G4250" i="17"/>
  <c r="K4250" i="17" s="1"/>
  <c r="G6290" i="17"/>
  <c r="K6290" i="17" s="1"/>
  <c r="G5780" i="17"/>
  <c r="K5780" i="17" s="1"/>
  <c r="G6800" i="17"/>
  <c r="K6800" i="17" s="1"/>
  <c r="G5270" i="17"/>
  <c r="K5270" i="17" s="1"/>
  <c r="G6120" i="17"/>
  <c r="K6120" i="17" s="1"/>
  <c r="G5610" i="17"/>
  <c r="K5610" i="17" s="1"/>
  <c r="G6630" i="17"/>
  <c r="K6630" i="17" s="1"/>
  <c r="G5950" i="17"/>
  <c r="K5950" i="17" s="1"/>
  <c r="G6970" i="17"/>
  <c r="K6970" i="17" s="1"/>
  <c r="G5440" i="17"/>
  <c r="K5440" i="17" s="1"/>
  <c r="G6460" i="17"/>
  <c r="K6460" i="17" s="1"/>
  <c r="G7480" i="17"/>
  <c r="K7480" i="17" s="1"/>
  <c r="G7140" i="17"/>
  <c r="K7140" i="17" s="1"/>
  <c r="G7310" i="17"/>
  <c r="K7310" i="17" s="1"/>
  <c r="G128" i="17"/>
  <c r="K128" i="17" s="1"/>
  <c r="G298" i="17"/>
  <c r="K298" i="17" s="1"/>
  <c r="G468" i="17"/>
  <c r="K468" i="17" s="1"/>
  <c r="G638" i="17"/>
  <c r="K638" i="17" s="1"/>
  <c r="G808" i="17"/>
  <c r="K808" i="17" s="1"/>
  <c r="G978" i="17"/>
  <c r="K978" i="17" s="1"/>
  <c r="G1318" i="17"/>
  <c r="K1318" i="17" s="1"/>
  <c r="G1828" i="17"/>
  <c r="K1828" i="17" s="1"/>
  <c r="G1148" i="17"/>
  <c r="K1148" i="17" s="1"/>
  <c r="G1658" i="17"/>
  <c r="K1658" i="17" s="1"/>
  <c r="G1488" i="17"/>
  <c r="K1488" i="17" s="1"/>
  <c r="G1998" i="17"/>
  <c r="K1998" i="17" s="1"/>
  <c r="G2508" i="17"/>
  <c r="K2508" i="17" s="1"/>
  <c r="G3018" i="17"/>
  <c r="K3018" i="17" s="1"/>
  <c r="G2848" i="17"/>
  <c r="K2848" i="17" s="1"/>
  <c r="G2338" i="17"/>
  <c r="K2338" i="17" s="1"/>
  <c r="G3358" i="17"/>
  <c r="K3358" i="17" s="1"/>
  <c r="G2678" i="17"/>
  <c r="K2678" i="17" s="1"/>
  <c r="G3188" i="17"/>
  <c r="K3188" i="17" s="1"/>
  <c r="G2168" i="17"/>
  <c r="K2168" i="17" s="1"/>
  <c r="G4038" i="17"/>
  <c r="K4038" i="17" s="1"/>
  <c r="G4548" i="17"/>
  <c r="K4548" i="17" s="1"/>
  <c r="G5058" i="17"/>
  <c r="K5058" i="17" s="1"/>
  <c r="G3868" i="17"/>
  <c r="K3868" i="17" s="1"/>
  <c r="G4378" i="17"/>
  <c r="K4378" i="17" s="1"/>
  <c r="G4888" i="17"/>
  <c r="K4888" i="17" s="1"/>
  <c r="G5398" i="17"/>
  <c r="K5398" i="17" s="1"/>
  <c r="G3528" i="17"/>
  <c r="K3528" i="17" s="1"/>
  <c r="G4718" i="17"/>
  <c r="K4718" i="17" s="1"/>
  <c r="G3698" i="17"/>
  <c r="K3698" i="17" s="1"/>
  <c r="G4208" i="17"/>
  <c r="K4208" i="17" s="1"/>
  <c r="G5228" i="17"/>
  <c r="K5228" i="17" s="1"/>
  <c r="G5738" i="17"/>
  <c r="K5738" i="17" s="1"/>
  <c r="G6248" i="17"/>
  <c r="K6248" i="17" s="1"/>
  <c r="G6758" i="17"/>
  <c r="K6758" i="17" s="1"/>
  <c r="G5568" i="17"/>
  <c r="K5568" i="17" s="1"/>
  <c r="G6078" i="17"/>
  <c r="K6078" i="17" s="1"/>
  <c r="G6588" i="17"/>
  <c r="K6588" i="17" s="1"/>
  <c r="G7098" i="17"/>
  <c r="K7098" i="17" s="1"/>
  <c r="G5908" i="17"/>
  <c r="K5908" i="17" s="1"/>
  <c r="G6928" i="17"/>
  <c r="K6928" i="17" s="1"/>
  <c r="G6418" i="17"/>
  <c r="K6418" i="17" s="1"/>
  <c r="G7268" i="17"/>
  <c r="K7268" i="17" s="1"/>
  <c r="G7438" i="17"/>
  <c r="K7438" i="17" s="1"/>
  <c r="G116" i="17"/>
  <c r="K116" i="17" s="1"/>
  <c r="G286" i="17"/>
  <c r="K286" i="17" s="1"/>
  <c r="G456" i="17"/>
  <c r="K456" i="17" s="1"/>
  <c r="G626" i="17"/>
  <c r="K626" i="17" s="1"/>
  <c r="G796" i="17"/>
  <c r="K796" i="17" s="1"/>
  <c r="G966" i="17"/>
  <c r="K966" i="17" s="1"/>
  <c r="G1306" i="17"/>
  <c r="K1306" i="17" s="1"/>
  <c r="G1816" i="17"/>
  <c r="K1816" i="17" s="1"/>
  <c r="G1136" i="17"/>
  <c r="K1136" i="17" s="1"/>
  <c r="G1646" i="17"/>
  <c r="K1646" i="17" s="1"/>
  <c r="G1476" i="17"/>
  <c r="K1476" i="17" s="1"/>
  <c r="G1986" i="17"/>
  <c r="K1986" i="17" s="1"/>
  <c r="G2496" i="17"/>
  <c r="K2496" i="17" s="1"/>
  <c r="G3006" i="17"/>
  <c r="K3006" i="17" s="1"/>
  <c r="G2326" i="17"/>
  <c r="K2326" i="17" s="1"/>
  <c r="G3346" i="17"/>
  <c r="K3346" i="17" s="1"/>
  <c r="G2836" i="17"/>
  <c r="K2836" i="17" s="1"/>
  <c r="G2156" i="17"/>
  <c r="K2156" i="17" s="1"/>
  <c r="G2666" i="17"/>
  <c r="K2666" i="17" s="1"/>
  <c r="G3176" i="17"/>
  <c r="K3176" i="17" s="1"/>
  <c r="G4536" i="17"/>
  <c r="K4536" i="17" s="1"/>
  <c r="G4026" i="17"/>
  <c r="K4026" i="17" s="1"/>
  <c r="G5046" i="17"/>
  <c r="K5046" i="17" s="1"/>
  <c r="G3516" i="17"/>
  <c r="K3516" i="17" s="1"/>
  <c r="G3856" i="17"/>
  <c r="K3856" i="17" s="1"/>
  <c r="G4366" i="17"/>
  <c r="K4366" i="17" s="1"/>
  <c r="G5386" i="17"/>
  <c r="K5386" i="17" s="1"/>
  <c r="G4876" i="17"/>
  <c r="K4876" i="17" s="1"/>
  <c r="G4706" i="17"/>
  <c r="K4706" i="17" s="1"/>
  <c r="G3686" i="17"/>
  <c r="K3686" i="17" s="1"/>
  <c r="G4196" i="17"/>
  <c r="K4196" i="17" s="1"/>
  <c r="G5726" i="17"/>
  <c r="K5726" i="17" s="1"/>
  <c r="G6236" i="17"/>
  <c r="K6236" i="17" s="1"/>
  <c r="G6746" i="17"/>
  <c r="K6746" i="17" s="1"/>
  <c r="G5216" i="17"/>
  <c r="K5216" i="17" s="1"/>
  <c r="G5556" i="17"/>
  <c r="K5556" i="17" s="1"/>
  <c r="G6066" i="17"/>
  <c r="K6066" i="17" s="1"/>
  <c r="G6576" i="17"/>
  <c r="K6576" i="17" s="1"/>
  <c r="G7086" i="17"/>
  <c r="K7086" i="17" s="1"/>
  <c r="G6406" i="17"/>
  <c r="K6406" i="17" s="1"/>
  <c r="G5896" i="17"/>
  <c r="K5896" i="17" s="1"/>
  <c r="G6916" i="17"/>
  <c r="K6916" i="17" s="1"/>
  <c r="G7426" i="17"/>
  <c r="K7426" i="17" s="1"/>
  <c r="G7256" i="17"/>
  <c r="K7256" i="17" s="1"/>
  <c r="G110" i="17"/>
  <c r="K110" i="17" s="1"/>
  <c r="G280" i="17"/>
  <c r="K280" i="17" s="1"/>
  <c r="G450" i="17"/>
  <c r="K450" i="17" s="1"/>
  <c r="G620" i="17"/>
  <c r="K620" i="17" s="1"/>
  <c r="G790" i="17"/>
  <c r="K790" i="17" s="1"/>
  <c r="G960" i="17"/>
  <c r="K960" i="17" s="1"/>
  <c r="G1300" i="17"/>
  <c r="K1300" i="17" s="1"/>
  <c r="G1810" i="17"/>
  <c r="K1810" i="17" s="1"/>
  <c r="G1130" i="17"/>
  <c r="K1130" i="17" s="1"/>
  <c r="G1640" i="17"/>
  <c r="K1640" i="17" s="1"/>
  <c r="G1470" i="17"/>
  <c r="K1470" i="17" s="1"/>
  <c r="G1980" i="17"/>
  <c r="K1980" i="17" s="1"/>
  <c r="G2490" i="17"/>
  <c r="K2490" i="17" s="1"/>
  <c r="G3000" i="17"/>
  <c r="K3000" i="17" s="1"/>
  <c r="G2320" i="17"/>
  <c r="K2320" i="17" s="1"/>
  <c r="G2830" i="17"/>
  <c r="K2830" i="17" s="1"/>
  <c r="G3340" i="17"/>
  <c r="K3340" i="17" s="1"/>
  <c r="G2150" i="17"/>
  <c r="K2150" i="17" s="1"/>
  <c r="G2660" i="17"/>
  <c r="K2660" i="17" s="1"/>
  <c r="G3170" i="17"/>
  <c r="K3170" i="17" s="1"/>
  <c r="G4530" i="17"/>
  <c r="K4530" i="17" s="1"/>
  <c r="G4020" i="17"/>
  <c r="K4020" i="17" s="1"/>
  <c r="G5040" i="17"/>
  <c r="K5040" i="17" s="1"/>
  <c r="G3850" i="17"/>
  <c r="K3850" i="17" s="1"/>
  <c r="G4360" i="17"/>
  <c r="K4360" i="17" s="1"/>
  <c r="G5380" i="17"/>
  <c r="K5380" i="17" s="1"/>
  <c r="G4870" i="17"/>
  <c r="K4870" i="17" s="1"/>
  <c r="G3510" i="17"/>
  <c r="K3510" i="17" s="1"/>
  <c r="G4700" i="17"/>
  <c r="K4700" i="17" s="1"/>
  <c r="G3680" i="17"/>
  <c r="K3680" i="17" s="1"/>
  <c r="G4190" i="17"/>
  <c r="K4190" i="17" s="1"/>
  <c r="G5210" i="17"/>
  <c r="K5210" i="17" s="1"/>
  <c r="G5720" i="17"/>
  <c r="K5720" i="17" s="1"/>
  <c r="G6230" i="17"/>
  <c r="K6230" i="17" s="1"/>
  <c r="G6740" i="17"/>
  <c r="K6740" i="17" s="1"/>
  <c r="G5550" i="17"/>
  <c r="K5550" i="17" s="1"/>
  <c r="G6060" i="17"/>
  <c r="K6060" i="17" s="1"/>
  <c r="G6570" i="17"/>
  <c r="K6570" i="17" s="1"/>
  <c r="G7080" i="17"/>
  <c r="K7080" i="17" s="1"/>
  <c r="G6400" i="17"/>
  <c r="K6400" i="17" s="1"/>
  <c r="G5890" i="17"/>
  <c r="K5890" i="17" s="1"/>
  <c r="G6910" i="17"/>
  <c r="K6910" i="17" s="1"/>
  <c r="G7250" i="17"/>
  <c r="K7250" i="17" s="1"/>
  <c r="G7420" i="17"/>
  <c r="K7420" i="17" s="1"/>
  <c r="G80" i="17"/>
  <c r="K80" i="17" s="1"/>
  <c r="G250" i="17"/>
  <c r="K250" i="17" s="1"/>
  <c r="G420" i="17"/>
  <c r="K420" i="17" s="1"/>
  <c r="G590" i="17"/>
  <c r="K590" i="17" s="1"/>
  <c r="G760" i="17"/>
  <c r="K760" i="17" s="1"/>
  <c r="G930" i="17"/>
  <c r="K930" i="17" s="1"/>
  <c r="G1270" i="17"/>
  <c r="K1270" i="17" s="1"/>
  <c r="G1780" i="17"/>
  <c r="K1780" i="17" s="1"/>
  <c r="G1100" i="17"/>
  <c r="K1100" i="17" s="1"/>
  <c r="G1610" i="17"/>
  <c r="K1610" i="17" s="1"/>
  <c r="G1440" i="17"/>
  <c r="K1440" i="17" s="1"/>
  <c r="G2460" i="17"/>
  <c r="K2460" i="17" s="1"/>
  <c r="G3480" i="17"/>
  <c r="K3480" i="17" s="1"/>
  <c r="G2970" i="17"/>
  <c r="K2970" i="17" s="1"/>
  <c r="G3310" i="17"/>
  <c r="K3310" i="17" s="1"/>
  <c r="G2290" i="17"/>
  <c r="K2290" i="17" s="1"/>
  <c r="G2800" i="17"/>
  <c r="K2800" i="17" s="1"/>
  <c r="G1950" i="17"/>
  <c r="K1950" i="17" s="1"/>
  <c r="G2120" i="17"/>
  <c r="K2120" i="17" s="1"/>
  <c r="G2630" i="17"/>
  <c r="K2630" i="17" s="1"/>
  <c r="G3140" i="17"/>
  <c r="K3140" i="17" s="1"/>
  <c r="G3990" i="17"/>
  <c r="K3990" i="17" s="1"/>
  <c r="G4500" i="17"/>
  <c r="K4500" i="17" s="1"/>
  <c r="G5010" i="17"/>
  <c r="K5010" i="17" s="1"/>
  <c r="G4330" i="17"/>
  <c r="K4330" i="17" s="1"/>
  <c r="G3820" i="17"/>
  <c r="K3820" i="17" s="1"/>
  <c r="G4840" i="17"/>
  <c r="K4840" i="17" s="1"/>
  <c r="G5350" i="17"/>
  <c r="K5350" i="17" s="1"/>
  <c r="G4670" i="17"/>
  <c r="K4670" i="17" s="1"/>
  <c r="G3650" i="17"/>
  <c r="K3650" i="17" s="1"/>
  <c r="G4160" i="17"/>
  <c r="K4160" i="17" s="1"/>
  <c r="G5690" i="17"/>
  <c r="K5690" i="17" s="1"/>
  <c r="G6200" i="17"/>
  <c r="K6200" i="17" s="1"/>
  <c r="G6710" i="17"/>
  <c r="K6710" i="17" s="1"/>
  <c r="G5180" i="17"/>
  <c r="K5180" i="17" s="1"/>
  <c r="G6030" i="17"/>
  <c r="K6030" i="17" s="1"/>
  <c r="G5520" i="17"/>
  <c r="K5520" i="17" s="1"/>
  <c r="G6540" i="17"/>
  <c r="K6540" i="17" s="1"/>
  <c r="G7050" i="17"/>
  <c r="K7050" i="17" s="1"/>
  <c r="G5860" i="17"/>
  <c r="K5860" i="17" s="1"/>
  <c r="G6370" i="17"/>
  <c r="K6370" i="17" s="1"/>
  <c r="G6880" i="17"/>
  <c r="K6880" i="17" s="1"/>
  <c r="G7390" i="17"/>
  <c r="K7390" i="17" s="1"/>
  <c r="G7220" i="17"/>
  <c r="K7220" i="17" s="1"/>
  <c r="G213" i="17"/>
  <c r="K213" i="17" s="1"/>
  <c r="G43" i="17"/>
  <c r="K43" i="17" s="1"/>
  <c r="G383" i="17"/>
  <c r="K383" i="17" s="1"/>
  <c r="G553" i="17"/>
  <c r="K553" i="17" s="1"/>
  <c r="G723" i="17"/>
  <c r="K723" i="17" s="1"/>
  <c r="G893" i="17"/>
  <c r="K893" i="17" s="1"/>
  <c r="G1233" i="17"/>
  <c r="K1233" i="17" s="1"/>
  <c r="G1573" i="17"/>
  <c r="K1573" i="17" s="1"/>
  <c r="G1063" i="17"/>
  <c r="K1063" i="17" s="1"/>
  <c r="G1913" i="17"/>
  <c r="K1913" i="17" s="1"/>
  <c r="G1403" i="17"/>
  <c r="K1403" i="17" s="1"/>
  <c r="G1743" i="17"/>
  <c r="K1743" i="17" s="1"/>
  <c r="G2253" i="17"/>
  <c r="K2253" i="17" s="1"/>
  <c r="G2763" i="17"/>
  <c r="K2763" i="17" s="1"/>
  <c r="G3273" i="17"/>
  <c r="K3273" i="17" s="1"/>
  <c r="G2083" i="17"/>
  <c r="K2083" i="17" s="1"/>
  <c r="G2593" i="17"/>
  <c r="K2593" i="17" s="1"/>
  <c r="G3103" i="17"/>
  <c r="K3103" i="17" s="1"/>
  <c r="G2423" i="17"/>
  <c r="K2423" i="17" s="1"/>
  <c r="G2933" i="17"/>
  <c r="K2933" i="17" s="1"/>
  <c r="G3443" i="17"/>
  <c r="K3443" i="17" s="1"/>
  <c r="G3783" i="17"/>
  <c r="K3783" i="17" s="1"/>
  <c r="G4293" i="17"/>
  <c r="K4293" i="17" s="1"/>
  <c r="G4803" i="17"/>
  <c r="K4803" i="17" s="1"/>
  <c r="G4123" i="17"/>
  <c r="K4123" i="17" s="1"/>
  <c r="G4633" i="17"/>
  <c r="K4633" i="17" s="1"/>
  <c r="G3613" i="17"/>
  <c r="K3613" i="17" s="1"/>
  <c r="G5143" i="17"/>
  <c r="K5143" i="17" s="1"/>
  <c r="G3953" i="17"/>
  <c r="K3953" i="17" s="1"/>
  <c r="G4973" i="17"/>
  <c r="K4973" i="17" s="1"/>
  <c r="G4463" i="17"/>
  <c r="K4463" i="17" s="1"/>
  <c r="G7013" i="17"/>
  <c r="K7013" i="17" s="1"/>
  <c r="G5483" i="17"/>
  <c r="K5483" i="17" s="1"/>
  <c r="G5993" i="17"/>
  <c r="K5993" i="17" s="1"/>
  <c r="G6503" i="17"/>
  <c r="K6503" i="17" s="1"/>
  <c r="G6333" i="17"/>
  <c r="K6333" i="17" s="1"/>
  <c r="G5823" i="17"/>
  <c r="K5823" i="17" s="1"/>
  <c r="G6843" i="17"/>
  <c r="K6843" i="17" s="1"/>
  <c r="G5313" i="17"/>
  <c r="K5313" i="17" s="1"/>
  <c r="G6163" i="17"/>
  <c r="K6163" i="17" s="1"/>
  <c r="G6673" i="17"/>
  <c r="K6673" i="17" s="1"/>
  <c r="G5653" i="17"/>
  <c r="K5653" i="17" s="1"/>
  <c r="G7183" i="17"/>
  <c r="K7183" i="17" s="1"/>
  <c r="G7353" i="17"/>
  <c r="K7353" i="17" s="1"/>
  <c r="G183" i="17"/>
  <c r="K183" i="17" s="1"/>
  <c r="G13" i="17"/>
  <c r="K13" i="17" s="1"/>
  <c r="G353" i="17"/>
  <c r="K353" i="17" s="1"/>
  <c r="G523" i="17"/>
  <c r="K523" i="17" s="1"/>
  <c r="G693" i="17"/>
  <c r="K693" i="17" s="1"/>
  <c r="G863" i="17"/>
  <c r="K863" i="17" s="1"/>
  <c r="G1033" i="17"/>
  <c r="K1033" i="17" s="1"/>
  <c r="G1543" i="17"/>
  <c r="K1543" i="17" s="1"/>
  <c r="G1373" i="17"/>
  <c r="K1373" i="17" s="1"/>
  <c r="G1883" i="17"/>
  <c r="K1883" i="17" s="1"/>
  <c r="G1203" i="17"/>
  <c r="K1203" i="17" s="1"/>
  <c r="G1713" i="17"/>
  <c r="K1713" i="17" s="1"/>
  <c r="G2223" i="17"/>
  <c r="K2223" i="17" s="1"/>
  <c r="G2733" i="17"/>
  <c r="K2733" i="17" s="1"/>
  <c r="G3243" i="17"/>
  <c r="K3243" i="17" s="1"/>
  <c r="G2053" i="17"/>
  <c r="K2053" i="17" s="1"/>
  <c r="G2563" i="17"/>
  <c r="K2563" i="17" s="1"/>
  <c r="G3073" i="17"/>
  <c r="K3073" i="17" s="1"/>
  <c r="G3413" i="17"/>
  <c r="K3413" i="17" s="1"/>
  <c r="G2393" i="17"/>
  <c r="K2393" i="17" s="1"/>
  <c r="G2903" i="17"/>
  <c r="K2903" i="17" s="1"/>
  <c r="G3753" i="17"/>
  <c r="K3753" i="17" s="1"/>
  <c r="G4263" i="17"/>
  <c r="K4263" i="17" s="1"/>
  <c r="G4773" i="17"/>
  <c r="K4773" i="17" s="1"/>
  <c r="G5283" i="17"/>
  <c r="K5283" i="17" s="1"/>
  <c r="G5113" i="17"/>
  <c r="K5113" i="17" s="1"/>
  <c r="G3583" i="17"/>
  <c r="K3583" i="17" s="1"/>
  <c r="G4093" i="17"/>
  <c r="K4093" i="17" s="1"/>
  <c r="G4603" i="17"/>
  <c r="K4603" i="17" s="1"/>
  <c r="G3923" i="17"/>
  <c r="K3923" i="17" s="1"/>
  <c r="G4433" i="17"/>
  <c r="K4433" i="17" s="1"/>
  <c r="G4943" i="17"/>
  <c r="K4943" i="17" s="1"/>
  <c r="G5453" i="17"/>
  <c r="K5453" i="17" s="1"/>
  <c r="G5963" i="17"/>
  <c r="K5963" i="17" s="1"/>
  <c r="G6473" i="17"/>
  <c r="K6473" i="17" s="1"/>
  <c r="G6983" i="17"/>
  <c r="K6983" i="17" s="1"/>
  <c r="G5793" i="17"/>
  <c r="K5793" i="17" s="1"/>
  <c r="G6303" i="17"/>
  <c r="K6303" i="17" s="1"/>
  <c r="G6813" i="17"/>
  <c r="K6813" i="17" s="1"/>
  <c r="G6133" i="17"/>
  <c r="K6133" i="17" s="1"/>
  <c r="G6643" i="17"/>
  <c r="K6643" i="17" s="1"/>
  <c r="G7153" i="17"/>
  <c r="K7153" i="17" s="1"/>
  <c r="G5623" i="17"/>
  <c r="K5623" i="17" s="1"/>
  <c r="G7323" i="17"/>
  <c r="K7323" i="17" s="1"/>
  <c r="G168" i="17"/>
  <c r="K168" i="17" s="1"/>
  <c r="G338" i="17"/>
  <c r="K338" i="17" s="1"/>
  <c r="G508" i="17"/>
  <c r="K508" i="17" s="1"/>
  <c r="G678" i="17"/>
  <c r="K678" i="17" s="1"/>
  <c r="G848" i="17"/>
  <c r="K848" i="17" s="1"/>
  <c r="G1018" i="17"/>
  <c r="K1018" i="17" s="1"/>
  <c r="G1528" i="17"/>
  <c r="K1528" i="17" s="1"/>
  <c r="G1358" i="17"/>
  <c r="K1358" i="17" s="1"/>
  <c r="G1868" i="17"/>
  <c r="K1868" i="17" s="1"/>
  <c r="G1188" i="17"/>
  <c r="K1188" i="17" s="1"/>
  <c r="G1698" i="17"/>
  <c r="K1698" i="17" s="1"/>
  <c r="G2208" i="17"/>
  <c r="K2208" i="17" s="1"/>
  <c r="G2718" i="17"/>
  <c r="K2718" i="17" s="1"/>
  <c r="G3228" i="17"/>
  <c r="K3228" i="17" s="1"/>
  <c r="G2038" i="17"/>
  <c r="K2038" i="17" s="1"/>
  <c r="G2548" i="17"/>
  <c r="K2548" i="17" s="1"/>
  <c r="G3058" i="17"/>
  <c r="K3058" i="17" s="1"/>
  <c r="G3568" i="17"/>
  <c r="K3568" i="17" s="1"/>
  <c r="G2378" i="17"/>
  <c r="K2378" i="17" s="1"/>
  <c r="G3398" i="17"/>
  <c r="K3398" i="17" s="1"/>
  <c r="G2888" i="17"/>
  <c r="K2888" i="17" s="1"/>
  <c r="G3738" i="17"/>
  <c r="K3738" i="17" s="1"/>
  <c r="G4248" i="17"/>
  <c r="K4248" i="17" s="1"/>
  <c r="G4758" i="17"/>
  <c r="K4758" i="17" s="1"/>
  <c r="G5268" i="17"/>
  <c r="K5268" i="17" s="1"/>
  <c r="G5098" i="17"/>
  <c r="K5098" i="17" s="1"/>
  <c r="G4078" i="17"/>
  <c r="K4078" i="17" s="1"/>
  <c r="G4588" i="17"/>
  <c r="K4588" i="17" s="1"/>
  <c r="G3908" i="17"/>
  <c r="K3908" i="17" s="1"/>
  <c r="G4418" i="17"/>
  <c r="K4418" i="17" s="1"/>
  <c r="G4928" i="17"/>
  <c r="K4928" i="17" s="1"/>
  <c r="G6968" i="17"/>
  <c r="K6968" i="17" s="1"/>
  <c r="G5438" i="17"/>
  <c r="K5438" i="17" s="1"/>
  <c r="G5948" i="17"/>
  <c r="K5948" i="17" s="1"/>
  <c r="G6458" i="17"/>
  <c r="K6458" i="17" s="1"/>
  <c r="G5778" i="17"/>
  <c r="K5778" i="17" s="1"/>
  <c r="G6288" i="17"/>
  <c r="K6288" i="17" s="1"/>
  <c r="G6798" i="17"/>
  <c r="K6798" i="17" s="1"/>
  <c r="G5608" i="17"/>
  <c r="K5608" i="17" s="1"/>
  <c r="G6118" i="17"/>
  <c r="K6118" i="17" s="1"/>
  <c r="G6628" i="17"/>
  <c r="K6628" i="17" s="1"/>
  <c r="G7138" i="17"/>
  <c r="K7138" i="17" s="1"/>
  <c r="G7308" i="17"/>
  <c r="K7308" i="17" s="1"/>
  <c r="G7478" i="17"/>
  <c r="K7478" i="17" s="1"/>
  <c r="G156" i="17"/>
  <c r="K156" i="17" s="1"/>
  <c r="G326" i="17"/>
  <c r="K326" i="17" s="1"/>
  <c r="G496" i="17"/>
  <c r="K496" i="17" s="1"/>
  <c r="G666" i="17"/>
  <c r="K666" i="17" s="1"/>
  <c r="G836" i="17"/>
  <c r="K836" i="17" s="1"/>
  <c r="G1006" i="17"/>
  <c r="K1006" i="17" s="1"/>
  <c r="G1516" i="17"/>
  <c r="K1516" i="17" s="1"/>
  <c r="G1346" i="17"/>
  <c r="K1346" i="17" s="1"/>
  <c r="G1856" i="17"/>
  <c r="K1856" i="17" s="1"/>
  <c r="G1176" i="17"/>
  <c r="K1176" i="17" s="1"/>
  <c r="G1686" i="17"/>
  <c r="K1686" i="17" s="1"/>
  <c r="G2196" i="17"/>
  <c r="K2196" i="17" s="1"/>
  <c r="G2706" i="17"/>
  <c r="K2706" i="17" s="1"/>
  <c r="G3216" i="17"/>
  <c r="K3216" i="17" s="1"/>
  <c r="G2026" i="17"/>
  <c r="K2026" i="17" s="1"/>
  <c r="G2536" i="17"/>
  <c r="K2536" i="17" s="1"/>
  <c r="G3046" i="17"/>
  <c r="K3046" i="17" s="1"/>
  <c r="G3556" i="17"/>
  <c r="K3556" i="17" s="1"/>
  <c r="G2366" i="17"/>
  <c r="K2366" i="17" s="1"/>
  <c r="G2876" i="17"/>
  <c r="K2876" i="17" s="1"/>
  <c r="G3386" i="17"/>
  <c r="K3386" i="17" s="1"/>
  <c r="G3726" i="17"/>
  <c r="K3726" i="17" s="1"/>
  <c r="G4236" i="17"/>
  <c r="K4236" i="17" s="1"/>
  <c r="G4746" i="17"/>
  <c r="K4746" i="17" s="1"/>
  <c r="G5256" i="17"/>
  <c r="K5256" i="17" s="1"/>
  <c r="G5086" i="17"/>
  <c r="K5086" i="17" s="1"/>
  <c r="G4066" i="17"/>
  <c r="K4066" i="17" s="1"/>
  <c r="G4576" i="17"/>
  <c r="K4576" i="17" s="1"/>
  <c r="G3896" i="17"/>
  <c r="K3896" i="17" s="1"/>
  <c r="G4406" i="17"/>
  <c r="K4406" i="17" s="1"/>
  <c r="G4916" i="17"/>
  <c r="K4916" i="17" s="1"/>
  <c r="G6956" i="17"/>
  <c r="K6956" i="17" s="1"/>
  <c r="G5936" i="17"/>
  <c r="K5936" i="17" s="1"/>
  <c r="G6446" i="17"/>
  <c r="K6446" i="17" s="1"/>
  <c r="G5426" i="17"/>
  <c r="K5426" i="17" s="1"/>
  <c r="G5766" i="17"/>
  <c r="K5766" i="17" s="1"/>
  <c r="G6276" i="17"/>
  <c r="K6276" i="17" s="1"/>
  <c r="G6786" i="17"/>
  <c r="K6786" i="17" s="1"/>
  <c r="G5596" i="17"/>
  <c r="K5596" i="17" s="1"/>
  <c r="G6106" i="17"/>
  <c r="K6106" i="17" s="1"/>
  <c r="G6616" i="17"/>
  <c r="K6616" i="17" s="1"/>
  <c r="G7126" i="17"/>
  <c r="K7126" i="17" s="1"/>
  <c r="G7296" i="17"/>
  <c r="K7296" i="17" s="1"/>
  <c r="G7466" i="17"/>
  <c r="K7466" i="17" s="1"/>
  <c r="G150" i="17"/>
  <c r="K150" i="17" s="1"/>
  <c r="G320" i="17"/>
  <c r="K320" i="17" s="1"/>
  <c r="G490" i="17"/>
  <c r="K490" i="17" s="1"/>
  <c r="G660" i="17"/>
  <c r="K660" i="17" s="1"/>
  <c r="G830" i="17"/>
  <c r="K830" i="17" s="1"/>
  <c r="G1510" i="17"/>
  <c r="K1510" i="17" s="1"/>
  <c r="G1000" i="17"/>
  <c r="K1000" i="17" s="1"/>
  <c r="G1340" i="17"/>
  <c r="K1340" i="17" s="1"/>
  <c r="G1850" i="17"/>
  <c r="K1850" i="17" s="1"/>
  <c r="G1170" i="17"/>
  <c r="K1170" i="17" s="1"/>
  <c r="G1680" i="17"/>
  <c r="K1680" i="17" s="1"/>
  <c r="G2190" i="17"/>
  <c r="K2190" i="17" s="1"/>
  <c r="G3210" i="17"/>
  <c r="K3210" i="17" s="1"/>
  <c r="G2700" i="17"/>
  <c r="K2700" i="17" s="1"/>
  <c r="G2530" i="17"/>
  <c r="K2530" i="17" s="1"/>
  <c r="G3040" i="17"/>
  <c r="K3040" i="17" s="1"/>
  <c r="G3550" i="17"/>
  <c r="K3550" i="17" s="1"/>
  <c r="G2020" i="17"/>
  <c r="K2020" i="17" s="1"/>
  <c r="G2360" i="17"/>
  <c r="K2360" i="17" s="1"/>
  <c r="G2870" i="17"/>
  <c r="K2870" i="17" s="1"/>
  <c r="G3380" i="17"/>
  <c r="K3380" i="17" s="1"/>
  <c r="G3720" i="17"/>
  <c r="K3720" i="17" s="1"/>
  <c r="G4740" i="17"/>
  <c r="K4740" i="17" s="1"/>
  <c r="G4230" i="17"/>
  <c r="K4230" i="17" s="1"/>
  <c r="G5250" i="17"/>
  <c r="K5250" i="17" s="1"/>
  <c r="G5080" i="17"/>
  <c r="K5080" i="17" s="1"/>
  <c r="G4060" i="17"/>
  <c r="K4060" i="17" s="1"/>
  <c r="G4570" i="17"/>
  <c r="K4570" i="17" s="1"/>
  <c r="G3890" i="17"/>
  <c r="K3890" i="17" s="1"/>
  <c r="G4400" i="17"/>
  <c r="K4400" i="17" s="1"/>
  <c r="G4910" i="17"/>
  <c r="K4910" i="17" s="1"/>
  <c r="G6950" i="17"/>
  <c r="K6950" i="17" s="1"/>
  <c r="G5930" i="17"/>
  <c r="K5930" i="17" s="1"/>
  <c r="G6440" i="17"/>
  <c r="K6440" i="17" s="1"/>
  <c r="G5760" i="17"/>
  <c r="K5760" i="17" s="1"/>
  <c r="G6270" i="17"/>
  <c r="K6270" i="17" s="1"/>
  <c r="G6780" i="17"/>
  <c r="K6780" i="17" s="1"/>
  <c r="G5420" i="17"/>
  <c r="K5420" i="17" s="1"/>
  <c r="G5590" i="17"/>
  <c r="K5590" i="17" s="1"/>
  <c r="G6100" i="17"/>
  <c r="K6100" i="17" s="1"/>
  <c r="G6610" i="17"/>
  <c r="K6610" i="17" s="1"/>
  <c r="G7120" i="17"/>
  <c r="K7120" i="17" s="1"/>
  <c r="G7290" i="17"/>
  <c r="K7290" i="17" s="1"/>
  <c r="G7460" i="17"/>
  <c r="K7460" i="17" s="1"/>
  <c r="G144" i="17"/>
  <c r="K144" i="17" s="1"/>
  <c r="G314" i="17"/>
  <c r="K314" i="17" s="1"/>
  <c r="G484" i="17"/>
  <c r="K484" i="17" s="1"/>
  <c r="G654" i="17"/>
  <c r="K654" i="17" s="1"/>
  <c r="G824" i="17"/>
  <c r="K824" i="17" s="1"/>
  <c r="G994" i="17"/>
  <c r="K994" i="17" s="1"/>
  <c r="G1674" i="17"/>
  <c r="K1674" i="17" s="1"/>
  <c r="G1504" i="17"/>
  <c r="K1504" i="17" s="1"/>
  <c r="G1334" i="17"/>
  <c r="K1334" i="17" s="1"/>
  <c r="G1844" i="17"/>
  <c r="K1844" i="17" s="1"/>
  <c r="G1164" i="17"/>
  <c r="K1164" i="17" s="1"/>
  <c r="G2184" i="17"/>
  <c r="K2184" i="17" s="1"/>
  <c r="G3204" i="17"/>
  <c r="K3204" i="17" s="1"/>
  <c r="G2694" i="17"/>
  <c r="K2694" i="17" s="1"/>
  <c r="G2524" i="17"/>
  <c r="K2524" i="17" s="1"/>
  <c r="G3034" i="17"/>
  <c r="K3034" i="17" s="1"/>
  <c r="G3544" i="17"/>
  <c r="K3544" i="17" s="1"/>
  <c r="G2014" i="17"/>
  <c r="K2014" i="17" s="1"/>
  <c r="G2354" i="17"/>
  <c r="K2354" i="17" s="1"/>
  <c r="G2864" i="17"/>
  <c r="K2864" i="17" s="1"/>
  <c r="G3374" i="17"/>
  <c r="K3374" i="17" s="1"/>
  <c r="G3714" i="17"/>
  <c r="K3714" i="17" s="1"/>
  <c r="G4734" i="17"/>
  <c r="K4734" i="17" s="1"/>
  <c r="G4224" i="17"/>
  <c r="K4224" i="17" s="1"/>
  <c r="G5244" i="17"/>
  <c r="K5244" i="17" s="1"/>
  <c r="G5074" i="17"/>
  <c r="K5074" i="17" s="1"/>
  <c r="G4054" i="17"/>
  <c r="K4054" i="17" s="1"/>
  <c r="G4564" i="17"/>
  <c r="K4564" i="17" s="1"/>
  <c r="G3884" i="17"/>
  <c r="K3884" i="17" s="1"/>
  <c r="G4394" i="17"/>
  <c r="K4394" i="17" s="1"/>
  <c r="G4904" i="17"/>
  <c r="K4904" i="17" s="1"/>
  <c r="G5414" i="17"/>
  <c r="K5414" i="17" s="1"/>
  <c r="G6944" i="17"/>
  <c r="K6944" i="17" s="1"/>
  <c r="G5924" i="17"/>
  <c r="K5924" i="17" s="1"/>
  <c r="G6434" i="17"/>
  <c r="K6434" i="17" s="1"/>
  <c r="G5754" i="17"/>
  <c r="K5754" i="17" s="1"/>
  <c r="G6264" i="17"/>
  <c r="K6264" i="17" s="1"/>
  <c r="G6774" i="17"/>
  <c r="K6774" i="17" s="1"/>
  <c r="G5584" i="17"/>
  <c r="K5584" i="17" s="1"/>
  <c r="G6094" i="17"/>
  <c r="K6094" i="17" s="1"/>
  <c r="G6604" i="17"/>
  <c r="K6604" i="17" s="1"/>
  <c r="G7114" i="17"/>
  <c r="K7114" i="17" s="1"/>
  <c r="G7454" i="17"/>
  <c r="K7454" i="17" s="1"/>
  <c r="G7284" i="17"/>
  <c r="K7284" i="17" s="1"/>
  <c r="G138" i="17"/>
  <c r="K138" i="17" s="1"/>
  <c r="G308" i="17"/>
  <c r="K308" i="17" s="1"/>
  <c r="G478" i="17"/>
  <c r="K478" i="17" s="1"/>
  <c r="G648" i="17"/>
  <c r="K648" i="17" s="1"/>
  <c r="G818" i="17"/>
  <c r="K818" i="17" s="1"/>
  <c r="G988" i="17"/>
  <c r="K988" i="17" s="1"/>
  <c r="G1668" i="17"/>
  <c r="K1668" i="17" s="1"/>
  <c r="G1498" i="17"/>
  <c r="K1498" i="17" s="1"/>
  <c r="G1328" i="17"/>
  <c r="K1328" i="17" s="1"/>
  <c r="G1838" i="17"/>
  <c r="K1838" i="17" s="1"/>
  <c r="G1158" i="17"/>
  <c r="K1158" i="17" s="1"/>
  <c r="G2178" i="17"/>
  <c r="K2178" i="17" s="1"/>
  <c r="G3198" i="17"/>
  <c r="K3198" i="17" s="1"/>
  <c r="G2688" i="17"/>
  <c r="K2688" i="17" s="1"/>
  <c r="G2518" i="17"/>
  <c r="K2518" i="17" s="1"/>
  <c r="G3028" i="17"/>
  <c r="K3028" i="17" s="1"/>
  <c r="G3538" i="17"/>
  <c r="K3538" i="17" s="1"/>
  <c r="G2008" i="17"/>
  <c r="K2008" i="17" s="1"/>
  <c r="G2348" i="17"/>
  <c r="K2348" i="17" s="1"/>
  <c r="G2858" i="17"/>
  <c r="K2858" i="17" s="1"/>
  <c r="G3368" i="17"/>
  <c r="K3368" i="17" s="1"/>
  <c r="G3708" i="17"/>
  <c r="K3708" i="17" s="1"/>
  <c r="G4728" i="17"/>
  <c r="K4728" i="17" s="1"/>
  <c r="G4218" i="17"/>
  <c r="K4218" i="17" s="1"/>
  <c r="G5238" i="17"/>
  <c r="K5238" i="17" s="1"/>
  <c r="G5068" i="17"/>
  <c r="K5068" i="17" s="1"/>
  <c r="G4048" i="17"/>
  <c r="K4048" i="17" s="1"/>
  <c r="G4558" i="17"/>
  <c r="K4558" i="17" s="1"/>
  <c r="G3878" i="17"/>
  <c r="K3878" i="17" s="1"/>
  <c r="G4388" i="17"/>
  <c r="K4388" i="17" s="1"/>
  <c r="G4898" i="17"/>
  <c r="K4898" i="17" s="1"/>
  <c r="G5918" i="17"/>
  <c r="K5918" i="17" s="1"/>
  <c r="G6428" i="17"/>
  <c r="K6428" i="17" s="1"/>
  <c r="G6938" i="17"/>
  <c r="K6938" i="17" s="1"/>
  <c r="G5408" i="17"/>
  <c r="K5408" i="17" s="1"/>
  <c r="G5748" i="17"/>
  <c r="K5748" i="17" s="1"/>
  <c r="G6258" i="17"/>
  <c r="K6258" i="17" s="1"/>
  <c r="G6768" i="17"/>
  <c r="K6768" i="17" s="1"/>
  <c r="G5578" i="17"/>
  <c r="K5578" i="17" s="1"/>
  <c r="G6088" i="17"/>
  <c r="K6088" i="17" s="1"/>
  <c r="G6598" i="17"/>
  <c r="K6598" i="17" s="1"/>
  <c r="G7108" i="17"/>
  <c r="K7108" i="17" s="1"/>
  <c r="G7278" i="17"/>
  <c r="K7278" i="17" s="1"/>
  <c r="G7448" i="17"/>
  <c r="K7448" i="17" s="1"/>
  <c r="G132" i="17"/>
  <c r="K132" i="17" s="1"/>
  <c r="G302" i="17"/>
  <c r="K302" i="17" s="1"/>
  <c r="G472" i="17"/>
  <c r="K472" i="17" s="1"/>
  <c r="G642" i="17"/>
  <c r="K642" i="17" s="1"/>
  <c r="G812" i="17"/>
  <c r="K812" i="17" s="1"/>
  <c r="G982" i="17"/>
  <c r="K982" i="17" s="1"/>
  <c r="G1492" i="17"/>
  <c r="K1492" i="17" s="1"/>
  <c r="G1322" i="17"/>
  <c r="K1322" i="17" s="1"/>
  <c r="G1832" i="17"/>
  <c r="K1832" i="17" s="1"/>
  <c r="G1152" i="17"/>
  <c r="K1152" i="17" s="1"/>
  <c r="G1662" i="17"/>
  <c r="K1662" i="17" s="1"/>
  <c r="G2172" i="17"/>
  <c r="K2172" i="17" s="1"/>
  <c r="G3192" i="17"/>
  <c r="K3192" i="17" s="1"/>
  <c r="G2682" i="17"/>
  <c r="K2682" i="17" s="1"/>
  <c r="G2512" i="17"/>
  <c r="K2512" i="17" s="1"/>
  <c r="G3022" i="17"/>
  <c r="K3022" i="17" s="1"/>
  <c r="G3532" i="17"/>
  <c r="K3532" i="17" s="1"/>
  <c r="G2002" i="17"/>
  <c r="K2002" i="17" s="1"/>
  <c r="G2342" i="17"/>
  <c r="K2342" i="17" s="1"/>
  <c r="G2852" i="17"/>
  <c r="K2852" i="17" s="1"/>
  <c r="G3362" i="17"/>
  <c r="K3362" i="17" s="1"/>
  <c r="G3702" i="17"/>
  <c r="K3702" i="17" s="1"/>
  <c r="G4722" i="17"/>
  <c r="K4722" i="17" s="1"/>
  <c r="G4212" i="17"/>
  <c r="K4212" i="17" s="1"/>
  <c r="G5232" i="17"/>
  <c r="K5232" i="17" s="1"/>
  <c r="G5062" i="17"/>
  <c r="K5062" i="17" s="1"/>
  <c r="G4042" i="17"/>
  <c r="K4042" i="17" s="1"/>
  <c r="G4552" i="17"/>
  <c r="K4552" i="17" s="1"/>
  <c r="G3872" i="17"/>
  <c r="K3872" i="17" s="1"/>
  <c r="G4382" i="17"/>
  <c r="K4382" i="17" s="1"/>
  <c r="G4892" i="17"/>
  <c r="K4892" i="17" s="1"/>
  <c r="G5912" i="17"/>
  <c r="K5912" i="17" s="1"/>
  <c r="G6932" i="17"/>
  <c r="K6932" i="17" s="1"/>
  <c r="G6422" i="17"/>
  <c r="K6422" i="17" s="1"/>
  <c r="G5742" i="17"/>
  <c r="K5742" i="17" s="1"/>
  <c r="G6252" i="17"/>
  <c r="K6252" i="17" s="1"/>
  <c r="G6762" i="17"/>
  <c r="K6762" i="17" s="1"/>
  <c r="G5402" i="17"/>
  <c r="K5402" i="17" s="1"/>
  <c r="G5572" i="17"/>
  <c r="K5572" i="17" s="1"/>
  <c r="G6082" i="17"/>
  <c r="K6082" i="17" s="1"/>
  <c r="G6592" i="17"/>
  <c r="K6592" i="17" s="1"/>
  <c r="G7102" i="17"/>
  <c r="K7102" i="17" s="1"/>
  <c r="G7272" i="17"/>
  <c r="K7272" i="17" s="1"/>
  <c r="G7442" i="17"/>
  <c r="K7442" i="17" s="1"/>
  <c r="G126" i="17"/>
  <c r="K126" i="17" s="1"/>
  <c r="G296" i="17"/>
  <c r="K296" i="17" s="1"/>
  <c r="G466" i="17"/>
  <c r="K466" i="17" s="1"/>
  <c r="G636" i="17"/>
  <c r="K636" i="17" s="1"/>
  <c r="G806" i="17"/>
  <c r="K806" i="17" s="1"/>
  <c r="G976" i="17"/>
  <c r="K976" i="17" s="1"/>
  <c r="G1486" i="17"/>
  <c r="K1486" i="17" s="1"/>
  <c r="G1316" i="17"/>
  <c r="K1316" i="17" s="1"/>
  <c r="G1826" i="17"/>
  <c r="K1826" i="17" s="1"/>
  <c r="G1146" i="17"/>
  <c r="K1146" i="17" s="1"/>
  <c r="G1656" i="17"/>
  <c r="K1656" i="17" s="1"/>
  <c r="G2166" i="17"/>
  <c r="K2166" i="17" s="1"/>
  <c r="G3186" i="17"/>
  <c r="K3186" i="17" s="1"/>
  <c r="G2676" i="17"/>
  <c r="K2676" i="17" s="1"/>
  <c r="G2506" i="17"/>
  <c r="K2506" i="17" s="1"/>
  <c r="G3016" i="17"/>
  <c r="K3016" i="17" s="1"/>
  <c r="G3526" i="17"/>
  <c r="K3526" i="17" s="1"/>
  <c r="G1996" i="17"/>
  <c r="K1996" i="17" s="1"/>
  <c r="G2846" i="17"/>
  <c r="K2846" i="17" s="1"/>
  <c r="G2336" i="17"/>
  <c r="K2336" i="17" s="1"/>
  <c r="G3356" i="17"/>
  <c r="K3356" i="17" s="1"/>
  <c r="G3696" i="17"/>
  <c r="K3696" i="17" s="1"/>
  <c r="G4716" i="17"/>
  <c r="K4716" i="17" s="1"/>
  <c r="G4206" i="17"/>
  <c r="K4206" i="17" s="1"/>
  <c r="G5226" i="17"/>
  <c r="K5226" i="17" s="1"/>
  <c r="G5056" i="17"/>
  <c r="K5056" i="17" s="1"/>
  <c r="G4036" i="17"/>
  <c r="K4036" i="17" s="1"/>
  <c r="G4546" i="17"/>
  <c r="K4546" i="17" s="1"/>
  <c r="G3866" i="17"/>
  <c r="K3866" i="17" s="1"/>
  <c r="G4376" i="17"/>
  <c r="K4376" i="17" s="1"/>
  <c r="G4886" i="17"/>
  <c r="K4886" i="17" s="1"/>
  <c r="G5396" i="17"/>
  <c r="K5396" i="17" s="1"/>
  <c r="G5906" i="17"/>
  <c r="K5906" i="17" s="1"/>
  <c r="G6416" i="17"/>
  <c r="K6416" i="17" s="1"/>
  <c r="G6926" i="17"/>
  <c r="K6926" i="17" s="1"/>
  <c r="G5736" i="17"/>
  <c r="K5736" i="17" s="1"/>
  <c r="G6246" i="17"/>
  <c r="K6246" i="17" s="1"/>
  <c r="G6756" i="17"/>
  <c r="K6756" i="17" s="1"/>
  <c r="G5566" i="17"/>
  <c r="K5566" i="17" s="1"/>
  <c r="G6076" i="17"/>
  <c r="K6076" i="17" s="1"/>
  <c r="G6586" i="17"/>
  <c r="K6586" i="17" s="1"/>
  <c r="G7096" i="17"/>
  <c r="K7096" i="17" s="1"/>
  <c r="G7436" i="17"/>
  <c r="K7436" i="17" s="1"/>
  <c r="G7266" i="17"/>
  <c r="K7266" i="17" s="1"/>
  <c r="G120" i="17"/>
  <c r="K120" i="17" s="1"/>
  <c r="G290" i="17"/>
  <c r="K290" i="17" s="1"/>
  <c r="G460" i="17"/>
  <c r="K460" i="17" s="1"/>
  <c r="G630" i="17"/>
  <c r="K630" i="17" s="1"/>
  <c r="G800" i="17"/>
  <c r="K800" i="17" s="1"/>
  <c r="G970" i="17"/>
  <c r="K970" i="17" s="1"/>
  <c r="G1480" i="17"/>
  <c r="K1480" i="17" s="1"/>
  <c r="G1310" i="17"/>
  <c r="K1310" i="17" s="1"/>
  <c r="G1820" i="17"/>
  <c r="K1820" i="17" s="1"/>
  <c r="G1140" i="17"/>
  <c r="K1140" i="17" s="1"/>
  <c r="G1650" i="17"/>
  <c r="K1650" i="17" s="1"/>
  <c r="G2160" i="17"/>
  <c r="K2160" i="17" s="1"/>
  <c r="G3180" i="17"/>
  <c r="K3180" i="17" s="1"/>
  <c r="G2670" i="17"/>
  <c r="K2670" i="17" s="1"/>
  <c r="G2500" i="17"/>
  <c r="K2500" i="17" s="1"/>
  <c r="G3010" i="17"/>
  <c r="K3010" i="17" s="1"/>
  <c r="G3520" i="17"/>
  <c r="K3520" i="17" s="1"/>
  <c r="G1990" i="17"/>
  <c r="K1990" i="17" s="1"/>
  <c r="G2840" i="17"/>
  <c r="K2840" i="17" s="1"/>
  <c r="G2330" i="17"/>
  <c r="K2330" i="17" s="1"/>
  <c r="G3350" i="17"/>
  <c r="K3350" i="17" s="1"/>
  <c r="G3690" i="17"/>
  <c r="K3690" i="17" s="1"/>
  <c r="G4710" i="17"/>
  <c r="K4710" i="17" s="1"/>
  <c r="G4200" i="17"/>
  <c r="K4200" i="17" s="1"/>
  <c r="G5220" i="17"/>
  <c r="K5220" i="17" s="1"/>
  <c r="G5050" i="17"/>
  <c r="K5050" i="17" s="1"/>
  <c r="G4030" i="17"/>
  <c r="K4030" i="17" s="1"/>
  <c r="G4540" i="17"/>
  <c r="K4540" i="17" s="1"/>
  <c r="G4370" i="17"/>
  <c r="K4370" i="17" s="1"/>
  <c r="G3860" i="17"/>
  <c r="K3860" i="17" s="1"/>
  <c r="G4880" i="17"/>
  <c r="K4880" i="17" s="1"/>
  <c r="G5900" i="17"/>
  <c r="K5900" i="17" s="1"/>
  <c r="G6410" i="17"/>
  <c r="K6410" i="17" s="1"/>
  <c r="G6920" i="17"/>
  <c r="K6920" i="17" s="1"/>
  <c r="G5390" i="17"/>
  <c r="K5390" i="17" s="1"/>
  <c r="G5730" i="17"/>
  <c r="K5730" i="17" s="1"/>
  <c r="G6240" i="17"/>
  <c r="K6240" i="17" s="1"/>
  <c r="G6750" i="17"/>
  <c r="K6750" i="17" s="1"/>
  <c r="G5560" i="17"/>
  <c r="K5560" i="17" s="1"/>
  <c r="G6070" i="17"/>
  <c r="K6070" i="17" s="1"/>
  <c r="G6580" i="17"/>
  <c r="K6580" i="17" s="1"/>
  <c r="G7090" i="17"/>
  <c r="K7090" i="17" s="1"/>
  <c r="G7260" i="17"/>
  <c r="K7260" i="17" s="1"/>
  <c r="G7430" i="17"/>
  <c r="K7430" i="17" s="1"/>
  <c r="G114" i="17"/>
  <c r="K114" i="17" s="1"/>
  <c r="G284" i="17"/>
  <c r="K284" i="17" s="1"/>
  <c r="G454" i="17"/>
  <c r="K454" i="17" s="1"/>
  <c r="G624" i="17"/>
  <c r="K624" i="17" s="1"/>
  <c r="G794" i="17"/>
  <c r="K794" i="17" s="1"/>
  <c r="G964" i="17"/>
  <c r="K964" i="17" s="1"/>
  <c r="G1134" i="17"/>
  <c r="K1134" i="17" s="1"/>
  <c r="G1474" i="17"/>
  <c r="K1474" i="17" s="1"/>
  <c r="G1304" i="17"/>
  <c r="K1304" i="17" s="1"/>
  <c r="G1814" i="17"/>
  <c r="K1814" i="17" s="1"/>
  <c r="G1644" i="17"/>
  <c r="K1644" i="17" s="1"/>
  <c r="G2154" i="17"/>
  <c r="K2154" i="17" s="1"/>
  <c r="G2664" i="17"/>
  <c r="K2664" i="17" s="1"/>
  <c r="G3174" i="17"/>
  <c r="K3174" i="17" s="1"/>
  <c r="G2494" i="17"/>
  <c r="K2494" i="17" s="1"/>
  <c r="G3004" i="17"/>
  <c r="K3004" i="17" s="1"/>
  <c r="G3514" i="17"/>
  <c r="K3514" i="17" s="1"/>
  <c r="G1984" i="17"/>
  <c r="K1984" i="17" s="1"/>
  <c r="G3344" i="17"/>
  <c r="K3344" i="17" s="1"/>
  <c r="G2324" i="17"/>
  <c r="K2324" i="17" s="1"/>
  <c r="G2834" i="17"/>
  <c r="K2834" i="17" s="1"/>
  <c r="G3684" i="17"/>
  <c r="K3684" i="17" s="1"/>
  <c r="G4704" i="17"/>
  <c r="K4704" i="17" s="1"/>
  <c r="G4194" i="17"/>
  <c r="K4194" i="17" s="1"/>
  <c r="G5214" i="17"/>
  <c r="K5214" i="17" s="1"/>
  <c r="G5044" i="17"/>
  <c r="K5044" i="17" s="1"/>
  <c r="G4024" i="17"/>
  <c r="K4024" i="17" s="1"/>
  <c r="G4534" i="17"/>
  <c r="K4534" i="17" s="1"/>
  <c r="G4874" i="17"/>
  <c r="K4874" i="17" s="1"/>
  <c r="G3854" i="17"/>
  <c r="K3854" i="17" s="1"/>
  <c r="G4364" i="17"/>
  <c r="K4364" i="17" s="1"/>
  <c r="G5894" i="17"/>
  <c r="K5894" i="17" s="1"/>
  <c r="G6404" i="17"/>
  <c r="K6404" i="17" s="1"/>
  <c r="G6914" i="17"/>
  <c r="K6914" i="17" s="1"/>
  <c r="G5724" i="17"/>
  <c r="K5724" i="17" s="1"/>
  <c r="G6234" i="17"/>
  <c r="K6234" i="17" s="1"/>
  <c r="G6744" i="17"/>
  <c r="K6744" i="17" s="1"/>
  <c r="G5384" i="17"/>
  <c r="K5384" i="17" s="1"/>
  <c r="G5554" i="17"/>
  <c r="K5554" i="17" s="1"/>
  <c r="G6064" i="17"/>
  <c r="K6064" i="17" s="1"/>
  <c r="G6574" i="17"/>
  <c r="K6574" i="17" s="1"/>
  <c r="G7084" i="17"/>
  <c r="K7084" i="17" s="1"/>
  <c r="G7254" i="17"/>
  <c r="K7254" i="17" s="1"/>
  <c r="G7424" i="17"/>
  <c r="K7424" i="17" s="1"/>
  <c r="G108" i="17"/>
  <c r="K108" i="17" s="1"/>
  <c r="G278" i="17"/>
  <c r="K278" i="17" s="1"/>
  <c r="G448" i="17"/>
  <c r="K448" i="17" s="1"/>
  <c r="G618" i="17"/>
  <c r="K618" i="17" s="1"/>
  <c r="G788" i="17"/>
  <c r="K788" i="17" s="1"/>
  <c r="G958" i="17"/>
  <c r="K958" i="17" s="1"/>
  <c r="G1128" i="17"/>
  <c r="K1128" i="17" s="1"/>
  <c r="G1468" i="17"/>
  <c r="K1468" i="17" s="1"/>
  <c r="G1298" i="17"/>
  <c r="K1298" i="17" s="1"/>
  <c r="G1808" i="17"/>
  <c r="K1808" i="17" s="1"/>
  <c r="G1638" i="17"/>
  <c r="K1638" i="17" s="1"/>
  <c r="G2148" i="17"/>
  <c r="K2148" i="17" s="1"/>
  <c r="G3168" i="17"/>
  <c r="K3168" i="17" s="1"/>
  <c r="G2658" i="17"/>
  <c r="K2658" i="17" s="1"/>
  <c r="G2488" i="17"/>
  <c r="K2488" i="17" s="1"/>
  <c r="G2998" i="17"/>
  <c r="K2998" i="17" s="1"/>
  <c r="G3508" i="17"/>
  <c r="K3508" i="17" s="1"/>
  <c r="G1978" i="17"/>
  <c r="K1978" i="17" s="1"/>
  <c r="G2318" i="17"/>
  <c r="K2318" i="17" s="1"/>
  <c r="G2828" i="17"/>
  <c r="K2828" i="17" s="1"/>
  <c r="G3338" i="17"/>
  <c r="K3338" i="17" s="1"/>
  <c r="G3678" i="17"/>
  <c r="K3678" i="17" s="1"/>
  <c r="G4698" i="17"/>
  <c r="K4698" i="17" s="1"/>
  <c r="G4188" i="17"/>
  <c r="K4188" i="17" s="1"/>
  <c r="G5208" i="17"/>
  <c r="K5208" i="17" s="1"/>
  <c r="G5038" i="17"/>
  <c r="K5038" i="17" s="1"/>
  <c r="G4018" i="17"/>
  <c r="K4018" i="17" s="1"/>
  <c r="G4528" i="17"/>
  <c r="K4528" i="17" s="1"/>
  <c r="G4868" i="17"/>
  <c r="K4868" i="17" s="1"/>
  <c r="G3848" i="17"/>
  <c r="K3848" i="17" s="1"/>
  <c r="G4358" i="17"/>
  <c r="K4358" i="17" s="1"/>
  <c r="G5378" i="17"/>
  <c r="K5378" i="17" s="1"/>
  <c r="G5888" i="17"/>
  <c r="K5888" i="17" s="1"/>
  <c r="G6398" i="17"/>
  <c r="K6398" i="17" s="1"/>
  <c r="G6908" i="17"/>
  <c r="K6908" i="17" s="1"/>
  <c r="G5718" i="17"/>
  <c r="K5718" i="17" s="1"/>
  <c r="G6228" i="17"/>
  <c r="K6228" i="17" s="1"/>
  <c r="G6738" i="17"/>
  <c r="K6738" i="17" s="1"/>
  <c r="G5548" i="17"/>
  <c r="K5548" i="17" s="1"/>
  <c r="G6058" i="17"/>
  <c r="K6058" i="17" s="1"/>
  <c r="G6568" i="17"/>
  <c r="K6568" i="17" s="1"/>
  <c r="G7078" i="17"/>
  <c r="K7078" i="17" s="1"/>
  <c r="G7248" i="17"/>
  <c r="K7248" i="17" s="1"/>
  <c r="G7418" i="17"/>
  <c r="K7418" i="17" s="1"/>
  <c r="G102" i="17"/>
  <c r="K102" i="17" s="1"/>
  <c r="G272" i="17"/>
  <c r="K272" i="17" s="1"/>
  <c r="G442" i="17"/>
  <c r="K442" i="17" s="1"/>
  <c r="G612" i="17"/>
  <c r="K612" i="17" s="1"/>
  <c r="G782" i="17"/>
  <c r="K782" i="17" s="1"/>
  <c r="G952" i="17"/>
  <c r="K952" i="17" s="1"/>
  <c r="G1462" i="17"/>
  <c r="K1462" i="17" s="1"/>
  <c r="G1292" i="17"/>
  <c r="K1292" i="17" s="1"/>
  <c r="G1802" i="17"/>
  <c r="K1802" i="17" s="1"/>
  <c r="G1122" i="17"/>
  <c r="K1122" i="17" s="1"/>
  <c r="G1632" i="17"/>
  <c r="K1632" i="17" s="1"/>
  <c r="G2142" i="17"/>
  <c r="K2142" i="17" s="1"/>
  <c r="G2652" i="17"/>
  <c r="K2652" i="17" s="1"/>
  <c r="G3162" i="17"/>
  <c r="K3162" i="17" s="1"/>
  <c r="G2482" i="17"/>
  <c r="K2482" i="17" s="1"/>
  <c r="G2992" i="17"/>
  <c r="K2992" i="17" s="1"/>
  <c r="G3502" i="17"/>
  <c r="K3502" i="17" s="1"/>
  <c r="G1972" i="17"/>
  <c r="K1972" i="17" s="1"/>
  <c r="G2312" i="17"/>
  <c r="K2312" i="17" s="1"/>
  <c r="G2822" i="17"/>
  <c r="K2822" i="17" s="1"/>
  <c r="G3332" i="17"/>
  <c r="K3332" i="17" s="1"/>
  <c r="G3672" i="17"/>
  <c r="K3672" i="17" s="1"/>
  <c r="G4692" i="17"/>
  <c r="K4692" i="17" s="1"/>
  <c r="G4182" i="17"/>
  <c r="K4182" i="17" s="1"/>
  <c r="G5202" i="17"/>
  <c r="K5202" i="17" s="1"/>
  <c r="G5032" i="17"/>
  <c r="K5032" i="17" s="1"/>
  <c r="G4012" i="17"/>
  <c r="K4012" i="17" s="1"/>
  <c r="G4522" i="17"/>
  <c r="K4522" i="17" s="1"/>
  <c r="G4862" i="17"/>
  <c r="K4862" i="17" s="1"/>
  <c r="G3842" i="17"/>
  <c r="K3842" i="17" s="1"/>
  <c r="G4352" i="17"/>
  <c r="K4352" i="17" s="1"/>
  <c r="G5882" i="17"/>
  <c r="K5882" i="17" s="1"/>
  <c r="G6392" i="17"/>
  <c r="K6392" i="17" s="1"/>
  <c r="G6902" i="17"/>
  <c r="K6902" i="17" s="1"/>
  <c r="G5372" i="17"/>
  <c r="K5372" i="17" s="1"/>
  <c r="G6732" i="17"/>
  <c r="K6732" i="17" s="1"/>
  <c r="G5712" i="17"/>
  <c r="K5712" i="17" s="1"/>
  <c r="G6222" i="17"/>
  <c r="K6222" i="17" s="1"/>
  <c r="G5542" i="17"/>
  <c r="K5542" i="17" s="1"/>
  <c r="G6052" i="17"/>
  <c r="K6052" i="17" s="1"/>
  <c r="G6562" i="17"/>
  <c r="K6562" i="17" s="1"/>
  <c r="G7072" i="17"/>
  <c r="K7072" i="17" s="1"/>
  <c r="G7242" i="17"/>
  <c r="K7242" i="17" s="1"/>
  <c r="G7412" i="17"/>
  <c r="K7412" i="17" s="1"/>
  <c r="G96" i="17"/>
  <c r="K96" i="17" s="1"/>
  <c r="G266" i="17"/>
  <c r="K266" i="17" s="1"/>
  <c r="G436" i="17"/>
  <c r="K436" i="17" s="1"/>
  <c r="G606" i="17"/>
  <c r="K606" i="17" s="1"/>
  <c r="G776" i="17"/>
  <c r="K776" i="17" s="1"/>
  <c r="G946" i="17"/>
  <c r="K946" i="17" s="1"/>
  <c r="G1456" i="17"/>
  <c r="K1456" i="17" s="1"/>
  <c r="G1286" i="17"/>
  <c r="K1286" i="17" s="1"/>
  <c r="G1796" i="17"/>
  <c r="K1796" i="17" s="1"/>
  <c r="G1116" i="17"/>
  <c r="K1116" i="17" s="1"/>
  <c r="G1626" i="17"/>
  <c r="K1626" i="17" s="1"/>
  <c r="G2136" i="17"/>
  <c r="K2136" i="17" s="1"/>
  <c r="G2646" i="17"/>
  <c r="K2646" i="17" s="1"/>
  <c r="G3156" i="17"/>
  <c r="K3156" i="17" s="1"/>
  <c r="G1966" i="17"/>
  <c r="K1966" i="17" s="1"/>
  <c r="G2476" i="17"/>
  <c r="K2476" i="17" s="1"/>
  <c r="G2986" i="17"/>
  <c r="K2986" i="17" s="1"/>
  <c r="G3496" i="17"/>
  <c r="K3496" i="17" s="1"/>
  <c r="G3326" i="17"/>
  <c r="K3326" i="17" s="1"/>
  <c r="G2306" i="17"/>
  <c r="K2306" i="17" s="1"/>
  <c r="G2816" i="17"/>
  <c r="K2816" i="17" s="1"/>
  <c r="G3666" i="17"/>
  <c r="K3666" i="17" s="1"/>
  <c r="G4686" i="17"/>
  <c r="K4686" i="17" s="1"/>
  <c r="G4176" i="17"/>
  <c r="K4176" i="17" s="1"/>
  <c r="G5196" i="17"/>
  <c r="K5196" i="17" s="1"/>
  <c r="G5026" i="17"/>
  <c r="K5026" i="17" s="1"/>
  <c r="G4006" i="17"/>
  <c r="K4006" i="17" s="1"/>
  <c r="G4516" i="17"/>
  <c r="K4516" i="17" s="1"/>
  <c r="G4856" i="17"/>
  <c r="K4856" i="17" s="1"/>
  <c r="G3836" i="17"/>
  <c r="K3836" i="17" s="1"/>
  <c r="G4346" i="17"/>
  <c r="K4346" i="17" s="1"/>
  <c r="G5876" i="17"/>
  <c r="K5876" i="17" s="1"/>
  <c r="G6386" i="17"/>
  <c r="K6386" i="17" s="1"/>
  <c r="G6896" i="17"/>
  <c r="K6896" i="17" s="1"/>
  <c r="G6726" i="17"/>
  <c r="K6726" i="17" s="1"/>
  <c r="G5706" i="17"/>
  <c r="K5706" i="17" s="1"/>
  <c r="G6216" i="17"/>
  <c r="K6216" i="17" s="1"/>
  <c r="G5366" i="17"/>
  <c r="K5366" i="17" s="1"/>
  <c r="G5536" i="17"/>
  <c r="K5536" i="17" s="1"/>
  <c r="G6046" i="17"/>
  <c r="K6046" i="17" s="1"/>
  <c r="G6556" i="17"/>
  <c r="K6556" i="17" s="1"/>
  <c r="G7066" i="17"/>
  <c r="K7066" i="17" s="1"/>
  <c r="G7236" i="17"/>
  <c r="K7236" i="17" s="1"/>
  <c r="G7406" i="17"/>
  <c r="K7406" i="17" s="1"/>
  <c r="G90" i="17"/>
  <c r="K90" i="17" s="1"/>
  <c r="G260" i="17"/>
  <c r="K260" i="17" s="1"/>
  <c r="G430" i="17"/>
  <c r="K430" i="17" s="1"/>
  <c r="G600" i="17"/>
  <c r="K600" i="17" s="1"/>
  <c r="G770" i="17"/>
  <c r="K770" i="17" s="1"/>
  <c r="G940" i="17"/>
  <c r="K940" i="17" s="1"/>
  <c r="G1450" i="17"/>
  <c r="K1450" i="17" s="1"/>
  <c r="G1280" i="17"/>
  <c r="K1280" i="17" s="1"/>
  <c r="G1790" i="17"/>
  <c r="K1790" i="17" s="1"/>
  <c r="G1110" i="17"/>
  <c r="K1110" i="17" s="1"/>
  <c r="G1620" i="17"/>
  <c r="K1620" i="17" s="1"/>
  <c r="G2130" i="17"/>
  <c r="K2130" i="17" s="1"/>
  <c r="G2640" i="17"/>
  <c r="K2640" i="17" s="1"/>
  <c r="G3150" i="17"/>
  <c r="K3150" i="17" s="1"/>
  <c r="G2470" i="17"/>
  <c r="K2470" i="17" s="1"/>
  <c r="G2980" i="17"/>
  <c r="K2980" i="17" s="1"/>
  <c r="G3490" i="17"/>
  <c r="K3490" i="17" s="1"/>
  <c r="G1960" i="17"/>
  <c r="K1960" i="17" s="1"/>
  <c r="G2300" i="17"/>
  <c r="K2300" i="17" s="1"/>
  <c r="G3320" i="17"/>
  <c r="K3320" i="17" s="1"/>
  <c r="G2810" i="17"/>
  <c r="K2810" i="17" s="1"/>
  <c r="G4680" i="17"/>
  <c r="K4680" i="17" s="1"/>
  <c r="G3660" i="17"/>
  <c r="K3660" i="17" s="1"/>
  <c r="G4170" i="17"/>
  <c r="K4170" i="17" s="1"/>
  <c r="G5190" i="17"/>
  <c r="K5190" i="17" s="1"/>
  <c r="G5020" i="17"/>
  <c r="K5020" i="17" s="1"/>
  <c r="G4000" i="17"/>
  <c r="K4000" i="17" s="1"/>
  <c r="G4510" i="17"/>
  <c r="K4510" i="17" s="1"/>
  <c r="G4850" i="17"/>
  <c r="K4850" i="17" s="1"/>
  <c r="G3830" i="17"/>
  <c r="K3830" i="17" s="1"/>
  <c r="G4340" i="17"/>
  <c r="K4340" i="17" s="1"/>
  <c r="G5360" i="17"/>
  <c r="K5360" i="17" s="1"/>
  <c r="G5870" i="17"/>
  <c r="K5870" i="17" s="1"/>
  <c r="G6380" i="17"/>
  <c r="K6380" i="17" s="1"/>
  <c r="G6890" i="17"/>
  <c r="K6890" i="17" s="1"/>
  <c r="G6720" i="17"/>
  <c r="K6720" i="17" s="1"/>
  <c r="G5700" i="17"/>
  <c r="K5700" i="17" s="1"/>
  <c r="G6210" i="17"/>
  <c r="K6210" i="17" s="1"/>
  <c r="G5530" i="17"/>
  <c r="K5530" i="17" s="1"/>
  <c r="G6040" i="17"/>
  <c r="K6040" i="17" s="1"/>
  <c r="G6550" i="17"/>
  <c r="K6550" i="17" s="1"/>
  <c r="G7060" i="17"/>
  <c r="K7060" i="17" s="1"/>
  <c r="G7230" i="17"/>
  <c r="K7230" i="17" s="1"/>
  <c r="G7400" i="17"/>
  <c r="K7400" i="17" s="1"/>
  <c r="G254" i="17"/>
  <c r="K254" i="17" s="1"/>
  <c r="G84" i="17"/>
  <c r="K84" i="17" s="1"/>
  <c r="G424" i="17"/>
  <c r="K424" i="17" s="1"/>
  <c r="G594" i="17"/>
  <c r="K594" i="17" s="1"/>
  <c r="G764" i="17"/>
  <c r="K764" i="17" s="1"/>
  <c r="G934" i="17"/>
  <c r="K934" i="17" s="1"/>
  <c r="G1104" i="17"/>
  <c r="K1104" i="17" s="1"/>
  <c r="G1444" i="17"/>
  <c r="K1444" i="17" s="1"/>
  <c r="G1274" i="17"/>
  <c r="K1274" i="17" s="1"/>
  <c r="G1784" i="17"/>
  <c r="K1784" i="17" s="1"/>
  <c r="G1614" i="17"/>
  <c r="K1614" i="17" s="1"/>
  <c r="G2124" i="17"/>
  <c r="K2124" i="17" s="1"/>
  <c r="G2634" i="17"/>
  <c r="K2634" i="17" s="1"/>
  <c r="G3144" i="17"/>
  <c r="K3144" i="17" s="1"/>
  <c r="G2464" i="17"/>
  <c r="K2464" i="17" s="1"/>
  <c r="G2974" i="17"/>
  <c r="K2974" i="17" s="1"/>
  <c r="G3484" i="17"/>
  <c r="K3484" i="17" s="1"/>
  <c r="G2294" i="17"/>
  <c r="K2294" i="17" s="1"/>
  <c r="G3314" i="17"/>
  <c r="K3314" i="17" s="1"/>
  <c r="G1954" i="17"/>
  <c r="K1954" i="17" s="1"/>
  <c r="G2804" i="17"/>
  <c r="K2804" i="17" s="1"/>
  <c r="G4674" i="17"/>
  <c r="K4674" i="17" s="1"/>
  <c r="G3654" i="17"/>
  <c r="K3654" i="17" s="1"/>
  <c r="G4164" i="17"/>
  <c r="K4164" i="17" s="1"/>
  <c r="G5184" i="17"/>
  <c r="K5184" i="17" s="1"/>
  <c r="G5014" i="17"/>
  <c r="K5014" i="17" s="1"/>
  <c r="G3994" i="17"/>
  <c r="K3994" i="17" s="1"/>
  <c r="G4504" i="17"/>
  <c r="K4504" i="17" s="1"/>
  <c r="G4844" i="17"/>
  <c r="K4844" i="17" s="1"/>
  <c r="G3824" i="17"/>
  <c r="K3824" i="17" s="1"/>
  <c r="G4334" i="17"/>
  <c r="K4334" i="17" s="1"/>
  <c r="G5864" i="17"/>
  <c r="K5864" i="17" s="1"/>
  <c r="G6374" i="17"/>
  <c r="K6374" i="17" s="1"/>
  <c r="G6884" i="17"/>
  <c r="K6884" i="17" s="1"/>
  <c r="G5354" i="17"/>
  <c r="K5354" i="17" s="1"/>
  <c r="G6204" i="17"/>
  <c r="K6204" i="17" s="1"/>
  <c r="G6714" i="17"/>
  <c r="K6714" i="17" s="1"/>
  <c r="G5694" i="17"/>
  <c r="K5694" i="17" s="1"/>
  <c r="G5524" i="17"/>
  <c r="K5524" i="17" s="1"/>
  <c r="G6034" i="17"/>
  <c r="K6034" i="17" s="1"/>
  <c r="G6544" i="17"/>
  <c r="K6544" i="17" s="1"/>
  <c r="G7054" i="17"/>
  <c r="K7054" i="17" s="1"/>
  <c r="G7224" i="17"/>
  <c r="K7224" i="17" s="1"/>
  <c r="G7394" i="17"/>
  <c r="K7394" i="17" s="1"/>
  <c r="G248" i="17"/>
  <c r="K248" i="17" s="1"/>
  <c r="G78" i="17"/>
  <c r="K78" i="17" s="1"/>
  <c r="G418" i="17"/>
  <c r="K418" i="17" s="1"/>
  <c r="G588" i="17"/>
  <c r="K588" i="17" s="1"/>
  <c r="G758" i="17"/>
  <c r="K758" i="17" s="1"/>
  <c r="G928" i="17"/>
  <c r="K928" i="17" s="1"/>
  <c r="G1098" i="17"/>
  <c r="K1098" i="17" s="1"/>
  <c r="G1438" i="17"/>
  <c r="K1438" i="17" s="1"/>
  <c r="G1268" i="17"/>
  <c r="K1268" i="17" s="1"/>
  <c r="G1778" i="17"/>
  <c r="K1778" i="17" s="1"/>
  <c r="G1608" i="17"/>
  <c r="K1608" i="17" s="1"/>
  <c r="G2628" i="17"/>
  <c r="K2628" i="17" s="1"/>
  <c r="G1948" i="17"/>
  <c r="K1948" i="17" s="1"/>
  <c r="G2118" i="17"/>
  <c r="K2118" i="17" s="1"/>
  <c r="G3138" i="17"/>
  <c r="K3138" i="17" s="1"/>
  <c r="G2458" i="17"/>
  <c r="K2458" i="17" s="1"/>
  <c r="G2968" i="17"/>
  <c r="K2968" i="17" s="1"/>
  <c r="G3478" i="17"/>
  <c r="K3478" i="17" s="1"/>
  <c r="G2288" i="17"/>
  <c r="K2288" i="17" s="1"/>
  <c r="G3308" i="17"/>
  <c r="K3308" i="17" s="1"/>
  <c r="G2798" i="17"/>
  <c r="K2798" i="17" s="1"/>
  <c r="G4668" i="17"/>
  <c r="K4668" i="17" s="1"/>
  <c r="G3648" i="17"/>
  <c r="K3648" i="17" s="1"/>
  <c r="G4158" i="17"/>
  <c r="K4158" i="17" s="1"/>
  <c r="G5178" i="17"/>
  <c r="K5178" i="17" s="1"/>
  <c r="G5008" i="17"/>
  <c r="K5008" i="17" s="1"/>
  <c r="G3988" i="17"/>
  <c r="K3988" i="17" s="1"/>
  <c r="G4498" i="17"/>
  <c r="K4498" i="17" s="1"/>
  <c r="G4838" i="17"/>
  <c r="K4838" i="17" s="1"/>
  <c r="G3818" i="17"/>
  <c r="K3818" i="17" s="1"/>
  <c r="G4328" i="17"/>
  <c r="K4328" i="17" s="1"/>
  <c r="G5858" i="17"/>
  <c r="K5858" i="17" s="1"/>
  <c r="G6368" i="17"/>
  <c r="K6368" i="17" s="1"/>
  <c r="G6878" i="17"/>
  <c r="K6878" i="17" s="1"/>
  <c r="G6198" i="17"/>
  <c r="K6198" i="17" s="1"/>
  <c r="G6708" i="17"/>
  <c r="K6708" i="17" s="1"/>
  <c r="G5688" i="17"/>
  <c r="K5688" i="17" s="1"/>
  <c r="G5348" i="17"/>
  <c r="K5348" i="17" s="1"/>
  <c r="G6028" i="17"/>
  <c r="K6028" i="17" s="1"/>
  <c r="G6538" i="17"/>
  <c r="K6538" i="17" s="1"/>
  <c r="G7048" i="17"/>
  <c r="K7048" i="17" s="1"/>
  <c r="G5518" i="17"/>
  <c r="K5518" i="17" s="1"/>
  <c r="G7218" i="17"/>
  <c r="K7218" i="17" s="1"/>
  <c r="G7388" i="17"/>
  <c r="K7388" i="17" s="1"/>
  <c r="G65" i="17"/>
  <c r="K65" i="17" s="1"/>
  <c r="G235" i="17"/>
  <c r="K235" i="17" s="1"/>
  <c r="G405" i="17"/>
  <c r="K405" i="17" s="1"/>
  <c r="G575" i="17"/>
  <c r="K575" i="17" s="1"/>
  <c r="G745" i="17"/>
  <c r="K745" i="17" s="1"/>
  <c r="G915" i="17"/>
  <c r="K915" i="17" s="1"/>
  <c r="G1765" i="17"/>
  <c r="K1765" i="17" s="1"/>
  <c r="G1255" i="17"/>
  <c r="K1255" i="17" s="1"/>
  <c r="G1595" i="17"/>
  <c r="K1595" i="17" s="1"/>
  <c r="G1085" i="17"/>
  <c r="K1085" i="17" s="1"/>
  <c r="G1425" i="17"/>
  <c r="K1425" i="17" s="1"/>
  <c r="G1935" i="17"/>
  <c r="K1935" i="17" s="1"/>
  <c r="G2445" i="17"/>
  <c r="K2445" i="17" s="1"/>
  <c r="G2955" i="17"/>
  <c r="K2955" i="17" s="1"/>
  <c r="G3465" i="17"/>
  <c r="K3465" i="17" s="1"/>
  <c r="G2785" i="17"/>
  <c r="K2785" i="17" s="1"/>
  <c r="G2275" i="17"/>
  <c r="K2275" i="17" s="1"/>
  <c r="G3295" i="17"/>
  <c r="K3295" i="17" s="1"/>
  <c r="G2105" i="17"/>
  <c r="K2105" i="17" s="1"/>
  <c r="G2615" i="17"/>
  <c r="K2615" i="17" s="1"/>
  <c r="G3125" i="17"/>
  <c r="K3125" i="17" s="1"/>
  <c r="G3975" i="17"/>
  <c r="K3975" i="17" s="1"/>
  <c r="G4485" i="17"/>
  <c r="K4485" i="17" s="1"/>
  <c r="G4995" i="17"/>
  <c r="K4995" i="17" s="1"/>
  <c r="G3805" i="17"/>
  <c r="K3805" i="17" s="1"/>
  <c r="G4825" i="17"/>
  <c r="K4825" i="17" s="1"/>
  <c r="G5335" i="17"/>
  <c r="K5335" i="17" s="1"/>
  <c r="G4315" i="17"/>
  <c r="K4315" i="17" s="1"/>
  <c r="G4145" i="17"/>
  <c r="K4145" i="17" s="1"/>
  <c r="G3635" i="17"/>
  <c r="K3635" i="17" s="1"/>
  <c r="G4655" i="17"/>
  <c r="K4655" i="17" s="1"/>
  <c r="G5165" i="17"/>
  <c r="K5165" i="17" s="1"/>
  <c r="G5675" i="17"/>
  <c r="K5675" i="17" s="1"/>
  <c r="G6185" i="17"/>
  <c r="K6185" i="17" s="1"/>
  <c r="G6695" i="17"/>
  <c r="K6695" i="17" s="1"/>
  <c r="G6015" i="17"/>
  <c r="K6015" i="17" s="1"/>
  <c r="G6525" i="17"/>
  <c r="K6525" i="17" s="1"/>
  <c r="G5505" i="17"/>
  <c r="K5505" i="17" s="1"/>
  <c r="G7035" i="17"/>
  <c r="K7035" i="17" s="1"/>
  <c r="G6865" i="17"/>
  <c r="K6865" i="17" s="1"/>
  <c r="G5845" i="17"/>
  <c r="K5845" i="17" s="1"/>
  <c r="G6355" i="17"/>
  <c r="K6355" i="17" s="1"/>
  <c r="G7205" i="17"/>
  <c r="K7205" i="17" s="1"/>
  <c r="G7375" i="17"/>
  <c r="K7375" i="17" s="1"/>
  <c r="G59" i="17"/>
  <c r="K59" i="17" s="1"/>
  <c r="G229" i="17"/>
  <c r="K229" i="17" s="1"/>
  <c r="G399" i="17"/>
  <c r="K399" i="17" s="1"/>
  <c r="G569" i="17"/>
  <c r="K569" i="17" s="1"/>
  <c r="G739" i="17"/>
  <c r="K739" i="17" s="1"/>
  <c r="G909" i="17"/>
  <c r="K909" i="17" s="1"/>
  <c r="G1929" i="17"/>
  <c r="K1929" i="17" s="1"/>
  <c r="G1759" i="17"/>
  <c r="K1759" i="17" s="1"/>
  <c r="G1249" i="17"/>
  <c r="K1249" i="17" s="1"/>
  <c r="G1589" i="17"/>
  <c r="K1589" i="17" s="1"/>
  <c r="G1079" i="17"/>
  <c r="K1079" i="17" s="1"/>
  <c r="G1419" i="17"/>
  <c r="K1419" i="17" s="1"/>
  <c r="G2439" i="17"/>
  <c r="K2439" i="17" s="1"/>
  <c r="G2949" i="17"/>
  <c r="K2949" i="17" s="1"/>
  <c r="G3459" i="17"/>
  <c r="K3459" i="17" s="1"/>
  <c r="G2779" i="17"/>
  <c r="K2779" i="17" s="1"/>
  <c r="G2269" i="17"/>
  <c r="K2269" i="17" s="1"/>
  <c r="G3289" i="17"/>
  <c r="K3289" i="17" s="1"/>
  <c r="G2099" i="17"/>
  <c r="K2099" i="17" s="1"/>
  <c r="G2609" i="17"/>
  <c r="K2609" i="17" s="1"/>
  <c r="G3119" i="17"/>
  <c r="K3119" i="17" s="1"/>
  <c r="G3969" i="17"/>
  <c r="K3969" i="17" s="1"/>
  <c r="G4479" i="17"/>
  <c r="K4479" i="17" s="1"/>
  <c r="G4989" i="17"/>
  <c r="K4989" i="17" s="1"/>
  <c r="G3799" i="17"/>
  <c r="K3799" i="17" s="1"/>
  <c r="G4819" i="17"/>
  <c r="K4819" i="17" s="1"/>
  <c r="G5329" i="17"/>
  <c r="K5329" i="17" s="1"/>
  <c r="G4309" i="17"/>
  <c r="K4309" i="17" s="1"/>
  <c r="G4139" i="17"/>
  <c r="K4139" i="17" s="1"/>
  <c r="G3629" i="17"/>
  <c r="K3629" i="17" s="1"/>
  <c r="G4649" i="17"/>
  <c r="K4649" i="17" s="1"/>
  <c r="G5669" i="17"/>
  <c r="K5669" i="17" s="1"/>
  <c r="G6179" i="17"/>
  <c r="K6179" i="17" s="1"/>
  <c r="G6689" i="17"/>
  <c r="K6689" i="17" s="1"/>
  <c r="G7199" i="17"/>
  <c r="K7199" i="17" s="1"/>
  <c r="G6009" i="17"/>
  <c r="K6009" i="17" s="1"/>
  <c r="G6519" i="17"/>
  <c r="K6519" i="17" s="1"/>
  <c r="G5499" i="17"/>
  <c r="K5499" i="17" s="1"/>
  <c r="G7029" i="17"/>
  <c r="K7029" i="17" s="1"/>
  <c r="G6859" i="17"/>
  <c r="K6859" i="17" s="1"/>
  <c r="G5159" i="17"/>
  <c r="K5159" i="17" s="1"/>
  <c r="G5839" i="17"/>
  <c r="K5839" i="17" s="1"/>
  <c r="G6349" i="17"/>
  <c r="K6349" i="17" s="1"/>
  <c r="G7369" i="17"/>
  <c r="K7369" i="17" s="1"/>
  <c r="G53" i="17"/>
  <c r="K53" i="17" s="1"/>
  <c r="G223" i="17"/>
  <c r="K223" i="17" s="1"/>
  <c r="G393" i="17"/>
  <c r="K393" i="17" s="1"/>
  <c r="G563" i="17"/>
  <c r="K563" i="17" s="1"/>
  <c r="G733" i="17"/>
  <c r="K733" i="17" s="1"/>
  <c r="G903" i="17"/>
  <c r="K903" i="17" s="1"/>
  <c r="G1923" i="17"/>
  <c r="K1923" i="17" s="1"/>
  <c r="G1753" i="17"/>
  <c r="K1753" i="17" s="1"/>
  <c r="G1243" i="17"/>
  <c r="K1243" i="17" s="1"/>
  <c r="G1583" i="17"/>
  <c r="K1583" i="17" s="1"/>
  <c r="G1073" i="17"/>
  <c r="K1073" i="17" s="1"/>
  <c r="G1413" i="17"/>
  <c r="K1413" i="17" s="1"/>
  <c r="G2433" i="17"/>
  <c r="K2433" i="17" s="1"/>
  <c r="G2943" i="17"/>
  <c r="K2943" i="17" s="1"/>
  <c r="G3453" i="17"/>
  <c r="K3453" i="17" s="1"/>
  <c r="G2773" i="17"/>
  <c r="K2773" i="17" s="1"/>
  <c r="G2263" i="17"/>
  <c r="K2263" i="17" s="1"/>
  <c r="G3283" i="17"/>
  <c r="K3283" i="17" s="1"/>
  <c r="G2093" i="17"/>
  <c r="K2093" i="17" s="1"/>
  <c r="G2603" i="17"/>
  <c r="K2603" i="17" s="1"/>
  <c r="G3113" i="17"/>
  <c r="K3113" i="17" s="1"/>
  <c r="G3963" i="17"/>
  <c r="K3963" i="17" s="1"/>
  <c r="G4473" i="17"/>
  <c r="K4473" i="17" s="1"/>
  <c r="G4983" i="17"/>
  <c r="K4983" i="17" s="1"/>
  <c r="G3793" i="17"/>
  <c r="K3793" i="17" s="1"/>
  <c r="G4813" i="17"/>
  <c r="K4813" i="17" s="1"/>
  <c r="G5323" i="17"/>
  <c r="K5323" i="17" s="1"/>
  <c r="G4303" i="17"/>
  <c r="K4303" i="17" s="1"/>
  <c r="G4133" i="17"/>
  <c r="K4133" i="17" s="1"/>
  <c r="G3623" i="17"/>
  <c r="K3623" i="17" s="1"/>
  <c r="G4643" i="17"/>
  <c r="K4643" i="17" s="1"/>
  <c r="G5663" i="17"/>
  <c r="K5663" i="17" s="1"/>
  <c r="G6173" i="17"/>
  <c r="K6173" i="17" s="1"/>
  <c r="G6683" i="17"/>
  <c r="K6683" i="17" s="1"/>
  <c r="G7193" i="17"/>
  <c r="K7193" i="17" s="1"/>
  <c r="G6003" i="17"/>
  <c r="K6003" i="17" s="1"/>
  <c r="G6513" i="17"/>
  <c r="K6513" i="17" s="1"/>
  <c r="G5153" i="17"/>
  <c r="K5153" i="17" s="1"/>
  <c r="G5493" i="17"/>
  <c r="K5493" i="17" s="1"/>
  <c r="G7023" i="17"/>
  <c r="K7023" i="17" s="1"/>
  <c r="G6853" i="17"/>
  <c r="K6853" i="17" s="1"/>
  <c r="G5833" i="17"/>
  <c r="K5833" i="17" s="1"/>
  <c r="G6343" i="17"/>
  <c r="K6343" i="17" s="1"/>
  <c r="G7363" i="17"/>
  <c r="K7363" i="17" s="1"/>
  <c r="G47" i="17"/>
  <c r="K47" i="17" s="1"/>
  <c r="G217" i="17"/>
  <c r="K217" i="17" s="1"/>
  <c r="G387" i="17"/>
  <c r="K387" i="17" s="1"/>
  <c r="G557" i="17"/>
  <c r="K557" i="17" s="1"/>
  <c r="G727" i="17"/>
  <c r="K727" i="17" s="1"/>
  <c r="G897" i="17"/>
  <c r="K897" i="17" s="1"/>
  <c r="G1917" i="17"/>
  <c r="K1917" i="17" s="1"/>
  <c r="G1747" i="17"/>
  <c r="K1747" i="17" s="1"/>
  <c r="G1237" i="17"/>
  <c r="K1237" i="17" s="1"/>
  <c r="G1577" i="17"/>
  <c r="K1577" i="17" s="1"/>
  <c r="G1067" i="17"/>
  <c r="K1067" i="17" s="1"/>
  <c r="G1407" i="17"/>
  <c r="K1407" i="17" s="1"/>
  <c r="G2427" i="17"/>
  <c r="K2427" i="17" s="1"/>
  <c r="G2937" i="17"/>
  <c r="K2937" i="17" s="1"/>
  <c r="G3447" i="17"/>
  <c r="K3447" i="17" s="1"/>
  <c r="G2767" i="17"/>
  <c r="K2767" i="17" s="1"/>
  <c r="G2257" i="17"/>
  <c r="K2257" i="17" s="1"/>
  <c r="G3277" i="17"/>
  <c r="K3277" i="17" s="1"/>
  <c r="G2597" i="17"/>
  <c r="K2597" i="17" s="1"/>
  <c r="G3107" i="17"/>
  <c r="K3107" i="17" s="1"/>
  <c r="G2087" i="17"/>
  <c r="K2087" i="17" s="1"/>
  <c r="G3957" i="17"/>
  <c r="K3957" i="17" s="1"/>
  <c r="G4467" i="17"/>
  <c r="K4467" i="17" s="1"/>
  <c r="G4977" i="17"/>
  <c r="K4977" i="17" s="1"/>
  <c r="G3787" i="17"/>
  <c r="K3787" i="17" s="1"/>
  <c r="G4807" i="17"/>
  <c r="K4807" i="17" s="1"/>
  <c r="G5317" i="17"/>
  <c r="K5317" i="17" s="1"/>
  <c r="G4297" i="17"/>
  <c r="K4297" i="17" s="1"/>
  <c r="G4127" i="17"/>
  <c r="K4127" i="17" s="1"/>
  <c r="G3617" i="17"/>
  <c r="K3617" i="17" s="1"/>
  <c r="G4637" i="17"/>
  <c r="K4637" i="17" s="1"/>
  <c r="G5147" i="17"/>
  <c r="K5147" i="17" s="1"/>
  <c r="G5657" i="17"/>
  <c r="K5657" i="17" s="1"/>
  <c r="G6167" i="17"/>
  <c r="K6167" i="17" s="1"/>
  <c r="G6677" i="17"/>
  <c r="K6677" i="17" s="1"/>
  <c r="G7187" i="17"/>
  <c r="K7187" i="17" s="1"/>
  <c r="G5997" i="17"/>
  <c r="K5997" i="17" s="1"/>
  <c r="G6507" i="17"/>
  <c r="K6507" i="17" s="1"/>
  <c r="G5487" i="17"/>
  <c r="K5487" i="17" s="1"/>
  <c r="G7017" i="17"/>
  <c r="K7017" i="17" s="1"/>
  <c r="G6847" i="17"/>
  <c r="K6847" i="17" s="1"/>
  <c r="G5827" i="17"/>
  <c r="K5827" i="17" s="1"/>
  <c r="G6337" i="17"/>
  <c r="K6337" i="17" s="1"/>
  <c r="G7357" i="17"/>
  <c r="K7357" i="17" s="1"/>
  <c r="G41" i="17"/>
  <c r="K41" i="17" s="1"/>
  <c r="G211" i="17"/>
  <c r="K211" i="17" s="1"/>
  <c r="G381" i="17"/>
  <c r="K381" i="17" s="1"/>
  <c r="G551" i="17"/>
  <c r="K551" i="17" s="1"/>
  <c r="G721" i="17"/>
  <c r="K721" i="17" s="1"/>
  <c r="G891" i="17"/>
  <c r="K891" i="17" s="1"/>
  <c r="G1911" i="17"/>
  <c r="K1911" i="17" s="1"/>
  <c r="G1741" i="17"/>
  <c r="K1741" i="17" s="1"/>
  <c r="G1231" i="17"/>
  <c r="K1231" i="17" s="1"/>
  <c r="G1571" i="17"/>
  <c r="K1571" i="17" s="1"/>
  <c r="G1061" i="17"/>
  <c r="K1061" i="17" s="1"/>
  <c r="G1401" i="17"/>
  <c r="K1401" i="17" s="1"/>
  <c r="G2421" i="17"/>
  <c r="K2421" i="17" s="1"/>
  <c r="G2931" i="17"/>
  <c r="K2931" i="17" s="1"/>
  <c r="G3441" i="17"/>
  <c r="K3441" i="17" s="1"/>
  <c r="G2761" i="17"/>
  <c r="K2761" i="17" s="1"/>
  <c r="G2251" i="17"/>
  <c r="K2251" i="17" s="1"/>
  <c r="G3271" i="17"/>
  <c r="K3271" i="17" s="1"/>
  <c r="G2591" i="17"/>
  <c r="K2591" i="17" s="1"/>
  <c r="G3101" i="17"/>
  <c r="K3101" i="17" s="1"/>
  <c r="G2081" i="17"/>
  <c r="K2081" i="17" s="1"/>
  <c r="G3951" i="17"/>
  <c r="K3951" i="17" s="1"/>
  <c r="G4461" i="17"/>
  <c r="K4461" i="17" s="1"/>
  <c r="G4971" i="17"/>
  <c r="K4971" i="17" s="1"/>
  <c r="G3781" i="17"/>
  <c r="K3781" i="17" s="1"/>
  <c r="G4801" i="17"/>
  <c r="K4801" i="17" s="1"/>
  <c r="G5311" i="17"/>
  <c r="K5311" i="17" s="1"/>
  <c r="G4291" i="17"/>
  <c r="K4291" i="17" s="1"/>
  <c r="G3611" i="17"/>
  <c r="K3611" i="17" s="1"/>
  <c r="G4121" i="17"/>
  <c r="K4121" i="17" s="1"/>
  <c r="G4631" i="17"/>
  <c r="K4631" i="17" s="1"/>
  <c r="G5651" i="17"/>
  <c r="K5651" i="17" s="1"/>
  <c r="G6161" i="17"/>
  <c r="K6161" i="17" s="1"/>
  <c r="G6671" i="17"/>
  <c r="K6671" i="17" s="1"/>
  <c r="G7181" i="17"/>
  <c r="K7181" i="17" s="1"/>
  <c r="G6501" i="17"/>
  <c r="K6501" i="17" s="1"/>
  <c r="G5481" i="17"/>
  <c r="K5481" i="17" s="1"/>
  <c r="G5991" i="17"/>
  <c r="K5991" i="17" s="1"/>
  <c r="G7011" i="17"/>
  <c r="K7011" i="17" s="1"/>
  <c r="G6841" i="17"/>
  <c r="K6841" i="17" s="1"/>
  <c r="G5141" i="17"/>
  <c r="K5141" i="17" s="1"/>
  <c r="G5821" i="17"/>
  <c r="K5821" i="17" s="1"/>
  <c r="G6331" i="17"/>
  <c r="K6331" i="17" s="1"/>
  <c r="G7351" i="17"/>
  <c r="K7351" i="17" s="1"/>
  <c r="G35" i="17"/>
  <c r="K35" i="17" s="1"/>
  <c r="G205" i="17"/>
  <c r="K205" i="17" s="1"/>
  <c r="G375" i="17"/>
  <c r="K375" i="17" s="1"/>
  <c r="G545" i="17"/>
  <c r="K545" i="17" s="1"/>
  <c r="G715" i="17"/>
  <c r="K715" i="17" s="1"/>
  <c r="G885" i="17"/>
  <c r="K885" i="17" s="1"/>
  <c r="G1225" i="17"/>
  <c r="K1225" i="17" s="1"/>
  <c r="G1735" i="17"/>
  <c r="K1735" i="17" s="1"/>
  <c r="G1565" i="17"/>
  <c r="K1565" i="17" s="1"/>
  <c r="G1055" i="17"/>
  <c r="K1055" i="17" s="1"/>
  <c r="G1395" i="17"/>
  <c r="K1395" i="17" s="1"/>
  <c r="G1905" i="17"/>
  <c r="K1905" i="17" s="1"/>
  <c r="G2415" i="17"/>
  <c r="K2415" i="17" s="1"/>
  <c r="G2925" i="17"/>
  <c r="K2925" i="17" s="1"/>
  <c r="G3435" i="17"/>
  <c r="K3435" i="17" s="1"/>
  <c r="G2245" i="17"/>
  <c r="K2245" i="17" s="1"/>
  <c r="G2755" i="17"/>
  <c r="K2755" i="17" s="1"/>
  <c r="G3265" i="17"/>
  <c r="K3265" i="17" s="1"/>
  <c r="G2075" i="17"/>
  <c r="K2075" i="17" s="1"/>
  <c r="G2585" i="17"/>
  <c r="K2585" i="17" s="1"/>
  <c r="G3095" i="17"/>
  <c r="K3095" i="17" s="1"/>
  <c r="G3945" i="17"/>
  <c r="K3945" i="17" s="1"/>
  <c r="G4965" i="17"/>
  <c r="K4965" i="17" s="1"/>
  <c r="G4455" i="17"/>
  <c r="K4455" i="17" s="1"/>
  <c r="G3775" i="17"/>
  <c r="K3775" i="17" s="1"/>
  <c r="G4285" i="17"/>
  <c r="K4285" i="17" s="1"/>
  <c r="G4795" i="17"/>
  <c r="K4795" i="17" s="1"/>
  <c r="G5305" i="17"/>
  <c r="K5305" i="17" s="1"/>
  <c r="G4115" i="17"/>
  <c r="K4115" i="17" s="1"/>
  <c r="G4625" i="17"/>
  <c r="K4625" i="17" s="1"/>
  <c r="G3605" i="17"/>
  <c r="K3605" i="17" s="1"/>
  <c r="G5645" i="17"/>
  <c r="K5645" i="17" s="1"/>
  <c r="G6665" i="17"/>
  <c r="K6665" i="17" s="1"/>
  <c r="G6155" i="17"/>
  <c r="K6155" i="17" s="1"/>
  <c r="G7175" i="17"/>
  <c r="K7175" i="17" s="1"/>
  <c r="G6495" i="17"/>
  <c r="K6495" i="17" s="1"/>
  <c r="G5135" i="17"/>
  <c r="K5135" i="17" s="1"/>
  <c r="G5475" i="17"/>
  <c r="K5475" i="17" s="1"/>
  <c r="G5985" i="17"/>
  <c r="K5985" i="17" s="1"/>
  <c r="G7005" i="17"/>
  <c r="K7005" i="17" s="1"/>
  <c r="G6835" i="17"/>
  <c r="K6835" i="17" s="1"/>
  <c r="G5815" i="17"/>
  <c r="K5815" i="17" s="1"/>
  <c r="G6325" i="17"/>
  <c r="K6325" i="17" s="1"/>
  <c r="G7345" i="17"/>
  <c r="K7345" i="17" s="1"/>
  <c r="G29" i="17"/>
  <c r="K29" i="17" s="1"/>
  <c r="G199" i="17"/>
  <c r="K199" i="17" s="1"/>
  <c r="G369" i="17"/>
  <c r="K369" i="17" s="1"/>
  <c r="G539" i="17"/>
  <c r="K539" i="17" s="1"/>
  <c r="G709" i="17"/>
  <c r="K709" i="17" s="1"/>
  <c r="G879" i="17"/>
  <c r="K879" i="17" s="1"/>
  <c r="G1219" i="17"/>
  <c r="K1219" i="17" s="1"/>
  <c r="G1729" i="17"/>
  <c r="K1729" i="17" s="1"/>
  <c r="G1559" i="17"/>
  <c r="K1559" i="17" s="1"/>
  <c r="G1049" i="17"/>
  <c r="K1049" i="17" s="1"/>
  <c r="G1389" i="17"/>
  <c r="K1389" i="17" s="1"/>
  <c r="G1899" i="17"/>
  <c r="K1899" i="17" s="1"/>
  <c r="G2409" i="17"/>
  <c r="K2409" i="17" s="1"/>
  <c r="G2919" i="17"/>
  <c r="K2919" i="17" s="1"/>
  <c r="G3429" i="17"/>
  <c r="K3429" i="17" s="1"/>
  <c r="G2239" i="17"/>
  <c r="K2239" i="17" s="1"/>
  <c r="G2749" i="17"/>
  <c r="K2749" i="17" s="1"/>
  <c r="G3259" i="17"/>
  <c r="K3259" i="17" s="1"/>
  <c r="G2579" i="17"/>
  <c r="K2579" i="17" s="1"/>
  <c r="G2069" i="17"/>
  <c r="K2069" i="17" s="1"/>
  <c r="G3089" i="17"/>
  <c r="K3089" i="17" s="1"/>
  <c r="G3939" i="17"/>
  <c r="K3939" i="17" s="1"/>
  <c r="G4449" i="17"/>
  <c r="K4449" i="17" s="1"/>
  <c r="G4959" i="17"/>
  <c r="K4959" i="17" s="1"/>
  <c r="G3769" i="17"/>
  <c r="K3769" i="17" s="1"/>
  <c r="G4279" i="17"/>
  <c r="K4279" i="17" s="1"/>
  <c r="G4789" i="17"/>
  <c r="K4789" i="17" s="1"/>
  <c r="G5299" i="17"/>
  <c r="K5299" i="17" s="1"/>
  <c r="G4109" i="17"/>
  <c r="K4109" i="17" s="1"/>
  <c r="G4619" i="17"/>
  <c r="K4619" i="17" s="1"/>
  <c r="G3599" i="17"/>
  <c r="K3599" i="17" s="1"/>
  <c r="G6659" i="17"/>
  <c r="K6659" i="17" s="1"/>
  <c r="G5129" i="17"/>
  <c r="K5129" i="17" s="1"/>
  <c r="G5639" i="17"/>
  <c r="K5639" i="17" s="1"/>
  <c r="G6149" i="17"/>
  <c r="K6149" i="17" s="1"/>
  <c r="G7169" i="17"/>
  <c r="K7169" i="17" s="1"/>
  <c r="G5469" i="17"/>
  <c r="K5469" i="17" s="1"/>
  <c r="G5979" i="17"/>
  <c r="K5979" i="17" s="1"/>
  <c r="G6489" i="17"/>
  <c r="K6489" i="17" s="1"/>
  <c r="G6999" i="17"/>
  <c r="K6999" i="17" s="1"/>
  <c r="G6829" i="17"/>
  <c r="K6829" i="17" s="1"/>
  <c r="G5809" i="17"/>
  <c r="K5809" i="17" s="1"/>
  <c r="G6319" i="17"/>
  <c r="K6319" i="17" s="1"/>
  <c r="G7339" i="17"/>
  <c r="K7339" i="17" s="1"/>
  <c r="G23" i="17"/>
  <c r="K23" i="17" s="1"/>
  <c r="G193" i="17"/>
  <c r="K193" i="17" s="1"/>
  <c r="G363" i="17"/>
  <c r="K363" i="17" s="1"/>
  <c r="G533" i="17"/>
  <c r="K533" i="17" s="1"/>
  <c r="G703" i="17"/>
  <c r="K703" i="17" s="1"/>
  <c r="G873" i="17"/>
  <c r="K873" i="17" s="1"/>
  <c r="G1213" i="17"/>
  <c r="K1213" i="17" s="1"/>
  <c r="G1723" i="17"/>
  <c r="K1723" i="17" s="1"/>
  <c r="G1553" i="17"/>
  <c r="K1553" i="17" s="1"/>
  <c r="G1043" i="17"/>
  <c r="K1043" i="17" s="1"/>
  <c r="G1383" i="17"/>
  <c r="K1383" i="17" s="1"/>
  <c r="G1893" i="17"/>
  <c r="K1893" i="17" s="1"/>
  <c r="G2913" i="17"/>
  <c r="K2913" i="17" s="1"/>
  <c r="G3423" i="17"/>
  <c r="K3423" i="17" s="1"/>
  <c r="G2403" i="17"/>
  <c r="K2403" i="17" s="1"/>
  <c r="G2233" i="17"/>
  <c r="K2233" i="17" s="1"/>
  <c r="G2743" i="17"/>
  <c r="K2743" i="17" s="1"/>
  <c r="G3253" i="17"/>
  <c r="K3253" i="17" s="1"/>
  <c r="G2573" i="17"/>
  <c r="K2573" i="17" s="1"/>
  <c r="G2063" i="17"/>
  <c r="K2063" i="17" s="1"/>
  <c r="G3083" i="17"/>
  <c r="K3083" i="17" s="1"/>
  <c r="G3933" i="17"/>
  <c r="K3933" i="17" s="1"/>
  <c r="G4953" i="17"/>
  <c r="K4953" i="17" s="1"/>
  <c r="G4443" i="17"/>
  <c r="K4443" i="17" s="1"/>
  <c r="G3763" i="17"/>
  <c r="K3763" i="17" s="1"/>
  <c r="G4783" i="17"/>
  <c r="K4783" i="17" s="1"/>
  <c r="G5293" i="17"/>
  <c r="K5293" i="17" s="1"/>
  <c r="G4273" i="17"/>
  <c r="K4273" i="17" s="1"/>
  <c r="G4103" i="17"/>
  <c r="K4103" i="17" s="1"/>
  <c r="G4613" i="17"/>
  <c r="K4613" i="17" s="1"/>
  <c r="G3593" i="17"/>
  <c r="K3593" i="17" s="1"/>
  <c r="G6653" i="17"/>
  <c r="K6653" i="17" s="1"/>
  <c r="G5633" i="17"/>
  <c r="K5633" i="17" s="1"/>
  <c r="G6143" i="17"/>
  <c r="K6143" i="17" s="1"/>
  <c r="G7163" i="17"/>
  <c r="K7163" i="17" s="1"/>
  <c r="G5463" i="17"/>
  <c r="K5463" i="17" s="1"/>
  <c r="G5973" i="17"/>
  <c r="K5973" i="17" s="1"/>
  <c r="G6483" i="17"/>
  <c r="K6483" i="17" s="1"/>
  <c r="G6993" i="17"/>
  <c r="K6993" i="17" s="1"/>
  <c r="G6823" i="17"/>
  <c r="K6823" i="17" s="1"/>
  <c r="G5123" i="17"/>
  <c r="K5123" i="17" s="1"/>
  <c r="G5803" i="17"/>
  <c r="K5803" i="17" s="1"/>
  <c r="G6313" i="17"/>
  <c r="K6313" i="17" s="1"/>
  <c r="G7333" i="17"/>
  <c r="K7333" i="17" s="1"/>
  <c r="G17" i="17"/>
  <c r="K17" i="17" s="1"/>
  <c r="G187" i="17"/>
  <c r="K187" i="17" s="1"/>
  <c r="G357" i="17"/>
  <c r="K357" i="17" s="1"/>
  <c r="G527" i="17"/>
  <c r="K527" i="17" s="1"/>
  <c r="G697" i="17"/>
  <c r="K697" i="17" s="1"/>
  <c r="G867" i="17"/>
  <c r="K867" i="17" s="1"/>
  <c r="G1207" i="17"/>
  <c r="K1207" i="17" s="1"/>
  <c r="G1717" i="17"/>
  <c r="K1717" i="17" s="1"/>
  <c r="G1547" i="17"/>
  <c r="K1547" i="17" s="1"/>
  <c r="G1037" i="17"/>
  <c r="K1037" i="17" s="1"/>
  <c r="G1377" i="17"/>
  <c r="K1377" i="17" s="1"/>
  <c r="G1887" i="17"/>
  <c r="K1887" i="17" s="1"/>
  <c r="G2907" i="17"/>
  <c r="K2907" i="17" s="1"/>
  <c r="G2397" i="17"/>
  <c r="K2397" i="17" s="1"/>
  <c r="G3417" i="17"/>
  <c r="K3417" i="17" s="1"/>
  <c r="G2227" i="17"/>
  <c r="K2227" i="17" s="1"/>
  <c r="G2737" i="17"/>
  <c r="K2737" i="17" s="1"/>
  <c r="G3247" i="17"/>
  <c r="K3247" i="17" s="1"/>
  <c r="G2057" i="17"/>
  <c r="K2057" i="17" s="1"/>
  <c r="G2567" i="17"/>
  <c r="K2567" i="17" s="1"/>
  <c r="G3077" i="17"/>
  <c r="K3077" i="17" s="1"/>
  <c r="G3927" i="17"/>
  <c r="K3927" i="17" s="1"/>
  <c r="G4437" i="17"/>
  <c r="K4437" i="17" s="1"/>
  <c r="G4947" i="17"/>
  <c r="K4947" i="17" s="1"/>
  <c r="G3757" i="17"/>
  <c r="K3757" i="17" s="1"/>
  <c r="G4267" i="17"/>
  <c r="K4267" i="17" s="1"/>
  <c r="G4777" i="17"/>
  <c r="K4777" i="17" s="1"/>
  <c r="G5287" i="17"/>
  <c r="K5287" i="17" s="1"/>
  <c r="G4097" i="17"/>
  <c r="K4097" i="17" s="1"/>
  <c r="G3587" i="17"/>
  <c r="K3587" i="17" s="1"/>
  <c r="G4607" i="17"/>
  <c r="K4607" i="17" s="1"/>
  <c r="G6647" i="17"/>
  <c r="K6647" i="17" s="1"/>
  <c r="G7157" i="17"/>
  <c r="K7157" i="17" s="1"/>
  <c r="G5627" i="17"/>
  <c r="K5627" i="17" s="1"/>
  <c r="G6137" i="17"/>
  <c r="K6137" i="17" s="1"/>
  <c r="G5117" i="17"/>
  <c r="K5117" i="17" s="1"/>
  <c r="G5457" i="17"/>
  <c r="K5457" i="17" s="1"/>
  <c r="G5967" i="17"/>
  <c r="K5967" i="17" s="1"/>
  <c r="G6477" i="17"/>
  <c r="K6477" i="17" s="1"/>
  <c r="G6987" i="17"/>
  <c r="K6987" i="17" s="1"/>
  <c r="G6817" i="17"/>
  <c r="K6817" i="17" s="1"/>
  <c r="G5797" i="17"/>
  <c r="K5797" i="17" s="1"/>
  <c r="G6307" i="17"/>
  <c r="K6307" i="17" s="1"/>
  <c r="G7327" i="17"/>
  <c r="K7327" i="17" s="1"/>
  <c r="G11" i="17"/>
  <c r="K11" i="17" s="1"/>
  <c r="G181" i="17"/>
  <c r="K181" i="17" s="1"/>
  <c r="G351" i="17"/>
  <c r="K351" i="17" s="1"/>
  <c r="G521" i="17"/>
  <c r="K521" i="17" s="1"/>
  <c r="G691" i="17"/>
  <c r="K691" i="17" s="1"/>
  <c r="G861" i="17"/>
  <c r="K861" i="17" s="1"/>
  <c r="G1881" i="17"/>
  <c r="K1881" i="17" s="1"/>
  <c r="G1201" i="17"/>
  <c r="K1201" i="17" s="1"/>
  <c r="G1711" i="17"/>
  <c r="K1711" i="17" s="1"/>
  <c r="G1541" i="17"/>
  <c r="K1541" i="17" s="1"/>
  <c r="G1031" i="17"/>
  <c r="K1031" i="17" s="1"/>
  <c r="G1371" i="17"/>
  <c r="K1371" i="17" s="1"/>
  <c r="G2901" i="17"/>
  <c r="K2901" i="17" s="1"/>
  <c r="G2391" i="17"/>
  <c r="K2391" i="17" s="1"/>
  <c r="G3411" i="17"/>
  <c r="K3411" i="17" s="1"/>
  <c r="G2221" i="17"/>
  <c r="K2221" i="17" s="1"/>
  <c r="G2731" i="17"/>
  <c r="K2731" i="17" s="1"/>
  <c r="G3241" i="17"/>
  <c r="K3241" i="17" s="1"/>
  <c r="G3071" i="17"/>
  <c r="K3071" i="17" s="1"/>
  <c r="G2051" i="17"/>
  <c r="K2051" i="17" s="1"/>
  <c r="G2561" i="17"/>
  <c r="K2561" i="17" s="1"/>
  <c r="G3921" i="17"/>
  <c r="K3921" i="17" s="1"/>
  <c r="G4431" i="17"/>
  <c r="K4431" i="17" s="1"/>
  <c r="G4941" i="17"/>
  <c r="K4941" i="17" s="1"/>
  <c r="G3751" i="17"/>
  <c r="K3751" i="17" s="1"/>
  <c r="G4261" i="17"/>
  <c r="K4261" i="17" s="1"/>
  <c r="G4771" i="17"/>
  <c r="K4771" i="17" s="1"/>
  <c r="G5281" i="17"/>
  <c r="K5281" i="17" s="1"/>
  <c r="G4091" i="17"/>
  <c r="K4091" i="17" s="1"/>
  <c r="G3581" i="17"/>
  <c r="K3581" i="17" s="1"/>
  <c r="G4601" i="17"/>
  <c r="K4601" i="17" s="1"/>
  <c r="G6641" i="17"/>
  <c r="K6641" i="17" s="1"/>
  <c r="G7151" i="17"/>
  <c r="K7151" i="17" s="1"/>
  <c r="G5111" i="17"/>
  <c r="K5111" i="17" s="1"/>
  <c r="G5621" i="17"/>
  <c r="K5621" i="17" s="1"/>
  <c r="G6131" i="17"/>
  <c r="K6131" i="17" s="1"/>
  <c r="G5451" i="17"/>
  <c r="K5451" i="17" s="1"/>
  <c r="G5961" i="17"/>
  <c r="K5961" i="17" s="1"/>
  <c r="G6471" i="17"/>
  <c r="K6471" i="17" s="1"/>
  <c r="G6981" i="17"/>
  <c r="K6981" i="17" s="1"/>
  <c r="G6811" i="17"/>
  <c r="K6811" i="17" s="1"/>
  <c r="G5791" i="17"/>
  <c r="K5791" i="17" s="1"/>
  <c r="G6301" i="17"/>
  <c r="K6301" i="17" s="1"/>
  <c r="G7321" i="17"/>
  <c r="K7321" i="17" s="1"/>
  <c r="G5" i="17"/>
  <c r="K5" i="17" s="1"/>
  <c r="G175" i="17"/>
  <c r="K175" i="17" s="1"/>
  <c r="G345" i="17"/>
  <c r="K345" i="17" s="1"/>
  <c r="G515" i="17"/>
  <c r="K515" i="17" s="1"/>
  <c r="G685" i="17"/>
  <c r="K685" i="17" s="1"/>
  <c r="G855" i="17"/>
  <c r="K855" i="17" s="1"/>
  <c r="G1875" i="17"/>
  <c r="K1875" i="17" s="1"/>
  <c r="G1195" i="17"/>
  <c r="K1195" i="17" s="1"/>
  <c r="G1705" i="17"/>
  <c r="K1705" i="17" s="1"/>
  <c r="G1535" i="17"/>
  <c r="K1535" i="17" s="1"/>
  <c r="G1025" i="17"/>
  <c r="K1025" i="17" s="1"/>
  <c r="G1365" i="17"/>
  <c r="K1365" i="17" s="1"/>
  <c r="G2895" i="17"/>
  <c r="K2895" i="17" s="1"/>
  <c r="G2385" i="17"/>
  <c r="K2385" i="17" s="1"/>
  <c r="G3405" i="17"/>
  <c r="K3405" i="17" s="1"/>
  <c r="G2215" i="17"/>
  <c r="K2215" i="17" s="1"/>
  <c r="G2725" i="17"/>
  <c r="K2725" i="17" s="1"/>
  <c r="G3235" i="17"/>
  <c r="K3235" i="17" s="1"/>
  <c r="G2045" i="17"/>
  <c r="K2045" i="17" s="1"/>
  <c r="G3065" i="17"/>
  <c r="K3065" i="17" s="1"/>
  <c r="G2555" i="17"/>
  <c r="K2555" i="17" s="1"/>
  <c r="G3915" i="17"/>
  <c r="K3915" i="17" s="1"/>
  <c r="G4425" i="17"/>
  <c r="K4425" i="17" s="1"/>
  <c r="G4935" i="17"/>
  <c r="K4935" i="17" s="1"/>
  <c r="G3745" i="17"/>
  <c r="K3745" i="17" s="1"/>
  <c r="G4255" i="17"/>
  <c r="K4255" i="17" s="1"/>
  <c r="G4765" i="17"/>
  <c r="K4765" i="17" s="1"/>
  <c r="G5275" i="17"/>
  <c r="K5275" i="17" s="1"/>
  <c r="G4085" i="17"/>
  <c r="K4085" i="17" s="1"/>
  <c r="G3575" i="17"/>
  <c r="K3575" i="17" s="1"/>
  <c r="G4595" i="17"/>
  <c r="K4595" i="17" s="1"/>
  <c r="G6125" i="17"/>
  <c r="K6125" i="17" s="1"/>
  <c r="G6635" i="17"/>
  <c r="K6635" i="17" s="1"/>
  <c r="G7145" i="17"/>
  <c r="K7145" i="17" s="1"/>
  <c r="G5615" i="17"/>
  <c r="K5615" i="17" s="1"/>
  <c r="G5445" i="17"/>
  <c r="K5445" i="17" s="1"/>
  <c r="G5955" i="17"/>
  <c r="K5955" i="17" s="1"/>
  <c r="G6465" i="17"/>
  <c r="K6465" i="17" s="1"/>
  <c r="G6975" i="17"/>
  <c r="K6975" i="17" s="1"/>
  <c r="G6805" i="17"/>
  <c r="K6805" i="17" s="1"/>
  <c r="G5105" i="17"/>
  <c r="K5105" i="17" s="1"/>
  <c r="G5785" i="17"/>
  <c r="K5785" i="17" s="1"/>
  <c r="G6295" i="17"/>
  <c r="K6295" i="17" s="1"/>
  <c r="G7315" i="17"/>
  <c r="K7315" i="17" s="1"/>
  <c r="G146" i="17"/>
  <c r="K146" i="17" s="1"/>
  <c r="G316" i="17"/>
  <c r="K316" i="17" s="1"/>
  <c r="G486" i="17"/>
  <c r="K486" i="17" s="1"/>
  <c r="G656" i="17"/>
  <c r="K656" i="17" s="1"/>
  <c r="G826" i="17"/>
  <c r="K826" i="17" s="1"/>
  <c r="G996" i="17"/>
  <c r="K996" i="17" s="1"/>
  <c r="G1506" i="17"/>
  <c r="K1506" i="17" s="1"/>
  <c r="G1336" i="17"/>
  <c r="K1336" i="17" s="1"/>
  <c r="G1846" i="17"/>
  <c r="K1846" i="17" s="1"/>
  <c r="G1166" i="17"/>
  <c r="K1166" i="17" s="1"/>
  <c r="G1676" i="17"/>
  <c r="K1676" i="17" s="1"/>
  <c r="G2016" i="17"/>
  <c r="K2016" i="17" s="1"/>
  <c r="G2526" i="17"/>
  <c r="K2526" i="17" s="1"/>
  <c r="G3036" i="17"/>
  <c r="K3036" i="17" s="1"/>
  <c r="G2866" i="17"/>
  <c r="K2866" i="17" s="1"/>
  <c r="G2356" i="17"/>
  <c r="K2356" i="17" s="1"/>
  <c r="G3376" i="17"/>
  <c r="K3376" i="17" s="1"/>
  <c r="G2696" i="17"/>
  <c r="K2696" i="17" s="1"/>
  <c r="G3206" i="17"/>
  <c r="K3206" i="17" s="1"/>
  <c r="G2186" i="17"/>
  <c r="K2186" i="17" s="1"/>
  <c r="G4056" i="17"/>
  <c r="K4056" i="17" s="1"/>
  <c r="G4566" i="17"/>
  <c r="K4566" i="17" s="1"/>
  <c r="G5076" i="17"/>
  <c r="K5076" i="17" s="1"/>
  <c r="G3886" i="17"/>
  <c r="K3886" i="17" s="1"/>
  <c r="G4396" i="17"/>
  <c r="K4396" i="17" s="1"/>
  <c r="G4906" i="17"/>
  <c r="K4906" i="17" s="1"/>
  <c r="G5416" i="17"/>
  <c r="K5416" i="17" s="1"/>
  <c r="G3546" i="17"/>
  <c r="K3546" i="17" s="1"/>
  <c r="G4736" i="17"/>
  <c r="K4736" i="17" s="1"/>
  <c r="G3716" i="17"/>
  <c r="K3716" i="17" s="1"/>
  <c r="G4226" i="17"/>
  <c r="K4226" i="17" s="1"/>
  <c r="G5246" i="17"/>
  <c r="K5246" i="17" s="1"/>
  <c r="G5756" i="17"/>
  <c r="K5756" i="17" s="1"/>
  <c r="G6266" i="17"/>
  <c r="K6266" i="17" s="1"/>
  <c r="G6776" i="17"/>
  <c r="K6776" i="17" s="1"/>
  <c r="G6096" i="17"/>
  <c r="K6096" i="17" s="1"/>
  <c r="G5586" i="17"/>
  <c r="K5586" i="17" s="1"/>
  <c r="G6606" i="17"/>
  <c r="K6606" i="17" s="1"/>
  <c r="G7116" i="17"/>
  <c r="K7116" i="17" s="1"/>
  <c r="G5926" i="17"/>
  <c r="K5926" i="17" s="1"/>
  <c r="G6946" i="17"/>
  <c r="K6946" i="17" s="1"/>
  <c r="G6436" i="17"/>
  <c r="K6436" i="17" s="1"/>
  <c r="G7286" i="17"/>
  <c r="K7286" i="17" s="1"/>
  <c r="G7456" i="17"/>
  <c r="K7456" i="17" s="1"/>
  <c r="G104" i="17"/>
  <c r="K104" i="17" s="1"/>
  <c r="G274" i="17"/>
  <c r="K274" i="17" s="1"/>
  <c r="G444" i="17"/>
  <c r="K444" i="17" s="1"/>
  <c r="G614" i="17"/>
  <c r="K614" i="17" s="1"/>
  <c r="G784" i="17"/>
  <c r="K784" i="17" s="1"/>
  <c r="G954" i="17"/>
  <c r="K954" i="17" s="1"/>
  <c r="G1294" i="17"/>
  <c r="K1294" i="17" s="1"/>
  <c r="G1804" i="17"/>
  <c r="K1804" i="17" s="1"/>
  <c r="G1124" i="17"/>
  <c r="K1124" i="17" s="1"/>
  <c r="G1634" i="17"/>
  <c r="K1634" i="17" s="1"/>
  <c r="G1464" i="17"/>
  <c r="K1464" i="17" s="1"/>
  <c r="G2484" i="17"/>
  <c r="K2484" i="17" s="1"/>
  <c r="G2994" i="17"/>
  <c r="K2994" i="17" s="1"/>
  <c r="G1974" i="17"/>
  <c r="K1974" i="17" s="1"/>
  <c r="G2314" i="17"/>
  <c r="K2314" i="17" s="1"/>
  <c r="G2824" i="17"/>
  <c r="K2824" i="17" s="1"/>
  <c r="G3334" i="17"/>
  <c r="K3334" i="17" s="1"/>
  <c r="G2144" i="17"/>
  <c r="K2144" i="17" s="1"/>
  <c r="G2654" i="17"/>
  <c r="K2654" i="17" s="1"/>
  <c r="G3164" i="17"/>
  <c r="K3164" i="17" s="1"/>
  <c r="G3504" i="17"/>
  <c r="K3504" i="17" s="1"/>
  <c r="G4524" i="17"/>
  <c r="K4524" i="17" s="1"/>
  <c r="G4014" i="17"/>
  <c r="K4014" i="17" s="1"/>
  <c r="G5034" i="17"/>
  <c r="K5034" i="17" s="1"/>
  <c r="G3844" i="17"/>
  <c r="K3844" i="17" s="1"/>
  <c r="G4354" i="17"/>
  <c r="K4354" i="17" s="1"/>
  <c r="G5374" i="17"/>
  <c r="K5374" i="17" s="1"/>
  <c r="G4864" i="17"/>
  <c r="K4864" i="17" s="1"/>
  <c r="G4694" i="17"/>
  <c r="K4694" i="17" s="1"/>
  <c r="G3674" i="17"/>
  <c r="K3674" i="17" s="1"/>
  <c r="G4184" i="17"/>
  <c r="K4184" i="17" s="1"/>
  <c r="G5714" i="17"/>
  <c r="K5714" i="17" s="1"/>
  <c r="G6224" i="17"/>
  <c r="K6224" i="17" s="1"/>
  <c r="G6734" i="17"/>
  <c r="K6734" i="17" s="1"/>
  <c r="G5544" i="17"/>
  <c r="K5544" i="17" s="1"/>
  <c r="G6054" i="17"/>
  <c r="K6054" i="17" s="1"/>
  <c r="G6564" i="17"/>
  <c r="K6564" i="17" s="1"/>
  <c r="G7074" i="17"/>
  <c r="K7074" i="17" s="1"/>
  <c r="G5204" i="17"/>
  <c r="K5204" i="17" s="1"/>
  <c r="G6394" i="17"/>
  <c r="K6394" i="17" s="1"/>
  <c r="G5884" i="17"/>
  <c r="K5884" i="17" s="1"/>
  <c r="G6904" i="17"/>
  <c r="K6904" i="17" s="1"/>
  <c r="G7414" i="17"/>
  <c r="K7414" i="17" s="1"/>
  <c r="G7244" i="17"/>
  <c r="K7244" i="17" s="1"/>
  <c r="G237" i="17"/>
  <c r="K237" i="17" s="1"/>
  <c r="G67" i="17"/>
  <c r="K67" i="17" s="1"/>
  <c r="G407" i="17"/>
  <c r="K407" i="17" s="1"/>
  <c r="G577" i="17"/>
  <c r="K577" i="17" s="1"/>
  <c r="G747" i="17"/>
  <c r="K747" i="17" s="1"/>
  <c r="G917" i="17"/>
  <c r="K917" i="17" s="1"/>
  <c r="G1257" i="17"/>
  <c r="K1257" i="17" s="1"/>
  <c r="G1767" i="17"/>
  <c r="K1767" i="17" s="1"/>
  <c r="G1087" i="17"/>
  <c r="K1087" i="17" s="1"/>
  <c r="G1597" i="17"/>
  <c r="K1597" i="17" s="1"/>
  <c r="G1937" i="17"/>
  <c r="K1937" i="17" s="1"/>
  <c r="G1427" i="17"/>
  <c r="K1427" i="17" s="1"/>
  <c r="G2277" i="17"/>
  <c r="K2277" i="17" s="1"/>
  <c r="G2787" i="17"/>
  <c r="K2787" i="17" s="1"/>
  <c r="G3297" i="17"/>
  <c r="K3297" i="17" s="1"/>
  <c r="G2107" i="17"/>
  <c r="K2107" i="17" s="1"/>
  <c r="G2617" i="17"/>
  <c r="K2617" i="17" s="1"/>
  <c r="G3127" i="17"/>
  <c r="K3127" i="17" s="1"/>
  <c r="G2957" i="17"/>
  <c r="K2957" i="17" s="1"/>
  <c r="G2447" i="17"/>
  <c r="K2447" i="17" s="1"/>
  <c r="G3467" i="17"/>
  <c r="K3467" i="17" s="1"/>
  <c r="G3807" i="17"/>
  <c r="K3807" i="17" s="1"/>
  <c r="G4317" i="17"/>
  <c r="K4317" i="17" s="1"/>
  <c r="G4827" i="17"/>
  <c r="K4827" i="17" s="1"/>
  <c r="G4147" i="17"/>
  <c r="K4147" i="17" s="1"/>
  <c r="G4657" i="17"/>
  <c r="K4657" i="17" s="1"/>
  <c r="G3637" i="17"/>
  <c r="K3637" i="17" s="1"/>
  <c r="G5167" i="17"/>
  <c r="K5167" i="17" s="1"/>
  <c r="G3977" i="17"/>
  <c r="K3977" i="17" s="1"/>
  <c r="G4487" i="17"/>
  <c r="K4487" i="17" s="1"/>
  <c r="G4997" i="17"/>
  <c r="K4997" i="17" s="1"/>
  <c r="G7037" i="17"/>
  <c r="K7037" i="17" s="1"/>
  <c r="G5507" i="17"/>
  <c r="K5507" i="17" s="1"/>
  <c r="G6017" i="17"/>
  <c r="K6017" i="17" s="1"/>
  <c r="G6527" i="17"/>
  <c r="K6527" i="17" s="1"/>
  <c r="G5337" i="17"/>
  <c r="K5337" i="17" s="1"/>
  <c r="G6357" i="17"/>
  <c r="K6357" i="17" s="1"/>
  <c r="G6867" i="17"/>
  <c r="K6867" i="17" s="1"/>
  <c r="G5847" i="17"/>
  <c r="K5847" i="17" s="1"/>
  <c r="G6187" i="17"/>
  <c r="K6187" i="17" s="1"/>
  <c r="G6697" i="17"/>
  <c r="K6697" i="17" s="1"/>
  <c r="G5677" i="17"/>
  <c r="K5677" i="17" s="1"/>
  <c r="G7207" i="17"/>
  <c r="K7207" i="17" s="1"/>
  <c r="G7377" i="17"/>
  <c r="K7377" i="17" s="1"/>
  <c r="G207" i="17"/>
  <c r="K207" i="17" s="1"/>
  <c r="G37" i="17"/>
  <c r="K37" i="17" s="1"/>
  <c r="G377" i="17"/>
  <c r="K377" i="17" s="1"/>
  <c r="G547" i="17"/>
  <c r="K547" i="17" s="1"/>
  <c r="G717" i="17"/>
  <c r="K717" i="17" s="1"/>
  <c r="G887" i="17"/>
  <c r="K887" i="17" s="1"/>
  <c r="G1227" i="17"/>
  <c r="K1227" i="17" s="1"/>
  <c r="G1567" i="17"/>
  <c r="K1567" i="17" s="1"/>
  <c r="G1057" i="17"/>
  <c r="K1057" i="17" s="1"/>
  <c r="G1907" i="17"/>
  <c r="K1907" i="17" s="1"/>
  <c r="G1397" i="17"/>
  <c r="K1397" i="17" s="1"/>
  <c r="G1737" i="17"/>
  <c r="K1737" i="17" s="1"/>
  <c r="G2247" i="17"/>
  <c r="K2247" i="17" s="1"/>
  <c r="G2757" i="17"/>
  <c r="K2757" i="17" s="1"/>
  <c r="G3267" i="17"/>
  <c r="K3267" i="17" s="1"/>
  <c r="G2077" i="17"/>
  <c r="K2077" i="17" s="1"/>
  <c r="G2587" i="17"/>
  <c r="K2587" i="17" s="1"/>
  <c r="G3097" i="17"/>
  <c r="K3097" i="17" s="1"/>
  <c r="G2417" i="17"/>
  <c r="K2417" i="17" s="1"/>
  <c r="G2927" i="17"/>
  <c r="K2927" i="17" s="1"/>
  <c r="G3437" i="17"/>
  <c r="K3437" i="17" s="1"/>
  <c r="G3777" i="17"/>
  <c r="K3777" i="17" s="1"/>
  <c r="G4287" i="17"/>
  <c r="K4287" i="17" s="1"/>
  <c r="G4797" i="17"/>
  <c r="K4797" i="17" s="1"/>
  <c r="G4117" i="17"/>
  <c r="K4117" i="17" s="1"/>
  <c r="G4627" i="17"/>
  <c r="K4627" i="17" s="1"/>
  <c r="G3607" i="17"/>
  <c r="K3607" i="17" s="1"/>
  <c r="G5137" i="17"/>
  <c r="K5137" i="17" s="1"/>
  <c r="G3947" i="17"/>
  <c r="K3947" i="17" s="1"/>
  <c r="G4457" i="17"/>
  <c r="K4457" i="17" s="1"/>
  <c r="G4967" i="17"/>
  <c r="K4967" i="17" s="1"/>
  <c r="G5307" i="17"/>
  <c r="K5307" i="17" s="1"/>
  <c r="G6497" i="17"/>
  <c r="K6497" i="17" s="1"/>
  <c r="G7007" i="17"/>
  <c r="K7007" i="17" s="1"/>
  <c r="G5477" i="17"/>
  <c r="K5477" i="17" s="1"/>
  <c r="G5987" i="17"/>
  <c r="K5987" i="17" s="1"/>
  <c r="G6327" i="17"/>
  <c r="K6327" i="17" s="1"/>
  <c r="G5817" i="17"/>
  <c r="K5817" i="17" s="1"/>
  <c r="G6837" i="17"/>
  <c r="K6837" i="17" s="1"/>
  <c r="G6157" i="17"/>
  <c r="K6157" i="17" s="1"/>
  <c r="G6667" i="17"/>
  <c r="K6667" i="17" s="1"/>
  <c r="G5647" i="17"/>
  <c r="K5647" i="17" s="1"/>
  <c r="G7177" i="17"/>
  <c r="K7177" i="17" s="1"/>
  <c r="G7347" i="17"/>
  <c r="K7347" i="17" s="1"/>
  <c r="G177" i="17"/>
  <c r="K177" i="17" s="1"/>
  <c r="G7" i="17"/>
  <c r="K7" i="17" s="1"/>
  <c r="G347" i="17"/>
  <c r="K347" i="17" s="1"/>
  <c r="G517" i="17"/>
  <c r="K517" i="17" s="1"/>
  <c r="G687" i="17"/>
  <c r="K687" i="17" s="1"/>
  <c r="G857" i="17"/>
  <c r="K857" i="17" s="1"/>
  <c r="G1027" i="17"/>
  <c r="K1027" i="17" s="1"/>
  <c r="G1537" i="17"/>
  <c r="K1537" i="17" s="1"/>
  <c r="G1367" i="17"/>
  <c r="K1367" i="17" s="1"/>
  <c r="G1877" i="17"/>
  <c r="K1877" i="17" s="1"/>
  <c r="G1197" i="17"/>
  <c r="K1197" i="17" s="1"/>
  <c r="G1707" i="17"/>
  <c r="K1707" i="17" s="1"/>
  <c r="G2217" i="17"/>
  <c r="K2217" i="17" s="1"/>
  <c r="G2727" i="17"/>
  <c r="K2727" i="17" s="1"/>
  <c r="G3237" i="17"/>
  <c r="K3237" i="17" s="1"/>
  <c r="G2047" i="17"/>
  <c r="K2047" i="17" s="1"/>
  <c r="G2557" i="17"/>
  <c r="K2557" i="17" s="1"/>
  <c r="G3067" i="17"/>
  <c r="K3067" i="17" s="1"/>
  <c r="G2387" i="17"/>
  <c r="K2387" i="17" s="1"/>
  <c r="G3407" i="17"/>
  <c r="K3407" i="17" s="1"/>
  <c r="G2897" i="17"/>
  <c r="K2897" i="17" s="1"/>
  <c r="G3747" i="17"/>
  <c r="K3747" i="17" s="1"/>
  <c r="G4257" i="17"/>
  <c r="K4257" i="17" s="1"/>
  <c r="G4767" i="17"/>
  <c r="K4767" i="17" s="1"/>
  <c r="G5277" i="17"/>
  <c r="K5277" i="17" s="1"/>
  <c r="G5107" i="17"/>
  <c r="K5107" i="17" s="1"/>
  <c r="G3577" i="17"/>
  <c r="K3577" i="17" s="1"/>
  <c r="G4087" i="17"/>
  <c r="K4087" i="17" s="1"/>
  <c r="G4597" i="17"/>
  <c r="K4597" i="17" s="1"/>
  <c r="G3917" i="17"/>
  <c r="K3917" i="17" s="1"/>
  <c r="G4427" i="17"/>
  <c r="K4427" i="17" s="1"/>
  <c r="G4937" i="17"/>
  <c r="K4937" i="17" s="1"/>
  <c r="G6977" i="17"/>
  <c r="K6977" i="17" s="1"/>
  <c r="G5447" i="17"/>
  <c r="K5447" i="17" s="1"/>
  <c r="G5957" i="17"/>
  <c r="K5957" i="17" s="1"/>
  <c r="G6467" i="17"/>
  <c r="K6467" i="17" s="1"/>
  <c r="G5787" i="17"/>
  <c r="K5787" i="17" s="1"/>
  <c r="G6297" i="17"/>
  <c r="K6297" i="17" s="1"/>
  <c r="G6807" i="17"/>
  <c r="K6807" i="17" s="1"/>
  <c r="G6127" i="17"/>
  <c r="K6127" i="17" s="1"/>
  <c r="G6637" i="17"/>
  <c r="K6637" i="17" s="1"/>
  <c r="G7147" i="17"/>
  <c r="K7147" i="17" s="1"/>
  <c r="G5617" i="17"/>
  <c r="K5617" i="17" s="1"/>
  <c r="G7317" i="17"/>
  <c r="K7317" i="17" s="1"/>
  <c r="G167" i="17"/>
  <c r="K167" i="17" s="1"/>
  <c r="G337" i="17"/>
  <c r="K337" i="17" s="1"/>
  <c r="G507" i="17"/>
  <c r="K507" i="17" s="1"/>
  <c r="G677" i="17"/>
  <c r="K677" i="17" s="1"/>
  <c r="G847" i="17"/>
  <c r="K847" i="17" s="1"/>
  <c r="G1017" i="17"/>
  <c r="K1017" i="17" s="1"/>
  <c r="G1357" i="17"/>
  <c r="K1357" i="17" s="1"/>
  <c r="G1867" i="17"/>
  <c r="K1867" i="17" s="1"/>
  <c r="G1187" i="17"/>
  <c r="K1187" i="17" s="1"/>
  <c r="G1697" i="17"/>
  <c r="K1697" i="17" s="1"/>
  <c r="G1527" i="17"/>
  <c r="K1527" i="17" s="1"/>
  <c r="G2037" i="17"/>
  <c r="K2037" i="17" s="1"/>
  <c r="G2547" i="17"/>
  <c r="K2547" i="17" s="1"/>
  <c r="G3057" i="17"/>
  <c r="K3057" i="17" s="1"/>
  <c r="G2377" i="17"/>
  <c r="K2377" i="17" s="1"/>
  <c r="G3397" i="17"/>
  <c r="K3397" i="17" s="1"/>
  <c r="G2887" i="17"/>
  <c r="K2887" i="17" s="1"/>
  <c r="G2207" i="17"/>
  <c r="K2207" i="17" s="1"/>
  <c r="G3227" i="17"/>
  <c r="K3227" i="17" s="1"/>
  <c r="G2717" i="17"/>
  <c r="K2717" i="17" s="1"/>
  <c r="G4587" i="17"/>
  <c r="K4587" i="17" s="1"/>
  <c r="G5097" i="17"/>
  <c r="K5097" i="17" s="1"/>
  <c r="G4077" i="17"/>
  <c r="K4077" i="17" s="1"/>
  <c r="G3907" i="17"/>
  <c r="K3907" i="17" s="1"/>
  <c r="G4417" i="17"/>
  <c r="K4417" i="17" s="1"/>
  <c r="G4927" i="17"/>
  <c r="K4927" i="17" s="1"/>
  <c r="G3567" i="17"/>
  <c r="K3567" i="17" s="1"/>
  <c r="G3737" i="17"/>
  <c r="K3737" i="17" s="1"/>
  <c r="G4247" i="17"/>
  <c r="K4247" i="17" s="1"/>
  <c r="G4757" i="17"/>
  <c r="K4757" i="17" s="1"/>
  <c r="G5777" i="17"/>
  <c r="K5777" i="17" s="1"/>
  <c r="G6797" i="17"/>
  <c r="K6797" i="17" s="1"/>
  <c r="G6287" i="17"/>
  <c r="K6287" i="17" s="1"/>
  <c r="G6627" i="17"/>
  <c r="K6627" i="17" s="1"/>
  <c r="G5607" i="17"/>
  <c r="K5607" i="17" s="1"/>
  <c r="G6117" i="17"/>
  <c r="K6117" i="17" s="1"/>
  <c r="G5267" i="17"/>
  <c r="K5267" i="17" s="1"/>
  <c r="G6457" i="17"/>
  <c r="K6457" i="17" s="1"/>
  <c r="G5437" i="17"/>
  <c r="K5437" i="17" s="1"/>
  <c r="G5947" i="17"/>
  <c r="K5947" i="17" s="1"/>
  <c r="G6967" i="17"/>
  <c r="K6967" i="17" s="1"/>
  <c r="G7137" i="17"/>
  <c r="K7137" i="17" s="1"/>
  <c r="G7307" i="17"/>
  <c r="K7307" i="17" s="1"/>
  <c r="G7477" i="17"/>
  <c r="K7477" i="17" s="1"/>
  <c r="G161" i="17"/>
  <c r="K161" i="17" s="1"/>
  <c r="G331" i="17"/>
  <c r="K331" i="17" s="1"/>
  <c r="G501" i="17"/>
  <c r="K501" i="17" s="1"/>
  <c r="G671" i="17"/>
  <c r="K671" i="17" s="1"/>
  <c r="G841" i="17"/>
  <c r="K841" i="17" s="1"/>
  <c r="G1011" i="17"/>
  <c r="K1011" i="17" s="1"/>
  <c r="G1351" i="17"/>
  <c r="K1351" i="17" s="1"/>
  <c r="G1861" i="17"/>
  <c r="K1861" i="17" s="1"/>
  <c r="G1181" i="17"/>
  <c r="K1181" i="17" s="1"/>
  <c r="G1691" i="17"/>
  <c r="K1691" i="17" s="1"/>
  <c r="G1521" i="17"/>
  <c r="K1521" i="17" s="1"/>
  <c r="G2031" i="17"/>
  <c r="K2031" i="17" s="1"/>
  <c r="G2541" i="17"/>
  <c r="K2541" i="17" s="1"/>
  <c r="G3051" i="17"/>
  <c r="K3051" i="17" s="1"/>
  <c r="G2371" i="17"/>
  <c r="K2371" i="17" s="1"/>
  <c r="G3391" i="17"/>
  <c r="K3391" i="17" s="1"/>
  <c r="G2881" i="17"/>
  <c r="K2881" i="17" s="1"/>
  <c r="G2201" i="17"/>
  <c r="K2201" i="17" s="1"/>
  <c r="G2711" i="17"/>
  <c r="K2711" i="17" s="1"/>
  <c r="G3221" i="17"/>
  <c r="K3221" i="17" s="1"/>
  <c r="G4581" i="17"/>
  <c r="K4581" i="17" s="1"/>
  <c r="G5091" i="17"/>
  <c r="K5091" i="17" s="1"/>
  <c r="G4071" i="17"/>
  <c r="K4071" i="17" s="1"/>
  <c r="G3901" i="17"/>
  <c r="K3901" i="17" s="1"/>
  <c r="G4411" i="17"/>
  <c r="K4411" i="17" s="1"/>
  <c r="G4921" i="17"/>
  <c r="K4921" i="17" s="1"/>
  <c r="G3731" i="17"/>
  <c r="K3731" i="17" s="1"/>
  <c r="G4241" i="17"/>
  <c r="K4241" i="17" s="1"/>
  <c r="G3561" i="17"/>
  <c r="K3561" i="17" s="1"/>
  <c r="G4751" i="17"/>
  <c r="K4751" i="17" s="1"/>
  <c r="G5771" i="17"/>
  <c r="K5771" i="17" s="1"/>
  <c r="G6791" i="17"/>
  <c r="K6791" i="17" s="1"/>
  <c r="G6281" i="17"/>
  <c r="K6281" i="17" s="1"/>
  <c r="G5261" i="17"/>
  <c r="K5261" i="17" s="1"/>
  <c r="G6621" i="17"/>
  <c r="K6621" i="17" s="1"/>
  <c r="G5601" i="17"/>
  <c r="K5601" i="17" s="1"/>
  <c r="G6111" i="17"/>
  <c r="K6111" i="17" s="1"/>
  <c r="G6451" i="17"/>
  <c r="K6451" i="17" s="1"/>
  <c r="G5431" i="17"/>
  <c r="K5431" i="17" s="1"/>
  <c r="G5941" i="17"/>
  <c r="K5941" i="17" s="1"/>
  <c r="G6961" i="17"/>
  <c r="K6961" i="17" s="1"/>
  <c r="G7301" i="17"/>
  <c r="K7301" i="17" s="1"/>
  <c r="G7471" i="17"/>
  <c r="K7471" i="17" s="1"/>
  <c r="G7131" i="17"/>
  <c r="K7131" i="17" s="1"/>
  <c r="G155" i="17"/>
  <c r="K155" i="17" s="1"/>
  <c r="G325" i="17"/>
  <c r="K325" i="17" s="1"/>
  <c r="G495" i="17"/>
  <c r="K495" i="17" s="1"/>
  <c r="G665" i="17"/>
  <c r="K665" i="17" s="1"/>
  <c r="G835" i="17"/>
  <c r="K835" i="17" s="1"/>
  <c r="G1005" i="17"/>
  <c r="K1005" i="17" s="1"/>
  <c r="G1345" i="17"/>
  <c r="K1345" i="17" s="1"/>
  <c r="G1855" i="17"/>
  <c r="K1855" i="17" s="1"/>
  <c r="G1175" i="17"/>
  <c r="K1175" i="17" s="1"/>
  <c r="G1685" i="17"/>
  <c r="K1685" i="17" s="1"/>
  <c r="G1515" i="17"/>
  <c r="K1515" i="17" s="1"/>
  <c r="G2535" i="17"/>
  <c r="K2535" i="17" s="1"/>
  <c r="G3045" i="17"/>
  <c r="K3045" i="17" s="1"/>
  <c r="G2025" i="17"/>
  <c r="K2025" i="17" s="1"/>
  <c r="G2365" i="17"/>
  <c r="K2365" i="17" s="1"/>
  <c r="G3385" i="17"/>
  <c r="K3385" i="17" s="1"/>
  <c r="G2875" i="17"/>
  <c r="K2875" i="17" s="1"/>
  <c r="G2195" i="17"/>
  <c r="K2195" i="17" s="1"/>
  <c r="G3215" i="17"/>
  <c r="K3215" i="17" s="1"/>
  <c r="G2705" i="17"/>
  <c r="K2705" i="17" s="1"/>
  <c r="G4575" i="17"/>
  <c r="K4575" i="17" s="1"/>
  <c r="G5085" i="17"/>
  <c r="K5085" i="17" s="1"/>
  <c r="G3555" i="17"/>
  <c r="K3555" i="17" s="1"/>
  <c r="G4065" i="17"/>
  <c r="K4065" i="17" s="1"/>
  <c r="G3895" i="17"/>
  <c r="K3895" i="17" s="1"/>
  <c r="G4405" i="17"/>
  <c r="K4405" i="17" s="1"/>
  <c r="G4915" i="17"/>
  <c r="K4915" i="17" s="1"/>
  <c r="G5425" i="17"/>
  <c r="K5425" i="17" s="1"/>
  <c r="G3725" i="17"/>
  <c r="K3725" i="17" s="1"/>
  <c r="G4235" i="17"/>
  <c r="K4235" i="17" s="1"/>
  <c r="G4745" i="17"/>
  <c r="K4745" i="17" s="1"/>
  <c r="G5255" i="17"/>
  <c r="K5255" i="17" s="1"/>
  <c r="G5765" i="17"/>
  <c r="K5765" i="17" s="1"/>
  <c r="G6275" i="17"/>
  <c r="K6275" i="17" s="1"/>
  <c r="G6785" i="17"/>
  <c r="K6785" i="17" s="1"/>
  <c r="G6615" i="17"/>
  <c r="K6615" i="17" s="1"/>
  <c r="G5595" i="17"/>
  <c r="K5595" i="17" s="1"/>
  <c r="G6105" i="17"/>
  <c r="K6105" i="17" s="1"/>
  <c r="G6445" i="17"/>
  <c r="K6445" i="17" s="1"/>
  <c r="G5935" i="17"/>
  <c r="K5935" i="17" s="1"/>
  <c r="G6955" i="17"/>
  <c r="K6955" i="17" s="1"/>
  <c r="G7125" i="17"/>
  <c r="K7125" i="17" s="1"/>
  <c r="G7465" i="17"/>
  <c r="K7465" i="17" s="1"/>
  <c r="G7295" i="17"/>
  <c r="K7295" i="17" s="1"/>
  <c r="G149" i="17"/>
  <c r="K149" i="17" s="1"/>
  <c r="G319" i="17"/>
  <c r="K319" i="17" s="1"/>
  <c r="G489" i="17"/>
  <c r="K489" i="17" s="1"/>
  <c r="G659" i="17"/>
  <c r="K659" i="17" s="1"/>
  <c r="G829" i="17"/>
  <c r="K829" i="17" s="1"/>
  <c r="G999" i="17"/>
  <c r="K999" i="17" s="1"/>
  <c r="G1339" i="17"/>
  <c r="K1339" i="17" s="1"/>
  <c r="G1849" i="17"/>
  <c r="K1849" i="17" s="1"/>
  <c r="G1169" i="17"/>
  <c r="K1169" i="17" s="1"/>
  <c r="G1679" i="17"/>
  <c r="K1679" i="17" s="1"/>
  <c r="G1509" i="17"/>
  <c r="K1509" i="17" s="1"/>
  <c r="G2529" i="17"/>
  <c r="K2529" i="17" s="1"/>
  <c r="G3039" i="17"/>
  <c r="K3039" i="17" s="1"/>
  <c r="G2019" i="17"/>
  <c r="K2019" i="17" s="1"/>
  <c r="G2359" i="17"/>
  <c r="K2359" i="17" s="1"/>
  <c r="G3379" i="17"/>
  <c r="K3379" i="17" s="1"/>
  <c r="G2869" i="17"/>
  <c r="K2869" i="17" s="1"/>
  <c r="G2189" i="17"/>
  <c r="K2189" i="17" s="1"/>
  <c r="G3209" i="17"/>
  <c r="K3209" i="17" s="1"/>
  <c r="G2699" i="17"/>
  <c r="K2699" i="17" s="1"/>
  <c r="G4569" i="17"/>
  <c r="K4569" i="17" s="1"/>
  <c r="G5079" i="17"/>
  <c r="K5079" i="17" s="1"/>
  <c r="G4059" i="17"/>
  <c r="K4059" i="17" s="1"/>
  <c r="G3889" i="17"/>
  <c r="K3889" i="17" s="1"/>
  <c r="G4399" i="17"/>
  <c r="K4399" i="17" s="1"/>
  <c r="G4909" i="17"/>
  <c r="K4909" i="17" s="1"/>
  <c r="G5419" i="17"/>
  <c r="K5419" i="17" s="1"/>
  <c r="G3549" i="17"/>
  <c r="K3549" i="17" s="1"/>
  <c r="G3719" i="17"/>
  <c r="K3719" i="17" s="1"/>
  <c r="G4229" i="17"/>
  <c r="K4229" i="17" s="1"/>
  <c r="G4739" i="17"/>
  <c r="K4739" i="17" s="1"/>
  <c r="G5759" i="17"/>
  <c r="K5759" i="17" s="1"/>
  <c r="G6269" i="17"/>
  <c r="K6269" i="17" s="1"/>
  <c r="G6779" i="17"/>
  <c r="K6779" i="17" s="1"/>
  <c r="G5589" i="17"/>
  <c r="K5589" i="17" s="1"/>
  <c r="G6609" i="17"/>
  <c r="K6609" i="17" s="1"/>
  <c r="G7119" i="17"/>
  <c r="K7119" i="17" s="1"/>
  <c r="G6099" i="17"/>
  <c r="K6099" i="17" s="1"/>
  <c r="G5249" i="17"/>
  <c r="K5249" i="17" s="1"/>
  <c r="G6439" i="17"/>
  <c r="K6439" i="17" s="1"/>
  <c r="G5929" i="17"/>
  <c r="K5929" i="17" s="1"/>
  <c r="G6949" i="17"/>
  <c r="K6949" i="17" s="1"/>
  <c r="G7289" i="17"/>
  <c r="K7289" i="17" s="1"/>
  <c r="G7459" i="17"/>
  <c r="K7459" i="17" s="1"/>
  <c r="G143" i="17"/>
  <c r="K143" i="17" s="1"/>
  <c r="G313" i="17"/>
  <c r="K313" i="17" s="1"/>
  <c r="G483" i="17"/>
  <c r="K483" i="17" s="1"/>
  <c r="G653" i="17"/>
  <c r="K653" i="17" s="1"/>
  <c r="G823" i="17"/>
  <c r="K823" i="17" s="1"/>
  <c r="G993" i="17"/>
  <c r="K993" i="17" s="1"/>
  <c r="G1333" i="17"/>
  <c r="K1333" i="17" s="1"/>
  <c r="G1843" i="17"/>
  <c r="K1843" i="17" s="1"/>
  <c r="G1163" i="17"/>
  <c r="K1163" i="17" s="1"/>
  <c r="G1673" i="17"/>
  <c r="K1673" i="17" s="1"/>
  <c r="G1503" i="17"/>
  <c r="K1503" i="17" s="1"/>
  <c r="G2523" i="17"/>
  <c r="K2523" i="17" s="1"/>
  <c r="G2013" i="17"/>
  <c r="K2013" i="17" s="1"/>
  <c r="G3033" i="17"/>
  <c r="K3033" i="17" s="1"/>
  <c r="G2353" i="17"/>
  <c r="K2353" i="17" s="1"/>
  <c r="G3373" i="17"/>
  <c r="K3373" i="17" s="1"/>
  <c r="G2863" i="17"/>
  <c r="K2863" i="17" s="1"/>
  <c r="G2183" i="17"/>
  <c r="K2183" i="17" s="1"/>
  <c r="G2693" i="17"/>
  <c r="K2693" i="17" s="1"/>
  <c r="G3203" i="17"/>
  <c r="K3203" i="17" s="1"/>
  <c r="G4563" i="17"/>
  <c r="K4563" i="17" s="1"/>
  <c r="G5073" i="17"/>
  <c r="K5073" i="17" s="1"/>
  <c r="G4053" i="17"/>
  <c r="K4053" i="17" s="1"/>
  <c r="G3883" i="17"/>
  <c r="K3883" i="17" s="1"/>
  <c r="G4393" i="17"/>
  <c r="K4393" i="17" s="1"/>
  <c r="G4903" i="17"/>
  <c r="K4903" i="17" s="1"/>
  <c r="G5413" i="17"/>
  <c r="K5413" i="17" s="1"/>
  <c r="G3713" i="17"/>
  <c r="K3713" i="17" s="1"/>
  <c r="G4223" i="17"/>
  <c r="K4223" i="17" s="1"/>
  <c r="G3543" i="17"/>
  <c r="K3543" i="17" s="1"/>
  <c r="G4733" i="17"/>
  <c r="K4733" i="17" s="1"/>
  <c r="G6263" i="17"/>
  <c r="K6263" i="17" s="1"/>
  <c r="G6773" i="17"/>
  <c r="K6773" i="17" s="1"/>
  <c r="G5753" i="17"/>
  <c r="K5753" i="17" s="1"/>
  <c r="G5243" i="17"/>
  <c r="K5243" i="17" s="1"/>
  <c r="G5583" i="17"/>
  <c r="K5583" i="17" s="1"/>
  <c r="G6603" i="17"/>
  <c r="K6603" i="17" s="1"/>
  <c r="G7113" i="17"/>
  <c r="K7113" i="17" s="1"/>
  <c r="G6093" i="17"/>
  <c r="K6093" i="17" s="1"/>
  <c r="G6433" i="17"/>
  <c r="K6433" i="17" s="1"/>
  <c r="G5923" i="17"/>
  <c r="K5923" i="17" s="1"/>
  <c r="G6943" i="17"/>
  <c r="K6943" i="17" s="1"/>
  <c r="G7283" i="17"/>
  <c r="K7283" i="17" s="1"/>
  <c r="G7453" i="17"/>
  <c r="K7453" i="17" s="1"/>
  <c r="G137" i="17"/>
  <c r="K137" i="17" s="1"/>
  <c r="G307" i="17"/>
  <c r="K307" i="17" s="1"/>
  <c r="G477" i="17"/>
  <c r="K477" i="17" s="1"/>
  <c r="G647" i="17"/>
  <c r="K647" i="17" s="1"/>
  <c r="G817" i="17"/>
  <c r="K817" i="17" s="1"/>
  <c r="G987" i="17"/>
  <c r="K987" i="17" s="1"/>
  <c r="G1497" i="17"/>
  <c r="K1497" i="17" s="1"/>
  <c r="G1327" i="17"/>
  <c r="K1327" i="17" s="1"/>
  <c r="G1837" i="17"/>
  <c r="K1837" i="17" s="1"/>
  <c r="G1157" i="17"/>
  <c r="K1157" i="17" s="1"/>
  <c r="G1667" i="17"/>
  <c r="K1667" i="17" s="1"/>
  <c r="G2007" i="17"/>
  <c r="K2007" i="17" s="1"/>
  <c r="G2517" i="17"/>
  <c r="K2517" i="17" s="1"/>
  <c r="G3027" i="17"/>
  <c r="K3027" i="17" s="1"/>
  <c r="G2347" i="17"/>
  <c r="K2347" i="17" s="1"/>
  <c r="G3367" i="17"/>
  <c r="K3367" i="17" s="1"/>
  <c r="G2857" i="17"/>
  <c r="K2857" i="17" s="1"/>
  <c r="G2177" i="17"/>
  <c r="K2177" i="17" s="1"/>
  <c r="G2687" i="17"/>
  <c r="K2687" i="17" s="1"/>
  <c r="G3197" i="17"/>
  <c r="K3197" i="17" s="1"/>
  <c r="G4557" i="17"/>
  <c r="K4557" i="17" s="1"/>
  <c r="G5067" i="17"/>
  <c r="K5067" i="17" s="1"/>
  <c r="G3537" i="17"/>
  <c r="K3537" i="17" s="1"/>
  <c r="G4047" i="17"/>
  <c r="K4047" i="17" s="1"/>
  <c r="G3877" i="17"/>
  <c r="K3877" i="17" s="1"/>
  <c r="G4387" i="17"/>
  <c r="K4387" i="17" s="1"/>
  <c r="G4897" i="17"/>
  <c r="K4897" i="17" s="1"/>
  <c r="G5407" i="17"/>
  <c r="K5407" i="17" s="1"/>
  <c r="G4217" i="17"/>
  <c r="K4217" i="17" s="1"/>
  <c r="G3707" i="17"/>
  <c r="K3707" i="17" s="1"/>
  <c r="G4727" i="17"/>
  <c r="K4727" i="17" s="1"/>
  <c r="G5237" i="17"/>
  <c r="K5237" i="17" s="1"/>
  <c r="G6257" i="17"/>
  <c r="K6257" i="17" s="1"/>
  <c r="G6767" i="17"/>
  <c r="K6767" i="17" s="1"/>
  <c r="G5747" i="17"/>
  <c r="K5747" i="17" s="1"/>
  <c r="G5577" i="17"/>
  <c r="K5577" i="17" s="1"/>
  <c r="G6597" i="17"/>
  <c r="K6597" i="17" s="1"/>
  <c r="G7107" i="17"/>
  <c r="K7107" i="17" s="1"/>
  <c r="G6087" i="17"/>
  <c r="K6087" i="17" s="1"/>
  <c r="G6427" i="17"/>
  <c r="K6427" i="17" s="1"/>
  <c r="G5917" i="17"/>
  <c r="K5917" i="17" s="1"/>
  <c r="G6937" i="17"/>
  <c r="K6937" i="17" s="1"/>
  <c r="G7447" i="17"/>
  <c r="K7447" i="17" s="1"/>
  <c r="G7277" i="17"/>
  <c r="K7277" i="17" s="1"/>
  <c r="G131" i="17"/>
  <c r="K131" i="17" s="1"/>
  <c r="G301" i="17"/>
  <c r="K301" i="17" s="1"/>
  <c r="G471" i="17"/>
  <c r="K471" i="17" s="1"/>
  <c r="G641" i="17"/>
  <c r="K641" i="17" s="1"/>
  <c r="G811" i="17"/>
  <c r="K811" i="17" s="1"/>
  <c r="G981" i="17"/>
  <c r="K981" i="17" s="1"/>
  <c r="G1491" i="17"/>
  <c r="K1491" i="17" s="1"/>
  <c r="G1321" i="17"/>
  <c r="K1321" i="17" s="1"/>
  <c r="G1831" i="17"/>
  <c r="K1831" i="17" s="1"/>
  <c r="G1151" i="17"/>
  <c r="K1151" i="17" s="1"/>
  <c r="G1661" i="17"/>
  <c r="K1661" i="17" s="1"/>
  <c r="G2511" i="17"/>
  <c r="K2511" i="17" s="1"/>
  <c r="G3021" i="17"/>
  <c r="K3021" i="17" s="1"/>
  <c r="G2001" i="17"/>
  <c r="K2001" i="17" s="1"/>
  <c r="G2341" i="17"/>
  <c r="K2341" i="17" s="1"/>
  <c r="G3361" i="17"/>
  <c r="K3361" i="17" s="1"/>
  <c r="G2851" i="17"/>
  <c r="K2851" i="17" s="1"/>
  <c r="G2171" i="17"/>
  <c r="K2171" i="17" s="1"/>
  <c r="G2681" i="17"/>
  <c r="K2681" i="17" s="1"/>
  <c r="G3191" i="17"/>
  <c r="K3191" i="17" s="1"/>
  <c r="G4551" i="17"/>
  <c r="K4551" i="17" s="1"/>
  <c r="G5061" i="17"/>
  <c r="K5061" i="17" s="1"/>
  <c r="G4041" i="17"/>
  <c r="K4041" i="17" s="1"/>
  <c r="G3871" i="17"/>
  <c r="K3871" i="17" s="1"/>
  <c r="G4381" i="17"/>
  <c r="K4381" i="17" s="1"/>
  <c r="G4891" i="17"/>
  <c r="K4891" i="17" s="1"/>
  <c r="G5401" i="17"/>
  <c r="K5401" i="17" s="1"/>
  <c r="G3531" i="17"/>
  <c r="K3531" i="17" s="1"/>
  <c r="G3701" i="17"/>
  <c r="K3701" i="17" s="1"/>
  <c r="G4211" i="17"/>
  <c r="K4211" i="17" s="1"/>
  <c r="G4721" i="17"/>
  <c r="K4721" i="17" s="1"/>
  <c r="G6761" i="17"/>
  <c r="K6761" i="17" s="1"/>
  <c r="G5741" i="17"/>
  <c r="K5741" i="17" s="1"/>
  <c r="G6251" i="17"/>
  <c r="K6251" i="17" s="1"/>
  <c r="G5571" i="17"/>
  <c r="K5571" i="17" s="1"/>
  <c r="G6081" i="17"/>
  <c r="K6081" i="17" s="1"/>
  <c r="G6591" i="17"/>
  <c r="K6591" i="17" s="1"/>
  <c r="G7101" i="17"/>
  <c r="K7101" i="17" s="1"/>
  <c r="G5231" i="17"/>
  <c r="K5231" i="17" s="1"/>
  <c r="G6421" i="17"/>
  <c r="K6421" i="17" s="1"/>
  <c r="G5911" i="17"/>
  <c r="K5911" i="17" s="1"/>
  <c r="G6931" i="17"/>
  <c r="K6931" i="17" s="1"/>
  <c r="G7271" i="17"/>
  <c r="K7271" i="17" s="1"/>
  <c r="G7441" i="17"/>
  <c r="K7441" i="17" s="1"/>
  <c r="G125" i="17"/>
  <c r="K125" i="17" s="1"/>
  <c r="G295" i="17"/>
  <c r="K295" i="17" s="1"/>
  <c r="G465" i="17"/>
  <c r="K465" i="17" s="1"/>
  <c r="G635" i="17"/>
  <c r="K635" i="17" s="1"/>
  <c r="G805" i="17"/>
  <c r="K805" i="17" s="1"/>
  <c r="G975" i="17"/>
  <c r="K975" i="17" s="1"/>
  <c r="G1485" i="17"/>
  <c r="K1485" i="17" s="1"/>
  <c r="G1315" i="17"/>
  <c r="K1315" i="17" s="1"/>
  <c r="G1825" i="17"/>
  <c r="K1825" i="17" s="1"/>
  <c r="G1145" i="17"/>
  <c r="K1145" i="17" s="1"/>
  <c r="G1655" i="17"/>
  <c r="K1655" i="17" s="1"/>
  <c r="G2505" i="17"/>
  <c r="K2505" i="17" s="1"/>
  <c r="G3015" i="17"/>
  <c r="K3015" i="17" s="1"/>
  <c r="G1995" i="17"/>
  <c r="K1995" i="17" s="1"/>
  <c r="G2335" i="17"/>
  <c r="K2335" i="17" s="1"/>
  <c r="G3355" i="17"/>
  <c r="K3355" i="17" s="1"/>
  <c r="G2845" i="17"/>
  <c r="K2845" i="17" s="1"/>
  <c r="G2165" i="17"/>
  <c r="K2165" i="17" s="1"/>
  <c r="G2675" i="17"/>
  <c r="K2675" i="17" s="1"/>
  <c r="G3185" i="17"/>
  <c r="K3185" i="17" s="1"/>
  <c r="G4545" i="17"/>
  <c r="K4545" i="17" s="1"/>
  <c r="G5055" i="17"/>
  <c r="K5055" i="17" s="1"/>
  <c r="G4035" i="17"/>
  <c r="K4035" i="17" s="1"/>
  <c r="G3865" i="17"/>
  <c r="K3865" i="17" s="1"/>
  <c r="G4375" i="17"/>
  <c r="K4375" i="17" s="1"/>
  <c r="G4885" i="17"/>
  <c r="K4885" i="17" s="1"/>
  <c r="G5395" i="17"/>
  <c r="K5395" i="17" s="1"/>
  <c r="G3695" i="17"/>
  <c r="K3695" i="17" s="1"/>
  <c r="G4205" i="17"/>
  <c r="K4205" i="17" s="1"/>
  <c r="G3525" i="17"/>
  <c r="K3525" i="17" s="1"/>
  <c r="G4715" i="17"/>
  <c r="K4715" i="17" s="1"/>
  <c r="G6755" i="17"/>
  <c r="K6755" i="17" s="1"/>
  <c r="G5735" i="17"/>
  <c r="K5735" i="17" s="1"/>
  <c r="G6245" i="17"/>
  <c r="K6245" i="17" s="1"/>
  <c r="G5225" i="17"/>
  <c r="K5225" i="17" s="1"/>
  <c r="G5565" i="17"/>
  <c r="K5565" i="17" s="1"/>
  <c r="G6075" i="17"/>
  <c r="K6075" i="17" s="1"/>
  <c r="G6585" i="17"/>
  <c r="K6585" i="17" s="1"/>
  <c r="G7095" i="17"/>
  <c r="K7095" i="17" s="1"/>
  <c r="G6415" i="17"/>
  <c r="K6415" i="17" s="1"/>
  <c r="G5905" i="17"/>
  <c r="K5905" i="17" s="1"/>
  <c r="G6925" i="17"/>
  <c r="K6925" i="17" s="1"/>
  <c r="G7265" i="17"/>
  <c r="K7265" i="17" s="1"/>
  <c r="G7435" i="17"/>
  <c r="K7435" i="17" s="1"/>
  <c r="G119" i="17"/>
  <c r="K119" i="17" s="1"/>
  <c r="G289" i="17"/>
  <c r="K289" i="17" s="1"/>
  <c r="G459" i="17"/>
  <c r="K459" i="17" s="1"/>
  <c r="G629" i="17"/>
  <c r="K629" i="17" s="1"/>
  <c r="G799" i="17"/>
  <c r="K799" i="17" s="1"/>
  <c r="G969" i="17"/>
  <c r="K969" i="17" s="1"/>
  <c r="G1479" i="17"/>
  <c r="K1479" i="17" s="1"/>
  <c r="G1309" i="17"/>
  <c r="K1309" i="17" s="1"/>
  <c r="G1819" i="17"/>
  <c r="K1819" i="17" s="1"/>
  <c r="G1139" i="17"/>
  <c r="K1139" i="17" s="1"/>
  <c r="G1649" i="17"/>
  <c r="K1649" i="17" s="1"/>
  <c r="G2499" i="17"/>
  <c r="K2499" i="17" s="1"/>
  <c r="G3009" i="17"/>
  <c r="K3009" i="17" s="1"/>
  <c r="G1989" i="17"/>
  <c r="K1989" i="17" s="1"/>
  <c r="G2329" i="17"/>
  <c r="K2329" i="17" s="1"/>
  <c r="G3349" i="17"/>
  <c r="K3349" i="17" s="1"/>
  <c r="G2839" i="17"/>
  <c r="K2839" i="17" s="1"/>
  <c r="G2159" i="17"/>
  <c r="K2159" i="17" s="1"/>
  <c r="G2669" i="17"/>
  <c r="K2669" i="17" s="1"/>
  <c r="G3179" i="17"/>
  <c r="K3179" i="17" s="1"/>
  <c r="G4539" i="17"/>
  <c r="K4539" i="17" s="1"/>
  <c r="G5049" i="17"/>
  <c r="K5049" i="17" s="1"/>
  <c r="G3519" i="17"/>
  <c r="K3519" i="17" s="1"/>
  <c r="G4029" i="17"/>
  <c r="K4029" i="17" s="1"/>
  <c r="G3859" i="17"/>
  <c r="K3859" i="17" s="1"/>
  <c r="G4369" i="17"/>
  <c r="K4369" i="17" s="1"/>
  <c r="G4879" i="17"/>
  <c r="K4879" i="17" s="1"/>
  <c r="G5389" i="17"/>
  <c r="K5389" i="17" s="1"/>
  <c r="G3689" i="17"/>
  <c r="K3689" i="17" s="1"/>
  <c r="G4199" i="17"/>
  <c r="K4199" i="17" s="1"/>
  <c r="G4709" i="17"/>
  <c r="K4709" i="17" s="1"/>
  <c r="G5219" i="17"/>
  <c r="K5219" i="17" s="1"/>
  <c r="G6749" i="17"/>
  <c r="K6749" i="17" s="1"/>
  <c r="G5729" i="17"/>
  <c r="K5729" i="17" s="1"/>
  <c r="G6239" i="17"/>
  <c r="K6239" i="17" s="1"/>
  <c r="G5559" i="17"/>
  <c r="K5559" i="17" s="1"/>
  <c r="G6069" i="17"/>
  <c r="K6069" i="17" s="1"/>
  <c r="G6579" i="17"/>
  <c r="K6579" i="17" s="1"/>
  <c r="G7089" i="17"/>
  <c r="K7089" i="17" s="1"/>
  <c r="G6409" i="17"/>
  <c r="K6409" i="17" s="1"/>
  <c r="G5899" i="17"/>
  <c r="K5899" i="17" s="1"/>
  <c r="G6919" i="17"/>
  <c r="K6919" i="17" s="1"/>
  <c r="G7429" i="17"/>
  <c r="K7429" i="17" s="1"/>
  <c r="G7259" i="17"/>
  <c r="K7259" i="17" s="1"/>
  <c r="G113" i="17"/>
  <c r="K113" i="17" s="1"/>
  <c r="G283" i="17"/>
  <c r="K283" i="17" s="1"/>
  <c r="G453" i="17"/>
  <c r="K453" i="17" s="1"/>
  <c r="G623" i="17"/>
  <c r="K623" i="17" s="1"/>
  <c r="G793" i="17"/>
  <c r="K793" i="17" s="1"/>
  <c r="G963" i="17"/>
  <c r="K963" i="17" s="1"/>
  <c r="G1473" i="17"/>
  <c r="K1473" i="17" s="1"/>
  <c r="G1813" i="17"/>
  <c r="K1813" i="17" s="1"/>
  <c r="G1303" i="17"/>
  <c r="K1303" i="17" s="1"/>
  <c r="G1643" i="17"/>
  <c r="K1643" i="17" s="1"/>
  <c r="G1133" i="17"/>
  <c r="K1133" i="17" s="1"/>
  <c r="G2493" i="17"/>
  <c r="K2493" i="17" s="1"/>
  <c r="G3003" i="17"/>
  <c r="K3003" i="17" s="1"/>
  <c r="G1983" i="17"/>
  <c r="K1983" i="17" s="1"/>
  <c r="G2833" i="17"/>
  <c r="K2833" i="17" s="1"/>
  <c r="G2323" i="17"/>
  <c r="K2323" i="17" s="1"/>
  <c r="G3343" i="17"/>
  <c r="K3343" i="17" s="1"/>
  <c r="G2153" i="17"/>
  <c r="K2153" i="17" s="1"/>
  <c r="G2663" i="17"/>
  <c r="K2663" i="17" s="1"/>
  <c r="G3173" i="17"/>
  <c r="K3173" i="17" s="1"/>
  <c r="G4023" i="17"/>
  <c r="K4023" i="17" s="1"/>
  <c r="G5043" i="17"/>
  <c r="K5043" i="17" s="1"/>
  <c r="G4533" i="17"/>
  <c r="K4533" i="17" s="1"/>
  <c r="G4873" i="17"/>
  <c r="K4873" i="17" s="1"/>
  <c r="G3513" i="17"/>
  <c r="K3513" i="17" s="1"/>
  <c r="G3853" i="17"/>
  <c r="K3853" i="17" s="1"/>
  <c r="G4363" i="17"/>
  <c r="K4363" i="17" s="1"/>
  <c r="G5383" i="17"/>
  <c r="K5383" i="17" s="1"/>
  <c r="G3683" i="17"/>
  <c r="K3683" i="17" s="1"/>
  <c r="G4193" i="17"/>
  <c r="K4193" i="17" s="1"/>
  <c r="G4703" i="17"/>
  <c r="K4703" i="17" s="1"/>
  <c r="G6743" i="17"/>
  <c r="K6743" i="17" s="1"/>
  <c r="G5723" i="17"/>
  <c r="K5723" i="17" s="1"/>
  <c r="G6233" i="17"/>
  <c r="K6233" i="17" s="1"/>
  <c r="G7083" i="17"/>
  <c r="K7083" i="17" s="1"/>
  <c r="G5553" i="17"/>
  <c r="K5553" i="17" s="1"/>
  <c r="G6063" i="17"/>
  <c r="K6063" i="17" s="1"/>
  <c r="G6573" i="17"/>
  <c r="K6573" i="17" s="1"/>
  <c r="G5213" i="17"/>
  <c r="K5213" i="17" s="1"/>
  <c r="G5893" i="17"/>
  <c r="K5893" i="17" s="1"/>
  <c r="G6913" i="17"/>
  <c r="K6913" i="17" s="1"/>
  <c r="G6403" i="17"/>
  <c r="K6403" i="17" s="1"/>
  <c r="G7253" i="17"/>
  <c r="K7253" i="17" s="1"/>
  <c r="G7423" i="17"/>
  <c r="K7423" i="17" s="1"/>
  <c r="G107" i="17"/>
  <c r="K107" i="17" s="1"/>
  <c r="G277" i="17"/>
  <c r="K277" i="17" s="1"/>
  <c r="G447" i="17"/>
  <c r="K447" i="17" s="1"/>
  <c r="G617" i="17"/>
  <c r="K617" i="17" s="1"/>
  <c r="G787" i="17"/>
  <c r="K787" i="17" s="1"/>
  <c r="G957" i="17"/>
  <c r="K957" i="17" s="1"/>
  <c r="G1467" i="17"/>
  <c r="K1467" i="17" s="1"/>
  <c r="G1807" i="17"/>
  <c r="K1807" i="17" s="1"/>
  <c r="G1297" i="17"/>
  <c r="K1297" i="17" s="1"/>
  <c r="G1637" i="17"/>
  <c r="K1637" i="17" s="1"/>
  <c r="G1127" i="17"/>
  <c r="K1127" i="17" s="1"/>
  <c r="G2997" i="17"/>
  <c r="K2997" i="17" s="1"/>
  <c r="G1977" i="17"/>
  <c r="K1977" i="17" s="1"/>
  <c r="G2487" i="17"/>
  <c r="K2487" i="17" s="1"/>
  <c r="G2317" i="17"/>
  <c r="K2317" i="17" s="1"/>
  <c r="G2827" i="17"/>
  <c r="K2827" i="17" s="1"/>
  <c r="G3337" i="17"/>
  <c r="K3337" i="17" s="1"/>
  <c r="G2147" i="17"/>
  <c r="K2147" i="17" s="1"/>
  <c r="G2657" i="17"/>
  <c r="K2657" i="17" s="1"/>
  <c r="G3167" i="17"/>
  <c r="K3167" i="17" s="1"/>
  <c r="G4017" i="17"/>
  <c r="K4017" i="17" s="1"/>
  <c r="G5037" i="17"/>
  <c r="K5037" i="17" s="1"/>
  <c r="G4527" i="17"/>
  <c r="K4527" i="17" s="1"/>
  <c r="G4867" i="17"/>
  <c r="K4867" i="17" s="1"/>
  <c r="G3847" i="17"/>
  <c r="K3847" i="17" s="1"/>
  <c r="G4357" i="17"/>
  <c r="K4357" i="17" s="1"/>
  <c r="G5377" i="17"/>
  <c r="K5377" i="17" s="1"/>
  <c r="G3677" i="17"/>
  <c r="K3677" i="17" s="1"/>
  <c r="G4187" i="17"/>
  <c r="K4187" i="17" s="1"/>
  <c r="G3507" i="17"/>
  <c r="K3507" i="17" s="1"/>
  <c r="G4697" i="17"/>
  <c r="K4697" i="17" s="1"/>
  <c r="G5717" i="17"/>
  <c r="K5717" i="17" s="1"/>
  <c r="G6227" i="17"/>
  <c r="K6227" i="17" s="1"/>
  <c r="G6737" i="17"/>
  <c r="K6737" i="17" s="1"/>
  <c r="G5207" i="17"/>
  <c r="K5207" i="17" s="1"/>
  <c r="G7077" i="17"/>
  <c r="K7077" i="17" s="1"/>
  <c r="G5547" i="17"/>
  <c r="K5547" i="17" s="1"/>
  <c r="G6057" i="17"/>
  <c r="K6057" i="17" s="1"/>
  <c r="G6567" i="17"/>
  <c r="K6567" i="17" s="1"/>
  <c r="G5887" i="17"/>
  <c r="K5887" i="17" s="1"/>
  <c r="G6907" i="17"/>
  <c r="K6907" i="17" s="1"/>
  <c r="G6397" i="17"/>
  <c r="K6397" i="17" s="1"/>
  <c r="G7247" i="17"/>
  <c r="K7247" i="17" s="1"/>
  <c r="G7417" i="17"/>
  <c r="K7417" i="17" s="1"/>
  <c r="G101" i="17"/>
  <c r="K101" i="17" s="1"/>
  <c r="G271" i="17"/>
  <c r="K271" i="17" s="1"/>
  <c r="G441" i="17"/>
  <c r="K441" i="17" s="1"/>
  <c r="G611" i="17"/>
  <c r="K611" i="17" s="1"/>
  <c r="G781" i="17"/>
  <c r="K781" i="17" s="1"/>
  <c r="G951" i="17"/>
  <c r="K951" i="17" s="1"/>
  <c r="G1461" i="17"/>
  <c r="K1461" i="17" s="1"/>
  <c r="G1801" i="17"/>
  <c r="K1801" i="17" s="1"/>
  <c r="G1291" i="17"/>
  <c r="K1291" i="17" s="1"/>
  <c r="G1631" i="17"/>
  <c r="K1631" i="17" s="1"/>
  <c r="G1121" i="17"/>
  <c r="K1121" i="17" s="1"/>
  <c r="G2991" i="17"/>
  <c r="K2991" i="17" s="1"/>
  <c r="G2481" i="17"/>
  <c r="K2481" i="17" s="1"/>
  <c r="G1971" i="17"/>
  <c r="K1971" i="17" s="1"/>
  <c r="G2311" i="17"/>
  <c r="K2311" i="17" s="1"/>
  <c r="G2821" i="17"/>
  <c r="K2821" i="17" s="1"/>
  <c r="G3331" i="17"/>
  <c r="K3331" i="17" s="1"/>
  <c r="G2141" i="17"/>
  <c r="K2141" i="17" s="1"/>
  <c r="G2651" i="17"/>
  <c r="K2651" i="17" s="1"/>
  <c r="G3161" i="17"/>
  <c r="K3161" i="17" s="1"/>
  <c r="G4011" i="17"/>
  <c r="K4011" i="17" s="1"/>
  <c r="G5031" i="17"/>
  <c r="K5031" i="17" s="1"/>
  <c r="G3501" i="17"/>
  <c r="K3501" i="17" s="1"/>
  <c r="G4521" i="17"/>
  <c r="K4521" i="17" s="1"/>
  <c r="G4861" i="17"/>
  <c r="K4861" i="17" s="1"/>
  <c r="G3841" i="17"/>
  <c r="K3841" i="17" s="1"/>
  <c r="G4351" i="17"/>
  <c r="K4351" i="17" s="1"/>
  <c r="G5371" i="17"/>
  <c r="K5371" i="17" s="1"/>
  <c r="G3671" i="17"/>
  <c r="K3671" i="17" s="1"/>
  <c r="G4181" i="17"/>
  <c r="K4181" i="17" s="1"/>
  <c r="G4691" i="17"/>
  <c r="K4691" i="17" s="1"/>
  <c r="G5201" i="17"/>
  <c r="K5201" i="17" s="1"/>
  <c r="G5711" i="17"/>
  <c r="K5711" i="17" s="1"/>
  <c r="G6221" i="17"/>
  <c r="K6221" i="17" s="1"/>
  <c r="G6731" i="17"/>
  <c r="K6731" i="17" s="1"/>
  <c r="G7071" i="17"/>
  <c r="K7071" i="17" s="1"/>
  <c r="G5541" i="17"/>
  <c r="K5541" i="17" s="1"/>
  <c r="G6051" i="17"/>
  <c r="K6051" i="17" s="1"/>
  <c r="G6561" i="17"/>
  <c r="K6561" i="17" s="1"/>
  <c r="G5881" i="17"/>
  <c r="K5881" i="17" s="1"/>
  <c r="G6901" i="17"/>
  <c r="K6901" i="17" s="1"/>
  <c r="G6391" i="17"/>
  <c r="K6391" i="17" s="1"/>
  <c r="G7411" i="17"/>
  <c r="K7411" i="17" s="1"/>
  <c r="G7241" i="17"/>
  <c r="K7241" i="17" s="1"/>
  <c r="G95" i="17"/>
  <c r="K95" i="17" s="1"/>
  <c r="G265" i="17"/>
  <c r="K265" i="17" s="1"/>
  <c r="G435" i="17"/>
  <c r="K435" i="17" s="1"/>
  <c r="G605" i="17"/>
  <c r="K605" i="17" s="1"/>
  <c r="G775" i="17"/>
  <c r="K775" i="17" s="1"/>
  <c r="G945" i="17"/>
  <c r="K945" i="17" s="1"/>
  <c r="G1455" i="17"/>
  <c r="K1455" i="17" s="1"/>
  <c r="G1795" i="17"/>
  <c r="K1795" i="17" s="1"/>
  <c r="G1285" i="17"/>
  <c r="K1285" i="17" s="1"/>
  <c r="G1115" i="17"/>
  <c r="K1115" i="17" s="1"/>
  <c r="G1625" i="17"/>
  <c r="K1625" i="17" s="1"/>
  <c r="G2475" i="17"/>
  <c r="K2475" i="17" s="1"/>
  <c r="G2985" i="17"/>
  <c r="K2985" i="17" s="1"/>
  <c r="G2305" i="17"/>
  <c r="K2305" i="17" s="1"/>
  <c r="G2815" i="17"/>
  <c r="K2815" i="17" s="1"/>
  <c r="G3325" i="17"/>
  <c r="K3325" i="17" s="1"/>
  <c r="G2135" i="17"/>
  <c r="K2135" i="17" s="1"/>
  <c r="G2645" i="17"/>
  <c r="K2645" i="17" s="1"/>
  <c r="G3155" i="17"/>
  <c r="K3155" i="17" s="1"/>
  <c r="G1965" i="17"/>
  <c r="K1965" i="17" s="1"/>
  <c r="G4515" i="17"/>
  <c r="K4515" i="17" s="1"/>
  <c r="G5025" i="17"/>
  <c r="K5025" i="17" s="1"/>
  <c r="G4005" i="17"/>
  <c r="K4005" i="17" s="1"/>
  <c r="G3835" i="17"/>
  <c r="K3835" i="17" s="1"/>
  <c r="G4345" i="17"/>
  <c r="K4345" i="17" s="1"/>
  <c r="G4855" i="17"/>
  <c r="K4855" i="17" s="1"/>
  <c r="G5365" i="17"/>
  <c r="K5365" i="17" s="1"/>
  <c r="G3495" i="17"/>
  <c r="K3495" i="17" s="1"/>
  <c r="G3665" i="17"/>
  <c r="K3665" i="17" s="1"/>
  <c r="G4175" i="17"/>
  <c r="K4175" i="17" s="1"/>
  <c r="G4685" i="17"/>
  <c r="K4685" i="17" s="1"/>
  <c r="G5705" i="17"/>
  <c r="K5705" i="17" s="1"/>
  <c r="G6215" i="17"/>
  <c r="K6215" i="17" s="1"/>
  <c r="G6725" i="17"/>
  <c r="K6725" i="17" s="1"/>
  <c r="G6045" i="17"/>
  <c r="K6045" i="17" s="1"/>
  <c r="G6555" i="17"/>
  <c r="K6555" i="17" s="1"/>
  <c r="G7065" i="17"/>
  <c r="K7065" i="17" s="1"/>
  <c r="G5535" i="17"/>
  <c r="K5535" i="17" s="1"/>
  <c r="G5195" i="17"/>
  <c r="K5195" i="17" s="1"/>
  <c r="G6895" i="17"/>
  <c r="K6895" i="17" s="1"/>
  <c r="G5875" i="17"/>
  <c r="K5875" i="17" s="1"/>
  <c r="G6385" i="17"/>
  <c r="K6385" i="17" s="1"/>
  <c r="G7235" i="17"/>
  <c r="K7235" i="17" s="1"/>
  <c r="G7405" i="17"/>
  <c r="K7405" i="17" s="1"/>
  <c r="G89" i="17"/>
  <c r="K89" i="17" s="1"/>
  <c r="G259" i="17"/>
  <c r="K259" i="17" s="1"/>
  <c r="G429" i="17"/>
  <c r="K429" i="17" s="1"/>
  <c r="G599" i="17"/>
  <c r="K599" i="17" s="1"/>
  <c r="G769" i="17"/>
  <c r="K769" i="17" s="1"/>
  <c r="G939" i="17"/>
  <c r="K939" i="17" s="1"/>
  <c r="G1449" i="17"/>
  <c r="K1449" i="17" s="1"/>
  <c r="G1789" i="17"/>
  <c r="K1789" i="17" s="1"/>
  <c r="G1279" i="17"/>
  <c r="K1279" i="17" s="1"/>
  <c r="G1109" i="17"/>
  <c r="K1109" i="17" s="1"/>
  <c r="G1619" i="17"/>
  <c r="K1619" i="17" s="1"/>
  <c r="G2979" i="17"/>
  <c r="K2979" i="17" s="1"/>
  <c r="G1959" i="17"/>
  <c r="K1959" i="17" s="1"/>
  <c r="G2469" i="17"/>
  <c r="K2469" i="17" s="1"/>
  <c r="G3489" i="17"/>
  <c r="K3489" i="17" s="1"/>
  <c r="G2809" i="17"/>
  <c r="K2809" i="17" s="1"/>
  <c r="G2299" i="17"/>
  <c r="K2299" i="17" s="1"/>
  <c r="G3319" i="17"/>
  <c r="K3319" i="17" s="1"/>
  <c r="G2639" i="17"/>
  <c r="K2639" i="17" s="1"/>
  <c r="G3149" i="17"/>
  <c r="K3149" i="17" s="1"/>
  <c r="G2129" i="17"/>
  <c r="K2129" i="17" s="1"/>
  <c r="G3999" i="17"/>
  <c r="K3999" i="17" s="1"/>
  <c r="G4509" i="17"/>
  <c r="K4509" i="17" s="1"/>
  <c r="G5019" i="17"/>
  <c r="K5019" i="17" s="1"/>
  <c r="G3829" i="17"/>
  <c r="K3829" i="17" s="1"/>
  <c r="G4339" i="17"/>
  <c r="K4339" i="17" s="1"/>
  <c r="G4849" i="17"/>
  <c r="K4849" i="17" s="1"/>
  <c r="G5359" i="17"/>
  <c r="K5359" i="17" s="1"/>
  <c r="G3659" i="17"/>
  <c r="K3659" i="17" s="1"/>
  <c r="G4169" i="17"/>
  <c r="K4169" i="17" s="1"/>
  <c r="G4679" i="17"/>
  <c r="K4679" i="17" s="1"/>
  <c r="G5699" i="17"/>
  <c r="K5699" i="17" s="1"/>
  <c r="G6209" i="17"/>
  <c r="K6209" i="17" s="1"/>
  <c r="G6719" i="17"/>
  <c r="K6719" i="17" s="1"/>
  <c r="G5189" i="17"/>
  <c r="K5189" i="17" s="1"/>
  <c r="G6549" i="17"/>
  <c r="K6549" i="17" s="1"/>
  <c r="G7059" i="17"/>
  <c r="K7059" i="17" s="1"/>
  <c r="G5529" i="17"/>
  <c r="K5529" i="17" s="1"/>
  <c r="G6039" i="17"/>
  <c r="K6039" i="17" s="1"/>
  <c r="G6889" i="17"/>
  <c r="K6889" i="17" s="1"/>
  <c r="G5869" i="17"/>
  <c r="K5869" i="17" s="1"/>
  <c r="G6379" i="17"/>
  <c r="K6379" i="17" s="1"/>
  <c r="G7229" i="17"/>
  <c r="K7229" i="17" s="1"/>
  <c r="G7399" i="17"/>
  <c r="K7399" i="17" s="1"/>
  <c r="G83" i="17"/>
  <c r="K83" i="17" s="1"/>
  <c r="G253" i="17"/>
  <c r="K253" i="17" s="1"/>
  <c r="G423" i="17"/>
  <c r="K423" i="17" s="1"/>
  <c r="G593" i="17"/>
  <c r="K593" i="17" s="1"/>
  <c r="G763" i="17"/>
  <c r="K763" i="17" s="1"/>
  <c r="G933" i="17"/>
  <c r="K933" i="17" s="1"/>
  <c r="G1443" i="17"/>
  <c r="K1443" i="17" s="1"/>
  <c r="G1783" i="17"/>
  <c r="K1783" i="17" s="1"/>
  <c r="G1273" i="17"/>
  <c r="K1273" i="17" s="1"/>
  <c r="G1103" i="17"/>
  <c r="K1103" i="17" s="1"/>
  <c r="G1613" i="17"/>
  <c r="K1613" i="17" s="1"/>
  <c r="G2973" i="17"/>
  <c r="K2973" i="17" s="1"/>
  <c r="G2463" i="17"/>
  <c r="K2463" i="17" s="1"/>
  <c r="G3483" i="17"/>
  <c r="K3483" i="17" s="1"/>
  <c r="G2293" i="17"/>
  <c r="K2293" i="17" s="1"/>
  <c r="G2803" i="17"/>
  <c r="K2803" i="17" s="1"/>
  <c r="G1953" i="17"/>
  <c r="K1953" i="17" s="1"/>
  <c r="G3313" i="17"/>
  <c r="K3313" i="17" s="1"/>
  <c r="G2633" i="17"/>
  <c r="K2633" i="17" s="1"/>
  <c r="G3143" i="17"/>
  <c r="K3143" i="17" s="1"/>
  <c r="G2123" i="17"/>
  <c r="K2123" i="17" s="1"/>
  <c r="G3993" i="17"/>
  <c r="K3993" i="17" s="1"/>
  <c r="G4503" i="17"/>
  <c r="K4503" i="17" s="1"/>
  <c r="G5013" i="17"/>
  <c r="K5013" i="17" s="1"/>
  <c r="G3823" i="17"/>
  <c r="K3823" i="17" s="1"/>
  <c r="G4843" i="17"/>
  <c r="K4843" i="17" s="1"/>
  <c r="G5353" i="17"/>
  <c r="K5353" i="17" s="1"/>
  <c r="G4333" i="17"/>
  <c r="K4333" i="17" s="1"/>
  <c r="G3653" i="17"/>
  <c r="K3653" i="17" s="1"/>
  <c r="G4163" i="17"/>
  <c r="K4163" i="17" s="1"/>
  <c r="G4673" i="17"/>
  <c r="K4673" i="17" s="1"/>
  <c r="G5183" i="17"/>
  <c r="K5183" i="17" s="1"/>
  <c r="G5693" i="17"/>
  <c r="K5693" i="17" s="1"/>
  <c r="G6203" i="17"/>
  <c r="K6203" i="17" s="1"/>
  <c r="G6713" i="17"/>
  <c r="K6713" i="17" s="1"/>
  <c r="G6543" i="17"/>
  <c r="K6543" i="17" s="1"/>
  <c r="G5523" i="17"/>
  <c r="K5523" i="17" s="1"/>
  <c r="G6033" i="17"/>
  <c r="K6033" i="17" s="1"/>
  <c r="G7053" i="17"/>
  <c r="K7053" i="17" s="1"/>
  <c r="G6883" i="17"/>
  <c r="K6883" i="17" s="1"/>
  <c r="G5863" i="17"/>
  <c r="K5863" i="17" s="1"/>
  <c r="G6373" i="17"/>
  <c r="K6373" i="17" s="1"/>
  <c r="G7393" i="17"/>
  <c r="K7393" i="17" s="1"/>
  <c r="G7223" i="17"/>
  <c r="K7223" i="17" s="1"/>
  <c r="G77" i="17"/>
  <c r="K77" i="17" s="1"/>
  <c r="G247" i="17"/>
  <c r="K247" i="17" s="1"/>
  <c r="G417" i="17"/>
  <c r="K417" i="17" s="1"/>
  <c r="G587" i="17"/>
  <c r="K587" i="17" s="1"/>
  <c r="G757" i="17"/>
  <c r="K757" i="17" s="1"/>
  <c r="G927" i="17"/>
  <c r="K927" i="17" s="1"/>
  <c r="G1437" i="17"/>
  <c r="K1437" i="17" s="1"/>
  <c r="G1777" i="17"/>
  <c r="K1777" i="17" s="1"/>
  <c r="G1267" i="17"/>
  <c r="K1267" i="17" s="1"/>
  <c r="G1097" i="17"/>
  <c r="K1097" i="17" s="1"/>
  <c r="G1607" i="17"/>
  <c r="K1607" i="17" s="1"/>
  <c r="G2967" i="17"/>
  <c r="K2967" i="17" s="1"/>
  <c r="G2457" i="17"/>
  <c r="K2457" i="17" s="1"/>
  <c r="G3477" i="17"/>
  <c r="K3477" i="17" s="1"/>
  <c r="G2287" i="17"/>
  <c r="K2287" i="17" s="1"/>
  <c r="G2797" i="17"/>
  <c r="K2797" i="17" s="1"/>
  <c r="G3307" i="17"/>
  <c r="K3307" i="17" s="1"/>
  <c r="G2117" i="17"/>
  <c r="K2117" i="17" s="1"/>
  <c r="G2627" i="17"/>
  <c r="K2627" i="17" s="1"/>
  <c r="G3137" i="17"/>
  <c r="K3137" i="17" s="1"/>
  <c r="G1947" i="17"/>
  <c r="K1947" i="17" s="1"/>
  <c r="G3987" i="17"/>
  <c r="K3987" i="17" s="1"/>
  <c r="G4497" i="17"/>
  <c r="K4497" i="17" s="1"/>
  <c r="G5007" i="17"/>
  <c r="K5007" i="17" s="1"/>
  <c r="G3817" i="17"/>
  <c r="K3817" i="17" s="1"/>
  <c r="G4837" i="17"/>
  <c r="K4837" i="17" s="1"/>
  <c r="G5347" i="17"/>
  <c r="K5347" i="17" s="1"/>
  <c r="G4327" i="17"/>
  <c r="K4327" i="17" s="1"/>
  <c r="G3647" i="17"/>
  <c r="K3647" i="17" s="1"/>
  <c r="G4157" i="17"/>
  <c r="K4157" i="17" s="1"/>
  <c r="G4667" i="17"/>
  <c r="K4667" i="17" s="1"/>
  <c r="G5687" i="17"/>
  <c r="K5687" i="17" s="1"/>
  <c r="G6197" i="17"/>
  <c r="K6197" i="17" s="1"/>
  <c r="G6707" i="17"/>
  <c r="K6707" i="17" s="1"/>
  <c r="G6537" i="17"/>
  <c r="K6537" i="17" s="1"/>
  <c r="G7047" i="17"/>
  <c r="K7047" i="17" s="1"/>
  <c r="G5517" i="17"/>
  <c r="K5517" i="17" s="1"/>
  <c r="G6027" i="17"/>
  <c r="K6027" i="17" s="1"/>
  <c r="G5177" i="17"/>
  <c r="K5177" i="17" s="1"/>
  <c r="G6877" i="17"/>
  <c r="K6877" i="17" s="1"/>
  <c r="G5857" i="17"/>
  <c r="K5857" i="17" s="1"/>
  <c r="G6367" i="17"/>
  <c r="K6367" i="17" s="1"/>
  <c r="G7217" i="17"/>
  <c r="K7217" i="17" s="1"/>
  <c r="G7387" i="17"/>
  <c r="K7387" i="17" s="1"/>
  <c r="G234" i="17"/>
  <c r="K234" i="17" s="1"/>
  <c r="G64" i="17"/>
  <c r="K64" i="17" s="1"/>
  <c r="G404" i="17"/>
  <c r="K404" i="17" s="1"/>
  <c r="G574" i="17"/>
  <c r="K574" i="17" s="1"/>
  <c r="G744" i="17"/>
  <c r="K744" i="17" s="1"/>
  <c r="G914" i="17"/>
  <c r="K914" i="17" s="1"/>
  <c r="G1594" i="17"/>
  <c r="K1594" i="17" s="1"/>
  <c r="G1084" i="17"/>
  <c r="K1084" i="17" s="1"/>
  <c r="G1424" i="17"/>
  <c r="K1424" i="17" s="1"/>
  <c r="G1934" i="17"/>
  <c r="K1934" i="17" s="1"/>
  <c r="G1254" i="17"/>
  <c r="K1254" i="17" s="1"/>
  <c r="G1764" i="17"/>
  <c r="K1764" i="17" s="1"/>
  <c r="G2274" i="17"/>
  <c r="K2274" i="17" s="1"/>
  <c r="G2784" i="17"/>
  <c r="K2784" i="17" s="1"/>
  <c r="G3294" i="17"/>
  <c r="K3294" i="17" s="1"/>
  <c r="G2104" i="17"/>
  <c r="K2104" i="17" s="1"/>
  <c r="G2614" i="17"/>
  <c r="K2614" i="17" s="1"/>
  <c r="G3124" i="17"/>
  <c r="K3124" i="17" s="1"/>
  <c r="G2444" i="17"/>
  <c r="K2444" i="17" s="1"/>
  <c r="G3464" i="17"/>
  <c r="K3464" i="17" s="1"/>
  <c r="G2954" i="17"/>
  <c r="K2954" i="17" s="1"/>
  <c r="G4824" i="17"/>
  <c r="K4824" i="17" s="1"/>
  <c r="G3804" i="17"/>
  <c r="K3804" i="17" s="1"/>
  <c r="G4314" i="17"/>
  <c r="K4314" i="17" s="1"/>
  <c r="G5164" i="17"/>
  <c r="K5164" i="17" s="1"/>
  <c r="G3634" i="17"/>
  <c r="K3634" i="17" s="1"/>
  <c r="G4144" i="17"/>
  <c r="K4144" i="17" s="1"/>
  <c r="G4654" i="17"/>
  <c r="K4654" i="17" s="1"/>
  <c r="G3974" i="17"/>
  <c r="K3974" i="17" s="1"/>
  <c r="G4484" i="17"/>
  <c r="K4484" i="17" s="1"/>
  <c r="G4994" i="17"/>
  <c r="K4994" i="17" s="1"/>
  <c r="G6014" i="17"/>
  <c r="K6014" i="17" s="1"/>
  <c r="G6524" i="17"/>
  <c r="K6524" i="17" s="1"/>
  <c r="G5504" i="17"/>
  <c r="K5504" i="17" s="1"/>
  <c r="G7034" i="17"/>
  <c r="K7034" i="17" s="1"/>
  <c r="G5844" i="17"/>
  <c r="K5844" i="17" s="1"/>
  <c r="G5334" i="17"/>
  <c r="K5334" i="17" s="1"/>
  <c r="G6354" i="17"/>
  <c r="K6354" i="17" s="1"/>
  <c r="G6864" i="17"/>
  <c r="K6864" i="17" s="1"/>
  <c r="G5674" i="17"/>
  <c r="K5674" i="17" s="1"/>
  <c r="G7204" i="17"/>
  <c r="K7204" i="17" s="1"/>
  <c r="G6184" i="17"/>
  <c r="K6184" i="17" s="1"/>
  <c r="G6694" i="17"/>
  <c r="K6694" i="17" s="1"/>
  <c r="G7374" i="17"/>
  <c r="K7374" i="17" s="1"/>
  <c r="G228" i="17"/>
  <c r="K228" i="17" s="1"/>
  <c r="G58" i="17"/>
  <c r="K58" i="17" s="1"/>
  <c r="G398" i="17"/>
  <c r="K398" i="17" s="1"/>
  <c r="G568" i="17"/>
  <c r="K568" i="17" s="1"/>
  <c r="G738" i="17"/>
  <c r="K738" i="17" s="1"/>
  <c r="G908" i="17"/>
  <c r="K908" i="17" s="1"/>
  <c r="G1078" i="17"/>
  <c r="K1078" i="17" s="1"/>
  <c r="G1588" i="17"/>
  <c r="K1588" i="17" s="1"/>
  <c r="G1418" i="17"/>
  <c r="K1418" i="17" s="1"/>
  <c r="G1928" i="17"/>
  <c r="K1928" i="17" s="1"/>
  <c r="G1248" i="17"/>
  <c r="K1248" i="17" s="1"/>
  <c r="G1758" i="17"/>
  <c r="K1758" i="17" s="1"/>
  <c r="G2268" i="17"/>
  <c r="K2268" i="17" s="1"/>
  <c r="G2778" i="17"/>
  <c r="K2778" i="17" s="1"/>
  <c r="G3288" i="17"/>
  <c r="K3288" i="17" s="1"/>
  <c r="G2098" i="17"/>
  <c r="K2098" i="17" s="1"/>
  <c r="G2608" i="17"/>
  <c r="K2608" i="17" s="1"/>
  <c r="G3118" i="17"/>
  <c r="K3118" i="17" s="1"/>
  <c r="G2438" i="17"/>
  <c r="K2438" i="17" s="1"/>
  <c r="G3458" i="17"/>
  <c r="K3458" i="17" s="1"/>
  <c r="G2948" i="17"/>
  <c r="K2948" i="17" s="1"/>
  <c r="G4818" i="17"/>
  <c r="K4818" i="17" s="1"/>
  <c r="G3798" i="17"/>
  <c r="K3798" i="17" s="1"/>
  <c r="G4308" i="17"/>
  <c r="K4308" i="17" s="1"/>
  <c r="G5158" i="17"/>
  <c r="K5158" i="17" s="1"/>
  <c r="G3628" i="17"/>
  <c r="K3628" i="17" s="1"/>
  <c r="G4138" i="17"/>
  <c r="K4138" i="17" s="1"/>
  <c r="G4648" i="17"/>
  <c r="K4648" i="17" s="1"/>
  <c r="G4988" i="17"/>
  <c r="K4988" i="17" s="1"/>
  <c r="G3968" i="17"/>
  <c r="K3968" i="17" s="1"/>
  <c r="G4478" i="17"/>
  <c r="K4478" i="17" s="1"/>
  <c r="G6008" i="17"/>
  <c r="K6008" i="17" s="1"/>
  <c r="G6518" i="17"/>
  <c r="K6518" i="17" s="1"/>
  <c r="G5498" i="17"/>
  <c r="K5498" i="17" s="1"/>
  <c r="G7028" i="17"/>
  <c r="K7028" i="17" s="1"/>
  <c r="G5838" i="17"/>
  <c r="K5838" i="17" s="1"/>
  <c r="G6348" i="17"/>
  <c r="K6348" i="17" s="1"/>
  <c r="G6858" i="17"/>
  <c r="K6858" i="17" s="1"/>
  <c r="G5668" i="17"/>
  <c r="K5668" i="17" s="1"/>
  <c r="G7198" i="17"/>
  <c r="K7198" i="17" s="1"/>
  <c r="G5328" i="17"/>
  <c r="K5328" i="17" s="1"/>
  <c r="G6178" i="17"/>
  <c r="K6178" i="17" s="1"/>
  <c r="G6688" i="17"/>
  <c r="K6688" i="17" s="1"/>
  <c r="G7368" i="17"/>
  <c r="K7368" i="17" s="1"/>
  <c r="G222" i="17"/>
  <c r="K222" i="17" s="1"/>
  <c r="G52" i="17"/>
  <c r="K52" i="17" s="1"/>
  <c r="G392" i="17"/>
  <c r="K392" i="17" s="1"/>
  <c r="G562" i="17"/>
  <c r="K562" i="17" s="1"/>
  <c r="G732" i="17"/>
  <c r="K732" i="17" s="1"/>
  <c r="G902" i="17"/>
  <c r="K902" i="17" s="1"/>
  <c r="G1752" i="17"/>
  <c r="K1752" i="17" s="1"/>
  <c r="G1072" i="17"/>
  <c r="K1072" i="17" s="1"/>
  <c r="G1582" i="17"/>
  <c r="K1582" i="17" s="1"/>
  <c r="G1412" i="17"/>
  <c r="K1412" i="17" s="1"/>
  <c r="G1922" i="17"/>
  <c r="K1922" i="17" s="1"/>
  <c r="G1242" i="17"/>
  <c r="K1242" i="17" s="1"/>
  <c r="G2262" i="17"/>
  <c r="K2262" i="17" s="1"/>
  <c r="G2772" i="17"/>
  <c r="K2772" i="17" s="1"/>
  <c r="G3282" i="17"/>
  <c r="K3282" i="17" s="1"/>
  <c r="G2092" i="17"/>
  <c r="K2092" i="17" s="1"/>
  <c r="G2602" i="17"/>
  <c r="K2602" i="17" s="1"/>
  <c r="G3112" i="17"/>
  <c r="K3112" i="17" s="1"/>
  <c r="G2432" i="17"/>
  <c r="K2432" i="17" s="1"/>
  <c r="G3452" i="17"/>
  <c r="K3452" i="17" s="1"/>
  <c r="G2942" i="17"/>
  <c r="K2942" i="17" s="1"/>
  <c r="G4812" i="17"/>
  <c r="K4812" i="17" s="1"/>
  <c r="G3792" i="17"/>
  <c r="K3792" i="17" s="1"/>
  <c r="G4302" i="17"/>
  <c r="K4302" i="17" s="1"/>
  <c r="G5152" i="17"/>
  <c r="K5152" i="17" s="1"/>
  <c r="G3622" i="17"/>
  <c r="K3622" i="17" s="1"/>
  <c r="G4132" i="17"/>
  <c r="K4132" i="17" s="1"/>
  <c r="G4642" i="17"/>
  <c r="K4642" i="17" s="1"/>
  <c r="G3962" i="17"/>
  <c r="K3962" i="17" s="1"/>
  <c r="G4472" i="17"/>
  <c r="K4472" i="17" s="1"/>
  <c r="G4982" i="17"/>
  <c r="K4982" i="17" s="1"/>
  <c r="G6002" i="17"/>
  <c r="K6002" i="17" s="1"/>
  <c r="G6512" i="17"/>
  <c r="K6512" i="17" s="1"/>
  <c r="G7022" i="17"/>
  <c r="K7022" i="17" s="1"/>
  <c r="G5322" i="17"/>
  <c r="K5322" i="17" s="1"/>
  <c r="G5492" i="17"/>
  <c r="K5492" i="17" s="1"/>
  <c r="G5832" i="17"/>
  <c r="K5832" i="17" s="1"/>
  <c r="G6342" i="17"/>
  <c r="K6342" i="17" s="1"/>
  <c r="G6852" i="17"/>
  <c r="K6852" i="17" s="1"/>
  <c r="G5662" i="17"/>
  <c r="K5662" i="17" s="1"/>
  <c r="G7192" i="17"/>
  <c r="K7192" i="17" s="1"/>
  <c r="G6172" i="17"/>
  <c r="K6172" i="17" s="1"/>
  <c r="G6682" i="17"/>
  <c r="K6682" i="17" s="1"/>
  <c r="G7362" i="17"/>
  <c r="K7362" i="17" s="1"/>
  <c r="G216" i="17"/>
  <c r="K216" i="17" s="1"/>
  <c r="G46" i="17"/>
  <c r="K46" i="17" s="1"/>
  <c r="G386" i="17"/>
  <c r="K386" i="17" s="1"/>
  <c r="G556" i="17"/>
  <c r="K556" i="17" s="1"/>
  <c r="G726" i="17"/>
  <c r="K726" i="17" s="1"/>
  <c r="G896" i="17"/>
  <c r="K896" i="17" s="1"/>
  <c r="G1746" i="17"/>
  <c r="K1746" i="17" s="1"/>
  <c r="G1066" i="17"/>
  <c r="K1066" i="17" s="1"/>
  <c r="G1576" i="17"/>
  <c r="K1576" i="17" s="1"/>
  <c r="G1406" i="17"/>
  <c r="K1406" i="17" s="1"/>
  <c r="G1916" i="17"/>
  <c r="K1916" i="17" s="1"/>
  <c r="G1236" i="17"/>
  <c r="K1236" i="17" s="1"/>
  <c r="G2256" i="17"/>
  <c r="K2256" i="17" s="1"/>
  <c r="G2766" i="17"/>
  <c r="K2766" i="17" s="1"/>
  <c r="G3276" i="17"/>
  <c r="K3276" i="17" s="1"/>
  <c r="G2086" i="17"/>
  <c r="K2086" i="17" s="1"/>
  <c r="G2596" i="17"/>
  <c r="K2596" i="17" s="1"/>
  <c r="G3106" i="17"/>
  <c r="K3106" i="17" s="1"/>
  <c r="G2426" i="17"/>
  <c r="K2426" i="17" s="1"/>
  <c r="G2936" i="17"/>
  <c r="K2936" i="17" s="1"/>
  <c r="G3446" i="17"/>
  <c r="K3446" i="17" s="1"/>
  <c r="G4806" i="17"/>
  <c r="K4806" i="17" s="1"/>
  <c r="G3786" i="17"/>
  <c r="K3786" i="17" s="1"/>
  <c r="G4296" i="17"/>
  <c r="K4296" i="17" s="1"/>
  <c r="G5146" i="17"/>
  <c r="K5146" i="17" s="1"/>
  <c r="G3616" i="17"/>
  <c r="K3616" i="17" s="1"/>
  <c r="G4126" i="17"/>
  <c r="K4126" i="17" s="1"/>
  <c r="G4636" i="17"/>
  <c r="K4636" i="17" s="1"/>
  <c r="G3956" i="17"/>
  <c r="K3956" i="17" s="1"/>
  <c r="G4466" i="17"/>
  <c r="K4466" i="17" s="1"/>
  <c r="G4976" i="17"/>
  <c r="K4976" i="17" s="1"/>
  <c r="G5996" i="17"/>
  <c r="K5996" i="17" s="1"/>
  <c r="G6506" i="17"/>
  <c r="K6506" i="17" s="1"/>
  <c r="G5486" i="17"/>
  <c r="K5486" i="17" s="1"/>
  <c r="G7016" i="17"/>
  <c r="K7016" i="17" s="1"/>
  <c r="G5826" i="17"/>
  <c r="K5826" i="17" s="1"/>
  <c r="G5316" i="17"/>
  <c r="K5316" i="17" s="1"/>
  <c r="G6336" i="17"/>
  <c r="K6336" i="17" s="1"/>
  <c r="G6846" i="17"/>
  <c r="K6846" i="17" s="1"/>
  <c r="G5656" i="17"/>
  <c r="K5656" i="17" s="1"/>
  <c r="G7186" i="17"/>
  <c r="K7186" i="17" s="1"/>
  <c r="G6166" i="17"/>
  <c r="K6166" i="17" s="1"/>
  <c r="G6676" i="17"/>
  <c r="K6676" i="17" s="1"/>
  <c r="G7356" i="17"/>
  <c r="K7356" i="17" s="1"/>
  <c r="G210" i="17"/>
  <c r="K210" i="17" s="1"/>
  <c r="G40" i="17"/>
  <c r="K40" i="17" s="1"/>
  <c r="G380" i="17"/>
  <c r="K380" i="17" s="1"/>
  <c r="G550" i="17"/>
  <c r="K550" i="17" s="1"/>
  <c r="G720" i="17"/>
  <c r="K720" i="17" s="1"/>
  <c r="G890" i="17"/>
  <c r="K890" i="17" s="1"/>
  <c r="G1740" i="17"/>
  <c r="K1740" i="17" s="1"/>
  <c r="G1060" i="17"/>
  <c r="K1060" i="17" s="1"/>
  <c r="G1570" i="17"/>
  <c r="K1570" i="17" s="1"/>
  <c r="G1400" i="17"/>
  <c r="K1400" i="17" s="1"/>
  <c r="G1910" i="17"/>
  <c r="K1910" i="17" s="1"/>
  <c r="G1230" i="17"/>
  <c r="K1230" i="17" s="1"/>
  <c r="G2250" i="17"/>
  <c r="K2250" i="17" s="1"/>
  <c r="G2760" i="17"/>
  <c r="K2760" i="17" s="1"/>
  <c r="G3270" i="17"/>
  <c r="K3270" i="17" s="1"/>
  <c r="G2080" i="17"/>
  <c r="K2080" i="17" s="1"/>
  <c r="G2590" i="17"/>
  <c r="K2590" i="17" s="1"/>
  <c r="G3100" i="17"/>
  <c r="K3100" i="17" s="1"/>
  <c r="G2420" i="17"/>
  <c r="K2420" i="17" s="1"/>
  <c r="G2930" i="17"/>
  <c r="K2930" i="17" s="1"/>
  <c r="G3440" i="17"/>
  <c r="K3440" i="17" s="1"/>
  <c r="G4800" i="17"/>
  <c r="K4800" i="17" s="1"/>
  <c r="G3780" i="17"/>
  <c r="K3780" i="17" s="1"/>
  <c r="G4290" i="17"/>
  <c r="K4290" i="17" s="1"/>
  <c r="G5140" i="17"/>
  <c r="K5140" i="17" s="1"/>
  <c r="G3610" i="17"/>
  <c r="K3610" i="17" s="1"/>
  <c r="G4120" i="17"/>
  <c r="K4120" i="17" s="1"/>
  <c r="G4630" i="17"/>
  <c r="K4630" i="17" s="1"/>
  <c r="G4460" i="17"/>
  <c r="K4460" i="17" s="1"/>
  <c r="G4970" i="17"/>
  <c r="K4970" i="17" s="1"/>
  <c r="G3950" i="17"/>
  <c r="K3950" i="17" s="1"/>
  <c r="G5990" i="17"/>
  <c r="K5990" i="17" s="1"/>
  <c r="G5480" i="17"/>
  <c r="K5480" i="17" s="1"/>
  <c r="G6500" i="17"/>
  <c r="K6500" i="17" s="1"/>
  <c r="G7010" i="17"/>
  <c r="K7010" i="17" s="1"/>
  <c r="G5820" i="17"/>
  <c r="K5820" i="17" s="1"/>
  <c r="G6330" i="17"/>
  <c r="K6330" i="17" s="1"/>
  <c r="G6840" i="17"/>
  <c r="K6840" i="17" s="1"/>
  <c r="G5650" i="17"/>
  <c r="K5650" i="17" s="1"/>
  <c r="G7180" i="17"/>
  <c r="K7180" i="17" s="1"/>
  <c r="G5310" i="17"/>
  <c r="K5310" i="17" s="1"/>
  <c r="G6160" i="17"/>
  <c r="K6160" i="17" s="1"/>
  <c r="G6670" i="17"/>
  <c r="K6670" i="17" s="1"/>
  <c r="G7350" i="17"/>
  <c r="K7350" i="17" s="1"/>
  <c r="G204" i="17"/>
  <c r="K204" i="17" s="1"/>
  <c r="G34" i="17"/>
  <c r="K34" i="17" s="1"/>
  <c r="G374" i="17"/>
  <c r="K374" i="17" s="1"/>
  <c r="G544" i="17"/>
  <c r="K544" i="17" s="1"/>
  <c r="G714" i="17"/>
  <c r="K714" i="17" s="1"/>
  <c r="G884" i="17"/>
  <c r="K884" i="17" s="1"/>
  <c r="G1734" i="17"/>
  <c r="K1734" i="17" s="1"/>
  <c r="G1054" i="17"/>
  <c r="K1054" i="17" s="1"/>
  <c r="G1564" i="17"/>
  <c r="K1564" i="17" s="1"/>
  <c r="G1394" i="17"/>
  <c r="K1394" i="17" s="1"/>
  <c r="G1904" i="17"/>
  <c r="K1904" i="17" s="1"/>
  <c r="G1224" i="17"/>
  <c r="K1224" i="17" s="1"/>
  <c r="G2244" i="17"/>
  <c r="K2244" i="17" s="1"/>
  <c r="G2754" i="17"/>
  <c r="K2754" i="17" s="1"/>
  <c r="G3264" i="17"/>
  <c r="K3264" i="17" s="1"/>
  <c r="G2074" i="17"/>
  <c r="K2074" i="17" s="1"/>
  <c r="G2584" i="17"/>
  <c r="K2584" i="17" s="1"/>
  <c r="G3094" i="17"/>
  <c r="K3094" i="17" s="1"/>
  <c r="G2414" i="17"/>
  <c r="K2414" i="17" s="1"/>
  <c r="G2924" i="17"/>
  <c r="K2924" i="17" s="1"/>
  <c r="G3434" i="17"/>
  <c r="K3434" i="17" s="1"/>
  <c r="G4794" i="17"/>
  <c r="K4794" i="17" s="1"/>
  <c r="G3774" i="17"/>
  <c r="K3774" i="17" s="1"/>
  <c r="G4284" i="17"/>
  <c r="K4284" i="17" s="1"/>
  <c r="G5134" i="17"/>
  <c r="K5134" i="17" s="1"/>
  <c r="G3604" i="17"/>
  <c r="K3604" i="17" s="1"/>
  <c r="G4114" i="17"/>
  <c r="K4114" i="17" s="1"/>
  <c r="G4624" i="17"/>
  <c r="K4624" i="17" s="1"/>
  <c r="G4964" i="17"/>
  <c r="K4964" i="17" s="1"/>
  <c r="G3944" i="17"/>
  <c r="K3944" i="17" s="1"/>
  <c r="G4454" i="17"/>
  <c r="K4454" i="17" s="1"/>
  <c r="G5984" i="17"/>
  <c r="K5984" i="17" s="1"/>
  <c r="G5304" i="17"/>
  <c r="K5304" i="17" s="1"/>
  <c r="G5474" i="17"/>
  <c r="K5474" i="17" s="1"/>
  <c r="G6494" i="17"/>
  <c r="K6494" i="17" s="1"/>
  <c r="G7004" i="17"/>
  <c r="K7004" i="17" s="1"/>
  <c r="G6834" i="17"/>
  <c r="K6834" i="17" s="1"/>
  <c r="G5814" i="17"/>
  <c r="K5814" i="17" s="1"/>
  <c r="G6324" i="17"/>
  <c r="K6324" i="17" s="1"/>
  <c r="G5644" i="17"/>
  <c r="K5644" i="17" s="1"/>
  <c r="G7174" i="17"/>
  <c r="K7174" i="17" s="1"/>
  <c r="G6154" i="17"/>
  <c r="K6154" i="17" s="1"/>
  <c r="G6664" i="17"/>
  <c r="K6664" i="17" s="1"/>
  <c r="G7344" i="17"/>
  <c r="K7344" i="17" s="1"/>
  <c r="G198" i="17"/>
  <c r="K198" i="17" s="1"/>
  <c r="G28" i="17"/>
  <c r="K28" i="17" s="1"/>
  <c r="G368" i="17"/>
  <c r="K368" i="17" s="1"/>
  <c r="G538" i="17"/>
  <c r="K538" i="17" s="1"/>
  <c r="G708" i="17"/>
  <c r="K708" i="17" s="1"/>
  <c r="G878" i="17"/>
  <c r="K878" i="17" s="1"/>
  <c r="G1728" i="17"/>
  <c r="K1728" i="17" s="1"/>
  <c r="G1048" i="17"/>
  <c r="K1048" i="17" s="1"/>
  <c r="G1558" i="17"/>
  <c r="K1558" i="17" s="1"/>
  <c r="G1388" i="17"/>
  <c r="K1388" i="17" s="1"/>
  <c r="G1898" i="17"/>
  <c r="K1898" i="17" s="1"/>
  <c r="G1218" i="17"/>
  <c r="K1218" i="17" s="1"/>
  <c r="G2238" i="17"/>
  <c r="K2238" i="17" s="1"/>
  <c r="G3258" i="17"/>
  <c r="K3258" i="17" s="1"/>
  <c r="G2748" i="17"/>
  <c r="K2748" i="17" s="1"/>
  <c r="G3088" i="17"/>
  <c r="K3088" i="17" s="1"/>
  <c r="G2068" i="17"/>
  <c r="K2068" i="17" s="1"/>
  <c r="G2578" i="17"/>
  <c r="K2578" i="17" s="1"/>
  <c r="G2408" i="17"/>
  <c r="K2408" i="17" s="1"/>
  <c r="G2918" i="17"/>
  <c r="K2918" i="17" s="1"/>
  <c r="G3428" i="17"/>
  <c r="K3428" i="17" s="1"/>
  <c r="G4788" i="17"/>
  <c r="K4788" i="17" s="1"/>
  <c r="G5298" i="17"/>
  <c r="K5298" i="17" s="1"/>
  <c r="G3768" i="17"/>
  <c r="K3768" i="17" s="1"/>
  <c r="G4278" i="17"/>
  <c r="K4278" i="17" s="1"/>
  <c r="G5128" i="17"/>
  <c r="K5128" i="17" s="1"/>
  <c r="G3598" i="17"/>
  <c r="K3598" i="17" s="1"/>
  <c r="G4108" i="17"/>
  <c r="K4108" i="17" s="1"/>
  <c r="G4618" i="17"/>
  <c r="K4618" i="17" s="1"/>
  <c r="G3938" i="17"/>
  <c r="K3938" i="17" s="1"/>
  <c r="G4448" i="17"/>
  <c r="K4448" i="17" s="1"/>
  <c r="G4958" i="17"/>
  <c r="K4958" i="17" s="1"/>
  <c r="G5978" i="17"/>
  <c r="K5978" i="17" s="1"/>
  <c r="G6998" i="17"/>
  <c r="K6998" i="17" s="1"/>
  <c r="G5468" i="17"/>
  <c r="K5468" i="17" s="1"/>
  <c r="G6488" i="17"/>
  <c r="K6488" i="17" s="1"/>
  <c r="G6828" i="17"/>
  <c r="K6828" i="17" s="1"/>
  <c r="G5808" i="17"/>
  <c r="K5808" i="17" s="1"/>
  <c r="G6318" i="17"/>
  <c r="K6318" i="17" s="1"/>
  <c r="G7168" i="17"/>
  <c r="K7168" i="17" s="1"/>
  <c r="G5638" i="17"/>
  <c r="K5638" i="17" s="1"/>
  <c r="G6148" i="17"/>
  <c r="K6148" i="17" s="1"/>
  <c r="G6658" i="17"/>
  <c r="K6658" i="17" s="1"/>
  <c r="G7338" i="17"/>
  <c r="K7338" i="17" s="1"/>
  <c r="G192" i="17"/>
  <c r="K192" i="17" s="1"/>
  <c r="G22" i="17"/>
  <c r="K22" i="17" s="1"/>
  <c r="G362" i="17"/>
  <c r="K362" i="17" s="1"/>
  <c r="G532" i="17"/>
  <c r="K532" i="17" s="1"/>
  <c r="G702" i="17"/>
  <c r="K702" i="17" s="1"/>
  <c r="G872" i="17"/>
  <c r="K872" i="17" s="1"/>
  <c r="G1722" i="17"/>
  <c r="K1722" i="17" s="1"/>
  <c r="G1042" i="17"/>
  <c r="K1042" i="17" s="1"/>
  <c r="G1552" i="17"/>
  <c r="K1552" i="17" s="1"/>
  <c r="G1382" i="17"/>
  <c r="K1382" i="17" s="1"/>
  <c r="G1892" i="17"/>
  <c r="K1892" i="17" s="1"/>
  <c r="G1212" i="17"/>
  <c r="K1212" i="17" s="1"/>
  <c r="G2232" i="17"/>
  <c r="K2232" i="17" s="1"/>
  <c r="G3252" i="17"/>
  <c r="K3252" i="17" s="1"/>
  <c r="G2742" i="17"/>
  <c r="K2742" i="17" s="1"/>
  <c r="G3082" i="17"/>
  <c r="K3082" i="17" s="1"/>
  <c r="G2062" i="17"/>
  <c r="K2062" i="17" s="1"/>
  <c r="G2572" i="17"/>
  <c r="K2572" i="17" s="1"/>
  <c r="G2402" i="17"/>
  <c r="K2402" i="17" s="1"/>
  <c r="G2912" i="17"/>
  <c r="K2912" i="17" s="1"/>
  <c r="G3422" i="17"/>
  <c r="K3422" i="17" s="1"/>
  <c r="G4782" i="17"/>
  <c r="K4782" i="17" s="1"/>
  <c r="G5292" i="17"/>
  <c r="K5292" i="17" s="1"/>
  <c r="G3762" i="17"/>
  <c r="K3762" i="17" s="1"/>
  <c r="G4272" i="17"/>
  <c r="K4272" i="17" s="1"/>
  <c r="G5122" i="17"/>
  <c r="K5122" i="17" s="1"/>
  <c r="G3592" i="17"/>
  <c r="K3592" i="17" s="1"/>
  <c r="G4102" i="17"/>
  <c r="K4102" i="17" s="1"/>
  <c r="G4612" i="17"/>
  <c r="K4612" i="17" s="1"/>
  <c r="G3932" i="17"/>
  <c r="K3932" i="17" s="1"/>
  <c r="G4442" i="17"/>
  <c r="K4442" i="17" s="1"/>
  <c r="G4952" i="17"/>
  <c r="K4952" i="17" s="1"/>
  <c r="G5972" i="17"/>
  <c r="K5972" i="17" s="1"/>
  <c r="G6992" i="17"/>
  <c r="K6992" i="17" s="1"/>
  <c r="G5462" i="17"/>
  <c r="K5462" i="17" s="1"/>
  <c r="G6482" i="17"/>
  <c r="K6482" i="17" s="1"/>
  <c r="G6822" i="17"/>
  <c r="K6822" i="17" s="1"/>
  <c r="G5802" i="17"/>
  <c r="K5802" i="17" s="1"/>
  <c r="G6312" i="17"/>
  <c r="K6312" i="17" s="1"/>
  <c r="G5632" i="17"/>
  <c r="K5632" i="17" s="1"/>
  <c r="G7162" i="17"/>
  <c r="K7162" i="17" s="1"/>
  <c r="G6142" i="17"/>
  <c r="K6142" i="17" s="1"/>
  <c r="G6652" i="17"/>
  <c r="K6652" i="17" s="1"/>
  <c r="G7332" i="17"/>
  <c r="K7332" i="17" s="1"/>
  <c r="G186" i="17"/>
  <c r="K186" i="17" s="1"/>
  <c r="G16" i="17"/>
  <c r="K16" i="17" s="1"/>
  <c r="G356" i="17"/>
  <c r="K356" i="17" s="1"/>
  <c r="G526" i="17"/>
  <c r="K526" i="17" s="1"/>
  <c r="G696" i="17"/>
  <c r="K696" i="17" s="1"/>
  <c r="G866" i="17"/>
  <c r="K866" i="17" s="1"/>
  <c r="G1206" i="17"/>
  <c r="K1206" i="17" s="1"/>
  <c r="G1716" i="17"/>
  <c r="K1716" i="17" s="1"/>
  <c r="G1036" i="17"/>
  <c r="K1036" i="17" s="1"/>
  <c r="G1546" i="17"/>
  <c r="K1546" i="17" s="1"/>
  <c r="G1376" i="17"/>
  <c r="K1376" i="17" s="1"/>
  <c r="G1886" i="17"/>
  <c r="K1886" i="17" s="1"/>
  <c r="G2226" i="17"/>
  <c r="K2226" i="17" s="1"/>
  <c r="G2736" i="17"/>
  <c r="K2736" i="17" s="1"/>
  <c r="G3246" i="17"/>
  <c r="K3246" i="17" s="1"/>
  <c r="G2056" i="17"/>
  <c r="K2056" i="17" s="1"/>
  <c r="G2566" i="17"/>
  <c r="K2566" i="17" s="1"/>
  <c r="G3076" i="17"/>
  <c r="K3076" i="17" s="1"/>
  <c r="G2396" i="17"/>
  <c r="K2396" i="17" s="1"/>
  <c r="G2906" i="17"/>
  <c r="K2906" i="17" s="1"/>
  <c r="G3416" i="17"/>
  <c r="K3416" i="17" s="1"/>
  <c r="G4266" i="17"/>
  <c r="K4266" i="17" s="1"/>
  <c r="G5286" i="17"/>
  <c r="K5286" i="17" s="1"/>
  <c r="G3756" i="17"/>
  <c r="K3756" i="17" s="1"/>
  <c r="G4776" i="17"/>
  <c r="K4776" i="17" s="1"/>
  <c r="G5116" i="17"/>
  <c r="K5116" i="17" s="1"/>
  <c r="G3586" i="17"/>
  <c r="K3586" i="17" s="1"/>
  <c r="G4096" i="17"/>
  <c r="K4096" i="17" s="1"/>
  <c r="G4606" i="17"/>
  <c r="K4606" i="17" s="1"/>
  <c r="G3926" i="17"/>
  <c r="K3926" i="17" s="1"/>
  <c r="G4436" i="17"/>
  <c r="K4436" i="17" s="1"/>
  <c r="G4946" i="17"/>
  <c r="K4946" i="17" s="1"/>
  <c r="G6986" i="17"/>
  <c r="K6986" i="17" s="1"/>
  <c r="G5456" i="17"/>
  <c r="K5456" i="17" s="1"/>
  <c r="G5966" i="17"/>
  <c r="K5966" i="17" s="1"/>
  <c r="G6476" i="17"/>
  <c r="K6476" i="17" s="1"/>
  <c r="G6816" i="17"/>
  <c r="K6816" i="17" s="1"/>
  <c r="G5796" i="17"/>
  <c r="K5796" i="17" s="1"/>
  <c r="G6306" i="17"/>
  <c r="K6306" i="17" s="1"/>
  <c r="G5626" i="17"/>
  <c r="K5626" i="17" s="1"/>
  <c r="G7156" i="17"/>
  <c r="K7156" i="17" s="1"/>
  <c r="G6136" i="17"/>
  <c r="K6136" i="17" s="1"/>
  <c r="G6646" i="17"/>
  <c r="K6646" i="17" s="1"/>
  <c r="G7326" i="17"/>
  <c r="K7326" i="17" s="1"/>
  <c r="G180" i="17"/>
  <c r="K180" i="17" s="1"/>
  <c r="G10" i="17"/>
  <c r="K10" i="17" s="1"/>
  <c r="G350" i="17"/>
  <c r="K350" i="17" s="1"/>
  <c r="G520" i="17"/>
  <c r="K520" i="17" s="1"/>
  <c r="G690" i="17"/>
  <c r="K690" i="17" s="1"/>
  <c r="G860" i="17"/>
  <c r="K860" i="17" s="1"/>
  <c r="G1710" i="17"/>
  <c r="K1710" i="17" s="1"/>
  <c r="G1030" i="17"/>
  <c r="K1030" i="17" s="1"/>
  <c r="G1540" i="17"/>
  <c r="K1540" i="17" s="1"/>
  <c r="G1370" i="17"/>
  <c r="K1370" i="17" s="1"/>
  <c r="G1880" i="17"/>
  <c r="K1880" i="17" s="1"/>
  <c r="G1200" i="17"/>
  <c r="K1200" i="17" s="1"/>
  <c r="G2220" i="17"/>
  <c r="K2220" i="17" s="1"/>
  <c r="G2730" i="17"/>
  <c r="K2730" i="17" s="1"/>
  <c r="G3240" i="17"/>
  <c r="K3240" i="17" s="1"/>
  <c r="G2050" i="17"/>
  <c r="K2050" i="17" s="1"/>
  <c r="G2560" i="17"/>
  <c r="K2560" i="17" s="1"/>
  <c r="G3070" i="17"/>
  <c r="K3070" i="17" s="1"/>
  <c r="G2390" i="17"/>
  <c r="K2390" i="17" s="1"/>
  <c r="G2900" i="17"/>
  <c r="K2900" i="17" s="1"/>
  <c r="G3410" i="17"/>
  <c r="K3410" i="17" s="1"/>
  <c r="G3750" i="17"/>
  <c r="K3750" i="17" s="1"/>
  <c r="G5280" i="17"/>
  <c r="K5280" i="17" s="1"/>
  <c r="G4260" i="17"/>
  <c r="K4260" i="17" s="1"/>
  <c r="G4770" i="17"/>
  <c r="K4770" i="17" s="1"/>
  <c r="G5110" i="17"/>
  <c r="K5110" i="17" s="1"/>
  <c r="G3580" i="17"/>
  <c r="K3580" i="17" s="1"/>
  <c r="G4090" i="17"/>
  <c r="K4090" i="17" s="1"/>
  <c r="G4600" i="17"/>
  <c r="K4600" i="17" s="1"/>
  <c r="G3920" i="17"/>
  <c r="K3920" i="17" s="1"/>
  <c r="G4430" i="17"/>
  <c r="K4430" i="17" s="1"/>
  <c r="G4940" i="17"/>
  <c r="K4940" i="17" s="1"/>
  <c r="G6980" i="17"/>
  <c r="K6980" i="17" s="1"/>
  <c r="G5450" i="17"/>
  <c r="K5450" i="17" s="1"/>
  <c r="G5960" i="17"/>
  <c r="K5960" i="17" s="1"/>
  <c r="G6470" i="17"/>
  <c r="K6470" i="17" s="1"/>
  <c r="G6810" i="17"/>
  <c r="K6810" i="17" s="1"/>
  <c r="G5790" i="17"/>
  <c r="K5790" i="17" s="1"/>
  <c r="G6300" i="17"/>
  <c r="K6300" i="17" s="1"/>
  <c r="G5620" i="17"/>
  <c r="K5620" i="17" s="1"/>
  <c r="G6130" i="17"/>
  <c r="K6130" i="17" s="1"/>
  <c r="G6640" i="17"/>
  <c r="K6640" i="17" s="1"/>
  <c r="G7150" i="17"/>
  <c r="K7150" i="17" s="1"/>
  <c r="G7320" i="17"/>
  <c r="K7320" i="17" s="1"/>
  <c r="G174" i="17"/>
  <c r="K174" i="17" s="1"/>
  <c r="G4" i="17"/>
  <c r="K4" i="17" s="1"/>
  <c r="G344" i="17"/>
  <c r="K344" i="17" s="1"/>
  <c r="G514" i="17"/>
  <c r="K514" i="17" s="1"/>
  <c r="G684" i="17"/>
  <c r="K684" i="17" s="1"/>
  <c r="G854" i="17"/>
  <c r="K854" i="17" s="1"/>
  <c r="G1024" i="17"/>
  <c r="K1024" i="17" s="1"/>
  <c r="G1534" i="17"/>
  <c r="K1534" i="17" s="1"/>
  <c r="G1364" i="17"/>
  <c r="K1364" i="17" s="1"/>
  <c r="G1874" i="17"/>
  <c r="K1874" i="17" s="1"/>
  <c r="G1194" i="17"/>
  <c r="K1194" i="17" s="1"/>
  <c r="G1704" i="17"/>
  <c r="K1704" i="17" s="1"/>
  <c r="G2214" i="17"/>
  <c r="K2214" i="17" s="1"/>
  <c r="G2724" i="17"/>
  <c r="K2724" i="17" s="1"/>
  <c r="G3234" i="17"/>
  <c r="K3234" i="17" s="1"/>
  <c r="G2044" i="17"/>
  <c r="K2044" i="17" s="1"/>
  <c r="G2554" i="17"/>
  <c r="K2554" i="17" s="1"/>
  <c r="G3064" i="17"/>
  <c r="K3064" i="17" s="1"/>
  <c r="G2384" i="17"/>
  <c r="K2384" i="17" s="1"/>
  <c r="G3404" i="17"/>
  <c r="K3404" i="17" s="1"/>
  <c r="G2894" i="17"/>
  <c r="K2894" i="17" s="1"/>
  <c r="G3744" i="17"/>
  <c r="K3744" i="17" s="1"/>
  <c r="G4254" i="17"/>
  <c r="K4254" i="17" s="1"/>
  <c r="G4764" i="17"/>
  <c r="K4764" i="17" s="1"/>
  <c r="G5274" i="17"/>
  <c r="K5274" i="17" s="1"/>
  <c r="G5104" i="17"/>
  <c r="K5104" i="17" s="1"/>
  <c r="G3574" i="17"/>
  <c r="K3574" i="17" s="1"/>
  <c r="G4084" i="17"/>
  <c r="K4084" i="17" s="1"/>
  <c r="G4594" i="17"/>
  <c r="K4594" i="17" s="1"/>
  <c r="G3914" i="17"/>
  <c r="K3914" i="17" s="1"/>
  <c r="G4424" i="17"/>
  <c r="K4424" i="17" s="1"/>
  <c r="G4934" i="17"/>
  <c r="K4934" i="17" s="1"/>
  <c r="G6974" i="17"/>
  <c r="K6974" i="17" s="1"/>
  <c r="G5444" i="17"/>
  <c r="K5444" i="17" s="1"/>
  <c r="G5954" i="17"/>
  <c r="K5954" i="17" s="1"/>
  <c r="G6464" i="17"/>
  <c r="K6464" i="17" s="1"/>
  <c r="G5784" i="17"/>
  <c r="K5784" i="17" s="1"/>
  <c r="G6294" i="17"/>
  <c r="K6294" i="17" s="1"/>
  <c r="G6804" i="17"/>
  <c r="K6804" i="17" s="1"/>
  <c r="G6124" i="17"/>
  <c r="K6124" i="17" s="1"/>
  <c r="G6634" i="17"/>
  <c r="K6634" i="17" s="1"/>
  <c r="G7144" i="17"/>
  <c r="K7144" i="17" s="1"/>
  <c r="G5614" i="17"/>
  <c r="K5614" i="17" s="1"/>
  <c r="G7314" i="17"/>
  <c r="K7314" i="17" s="1"/>
  <c r="G164" i="17"/>
  <c r="K164" i="17" s="1"/>
  <c r="G334" i="17"/>
  <c r="K334" i="17" s="1"/>
  <c r="G504" i="17"/>
  <c r="K504" i="17" s="1"/>
  <c r="G674" i="17"/>
  <c r="K674" i="17" s="1"/>
  <c r="G844" i="17"/>
  <c r="K844" i="17" s="1"/>
  <c r="G1014" i="17"/>
  <c r="K1014" i="17" s="1"/>
  <c r="G1524" i="17"/>
  <c r="K1524" i="17" s="1"/>
  <c r="G1354" i="17"/>
  <c r="K1354" i="17" s="1"/>
  <c r="G1864" i="17"/>
  <c r="K1864" i="17" s="1"/>
  <c r="G1184" i="17"/>
  <c r="K1184" i="17" s="1"/>
  <c r="G1694" i="17"/>
  <c r="K1694" i="17" s="1"/>
  <c r="G2034" i="17"/>
  <c r="K2034" i="17" s="1"/>
  <c r="G2544" i="17"/>
  <c r="K2544" i="17" s="1"/>
  <c r="G3054" i="17"/>
  <c r="K3054" i="17" s="1"/>
  <c r="G2884" i="17"/>
  <c r="K2884" i="17" s="1"/>
  <c r="G2374" i="17"/>
  <c r="K2374" i="17" s="1"/>
  <c r="G3394" i="17"/>
  <c r="K3394" i="17" s="1"/>
  <c r="G2714" i="17"/>
  <c r="K2714" i="17" s="1"/>
  <c r="G3224" i="17"/>
  <c r="K3224" i="17" s="1"/>
  <c r="G2204" i="17"/>
  <c r="K2204" i="17" s="1"/>
  <c r="G4074" i="17"/>
  <c r="K4074" i="17" s="1"/>
  <c r="G4584" i="17"/>
  <c r="K4584" i="17" s="1"/>
  <c r="G5094" i="17"/>
  <c r="K5094" i="17" s="1"/>
  <c r="G3904" i="17"/>
  <c r="K3904" i="17" s="1"/>
  <c r="G4414" i="17"/>
  <c r="K4414" i="17" s="1"/>
  <c r="G4924" i="17"/>
  <c r="K4924" i="17" s="1"/>
  <c r="G3564" i="17"/>
  <c r="K3564" i="17" s="1"/>
  <c r="G4754" i="17"/>
  <c r="K4754" i="17" s="1"/>
  <c r="G3734" i="17"/>
  <c r="K3734" i="17" s="1"/>
  <c r="G4244" i="17"/>
  <c r="K4244" i="17" s="1"/>
  <c r="G5264" i="17"/>
  <c r="K5264" i="17" s="1"/>
  <c r="G6284" i="17"/>
  <c r="K6284" i="17" s="1"/>
  <c r="G5774" i="17"/>
  <c r="K5774" i="17" s="1"/>
  <c r="G6794" i="17"/>
  <c r="K6794" i="17" s="1"/>
  <c r="G5604" i="17"/>
  <c r="K5604" i="17" s="1"/>
  <c r="G6114" i="17"/>
  <c r="K6114" i="17" s="1"/>
  <c r="G6624" i="17"/>
  <c r="K6624" i="17" s="1"/>
  <c r="G5944" i="17"/>
  <c r="K5944" i="17" s="1"/>
  <c r="G6964" i="17"/>
  <c r="K6964" i="17" s="1"/>
  <c r="G5434" i="17"/>
  <c r="K5434" i="17" s="1"/>
  <c r="G6454" i="17"/>
  <c r="K6454" i="17" s="1"/>
  <c r="G7304" i="17"/>
  <c r="K7304" i="17" s="1"/>
  <c r="G7134" i="17"/>
  <c r="K7134" i="17" s="1"/>
  <c r="G7474" i="17"/>
  <c r="K7474" i="17" s="1"/>
  <c r="G122" i="17"/>
  <c r="K122" i="17" s="1"/>
  <c r="G292" i="17"/>
  <c r="K292" i="17" s="1"/>
  <c r="G462" i="17"/>
  <c r="K462" i="17" s="1"/>
  <c r="G632" i="17"/>
  <c r="K632" i="17" s="1"/>
  <c r="G802" i="17"/>
  <c r="K802" i="17" s="1"/>
  <c r="G972" i="17"/>
  <c r="K972" i="17" s="1"/>
  <c r="G1312" i="17"/>
  <c r="K1312" i="17" s="1"/>
  <c r="G1822" i="17"/>
  <c r="K1822" i="17" s="1"/>
  <c r="G1142" i="17"/>
  <c r="K1142" i="17" s="1"/>
  <c r="G1652" i="17"/>
  <c r="K1652" i="17" s="1"/>
  <c r="G1482" i="17"/>
  <c r="K1482" i="17" s="1"/>
  <c r="G1992" i="17"/>
  <c r="K1992" i="17" s="1"/>
  <c r="G2502" i="17"/>
  <c r="K2502" i="17" s="1"/>
  <c r="G3012" i="17"/>
  <c r="K3012" i="17" s="1"/>
  <c r="G2842" i="17"/>
  <c r="K2842" i="17" s="1"/>
  <c r="G2332" i="17"/>
  <c r="K2332" i="17" s="1"/>
  <c r="G3352" i="17"/>
  <c r="K3352" i="17" s="1"/>
  <c r="G2672" i="17"/>
  <c r="K2672" i="17" s="1"/>
  <c r="G3182" i="17"/>
  <c r="K3182" i="17" s="1"/>
  <c r="G2162" i="17"/>
  <c r="K2162" i="17" s="1"/>
  <c r="G3522" i="17"/>
  <c r="K3522" i="17" s="1"/>
  <c r="G4032" i="17"/>
  <c r="K4032" i="17" s="1"/>
  <c r="G4542" i="17"/>
  <c r="K4542" i="17" s="1"/>
  <c r="G5052" i="17"/>
  <c r="K5052" i="17" s="1"/>
  <c r="G3862" i="17"/>
  <c r="K3862" i="17" s="1"/>
  <c r="G4372" i="17"/>
  <c r="K4372" i="17" s="1"/>
  <c r="G4882" i="17"/>
  <c r="K4882" i="17" s="1"/>
  <c r="G5392" i="17"/>
  <c r="K5392" i="17" s="1"/>
  <c r="G4712" i="17"/>
  <c r="K4712" i="17" s="1"/>
  <c r="G3692" i="17"/>
  <c r="K3692" i="17" s="1"/>
  <c r="G4202" i="17"/>
  <c r="K4202" i="17" s="1"/>
  <c r="G5732" i="17"/>
  <c r="K5732" i="17" s="1"/>
  <c r="G6242" i="17"/>
  <c r="K6242" i="17" s="1"/>
  <c r="G6752" i="17"/>
  <c r="K6752" i="17" s="1"/>
  <c r="G5562" i="17"/>
  <c r="K5562" i="17" s="1"/>
  <c r="G6072" i="17"/>
  <c r="K6072" i="17" s="1"/>
  <c r="G6582" i="17"/>
  <c r="K6582" i="17" s="1"/>
  <c r="G7092" i="17"/>
  <c r="K7092" i="17" s="1"/>
  <c r="G5222" i="17"/>
  <c r="K5222" i="17" s="1"/>
  <c r="G5902" i="17"/>
  <c r="K5902" i="17" s="1"/>
  <c r="G6922" i="17"/>
  <c r="K6922" i="17" s="1"/>
  <c r="G6412" i="17"/>
  <c r="K6412" i="17" s="1"/>
  <c r="G7432" i="17"/>
  <c r="K7432" i="17" s="1"/>
  <c r="G7262" i="17"/>
  <c r="K7262" i="17" s="1"/>
  <c r="G86" i="17"/>
  <c r="K86" i="17" s="1"/>
  <c r="G256" i="17"/>
  <c r="K256" i="17" s="1"/>
  <c r="G426" i="17"/>
  <c r="K426" i="17" s="1"/>
  <c r="G596" i="17"/>
  <c r="K596" i="17" s="1"/>
  <c r="G766" i="17"/>
  <c r="K766" i="17" s="1"/>
  <c r="G936" i="17"/>
  <c r="K936" i="17" s="1"/>
  <c r="G1276" i="17"/>
  <c r="K1276" i="17" s="1"/>
  <c r="G1786" i="17"/>
  <c r="K1786" i="17" s="1"/>
  <c r="G1106" i="17"/>
  <c r="K1106" i="17" s="1"/>
  <c r="G1616" i="17"/>
  <c r="K1616" i="17" s="1"/>
  <c r="G1446" i="17"/>
  <c r="K1446" i="17" s="1"/>
  <c r="G2466" i="17"/>
  <c r="K2466" i="17" s="1"/>
  <c r="G3486" i="17"/>
  <c r="K3486" i="17" s="1"/>
  <c r="G2976" i="17"/>
  <c r="K2976" i="17" s="1"/>
  <c r="G1956" i="17"/>
  <c r="K1956" i="17" s="1"/>
  <c r="G3316" i="17"/>
  <c r="K3316" i="17" s="1"/>
  <c r="G2296" i="17"/>
  <c r="K2296" i="17" s="1"/>
  <c r="G2806" i="17"/>
  <c r="K2806" i="17" s="1"/>
  <c r="G2126" i="17"/>
  <c r="K2126" i="17" s="1"/>
  <c r="G2636" i="17"/>
  <c r="K2636" i="17" s="1"/>
  <c r="G3146" i="17"/>
  <c r="K3146" i="17" s="1"/>
  <c r="G3996" i="17"/>
  <c r="K3996" i="17" s="1"/>
  <c r="G4506" i="17"/>
  <c r="K4506" i="17" s="1"/>
  <c r="G5016" i="17"/>
  <c r="K5016" i="17" s="1"/>
  <c r="G4336" i="17"/>
  <c r="K4336" i="17" s="1"/>
  <c r="G3826" i="17"/>
  <c r="K3826" i="17" s="1"/>
  <c r="G4846" i="17"/>
  <c r="K4846" i="17" s="1"/>
  <c r="G5356" i="17"/>
  <c r="K5356" i="17" s="1"/>
  <c r="G4676" i="17"/>
  <c r="K4676" i="17" s="1"/>
  <c r="G3656" i="17"/>
  <c r="K3656" i="17" s="1"/>
  <c r="G4166" i="17"/>
  <c r="K4166" i="17" s="1"/>
  <c r="G5696" i="17"/>
  <c r="K5696" i="17" s="1"/>
  <c r="G6206" i="17"/>
  <c r="K6206" i="17" s="1"/>
  <c r="G6716" i="17"/>
  <c r="K6716" i="17" s="1"/>
  <c r="G5526" i="17"/>
  <c r="K5526" i="17" s="1"/>
  <c r="G6036" i="17"/>
  <c r="K6036" i="17" s="1"/>
  <c r="G6546" i="17"/>
  <c r="K6546" i="17" s="1"/>
  <c r="G7056" i="17"/>
  <c r="K7056" i="17" s="1"/>
  <c r="G5186" i="17"/>
  <c r="K5186" i="17" s="1"/>
  <c r="G5866" i="17"/>
  <c r="K5866" i="17" s="1"/>
  <c r="G6376" i="17"/>
  <c r="K6376" i="17" s="1"/>
  <c r="G6886" i="17"/>
  <c r="K6886" i="17" s="1"/>
  <c r="G7226" i="17"/>
  <c r="K7226" i="17" s="1"/>
  <c r="G7396" i="17"/>
  <c r="K7396" i="17" s="1"/>
  <c r="G219" i="17"/>
  <c r="K219" i="17" s="1"/>
  <c r="G49" i="17"/>
  <c r="K49" i="17" s="1"/>
  <c r="G389" i="17"/>
  <c r="K389" i="17" s="1"/>
  <c r="G559" i="17"/>
  <c r="K559" i="17" s="1"/>
  <c r="G729" i="17"/>
  <c r="K729" i="17" s="1"/>
  <c r="G899" i="17"/>
  <c r="K899" i="17" s="1"/>
  <c r="G1239" i="17"/>
  <c r="K1239" i="17" s="1"/>
  <c r="G1579" i="17"/>
  <c r="K1579" i="17" s="1"/>
  <c r="G1069" i="17"/>
  <c r="K1069" i="17" s="1"/>
  <c r="G1919" i="17"/>
  <c r="K1919" i="17" s="1"/>
  <c r="G1409" i="17"/>
  <c r="K1409" i="17" s="1"/>
  <c r="G1749" i="17"/>
  <c r="K1749" i="17" s="1"/>
  <c r="G2259" i="17"/>
  <c r="K2259" i="17" s="1"/>
  <c r="G2769" i="17"/>
  <c r="K2769" i="17" s="1"/>
  <c r="G3279" i="17"/>
  <c r="K3279" i="17" s="1"/>
  <c r="G2089" i="17"/>
  <c r="K2089" i="17" s="1"/>
  <c r="G2599" i="17"/>
  <c r="K2599" i="17" s="1"/>
  <c r="G3109" i="17"/>
  <c r="K3109" i="17" s="1"/>
  <c r="G2939" i="17"/>
  <c r="K2939" i="17" s="1"/>
  <c r="G2429" i="17"/>
  <c r="K2429" i="17" s="1"/>
  <c r="G3449" i="17"/>
  <c r="K3449" i="17" s="1"/>
  <c r="G3789" i="17"/>
  <c r="K3789" i="17" s="1"/>
  <c r="G4299" i="17"/>
  <c r="K4299" i="17" s="1"/>
  <c r="G4809" i="17"/>
  <c r="K4809" i="17" s="1"/>
  <c r="G4129" i="17"/>
  <c r="K4129" i="17" s="1"/>
  <c r="G4639" i="17"/>
  <c r="K4639" i="17" s="1"/>
  <c r="G3619" i="17"/>
  <c r="K3619" i="17" s="1"/>
  <c r="G5149" i="17"/>
  <c r="K5149" i="17" s="1"/>
  <c r="G3959" i="17"/>
  <c r="K3959" i="17" s="1"/>
  <c r="G4469" i="17"/>
  <c r="K4469" i="17" s="1"/>
  <c r="G4979" i="17"/>
  <c r="K4979" i="17" s="1"/>
  <c r="G5489" i="17"/>
  <c r="K5489" i="17" s="1"/>
  <c r="G5999" i="17"/>
  <c r="K5999" i="17" s="1"/>
  <c r="G6509" i="17"/>
  <c r="K6509" i="17" s="1"/>
  <c r="G7019" i="17"/>
  <c r="K7019" i="17" s="1"/>
  <c r="G5319" i="17"/>
  <c r="K5319" i="17" s="1"/>
  <c r="G6339" i="17"/>
  <c r="K6339" i="17" s="1"/>
  <c r="G5829" i="17"/>
  <c r="K5829" i="17" s="1"/>
  <c r="G6849" i="17"/>
  <c r="K6849" i="17" s="1"/>
  <c r="G6169" i="17"/>
  <c r="K6169" i="17" s="1"/>
  <c r="G6679" i="17"/>
  <c r="K6679" i="17" s="1"/>
  <c r="G5659" i="17"/>
  <c r="K5659" i="17" s="1"/>
  <c r="G7189" i="17"/>
  <c r="K7189" i="17" s="1"/>
  <c r="G7359" i="17"/>
  <c r="K7359" i="17" s="1"/>
  <c r="G189" i="17"/>
  <c r="K189" i="17" s="1"/>
  <c r="G19" i="17"/>
  <c r="K19" i="17" s="1"/>
  <c r="G359" i="17"/>
  <c r="K359" i="17" s="1"/>
  <c r="G529" i="17"/>
  <c r="K529" i="17" s="1"/>
  <c r="G699" i="17"/>
  <c r="K699" i="17" s="1"/>
  <c r="G869" i="17"/>
  <c r="K869" i="17" s="1"/>
  <c r="G1549" i="17"/>
  <c r="K1549" i="17" s="1"/>
  <c r="G1039" i="17"/>
  <c r="K1039" i="17" s="1"/>
  <c r="G1889" i="17"/>
  <c r="K1889" i="17" s="1"/>
  <c r="G1379" i="17"/>
  <c r="K1379" i="17" s="1"/>
  <c r="G1209" i="17"/>
  <c r="K1209" i="17" s="1"/>
  <c r="G1719" i="17"/>
  <c r="K1719" i="17" s="1"/>
  <c r="G2229" i="17"/>
  <c r="K2229" i="17" s="1"/>
  <c r="G2739" i="17"/>
  <c r="K2739" i="17" s="1"/>
  <c r="G3249" i="17"/>
  <c r="K3249" i="17" s="1"/>
  <c r="G2059" i="17"/>
  <c r="K2059" i="17" s="1"/>
  <c r="G2569" i="17"/>
  <c r="K2569" i="17" s="1"/>
  <c r="G3079" i="17"/>
  <c r="K3079" i="17" s="1"/>
  <c r="G3419" i="17"/>
  <c r="K3419" i="17" s="1"/>
  <c r="G2399" i="17"/>
  <c r="K2399" i="17" s="1"/>
  <c r="G2909" i="17"/>
  <c r="K2909" i="17" s="1"/>
  <c r="G3759" i="17"/>
  <c r="K3759" i="17" s="1"/>
  <c r="G4269" i="17"/>
  <c r="K4269" i="17" s="1"/>
  <c r="G4779" i="17"/>
  <c r="K4779" i="17" s="1"/>
  <c r="G5289" i="17"/>
  <c r="K5289" i="17" s="1"/>
  <c r="G4099" i="17"/>
  <c r="K4099" i="17" s="1"/>
  <c r="G4609" i="17"/>
  <c r="K4609" i="17" s="1"/>
  <c r="G3589" i="17"/>
  <c r="K3589" i="17" s="1"/>
  <c r="G5119" i="17"/>
  <c r="K5119" i="17" s="1"/>
  <c r="G3929" i="17"/>
  <c r="K3929" i="17" s="1"/>
  <c r="G4949" i="17"/>
  <c r="K4949" i="17" s="1"/>
  <c r="G4439" i="17"/>
  <c r="K4439" i="17" s="1"/>
  <c r="G6479" i="17"/>
  <c r="K6479" i="17" s="1"/>
  <c r="G5459" i="17"/>
  <c r="K5459" i="17" s="1"/>
  <c r="G5969" i="17"/>
  <c r="K5969" i="17" s="1"/>
  <c r="G6989" i="17"/>
  <c r="K6989" i="17" s="1"/>
  <c r="G6309" i="17"/>
  <c r="K6309" i="17" s="1"/>
  <c r="G5799" i="17"/>
  <c r="K5799" i="17" s="1"/>
  <c r="G6819" i="17"/>
  <c r="K6819" i="17" s="1"/>
  <c r="G6139" i="17"/>
  <c r="K6139" i="17" s="1"/>
  <c r="G6649" i="17"/>
  <c r="K6649" i="17" s="1"/>
  <c r="G5629" i="17"/>
  <c r="K5629" i="17" s="1"/>
  <c r="G7159" i="17"/>
  <c r="K7159" i="17" s="1"/>
  <c r="G7329" i="17"/>
  <c r="K7329" i="17" s="1"/>
  <c r="G162" i="17"/>
  <c r="K162" i="17" s="1"/>
  <c r="G332" i="17"/>
  <c r="K332" i="17" s="1"/>
  <c r="G502" i="17"/>
  <c r="K502" i="17" s="1"/>
  <c r="G672" i="17"/>
  <c r="K672" i="17" s="1"/>
  <c r="G842" i="17"/>
  <c r="K842" i="17" s="1"/>
  <c r="G1012" i="17"/>
  <c r="K1012" i="17" s="1"/>
  <c r="G1522" i="17"/>
  <c r="K1522" i="17" s="1"/>
  <c r="G1352" i="17"/>
  <c r="K1352" i="17" s="1"/>
  <c r="G1862" i="17"/>
  <c r="K1862" i="17" s="1"/>
  <c r="G1182" i="17"/>
  <c r="K1182" i="17" s="1"/>
  <c r="G1692" i="17"/>
  <c r="K1692" i="17" s="1"/>
  <c r="G2202" i="17"/>
  <c r="K2202" i="17" s="1"/>
  <c r="G2712" i="17"/>
  <c r="K2712" i="17" s="1"/>
  <c r="G3222" i="17"/>
  <c r="K3222" i="17" s="1"/>
  <c r="G2032" i="17"/>
  <c r="K2032" i="17" s="1"/>
  <c r="G2542" i="17"/>
  <c r="K2542" i="17" s="1"/>
  <c r="G3052" i="17"/>
  <c r="K3052" i="17" s="1"/>
  <c r="G3562" i="17"/>
  <c r="K3562" i="17" s="1"/>
  <c r="G2372" i="17"/>
  <c r="K2372" i="17" s="1"/>
  <c r="G3392" i="17"/>
  <c r="K3392" i="17" s="1"/>
  <c r="G2882" i="17"/>
  <c r="K2882" i="17" s="1"/>
  <c r="G3732" i="17"/>
  <c r="K3732" i="17" s="1"/>
  <c r="G4242" i="17"/>
  <c r="K4242" i="17" s="1"/>
  <c r="G4752" i="17"/>
  <c r="K4752" i="17" s="1"/>
  <c r="G5262" i="17"/>
  <c r="K5262" i="17" s="1"/>
  <c r="G5092" i="17"/>
  <c r="K5092" i="17" s="1"/>
  <c r="G4072" i="17"/>
  <c r="K4072" i="17" s="1"/>
  <c r="G4582" i="17"/>
  <c r="K4582" i="17" s="1"/>
  <c r="G3902" i="17"/>
  <c r="K3902" i="17" s="1"/>
  <c r="G4412" i="17"/>
  <c r="K4412" i="17" s="1"/>
  <c r="G4922" i="17"/>
  <c r="K4922" i="17" s="1"/>
  <c r="G6962" i="17"/>
  <c r="K6962" i="17" s="1"/>
  <c r="G5432" i="17"/>
  <c r="K5432" i="17" s="1"/>
  <c r="G5942" i="17"/>
  <c r="K5942" i="17" s="1"/>
  <c r="G6452" i="17"/>
  <c r="K6452" i="17" s="1"/>
  <c r="G5772" i="17"/>
  <c r="K5772" i="17" s="1"/>
  <c r="G6282" i="17"/>
  <c r="K6282" i="17" s="1"/>
  <c r="G6792" i="17"/>
  <c r="K6792" i="17" s="1"/>
  <c r="G5602" i="17"/>
  <c r="K5602" i="17" s="1"/>
  <c r="G6112" i="17"/>
  <c r="K6112" i="17" s="1"/>
  <c r="G6622" i="17"/>
  <c r="K6622" i="17" s="1"/>
  <c r="G7132" i="17"/>
  <c r="K7132" i="17" s="1"/>
  <c r="G7472" i="17"/>
  <c r="K7472" i="17" s="1"/>
  <c r="G7302" i="17"/>
  <c r="K7302" i="17" s="1"/>
  <c r="G166" i="17"/>
  <c r="K166" i="17" s="1"/>
  <c r="G336" i="17"/>
  <c r="K336" i="17" s="1"/>
  <c r="G506" i="17"/>
  <c r="K506" i="17" s="1"/>
  <c r="G676" i="17"/>
  <c r="K676" i="17" s="1"/>
  <c r="G846" i="17"/>
  <c r="K846" i="17" s="1"/>
  <c r="G1356" i="17"/>
  <c r="K1356" i="17" s="1"/>
  <c r="G1866" i="17"/>
  <c r="K1866" i="17" s="1"/>
  <c r="G1186" i="17"/>
  <c r="K1186" i="17" s="1"/>
  <c r="G1696" i="17"/>
  <c r="K1696" i="17" s="1"/>
  <c r="G1526" i="17"/>
  <c r="K1526" i="17" s="1"/>
  <c r="G1016" i="17"/>
  <c r="K1016" i="17" s="1"/>
  <c r="G2886" i="17"/>
  <c r="K2886" i="17" s="1"/>
  <c r="G2376" i="17"/>
  <c r="K2376" i="17" s="1"/>
  <c r="G3396" i="17"/>
  <c r="K3396" i="17" s="1"/>
  <c r="G2206" i="17"/>
  <c r="K2206" i="17" s="1"/>
  <c r="G2716" i="17"/>
  <c r="K2716" i="17" s="1"/>
  <c r="G3226" i="17"/>
  <c r="K3226" i="17" s="1"/>
  <c r="G2036" i="17"/>
  <c r="K2036" i="17" s="1"/>
  <c r="G3056" i="17"/>
  <c r="K3056" i="17" s="1"/>
  <c r="G2546" i="17"/>
  <c r="K2546" i="17" s="1"/>
  <c r="G3906" i="17"/>
  <c r="K3906" i="17" s="1"/>
  <c r="G4416" i="17"/>
  <c r="K4416" i="17" s="1"/>
  <c r="G3566" i="17"/>
  <c r="K3566" i="17" s="1"/>
  <c r="G4926" i="17"/>
  <c r="K4926" i="17" s="1"/>
  <c r="G3736" i="17"/>
  <c r="K3736" i="17" s="1"/>
  <c r="G4246" i="17"/>
  <c r="K4246" i="17" s="1"/>
  <c r="G4756" i="17"/>
  <c r="K4756" i="17" s="1"/>
  <c r="G5266" i="17"/>
  <c r="K5266" i="17" s="1"/>
  <c r="G4076" i="17"/>
  <c r="K4076" i="17" s="1"/>
  <c r="G4586" i="17"/>
  <c r="K4586" i="17" s="1"/>
  <c r="G5606" i="17"/>
  <c r="K5606" i="17" s="1"/>
  <c r="G6116" i="17"/>
  <c r="K6116" i="17" s="1"/>
  <c r="G6626" i="17"/>
  <c r="K6626" i="17" s="1"/>
  <c r="G7136" i="17"/>
  <c r="K7136" i="17" s="1"/>
  <c r="G5436" i="17"/>
  <c r="K5436" i="17" s="1"/>
  <c r="G5946" i="17"/>
  <c r="K5946" i="17" s="1"/>
  <c r="G6456" i="17"/>
  <c r="K6456" i="17" s="1"/>
  <c r="G6966" i="17"/>
  <c r="K6966" i="17" s="1"/>
  <c r="G6796" i="17"/>
  <c r="K6796" i="17" s="1"/>
  <c r="G5096" i="17"/>
  <c r="K5096" i="17" s="1"/>
  <c r="G5776" i="17"/>
  <c r="K5776" i="17" s="1"/>
  <c r="G6286" i="17"/>
  <c r="K6286" i="17" s="1"/>
  <c r="G7306" i="17"/>
  <c r="K7306" i="17" s="1"/>
  <c r="G7476" i="17"/>
  <c r="K7476" i="17" s="1"/>
  <c r="G160" i="17"/>
  <c r="K160" i="17" s="1"/>
  <c r="G330" i="17"/>
  <c r="K330" i="17" s="1"/>
  <c r="G500" i="17"/>
  <c r="K500" i="17" s="1"/>
  <c r="G670" i="17"/>
  <c r="K670" i="17" s="1"/>
  <c r="G840" i="17"/>
  <c r="K840" i="17" s="1"/>
  <c r="G1350" i="17"/>
  <c r="K1350" i="17" s="1"/>
  <c r="G1690" i="17"/>
  <c r="K1690" i="17" s="1"/>
  <c r="G1180" i="17"/>
  <c r="K1180" i="17" s="1"/>
  <c r="G1520" i="17"/>
  <c r="K1520" i="17" s="1"/>
  <c r="G1010" i="17"/>
  <c r="K1010" i="17" s="1"/>
  <c r="G1860" i="17"/>
  <c r="K1860" i="17" s="1"/>
  <c r="G2880" i="17"/>
  <c r="K2880" i="17" s="1"/>
  <c r="G2370" i="17"/>
  <c r="K2370" i="17" s="1"/>
  <c r="G3390" i="17"/>
  <c r="K3390" i="17" s="1"/>
  <c r="G2200" i="17"/>
  <c r="K2200" i="17" s="1"/>
  <c r="G2710" i="17"/>
  <c r="K2710" i="17" s="1"/>
  <c r="G3220" i="17"/>
  <c r="K3220" i="17" s="1"/>
  <c r="G2030" i="17"/>
  <c r="K2030" i="17" s="1"/>
  <c r="G3050" i="17"/>
  <c r="K3050" i="17" s="1"/>
  <c r="G2540" i="17"/>
  <c r="K2540" i="17" s="1"/>
  <c r="G3900" i="17"/>
  <c r="K3900" i="17" s="1"/>
  <c r="G4410" i="17"/>
  <c r="K4410" i="17" s="1"/>
  <c r="G4920" i="17"/>
  <c r="K4920" i="17" s="1"/>
  <c r="G3730" i="17"/>
  <c r="K3730" i="17" s="1"/>
  <c r="G4240" i="17"/>
  <c r="K4240" i="17" s="1"/>
  <c r="G4750" i="17"/>
  <c r="K4750" i="17" s="1"/>
  <c r="G3560" i="17"/>
  <c r="K3560" i="17" s="1"/>
  <c r="G5260" i="17"/>
  <c r="K5260" i="17" s="1"/>
  <c r="G4070" i="17"/>
  <c r="K4070" i="17" s="1"/>
  <c r="G4580" i="17"/>
  <c r="K4580" i="17" s="1"/>
  <c r="G5600" i="17"/>
  <c r="K5600" i="17" s="1"/>
  <c r="G6110" i="17"/>
  <c r="K6110" i="17" s="1"/>
  <c r="G6620" i="17"/>
  <c r="K6620" i="17" s="1"/>
  <c r="G7130" i="17"/>
  <c r="K7130" i="17" s="1"/>
  <c r="G5090" i="17"/>
  <c r="K5090" i="17" s="1"/>
  <c r="G5430" i="17"/>
  <c r="K5430" i="17" s="1"/>
  <c r="G5940" i="17"/>
  <c r="K5940" i="17" s="1"/>
  <c r="G6450" i="17"/>
  <c r="K6450" i="17" s="1"/>
  <c r="G6960" i="17"/>
  <c r="K6960" i="17" s="1"/>
  <c r="G6790" i="17"/>
  <c r="K6790" i="17" s="1"/>
  <c r="G5770" i="17"/>
  <c r="K5770" i="17" s="1"/>
  <c r="G6280" i="17"/>
  <c r="K6280" i="17" s="1"/>
  <c r="G7300" i="17"/>
  <c r="K7300" i="17" s="1"/>
  <c r="G7470" i="17"/>
  <c r="K7470" i="17" s="1"/>
  <c r="G154" i="17"/>
  <c r="K154" i="17" s="1"/>
  <c r="G324" i="17"/>
  <c r="K324" i="17" s="1"/>
  <c r="G494" i="17"/>
  <c r="K494" i="17" s="1"/>
  <c r="G664" i="17"/>
  <c r="K664" i="17" s="1"/>
  <c r="G834" i="17"/>
  <c r="K834" i="17" s="1"/>
  <c r="G1344" i="17"/>
  <c r="K1344" i="17" s="1"/>
  <c r="G1684" i="17"/>
  <c r="K1684" i="17" s="1"/>
  <c r="G1174" i="17"/>
  <c r="K1174" i="17" s="1"/>
  <c r="G1514" i="17"/>
  <c r="K1514" i="17" s="1"/>
  <c r="G1004" i="17"/>
  <c r="K1004" i="17" s="1"/>
  <c r="G1854" i="17"/>
  <c r="K1854" i="17" s="1"/>
  <c r="G2874" i="17"/>
  <c r="K2874" i="17" s="1"/>
  <c r="G3384" i="17"/>
  <c r="K3384" i="17" s="1"/>
  <c r="G2364" i="17"/>
  <c r="K2364" i="17" s="1"/>
  <c r="G2194" i="17"/>
  <c r="K2194" i="17" s="1"/>
  <c r="G2704" i="17"/>
  <c r="K2704" i="17" s="1"/>
  <c r="G3214" i="17"/>
  <c r="K3214" i="17" s="1"/>
  <c r="G2024" i="17"/>
  <c r="K2024" i="17" s="1"/>
  <c r="G3044" i="17"/>
  <c r="K3044" i="17" s="1"/>
  <c r="G2534" i="17"/>
  <c r="K2534" i="17" s="1"/>
  <c r="G3894" i="17"/>
  <c r="K3894" i="17" s="1"/>
  <c r="G4404" i="17"/>
  <c r="K4404" i="17" s="1"/>
  <c r="G4914" i="17"/>
  <c r="K4914" i="17" s="1"/>
  <c r="G3724" i="17"/>
  <c r="K3724" i="17" s="1"/>
  <c r="G4234" i="17"/>
  <c r="K4234" i="17" s="1"/>
  <c r="G4744" i="17"/>
  <c r="K4744" i="17" s="1"/>
  <c r="G5254" i="17"/>
  <c r="K5254" i="17" s="1"/>
  <c r="G4064" i="17"/>
  <c r="K4064" i="17" s="1"/>
  <c r="G3554" i="17"/>
  <c r="K3554" i="17" s="1"/>
  <c r="G4574" i="17"/>
  <c r="K4574" i="17" s="1"/>
  <c r="G6614" i="17"/>
  <c r="K6614" i="17" s="1"/>
  <c r="G7124" i="17"/>
  <c r="K7124" i="17" s="1"/>
  <c r="G5084" i="17"/>
  <c r="K5084" i="17" s="1"/>
  <c r="G5594" i="17"/>
  <c r="K5594" i="17" s="1"/>
  <c r="G6104" i="17"/>
  <c r="K6104" i="17" s="1"/>
  <c r="G6954" i="17"/>
  <c r="K6954" i="17" s="1"/>
  <c r="G5934" i="17"/>
  <c r="K5934" i="17" s="1"/>
  <c r="G6444" i="17"/>
  <c r="K6444" i="17" s="1"/>
  <c r="G6784" i="17"/>
  <c r="K6784" i="17" s="1"/>
  <c r="G5424" i="17"/>
  <c r="K5424" i="17" s="1"/>
  <c r="G5764" i="17"/>
  <c r="K5764" i="17" s="1"/>
  <c r="G6274" i="17"/>
  <c r="K6274" i="17" s="1"/>
  <c r="G7294" i="17"/>
  <c r="K7294" i="17" s="1"/>
  <c r="G7464" i="17"/>
  <c r="K7464" i="17" s="1"/>
  <c r="G148" i="17"/>
  <c r="K148" i="17" s="1"/>
  <c r="G318" i="17"/>
  <c r="K318" i="17" s="1"/>
  <c r="G488" i="17"/>
  <c r="K488" i="17" s="1"/>
  <c r="G658" i="17"/>
  <c r="K658" i="17" s="1"/>
  <c r="G828" i="17"/>
  <c r="K828" i="17" s="1"/>
  <c r="G998" i="17"/>
  <c r="K998" i="17" s="1"/>
  <c r="G1168" i="17"/>
  <c r="K1168" i="17" s="1"/>
  <c r="G1678" i="17"/>
  <c r="K1678" i="17" s="1"/>
  <c r="G1508" i="17"/>
  <c r="K1508" i="17" s="1"/>
  <c r="G1338" i="17"/>
  <c r="K1338" i="17" s="1"/>
  <c r="G1848" i="17"/>
  <c r="K1848" i="17" s="1"/>
  <c r="G2358" i="17"/>
  <c r="K2358" i="17" s="1"/>
  <c r="G2868" i="17"/>
  <c r="K2868" i="17" s="1"/>
  <c r="G3378" i="17"/>
  <c r="K3378" i="17" s="1"/>
  <c r="G2188" i="17"/>
  <c r="K2188" i="17" s="1"/>
  <c r="G2698" i="17"/>
  <c r="K2698" i="17" s="1"/>
  <c r="G3208" i="17"/>
  <c r="K3208" i="17" s="1"/>
  <c r="G3038" i="17"/>
  <c r="K3038" i="17" s="1"/>
  <c r="G2018" i="17"/>
  <c r="K2018" i="17" s="1"/>
  <c r="G2528" i="17"/>
  <c r="K2528" i="17" s="1"/>
  <c r="G3548" i="17"/>
  <c r="K3548" i="17" s="1"/>
  <c r="G3888" i="17"/>
  <c r="K3888" i="17" s="1"/>
  <c r="G4398" i="17"/>
  <c r="K4398" i="17" s="1"/>
  <c r="G4908" i="17"/>
  <c r="K4908" i="17" s="1"/>
  <c r="G5248" i="17"/>
  <c r="K5248" i="17" s="1"/>
  <c r="G3718" i="17"/>
  <c r="K3718" i="17" s="1"/>
  <c r="G4228" i="17"/>
  <c r="K4228" i="17" s="1"/>
  <c r="G4738" i="17"/>
  <c r="K4738" i="17" s="1"/>
  <c r="G4058" i="17"/>
  <c r="K4058" i="17" s="1"/>
  <c r="G4568" i="17"/>
  <c r="K4568" i="17" s="1"/>
  <c r="G7118" i="17"/>
  <c r="K7118" i="17" s="1"/>
  <c r="G5418" i="17"/>
  <c r="K5418" i="17" s="1"/>
  <c r="G5588" i="17"/>
  <c r="K5588" i="17" s="1"/>
  <c r="G6098" i="17"/>
  <c r="K6098" i="17" s="1"/>
  <c r="G6608" i="17"/>
  <c r="K6608" i="17" s="1"/>
  <c r="G6948" i="17"/>
  <c r="K6948" i="17" s="1"/>
  <c r="G5928" i="17"/>
  <c r="K5928" i="17" s="1"/>
  <c r="G6438" i="17"/>
  <c r="K6438" i="17" s="1"/>
  <c r="G5758" i="17"/>
  <c r="K5758" i="17" s="1"/>
  <c r="G6268" i="17"/>
  <c r="K6268" i="17" s="1"/>
  <c r="G7288" i="17"/>
  <c r="K7288" i="17" s="1"/>
  <c r="G5078" i="17"/>
  <c r="K5078" i="17" s="1"/>
  <c r="G6778" i="17"/>
  <c r="K6778" i="17" s="1"/>
  <c r="G7458" i="17"/>
  <c r="K7458" i="17" s="1"/>
  <c r="G142" i="17"/>
  <c r="K142" i="17" s="1"/>
  <c r="G312" i="17"/>
  <c r="K312" i="17" s="1"/>
  <c r="G482" i="17"/>
  <c r="K482" i="17" s="1"/>
  <c r="G652" i="17"/>
  <c r="K652" i="17" s="1"/>
  <c r="G822" i="17"/>
  <c r="K822" i="17" s="1"/>
  <c r="G1332" i="17"/>
  <c r="K1332" i="17" s="1"/>
  <c r="G1672" i="17"/>
  <c r="K1672" i="17" s="1"/>
  <c r="G1162" i="17"/>
  <c r="K1162" i="17" s="1"/>
  <c r="G1502" i="17"/>
  <c r="K1502" i="17" s="1"/>
  <c r="G992" i="17"/>
  <c r="K992" i="17" s="1"/>
  <c r="G1842" i="17"/>
  <c r="K1842" i="17" s="1"/>
  <c r="G2352" i="17"/>
  <c r="K2352" i="17" s="1"/>
  <c r="G2862" i="17"/>
  <c r="K2862" i="17" s="1"/>
  <c r="G3372" i="17"/>
  <c r="K3372" i="17" s="1"/>
  <c r="G2182" i="17"/>
  <c r="K2182" i="17" s="1"/>
  <c r="G2692" i="17"/>
  <c r="K2692" i="17" s="1"/>
  <c r="G3202" i="17"/>
  <c r="K3202" i="17" s="1"/>
  <c r="G3032" i="17"/>
  <c r="K3032" i="17" s="1"/>
  <c r="G2012" i="17"/>
  <c r="K2012" i="17" s="1"/>
  <c r="G2522" i="17"/>
  <c r="K2522" i="17" s="1"/>
  <c r="G4392" i="17"/>
  <c r="K4392" i="17" s="1"/>
  <c r="G3882" i="17"/>
  <c r="K3882" i="17" s="1"/>
  <c r="G4902" i="17"/>
  <c r="K4902" i="17" s="1"/>
  <c r="G5242" i="17"/>
  <c r="K5242" i="17" s="1"/>
  <c r="G3542" i="17"/>
  <c r="K3542" i="17" s="1"/>
  <c r="G3712" i="17"/>
  <c r="K3712" i="17" s="1"/>
  <c r="G4222" i="17"/>
  <c r="K4222" i="17" s="1"/>
  <c r="G4732" i="17"/>
  <c r="K4732" i="17" s="1"/>
  <c r="G4052" i="17"/>
  <c r="K4052" i="17" s="1"/>
  <c r="G4562" i="17"/>
  <c r="K4562" i="17" s="1"/>
  <c r="G6602" i="17"/>
  <c r="K6602" i="17" s="1"/>
  <c r="G7112" i="17"/>
  <c r="K7112" i="17" s="1"/>
  <c r="G5582" i="17"/>
  <c r="K5582" i="17" s="1"/>
  <c r="G6092" i="17"/>
  <c r="K6092" i="17" s="1"/>
  <c r="G6942" i="17"/>
  <c r="K6942" i="17" s="1"/>
  <c r="G5072" i="17"/>
  <c r="K5072" i="17" s="1"/>
  <c r="G5412" i="17"/>
  <c r="K5412" i="17" s="1"/>
  <c r="G5922" i="17"/>
  <c r="K5922" i="17" s="1"/>
  <c r="G6432" i="17"/>
  <c r="K6432" i="17" s="1"/>
  <c r="G5752" i="17"/>
  <c r="K5752" i="17" s="1"/>
  <c r="G6262" i="17"/>
  <c r="K6262" i="17" s="1"/>
  <c r="G6772" i="17"/>
  <c r="K6772" i="17" s="1"/>
  <c r="G7282" i="17"/>
  <c r="K7282" i="17" s="1"/>
  <c r="G7452" i="17"/>
  <c r="K7452" i="17" s="1"/>
  <c r="G136" i="17"/>
  <c r="K136" i="17" s="1"/>
  <c r="G306" i="17"/>
  <c r="K306" i="17" s="1"/>
  <c r="G476" i="17"/>
  <c r="K476" i="17" s="1"/>
  <c r="G646" i="17"/>
  <c r="K646" i="17" s="1"/>
  <c r="G816" i="17"/>
  <c r="K816" i="17" s="1"/>
  <c r="G1326" i="17"/>
  <c r="K1326" i="17" s="1"/>
  <c r="G986" i="17"/>
  <c r="K986" i="17" s="1"/>
  <c r="G1156" i="17"/>
  <c r="K1156" i="17" s="1"/>
  <c r="G1666" i="17"/>
  <c r="K1666" i="17" s="1"/>
  <c r="G1496" i="17"/>
  <c r="K1496" i="17" s="1"/>
  <c r="G1836" i="17"/>
  <c r="K1836" i="17" s="1"/>
  <c r="G2346" i="17"/>
  <c r="K2346" i="17" s="1"/>
  <c r="G2856" i="17"/>
  <c r="K2856" i="17" s="1"/>
  <c r="G3366" i="17"/>
  <c r="K3366" i="17" s="1"/>
  <c r="G2176" i="17"/>
  <c r="K2176" i="17" s="1"/>
  <c r="G2686" i="17"/>
  <c r="K2686" i="17" s="1"/>
  <c r="G3196" i="17"/>
  <c r="K3196" i="17" s="1"/>
  <c r="G2006" i="17"/>
  <c r="K2006" i="17" s="1"/>
  <c r="G2516" i="17"/>
  <c r="K2516" i="17" s="1"/>
  <c r="G3026" i="17"/>
  <c r="K3026" i="17" s="1"/>
  <c r="G3876" i="17"/>
  <c r="K3876" i="17" s="1"/>
  <c r="G4386" i="17"/>
  <c r="K4386" i="17" s="1"/>
  <c r="G4896" i="17"/>
  <c r="K4896" i="17" s="1"/>
  <c r="G4726" i="17"/>
  <c r="K4726" i="17" s="1"/>
  <c r="G3706" i="17"/>
  <c r="K3706" i="17" s="1"/>
  <c r="G4216" i="17"/>
  <c r="K4216" i="17" s="1"/>
  <c r="G5236" i="17"/>
  <c r="K5236" i="17" s="1"/>
  <c r="G4046" i="17"/>
  <c r="K4046" i="17" s="1"/>
  <c r="G3536" i="17"/>
  <c r="K3536" i="17" s="1"/>
  <c r="G4556" i="17"/>
  <c r="K4556" i="17" s="1"/>
  <c r="G6086" i="17"/>
  <c r="K6086" i="17" s="1"/>
  <c r="G5066" i="17"/>
  <c r="K5066" i="17" s="1"/>
  <c r="G5576" i="17"/>
  <c r="K5576" i="17" s="1"/>
  <c r="G6596" i="17"/>
  <c r="K6596" i="17" s="1"/>
  <c r="G7106" i="17"/>
  <c r="K7106" i="17" s="1"/>
  <c r="G6936" i="17"/>
  <c r="K6936" i="17" s="1"/>
  <c r="G5916" i="17"/>
  <c r="K5916" i="17" s="1"/>
  <c r="G6426" i="17"/>
  <c r="K6426" i="17" s="1"/>
  <c r="G6766" i="17"/>
  <c r="K6766" i="17" s="1"/>
  <c r="G7276" i="17"/>
  <c r="K7276" i="17" s="1"/>
  <c r="G5406" i="17"/>
  <c r="K5406" i="17" s="1"/>
  <c r="G5746" i="17"/>
  <c r="K5746" i="17" s="1"/>
  <c r="G6256" i="17"/>
  <c r="K6256" i="17" s="1"/>
  <c r="G7446" i="17"/>
  <c r="K7446" i="17" s="1"/>
  <c r="G130" i="17"/>
  <c r="K130" i="17" s="1"/>
  <c r="G300" i="17"/>
  <c r="K300" i="17" s="1"/>
  <c r="G470" i="17"/>
  <c r="K470" i="17" s="1"/>
  <c r="G640" i="17"/>
  <c r="K640" i="17" s="1"/>
  <c r="G810" i="17"/>
  <c r="K810" i="17" s="1"/>
  <c r="G980" i="17"/>
  <c r="K980" i="17" s="1"/>
  <c r="G1320" i="17"/>
  <c r="K1320" i="17" s="1"/>
  <c r="G1150" i="17"/>
  <c r="K1150" i="17" s="1"/>
  <c r="G1660" i="17"/>
  <c r="K1660" i="17" s="1"/>
  <c r="G1490" i="17"/>
  <c r="K1490" i="17" s="1"/>
  <c r="G1830" i="17"/>
  <c r="K1830" i="17" s="1"/>
  <c r="G2340" i="17"/>
  <c r="K2340" i="17" s="1"/>
  <c r="G3360" i="17"/>
  <c r="K3360" i="17" s="1"/>
  <c r="G2850" i="17"/>
  <c r="K2850" i="17" s="1"/>
  <c r="G2170" i="17"/>
  <c r="K2170" i="17" s="1"/>
  <c r="G2680" i="17"/>
  <c r="K2680" i="17" s="1"/>
  <c r="G3190" i="17"/>
  <c r="K3190" i="17" s="1"/>
  <c r="G2000" i="17"/>
  <c r="K2000" i="17" s="1"/>
  <c r="G2510" i="17"/>
  <c r="K2510" i="17" s="1"/>
  <c r="G3020" i="17"/>
  <c r="K3020" i="17" s="1"/>
  <c r="G3870" i="17"/>
  <c r="K3870" i="17" s="1"/>
  <c r="G3530" i="17"/>
  <c r="K3530" i="17" s="1"/>
  <c r="G4380" i="17"/>
  <c r="K4380" i="17" s="1"/>
  <c r="G4890" i="17"/>
  <c r="K4890" i="17" s="1"/>
  <c r="G4720" i="17"/>
  <c r="K4720" i="17" s="1"/>
  <c r="G5230" i="17"/>
  <c r="K5230" i="17" s="1"/>
  <c r="G3700" i="17"/>
  <c r="K3700" i="17" s="1"/>
  <c r="G4210" i="17"/>
  <c r="K4210" i="17" s="1"/>
  <c r="G4040" i="17"/>
  <c r="K4040" i="17" s="1"/>
  <c r="G5060" i="17"/>
  <c r="K5060" i="17" s="1"/>
  <c r="G4550" i="17"/>
  <c r="K4550" i="17" s="1"/>
  <c r="G6080" i="17"/>
  <c r="K6080" i="17" s="1"/>
  <c r="G5400" i="17"/>
  <c r="K5400" i="17" s="1"/>
  <c r="G5570" i="17"/>
  <c r="K5570" i="17" s="1"/>
  <c r="G6590" i="17"/>
  <c r="K6590" i="17" s="1"/>
  <c r="G7100" i="17"/>
  <c r="K7100" i="17" s="1"/>
  <c r="G6930" i="17"/>
  <c r="K6930" i="17" s="1"/>
  <c r="G5910" i="17"/>
  <c r="K5910" i="17" s="1"/>
  <c r="G6420" i="17"/>
  <c r="K6420" i="17" s="1"/>
  <c r="G6760" i="17"/>
  <c r="K6760" i="17" s="1"/>
  <c r="G7270" i="17"/>
  <c r="K7270" i="17" s="1"/>
  <c r="G5740" i="17"/>
  <c r="K5740" i="17" s="1"/>
  <c r="G6250" i="17"/>
  <c r="K6250" i="17" s="1"/>
  <c r="G7440" i="17"/>
  <c r="K7440" i="17" s="1"/>
  <c r="G124" i="17"/>
  <c r="K124" i="17" s="1"/>
  <c r="G294" i="17"/>
  <c r="K294" i="17" s="1"/>
  <c r="G464" i="17"/>
  <c r="K464" i="17" s="1"/>
  <c r="G634" i="17"/>
  <c r="K634" i="17" s="1"/>
  <c r="G804" i="17"/>
  <c r="K804" i="17" s="1"/>
  <c r="G1314" i="17"/>
  <c r="K1314" i="17" s="1"/>
  <c r="G1144" i="17"/>
  <c r="K1144" i="17" s="1"/>
  <c r="G1654" i="17"/>
  <c r="K1654" i="17" s="1"/>
  <c r="G974" i="17"/>
  <c r="K974" i="17" s="1"/>
  <c r="G1484" i="17"/>
  <c r="K1484" i="17" s="1"/>
  <c r="G1824" i="17"/>
  <c r="K1824" i="17" s="1"/>
  <c r="G2334" i="17"/>
  <c r="K2334" i="17" s="1"/>
  <c r="G3354" i="17"/>
  <c r="K3354" i="17" s="1"/>
  <c r="G2844" i="17"/>
  <c r="K2844" i="17" s="1"/>
  <c r="G2164" i="17"/>
  <c r="K2164" i="17" s="1"/>
  <c r="G2674" i="17"/>
  <c r="K2674" i="17" s="1"/>
  <c r="G3184" i="17"/>
  <c r="K3184" i="17" s="1"/>
  <c r="G1994" i="17"/>
  <c r="K1994" i="17" s="1"/>
  <c r="G2504" i="17"/>
  <c r="K2504" i="17" s="1"/>
  <c r="G3014" i="17"/>
  <c r="K3014" i="17" s="1"/>
  <c r="G3864" i="17"/>
  <c r="K3864" i="17" s="1"/>
  <c r="G4374" i="17"/>
  <c r="K4374" i="17" s="1"/>
  <c r="G4884" i="17"/>
  <c r="K4884" i="17" s="1"/>
  <c r="G4714" i="17"/>
  <c r="K4714" i="17" s="1"/>
  <c r="G5224" i="17"/>
  <c r="K5224" i="17" s="1"/>
  <c r="G3524" i="17"/>
  <c r="K3524" i="17" s="1"/>
  <c r="G3694" i="17"/>
  <c r="K3694" i="17" s="1"/>
  <c r="G4204" i="17"/>
  <c r="K4204" i="17" s="1"/>
  <c r="G4034" i="17"/>
  <c r="K4034" i="17" s="1"/>
  <c r="G4544" i="17"/>
  <c r="K4544" i="17" s="1"/>
  <c r="G5054" i="17"/>
  <c r="K5054" i="17" s="1"/>
  <c r="G6074" i="17"/>
  <c r="K6074" i="17" s="1"/>
  <c r="G7094" i="17"/>
  <c r="K7094" i="17" s="1"/>
  <c r="G5564" i="17"/>
  <c r="K5564" i="17" s="1"/>
  <c r="G6584" i="17"/>
  <c r="K6584" i="17" s="1"/>
  <c r="G6924" i="17"/>
  <c r="K6924" i="17" s="1"/>
  <c r="G5394" i="17"/>
  <c r="K5394" i="17" s="1"/>
  <c r="G5904" i="17"/>
  <c r="K5904" i="17" s="1"/>
  <c r="G6414" i="17"/>
  <c r="K6414" i="17" s="1"/>
  <c r="G6754" i="17"/>
  <c r="K6754" i="17" s="1"/>
  <c r="G7264" i="17"/>
  <c r="K7264" i="17" s="1"/>
  <c r="G5734" i="17"/>
  <c r="K5734" i="17" s="1"/>
  <c r="G6244" i="17"/>
  <c r="K6244" i="17" s="1"/>
  <c r="G7434" i="17"/>
  <c r="K7434" i="17" s="1"/>
  <c r="G118" i="17"/>
  <c r="K118" i="17" s="1"/>
  <c r="G288" i="17"/>
  <c r="K288" i="17" s="1"/>
  <c r="G458" i="17"/>
  <c r="K458" i="17" s="1"/>
  <c r="G628" i="17"/>
  <c r="K628" i="17" s="1"/>
  <c r="G798" i="17"/>
  <c r="K798" i="17" s="1"/>
  <c r="G1308" i="17"/>
  <c r="K1308" i="17" s="1"/>
  <c r="G968" i="17"/>
  <c r="K968" i="17" s="1"/>
  <c r="G1138" i="17"/>
  <c r="K1138" i="17" s="1"/>
  <c r="G1648" i="17"/>
  <c r="K1648" i="17" s="1"/>
  <c r="G1478" i="17"/>
  <c r="K1478" i="17" s="1"/>
  <c r="G1818" i="17"/>
  <c r="K1818" i="17" s="1"/>
  <c r="G2328" i="17"/>
  <c r="K2328" i="17" s="1"/>
  <c r="G3348" i="17"/>
  <c r="K3348" i="17" s="1"/>
  <c r="G2838" i="17"/>
  <c r="K2838" i="17" s="1"/>
  <c r="G2158" i="17"/>
  <c r="K2158" i="17" s="1"/>
  <c r="G2668" i="17"/>
  <c r="K2668" i="17" s="1"/>
  <c r="G3178" i="17"/>
  <c r="K3178" i="17" s="1"/>
  <c r="G1988" i="17"/>
  <c r="K1988" i="17" s="1"/>
  <c r="G2498" i="17"/>
  <c r="K2498" i="17" s="1"/>
  <c r="G3008" i="17"/>
  <c r="K3008" i="17" s="1"/>
  <c r="G3858" i="17"/>
  <c r="K3858" i="17" s="1"/>
  <c r="G4368" i="17"/>
  <c r="K4368" i="17" s="1"/>
  <c r="G4878" i="17"/>
  <c r="K4878" i="17" s="1"/>
  <c r="G4708" i="17"/>
  <c r="K4708" i="17" s="1"/>
  <c r="G5218" i="17"/>
  <c r="K5218" i="17" s="1"/>
  <c r="G3688" i="17"/>
  <c r="K3688" i="17" s="1"/>
  <c r="G4198" i="17"/>
  <c r="K4198" i="17" s="1"/>
  <c r="G4028" i="17"/>
  <c r="K4028" i="17" s="1"/>
  <c r="G4538" i="17"/>
  <c r="K4538" i="17" s="1"/>
  <c r="G5048" i="17"/>
  <c r="K5048" i="17" s="1"/>
  <c r="G3518" i="17"/>
  <c r="K3518" i="17" s="1"/>
  <c r="G6068" i="17"/>
  <c r="K6068" i="17" s="1"/>
  <c r="G7088" i="17"/>
  <c r="K7088" i="17" s="1"/>
  <c r="G5558" i="17"/>
  <c r="K5558" i="17" s="1"/>
  <c r="G6578" i="17"/>
  <c r="K6578" i="17" s="1"/>
  <c r="G5898" i="17"/>
  <c r="K5898" i="17" s="1"/>
  <c r="G6918" i="17"/>
  <c r="K6918" i="17" s="1"/>
  <c r="G6408" i="17"/>
  <c r="K6408" i="17" s="1"/>
  <c r="G6748" i="17"/>
  <c r="K6748" i="17" s="1"/>
  <c r="G7258" i="17"/>
  <c r="K7258" i="17" s="1"/>
  <c r="G5388" i="17"/>
  <c r="K5388" i="17" s="1"/>
  <c r="G5728" i="17"/>
  <c r="K5728" i="17" s="1"/>
  <c r="G6238" i="17"/>
  <c r="K6238" i="17" s="1"/>
  <c r="G7428" i="17"/>
  <c r="K7428" i="17" s="1"/>
  <c r="G112" i="17"/>
  <c r="K112" i="17" s="1"/>
  <c r="G282" i="17"/>
  <c r="K282" i="17" s="1"/>
  <c r="G452" i="17"/>
  <c r="K452" i="17" s="1"/>
  <c r="G622" i="17"/>
  <c r="K622" i="17" s="1"/>
  <c r="G792" i="17"/>
  <c r="K792" i="17" s="1"/>
  <c r="G962" i="17"/>
  <c r="K962" i="17" s="1"/>
  <c r="G1302" i="17"/>
  <c r="K1302" i="17" s="1"/>
  <c r="G1132" i="17"/>
  <c r="K1132" i="17" s="1"/>
  <c r="G1642" i="17"/>
  <c r="K1642" i="17" s="1"/>
  <c r="G1472" i="17"/>
  <c r="K1472" i="17" s="1"/>
  <c r="G1812" i="17"/>
  <c r="K1812" i="17" s="1"/>
  <c r="G2322" i="17"/>
  <c r="K2322" i="17" s="1"/>
  <c r="G3342" i="17"/>
  <c r="K3342" i="17" s="1"/>
  <c r="G2832" i="17"/>
  <c r="K2832" i="17" s="1"/>
  <c r="G2152" i="17"/>
  <c r="K2152" i="17" s="1"/>
  <c r="G2662" i="17"/>
  <c r="K2662" i="17" s="1"/>
  <c r="G3172" i="17"/>
  <c r="K3172" i="17" s="1"/>
  <c r="G1982" i="17"/>
  <c r="K1982" i="17" s="1"/>
  <c r="G2492" i="17"/>
  <c r="K2492" i="17" s="1"/>
  <c r="G3002" i="17"/>
  <c r="K3002" i="17" s="1"/>
  <c r="G3852" i="17"/>
  <c r="K3852" i="17" s="1"/>
  <c r="G3512" i="17"/>
  <c r="K3512" i="17" s="1"/>
  <c r="G4362" i="17"/>
  <c r="K4362" i="17" s="1"/>
  <c r="G4872" i="17"/>
  <c r="K4872" i="17" s="1"/>
  <c r="G4702" i="17"/>
  <c r="K4702" i="17" s="1"/>
  <c r="G5212" i="17"/>
  <c r="K5212" i="17" s="1"/>
  <c r="G3682" i="17"/>
  <c r="K3682" i="17" s="1"/>
  <c r="G4192" i="17"/>
  <c r="K4192" i="17" s="1"/>
  <c r="G4022" i="17"/>
  <c r="K4022" i="17" s="1"/>
  <c r="G4532" i="17"/>
  <c r="K4532" i="17" s="1"/>
  <c r="G5042" i="17"/>
  <c r="K5042" i="17" s="1"/>
  <c r="G6062" i="17"/>
  <c r="K6062" i="17" s="1"/>
  <c r="G7082" i="17"/>
  <c r="K7082" i="17" s="1"/>
  <c r="G5382" i="17"/>
  <c r="K5382" i="17" s="1"/>
  <c r="G5552" i="17"/>
  <c r="K5552" i="17" s="1"/>
  <c r="G6572" i="17"/>
  <c r="K6572" i="17" s="1"/>
  <c r="G5892" i="17"/>
  <c r="K5892" i="17" s="1"/>
  <c r="G6912" i="17"/>
  <c r="K6912" i="17" s="1"/>
  <c r="G6402" i="17"/>
  <c r="K6402" i="17" s="1"/>
  <c r="G6742" i="17"/>
  <c r="K6742" i="17" s="1"/>
  <c r="G7252" i="17"/>
  <c r="K7252" i="17" s="1"/>
  <c r="G5722" i="17"/>
  <c r="K5722" i="17" s="1"/>
  <c r="G6232" i="17"/>
  <c r="K6232" i="17" s="1"/>
  <c r="G7422" i="17"/>
  <c r="K7422" i="17" s="1"/>
  <c r="G106" i="17"/>
  <c r="K106" i="17" s="1"/>
  <c r="G276" i="17"/>
  <c r="K276" i="17" s="1"/>
  <c r="G446" i="17"/>
  <c r="K446" i="17" s="1"/>
  <c r="G616" i="17"/>
  <c r="K616" i="17" s="1"/>
  <c r="G786" i="17"/>
  <c r="K786" i="17" s="1"/>
  <c r="G956" i="17"/>
  <c r="K956" i="17" s="1"/>
  <c r="G1126" i="17"/>
  <c r="K1126" i="17" s="1"/>
  <c r="G1636" i="17"/>
  <c r="K1636" i="17" s="1"/>
  <c r="G1976" i="17"/>
  <c r="K1976" i="17" s="1"/>
  <c r="G1466" i="17"/>
  <c r="K1466" i="17" s="1"/>
  <c r="G1296" i="17"/>
  <c r="K1296" i="17" s="1"/>
  <c r="G1806" i="17"/>
  <c r="K1806" i="17" s="1"/>
  <c r="G3336" i="17"/>
  <c r="K3336" i="17" s="1"/>
  <c r="G2316" i="17"/>
  <c r="K2316" i="17" s="1"/>
  <c r="G2826" i="17"/>
  <c r="K2826" i="17" s="1"/>
  <c r="G2146" i="17"/>
  <c r="K2146" i="17" s="1"/>
  <c r="G2656" i="17"/>
  <c r="K2656" i="17" s="1"/>
  <c r="G3166" i="17"/>
  <c r="K3166" i="17" s="1"/>
  <c r="G2486" i="17"/>
  <c r="K2486" i="17" s="1"/>
  <c r="G2996" i="17"/>
  <c r="K2996" i="17" s="1"/>
  <c r="G3846" i="17"/>
  <c r="K3846" i="17" s="1"/>
  <c r="G4356" i="17"/>
  <c r="K4356" i="17" s="1"/>
  <c r="G4866" i="17"/>
  <c r="K4866" i="17" s="1"/>
  <c r="G4696" i="17"/>
  <c r="K4696" i="17" s="1"/>
  <c r="G5206" i="17"/>
  <c r="K5206" i="17" s="1"/>
  <c r="G3506" i="17"/>
  <c r="K3506" i="17" s="1"/>
  <c r="G3676" i="17"/>
  <c r="K3676" i="17" s="1"/>
  <c r="G4186" i="17"/>
  <c r="K4186" i="17" s="1"/>
  <c r="G4016" i="17"/>
  <c r="K4016" i="17" s="1"/>
  <c r="G4526" i="17"/>
  <c r="K4526" i="17" s="1"/>
  <c r="G5036" i="17"/>
  <c r="K5036" i="17" s="1"/>
  <c r="G6056" i="17"/>
  <c r="K6056" i="17" s="1"/>
  <c r="G7076" i="17"/>
  <c r="K7076" i="17" s="1"/>
  <c r="G5546" i="17"/>
  <c r="K5546" i="17" s="1"/>
  <c r="G6566" i="17"/>
  <c r="K6566" i="17" s="1"/>
  <c r="G5886" i="17"/>
  <c r="K5886" i="17" s="1"/>
  <c r="G6906" i="17"/>
  <c r="K6906" i="17" s="1"/>
  <c r="G5376" i="17"/>
  <c r="K5376" i="17" s="1"/>
  <c r="G6396" i="17"/>
  <c r="K6396" i="17" s="1"/>
  <c r="G6736" i="17"/>
  <c r="K6736" i="17" s="1"/>
  <c r="G7246" i="17"/>
  <c r="K7246" i="17" s="1"/>
  <c r="G5716" i="17"/>
  <c r="K5716" i="17" s="1"/>
  <c r="G6226" i="17"/>
  <c r="K6226" i="17" s="1"/>
  <c r="G7416" i="17"/>
  <c r="K7416" i="17" s="1"/>
  <c r="G270" i="17"/>
  <c r="K270" i="17" s="1"/>
  <c r="G100" i="17"/>
  <c r="K100" i="17" s="1"/>
  <c r="G440" i="17"/>
  <c r="K440" i="17" s="1"/>
  <c r="G610" i="17"/>
  <c r="K610" i="17" s="1"/>
  <c r="G780" i="17"/>
  <c r="K780" i="17" s="1"/>
  <c r="G950" i="17"/>
  <c r="K950" i="17" s="1"/>
  <c r="G1630" i="17"/>
  <c r="K1630" i="17" s="1"/>
  <c r="G1120" i="17"/>
  <c r="K1120" i="17" s="1"/>
  <c r="G1970" i="17"/>
  <c r="K1970" i="17" s="1"/>
  <c r="G1460" i="17"/>
  <c r="K1460" i="17" s="1"/>
  <c r="G1290" i="17"/>
  <c r="K1290" i="17" s="1"/>
  <c r="G1800" i="17"/>
  <c r="K1800" i="17" s="1"/>
  <c r="G3330" i="17"/>
  <c r="K3330" i="17" s="1"/>
  <c r="G2310" i="17"/>
  <c r="K2310" i="17" s="1"/>
  <c r="G2820" i="17"/>
  <c r="K2820" i="17" s="1"/>
  <c r="G2140" i="17"/>
  <c r="K2140" i="17" s="1"/>
  <c r="G2650" i="17"/>
  <c r="K2650" i="17" s="1"/>
  <c r="G3160" i="17"/>
  <c r="K3160" i="17" s="1"/>
  <c r="G2480" i="17"/>
  <c r="K2480" i="17" s="1"/>
  <c r="G2990" i="17"/>
  <c r="K2990" i="17" s="1"/>
  <c r="G3840" i="17"/>
  <c r="K3840" i="17" s="1"/>
  <c r="G4350" i="17"/>
  <c r="K4350" i="17" s="1"/>
  <c r="G4860" i="17"/>
  <c r="K4860" i="17" s="1"/>
  <c r="G5200" i="17"/>
  <c r="K5200" i="17" s="1"/>
  <c r="G3670" i="17"/>
  <c r="K3670" i="17" s="1"/>
  <c r="G4180" i="17"/>
  <c r="K4180" i="17" s="1"/>
  <c r="G4690" i="17"/>
  <c r="K4690" i="17" s="1"/>
  <c r="G4520" i="17"/>
  <c r="K4520" i="17" s="1"/>
  <c r="G3500" i="17"/>
  <c r="K3500" i="17" s="1"/>
  <c r="G4010" i="17"/>
  <c r="K4010" i="17" s="1"/>
  <c r="G5030" i="17"/>
  <c r="K5030" i="17" s="1"/>
  <c r="G7070" i="17"/>
  <c r="K7070" i="17" s="1"/>
  <c r="G5540" i="17"/>
  <c r="K5540" i="17" s="1"/>
  <c r="G6050" i="17"/>
  <c r="K6050" i="17" s="1"/>
  <c r="G6560" i="17"/>
  <c r="K6560" i="17" s="1"/>
  <c r="G5880" i="17"/>
  <c r="K5880" i="17" s="1"/>
  <c r="G6900" i="17"/>
  <c r="K6900" i="17" s="1"/>
  <c r="G6390" i="17"/>
  <c r="K6390" i="17" s="1"/>
  <c r="G7240" i="17"/>
  <c r="K7240" i="17" s="1"/>
  <c r="G5370" i="17"/>
  <c r="K5370" i="17" s="1"/>
  <c r="G5710" i="17"/>
  <c r="K5710" i="17" s="1"/>
  <c r="G6220" i="17"/>
  <c r="K6220" i="17" s="1"/>
  <c r="G6730" i="17"/>
  <c r="K6730" i="17" s="1"/>
  <c r="G7410" i="17"/>
  <c r="K7410" i="17" s="1"/>
  <c r="G264" i="17"/>
  <c r="K264" i="17" s="1"/>
  <c r="G94" i="17"/>
  <c r="K94" i="17" s="1"/>
  <c r="G434" i="17"/>
  <c r="K434" i="17" s="1"/>
  <c r="G604" i="17"/>
  <c r="K604" i="17" s="1"/>
  <c r="G774" i="17"/>
  <c r="K774" i="17" s="1"/>
  <c r="G944" i="17"/>
  <c r="K944" i="17" s="1"/>
  <c r="G1624" i="17"/>
  <c r="K1624" i="17" s="1"/>
  <c r="G1114" i="17"/>
  <c r="K1114" i="17" s="1"/>
  <c r="G1964" i="17"/>
  <c r="K1964" i="17" s="1"/>
  <c r="G1454" i="17"/>
  <c r="K1454" i="17" s="1"/>
  <c r="G1284" i="17"/>
  <c r="K1284" i="17" s="1"/>
  <c r="G1794" i="17"/>
  <c r="K1794" i="17" s="1"/>
  <c r="G3324" i="17"/>
  <c r="K3324" i="17" s="1"/>
  <c r="G2304" i="17"/>
  <c r="K2304" i="17" s="1"/>
  <c r="G2814" i="17"/>
  <c r="K2814" i="17" s="1"/>
  <c r="G2134" i="17"/>
  <c r="K2134" i="17" s="1"/>
  <c r="G2644" i="17"/>
  <c r="K2644" i="17" s="1"/>
  <c r="G3154" i="17"/>
  <c r="K3154" i="17" s="1"/>
  <c r="G2474" i="17"/>
  <c r="K2474" i="17" s="1"/>
  <c r="G2984" i="17"/>
  <c r="K2984" i="17" s="1"/>
  <c r="G3834" i="17"/>
  <c r="K3834" i="17" s="1"/>
  <c r="G3494" i="17"/>
  <c r="K3494" i="17" s="1"/>
  <c r="G4344" i="17"/>
  <c r="K4344" i="17" s="1"/>
  <c r="G4854" i="17"/>
  <c r="K4854" i="17" s="1"/>
  <c r="G5194" i="17"/>
  <c r="K5194" i="17" s="1"/>
  <c r="G3664" i="17"/>
  <c r="K3664" i="17" s="1"/>
  <c r="G4174" i="17"/>
  <c r="K4174" i="17" s="1"/>
  <c r="G4684" i="17"/>
  <c r="K4684" i="17" s="1"/>
  <c r="G4514" i="17"/>
  <c r="K4514" i="17" s="1"/>
  <c r="G4004" i="17"/>
  <c r="K4004" i="17" s="1"/>
  <c r="G5024" i="17"/>
  <c r="K5024" i="17" s="1"/>
  <c r="G7064" i="17"/>
  <c r="K7064" i="17" s="1"/>
  <c r="G5364" i="17"/>
  <c r="K5364" i="17" s="1"/>
  <c r="G5534" i="17"/>
  <c r="K5534" i="17" s="1"/>
  <c r="G6044" i="17"/>
  <c r="K6044" i="17" s="1"/>
  <c r="G6554" i="17"/>
  <c r="K6554" i="17" s="1"/>
  <c r="G5874" i="17"/>
  <c r="K5874" i="17" s="1"/>
  <c r="G6894" i="17"/>
  <c r="K6894" i="17" s="1"/>
  <c r="G6384" i="17"/>
  <c r="K6384" i="17" s="1"/>
  <c r="G7234" i="17"/>
  <c r="K7234" i="17" s="1"/>
  <c r="G5704" i="17"/>
  <c r="K5704" i="17" s="1"/>
  <c r="G6214" i="17"/>
  <c r="K6214" i="17" s="1"/>
  <c r="G6724" i="17"/>
  <c r="K6724" i="17" s="1"/>
  <c r="G7404" i="17"/>
  <c r="K7404" i="17" s="1"/>
  <c r="G258" i="17"/>
  <c r="K258" i="17" s="1"/>
  <c r="G88" i="17"/>
  <c r="K88" i="17" s="1"/>
  <c r="G428" i="17"/>
  <c r="K428" i="17" s="1"/>
  <c r="G598" i="17"/>
  <c r="K598" i="17" s="1"/>
  <c r="G768" i="17"/>
  <c r="K768" i="17" s="1"/>
  <c r="G938" i="17"/>
  <c r="K938" i="17" s="1"/>
  <c r="G1618" i="17"/>
  <c r="K1618" i="17" s="1"/>
  <c r="G1108" i="17"/>
  <c r="K1108" i="17" s="1"/>
  <c r="G1958" i="17"/>
  <c r="K1958" i="17" s="1"/>
  <c r="G1448" i="17"/>
  <c r="K1448" i="17" s="1"/>
  <c r="G1278" i="17"/>
  <c r="K1278" i="17" s="1"/>
  <c r="G1788" i="17"/>
  <c r="K1788" i="17" s="1"/>
  <c r="G3318" i="17"/>
  <c r="K3318" i="17" s="1"/>
  <c r="G2298" i="17"/>
  <c r="K2298" i="17" s="1"/>
  <c r="G2808" i="17"/>
  <c r="K2808" i="17" s="1"/>
  <c r="G2128" i="17"/>
  <c r="K2128" i="17" s="1"/>
  <c r="G2638" i="17"/>
  <c r="K2638" i="17" s="1"/>
  <c r="G3148" i="17"/>
  <c r="K3148" i="17" s="1"/>
  <c r="G2468" i="17"/>
  <c r="K2468" i="17" s="1"/>
  <c r="G2978" i="17"/>
  <c r="K2978" i="17" s="1"/>
  <c r="G3828" i="17"/>
  <c r="K3828" i="17" s="1"/>
  <c r="G4338" i="17"/>
  <c r="K4338" i="17" s="1"/>
  <c r="G4848" i="17"/>
  <c r="K4848" i="17" s="1"/>
  <c r="G5188" i="17"/>
  <c r="K5188" i="17" s="1"/>
  <c r="G3658" i="17"/>
  <c r="K3658" i="17" s="1"/>
  <c r="G4168" i="17"/>
  <c r="K4168" i="17" s="1"/>
  <c r="G4678" i="17"/>
  <c r="K4678" i="17" s="1"/>
  <c r="G3488" i="17"/>
  <c r="K3488" i="17" s="1"/>
  <c r="G3998" i="17"/>
  <c r="K3998" i="17" s="1"/>
  <c r="G4508" i="17"/>
  <c r="K4508" i="17" s="1"/>
  <c r="G5018" i="17"/>
  <c r="K5018" i="17" s="1"/>
  <c r="G5528" i="17"/>
  <c r="K5528" i="17" s="1"/>
  <c r="G6548" i="17"/>
  <c r="K6548" i="17" s="1"/>
  <c r="G7058" i="17"/>
  <c r="K7058" i="17" s="1"/>
  <c r="G6038" i="17"/>
  <c r="K6038" i="17" s="1"/>
  <c r="G5868" i="17"/>
  <c r="K5868" i="17" s="1"/>
  <c r="G6888" i="17"/>
  <c r="K6888" i="17" s="1"/>
  <c r="G5358" i="17"/>
  <c r="K5358" i="17" s="1"/>
  <c r="G6378" i="17"/>
  <c r="K6378" i="17" s="1"/>
  <c r="G7228" i="17"/>
  <c r="K7228" i="17" s="1"/>
  <c r="G5698" i="17"/>
  <c r="K5698" i="17" s="1"/>
  <c r="G6208" i="17"/>
  <c r="K6208" i="17" s="1"/>
  <c r="G6718" i="17"/>
  <c r="K6718" i="17" s="1"/>
  <c r="G7398" i="17"/>
  <c r="K7398" i="17" s="1"/>
  <c r="G252" i="17"/>
  <c r="K252" i="17" s="1"/>
  <c r="G82" i="17"/>
  <c r="K82" i="17" s="1"/>
  <c r="G422" i="17"/>
  <c r="K422" i="17" s="1"/>
  <c r="G592" i="17"/>
  <c r="K592" i="17" s="1"/>
  <c r="G762" i="17"/>
  <c r="K762" i="17" s="1"/>
  <c r="G932" i="17"/>
  <c r="K932" i="17" s="1"/>
  <c r="G1612" i="17"/>
  <c r="K1612" i="17" s="1"/>
  <c r="G1102" i="17"/>
  <c r="K1102" i="17" s="1"/>
  <c r="G1952" i="17"/>
  <c r="K1952" i="17" s="1"/>
  <c r="G1442" i="17"/>
  <c r="K1442" i="17" s="1"/>
  <c r="G1272" i="17"/>
  <c r="K1272" i="17" s="1"/>
  <c r="G1782" i="17"/>
  <c r="K1782" i="17" s="1"/>
  <c r="G3312" i="17"/>
  <c r="K3312" i="17" s="1"/>
  <c r="G2292" i="17"/>
  <c r="K2292" i="17" s="1"/>
  <c r="G2802" i="17"/>
  <c r="K2802" i="17" s="1"/>
  <c r="G2122" i="17"/>
  <c r="K2122" i="17" s="1"/>
  <c r="G2632" i="17"/>
  <c r="K2632" i="17" s="1"/>
  <c r="G3142" i="17"/>
  <c r="K3142" i="17" s="1"/>
  <c r="G2462" i="17"/>
  <c r="K2462" i="17" s="1"/>
  <c r="G3482" i="17"/>
  <c r="K3482" i="17" s="1"/>
  <c r="G2972" i="17"/>
  <c r="K2972" i="17" s="1"/>
  <c r="G3822" i="17"/>
  <c r="K3822" i="17" s="1"/>
  <c r="G4332" i="17"/>
  <c r="K4332" i="17" s="1"/>
  <c r="G4842" i="17"/>
  <c r="K4842" i="17" s="1"/>
  <c r="G5182" i="17"/>
  <c r="K5182" i="17" s="1"/>
  <c r="G3652" i="17"/>
  <c r="K3652" i="17" s="1"/>
  <c r="G4162" i="17"/>
  <c r="K4162" i="17" s="1"/>
  <c r="G4672" i="17"/>
  <c r="K4672" i="17" s="1"/>
  <c r="G3992" i="17"/>
  <c r="K3992" i="17" s="1"/>
  <c r="G4502" i="17"/>
  <c r="K4502" i="17" s="1"/>
  <c r="G5012" i="17"/>
  <c r="K5012" i="17" s="1"/>
  <c r="G6542" i="17"/>
  <c r="K6542" i="17" s="1"/>
  <c r="G7052" i="17"/>
  <c r="K7052" i="17" s="1"/>
  <c r="G5522" i="17"/>
  <c r="K5522" i="17" s="1"/>
  <c r="G6032" i="17"/>
  <c r="K6032" i="17" s="1"/>
  <c r="G5862" i="17"/>
  <c r="K5862" i="17" s="1"/>
  <c r="G6882" i="17"/>
  <c r="K6882" i="17" s="1"/>
  <c r="G6372" i="17"/>
  <c r="K6372" i="17" s="1"/>
  <c r="G7222" i="17"/>
  <c r="K7222" i="17" s="1"/>
  <c r="G5352" i="17"/>
  <c r="K5352" i="17" s="1"/>
  <c r="G5692" i="17"/>
  <c r="K5692" i="17" s="1"/>
  <c r="G6202" i="17"/>
  <c r="K6202" i="17" s="1"/>
  <c r="G6712" i="17"/>
  <c r="K6712" i="17" s="1"/>
  <c r="G7392" i="17"/>
  <c r="K7392" i="17" s="1"/>
  <c r="G239" i="17"/>
  <c r="K239" i="17" s="1"/>
  <c r="G69" i="17"/>
  <c r="K69" i="17" s="1"/>
  <c r="G3979" i="17"/>
  <c r="K3979" i="17" s="1"/>
  <c r="G579" i="17"/>
  <c r="K579" i="17" s="1"/>
  <c r="G749" i="17"/>
  <c r="K749" i="17" s="1"/>
  <c r="G1599" i="17"/>
  <c r="K1599" i="17" s="1"/>
  <c r="G3809" i="17"/>
  <c r="K3809" i="17" s="1"/>
  <c r="G6869" i="17"/>
  <c r="K6869" i="17" s="1"/>
  <c r="G4999" i="17"/>
  <c r="K4999" i="17" s="1"/>
  <c r="G409" i="17"/>
  <c r="K409" i="17" s="1"/>
  <c r="G6359" i="17"/>
  <c r="K6359" i="17" s="1"/>
  <c r="G4319" i="17"/>
  <c r="K4319" i="17" s="1"/>
  <c r="G3129" i="17"/>
  <c r="K3129" i="17" s="1"/>
  <c r="G1939" i="17"/>
  <c r="K1939" i="17" s="1"/>
  <c r="G2619" i="17"/>
  <c r="K2619" i="17" s="1"/>
  <c r="G2449" i="17"/>
  <c r="K2449" i="17" s="1"/>
  <c r="G2959" i="17"/>
  <c r="K2959" i="17" s="1"/>
  <c r="G1089" i="17"/>
  <c r="K1089" i="17" s="1"/>
  <c r="G2789" i="17"/>
  <c r="K2789" i="17" s="1"/>
  <c r="G2279" i="17"/>
  <c r="K2279" i="17" s="1"/>
  <c r="G3299" i="17"/>
  <c r="K3299" i="17" s="1"/>
  <c r="G4149" i="17"/>
  <c r="K4149" i="17" s="1"/>
  <c r="G4829" i="17"/>
  <c r="K4829" i="17" s="1"/>
  <c r="G1429" i="17"/>
  <c r="K1429" i="17" s="1"/>
  <c r="G5849" i="17"/>
  <c r="K5849" i="17" s="1"/>
  <c r="G6018" i="17"/>
  <c r="K6018" i="17" s="1"/>
  <c r="G4318" i="17"/>
  <c r="K4318" i="17" s="1"/>
  <c r="G4659" i="17"/>
  <c r="K4659" i="17" s="1"/>
  <c r="G6189" i="17"/>
  <c r="K6189" i="17" s="1"/>
  <c r="G7039" i="17"/>
  <c r="K7039" i="17" s="1"/>
  <c r="G3639" i="17"/>
  <c r="K3639" i="17" s="1"/>
  <c r="G1598" i="17"/>
  <c r="K1598" i="17" s="1"/>
  <c r="G1769" i="17"/>
  <c r="K1769" i="17" s="1"/>
  <c r="G1259" i="17"/>
  <c r="K1259" i="17" s="1"/>
  <c r="G5679" i="17"/>
  <c r="K5679" i="17" s="1"/>
  <c r="G4998" i="17"/>
  <c r="K4998" i="17" s="1"/>
  <c r="G7379" i="17"/>
  <c r="K7379" i="17" s="1"/>
  <c r="G5509" i="17"/>
  <c r="K5509" i="17" s="1"/>
  <c r="G5339" i="17"/>
  <c r="K5339" i="17" s="1"/>
  <c r="G3468" i="17"/>
  <c r="K3468" i="17" s="1"/>
  <c r="K2109" i="17"/>
  <c r="G3469" i="17"/>
  <c r="K3469" i="17" s="1"/>
  <c r="G7209" i="17"/>
  <c r="K7209" i="17" s="1"/>
  <c r="G6699" i="17"/>
  <c r="K6699" i="17" s="1"/>
  <c r="G233" i="17"/>
  <c r="K233" i="17" s="1"/>
  <c r="G63" i="17"/>
  <c r="K63" i="17" s="1"/>
  <c r="G403" i="17"/>
  <c r="K403" i="17" s="1"/>
  <c r="G573" i="17"/>
  <c r="K573" i="17" s="1"/>
  <c r="G743" i="17"/>
  <c r="K743" i="17" s="1"/>
  <c r="G913" i="17"/>
  <c r="K913" i="17" s="1"/>
  <c r="G1083" i="17"/>
  <c r="K1083" i="17" s="1"/>
  <c r="G1593" i="17"/>
  <c r="K1593" i="17" s="1"/>
  <c r="G1423" i="17"/>
  <c r="K1423" i="17" s="1"/>
  <c r="G1253" i="17"/>
  <c r="K1253" i="17" s="1"/>
  <c r="G1763" i="17"/>
  <c r="K1763" i="17" s="1"/>
  <c r="G2103" i="17"/>
  <c r="K2103" i="17" s="1"/>
  <c r="G3123" i="17"/>
  <c r="K3123" i="17" s="1"/>
  <c r="G2613" i="17"/>
  <c r="K2613" i="17" s="1"/>
  <c r="G1933" i="17"/>
  <c r="K1933" i="17" s="1"/>
  <c r="G2443" i="17"/>
  <c r="K2443" i="17" s="1"/>
  <c r="G2953" i="17"/>
  <c r="K2953" i="17" s="1"/>
  <c r="G3463" i="17"/>
  <c r="K3463" i="17" s="1"/>
  <c r="G2783" i="17"/>
  <c r="K2783" i="17" s="1"/>
  <c r="G2273" i="17"/>
  <c r="K2273" i="17" s="1"/>
  <c r="G3293" i="17"/>
  <c r="K3293" i="17" s="1"/>
  <c r="G4143" i="17"/>
  <c r="K4143" i="17" s="1"/>
  <c r="G4653" i="17"/>
  <c r="K4653" i="17" s="1"/>
  <c r="G5163" i="17"/>
  <c r="K5163" i="17" s="1"/>
  <c r="G3633" i="17"/>
  <c r="K3633" i="17" s="1"/>
  <c r="G3973" i="17"/>
  <c r="K3973" i="17" s="1"/>
  <c r="G4483" i="17"/>
  <c r="K4483" i="17" s="1"/>
  <c r="G4993" i="17"/>
  <c r="K4993" i="17" s="1"/>
  <c r="G3803" i="17"/>
  <c r="K3803" i="17" s="1"/>
  <c r="G4313" i="17"/>
  <c r="K4313" i="17" s="1"/>
  <c r="G4823" i="17"/>
  <c r="K4823" i="17" s="1"/>
  <c r="G5843" i="17"/>
  <c r="K5843" i="17" s="1"/>
  <c r="G6353" i="17"/>
  <c r="K6353" i="17" s="1"/>
  <c r="G6863" i="17"/>
  <c r="K6863" i="17" s="1"/>
  <c r="G5333" i="17"/>
  <c r="K5333" i="17" s="1"/>
  <c r="G5673" i="17"/>
  <c r="K5673" i="17" s="1"/>
  <c r="G6183" i="17"/>
  <c r="K6183" i="17" s="1"/>
  <c r="G6693" i="17"/>
  <c r="K6693" i="17" s="1"/>
  <c r="G5503" i="17"/>
  <c r="K5503" i="17" s="1"/>
  <c r="G6013" i="17"/>
  <c r="K6013" i="17" s="1"/>
  <c r="G6523" i="17"/>
  <c r="K6523" i="17" s="1"/>
  <c r="G7033" i="17"/>
  <c r="K7033" i="17" s="1"/>
  <c r="G7203" i="17"/>
  <c r="K7203" i="17" s="1"/>
  <c r="G7373" i="17"/>
  <c r="K7373" i="17" s="1"/>
  <c r="G227" i="17"/>
  <c r="K227" i="17" s="1"/>
  <c r="G57" i="17"/>
  <c r="K57" i="17" s="1"/>
  <c r="G397" i="17"/>
  <c r="K397" i="17" s="1"/>
  <c r="G567" i="17"/>
  <c r="K567" i="17" s="1"/>
  <c r="G737" i="17"/>
  <c r="K737" i="17" s="1"/>
  <c r="G907" i="17"/>
  <c r="K907" i="17" s="1"/>
  <c r="G1077" i="17"/>
  <c r="K1077" i="17" s="1"/>
  <c r="G1587" i="17"/>
  <c r="K1587" i="17" s="1"/>
  <c r="G1417" i="17"/>
  <c r="K1417" i="17" s="1"/>
  <c r="G1247" i="17"/>
  <c r="K1247" i="17" s="1"/>
  <c r="G1757" i="17"/>
  <c r="K1757" i="17" s="1"/>
  <c r="G2097" i="17"/>
  <c r="K2097" i="17" s="1"/>
  <c r="G3117" i="17"/>
  <c r="K3117" i="17" s="1"/>
  <c r="G1927" i="17"/>
  <c r="K1927" i="17" s="1"/>
  <c r="G2607" i="17"/>
  <c r="K2607" i="17" s="1"/>
  <c r="G2437" i="17"/>
  <c r="K2437" i="17" s="1"/>
  <c r="G2947" i="17"/>
  <c r="K2947" i="17" s="1"/>
  <c r="G3457" i="17"/>
  <c r="K3457" i="17" s="1"/>
  <c r="G2777" i="17"/>
  <c r="K2777" i="17" s="1"/>
  <c r="G2267" i="17"/>
  <c r="K2267" i="17" s="1"/>
  <c r="G3287" i="17"/>
  <c r="K3287" i="17" s="1"/>
  <c r="G4137" i="17"/>
  <c r="K4137" i="17" s="1"/>
  <c r="G4647" i="17"/>
  <c r="K4647" i="17" s="1"/>
  <c r="G5157" i="17"/>
  <c r="K5157" i="17" s="1"/>
  <c r="G3627" i="17"/>
  <c r="K3627" i="17" s="1"/>
  <c r="G3967" i="17"/>
  <c r="K3967" i="17" s="1"/>
  <c r="G4477" i="17"/>
  <c r="K4477" i="17" s="1"/>
  <c r="G4987" i="17"/>
  <c r="K4987" i="17" s="1"/>
  <c r="G3797" i="17"/>
  <c r="K3797" i="17" s="1"/>
  <c r="G4307" i="17"/>
  <c r="K4307" i="17" s="1"/>
  <c r="G4817" i="17"/>
  <c r="K4817" i="17" s="1"/>
  <c r="G5837" i="17"/>
  <c r="K5837" i="17" s="1"/>
  <c r="G6347" i="17"/>
  <c r="K6347" i="17" s="1"/>
  <c r="G6857" i="17"/>
  <c r="K6857" i="17" s="1"/>
  <c r="G5667" i="17"/>
  <c r="K5667" i="17" s="1"/>
  <c r="G6177" i="17"/>
  <c r="K6177" i="17" s="1"/>
  <c r="G6687" i="17"/>
  <c r="K6687" i="17" s="1"/>
  <c r="G5327" i="17"/>
  <c r="K5327" i="17" s="1"/>
  <c r="G5497" i="17"/>
  <c r="K5497" i="17" s="1"/>
  <c r="G6007" i="17"/>
  <c r="K6007" i="17" s="1"/>
  <c r="G6517" i="17"/>
  <c r="K6517" i="17" s="1"/>
  <c r="G7027" i="17"/>
  <c r="K7027" i="17" s="1"/>
  <c r="G7197" i="17"/>
  <c r="K7197" i="17" s="1"/>
  <c r="G7367" i="17"/>
  <c r="K7367" i="17" s="1"/>
  <c r="G221" i="17"/>
  <c r="K221" i="17" s="1"/>
  <c r="G51" i="17"/>
  <c r="K51" i="17" s="1"/>
  <c r="G391" i="17"/>
  <c r="K391" i="17" s="1"/>
  <c r="G561" i="17"/>
  <c r="K561" i="17" s="1"/>
  <c r="G731" i="17"/>
  <c r="K731" i="17" s="1"/>
  <c r="G901" i="17"/>
  <c r="K901" i="17" s="1"/>
  <c r="G1071" i="17"/>
  <c r="K1071" i="17" s="1"/>
  <c r="G1581" i="17"/>
  <c r="K1581" i="17" s="1"/>
  <c r="G1411" i="17"/>
  <c r="K1411" i="17" s="1"/>
  <c r="G1241" i="17"/>
  <c r="K1241" i="17" s="1"/>
  <c r="G1751" i="17"/>
  <c r="K1751" i="17" s="1"/>
  <c r="G2091" i="17"/>
  <c r="K2091" i="17" s="1"/>
  <c r="G3111" i="17"/>
  <c r="K3111" i="17" s="1"/>
  <c r="G2601" i="17"/>
  <c r="K2601" i="17" s="1"/>
  <c r="G2431" i="17"/>
  <c r="K2431" i="17" s="1"/>
  <c r="G2941" i="17"/>
  <c r="K2941" i="17" s="1"/>
  <c r="G3451" i="17"/>
  <c r="K3451" i="17" s="1"/>
  <c r="G2771" i="17"/>
  <c r="K2771" i="17" s="1"/>
  <c r="G1921" i="17"/>
  <c r="K1921" i="17" s="1"/>
  <c r="G2261" i="17"/>
  <c r="K2261" i="17" s="1"/>
  <c r="G3281" i="17"/>
  <c r="K3281" i="17" s="1"/>
  <c r="G4131" i="17"/>
  <c r="K4131" i="17" s="1"/>
  <c r="G4641" i="17"/>
  <c r="K4641" i="17" s="1"/>
  <c r="G5151" i="17"/>
  <c r="K5151" i="17" s="1"/>
  <c r="G3621" i="17"/>
  <c r="K3621" i="17" s="1"/>
  <c r="G3961" i="17"/>
  <c r="K3961" i="17" s="1"/>
  <c r="G4471" i="17"/>
  <c r="K4471" i="17" s="1"/>
  <c r="G4981" i="17"/>
  <c r="K4981" i="17" s="1"/>
  <c r="G3791" i="17"/>
  <c r="K3791" i="17" s="1"/>
  <c r="G4301" i="17"/>
  <c r="K4301" i="17" s="1"/>
  <c r="G4811" i="17"/>
  <c r="K4811" i="17" s="1"/>
  <c r="G5831" i="17"/>
  <c r="K5831" i="17" s="1"/>
  <c r="G6341" i="17"/>
  <c r="K6341" i="17" s="1"/>
  <c r="G6851" i="17"/>
  <c r="K6851" i="17" s="1"/>
  <c r="G5661" i="17"/>
  <c r="K5661" i="17" s="1"/>
  <c r="G6171" i="17"/>
  <c r="K6171" i="17" s="1"/>
  <c r="G6681" i="17"/>
  <c r="K6681" i="17" s="1"/>
  <c r="G5321" i="17"/>
  <c r="K5321" i="17" s="1"/>
  <c r="G5491" i="17"/>
  <c r="K5491" i="17" s="1"/>
  <c r="G6001" i="17"/>
  <c r="K6001" i="17" s="1"/>
  <c r="G6511" i="17"/>
  <c r="K6511" i="17" s="1"/>
  <c r="G7021" i="17"/>
  <c r="K7021" i="17" s="1"/>
  <c r="G7191" i="17"/>
  <c r="K7191" i="17" s="1"/>
  <c r="G7361" i="17"/>
  <c r="K7361" i="17" s="1"/>
  <c r="G215" i="17"/>
  <c r="K215" i="17" s="1"/>
  <c r="G45" i="17"/>
  <c r="K45" i="17" s="1"/>
  <c r="G385" i="17"/>
  <c r="K385" i="17" s="1"/>
  <c r="G555" i="17"/>
  <c r="K555" i="17" s="1"/>
  <c r="G725" i="17"/>
  <c r="K725" i="17" s="1"/>
  <c r="G895" i="17"/>
  <c r="K895" i="17" s="1"/>
  <c r="G1065" i="17"/>
  <c r="K1065" i="17" s="1"/>
  <c r="G1575" i="17"/>
  <c r="K1575" i="17" s="1"/>
  <c r="G1405" i="17"/>
  <c r="K1405" i="17" s="1"/>
  <c r="G1235" i="17"/>
  <c r="K1235" i="17" s="1"/>
  <c r="G1745" i="17"/>
  <c r="K1745" i="17" s="1"/>
  <c r="G2085" i="17"/>
  <c r="K2085" i="17" s="1"/>
  <c r="G3105" i="17"/>
  <c r="K3105" i="17" s="1"/>
  <c r="G2595" i="17"/>
  <c r="K2595" i="17" s="1"/>
  <c r="G1915" i="17"/>
  <c r="K1915" i="17" s="1"/>
  <c r="G2425" i="17"/>
  <c r="K2425" i="17" s="1"/>
  <c r="G2935" i="17"/>
  <c r="K2935" i="17" s="1"/>
  <c r="G3445" i="17"/>
  <c r="K3445" i="17" s="1"/>
  <c r="G2765" i="17"/>
  <c r="K2765" i="17" s="1"/>
  <c r="G2255" i="17"/>
  <c r="K2255" i="17" s="1"/>
  <c r="G3275" i="17"/>
  <c r="K3275" i="17" s="1"/>
  <c r="G4125" i="17"/>
  <c r="K4125" i="17" s="1"/>
  <c r="G4635" i="17"/>
  <c r="K4635" i="17" s="1"/>
  <c r="G5145" i="17"/>
  <c r="K5145" i="17" s="1"/>
  <c r="G3615" i="17"/>
  <c r="K3615" i="17" s="1"/>
  <c r="G3955" i="17"/>
  <c r="K3955" i="17" s="1"/>
  <c r="G4465" i="17"/>
  <c r="K4465" i="17" s="1"/>
  <c r="G4975" i="17"/>
  <c r="K4975" i="17" s="1"/>
  <c r="G3785" i="17"/>
  <c r="K3785" i="17" s="1"/>
  <c r="G4295" i="17"/>
  <c r="K4295" i="17" s="1"/>
  <c r="G4805" i="17"/>
  <c r="K4805" i="17" s="1"/>
  <c r="G5825" i="17"/>
  <c r="K5825" i="17" s="1"/>
  <c r="G6335" i="17"/>
  <c r="K6335" i="17" s="1"/>
  <c r="G6845" i="17"/>
  <c r="K6845" i="17" s="1"/>
  <c r="G5315" i="17"/>
  <c r="K5315" i="17" s="1"/>
  <c r="G5655" i="17"/>
  <c r="K5655" i="17" s="1"/>
  <c r="G6165" i="17"/>
  <c r="K6165" i="17" s="1"/>
  <c r="G6675" i="17"/>
  <c r="K6675" i="17" s="1"/>
  <c r="G5485" i="17"/>
  <c r="K5485" i="17" s="1"/>
  <c r="G5995" i="17"/>
  <c r="K5995" i="17" s="1"/>
  <c r="G6505" i="17"/>
  <c r="K6505" i="17" s="1"/>
  <c r="G7015" i="17"/>
  <c r="K7015" i="17" s="1"/>
  <c r="G7185" i="17"/>
  <c r="K7185" i="17" s="1"/>
  <c r="G7355" i="17"/>
  <c r="K7355" i="17" s="1"/>
  <c r="G209" i="17"/>
  <c r="K209" i="17" s="1"/>
  <c r="G39" i="17"/>
  <c r="K39" i="17" s="1"/>
  <c r="G379" i="17"/>
  <c r="K379" i="17" s="1"/>
  <c r="G549" i="17"/>
  <c r="K549" i="17" s="1"/>
  <c r="G719" i="17"/>
  <c r="K719" i="17" s="1"/>
  <c r="G889" i="17"/>
  <c r="K889" i="17" s="1"/>
  <c r="G1059" i="17"/>
  <c r="K1059" i="17" s="1"/>
  <c r="G1569" i="17"/>
  <c r="K1569" i="17" s="1"/>
  <c r="G1399" i="17"/>
  <c r="K1399" i="17" s="1"/>
  <c r="G1229" i="17"/>
  <c r="K1229" i="17" s="1"/>
  <c r="G1739" i="17"/>
  <c r="K1739" i="17" s="1"/>
  <c r="G3099" i="17"/>
  <c r="K3099" i="17" s="1"/>
  <c r="G1909" i="17"/>
  <c r="K1909" i="17" s="1"/>
  <c r="G2079" i="17"/>
  <c r="K2079" i="17" s="1"/>
  <c r="G2589" i="17"/>
  <c r="K2589" i="17" s="1"/>
  <c r="G2419" i="17"/>
  <c r="K2419" i="17" s="1"/>
  <c r="G3439" i="17"/>
  <c r="K3439" i="17" s="1"/>
  <c r="G2929" i="17"/>
  <c r="K2929" i="17" s="1"/>
  <c r="G2759" i="17"/>
  <c r="K2759" i="17" s="1"/>
  <c r="G3269" i="17"/>
  <c r="K3269" i="17" s="1"/>
  <c r="G2249" i="17"/>
  <c r="K2249" i="17" s="1"/>
  <c r="G4119" i="17"/>
  <c r="K4119" i="17" s="1"/>
  <c r="G4629" i="17"/>
  <c r="K4629" i="17" s="1"/>
  <c r="G5139" i="17"/>
  <c r="K5139" i="17" s="1"/>
  <c r="G3609" i="17"/>
  <c r="K3609" i="17" s="1"/>
  <c r="G3949" i="17"/>
  <c r="K3949" i="17" s="1"/>
  <c r="G4459" i="17"/>
  <c r="K4459" i="17" s="1"/>
  <c r="G4969" i="17"/>
  <c r="K4969" i="17" s="1"/>
  <c r="G3779" i="17"/>
  <c r="K3779" i="17" s="1"/>
  <c r="G4289" i="17"/>
  <c r="K4289" i="17" s="1"/>
  <c r="G4799" i="17"/>
  <c r="K4799" i="17" s="1"/>
  <c r="G5819" i="17"/>
  <c r="K5819" i="17" s="1"/>
  <c r="G6329" i="17"/>
  <c r="K6329" i="17" s="1"/>
  <c r="G6839" i="17"/>
  <c r="K6839" i="17" s="1"/>
  <c r="G5309" i="17"/>
  <c r="K5309" i="17" s="1"/>
  <c r="G5649" i="17"/>
  <c r="K5649" i="17" s="1"/>
  <c r="G6159" i="17"/>
  <c r="K6159" i="17" s="1"/>
  <c r="G6669" i="17"/>
  <c r="K6669" i="17" s="1"/>
  <c r="G7009" i="17"/>
  <c r="K7009" i="17" s="1"/>
  <c r="G5479" i="17"/>
  <c r="K5479" i="17" s="1"/>
  <c r="G5989" i="17"/>
  <c r="K5989" i="17" s="1"/>
  <c r="G6499" i="17"/>
  <c r="K6499" i="17" s="1"/>
  <c r="G7179" i="17"/>
  <c r="K7179" i="17" s="1"/>
  <c r="G7349" i="17"/>
  <c r="K7349" i="17" s="1"/>
  <c r="G203" i="17"/>
  <c r="K203" i="17" s="1"/>
  <c r="G33" i="17"/>
  <c r="K33" i="17" s="1"/>
  <c r="G373" i="17"/>
  <c r="K373" i="17" s="1"/>
  <c r="G543" i="17"/>
  <c r="K543" i="17" s="1"/>
  <c r="G713" i="17"/>
  <c r="K713" i="17" s="1"/>
  <c r="G883" i="17"/>
  <c r="K883" i="17" s="1"/>
  <c r="G1053" i="17"/>
  <c r="K1053" i="17" s="1"/>
  <c r="G1563" i="17"/>
  <c r="K1563" i="17" s="1"/>
  <c r="G1393" i="17"/>
  <c r="K1393" i="17" s="1"/>
  <c r="G1223" i="17"/>
  <c r="K1223" i="17" s="1"/>
  <c r="G1733" i="17"/>
  <c r="K1733" i="17" s="1"/>
  <c r="G3093" i="17"/>
  <c r="K3093" i="17" s="1"/>
  <c r="G2073" i="17"/>
  <c r="K2073" i="17" s="1"/>
  <c r="G2583" i="17"/>
  <c r="K2583" i="17" s="1"/>
  <c r="G2413" i="17"/>
  <c r="K2413" i="17" s="1"/>
  <c r="G3433" i="17"/>
  <c r="K3433" i="17" s="1"/>
  <c r="G2923" i="17"/>
  <c r="K2923" i="17" s="1"/>
  <c r="G2753" i="17"/>
  <c r="K2753" i="17" s="1"/>
  <c r="G3263" i="17"/>
  <c r="K3263" i="17" s="1"/>
  <c r="G1903" i="17"/>
  <c r="K1903" i="17" s="1"/>
  <c r="G2243" i="17"/>
  <c r="K2243" i="17" s="1"/>
  <c r="G4113" i="17"/>
  <c r="K4113" i="17" s="1"/>
  <c r="G4623" i="17"/>
  <c r="K4623" i="17" s="1"/>
  <c r="G5133" i="17"/>
  <c r="K5133" i="17" s="1"/>
  <c r="G3603" i="17"/>
  <c r="K3603" i="17" s="1"/>
  <c r="G4453" i="17"/>
  <c r="K4453" i="17" s="1"/>
  <c r="G3943" i="17"/>
  <c r="K3943" i="17" s="1"/>
  <c r="G4963" i="17"/>
  <c r="K4963" i="17" s="1"/>
  <c r="G3773" i="17"/>
  <c r="K3773" i="17" s="1"/>
  <c r="G4283" i="17"/>
  <c r="K4283" i="17" s="1"/>
  <c r="G4793" i="17"/>
  <c r="K4793" i="17" s="1"/>
  <c r="G5813" i="17"/>
  <c r="K5813" i="17" s="1"/>
  <c r="G6323" i="17"/>
  <c r="K6323" i="17" s="1"/>
  <c r="G6833" i="17"/>
  <c r="K6833" i="17" s="1"/>
  <c r="G5643" i="17"/>
  <c r="K5643" i="17" s="1"/>
  <c r="G6153" i="17"/>
  <c r="K6153" i="17" s="1"/>
  <c r="G6663" i="17"/>
  <c r="K6663" i="17" s="1"/>
  <c r="G5303" i="17"/>
  <c r="K5303" i="17" s="1"/>
  <c r="G5473" i="17"/>
  <c r="K5473" i="17" s="1"/>
  <c r="G5983" i="17"/>
  <c r="K5983" i="17" s="1"/>
  <c r="G6493" i="17"/>
  <c r="K6493" i="17" s="1"/>
  <c r="G7003" i="17"/>
  <c r="K7003" i="17" s="1"/>
  <c r="G7173" i="17"/>
  <c r="K7173" i="17" s="1"/>
  <c r="G7343" i="17"/>
  <c r="K7343" i="17" s="1"/>
  <c r="G197" i="17"/>
  <c r="K197" i="17" s="1"/>
  <c r="G27" i="17"/>
  <c r="K27" i="17" s="1"/>
  <c r="G367" i="17"/>
  <c r="K367" i="17" s="1"/>
  <c r="G537" i="17"/>
  <c r="K537" i="17" s="1"/>
  <c r="G707" i="17"/>
  <c r="K707" i="17" s="1"/>
  <c r="G877" i="17"/>
  <c r="K877" i="17" s="1"/>
  <c r="G1047" i="17"/>
  <c r="K1047" i="17" s="1"/>
  <c r="G1557" i="17"/>
  <c r="K1557" i="17" s="1"/>
  <c r="G1387" i="17"/>
  <c r="K1387" i="17" s="1"/>
  <c r="G1217" i="17"/>
  <c r="K1217" i="17" s="1"/>
  <c r="G1727" i="17"/>
  <c r="K1727" i="17" s="1"/>
  <c r="G3087" i="17"/>
  <c r="K3087" i="17" s="1"/>
  <c r="G2067" i="17"/>
  <c r="K2067" i="17" s="1"/>
  <c r="G2577" i="17"/>
  <c r="K2577" i="17" s="1"/>
  <c r="G2407" i="17"/>
  <c r="K2407" i="17" s="1"/>
  <c r="G3427" i="17"/>
  <c r="K3427" i="17" s="1"/>
  <c r="G1897" i="17"/>
  <c r="K1897" i="17" s="1"/>
  <c r="G2917" i="17"/>
  <c r="K2917" i="17" s="1"/>
  <c r="G2237" i="17"/>
  <c r="K2237" i="17" s="1"/>
  <c r="G2747" i="17"/>
  <c r="K2747" i="17" s="1"/>
  <c r="G3257" i="17"/>
  <c r="K3257" i="17" s="1"/>
  <c r="G4107" i="17"/>
  <c r="K4107" i="17" s="1"/>
  <c r="G4617" i="17"/>
  <c r="K4617" i="17" s="1"/>
  <c r="G3597" i="17"/>
  <c r="K3597" i="17" s="1"/>
  <c r="G5127" i="17"/>
  <c r="K5127" i="17" s="1"/>
  <c r="G3937" i="17"/>
  <c r="K3937" i="17" s="1"/>
  <c r="G4447" i="17"/>
  <c r="K4447" i="17" s="1"/>
  <c r="G4957" i="17"/>
  <c r="K4957" i="17" s="1"/>
  <c r="G3767" i="17"/>
  <c r="K3767" i="17" s="1"/>
  <c r="G4277" i="17"/>
  <c r="K4277" i="17" s="1"/>
  <c r="G4787" i="17"/>
  <c r="K4787" i="17" s="1"/>
  <c r="G5807" i="17"/>
  <c r="K5807" i="17" s="1"/>
  <c r="G6317" i="17"/>
  <c r="K6317" i="17" s="1"/>
  <c r="G6827" i="17"/>
  <c r="K6827" i="17" s="1"/>
  <c r="G5297" i="17"/>
  <c r="K5297" i="17" s="1"/>
  <c r="G6657" i="17"/>
  <c r="K6657" i="17" s="1"/>
  <c r="G5637" i="17"/>
  <c r="K5637" i="17" s="1"/>
  <c r="G6147" i="17"/>
  <c r="K6147" i="17" s="1"/>
  <c r="G5467" i="17"/>
  <c r="K5467" i="17" s="1"/>
  <c r="G5977" i="17"/>
  <c r="K5977" i="17" s="1"/>
  <c r="G6487" i="17"/>
  <c r="K6487" i="17" s="1"/>
  <c r="G6997" i="17"/>
  <c r="K6997" i="17" s="1"/>
  <c r="G7167" i="17"/>
  <c r="K7167" i="17" s="1"/>
  <c r="G7337" i="17"/>
  <c r="K7337" i="17" s="1"/>
  <c r="G191" i="17"/>
  <c r="K191" i="17" s="1"/>
  <c r="G21" i="17"/>
  <c r="K21" i="17" s="1"/>
  <c r="G361" i="17"/>
  <c r="K361" i="17" s="1"/>
  <c r="G531" i="17"/>
  <c r="K531" i="17" s="1"/>
  <c r="G701" i="17"/>
  <c r="K701" i="17" s="1"/>
  <c r="G871" i="17"/>
  <c r="K871" i="17" s="1"/>
  <c r="G1041" i="17"/>
  <c r="K1041" i="17" s="1"/>
  <c r="G1381" i="17"/>
  <c r="K1381" i="17" s="1"/>
  <c r="G1211" i="17"/>
  <c r="K1211" i="17" s="1"/>
  <c r="G1721" i="17"/>
  <c r="K1721" i="17" s="1"/>
  <c r="G1551" i="17"/>
  <c r="K1551" i="17" s="1"/>
  <c r="G3081" i="17"/>
  <c r="K3081" i="17" s="1"/>
  <c r="G1891" i="17"/>
  <c r="K1891" i="17" s="1"/>
  <c r="G2061" i="17"/>
  <c r="K2061" i="17" s="1"/>
  <c r="G2571" i="17"/>
  <c r="K2571" i="17" s="1"/>
  <c r="G2401" i="17"/>
  <c r="K2401" i="17" s="1"/>
  <c r="G3421" i="17"/>
  <c r="K3421" i="17" s="1"/>
  <c r="G2911" i="17"/>
  <c r="K2911" i="17" s="1"/>
  <c r="G2231" i="17"/>
  <c r="K2231" i="17" s="1"/>
  <c r="G3251" i="17"/>
  <c r="K3251" i="17" s="1"/>
  <c r="G2741" i="17"/>
  <c r="K2741" i="17" s="1"/>
  <c r="G4101" i="17"/>
  <c r="K4101" i="17" s="1"/>
  <c r="G4611" i="17"/>
  <c r="K4611" i="17" s="1"/>
  <c r="G5121" i="17"/>
  <c r="K5121" i="17" s="1"/>
  <c r="G3591" i="17"/>
  <c r="K3591" i="17" s="1"/>
  <c r="G3931" i="17"/>
  <c r="K3931" i="17" s="1"/>
  <c r="G4441" i="17"/>
  <c r="K4441" i="17" s="1"/>
  <c r="G4951" i="17"/>
  <c r="K4951" i="17" s="1"/>
  <c r="G4781" i="17"/>
  <c r="K4781" i="17" s="1"/>
  <c r="G3761" i="17"/>
  <c r="K3761" i="17" s="1"/>
  <c r="G4271" i="17"/>
  <c r="K4271" i="17" s="1"/>
  <c r="G5291" i="17"/>
  <c r="K5291" i="17" s="1"/>
  <c r="G5801" i="17"/>
  <c r="K5801" i="17" s="1"/>
  <c r="G6311" i="17"/>
  <c r="K6311" i="17" s="1"/>
  <c r="G6821" i="17"/>
  <c r="K6821" i="17" s="1"/>
  <c r="G5631" i="17"/>
  <c r="K5631" i="17" s="1"/>
  <c r="G6651" i="17"/>
  <c r="K6651" i="17" s="1"/>
  <c r="G6141" i="17"/>
  <c r="K6141" i="17" s="1"/>
  <c r="G5461" i="17"/>
  <c r="K5461" i="17" s="1"/>
  <c r="G5971" i="17"/>
  <c r="K5971" i="17" s="1"/>
  <c r="G6481" i="17"/>
  <c r="K6481" i="17" s="1"/>
  <c r="G6991" i="17"/>
  <c r="K6991" i="17" s="1"/>
  <c r="G7161" i="17"/>
  <c r="K7161" i="17" s="1"/>
  <c r="G7331" i="17"/>
  <c r="K7331" i="17" s="1"/>
  <c r="G185" i="17"/>
  <c r="K185" i="17" s="1"/>
  <c r="G15" i="17"/>
  <c r="K15" i="17" s="1"/>
  <c r="G355" i="17"/>
  <c r="K355" i="17" s="1"/>
  <c r="G525" i="17"/>
  <c r="K525" i="17" s="1"/>
  <c r="G695" i="17"/>
  <c r="K695" i="17" s="1"/>
  <c r="G865" i="17"/>
  <c r="K865" i="17" s="1"/>
  <c r="G1035" i="17"/>
  <c r="K1035" i="17" s="1"/>
  <c r="G1375" i="17"/>
  <c r="K1375" i="17" s="1"/>
  <c r="G1205" i="17"/>
  <c r="K1205" i="17" s="1"/>
  <c r="G1715" i="17"/>
  <c r="K1715" i="17" s="1"/>
  <c r="G1545" i="17"/>
  <c r="K1545" i="17" s="1"/>
  <c r="G2055" i="17"/>
  <c r="K2055" i="17" s="1"/>
  <c r="G2565" i="17"/>
  <c r="K2565" i="17" s="1"/>
  <c r="G3075" i="17"/>
  <c r="K3075" i="17" s="1"/>
  <c r="G2395" i="17"/>
  <c r="K2395" i="17" s="1"/>
  <c r="G3415" i="17"/>
  <c r="K3415" i="17" s="1"/>
  <c r="G2905" i="17"/>
  <c r="K2905" i="17" s="1"/>
  <c r="G2225" i="17"/>
  <c r="K2225" i="17" s="1"/>
  <c r="G1885" i="17"/>
  <c r="K1885" i="17" s="1"/>
  <c r="G2735" i="17"/>
  <c r="K2735" i="17" s="1"/>
  <c r="G3245" i="17"/>
  <c r="K3245" i="17" s="1"/>
  <c r="G4095" i="17"/>
  <c r="K4095" i="17" s="1"/>
  <c r="G4605" i="17"/>
  <c r="K4605" i="17" s="1"/>
  <c r="G5115" i="17"/>
  <c r="K5115" i="17" s="1"/>
  <c r="G3585" i="17"/>
  <c r="K3585" i="17" s="1"/>
  <c r="G3925" i="17"/>
  <c r="K3925" i="17" s="1"/>
  <c r="G4435" i="17"/>
  <c r="K4435" i="17" s="1"/>
  <c r="G4945" i="17"/>
  <c r="K4945" i="17" s="1"/>
  <c r="G3755" i="17"/>
  <c r="K3755" i="17" s="1"/>
  <c r="G4265" i="17"/>
  <c r="K4265" i="17" s="1"/>
  <c r="G4775" i="17"/>
  <c r="K4775" i="17" s="1"/>
  <c r="G5795" i="17"/>
  <c r="K5795" i="17" s="1"/>
  <c r="G6305" i="17"/>
  <c r="K6305" i="17" s="1"/>
  <c r="G6815" i="17"/>
  <c r="K6815" i="17" s="1"/>
  <c r="G5625" i="17"/>
  <c r="K5625" i="17" s="1"/>
  <c r="G6645" i="17"/>
  <c r="K6645" i="17" s="1"/>
  <c r="G6135" i="17"/>
  <c r="K6135" i="17" s="1"/>
  <c r="G5285" i="17"/>
  <c r="K5285" i="17" s="1"/>
  <c r="G5455" i="17"/>
  <c r="K5455" i="17" s="1"/>
  <c r="G5965" i="17"/>
  <c r="K5965" i="17" s="1"/>
  <c r="G6475" i="17"/>
  <c r="K6475" i="17" s="1"/>
  <c r="G6985" i="17"/>
  <c r="K6985" i="17" s="1"/>
  <c r="G7155" i="17"/>
  <c r="K7155" i="17" s="1"/>
  <c r="G7325" i="17"/>
  <c r="K7325" i="17" s="1"/>
  <c r="G179" i="17"/>
  <c r="K179" i="17" s="1"/>
  <c r="G9" i="17"/>
  <c r="K9" i="17" s="1"/>
  <c r="G349" i="17"/>
  <c r="K349" i="17" s="1"/>
  <c r="G519" i="17"/>
  <c r="K519" i="17" s="1"/>
  <c r="G689" i="17"/>
  <c r="K689" i="17" s="1"/>
  <c r="G859" i="17"/>
  <c r="K859" i="17" s="1"/>
  <c r="G1029" i="17"/>
  <c r="K1029" i="17" s="1"/>
  <c r="G1369" i="17"/>
  <c r="K1369" i="17" s="1"/>
  <c r="G1879" i="17"/>
  <c r="K1879" i="17" s="1"/>
  <c r="G1199" i="17"/>
  <c r="K1199" i="17" s="1"/>
  <c r="G1709" i="17"/>
  <c r="K1709" i="17" s="1"/>
  <c r="G1539" i="17"/>
  <c r="K1539" i="17" s="1"/>
  <c r="G2049" i="17"/>
  <c r="K2049" i="17" s="1"/>
  <c r="G2559" i="17"/>
  <c r="K2559" i="17" s="1"/>
  <c r="G3069" i="17"/>
  <c r="K3069" i="17" s="1"/>
  <c r="G2389" i="17"/>
  <c r="K2389" i="17" s="1"/>
  <c r="G3409" i="17"/>
  <c r="K3409" i="17" s="1"/>
  <c r="G2899" i="17"/>
  <c r="K2899" i="17" s="1"/>
  <c r="G2219" i="17"/>
  <c r="K2219" i="17" s="1"/>
  <c r="G3239" i="17"/>
  <c r="K3239" i="17" s="1"/>
  <c r="G2729" i="17"/>
  <c r="K2729" i="17" s="1"/>
  <c r="G4599" i="17"/>
  <c r="K4599" i="17" s="1"/>
  <c r="G5109" i="17"/>
  <c r="K5109" i="17" s="1"/>
  <c r="G3579" i="17"/>
  <c r="K3579" i="17" s="1"/>
  <c r="G4089" i="17"/>
  <c r="K4089" i="17" s="1"/>
  <c r="G3919" i="17"/>
  <c r="K3919" i="17" s="1"/>
  <c r="G4429" i="17"/>
  <c r="K4429" i="17" s="1"/>
  <c r="G4939" i="17"/>
  <c r="K4939" i="17" s="1"/>
  <c r="G3749" i="17"/>
  <c r="K3749" i="17" s="1"/>
  <c r="G4259" i="17"/>
  <c r="K4259" i="17" s="1"/>
  <c r="G4769" i="17"/>
  <c r="K4769" i="17" s="1"/>
  <c r="G5789" i="17"/>
  <c r="K5789" i="17" s="1"/>
  <c r="G6809" i="17"/>
  <c r="K6809" i="17" s="1"/>
  <c r="G6299" i="17"/>
  <c r="K6299" i="17" s="1"/>
  <c r="G5279" i="17"/>
  <c r="K5279" i="17" s="1"/>
  <c r="G5619" i="17"/>
  <c r="K5619" i="17" s="1"/>
  <c r="G6639" i="17"/>
  <c r="K6639" i="17" s="1"/>
  <c r="G6129" i="17"/>
  <c r="K6129" i="17" s="1"/>
  <c r="G6469" i="17"/>
  <c r="K6469" i="17" s="1"/>
  <c r="G5449" i="17"/>
  <c r="K5449" i="17" s="1"/>
  <c r="G5959" i="17"/>
  <c r="K5959" i="17" s="1"/>
  <c r="G6979" i="17"/>
  <c r="K6979" i="17" s="1"/>
  <c r="G7319" i="17"/>
  <c r="K7319" i="17" s="1"/>
  <c r="G7149" i="17"/>
  <c r="K7149" i="17" s="1"/>
  <c r="G173" i="17"/>
  <c r="K173" i="17" s="1"/>
  <c r="G3" i="17"/>
  <c r="K3" i="17" s="1"/>
  <c r="G343" i="17"/>
  <c r="K343" i="17" s="1"/>
  <c r="G513" i="17"/>
  <c r="K513" i="17" s="1"/>
  <c r="G683" i="17"/>
  <c r="K683" i="17" s="1"/>
  <c r="G853" i="17"/>
  <c r="K853" i="17" s="1"/>
  <c r="G1023" i="17"/>
  <c r="K1023" i="17" s="1"/>
  <c r="G1363" i="17"/>
  <c r="K1363" i="17" s="1"/>
  <c r="G1873" i="17"/>
  <c r="K1873" i="17" s="1"/>
  <c r="G1193" i="17"/>
  <c r="K1193" i="17" s="1"/>
  <c r="G1703" i="17"/>
  <c r="K1703" i="17" s="1"/>
  <c r="G1533" i="17"/>
  <c r="K1533" i="17" s="1"/>
  <c r="G2043" i="17"/>
  <c r="K2043" i="17" s="1"/>
  <c r="G2553" i="17"/>
  <c r="K2553" i="17" s="1"/>
  <c r="G3063" i="17"/>
  <c r="K3063" i="17" s="1"/>
  <c r="G2383" i="17"/>
  <c r="K2383" i="17" s="1"/>
  <c r="G3403" i="17"/>
  <c r="K3403" i="17" s="1"/>
  <c r="G2893" i="17"/>
  <c r="K2893" i="17" s="1"/>
  <c r="G2213" i="17"/>
  <c r="K2213" i="17" s="1"/>
  <c r="G3233" i="17"/>
  <c r="K3233" i="17" s="1"/>
  <c r="G2723" i="17"/>
  <c r="K2723" i="17" s="1"/>
  <c r="G4593" i="17"/>
  <c r="K4593" i="17" s="1"/>
  <c r="G5103" i="17"/>
  <c r="K5103" i="17" s="1"/>
  <c r="G3573" i="17"/>
  <c r="K3573" i="17" s="1"/>
  <c r="G4083" i="17"/>
  <c r="K4083" i="17" s="1"/>
  <c r="G3913" i="17"/>
  <c r="K3913" i="17" s="1"/>
  <c r="G4423" i="17"/>
  <c r="K4423" i="17" s="1"/>
  <c r="G4933" i="17"/>
  <c r="K4933" i="17" s="1"/>
  <c r="G3743" i="17"/>
  <c r="K3743" i="17" s="1"/>
  <c r="G4253" i="17"/>
  <c r="K4253" i="17" s="1"/>
  <c r="G4763" i="17"/>
  <c r="K4763" i="17" s="1"/>
  <c r="G5273" i="17"/>
  <c r="K5273" i="17" s="1"/>
  <c r="G5783" i="17"/>
  <c r="K5783" i="17" s="1"/>
  <c r="G6803" i="17"/>
  <c r="K6803" i="17" s="1"/>
  <c r="G6293" i="17"/>
  <c r="K6293" i="17" s="1"/>
  <c r="G5613" i="17"/>
  <c r="K5613" i="17" s="1"/>
  <c r="G6633" i="17"/>
  <c r="K6633" i="17" s="1"/>
  <c r="G6123" i="17"/>
  <c r="K6123" i="17" s="1"/>
  <c r="G6463" i="17"/>
  <c r="K6463" i="17" s="1"/>
  <c r="G5443" i="17"/>
  <c r="K5443" i="17" s="1"/>
  <c r="G5953" i="17"/>
  <c r="K5953" i="17" s="1"/>
  <c r="G6973" i="17"/>
  <c r="K6973" i="17" s="1"/>
  <c r="G7143" i="17"/>
  <c r="K7143" i="17" s="1"/>
  <c r="G7313" i="17"/>
  <c r="K7313" i="17" s="1"/>
  <c r="G158" i="17"/>
  <c r="K158" i="17" s="1"/>
  <c r="G328" i="17"/>
  <c r="K328" i="17" s="1"/>
  <c r="G498" i="17"/>
  <c r="K498" i="17" s="1"/>
  <c r="G668" i="17"/>
  <c r="K668" i="17" s="1"/>
  <c r="G838" i="17"/>
  <c r="K838" i="17" s="1"/>
  <c r="G1008" i="17"/>
  <c r="K1008" i="17" s="1"/>
  <c r="G1518" i="17"/>
  <c r="K1518" i="17" s="1"/>
  <c r="G1348" i="17"/>
  <c r="K1348" i="17" s="1"/>
  <c r="G1858" i="17"/>
  <c r="K1858" i="17" s="1"/>
  <c r="G1178" i="17"/>
  <c r="K1178" i="17" s="1"/>
  <c r="G1688" i="17"/>
  <c r="K1688" i="17" s="1"/>
  <c r="G2028" i="17"/>
  <c r="K2028" i="17" s="1"/>
  <c r="G2538" i="17"/>
  <c r="K2538" i="17" s="1"/>
  <c r="G3048" i="17"/>
  <c r="K3048" i="17" s="1"/>
  <c r="G2878" i="17"/>
  <c r="K2878" i="17" s="1"/>
  <c r="G2368" i="17"/>
  <c r="K2368" i="17" s="1"/>
  <c r="G3388" i="17"/>
  <c r="K3388" i="17" s="1"/>
  <c r="G2708" i="17"/>
  <c r="K2708" i="17" s="1"/>
  <c r="G3218" i="17"/>
  <c r="K3218" i="17" s="1"/>
  <c r="G2198" i="17"/>
  <c r="K2198" i="17" s="1"/>
  <c r="G3558" i="17"/>
  <c r="K3558" i="17" s="1"/>
  <c r="G4068" i="17"/>
  <c r="K4068" i="17" s="1"/>
  <c r="G4578" i="17"/>
  <c r="K4578" i="17" s="1"/>
  <c r="G5088" i="17"/>
  <c r="K5088" i="17" s="1"/>
  <c r="G3898" i="17"/>
  <c r="K3898" i="17" s="1"/>
  <c r="G4408" i="17"/>
  <c r="K4408" i="17" s="1"/>
  <c r="G4918" i="17"/>
  <c r="K4918" i="17" s="1"/>
  <c r="G5428" i="17"/>
  <c r="K5428" i="17" s="1"/>
  <c r="G4748" i="17"/>
  <c r="K4748" i="17" s="1"/>
  <c r="G3728" i="17"/>
  <c r="K3728" i="17" s="1"/>
  <c r="G4238" i="17"/>
  <c r="K4238" i="17" s="1"/>
  <c r="G5768" i="17"/>
  <c r="K5768" i="17" s="1"/>
  <c r="G6278" i="17"/>
  <c r="K6278" i="17" s="1"/>
  <c r="G6788" i="17"/>
  <c r="K6788" i="17" s="1"/>
  <c r="G6108" i="17"/>
  <c r="K6108" i="17" s="1"/>
  <c r="G5598" i="17"/>
  <c r="K5598" i="17" s="1"/>
  <c r="G6618" i="17"/>
  <c r="K6618" i="17" s="1"/>
  <c r="G5258" i="17"/>
  <c r="K5258" i="17" s="1"/>
  <c r="G5938" i="17"/>
  <c r="K5938" i="17" s="1"/>
  <c r="G6958" i="17"/>
  <c r="K6958" i="17" s="1"/>
  <c r="G6448" i="17"/>
  <c r="K6448" i="17" s="1"/>
  <c r="G7128" i="17"/>
  <c r="K7128" i="17" s="1"/>
  <c r="G7468" i="17"/>
  <c r="K7468" i="17" s="1"/>
  <c r="G7298" i="17"/>
  <c r="K7298" i="17" s="1"/>
  <c r="G140" i="17"/>
  <c r="K140" i="17" s="1"/>
  <c r="G310" i="17"/>
  <c r="K310" i="17" s="1"/>
  <c r="G480" i="17"/>
  <c r="K480" i="17" s="1"/>
  <c r="G650" i="17"/>
  <c r="K650" i="17" s="1"/>
  <c r="G820" i="17"/>
  <c r="K820" i="17" s="1"/>
  <c r="G990" i="17"/>
  <c r="K990" i="17" s="1"/>
  <c r="G1500" i="17"/>
  <c r="K1500" i="17" s="1"/>
  <c r="G1330" i="17"/>
  <c r="K1330" i="17" s="1"/>
  <c r="G1840" i="17"/>
  <c r="K1840" i="17" s="1"/>
  <c r="G1160" i="17"/>
  <c r="K1160" i="17" s="1"/>
  <c r="G1670" i="17"/>
  <c r="K1670" i="17" s="1"/>
  <c r="G2010" i="17"/>
  <c r="K2010" i="17" s="1"/>
  <c r="G2520" i="17"/>
  <c r="K2520" i="17" s="1"/>
  <c r="G3030" i="17"/>
  <c r="K3030" i="17" s="1"/>
  <c r="G2860" i="17"/>
  <c r="K2860" i="17" s="1"/>
  <c r="G2350" i="17"/>
  <c r="K2350" i="17" s="1"/>
  <c r="G3370" i="17"/>
  <c r="K3370" i="17" s="1"/>
  <c r="G2690" i="17"/>
  <c r="K2690" i="17" s="1"/>
  <c r="G3200" i="17"/>
  <c r="K3200" i="17" s="1"/>
  <c r="G2180" i="17"/>
  <c r="K2180" i="17" s="1"/>
  <c r="G3540" i="17"/>
  <c r="K3540" i="17" s="1"/>
  <c r="G4050" i="17"/>
  <c r="K4050" i="17" s="1"/>
  <c r="G4560" i="17"/>
  <c r="K4560" i="17" s="1"/>
  <c r="G5070" i="17"/>
  <c r="K5070" i="17" s="1"/>
  <c r="G3880" i="17"/>
  <c r="K3880" i="17" s="1"/>
  <c r="G4390" i="17"/>
  <c r="K4390" i="17" s="1"/>
  <c r="G4900" i="17"/>
  <c r="K4900" i="17" s="1"/>
  <c r="G5410" i="17"/>
  <c r="K5410" i="17" s="1"/>
  <c r="G4730" i="17"/>
  <c r="K4730" i="17" s="1"/>
  <c r="G3710" i="17"/>
  <c r="K3710" i="17" s="1"/>
  <c r="G4220" i="17"/>
  <c r="K4220" i="17" s="1"/>
  <c r="G5750" i="17"/>
  <c r="K5750" i="17" s="1"/>
  <c r="G6260" i="17"/>
  <c r="K6260" i="17" s="1"/>
  <c r="G6770" i="17"/>
  <c r="K6770" i="17" s="1"/>
  <c r="G6090" i="17"/>
  <c r="K6090" i="17" s="1"/>
  <c r="G5580" i="17"/>
  <c r="K5580" i="17" s="1"/>
  <c r="G6600" i="17"/>
  <c r="K6600" i="17" s="1"/>
  <c r="G7110" i="17"/>
  <c r="K7110" i="17" s="1"/>
  <c r="G5240" i="17"/>
  <c r="K5240" i="17" s="1"/>
  <c r="G5920" i="17"/>
  <c r="K5920" i="17" s="1"/>
  <c r="G6940" i="17"/>
  <c r="K6940" i="17" s="1"/>
  <c r="G6430" i="17"/>
  <c r="K6430" i="17" s="1"/>
  <c r="G7450" i="17"/>
  <c r="K7450" i="17" s="1"/>
  <c r="G7280" i="17"/>
  <c r="K7280" i="17" s="1"/>
  <c r="G98" i="17"/>
  <c r="K98" i="17" s="1"/>
  <c r="G268" i="17"/>
  <c r="K268" i="17" s="1"/>
  <c r="G438" i="17"/>
  <c r="K438" i="17" s="1"/>
  <c r="G608" i="17"/>
  <c r="K608" i="17" s="1"/>
  <c r="G778" i="17"/>
  <c r="K778" i="17" s="1"/>
  <c r="G948" i="17"/>
  <c r="K948" i="17" s="1"/>
  <c r="G1288" i="17"/>
  <c r="K1288" i="17" s="1"/>
  <c r="G1798" i="17"/>
  <c r="K1798" i="17" s="1"/>
  <c r="G1118" i="17"/>
  <c r="K1118" i="17" s="1"/>
  <c r="G1628" i="17"/>
  <c r="K1628" i="17" s="1"/>
  <c r="G1458" i="17"/>
  <c r="K1458" i="17" s="1"/>
  <c r="G2478" i="17"/>
  <c r="K2478" i="17" s="1"/>
  <c r="G2988" i="17"/>
  <c r="K2988" i="17" s="1"/>
  <c r="G2308" i="17"/>
  <c r="K2308" i="17" s="1"/>
  <c r="G2818" i="17"/>
  <c r="K2818" i="17" s="1"/>
  <c r="G3328" i="17"/>
  <c r="K3328" i="17" s="1"/>
  <c r="G1968" i="17"/>
  <c r="K1968" i="17" s="1"/>
  <c r="G2138" i="17"/>
  <c r="K2138" i="17" s="1"/>
  <c r="G2648" i="17"/>
  <c r="K2648" i="17" s="1"/>
  <c r="G3158" i="17"/>
  <c r="K3158" i="17" s="1"/>
  <c r="G4008" i="17"/>
  <c r="K4008" i="17" s="1"/>
  <c r="G4518" i="17"/>
  <c r="K4518" i="17" s="1"/>
  <c r="G5028" i="17"/>
  <c r="K5028" i="17" s="1"/>
  <c r="G3498" i="17"/>
  <c r="K3498" i="17" s="1"/>
  <c r="G3838" i="17"/>
  <c r="K3838" i="17" s="1"/>
  <c r="G4348" i="17"/>
  <c r="K4348" i="17" s="1"/>
  <c r="G4858" i="17"/>
  <c r="K4858" i="17" s="1"/>
  <c r="G5368" i="17"/>
  <c r="K5368" i="17" s="1"/>
  <c r="G3668" i="17"/>
  <c r="K3668" i="17" s="1"/>
  <c r="G4178" i="17"/>
  <c r="K4178" i="17" s="1"/>
  <c r="G4688" i="17"/>
  <c r="K4688" i="17" s="1"/>
  <c r="G5708" i="17"/>
  <c r="K5708" i="17" s="1"/>
  <c r="G6218" i="17"/>
  <c r="K6218" i="17" s="1"/>
  <c r="G6728" i="17"/>
  <c r="K6728" i="17" s="1"/>
  <c r="G5198" i="17"/>
  <c r="K5198" i="17" s="1"/>
  <c r="G5538" i="17"/>
  <c r="K5538" i="17" s="1"/>
  <c r="G6048" i="17"/>
  <c r="K6048" i="17" s="1"/>
  <c r="G6558" i="17"/>
  <c r="K6558" i="17" s="1"/>
  <c r="G7068" i="17"/>
  <c r="K7068" i="17" s="1"/>
  <c r="G5878" i="17"/>
  <c r="K5878" i="17" s="1"/>
  <c r="G6388" i="17"/>
  <c r="K6388" i="17" s="1"/>
  <c r="G6898" i="17"/>
  <c r="K6898" i="17" s="1"/>
  <c r="G7408" i="17"/>
  <c r="K7408" i="17" s="1"/>
  <c r="G7238" i="17"/>
  <c r="K7238" i="17" s="1"/>
  <c r="G231" i="17"/>
  <c r="K231" i="17" s="1"/>
  <c r="G61" i="17"/>
  <c r="K61" i="17" s="1"/>
  <c r="G401" i="17"/>
  <c r="K401" i="17" s="1"/>
  <c r="G571" i="17"/>
  <c r="K571" i="17" s="1"/>
  <c r="G741" i="17"/>
  <c r="K741" i="17" s="1"/>
  <c r="G911" i="17"/>
  <c r="K911" i="17" s="1"/>
  <c r="G1251" i="17"/>
  <c r="K1251" i="17" s="1"/>
  <c r="G1761" i="17"/>
  <c r="K1761" i="17" s="1"/>
  <c r="G1081" i="17"/>
  <c r="K1081" i="17" s="1"/>
  <c r="G1591" i="17"/>
  <c r="K1591" i="17" s="1"/>
  <c r="G1931" i="17"/>
  <c r="K1931" i="17" s="1"/>
  <c r="G1421" i="17"/>
  <c r="K1421" i="17" s="1"/>
  <c r="G2271" i="17"/>
  <c r="K2271" i="17" s="1"/>
  <c r="G2781" i="17"/>
  <c r="K2781" i="17" s="1"/>
  <c r="G3291" i="17"/>
  <c r="K3291" i="17" s="1"/>
  <c r="G2101" i="17"/>
  <c r="K2101" i="17" s="1"/>
  <c r="G2611" i="17"/>
  <c r="K2611" i="17" s="1"/>
  <c r="G3121" i="17"/>
  <c r="K3121" i="17" s="1"/>
  <c r="G2951" i="17"/>
  <c r="K2951" i="17" s="1"/>
  <c r="G2441" i="17"/>
  <c r="K2441" i="17" s="1"/>
  <c r="G3461" i="17"/>
  <c r="K3461" i="17" s="1"/>
  <c r="G3801" i="17"/>
  <c r="K3801" i="17" s="1"/>
  <c r="G4311" i="17"/>
  <c r="K4311" i="17" s="1"/>
  <c r="G4821" i="17"/>
  <c r="K4821" i="17" s="1"/>
  <c r="G4141" i="17"/>
  <c r="K4141" i="17" s="1"/>
  <c r="G4651" i="17"/>
  <c r="K4651" i="17" s="1"/>
  <c r="G3631" i="17"/>
  <c r="K3631" i="17" s="1"/>
  <c r="G5161" i="17"/>
  <c r="K5161" i="17" s="1"/>
  <c r="G3971" i="17"/>
  <c r="K3971" i="17" s="1"/>
  <c r="G4481" i="17"/>
  <c r="K4481" i="17" s="1"/>
  <c r="G4991" i="17"/>
  <c r="K4991" i="17" s="1"/>
  <c r="G7031" i="17"/>
  <c r="K7031" i="17" s="1"/>
  <c r="G5501" i="17"/>
  <c r="K5501" i="17" s="1"/>
  <c r="G6011" i="17"/>
  <c r="K6011" i="17" s="1"/>
  <c r="G6521" i="17"/>
  <c r="K6521" i="17" s="1"/>
  <c r="G5841" i="17"/>
  <c r="K5841" i="17" s="1"/>
  <c r="G6351" i="17"/>
  <c r="K6351" i="17" s="1"/>
  <c r="G6861" i="17"/>
  <c r="K6861" i="17" s="1"/>
  <c r="G5331" i="17"/>
  <c r="K5331" i="17" s="1"/>
  <c r="G6181" i="17"/>
  <c r="K6181" i="17" s="1"/>
  <c r="G6691" i="17"/>
  <c r="K6691" i="17" s="1"/>
  <c r="G5671" i="17"/>
  <c r="K5671" i="17" s="1"/>
  <c r="G7201" i="17"/>
  <c r="K7201" i="17" s="1"/>
  <c r="G7371" i="17"/>
  <c r="K7371" i="17" s="1"/>
  <c r="G201" i="17"/>
  <c r="K201" i="17" s="1"/>
  <c r="G31" i="17"/>
  <c r="K31" i="17" s="1"/>
  <c r="G371" i="17"/>
  <c r="K371" i="17" s="1"/>
  <c r="G541" i="17"/>
  <c r="K541" i="17" s="1"/>
  <c r="G711" i="17"/>
  <c r="K711" i="17" s="1"/>
  <c r="G881" i="17"/>
  <c r="K881" i="17" s="1"/>
  <c r="G1221" i="17"/>
  <c r="K1221" i="17" s="1"/>
  <c r="G1561" i="17"/>
  <c r="K1561" i="17" s="1"/>
  <c r="G1051" i="17"/>
  <c r="K1051" i="17" s="1"/>
  <c r="G1901" i="17"/>
  <c r="K1901" i="17" s="1"/>
  <c r="G1391" i="17"/>
  <c r="K1391" i="17" s="1"/>
  <c r="G1731" i="17"/>
  <c r="K1731" i="17" s="1"/>
  <c r="G2241" i="17"/>
  <c r="K2241" i="17" s="1"/>
  <c r="G2751" i="17"/>
  <c r="K2751" i="17" s="1"/>
  <c r="G3261" i="17"/>
  <c r="K3261" i="17" s="1"/>
  <c r="G2071" i="17"/>
  <c r="K2071" i="17" s="1"/>
  <c r="G2581" i="17"/>
  <c r="K2581" i="17" s="1"/>
  <c r="G3091" i="17"/>
  <c r="K3091" i="17" s="1"/>
  <c r="G2411" i="17"/>
  <c r="K2411" i="17" s="1"/>
  <c r="G2921" i="17"/>
  <c r="K2921" i="17" s="1"/>
  <c r="G3431" i="17"/>
  <c r="K3431" i="17" s="1"/>
  <c r="G3771" i="17"/>
  <c r="K3771" i="17" s="1"/>
  <c r="G4281" i="17"/>
  <c r="K4281" i="17" s="1"/>
  <c r="G4791" i="17"/>
  <c r="K4791" i="17" s="1"/>
  <c r="G4111" i="17"/>
  <c r="K4111" i="17" s="1"/>
  <c r="G4621" i="17"/>
  <c r="K4621" i="17" s="1"/>
  <c r="G3601" i="17"/>
  <c r="K3601" i="17" s="1"/>
  <c r="G5131" i="17"/>
  <c r="K5131" i="17" s="1"/>
  <c r="G3941" i="17"/>
  <c r="K3941" i="17" s="1"/>
  <c r="G4451" i="17"/>
  <c r="K4451" i="17" s="1"/>
  <c r="G4961" i="17"/>
  <c r="K4961" i="17" s="1"/>
  <c r="G6491" i="17"/>
  <c r="K6491" i="17" s="1"/>
  <c r="G7001" i="17"/>
  <c r="K7001" i="17" s="1"/>
  <c r="G5471" i="17"/>
  <c r="K5471" i="17" s="1"/>
  <c r="G5981" i="17"/>
  <c r="K5981" i="17" s="1"/>
  <c r="G5301" i="17"/>
  <c r="K5301" i="17" s="1"/>
  <c r="G6321" i="17"/>
  <c r="K6321" i="17" s="1"/>
  <c r="G5811" i="17"/>
  <c r="K5811" i="17" s="1"/>
  <c r="G6831" i="17"/>
  <c r="K6831" i="17" s="1"/>
  <c r="G5641" i="17"/>
  <c r="K5641" i="17" s="1"/>
  <c r="G6151" i="17"/>
  <c r="K6151" i="17" s="1"/>
  <c r="G6661" i="17"/>
  <c r="K6661" i="17" s="1"/>
  <c r="G7171" i="17"/>
  <c r="K7171" i="17" s="1"/>
  <c r="G7341" i="17"/>
  <c r="K7341" i="17" s="1"/>
  <c r="G169" i="17"/>
  <c r="K169" i="17" s="1"/>
  <c r="G339" i="17"/>
  <c r="K339" i="17" s="1"/>
  <c r="G509" i="17"/>
  <c r="K509" i="17" s="1"/>
  <c r="G679" i="17"/>
  <c r="K679" i="17" s="1"/>
  <c r="G849" i="17"/>
  <c r="K849" i="17" s="1"/>
  <c r="G1359" i="17"/>
  <c r="K1359" i="17" s="1"/>
  <c r="G1189" i="17"/>
  <c r="K1189" i="17" s="1"/>
  <c r="G1699" i="17"/>
  <c r="K1699" i="17" s="1"/>
  <c r="G1019" i="17"/>
  <c r="K1019" i="17" s="1"/>
  <c r="G1529" i="17"/>
  <c r="K1529" i="17" s="1"/>
  <c r="G1869" i="17"/>
  <c r="K1869" i="17" s="1"/>
  <c r="G2379" i="17"/>
  <c r="K2379" i="17" s="1"/>
  <c r="G3399" i="17"/>
  <c r="K3399" i="17" s="1"/>
  <c r="G2889" i="17"/>
  <c r="K2889" i="17" s="1"/>
  <c r="G2209" i="17"/>
  <c r="K2209" i="17" s="1"/>
  <c r="G2719" i="17"/>
  <c r="K2719" i="17" s="1"/>
  <c r="G3229" i="17"/>
  <c r="K3229" i="17" s="1"/>
  <c r="G2549" i="17"/>
  <c r="K2549" i="17" s="1"/>
  <c r="G2039" i="17"/>
  <c r="K2039" i="17" s="1"/>
  <c r="G3059" i="17"/>
  <c r="K3059" i="17" s="1"/>
  <c r="G3569" i="17"/>
  <c r="K3569" i="17" s="1"/>
  <c r="G4929" i="17"/>
  <c r="K4929" i="17" s="1"/>
  <c r="G3909" i="17"/>
  <c r="K3909" i="17" s="1"/>
  <c r="G4419" i="17"/>
  <c r="K4419" i="17" s="1"/>
  <c r="G5269" i="17"/>
  <c r="K5269" i="17" s="1"/>
  <c r="G3739" i="17"/>
  <c r="K3739" i="17" s="1"/>
  <c r="G4249" i="17"/>
  <c r="K4249" i="17" s="1"/>
  <c r="G4759" i="17"/>
  <c r="K4759" i="17" s="1"/>
  <c r="G4079" i="17"/>
  <c r="K4079" i="17" s="1"/>
  <c r="G4589" i="17"/>
  <c r="K4589" i="17" s="1"/>
  <c r="G5609" i="17"/>
  <c r="K5609" i="17" s="1"/>
  <c r="G6119" i="17"/>
  <c r="K6119" i="17" s="1"/>
  <c r="G6629" i="17"/>
  <c r="K6629" i="17" s="1"/>
  <c r="G7139" i="17"/>
  <c r="K7139" i="17" s="1"/>
  <c r="G5949" i="17"/>
  <c r="K5949" i="17" s="1"/>
  <c r="G6969" i="17"/>
  <c r="K6969" i="17" s="1"/>
  <c r="G5099" i="17"/>
  <c r="K5099" i="17" s="1"/>
  <c r="G5439" i="17"/>
  <c r="K5439" i="17" s="1"/>
  <c r="G6459" i="17"/>
  <c r="K6459" i="17" s="1"/>
  <c r="G5779" i="17"/>
  <c r="K5779" i="17" s="1"/>
  <c r="G6289" i="17"/>
  <c r="K6289" i="17" s="1"/>
  <c r="G7309" i="17"/>
  <c r="K7309" i="17" s="1"/>
  <c r="G6799" i="17"/>
  <c r="K6799" i="17" s="1"/>
  <c r="G7479" i="17"/>
  <c r="K7479" i="17" s="1"/>
  <c r="G171" i="17"/>
  <c r="K171" i="17" s="1"/>
  <c r="G341" i="17"/>
  <c r="K341" i="17" s="1"/>
  <c r="G511" i="17"/>
  <c r="K511" i="17" s="1"/>
  <c r="G681" i="17"/>
  <c r="K681" i="17" s="1"/>
  <c r="G851" i="17"/>
  <c r="K851" i="17" s="1"/>
  <c r="G1191" i="17"/>
  <c r="K1191" i="17" s="1"/>
  <c r="G1701" i="17"/>
  <c r="K1701" i="17" s="1"/>
  <c r="G1021" i="17"/>
  <c r="K1021" i="17" s="1"/>
  <c r="G1531" i="17"/>
  <c r="K1531" i="17" s="1"/>
  <c r="G1361" i="17"/>
  <c r="K1361" i="17" s="1"/>
  <c r="G1871" i="17"/>
  <c r="K1871" i="17" s="1"/>
  <c r="G2721" i="17"/>
  <c r="K2721" i="17" s="1"/>
  <c r="G3231" i="17"/>
  <c r="K3231" i="17" s="1"/>
  <c r="G2211" i="17"/>
  <c r="K2211" i="17" s="1"/>
  <c r="G2041" i="17"/>
  <c r="K2041" i="17" s="1"/>
  <c r="G2551" i="17"/>
  <c r="K2551" i="17" s="1"/>
  <c r="G3061" i="17"/>
  <c r="K3061" i="17" s="1"/>
  <c r="G3571" i="17"/>
  <c r="K3571" i="17" s="1"/>
  <c r="G2891" i="17"/>
  <c r="K2891" i="17" s="1"/>
  <c r="G2381" i="17"/>
  <c r="K2381" i="17" s="1"/>
  <c r="G3401" i="17"/>
  <c r="K3401" i="17" s="1"/>
  <c r="G4251" i="17"/>
  <c r="K4251" i="17" s="1"/>
  <c r="G4761" i="17"/>
  <c r="K4761" i="17" s="1"/>
  <c r="G5271" i="17"/>
  <c r="K5271" i="17" s="1"/>
  <c r="G3741" i="17"/>
  <c r="K3741" i="17" s="1"/>
  <c r="G4081" i="17"/>
  <c r="K4081" i="17" s="1"/>
  <c r="G4591" i="17"/>
  <c r="K4591" i="17" s="1"/>
  <c r="G5101" i="17"/>
  <c r="K5101" i="17" s="1"/>
  <c r="G4421" i="17"/>
  <c r="K4421" i="17" s="1"/>
  <c r="G4931" i="17"/>
  <c r="K4931" i="17" s="1"/>
  <c r="G3911" i="17"/>
  <c r="K3911" i="17" s="1"/>
  <c r="G5951" i="17"/>
  <c r="K5951" i="17" s="1"/>
  <c r="G6461" i="17"/>
  <c r="K6461" i="17" s="1"/>
  <c r="G5441" i="17"/>
  <c r="K5441" i="17" s="1"/>
  <c r="G6971" i="17"/>
  <c r="K6971" i="17" s="1"/>
  <c r="G6291" i="17"/>
  <c r="K6291" i="17" s="1"/>
  <c r="G6801" i="17"/>
  <c r="K6801" i="17" s="1"/>
  <c r="G5781" i="17"/>
  <c r="K5781" i="17" s="1"/>
  <c r="G5611" i="17"/>
  <c r="K5611" i="17" s="1"/>
  <c r="G6121" i="17"/>
  <c r="K6121" i="17" s="1"/>
  <c r="G6631" i="17"/>
  <c r="K6631" i="17" s="1"/>
  <c r="G7141" i="17"/>
  <c r="K7141" i="17" s="1"/>
  <c r="G7311" i="17"/>
  <c r="K7311" i="17" s="1"/>
  <c r="G7481" i="17"/>
  <c r="K7481" i="17" s="1"/>
  <c r="G165" i="17"/>
  <c r="K165" i="17" s="1"/>
  <c r="G335" i="17"/>
  <c r="K335" i="17" s="1"/>
  <c r="G505" i="17"/>
  <c r="K505" i="17" s="1"/>
  <c r="G675" i="17"/>
  <c r="K675" i="17" s="1"/>
  <c r="G845" i="17"/>
  <c r="K845" i="17" s="1"/>
  <c r="G1185" i="17"/>
  <c r="K1185" i="17" s="1"/>
  <c r="G1695" i="17"/>
  <c r="K1695" i="17" s="1"/>
  <c r="G1525" i="17"/>
  <c r="K1525" i="17" s="1"/>
  <c r="G1015" i="17"/>
  <c r="K1015" i="17" s="1"/>
  <c r="G1355" i="17"/>
  <c r="K1355" i="17" s="1"/>
  <c r="G1865" i="17"/>
  <c r="K1865" i="17" s="1"/>
  <c r="G2715" i="17"/>
  <c r="K2715" i="17" s="1"/>
  <c r="G3225" i="17"/>
  <c r="K3225" i="17" s="1"/>
  <c r="G2205" i="17"/>
  <c r="K2205" i="17" s="1"/>
  <c r="G2035" i="17"/>
  <c r="K2035" i="17" s="1"/>
  <c r="G2545" i="17"/>
  <c r="K2545" i="17" s="1"/>
  <c r="G3055" i="17"/>
  <c r="K3055" i="17" s="1"/>
  <c r="G3565" i="17"/>
  <c r="K3565" i="17" s="1"/>
  <c r="G2885" i="17"/>
  <c r="K2885" i="17" s="1"/>
  <c r="G2375" i="17"/>
  <c r="K2375" i="17" s="1"/>
  <c r="G3395" i="17"/>
  <c r="K3395" i="17" s="1"/>
  <c r="G4245" i="17"/>
  <c r="K4245" i="17" s="1"/>
  <c r="G4755" i="17"/>
  <c r="K4755" i="17" s="1"/>
  <c r="G5265" i="17"/>
  <c r="K5265" i="17" s="1"/>
  <c r="G3735" i="17"/>
  <c r="K3735" i="17" s="1"/>
  <c r="G4075" i="17"/>
  <c r="K4075" i="17" s="1"/>
  <c r="G4585" i="17"/>
  <c r="K4585" i="17" s="1"/>
  <c r="G5095" i="17"/>
  <c r="K5095" i="17" s="1"/>
  <c r="G3905" i="17"/>
  <c r="K3905" i="17" s="1"/>
  <c r="G4415" i="17"/>
  <c r="K4415" i="17" s="1"/>
  <c r="G4925" i="17"/>
  <c r="K4925" i="17" s="1"/>
  <c r="G5945" i="17"/>
  <c r="K5945" i="17" s="1"/>
  <c r="G6455" i="17"/>
  <c r="K6455" i="17" s="1"/>
  <c r="G5435" i="17"/>
  <c r="K5435" i="17" s="1"/>
  <c r="G6965" i="17"/>
  <c r="K6965" i="17" s="1"/>
  <c r="G6285" i="17"/>
  <c r="K6285" i="17" s="1"/>
  <c r="G6795" i="17"/>
  <c r="K6795" i="17" s="1"/>
  <c r="G5775" i="17"/>
  <c r="K5775" i="17" s="1"/>
  <c r="G5605" i="17"/>
  <c r="K5605" i="17" s="1"/>
  <c r="G6115" i="17"/>
  <c r="K6115" i="17" s="1"/>
  <c r="G6625" i="17"/>
  <c r="K6625" i="17" s="1"/>
  <c r="G7135" i="17"/>
  <c r="K7135" i="17" s="1"/>
  <c r="G7475" i="17"/>
  <c r="K7475" i="17" s="1"/>
  <c r="G7305" i="17"/>
  <c r="K7305" i="17" s="1"/>
  <c r="G159" i="17"/>
  <c r="K159" i="17" s="1"/>
  <c r="G329" i="17"/>
  <c r="K329" i="17" s="1"/>
  <c r="G499" i="17"/>
  <c r="K499" i="17" s="1"/>
  <c r="G669" i="17"/>
  <c r="K669" i="17" s="1"/>
  <c r="G839" i="17"/>
  <c r="K839" i="17" s="1"/>
  <c r="G1179" i="17"/>
  <c r="K1179" i="17" s="1"/>
  <c r="G1689" i="17"/>
  <c r="K1689" i="17" s="1"/>
  <c r="G1519" i="17"/>
  <c r="K1519" i="17" s="1"/>
  <c r="G1009" i="17"/>
  <c r="K1009" i="17" s="1"/>
  <c r="G1349" i="17"/>
  <c r="K1349" i="17" s="1"/>
  <c r="G1859" i="17"/>
  <c r="K1859" i="17" s="1"/>
  <c r="G2709" i="17"/>
  <c r="K2709" i="17" s="1"/>
  <c r="G3219" i="17"/>
  <c r="K3219" i="17" s="1"/>
  <c r="G2199" i="17"/>
  <c r="K2199" i="17" s="1"/>
  <c r="G2029" i="17"/>
  <c r="K2029" i="17" s="1"/>
  <c r="G2539" i="17"/>
  <c r="K2539" i="17" s="1"/>
  <c r="G3049" i="17"/>
  <c r="K3049" i="17" s="1"/>
  <c r="G3559" i="17"/>
  <c r="K3559" i="17" s="1"/>
  <c r="G2879" i="17"/>
  <c r="K2879" i="17" s="1"/>
  <c r="G3389" i="17"/>
  <c r="K3389" i="17" s="1"/>
  <c r="G2369" i="17"/>
  <c r="K2369" i="17" s="1"/>
  <c r="G4239" i="17"/>
  <c r="K4239" i="17" s="1"/>
  <c r="G4749" i="17"/>
  <c r="K4749" i="17" s="1"/>
  <c r="G5259" i="17"/>
  <c r="K5259" i="17" s="1"/>
  <c r="G3729" i="17"/>
  <c r="K3729" i="17" s="1"/>
  <c r="G4069" i="17"/>
  <c r="K4069" i="17" s="1"/>
  <c r="G4579" i="17"/>
  <c r="K4579" i="17" s="1"/>
  <c r="G5089" i="17"/>
  <c r="K5089" i="17" s="1"/>
  <c r="G4409" i="17"/>
  <c r="K4409" i="17" s="1"/>
  <c r="G4919" i="17"/>
  <c r="K4919" i="17" s="1"/>
  <c r="G3899" i="17"/>
  <c r="K3899" i="17" s="1"/>
  <c r="G5939" i="17"/>
  <c r="K5939" i="17" s="1"/>
  <c r="G6449" i="17"/>
  <c r="K6449" i="17" s="1"/>
  <c r="G5429" i="17"/>
  <c r="K5429" i="17" s="1"/>
  <c r="G6959" i="17"/>
  <c r="K6959" i="17" s="1"/>
  <c r="G6279" i="17"/>
  <c r="K6279" i="17" s="1"/>
  <c r="G6789" i="17"/>
  <c r="K6789" i="17" s="1"/>
  <c r="G5769" i="17"/>
  <c r="K5769" i="17" s="1"/>
  <c r="G5599" i="17"/>
  <c r="K5599" i="17" s="1"/>
  <c r="G6109" i="17"/>
  <c r="K6109" i="17" s="1"/>
  <c r="G6619" i="17"/>
  <c r="K6619" i="17" s="1"/>
  <c r="G7129" i="17"/>
  <c r="K7129" i="17" s="1"/>
  <c r="G7299" i="17"/>
  <c r="K7299" i="17" s="1"/>
  <c r="G7469" i="17"/>
  <c r="K7469" i="17" s="1"/>
  <c r="G153" i="17"/>
  <c r="K153" i="17" s="1"/>
  <c r="G323" i="17"/>
  <c r="K323" i="17" s="1"/>
  <c r="G493" i="17"/>
  <c r="K493" i="17" s="1"/>
  <c r="G663" i="17"/>
  <c r="K663" i="17" s="1"/>
  <c r="G833" i="17"/>
  <c r="K833" i="17" s="1"/>
  <c r="G1173" i="17"/>
  <c r="K1173" i="17" s="1"/>
  <c r="G1683" i="17"/>
  <c r="K1683" i="17" s="1"/>
  <c r="G1513" i="17"/>
  <c r="K1513" i="17" s="1"/>
  <c r="G1003" i="17"/>
  <c r="K1003" i="17" s="1"/>
  <c r="G1343" i="17"/>
  <c r="K1343" i="17" s="1"/>
  <c r="G1853" i="17"/>
  <c r="K1853" i="17" s="1"/>
  <c r="G2703" i="17"/>
  <c r="K2703" i="17" s="1"/>
  <c r="G2193" i="17"/>
  <c r="K2193" i="17" s="1"/>
  <c r="G3213" i="17"/>
  <c r="K3213" i="17" s="1"/>
  <c r="G2023" i="17"/>
  <c r="K2023" i="17" s="1"/>
  <c r="G2533" i="17"/>
  <c r="K2533" i="17" s="1"/>
  <c r="G3043" i="17"/>
  <c r="K3043" i="17" s="1"/>
  <c r="G3553" i="17"/>
  <c r="K3553" i="17" s="1"/>
  <c r="G2873" i="17"/>
  <c r="K2873" i="17" s="1"/>
  <c r="G3383" i="17"/>
  <c r="K3383" i="17" s="1"/>
  <c r="G2363" i="17"/>
  <c r="K2363" i="17" s="1"/>
  <c r="G4233" i="17"/>
  <c r="K4233" i="17" s="1"/>
  <c r="G4743" i="17"/>
  <c r="K4743" i="17" s="1"/>
  <c r="G5253" i="17"/>
  <c r="K5253" i="17" s="1"/>
  <c r="G3723" i="17"/>
  <c r="K3723" i="17" s="1"/>
  <c r="G4063" i="17"/>
  <c r="K4063" i="17" s="1"/>
  <c r="G4573" i="17"/>
  <c r="K4573" i="17" s="1"/>
  <c r="G5083" i="17"/>
  <c r="K5083" i="17" s="1"/>
  <c r="G4403" i="17"/>
  <c r="K4403" i="17" s="1"/>
  <c r="G4913" i="17"/>
  <c r="K4913" i="17" s="1"/>
  <c r="G3893" i="17"/>
  <c r="K3893" i="17" s="1"/>
  <c r="G5933" i="17"/>
  <c r="K5933" i="17" s="1"/>
  <c r="G6443" i="17"/>
  <c r="K6443" i="17" s="1"/>
  <c r="G6953" i="17"/>
  <c r="K6953" i="17" s="1"/>
  <c r="G6273" i="17"/>
  <c r="K6273" i="17" s="1"/>
  <c r="G6783" i="17"/>
  <c r="K6783" i="17" s="1"/>
  <c r="G5423" i="17"/>
  <c r="K5423" i="17" s="1"/>
  <c r="G5763" i="17"/>
  <c r="K5763" i="17" s="1"/>
  <c r="G5593" i="17"/>
  <c r="K5593" i="17" s="1"/>
  <c r="G6103" i="17"/>
  <c r="K6103" i="17" s="1"/>
  <c r="G6613" i="17"/>
  <c r="K6613" i="17" s="1"/>
  <c r="G7123" i="17"/>
  <c r="K7123" i="17" s="1"/>
  <c r="G7293" i="17"/>
  <c r="K7293" i="17" s="1"/>
  <c r="G7463" i="17"/>
  <c r="K7463" i="17" s="1"/>
  <c r="G147" i="17"/>
  <c r="K147" i="17" s="1"/>
  <c r="G317" i="17"/>
  <c r="K317" i="17" s="1"/>
  <c r="G487" i="17"/>
  <c r="K487" i="17" s="1"/>
  <c r="G657" i="17"/>
  <c r="K657" i="17" s="1"/>
  <c r="G997" i="17"/>
  <c r="K997" i="17" s="1"/>
  <c r="G827" i="17"/>
  <c r="K827" i="17" s="1"/>
  <c r="G1167" i="17"/>
  <c r="K1167" i="17" s="1"/>
  <c r="G1677" i="17"/>
  <c r="K1677" i="17" s="1"/>
  <c r="G1507" i="17"/>
  <c r="K1507" i="17" s="1"/>
  <c r="G1337" i="17"/>
  <c r="K1337" i="17" s="1"/>
  <c r="G1847" i="17"/>
  <c r="K1847" i="17" s="1"/>
  <c r="G2697" i="17"/>
  <c r="K2697" i="17" s="1"/>
  <c r="G2187" i="17"/>
  <c r="K2187" i="17" s="1"/>
  <c r="G3207" i="17"/>
  <c r="K3207" i="17" s="1"/>
  <c r="G2017" i="17"/>
  <c r="K2017" i="17" s="1"/>
  <c r="G2527" i="17"/>
  <c r="K2527" i="17" s="1"/>
  <c r="G3037" i="17"/>
  <c r="K3037" i="17" s="1"/>
  <c r="G3547" i="17"/>
  <c r="K3547" i="17" s="1"/>
  <c r="G2867" i="17"/>
  <c r="K2867" i="17" s="1"/>
  <c r="G3377" i="17"/>
  <c r="K3377" i="17" s="1"/>
  <c r="G2357" i="17"/>
  <c r="K2357" i="17" s="1"/>
  <c r="G4227" i="17"/>
  <c r="K4227" i="17" s="1"/>
  <c r="G5247" i="17"/>
  <c r="K5247" i="17" s="1"/>
  <c r="G3717" i="17"/>
  <c r="K3717" i="17" s="1"/>
  <c r="G4737" i="17"/>
  <c r="K4737" i="17" s="1"/>
  <c r="G4057" i="17"/>
  <c r="K4057" i="17" s="1"/>
  <c r="G4567" i="17"/>
  <c r="K4567" i="17" s="1"/>
  <c r="G5077" i="17"/>
  <c r="K5077" i="17" s="1"/>
  <c r="G4397" i="17"/>
  <c r="K4397" i="17" s="1"/>
  <c r="G4907" i="17"/>
  <c r="K4907" i="17" s="1"/>
  <c r="G3887" i="17"/>
  <c r="K3887" i="17" s="1"/>
  <c r="G6437" i="17"/>
  <c r="K6437" i="17" s="1"/>
  <c r="G5927" i="17"/>
  <c r="K5927" i="17" s="1"/>
  <c r="G6947" i="17"/>
  <c r="K6947" i="17" s="1"/>
  <c r="G6267" i="17"/>
  <c r="K6267" i="17" s="1"/>
  <c r="G6777" i="17"/>
  <c r="K6777" i="17" s="1"/>
  <c r="G5757" i="17"/>
  <c r="K5757" i="17" s="1"/>
  <c r="G5417" i="17"/>
  <c r="K5417" i="17" s="1"/>
  <c r="G5587" i="17"/>
  <c r="K5587" i="17" s="1"/>
  <c r="G6097" i="17"/>
  <c r="K6097" i="17" s="1"/>
  <c r="G6607" i="17"/>
  <c r="K6607" i="17" s="1"/>
  <c r="G7117" i="17"/>
  <c r="K7117" i="17" s="1"/>
  <c r="G7457" i="17"/>
  <c r="K7457" i="17" s="1"/>
  <c r="G7287" i="17"/>
  <c r="K7287" i="17" s="1"/>
  <c r="G141" i="17"/>
  <c r="K141" i="17" s="1"/>
  <c r="G311" i="17"/>
  <c r="K311" i="17" s="1"/>
  <c r="G481" i="17"/>
  <c r="K481" i="17" s="1"/>
  <c r="G651" i="17"/>
  <c r="K651" i="17" s="1"/>
  <c r="G991" i="17"/>
  <c r="K991" i="17" s="1"/>
  <c r="G821" i="17"/>
  <c r="K821" i="17" s="1"/>
  <c r="G1161" i="17"/>
  <c r="K1161" i="17" s="1"/>
  <c r="G1671" i="17"/>
  <c r="K1671" i="17" s="1"/>
  <c r="G1501" i="17"/>
  <c r="K1501" i="17" s="1"/>
  <c r="G1331" i="17"/>
  <c r="K1331" i="17" s="1"/>
  <c r="G1841" i="17"/>
  <c r="K1841" i="17" s="1"/>
  <c r="G2691" i="17"/>
  <c r="K2691" i="17" s="1"/>
  <c r="G2181" i="17"/>
  <c r="K2181" i="17" s="1"/>
  <c r="G3201" i="17"/>
  <c r="K3201" i="17" s="1"/>
  <c r="G2011" i="17"/>
  <c r="K2011" i="17" s="1"/>
  <c r="G2521" i="17"/>
  <c r="K2521" i="17" s="1"/>
  <c r="G3031" i="17"/>
  <c r="K3031" i="17" s="1"/>
  <c r="G3541" i="17"/>
  <c r="K3541" i="17" s="1"/>
  <c r="G2351" i="17"/>
  <c r="K2351" i="17" s="1"/>
  <c r="G2861" i="17"/>
  <c r="K2861" i="17" s="1"/>
  <c r="G3371" i="17"/>
  <c r="K3371" i="17" s="1"/>
  <c r="G4221" i="17"/>
  <c r="K4221" i="17" s="1"/>
  <c r="G5241" i="17"/>
  <c r="K5241" i="17" s="1"/>
  <c r="G3711" i="17"/>
  <c r="K3711" i="17" s="1"/>
  <c r="G4731" i="17"/>
  <c r="K4731" i="17" s="1"/>
  <c r="G4051" i="17"/>
  <c r="K4051" i="17" s="1"/>
  <c r="G4561" i="17"/>
  <c r="K4561" i="17" s="1"/>
  <c r="G5071" i="17"/>
  <c r="K5071" i="17" s="1"/>
  <c r="G4391" i="17"/>
  <c r="K4391" i="17" s="1"/>
  <c r="G4901" i="17"/>
  <c r="K4901" i="17" s="1"/>
  <c r="G3881" i="17"/>
  <c r="K3881" i="17" s="1"/>
  <c r="G6431" i="17"/>
  <c r="K6431" i="17" s="1"/>
  <c r="G6941" i="17"/>
  <c r="K6941" i="17" s="1"/>
  <c r="G5411" i="17"/>
  <c r="K5411" i="17" s="1"/>
  <c r="G5921" i="17"/>
  <c r="K5921" i="17" s="1"/>
  <c r="G5751" i="17"/>
  <c r="K5751" i="17" s="1"/>
  <c r="G6261" i="17"/>
  <c r="K6261" i="17" s="1"/>
  <c r="G6771" i="17"/>
  <c r="K6771" i="17" s="1"/>
  <c r="G5581" i="17"/>
  <c r="K5581" i="17" s="1"/>
  <c r="G6091" i="17"/>
  <c r="K6091" i="17" s="1"/>
  <c r="G6601" i="17"/>
  <c r="K6601" i="17" s="1"/>
  <c r="G7111" i="17"/>
  <c r="K7111" i="17" s="1"/>
  <c r="G7281" i="17"/>
  <c r="K7281" i="17" s="1"/>
  <c r="G7451" i="17"/>
  <c r="K7451" i="17" s="1"/>
  <c r="G135" i="17"/>
  <c r="K135" i="17" s="1"/>
  <c r="G305" i="17"/>
  <c r="K305" i="17" s="1"/>
  <c r="G475" i="17"/>
  <c r="K475" i="17" s="1"/>
  <c r="G645" i="17"/>
  <c r="K645" i="17" s="1"/>
  <c r="G985" i="17"/>
  <c r="K985" i="17" s="1"/>
  <c r="G815" i="17"/>
  <c r="K815" i="17" s="1"/>
  <c r="G1155" i="17"/>
  <c r="K1155" i="17" s="1"/>
  <c r="G1665" i="17"/>
  <c r="K1665" i="17" s="1"/>
  <c r="G1495" i="17"/>
  <c r="K1495" i="17" s="1"/>
  <c r="G1325" i="17"/>
  <c r="K1325" i="17" s="1"/>
  <c r="G1835" i="17"/>
  <c r="K1835" i="17" s="1"/>
  <c r="G2685" i="17"/>
  <c r="K2685" i="17" s="1"/>
  <c r="G2175" i="17"/>
  <c r="K2175" i="17" s="1"/>
  <c r="G3195" i="17"/>
  <c r="K3195" i="17" s="1"/>
  <c r="G2005" i="17"/>
  <c r="K2005" i="17" s="1"/>
  <c r="G2515" i="17"/>
  <c r="K2515" i="17" s="1"/>
  <c r="G3025" i="17"/>
  <c r="K3025" i="17" s="1"/>
  <c r="G3535" i="17"/>
  <c r="K3535" i="17" s="1"/>
  <c r="G2345" i="17"/>
  <c r="K2345" i="17" s="1"/>
  <c r="G2855" i="17"/>
  <c r="K2855" i="17" s="1"/>
  <c r="G3365" i="17"/>
  <c r="K3365" i="17" s="1"/>
  <c r="G4215" i="17"/>
  <c r="K4215" i="17" s="1"/>
  <c r="G4725" i="17"/>
  <c r="K4725" i="17" s="1"/>
  <c r="G5235" i="17"/>
  <c r="K5235" i="17" s="1"/>
  <c r="G3705" i="17"/>
  <c r="K3705" i="17" s="1"/>
  <c r="G4045" i="17"/>
  <c r="K4045" i="17" s="1"/>
  <c r="G4555" i="17"/>
  <c r="K4555" i="17" s="1"/>
  <c r="G5065" i="17"/>
  <c r="K5065" i="17" s="1"/>
  <c r="G4385" i="17"/>
  <c r="K4385" i="17" s="1"/>
  <c r="G4895" i="17"/>
  <c r="K4895" i="17" s="1"/>
  <c r="G3875" i="17"/>
  <c r="K3875" i="17" s="1"/>
  <c r="G6425" i="17"/>
  <c r="K6425" i="17" s="1"/>
  <c r="G5915" i="17"/>
  <c r="K5915" i="17" s="1"/>
  <c r="G6935" i="17"/>
  <c r="K6935" i="17" s="1"/>
  <c r="G5745" i="17"/>
  <c r="K5745" i="17" s="1"/>
  <c r="G6255" i="17"/>
  <c r="K6255" i="17" s="1"/>
  <c r="G6765" i="17"/>
  <c r="K6765" i="17" s="1"/>
  <c r="G5405" i="17"/>
  <c r="K5405" i="17" s="1"/>
  <c r="G5575" i="17"/>
  <c r="K5575" i="17" s="1"/>
  <c r="G6085" i="17"/>
  <c r="K6085" i="17" s="1"/>
  <c r="G6595" i="17"/>
  <c r="K6595" i="17" s="1"/>
  <c r="G7105" i="17"/>
  <c r="K7105" i="17" s="1"/>
  <c r="G7275" i="17"/>
  <c r="K7275" i="17" s="1"/>
  <c r="G7445" i="17"/>
  <c r="K7445" i="17" s="1"/>
  <c r="G129" i="17"/>
  <c r="K129" i="17" s="1"/>
  <c r="G299" i="17"/>
  <c r="K299" i="17" s="1"/>
  <c r="G469" i="17"/>
  <c r="K469" i="17" s="1"/>
  <c r="G639" i="17"/>
  <c r="K639" i="17" s="1"/>
  <c r="G979" i="17"/>
  <c r="K979" i="17" s="1"/>
  <c r="G809" i="17"/>
  <c r="K809" i="17" s="1"/>
  <c r="G1149" i="17"/>
  <c r="K1149" i="17" s="1"/>
  <c r="G1659" i="17"/>
  <c r="K1659" i="17" s="1"/>
  <c r="G1489" i="17"/>
  <c r="K1489" i="17" s="1"/>
  <c r="G1319" i="17"/>
  <c r="K1319" i="17" s="1"/>
  <c r="G1829" i="17"/>
  <c r="K1829" i="17" s="1"/>
  <c r="G2679" i="17"/>
  <c r="K2679" i="17" s="1"/>
  <c r="G2169" i="17"/>
  <c r="K2169" i="17" s="1"/>
  <c r="G3189" i="17"/>
  <c r="K3189" i="17" s="1"/>
  <c r="G1999" i="17"/>
  <c r="K1999" i="17" s="1"/>
  <c r="G2509" i="17"/>
  <c r="K2509" i="17" s="1"/>
  <c r="G3019" i="17"/>
  <c r="K3019" i="17" s="1"/>
  <c r="G3529" i="17"/>
  <c r="K3529" i="17" s="1"/>
  <c r="G2339" i="17"/>
  <c r="K2339" i="17" s="1"/>
  <c r="G2849" i="17"/>
  <c r="K2849" i="17" s="1"/>
  <c r="G3359" i="17"/>
  <c r="K3359" i="17" s="1"/>
  <c r="G4209" i="17"/>
  <c r="K4209" i="17" s="1"/>
  <c r="G4719" i="17"/>
  <c r="K4719" i="17" s="1"/>
  <c r="G5229" i="17"/>
  <c r="K5229" i="17" s="1"/>
  <c r="G3699" i="17"/>
  <c r="K3699" i="17" s="1"/>
  <c r="G4039" i="17"/>
  <c r="K4039" i="17" s="1"/>
  <c r="G4549" i="17"/>
  <c r="K4549" i="17" s="1"/>
  <c r="G5059" i="17"/>
  <c r="K5059" i="17" s="1"/>
  <c r="G4379" i="17"/>
  <c r="K4379" i="17" s="1"/>
  <c r="G4889" i="17"/>
  <c r="K4889" i="17" s="1"/>
  <c r="G3869" i="17"/>
  <c r="K3869" i="17" s="1"/>
  <c r="G6929" i="17"/>
  <c r="K6929" i="17" s="1"/>
  <c r="G5909" i="17"/>
  <c r="K5909" i="17" s="1"/>
  <c r="G6419" i="17"/>
  <c r="K6419" i="17" s="1"/>
  <c r="G6249" i="17"/>
  <c r="K6249" i="17" s="1"/>
  <c r="G6759" i="17"/>
  <c r="K6759" i="17" s="1"/>
  <c r="G5739" i="17"/>
  <c r="K5739" i="17" s="1"/>
  <c r="G5399" i="17"/>
  <c r="K5399" i="17" s="1"/>
  <c r="G5569" i="17"/>
  <c r="K5569" i="17" s="1"/>
  <c r="G6079" i="17"/>
  <c r="K6079" i="17" s="1"/>
  <c r="G6589" i="17"/>
  <c r="K6589" i="17" s="1"/>
  <c r="G7099" i="17"/>
  <c r="K7099" i="17" s="1"/>
  <c r="G7439" i="17"/>
  <c r="K7439" i="17" s="1"/>
  <c r="G7269" i="17"/>
  <c r="K7269" i="17" s="1"/>
  <c r="G123" i="17"/>
  <c r="K123" i="17" s="1"/>
  <c r="G293" i="17"/>
  <c r="K293" i="17" s="1"/>
  <c r="G463" i="17"/>
  <c r="K463" i="17" s="1"/>
  <c r="G633" i="17"/>
  <c r="K633" i="17" s="1"/>
  <c r="G803" i="17"/>
  <c r="K803" i="17" s="1"/>
  <c r="G973" i="17"/>
  <c r="K973" i="17" s="1"/>
  <c r="G1143" i="17"/>
  <c r="K1143" i="17" s="1"/>
  <c r="G1653" i="17"/>
  <c r="K1653" i="17" s="1"/>
  <c r="G1483" i="17"/>
  <c r="K1483" i="17" s="1"/>
  <c r="G1313" i="17"/>
  <c r="K1313" i="17" s="1"/>
  <c r="G1823" i="17"/>
  <c r="K1823" i="17" s="1"/>
  <c r="G2673" i="17"/>
  <c r="K2673" i="17" s="1"/>
  <c r="G2163" i="17"/>
  <c r="K2163" i="17" s="1"/>
  <c r="G3183" i="17"/>
  <c r="K3183" i="17" s="1"/>
  <c r="G1993" i="17"/>
  <c r="K1993" i="17" s="1"/>
  <c r="G2503" i="17"/>
  <c r="K2503" i="17" s="1"/>
  <c r="G3013" i="17"/>
  <c r="K3013" i="17" s="1"/>
  <c r="G3523" i="17"/>
  <c r="K3523" i="17" s="1"/>
  <c r="G2333" i="17"/>
  <c r="K2333" i="17" s="1"/>
  <c r="G2843" i="17"/>
  <c r="K2843" i="17" s="1"/>
  <c r="G3353" i="17"/>
  <c r="K3353" i="17" s="1"/>
  <c r="G4203" i="17"/>
  <c r="K4203" i="17" s="1"/>
  <c r="G4713" i="17"/>
  <c r="K4713" i="17" s="1"/>
  <c r="G5223" i="17"/>
  <c r="K5223" i="17" s="1"/>
  <c r="G3693" i="17"/>
  <c r="K3693" i="17" s="1"/>
  <c r="G4033" i="17"/>
  <c r="K4033" i="17" s="1"/>
  <c r="G4543" i="17"/>
  <c r="K4543" i="17" s="1"/>
  <c r="G5053" i="17"/>
  <c r="K5053" i="17" s="1"/>
  <c r="G3863" i="17"/>
  <c r="K3863" i="17" s="1"/>
  <c r="G4373" i="17"/>
  <c r="K4373" i="17" s="1"/>
  <c r="G4883" i="17"/>
  <c r="K4883" i="17" s="1"/>
  <c r="G5393" i="17"/>
  <c r="K5393" i="17" s="1"/>
  <c r="G5903" i="17"/>
  <c r="K5903" i="17" s="1"/>
  <c r="G6413" i="17"/>
  <c r="K6413" i="17" s="1"/>
  <c r="G6923" i="17"/>
  <c r="K6923" i="17" s="1"/>
  <c r="G6243" i="17"/>
  <c r="K6243" i="17" s="1"/>
  <c r="G6753" i="17"/>
  <c r="K6753" i="17" s="1"/>
  <c r="G5733" i="17"/>
  <c r="K5733" i="17" s="1"/>
  <c r="G5563" i="17"/>
  <c r="K5563" i="17" s="1"/>
  <c r="G6073" i="17"/>
  <c r="K6073" i="17" s="1"/>
  <c r="G6583" i="17"/>
  <c r="K6583" i="17" s="1"/>
  <c r="G7093" i="17"/>
  <c r="K7093" i="17" s="1"/>
  <c r="G7263" i="17"/>
  <c r="K7263" i="17" s="1"/>
  <c r="G7433" i="17"/>
  <c r="K7433" i="17" s="1"/>
  <c r="G117" i="17"/>
  <c r="K117" i="17" s="1"/>
  <c r="G287" i="17"/>
  <c r="K287" i="17" s="1"/>
  <c r="G457" i="17"/>
  <c r="K457" i="17" s="1"/>
  <c r="G627" i="17"/>
  <c r="K627" i="17" s="1"/>
  <c r="G797" i="17"/>
  <c r="K797" i="17" s="1"/>
  <c r="G967" i="17"/>
  <c r="K967" i="17" s="1"/>
  <c r="G1137" i="17"/>
  <c r="K1137" i="17" s="1"/>
  <c r="G1647" i="17"/>
  <c r="K1647" i="17" s="1"/>
  <c r="G1477" i="17"/>
  <c r="K1477" i="17" s="1"/>
  <c r="G1307" i="17"/>
  <c r="K1307" i="17" s="1"/>
  <c r="G1817" i="17"/>
  <c r="K1817" i="17" s="1"/>
  <c r="G2157" i="17"/>
  <c r="K2157" i="17" s="1"/>
  <c r="G2667" i="17"/>
  <c r="K2667" i="17" s="1"/>
  <c r="G3177" i="17"/>
  <c r="K3177" i="17" s="1"/>
  <c r="G1987" i="17"/>
  <c r="K1987" i="17" s="1"/>
  <c r="G2497" i="17"/>
  <c r="K2497" i="17" s="1"/>
  <c r="G3007" i="17"/>
  <c r="K3007" i="17" s="1"/>
  <c r="G3517" i="17"/>
  <c r="K3517" i="17" s="1"/>
  <c r="G2327" i="17"/>
  <c r="K2327" i="17" s="1"/>
  <c r="G2837" i="17"/>
  <c r="K2837" i="17" s="1"/>
  <c r="G3347" i="17"/>
  <c r="K3347" i="17" s="1"/>
  <c r="G4197" i="17"/>
  <c r="K4197" i="17" s="1"/>
  <c r="G4707" i="17"/>
  <c r="K4707" i="17" s="1"/>
  <c r="G5217" i="17"/>
  <c r="K5217" i="17" s="1"/>
  <c r="G3687" i="17"/>
  <c r="K3687" i="17" s="1"/>
  <c r="G4027" i="17"/>
  <c r="K4027" i="17" s="1"/>
  <c r="G4537" i="17"/>
  <c r="K4537" i="17" s="1"/>
  <c r="G5047" i="17"/>
  <c r="K5047" i="17" s="1"/>
  <c r="G4367" i="17"/>
  <c r="K4367" i="17" s="1"/>
  <c r="G4877" i="17"/>
  <c r="K4877" i="17" s="1"/>
  <c r="G3857" i="17"/>
  <c r="K3857" i="17" s="1"/>
  <c r="G5897" i="17"/>
  <c r="K5897" i="17" s="1"/>
  <c r="G6407" i="17"/>
  <c r="K6407" i="17" s="1"/>
  <c r="G6917" i="17"/>
  <c r="K6917" i="17" s="1"/>
  <c r="G6237" i="17"/>
  <c r="K6237" i="17" s="1"/>
  <c r="G6747" i="17"/>
  <c r="K6747" i="17" s="1"/>
  <c r="G5387" i="17"/>
  <c r="K5387" i="17" s="1"/>
  <c r="G5727" i="17"/>
  <c r="K5727" i="17" s="1"/>
  <c r="G5557" i="17"/>
  <c r="K5557" i="17" s="1"/>
  <c r="G6067" i="17"/>
  <c r="K6067" i="17" s="1"/>
  <c r="G6577" i="17"/>
  <c r="K6577" i="17" s="1"/>
  <c r="G7087" i="17"/>
  <c r="K7087" i="17" s="1"/>
  <c r="G7257" i="17"/>
  <c r="K7257" i="17" s="1"/>
  <c r="G7427" i="17"/>
  <c r="K7427" i="17" s="1"/>
  <c r="G111" i="17"/>
  <c r="K111" i="17" s="1"/>
  <c r="G281" i="17"/>
  <c r="K281" i="17" s="1"/>
  <c r="G451" i="17"/>
  <c r="K451" i="17" s="1"/>
  <c r="G621" i="17"/>
  <c r="K621" i="17" s="1"/>
  <c r="G791" i="17"/>
  <c r="K791" i="17" s="1"/>
  <c r="G961" i="17"/>
  <c r="K961" i="17" s="1"/>
  <c r="G1641" i="17"/>
  <c r="K1641" i="17" s="1"/>
  <c r="G1471" i="17"/>
  <c r="K1471" i="17" s="1"/>
  <c r="G1301" i="17"/>
  <c r="K1301" i="17" s="1"/>
  <c r="G1811" i="17"/>
  <c r="K1811" i="17" s="1"/>
  <c r="G1131" i="17"/>
  <c r="K1131" i="17" s="1"/>
  <c r="G3171" i="17"/>
  <c r="K3171" i="17" s="1"/>
  <c r="G2151" i="17"/>
  <c r="K2151" i="17" s="1"/>
  <c r="G2661" i="17"/>
  <c r="K2661" i="17" s="1"/>
  <c r="G1981" i="17"/>
  <c r="K1981" i="17" s="1"/>
  <c r="G2491" i="17"/>
  <c r="K2491" i="17" s="1"/>
  <c r="G3001" i="17"/>
  <c r="K3001" i="17" s="1"/>
  <c r="G3511" i="17"/>
  <c r="K3511" i="17" s="1"/>
  <c r="G2321" i="17"/>
  <c r="K2321" i="17" s="1"/>
  <c r="G2831" i="17"/>
  <c r="K2831" i="17" s="1"/>
  <c r="G3341" i="17"/>
  <c r="K3341" i="17" s="1"/>
  <c r="G4191" i="17"/>
  <c r="K4191" i="17" s="1"/>
  <c r="G4701" i="17"/>
  <c r="K4701" i="17" s="1"/>
  <c r="G5211" i="17"/>
  <c r="K5211" i="17" s="1"/>
  <c r="G3681" i="17"/>
  <c r="K3681" i="17" s="1"/>
  <c r="G4021" i="17"/>
  <c r="K4021" i="17" s="1"/>
  <c r="G4531" i="17"/>
  <c r="K4531" i="17" s="1"/>
  <c r="G5041" i="17"/>
  <c r="K5041" i="17" s="1"/>
  <c r="G3851" i="17"/>
  <c r="K3851" i="17" s="1"/>
  <c r="G4361" i="17"/>
  <c r="K4361" i="17" s="1"/>
  <c r="G4871" i="17"/>
  <c r="K4871" i="17" s="1"/>
  <c r="G5891" i="17"/>
  <c r="K5891" i="17" s="1"/>
  <c r="G6401" i="17"/>
  <c r="K6401" i="17" s="1"/>
  <c r="G6911" i="17"/>
  <c r="K6911" i="17" s="1"/>
  <c r="G5721" i="17"/>
  <c r="K5721" i="17" s="1"/>
  <c r="G6231" i="17"/>
  <c r="K6231" i="17" s="1"/>
  <c r="G6741" i="17"/>
  <c r="K6741" i="17" s="1"/>
  <c r="G5381" i="17"/>
  <c r="K5381" i="17" s="1"/>
  <c r="G5551" i="17"/>
  <c r="K5551" i="17" s="1"/>
  <c r="G6061" i="17"/>
  <c r="K6061" i="17" s="1"/>
  <c r="G6571" i="17"/>
  <c r="K6571" i="17" s="1"/>
  <c r="G7081" i="17"/>
  <c r="K7081" i="17" s="1"/>
  <c r="G7251" i="17"/>
  <c r="K7251" i="17" s="1"/>
  <c r="G7421" i="17"/>
  <c r="K7421" i="17" s="1"/>
  <c r="G105" i="17"/>
  <c r="K105" i="17" s="1"/>
  <c r="G275" i="17"/>
  <c r="K275" i="17" s="1"/>
  <c r="G445" i="17"/>
  <c r="K445" i="17" s="1"/>
  <c r="G615" i="17"/>
  <c r="K615" i="17" s="1"/>
  <c r="G785" i="17"/>
  <c r="K785" i="17" s="1"/>
  <c r="G955" i="17"/>
  <c r="K955" i="17" s="1"/>
  <c r="G1125" i="17"/>
  <c r="K1125" i="17" s="1"/>
  <c r="G1635" i="17"/>
  <c r="K1635" i="17" s="1"/>
  <c r="G1465" i="17"/>
  <c r="K1465" i="17" s="1"/>
  <c r="G1295" i="17"/>
  <c r="K1295" i="17" s="1"/>
  <c r="G1805" i="17"/>
  <c r="K1805" i="17" s="1"/>
  <c r="G2145" i="17"/>
  <c r="K2145" i="17" s="1"/>
  <c r="G2655" i="17"/>
  <c r="K2655" i="17" s="1"/>
  <c r="G3165" i="17"/>
  <c r="K3165" i="17" s="1"/>
  <c r="G2485" i="17"/>
  <c r="K2485" i="17" s="1"/>
  <c r="G2995" i="17"/>
  <c r="K2995" i="17" s="1"/>
  <c r="G3505" i="17"/>
  <c r="K3505" i="17" s="1"/>
  <c r="G1975" i="17"/>
  <c r="K1975" i="17" s="1"/>
  <c r="G2315" i="17"/>
  <c r="K2315" i="17" s="1"/>
  <c r="G2825" i="17"/>
  <c r="K2825" i="17" s="1"/>
  <c r="G3335" i="17"/>
  <c r="K3335" i="17" s="1"/>
  <c r="G4185" i="17"/>
  <c r="K4185" i="17" s="1"/>
  <c r="G4695" i="17"/>
  <c r="K4695" i="17" s="1"/>
  <c r="G5205" i="17"/>
  <c r="K5205" i="17" s="1"/>
  <c r="G3675" i="17"/>
  <c r="K3675" i="17" s="1"/>
  <c r="G4015" i="17"/>
  <c r="K4015" i="17" s="1"/>
  <c r="G4525" i="17"/>
  <c r="K4525" i="17" s="1"/>
  <c r="G5035" i="17"/>
  <c r="K5035" i="17" s="1"/>
  <c r="G3845" i="17"/>
  <c r="K3845" i="17" s="1"/>
  <c r="G4355" i="17"/>
  <c r="K4355" i="17" s="1"/>
  <c r="G4865" i="17"/>
  <c r="K4865" i="17" s="1"/>
  <c r="G5375" i="17"/>
  <c r="K5375" i="17" s="1"/>
  <c r="G5885" i="17"/>
  <c r="K5885" i="17" s="1"/>
  <c r="G6395" i="17"/>
  <c r="K6395" i="17" s="1"/>
  <c r="G6905" i="17"/>
  <c r="K6905" i="17" s="1"/>
  <c r="G5715" i="17"/>
  <c r="K5715" i="17" s="1"/>
  <c r="G6225" i="17"/>
  <c r="K6225" i="17" s="1"/>
  <c r="G6735" i="17"/>
  <c r="K6735" i="17" s="1"/>
  <c r="G5545" i="17"/>
  <c r="K5545" i="17" s="1"/>
  <c r="G6055" i="17"/>
  <c r="K6055" i="17" s="1"/>
  <c r="G6565" i="17"/>
  <c r="K6565" i="17" s="1"/>
  <c r="G7075" i="17"/>
  <c r="K7075" i="17" s="1"/>
  <c r="G7415" i="17"/>
  <c r="K7415" i="17" s="1"/>
  <c r="G7245" i="17"/>
  <c r="K7245" i="17" s="1"/>
  <c r="G99" i="17"/>
  <c r="K99" i="17" s="1"/>
  <c r="G269" i="17"/>
  <c r="K269" i="17" s="1"/>
  <c r="G439" i="17"/>
  <c r="K439" i="17" s="1"/>
  <c r="G609" i="17"/>
  <c r="K609" i="17" s="1"/>
  <c r="G779" i="17"/>
  <c r="K779" i="17" s="1"/>
  <c r="G949" i="17"/>
  <c r="K949" i="17" s="1"/>
  <c r="G1119" i="17"/>
  <c r="K1119" i="17" s="1"/>
  <c r="G1629" i="17"/>
  <c r="K1629" i="17" s="1"/>
  <c r="G1459" i="17"/>
  <c r="K1459" i="17" s="1"/>
  <c r="G1289" i="17"/>
  <c r="K1289" i="17" s="1"/>
  <c r="G1799" i="17"/>
  <c r="K1799" i="17" s="1"/>
  <c r="G1969" i="17"/>
  <c r="K1969" i="17" s="1"/>
  <c r="G2139" i="17"/>
  <c r="K2139" i="17" s="1"/>
  <c r="G2649" i="17"/>
  <c r="K2649" i="17" s="1"/>
  <c r="G3159" i="17"/>
  <c r="K3159" i="17" s="1"/>
  <c r="G2479" i="17"/>
  <c r="K2479" i="17" s="1"/>
  <c r="G2989" i="17"/>
  <c r="K2989" i="17" s="1"/>
  <c r="G3499" i="17"/>
  <c r="K3499" i="17" s="1"/>
  <c r="G2309" i="17"/>
  <c r="K2309" i="17" s="1"/>
  <c r="G2819" i="17"/>
  <c r="K2819" i="17" s="1"/>
  <c r="G3329" i="17"/>
  <c r="K3329" i="17" s="1"/>
  <c r="G4179" i="17"/>
  <c r="K4179" i="17" s="1"/>
  <c r="G4689" i="17"/>
  <c r="K4689" i="17" s="1"/>
  <c r="G5199" i="17"/>
  <c r="K5199" i="17" s="1"/>
  <c r="G3669" i="17"/>
  <c r="K3669" i="17" s="1"/>
  <c r="G4009" i="17"/>
  <c r="K4009" i="17" s="1"/>
  <c r="G4519" i="17"/>
  <c r="K4519" i="17" s="1"/>
  <c r="G5029" i="17"/>
  <c r="K5029" i="17" s="1"/>
  <c r="G3839" i="17"/>
  <c r="K3839" i="17" s="1"/>
  <c r="G4349" i="17"/>
  <c r="K4349" i="17" s="1"/>
  <c r="G4859" i="17"/>
  <c r="K4859" i="17" s="1"/>
  <c r="G6899" i="17"/>
  <c r="K6899" i="17" s="1"/>
  <c r="G5879" i="17"/>
  <c r="K5879" i="17" s="1"/>
  <c r="G6389" i="17"/>
  <c r="K6389" i="17" s="1"/>
  <c r="G5709" i="17"/>
  <c r="K5709" i="17" s="1"/>
  <c r="G5369" i="17"/>
  <c r="K5369" i="17" s="1"/>
  <c r="G6219" i="17"/>
  <c r="K6219" i="17" s="1"/>
  <c r="G6729" i="17"/>
  <c r="K6729" i="17" s="1"/>
  <c r="G5539" i="17"/>
  <c r="K5539" i="17" s="1"/>
  <c r="G6049" i="17"/>
  <c r="K6049" i="17" s="1"/>
  <c r="G6559" i="17"/>
  <c r="K6559" i="17" s="1"/>
  <c r="G7069" i="17"/>
  <c r="K7069" i="17" s="1"/>
  <c r="G7239" i="17"/>
  <c r="K7239" i="17" s="1"/>
  <c r="G7409" i="17"/>
  <c r="K7409" i="17" s="1"/>
  <c r="G93" i="17"/>
  <c r="K93" i="17" s="1"/>
  <c r="G263" i="17"/>
  <c r="K263" i="17" s="1"/>
  <c r="G433" i="17"/>
  <c r="K433" i="17" s="1"/>
  <c r="G603" i="17"/>
  <c r="K603" i="17" s="1"/>
  <c r="G773" i="17"/>
  <c r="K773" i="17" s="1"/>
  <c r="G943" i="17"/>
  <c r="K943" i="17" s="1"/>
  <c r="G1113" i="17"/>
  <c r="K1113" i="17" s="1"/>
  <c r="G1623" i="17"/>
  <c r="K1623" i="17" s="1"/>
  <c r="G1453" i="17"/>
  <c r="K1453" i="17" s="1"/>
  <c r="G1283" i="17"/>
  <c r="K1283" i="17" s="1"/>
  <c r="G1793" i="17"/>
  <c r="K1793" i="17" s="1"/>
  <c r="G2133" i="17"/>
  <c r="K2133" i="17" s="1"/>
  <c r="G2643" i="17"/>
  <c r="K2643" i="17" s="1"/>
  <c r="G3153" i="17"/>
  <c r="K3153" i="17" s="1"/>
  <c r="G1963" i="17"/>
  <c r="K1963" i="17" s="1"/>
  <c r="G2473" i="17"/>
  <c r="K2473" i="17" s="1"/>
  <c r="G2983" i="17"/>
  <c r="K2983" i="17" s="1"/>
  <c r="G3493" i="17"/>
  <c r="K3493" i="17" s="1"/>
  <c r="G2303" i="17"/>
  <c r="K2303" i="17" s="1"/>
  <c r="G2813" i="17"/>
  <c r="K2813" i="17" s="1"/>
  <c r="G3323" i="17"/>
  <c r="K3323" i="17" s="1"/>
  <c r="G4173" i="17"/>
  <c r="K4173" i="17" s="1"/>
  <c r="G4683" i="17"/>
  <c r="K4683" i="17" s="1"/>
  <c r="G5193" i="17"/>
  <c r="K5193" i="17" s="1"/>
  <c r="G3663" i="17"/>
  <c r="K3663" i="17" s="1"/>
  <c r="G4003" i="17"/>
  <c r="K4003" i="17" s="1"/>
  <c r="G4513" i="17"/>
  <c r="K4513" i="17" s="1"/>
  <c r="G5023" i="17"/>
  <c r="K5023" i="17" s="1"/>
  <c r="G3833" i="17"/>
  <c r="K3833" i="17" s="1"/>
  <c r="G4343" i="17"/>
  <c r="K4343" i="17" s="1"/>
  <c r="G4853" i="17"/>
  <c r="K4853" i="17" s="1"/>
  <c r="G6893" i="17"/>
  <c r="K6893" i="17" s="1"/>
  <c r="G5873" i="17"/>
  <c r="K5873" i="17" s="1"/>
  <c r="G6383" i="17"/>
  <c r="K6383" i="17" s="1"/>
  <c r="G5703" i="17"/>
  <c r="K5703" i="17" s="1"/>
  <c r="G6213" i="17"/>
  <c r="K6213" i="17" s="1"/>
  <c r="G6723" i="17"/>
  <c r="K6723" i="17" s="1"/>
  <c r="G5363" i="17"/>
  <c r="K5363" i="17" s="1"/>
  <c r="G5533" i="17"/>
  <c r="K5533" i="17" s="1"/>
  <c r="G6043" i="17"/>
  <c r="K6043" i="17" s="1"/>
  <c r="G6553" i="17"/>
  <c r="K6553" i="17" s="1"/>
  <c r="G7063" i="17"/>
  <c r="K7063" i="17" s="1"/>
  <c r="G7233" i="17"/>
  <c r="K7233" i="17" s="1"/>
  <c r="G7403" i="17"/>
  <c r="K7403" i="17" s="1"/>
  <c r="G87" i="17"/>
  <c r="K87" i="17" s="1"/>
  <c r="G257" i="17"/>
  <c r="K257" i="17" s="1"/>
  <c r="G427" i="17"/>
  <c r="K427" i="17" s="1"/>
  <c r="G597" i="17"/>
  <c r="K597" i="17" s="1"/>
  <c r="G767" i="17"/>
  <c r="K767" i="17" s="1"/>
  <c r="G937" i="17"/>
  <c r="K937" i="17" s="1"/>
  <c r="G1107" i="17"/>
  <c r="K1107" i="17" s="1"/>
  <c r="G1617" i="17"/>
  <c r="K1617" i="17" s="1"/>
  <c r="G1447" i="17"/>
  <c r="K1447" i="17" s="1"/>
  <c r="G1277" i="17"/>
  <c r="K1277" i="17" s="1"/>
  <c r="G1787" i="17"/>
  <c r="K1787" i="17" s="1"/>
  <c r="G3147" i="17"/>
  <c r="K3147" i="17" s="1"/>
  <c r="G2127" i="17"/>
  <c r="K2127" i="17" s="1"/>
  <c r="G2637" i="17"/>
  <c r="K2637" i="17" s="1"/>
  <c r="G2467" i="17"/>
  <c r="K2467" i="17" s="1"/>
  <c r="G2977" i="17"/>
  <c r="K2977" i="17" s="1"/>
  <c r="G3487" i="17"/>
  <c r="K3487" i="17" s="1"/>
  <c r="G1957" i="17"/>
  <c r="K1957" i="17" s="1"/>
  <c r="G2807" i="17"/>
  <c r="K2807" i="17" s="1"/>
  <c r="G2297" i="17"/>
  <c r="K2297" i="17" s="1"/>
  <c r="G3317" i="17"/>
  <c r="K3317" i="17" s="1"/>
  <c r="G4167" i="17"/>
  <c r="K4167" i="17" s="1"/>
  <c r="G4677" i="17"/>
  <c r="K4677" i="17" s="1"/>
  <c r="G5187" i="17"/>
  <c r="K5187" i="17" s="1"/>
  <c r="G3657" i="17"/>
  <c r="K3657" i="17" s="1"/>
  <c r="G3997" i="17"/>
  <c r="K3997" i="17" s="1"/>
  <c r="G4507" i="17"/>
  <c r="K4507" i="17" s="1"/>
  <c r="G5017" i="17"/>
  <c r="K5017" i="17" s="1"/>
  <c r="G3827" i="17"/>
  <c r="K3827" i="17" s="1"/>
  <c r="G4337" i="17"/>
  <c r="K4337" i="17" s="1"/>
  <c r="G4847" i="17"/>
  <c r="K4847" i="17" s="1"/>
  <c r="G6377" i="17"/>
  <c r="K6377" i="17" s="1"/>
  <c r="G6887" i="17"/>
  <c r="K6887" i="17" s="1"/>
  <c r="G5357" i="17"/>
  <c r="K5357" i="17" s="1"/>
  <c r="G5867" i="17"/>
  <c r="K5867" i="17" s="1"/>
  <c r="G5697" i="17"/>
  <c r="K5697" i="17" s="1"/>
  <c r="G6207" i="17"/>
  <c r="K6207" i="17" s="1"/>
  <c r="G6717" i="17"/>
  <c r="K6717" i="17" s="1"/>
  <c r="G5527" i="17"/>
  <c r="K5527" i="17" s="1"/>
  <c r="G6037" i="17"/>
  <c r="K6037" i="17" s="1"/>
  <c r="G6547" i="17"/>
  <c r="K6547" i="17" s="1"/>
  <c r="G7057" i="17"/>
  <c r="K7057" i="17" s="1"/>
  <c r="G7397" i="17"/>
  <c r="K7397" i="17" s="1"/>
  <c r="G7227" i="17"/>
  <c r="K7227" i="17" s="1"/>
  <c r="G251" i="17"/>
  <c r="K251" i="17" s="1"/>
  <c r="G81" i="17"/>
  <c r="K81" i="17" s="1"/>
  <c r="G421" i="17"/>
  <c r="K421" i="17" s="1"/>
  <c r="G591" i="17"/>
  <c r="K591" i="17" s="1"/>
  <c r="G761" i="17"/>
  <c r="K761" i="17" s="1"/>
  <c r="G931" i="17"/>
  <c r="K931" i="17" s="1"/>
  <c r="G1101" i="17"/>
  <c r="K1101" i="17" s="1"/>
  <c r="G1611" i="17"/>
  <c r="K1611" i="17" s="1"/>
  <c r="G1441" i="17"/>
  <c r="K1441" i="17" s="1"/>
  <c r="G1271" i="17"/>
  <c r="K1271" i="17" s="1"/>
  <c r="G1781" i="17"/>
  <c r="K1781" i="17" s="1"/>
  <c r="G1951" i="17"/>
  <c r="K1951" i="17" s="1"/>
  <c r="G3141" i="17"/>
  <c r="K3141" i="17" s="1"/>
  <c r="G2121" i="17"/>
  <c r="K2121" i="17" s="1"/>
  <c r="G2631" i="17"/>
  <c r="K2631" i="17" s="1"/>
  <c r="G2461" i="17"/>
  <c r="K2461" i="17" s="1"/>
  <c r="G2971" i="17"/>
  <c r="K2971" i="17" s="1"/>
  <c r="G3481" i="17"/>
  <c r="K3481" i="17" s="1"/>
  <c r="G2801" i="17"/>
  <c r="K2801" i="17" s="1"/>
  <c r="G2291" i="17"/>
  <c r="K2291" i="17" s="1"/>
  <c r="G3311" i="17"/>
  <c r="K3311" i="17" s="1"/>
  <c r="G4161" i="17"/>
  <c r="K4161" i="17" s="1"/>
  <c r="G4671" i="17"/>
  <c r="K4671" i="17" s="1"/>
  <c r="G5181" i="17"/>
  <c r="K5181" i="17" s="1"/>
  <c r="G3651" i="17"/>
  <c r="K3651" i="17" s="1"/>
  <c r="G3991" i="17"/>
  <c r="K3991" i="17" s="1"/>
  <c r="G4501" i="17"/>
  <c r="K4501" i="17" s="1"/>
  <c r="G5011" i="17"/>
  <c r="K5011" i="17" s="1"/>
  <c r="G3821" i="17"/>
  <c r="K3821" i="17" s="1"/>
  <c r="G4331" i="17"/>
  <c r="K4331" i="17" s="1"/>
  <c r="G4841" i="17"/>
  <c r="K4841" i="17" s="1"/>
  <c r="G6371" i="17"/>
  <c r="K6371" i="17" s="1"/>
  <c r="G6881" i="17"/>
  <c r="K6881" i="17" s="1"/>
  <c r="G5861" i="17"/>
  <c r="K5861" i="17" s="1"/>
  <c r="G5691" i="17"/>
  <c r="K5691" i="17" s="1"/>
  <c r="G5351" i="17"/>
  <c r="K5351" i="17" s="1"/>
  <c r="G6201" i="17"/>
  <c r="K6201" i="17" s="1"/>
  <c r="G6711" i="17"/>
  <c r="K6711" i="17" s="1"/>
  <c r="G5521" i="17"/>
  <c r="K5521" i="17" s="1"/>
  <c r="G6031" i="17"/>
  <c r="K6031" i="17" s="1"/>
  <c r="G6541" i="17"/>
  <c r="K6541" i="17" s="1"/>
  <c r="G7051" i="17"/>
  <c r="K7051" i="17" s="1"/>
  <c r="G7221" i="17"/>
  <c r="K7221" i="17" s="1"/>
  <c r="G7391" i="17"/>
  <c r="K7391" i="17" s="1"/>
  <c r="G68" i="17"/>
  <c r="K68" i="17" s="1"/>
  <c r="G238" i="17"/>
  <c r="K238" i="17" s="1"/>
  <c r="G2108" i="17"/>
  <c r="K2108" i="17" s="1"/>
  <c r="G578" i="17"/>
  <c r="K578" i="17" s="1"/>
  <c r="G748" i="17"/>
  <c r="K748" i="17" s="1"/>
  <c r="G3638" i="17"/>
  <c r="K3638" i="17" s="1"/>
  <c r="G6019" i="17"/>
  <c r="K6019" i="17" s="1"/>
  <c r="G408" i="17"/>
  <c r="K408" i="17" s="1"/>
  <c r="G6188" i="17"/>
  <c r="K6188" i="17" s="1"/>
  <c r="G1768" i="17"/>
  <c r="K1768" i="17" s="1"/>
  <c r="G6868" i="17"/>
  <c r="K6868" i="17" s="1"/>
  <c r="G919" i="17"/>
  <c r="K919" i="17" s="1"/>
  <c r="G2448" i="17"/>
  <c r="K2448" i="17" s="1"/>
  <c r="G2958" i="17"/>
  <c r="K2958" i="17" s="1"/>
  <c r="G2278" i="17"/>
  <c r="K2278" i="17" s="1"/>
  <c r="G918" i="17"/>
  <c r="K918" i="17" s="1"/>
  <c r="G2788" i="17"/>
  <c r="K2788" i="17" s="1"/>
  <c r="G5169" i="17"/>
  <c r="K5169" i="17" s="1"/>
  <c r="G1938" i="17"/>
  <c r="K1938" i="17" s="1"/>
  <c r="G2618" i="17"/>
  <c r="K2618" i="17" s="1"/>
  <c r="G3128" i="17"/>
  <c r="K3128" i="17" s="1"/>
  <c r="G4658" i="17"/>
  <c r="K4658" i="17" s="1"/>
  <c r="G3298" i="17"/>
  <c r="K3298" i="17" s="1"/>
  <c r="G3808" i="17"/>
  <c r="K3808" i="17" s="1"/>
  <c r="G7038" i="17"/>
  <c r="K7038" i="17" s="1"/>
  <c r="G6529" i="17"/>
  <c r="K6529" i="17" s="1"/>
  <c r="G4489" i="17"/>
  <c r="K4489" i="17" s="1"/>
  <c r="G5338" i="17"/>
  <c r="K5338" i="17" s="1"/>
  <c r="G4148" i="17"/>
  <c r="K4148" i="17" s="1"/>
  <c r="G4828" i="17"/>
  <c r="K4828" i="17" s="1"/>
  <c r="G4488" i="17"/>
  <c r="K4488" i="17" s="1"/>
  <c r="G5678" i="17"/>
  <c r="K5678" i="17" s="1"/>
  <c r="G3978" i="17"/>
  <c r="K3978" i="17" s="1"/>
  <c r="G7378" i="17"/>
  <c r="K7378" i="17" s="1"/>
  <c r="G1428" i="17"/>
  <c r="K1428" i="17" s="1"/>
  <c r="G5508" i="17"/>
  <c r="K5508" i="17" s="1"/>
  <c r="G1088" i="17"/>
  <c r="K1088" i="17" s="1"/>
  <c r="G6528" i="17"/>
  <c r="K6528" i="17" s="1"/>
  <c r="G5848" i="17"/>
  <c r="K5848" i="17" s="1"/>
  <c r="G6358" i="17"/>
  <c r="K6358" i="17" s="1"/>
  <c r="G5168" i="17"/>
  <c r="K5168" i="17" s="1"/>
  <c r="G1258" i="17"/>
  <c r="K1258" i="17" s="1"/>
  <c r="G7208" i="17"/>
  <c r="K7208" i="17" s="1"/>
  <c r="G6698" i="17"/>
  <c r="K6698" i="17" s="1"/>
  <c r="G62" i="17"/>
  <c r="K62" i="17" s="1"/>
  <c r="G232" i="17"/>
  <c r="K232" i="17" s="1"/>
  <c r="G402" i="17"/>
  <c r="K402" i="17" s="1"/>
  <c r="G572" i="17"/>
  <c r="K572" i="17" s="1"/>
  <c r="G742" i="17"/>
  <c r="K742" i="17" s="1"/>
  <c r="G912" i="17"/>
  <c r="K912" i="17" s="1"/>
  <c r="G1422" i="17"/>
  <c r="K1422" i="17" s="1"/>
  <c r="G1252" i="17"/>
  <c r="K1252" i="17" s="1"/>
  <c r="G1762" i="17"/>
  <c r="K1762" i="17" s="1"/>
  <c r="G1082" i="17"/>
  <c r="K1082" i="17" s="1"/>
  <c r="G1592" i="17"/>
  <c r="K1592" i="17" s="1"/>
  <c r="G1932" i="17"/>
  <c r="K1932" i="17" s="1"/>
  <c r="G3462" i="17"/>
  <c r="K3462" i="17" s="1"/>
  <c r="G2442" i="17"/>
  <c r="K2442" i="17" s="1"/>
  <c r="G2952" i="17"/>
  <c r="K2952" i="17" s="1"/>
  <c r="G2272" i="17"/>
  <c r="K2272" i="17" s="1"/>
  <c r="G3292" i="17"/>
  <c r="K3292" i="17" s="1"/>
  <c r="G2782" i="17"/>
  <c r="K2782" i="17" s="1"/>
  <c r="G2102" i="17"/>
  <c r="K2102" i="17" s="1"/>
  <c r="G2612" i="17"/>
  <c r="K2612" i="17" s="1"/>
  <c r="G3122" i="17"/>
  <c r="K3122" i="17" s="1"/>
  <c r="G3972" i="17"/>
  <c r="K3972" i="17" s="1"/>
  <c r="G4482" i="17"/>
  <c r="K4482" i="17" s="1"/>
  <c r="G4992" i="17"/>
  <c r="K4992" i="17" s="1"/>
  <c r="G4312" i="17"/>
  <c r="K4312" i="17" s="1"/>
  <c r="G3802" i="17"/>
  <c r="K3802" i="17" s="1"/>
  <c r="G4822" i="17"/>
  <c r="K4822" i="17" s="1"/>
  <c r="G5332" i="17"/>
  <c r="K5332" i="17" s="1"/>
  <c r="G4142" i="17"/>
  <c r="K4142" i="17" s="1"/>
  <c r="G4652" i="17"/>
  <c r="K4652" i="17" s="1"/>
  <c r="G3632" i="17"/>
  <c r="K3632" i="17" s="1"/>
  <c r="G5672" i="17"/>
  <c r="K5672" i="17" s="1"/>
  <c r="G6182" i="17"/>
  <c r="K6182" i="17" s="1"/>
  <c r="G6692" i="17"/>
  <c r="K6692" i="17" s="1"/>
  <c r="G7202" i="17"/>
  <c r="K7202" i="17" s="1"/>
  <c r="G7032" i="17"/>
  <c r="K7032" i="17" s="1"/>
  <c r="G5162" i="17"/>
  <c r="K5162" i="17" s="1"/>
  <c r="G5502" i="17"/>
  <c r="K5502" i="17" s="1"/>
  <c r="G6012" i="17"/>
  <c r="K6012" i="17" s="1"/>
  <c r="G6522" i="17"/>
  <c r="K6522" i="17" s="1"/>
  <c r="G5842" i="17"/>
  <c r="K5842" i="17" s="1"/>
  <c r="G6352" i="17"/>
  <c r="K6352" i="17" s="1"/>
  <c r="G6862" i="17"/>
  <c r="K6862" i="17" s="1"/>
  <c r="G7372" i="17"/>
  <c r="K7372" i="17" s="1"/>
  <c r="G56" i="17"/>
  <c r="K56" i="17" s="1"/>
  <c r="G226" i="17"/>
  <c r="K226" i="17" s="1"/>
  <c r="G396" i="17"/>
  <c r="K396" i="17" s="1"/>
  <c r="G566" i="17"/>
  <c r="K566" i="17" s="1"/>
  <c r="G736" i="17"/>
  <c r="K736" i="17" s="1"/>
  <c r="G906" i="17"/>
  <c r="K906" i="17" s="1"/>
  <c r="G1416" i="17"/>
  <c r="K1416" i="17" s="1"/>
  <c r="G1246" i="17"/>
  <c r="K1246" i="17" s="1"/>
  <c r="G1756" i="17"/>
  <c r="K1756" i="17" s="1"/>
  <c r="G1076" i="17"/>
  <c r="K1076" i="17" s="1"/>
  <c r="G1586" i="17"/>
  <c r="K1586" i="17" s="1"/>
  <c r="G1926" i="17"/>
  <c r="K1926" i="17" s="1"/>
  <c r="G3456" i="17"/>
  <c r="K3456" i="17" s="1"/>
  <c r="G2436" i="17"/>
  <c r="K2436" i="17" s="1"/>
  <c r="G2946" i="17"/>
  <c r="K2946" i="17" s="1"/>
  <c r="G2266" i="17"/>
  <c r="K2266" i="17" s="1"/>
  <c r="G3286" i="17"/>
  <c r="K3286" i="17" s="1"/>
  <c r="G2776" i="17"/>
  <c r="K2776" i="17" s="1"/>
  <c r="G2096" i="17"/>
  <c r="K2096" i="17" s="1"/>
  <c r="G2606" i="17"/>
  <c r="K2606" i="17" s="1"/>
  <c r="G3116" i="17"/>
  <c r="K3116" i="17" s="1"/>
  <c r="G3966" i="17"/>
  <c r="K3966" i="17" s="1"/>
  <c r="G4476" i="17"/>
  <c r="K4476" i="17" s="1"/>
  <c r="G4986" i="17"/>
  <c r="K4986" i="17" s="1"/>
  <c r="G4306" i="17"/>
  <c r="K4306" i="17" s="1"/>
  <c r="G3796" i="17"/>
  <c r="K3796" i="17" s="1"/>
  <c r="G4816" i="17"/>
  <c r="K4816" i="17" s="1"/>
  <c r="G5326" i="17"/>
  <c r="K5326" i="17" s="1"/>
  <c r="G4136" i="17"/>
  <c r="K4136" i="17" s="1"/>
  <c r="G4646" i="17"/>
  <c r="K4646" i="17" s="1"/>
  <c r="G3626" i="17"/>
  <c r="K3626" i="17" s="1"/>
  <c r="G6176" i="17"/>
  <c r="K6176" i="17" s="1"/>
  <c r="G6686" i="17"/>
  <c r="K6686" i="17" s="1"/>
  <c r="G7196" i="17"/>
  <c r="K7196" i="17" s="1"/>
  <c r="G5156" i="17"/>
  <c r="K5156" i="17" s="1"/>
  <c r="G5666" i="17"/>
  <c r="K5666" i="17" s="1"/>
  <c r="G7026" i="17"/>
  <c r="K7026" i="17" s="1"/>
  <c r="G5496" i="17"/>
  <c r="K5496" i="17" s="1"/>
  <c r="G6006" i="17"/>
  <c r="K6006" i="17" s="1"/>
  <c r="G6516" i="17"/>
  <c r="K6516" i="17" s="1"/>
  <c r="G5836" i="17"/>
  <c r="K5836" i="17" s="1"/>
  <c r="G6346" i="17"/>
  <c r="K6346" i="17" s="1"/>
  <c r="G6856" i="17"/>
  <c r="K6856" i="17" s="1"/>
  <c r="G7366" i="17"/>
  <c r="K7366" i="17" s="1"/>
  <c r="G50" i="17"/>
  <c r="K50" i="17" s="1"/>
  <c r="G220" i="17"/>
  <c r="K220" i="17" s="1"/>
  <c r="G390" i="17"/>
  <c r="K390" i="17" s="1"/>
  <c r="G560" i="17"/>
  <c r="K560" i="17" s="1"/>
  <c r="G730" i="17"/>
  <c r="K730" i="17" s="1"/>
  <c r="G900" i="17"/>
  <c r="K900" i="17" s="1"/>
  <c r="G1410" i="17"/>
  <c r="K1410" i="17" s="1"/>
  <c r="G1240" i="17"/>
  <c r="K1240" i="17" s="1"/>
  <c r="G1750" i="17"/>
  <c r="K1750" i="17" s="1"/>
  <c r="G1070" i="17"/>
  <c r="K1070" i="17" s="1"/>
  <c r="G1580" i="17"/>
  <c r="K1580" i="17" s="1"/>
  <c r="G1920" i="17"/>
  <c r="K1920" i="17" s="1"/>
  <c r="G3450" i="17"/>
  <c r="K3450" i="17" s="1"/>
  <c r="G2430" i="17"/>
  <c r="K2430" i="17" s="1"/>
  <c r="G2940" i="17"/>
  <c r="K2940" i="17" s="1"/>
  <c r="G2260" i="17"/>
  <c r="K2260" i="17" s="1"/>
  <c r="G3280" i="17"/>
  <c r="K3280" i="17" s="1"/>
  <c r="G2770" i="17"/>
  <c r="K2770" i="17" s="1"/>
  <c r="G2090" i="17"/>
  <c r="K2090" i="17" s="1"/>
  <c r="G2600" i="17"/>
  <c r="K2600" i="17" s="1"/>
  <c r="G3110" i="17"/>
  <c r="K3110" i="17" s="1"/>
  <c r="G3960" i="17"/>
  <c r="K3960" i="17" s="1"/>
  <c r="G4470" i="17"/>
  <c r="K4470" i="17" s="1"/>
  <c r="G4980" i="17"/>
  <c r="K4980" i="17" s="1"/>
  <c r="G4300" i="17"/>
  <c r="K4300" i="17" s="1"/>
  <c r="G3790" i="17"/>
  <c r="K3790" i="17" s="1"/>
  <c r="G4810" i="17"/>
  <c r="K4810" i="17" s="1"/>
  <c r="G5320" i="17"/>
  <c r="K5320" i="17" s="1"/>
  <c r="G4130" i="17"/>
  <c r="K4130" i="17" s="1"/>
  <c r="G4640" i="17"/>
  <c r="K4640" i="17" s="1"/>
  <c r="G3620" i="17"/>
  <c r="K3620" i="17" s="1"/>
  <c r="G5660" i="17"/>
  <c r="K5660" i="17" s="1"/>
  <c r="G6170" i="17"/>
  <c r="K6170" i="17" s="1"/>
  <c r="G6680" i="17"/>
  <c r="K6680" i="17" s="1"/>
  <c r="G7190" i="17"/>
  <c r="K7190" i="17" s="1"/>
  <c r="G7020" i="17"/>
  <c r="K7020" i="17" s="1"/>
  <c r="G5490" i="17"/>
  <c r="K5490" i="17" s="1"/>
  <c r="G6000" i="17"/>
  <c r="K6000" i="17" s="1"/>
  <c r="G6510" i="17"/>
  <c r="K6510" i="17" s="1"/>
  <c r="G5830" i="17"/>
  <c r="K5830" i="17" s="1"/>
  <c r="G6340" i="17"/>
  <c r="K6340" i="17" s="1"/>
  <c r="G5150" i="17"/>
  <c r="K5150" i="17" s="1"/>
  <c r="G6850" i="17"/>
  <c r="K6850" i="17" s="1"/>
  <c r="G7360" i="17"/>
  <c r="K7360" i="17" s="1"/>
  <c r="G44" i="17"/>
  <c r="K44" i="17" s="1"/>
  <c r="G214" i="17"/>
  <c r="K214" i="17" s="1"/>
  <c r="G384" i="17"/>
  <c r="K384" i="17" s="1"/>
  <c r="G554" i="17"/>
  <c r="K554" i="17" s="1"/>
  <c r="G724" i="17"/>
  <c r="K724" i="17" s="1"/>
  <c r="G894" i="17"/>
  <c r="K894" i="17" s="1"/>
  <c r="G1404" i="17"/>
  <c r="K1404" i="17" s="1"/>
  <c r="G1234" i="17"/>
  <c r="K1234" i="17" s="1"/>
  <c r="G1744" i="17"/>
  <c r="K1744" i="17" s="1"/>
  <c r="G1064" i="17"/>
  <c r="K1064" i="17" s="1"/>
  <c r="G1574" i="17"/>
  <c r="K1574" i="17" s="1"/>
  <c r="G1914" i="17"/>
  <c r="K1914" i="17" s="1"/>
  <c r="G3444" i="17"/>
  <c r="K3444" i="17" s="1"/>
  <c r="G2424" i="17"/>
  <c r="K2424" i="17" s="1"/>
  <c r="G2934" i="17"/>
  <c r="K2934" i="17" s="1"/>
  <c r="G2254" i="17"/>
  <c r="K2254" i="17" s="1"/>
  <c r="G3274" i="17"/>
  <c r="K3274" i="17" s="1"/>
  <c r="G2764" i="17"/>
  <c r="K2764" i="17" s="1"/>
  <c r="G2084" i="17"/>
  <c r="K2084" i="17" s="1"/>
  <c r="G2594" i="17"/>
  <c r="K2594" i="17" s="1"/>
  <c r="G3104" i="17"/>
  <c r="K3104" i="17" s="1"/>
  <c r="G3954" i="17"/>
  <c r="K3954" i="17" s="1"/>
  <c r="G4464" i="17"/>
  <c r="K4464" i="17" s="1"/>
  <c r="G4974" i="17"/>
  <c r="K4974" i="17" s="1"/>
  <c r="G4294" i="17"/>
  <c r="K4294" i="17" s="1"/>
  <c r="G3784" i="17"/>
  <c r="K3784" i="17" s="1"/>
  <c r="G4804" i="17"/>
  <c r="K4804" i="17" s="1"/>
  <c r="G5314" i="17"/>
  <c r="K5314" i="17" s="1"/>
  <c r="G4124" i="17"/>
  <c r="K4124" i="17" s="1"/>
  <c r="G4634" i="17"/>
  <c r="K4634" i="17" s="1"/>
  <c r="G3614" i="17"/>
  <c r="K3614" i="17" s="1"/>
  <c r="G5654" i="17"/>
  <c r="K5654" i="17" s="1"/>
  <c r="G6164" i="17"/>
  <c r="K6164" i="17" s="1"/>
  <c r="G6674" i="17"/>
  <c r="K6674" i="17" s="1"/>
  <c r="G7184" i="17"/>
  <c r="K7184" i="17" s="1"/>
  <c r="G7014" i="17"/>
  <c r="K7014" i="17" s="1"/>
  <c r="G5144" i="17"/>
  <c r="K5144" i="17" s="1"/>
  <c r="G5484" i="17"/>
  <c r="K5484" i="17" s="1"/>
  <c r="G5994" i="17"/>
  <c r="K5994" i="17" s="1"/>
  <c r="G6504" i="17"/>
  <c r="K6504" i="17" s="1"/>
  <c r="G5824" i="17"/>
  <c r="K5824" i="17" s="1"/>
  <c r="G6334" i="17"/>
  <c r="K6334" i="17" s="1"/>
  <c r="G6844" i="17"/>
  <c r="K6844" i="17" s="1"/>
  <c r="G7354" i="17"/>
  <c r="K7354" i="17" s="1"/>
  <c r="G38" i="17"/>
  <c r="K38" i="17" s="1"/>
  <c r="G208" i="17"/>
  <c r="K208" i="17" s="1"/>
  <c r="G378" i="17"/>
  <c r="K378" i="17" s="1"/>
  <c r="G548" i="17"/>
  <c r="K548" i="17" s="1"/>
  <c r="G718" i="17"/>
  <c r="K718" i="17" s="1"/>
  <c r="G888" i="17"/>
  <c r="K888" i="17" s="1"/>
  <c r="G1398" i="17"/>
  <c r="K1398" i="17" s="1"/>
  <c r="G1908" i="17"/>
  <c r="K1908" i="17" s="1"/>
  <c r="G1228" i="17"/>
  <c r="K1228" i="17" s="1"/>
  <c r="G1738" i="17"/>
  <c r="K1738" i="17" s="1"/>
  <c r="G1058" i="17"/>
  <c r="K1058" i="17" s="1"/>
  <c r="G1568" i="17"/>
  <c r="K1568" i="17" s="1"/>
  <c r="G2418" i="17"/>
  <c r="K2418" i="17" s="1"/>
  <c r="G2928" i="17"/>
  <c r="K2928" i="17" s="1"/>
  <c r="G3438" i="17"/>
  <c r="K3438" i="17" s="1"/>
  <c r="G2758" i="17"/>
  <c r="K2758" i="17" s="1"/>
  <c r="G3268" i="17"/>
  <c r="K3268" i="17" s="1"/>
  <c r="G2248" i="17"/>
  <c r="K2248" i="17" s="1"/>
  <c r="G3098" i="17"/>
  <c r="K3098" i="17" s="1"/>
  <c r="G2078" i="17"/>
  <c r="K2078" i="17" s="1"/>
  <c r="G2588" i="17"/>
  <c r="K2588" i="17" s="1"/>
  <c r="G4458" i="17"/>
  <c r="K4458" i="17" s="1"/>
  <c r="G3948" i="17"/>
  <c r="K3948" i="17" s="1"/>
  <c r="G4968" i="17"/>
  <c r="K4968" i="17" s="1"/>
  <c r="G3778" i="17"/>
  <c r="K3778" i="17" s="1"/>
  <c r="G4288" i="17"/>
  <c r="K4288" i="17" s="1"/>
  <c r="G4798" i="17"/>
  <c r="K4798" i="17" s="1"/>
  <c r="G5308" i="17"/>
  <c r="K5308" i="17" s="1"/>
  <c r="G4118" i="17"/>
  <c r="K4118" i="17" s="1"/>
  <c r="G3608" i="17"/>
  <c r="K3608" i="17" s="1"/>
  <c r="G4628" i="17"/>
  <c r="K4628" i="17" s="1"/>
  <c r="G6158" i="17"/>
  <c r="K6158" i="17" s="1"/>
  <c r="G7178" i="17"/>
  <c r="K7178" i="17" s="1"/>
  <c r="G5138" i="17"/>
  <c r="K5138" i="17" s="1"/>
  <c r="G5648" i="17"/>
  <c r="K5648" i="17" s="1"/>
  <c r="G6668" i="17"/>
  <c r="K6668" i="17" s="1"/>
  <c r="G7008" i="17"/>
  <c r="K7008" i="17" s="1"/>
  <c r="G5478" i="17"/>
  <c r="K5478" i="17" s="1"/>
  <c r="G5988" i="17"/>
  <c r="K5988" i="17" s="1"/>
  <c r="G6498" i="17"/>
  <c r="K6498" i="17" s="1"/>
  <c r="G5818" i="17"/>
  <c r="K5818" i="17" s="1"/>
  <c r="G6328" i="17"/>
  <c r="K6328" i="17" s="1"/>
  <c r="G6838" i="17"/>
  <c r="K6838" i="17" s="1"/>
  <c r="G7348" i="17"/>
  <c r="K7348" i="17" s="1"/>
  <c r="G32" i="17"/>
  <c r="K32" i="17" s="1"/>
  <c r="G202" i="17"/>
  <c r="K202" i="17" s="1"/>
  <c r="G372" i="17"/>
  <c r="K372" i="17" s="1"/>
  <c r="G542" i="17"/>
  <c r="K542" i="17" s="1"/>
  <c r="G712" i="17"/>
  <c r="K712" i="17" s="1"/>
  <c r="G882" i="17"/>
  <c r="K882" i="17" s="1"/>
  <c r="G1392" i="17"/>
  <c r="K1392" i="17" s="1"/>
  <c r="G1902" i="17"/>
  <c r="K1902" i="17" s="1"/>
  <c r="G1222" i="17"/>
  <c r="K1222" i="17" s="1"/>
  <c r="G1732" i="17"/>
  <c r="K1732" i="17" s="1"/>
  <c r="G1052" i="17"/>
  <c r="K1052" i="17" s="1"/>
  <c r="G1562" i="17"/>
  <c r="K1562" i="17" s="1"/>
  <c r="G2412" i="17"/>
  <c r="K2412" i="17" s="1"/>
  <c r="G2922" i="17"/>
  <c r="K2922" i="17" s="1"/>
  <c r="G3432" i="17"/>
  <c r="K3432" i="17" s="1"/>
  <c r="G2752" i="17"/>
  <c r="K2752" i="17" s="1"/>
  <c r="G3262" i="17"/>
  <c r="K3262" i="17" s="1"/>
  <c r="G2242" i="17"/>
  <c r="K2242" i="17" s="1"/>
  <c r="G2072" i="17"/>
  <c r="K2072" i="17" s="1"/>
  <c r="G3092" i="17"/>
  <c r="K3092" i="17" s="1"/>
  <c r="G2582" i="17"/>
  <c r="K2582" i="17" s="1"/>
  <c r="G3942" i="17"/>
  <c r="K3942" i="17" s="1"/>
  <c r="G4452" i="17"/>
  <c r="K4452" i="17" s="1"/>
  <c r="G4962" i="17"/>
  <c r="K4962" i="17" s="1"/>
  <c r="G3772" i="17"/>
  <c r="K3772" i="17" s="1"/>
  <c r="G4282" i="17"/>
  <c r="K4282" i="17" s="1"/>
  <c r="G4792" i="17"/>
  <c r="K4792" i="17" s="1"/>
  <c r="G5302" i="17"/>
  <c r="K5302" i="17" s="1"/>
  <c r="G4112" i="17"/>
  <c r="K4112" i="17" s="1"/>
  <c r="G3602" i="17"/>
  <c r="K3602" i="17" s="1"/>
  <c r="G4622" i="17"/>
  <c r="K4622" i="17" s="1"/>
  <c r="G6152" i="17"/>
  <c r="K6152" i="17" s="1"/>
  <c r="G7172" i="17"/>
  <c r="K7172" i="17" s="1"/>
  <c r="G5642" i="17"/>
  <c r="K5642" i="17" s="1"/>
  <c r="G6662" i="17"/>
  <c r="K6662" i="17" s="1"/>
  <c r="G7002" i="17"/>
  <c r="K7002" i="17" s="1"/>
  <c r="G5472" i="17"/>
  <c r="K5472" i="17" s="1"/>
  <c r="G5982" i="17"/>
  <c r="K5982" i="17" s="1"/>
  <c r="G6492" i="17"/>
  <c r="K6492" i="17" s="1"/>
  <c r="G5812" i="17"/>
  <c r="K5812" i="17" s="1"/>
  <c r="G6322" i="17"/>
  <c r="K6322" i="17" s="1"/>
  <c r="G5132" i="17"/>
  <c r="K5132" i="17" s="1"/>
  <c r="G6832" i="17"/>
  <c r="K6832" i="17" s="1"/>
  <c r="G7342" i="17"/>
  <c r="K7342" i="17" s="1"/>
  <c r="G26" i="17"/>
  <c r="K26" i="17" s="1"/>
  <c r="G196" i="17"/>
  <c r="K196" i="17" s="1"/>
  <c r="G366" i="17"/>
  <c r="K366" i="17" s="1"/>
  <c r="G536" i="17"/>
  <c r="K536" i="17" s="1"/>
  <c r="G706" i="17"/>
  <c r="K706" i="17" s="1"/>
  <c r="G876" i="17"/>
  <c r="K876" i="17" s="1"/>
  <c r="G1386" i="17"/>
  <c r="K1386" i="17" s="1"/>
  <c r="G1896" i="17"/>
  <c r="K1896" i="17" s="1"/>
  <c r="G1216" i="17"/>
  <c r="K1216" i="17" s="1"/>
  <c r="G1726" i="17"/>
  <c r="K1726" i="17" s="1"/>
  <c r="G1046" i="17"/>
  <c r="K1046" i="17" s="1"/>
  <c r="G1556" i="17"/>
  <c r="K1556" i="17" s="1"/>
  <c r="G2406" i="17"/>
  <c r="K2406" i="17" s="1"/>
  <c r="G2916" i="17"/>
  <c r="K2916" i="17" s="1"/>
  <c r="G3426" i="17"/>
  <c r="K3426" i="17" s="1"/>
  <c r="G3256" i="17"/>
  <c r="K3256" i="17" s="1"/>
  <c r="G2236" i="17"/>
  <c r="K2236" i="17" s="1"/>
  <c r="G2746" i="17"/>
  <c r="K2746" i="17" s="1"/>
  <c r="G2066" i="17"/>
  <c r="K2066" i="17" s="1"/>
  <c r="G3086" i="17"/>
  <c r="K3086" i="17" s="1"/>
  <c r="G2576" i="17"/>
  <c r="K2576" i="17" s="1"/>
  <c r="G4446" i="17"/>
  <c r="K4446" i="17" s="1"/>
  <c r="G3936" i="17"/>
  <c r="K3936" i="17" s="1"/>
  <c r="G4956" i="17"/>
  <c r="K4956" i="17" s="1"/>
  <c r="G4276" i="17"/>
  <c r="K4276" i="17" s="1"/>
  <c r="G3766" i="17"/>
  <c r="K3766" i="17" s="1"/>
  <c r="G4786" i="17"/>
  <c r="K4786" i="17" s="1"/>
  <c r="G5296" i="17"/>
  <c r="K5296" i="17" s="1"/>
  <c r="G4106" i="17"/>
  <c r="K4106" i="17" s="1"/>
  <c r="G3596" i="17"/>
  <c r="K3596" i="17" s="1"/>
  <c r="G4616" i="17"/>
  <c r="K4616" i="17" s="1"/>
  <c r="G5636" i="17"/>
  <c r="K5636" i="17" s="1"/>
  <c r="G6146" i="17"/>
  <c r="K6146" i="17" s="1"/>
  <c r="G7166" i="17"/>
  <c r="K7166" i="17" s="1"/>
  <c r="G6656" i="17"/>
  <c r="K6656" i="17" s="1"/>
  <c r="G6486" i="17"/>
  <c r="K6486" i="17" s="1"/>
  <c r="G6996" i="17"/>
  <c r="K6996" i="17" s="1"/>
  <c r="G5126" i="17"/>
  <c r="K5126" i="17" s="1"/>
  <c r="G5466" i="17"/>
  <c r="K5466" i="17" s="1"/>
  <c r="G5976" i="17"/>
  <c r="K5976" i="17" s="1"/>
  <c r="G5806" i="17"/>
  <c r="K5806" i="17" s="1"/>
  <c r="G6316" i="17"/>
  <c r="K6316" i="17" s="1"/>
  <c r="G6826" i="17"/>
  <c r="K6826" i="17" s="1"/>
  <c r="G7336" i="17"/>
  <c r="K7336" i="17" s="1"/>
  <c r="G20" i="17"/>
  <c r="K20" i="17" s="1"/>
  <c r="G190" i="17"/>
  <c r="K190" i="17" s="1"/>
  <c r="G360" i="17"/>
  <c r="K360" i="17" s="1"/>
  <c r="G530" i="17"/>
  <c r="K530" i="17" s="1"/>
  <c r="G700" i="17"/>
  <c r="K700" i="17" s="1"/>
  <c r="G870" i="17"/>
  <c r="K870" i="17" s="1"/>
  <c r="G1890" i="17"/>
  <c r="K1890" i="17" s="1"/>
  <c r="G1210" i="17"/>
  <c r="K1210" i="17" s="1"/>
  <c r="G1720" i="17"/>
  <c r="K1720" i="17" s="1"/>
  <c r="G1550" i="17"/>
  <c r="K1550" i="17" s="1"/>
  <c r="G1040" i="17"/>
  <c r="K1040" i="17" s="1"/>
  <c r="G1380" i="17"/>
  <c r="K1380" i="17" s="1"/>
  <c r="G2400" i="17"/>
  <c r="K2400" i="17" s="1"/>
  <c r="G2910" i="17"/>
  <c r="K2910" i="17" s="1"/>
  <c r="G3420" i="17"/>
  <c r="K3420" i="17" s="1"/>
  <c r="G2230" i="17"/>
  <c r="K2230" i="17" s="1"/>
  <c r="G2740" i="17"/>
  <c r="K2740" i="17" s="1"/>
  <c r="G3250" i="17"/>
  <c r="K3250" i="17" s="1"/>
  <c r="G2060" i="17"/>
  <c r="K2060" i="17" s="1"/>
  <c r="G3080" i="17"/>
  <c r="K3080" i="17" s="1"/>
  <c r="G2570" i="17"/>
  <c r="K2570" i="17" s="1"/>
  <c r="G3930" i="17"/>
  <c r="K3930" i="17" s="1"/>
  <c r="G4440" i="17"/>
  <c r="K4440" i="17" s="1"/>
  <c r="G4950" i="17"/>
  <c r="K4950" i="17" s="1"/>
  <c r="G3760" i="17"/>
  <c r="K3760" i="17" s="1"/>
  <c r="G4270" i="17"/>
  <c r="K4270" i="17" s="1"/>
  <c r="G4780" i="17"/>
  <c r="K4780" i="17" s="1"/>
  <c r="G5290" i="17"/>
  <c r="K5290" i="17" s="1"/>
  <c r="G4100" i="17"/>
  <c r="K4100" i="17" s="1"/>
  <c r="G3590" i="17"/>
  <c r="K3590" i="17" s="1"/>
  <c r="G4610" i="17"/>
  <c r="K4610" i="17" s="1"/>
  <c r="G5630" i="17"/>
  <c r="K5630" i="17" s="1"/>
  <c r="G6140" i="17"/>
  <c r="K6140" i="17" s="1"/>
  <c r="G6650" i="17"/>
  <c r="K6650" i="17" s="1"/>
  <c r="G5120" i="17"/>
  <c r="K5120" i="17" s="1"/>
  <c r="G7160" i="17"/>
  <c r="K7160" i="17" s="1"/>
  <c r="G5460" i="17"/>
  <c r="K5460" i="17" s="1"/>
  <c r="G5970" i="17"/>
  <c r="K5970" i="17" s="1"/>
  <c r="G6480" i="17"/>
  <c r="K6480" i="17" s="1"/>
  <c r="G6990" i="17"/>
  <c r="K6990" i="17" s="1"/>
  <c r="G5800" i="17"/>
  <c r="K5800" i="17" s="1"/>
  <c r="G6310" i="17"/>
  <c r="K6310" i="17" s="1"/>
  <c r="G6820" i="17"/>
  <c r="K6820" i="17" s="1"/>
  <c r="G7330" i="17"/>
  <c r="K7330" i="17" s="1"/>
  <c r="G14" i="17"/>
  <c r="K14" i="17" s="1"/>
  <c r="G184" i="17"/>
  <c r="K184" i="17" s="1"/>
  <c r="G354" i="17"/>
  <c r="K354" i="17" s="1"/>
  <c r="G524" i="17"/>
  <c r="K524" i="17" s="1"/>
  <c r="G694" i="17"/>
  <c r="K694" i="17" s="1"/>
  <c r="G864" i="17"/>
  <c r="K864" i="17" s="1"/>
  <c r="G1884" i="17"/>
  <c r="K1884" i="17" s="1"/>
  <c r="G1204" i="17"/>
  <c r="K1204" i="17" s="1"/>
  <c r="G1714" i="17"/>
  <c r="K1714" i="17" s="1"/>
  <c r="G1544" i="17"/>
  <c r="K1544" i="17" s="1"/>
  <c r="G1034" i="17"/>
  <c r="K1034" i="17" s="1"/>
  <c r="G1374" i="17"/>
  <c r="K1374" i="17" s="1"/>
  <c r="G2904" i="17"/>
  <c r="K2904" i="17" s="1"/>
  <c r="G2394" i="17"/>
  <c r="K2394" i="17" s="1"/>
  <c r="G3414" i="17"/>
  <c r="K3414" i="17" s="1"/>
  <c r="G2224" i="17"/>
  <c r="K2224" i="17" s="1"/>
  <c r="G2734" i="17"/>
  <c r="K2734" i="17" s="1"/>
  <c r="G3244" i="17"/>
  <c r="K3244" i="17" s="1"/>
  <c r="G2054" i="17"/>
  <c r="K2054" i="17" s="1"/>
  <c r="G3074" i="17"/>
  <c r="K3074" i="17" s="1"/>
  <c r="G2564" i="17"/>
  <c r="K2564" i="17" s="1"/>
  <c r="G3924" i="17"/>
  <c r="K3924" i="17" s="1"/>
  <c r="G4434" i="17"/>
  <c r="K4434" i="17" s="1"/>
  <c r="G4944" i="17"/>
  <c r="K4944" i="17" s="1"/>
  <c r="G3754" i="17"/>
  <c r="K3754" i="17" s="1"/>
  <c r="G4264" i="17"/>
  <c r="K4264" i="17" s="1"/>
  <c r="G4774" i="17"/>
  <c r="K4774" i="17" s="1"/>
  <c r="G5284" i="17"/>
  <c r="K5284" i="17" s="1"/>
  <c r="G4094" i="17"/>
  <c r="K4094" i="17" s="1"/>
  <c r="G3584" i="17"/>
  <c r="K3584" i="17" s="1"/>
  <c r="G4604" i="17"/>
  <c r="K4604" i="17" s="1"/>
  <c r="G6134" i="17"/>
  <c r="K6134" i="17" s="1"/>
  <c r="G6644" i="17"/>
  <c r="K6644" i="17" s="1"/>
  <c r="G5624" i="17"/>
  <c r="K5624" i="17" s="1"/>
  <c r="G7154" i="17"/>
  <c r="K7154" i="17" s="1"/>
  <c r="G5454" i="17"/>
  <c r="K5454" i="17" s="1"/>
  <c r="G5964" i="17"/>
  <c r="K5964" i="17" s="1"/>
  <c r="G6474" i="17"/>
  <c r="K6474" i="17" s="1"/>
  <c r="G6984" i="17"/>
  <c r="K6984" i="17" s="1"/>
  <c r="G6814" i="17"/>
  <c r="K6814" i="17" s="1"/>
  <c r="G5114" i="17"/>
  <c r="K5114" i="17" s="1"/>
  <c r="G5794" i="17"/>
  <c r="K5794" i="17" s="1"/>
  <c r="G6304" i="17"/>
  <c r="K6304" i="17" s="1"/>
  <c r="G7324" i="17"/>
  <c r="K7324" i="17" s="1"/>
  <c r="G8" i="17"/>
  <c r="K8" i="17" s="1"/>
  <c r="G178" i="17"/>
  <c r="K178" i="17" s="1"/>
  <c r="G348" i="17"/>
  <c r="K348" i="17" s="1"/>
  <c r="G518" i="17"/>
  <c r="K518" i="17" s="1"/>
  <c r="G688" i="17"/>
  <c r="K688" i="17" s="1"/>
  <c r="G858" i="17"/>
  <c r="K858" i="17" s="1"/>
  <c r="G1878" i="17"/>
  <c r="K1878" i="17" s="1"/>
  <c r="G1198" i="17"/>
  <c r="K1198" i="17" s="1"/>
  <c r="G1708" i="17"/>
  <c r="K1708" i="17" s="1"/>
  <c r="G1538" i="17"/>
  <c r="K1538" i="17" s="1"/>
  <c r="G1028" i="17"/>
  <c r="K1028" i="17" s="1"/>
  <c r="G1368" i="17"/>
  <c r="K1368" i="17" s="1"/>
  <c r="G2898" i="17"/>
  <c r="K2898" i="17" s="1"/>
  <c r="G2388" i="17"/>
  <c r="K2388" i="17" s="1"/>
  <c r="G3408" i="17"/>
  <c r="K3408" i="17" s="1"/>
  <c r="G2218" i="17"/>
  <c r="K2218" i="17" s="1"/>
  <c r="G2728" i="17"/>
  <c r="K2728" i="17" s="1"/>
  <c r="G3238" i="17"/>
  <c r="K3238" i="17" s="1"/>
  <c r="G2048" i="17"/>
  <c r="K2048" i="17" s="1"/>
  <c r="G3068" i="17"/>
  <c r="K3068" i="17" s="1"/>
  <c r="G2558" i="17"/>
  <c r="K2558" i="17" s="1"/>
  <c r="G3918" i="17"/>
  <c r="K3918" i="17" s="1"/>
  <c r="G4428" i="17"/>
  <c r="K4428" i="17" s="1"/>
  <c r="G4938" i="17"/>
  <c r="K4938" i="17" s="1"/>
  <c r="G3748" i="17"/>
  <c r="K3748" i="17" s="1"/>
  <c r="G4258" i="17"/>
  <c r="K4258" i="17" s="1"/>
  <c r="G4768" i="17"/>
  <c r="K4768" i="17" s="1"/>
  <c r="G5278" i="17"/>
  <c r="K5278" i="17" s="1"/>
  <c r="G4088" i="17"/>
  <c r="K4088" i="17" s="1"/>
  <c r="G3578" i="17"/>
  <c r="K3578" i="17" s="1"/>
  <c r="G4598" i="17"/>
  <c r="K4598" i="17" s="1"/>
  <c r="G6128" i="17"/>
  <c r="K6128" i="17" s="1"/>
  <c r="G6638" i="17"/>
  <c r="K6638" i="17" s="1"/>
  <c r="G7148" i="17"/>
  <c r="K7148" i="17" s="1"/>
  <c r="G5618" i="17"/>
  <c r="K5618" i="17" s="1"/>
  <c r="G5108" i="17"/>
  <c r="K5108" i="17" s="1"/>
  <c r="G5448" i="17"/>
  <c r="K5448" i="17" s="1"/>
  <c r="G5958" i="17"/>
  <c r="K5958" i="17" s="1"/>
  <c r="G6468" i="17"/>
  <c r="K6468" i="17" s="1"/>
  <c r="G6978" i="17"/>
  <c r="K6978" i="17" s="1"/>
  <c r="G6808" i="17"/>
  <c r="K6808" i="17" s="1"/>
  <c r="G5788" i="17"/>
  <c r="K5788" i="17" s="1"/>
  <c r="G6298" i="17"/>
  <c r="K6298" i="17" s="1"/>
  <c r="G7318" i="17"/>
  <c r="K7318" i="17" s="1"/>
  <c r="G2" i="17"/>
  <c r="K2" i="17" s="1"/>
  <c r="G172" i="17"/>
  <c r="K172" i="17" s="1"/>
  <c r="G342" i="17"/>
  <c r="K342" i="17" s="1"/>
  <c r="G512" i="17"/>
  <c r="K512" i="17" s="1"/>
  <c r="G682" i="17"/>
  <c r="K682" i="17" s="1"/>
  <c r="G852" i="17"/>
  <c r="K852" i="17" s="1"/>
  <c r="G1872" i="17"/>
  <c r="K1872" i="17" s="1"/>
  <c r="G1192" i="17"/>
  <c r="K1192" i="17" s="1"/>
  <c r="G1702" i="17"/>
  <c r="K1702" i="17" s="1"/>
  <c r="G1022" i="17"/>
  <c r="K1022" i="17" s="1"/>
  <c r="G1532" i="17"/>
  <c r="K1532" i="17" s="1"/>
  <c r="G1362" i="17"/>
  <c r="K1362" i="17" s="1"/>
  <c r="G2892" i="17"/>
  <c r="K2892" i="17" s="1"/>
  <c r="G2382" i="17"/>
  <c r="K2382" i="17" s="1"/>
  <c r="G3402" i="17"/>
  <c r="K3402" i="17" s="1"/>
  <c r="G2212" i="17"/>
  <c r="K2212" i="17" s="1"/>
  <c r="G2722" i="17"/>
  <c r="K2722" i="17" s="1"/>
  <c r="G3232" i="17"/>
  <c r="K3232" i="17" s="1"/>
  <c r="G2042" i="17"/>
  <c r="K2042" i="17" s="1"/>
  <c r="G3062" i="17"/>
  <c r="K3062" i="17" s="1"/>
  <c r="G2552" i="17"/>
  <c r="K2552" i="17" s="1"/>
  <c r="G3912" i="17"/>
  <c r="K3912" i="17" s="1"/>
  <c r="G4422" i="17"/>
  <c r="K4422" i="17" s="1"/>
  <c r="G4932" i="17"/>
  <c r="K4932" i="17" s="1"/>
  <c r="G3742" i="17"/>
  <c r="K3742" i="17" s="1"/>
  <c r="G4252" i="17"/>
  <c r="K4252" i="17" s="1"/>
  <c r="G4762" i="17"/>
  <c r="K4762" i="17" s="1"/>
  <c r="G5272" i="17"/>
  <c r="K5272" i="17" s="1"/>
  <c r="G4082" i="17"/>
  <c r="K4082" i="17" s="1"/>
  <c r="G3572" i="17"/>
  <c r="K3572" i="17" s="1"/>
  <c r="G4592" i="17"/>
  <c r="K4592" i="17" s="1"/>
  <c r="G5612" i="17"/>
  <c r="K5612" i="17" s="1"/>
  <c r="G6122" i="17"/>
  <c r="K6122" i="17" s="1"/>
  <c r="G6632" i="17"/>
  <c r="K6632" i="17" s="1"/>
  <c r="G7142" i="17"/>
  <c r="K7142" i="17" s="1"/>
  <c r="G5102" i="17"/>
  <c r="K5102" i="17" s="1"/>
  <c r="G5442" i="17"/>
  <c r="K5442" i="17" s="1"/>
  <c r="G5952" i="17"/>
  <c r="K5952" i="17" s="1"/>
  <c r="G6462" i="17"/>
  <c r="K6462" i="17" s="1"/>
  <c r="G6972" i="17"/>
  <c r="K6972" i="17" s="1"/>
  <c r="G6802" i="17"/>
  <c r="K6802" i="17" s="1"/>
  <c r="G5782" i="17"/>
  <c r="K5782" i="17" s="1"/>
  <c r="G6292" i="17"/>
  <c r="K6292" i="17" s="1"/>
  <c r="G7312" i="17"/>
  <c r="K7312" i="17" s="1"/>
  <c r="G10" i="11"/>
  <c r="K7482" i="17" l="1"/>
  <c r="H10" i="11"/>
  <c r="G11" i="11"/>
  <c r="H11" i="11"/>
  <c r="I11" i="11"/>
  <c r="G12" i="11"/>
  <c r="H12" i="11"/>
  <c r="I12" i="11"/>
  <c r="I13" i="11"/>
  <c r="H13" i="11"/>
  <c r="G13" i="11"/>
  <c r="H2"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H320" i="12"/>
  <c r="H321" i="12"/>
  <c r="H322" i="12"/>
  <c r="H323" i="12"/>
  <c r="H324" i="12"/>
  <c r="H325" i="12"/>
  <c r="H326" i="12"/>
  <c r="H327" i="12"/>
  <c r="H328" i="12"/>
  <c r="H329" i="12"/>
  <c r="H330" i="12"/>
  <c r="H331" i="12"/>
  <c r="H332" i="12"/>
  <c r="H333" i="12"/>
  <c r="H334" i="12"/>
  <c r="H335" i="12"/>
  <c r="H336" i="12"/>
  <c r="H337" i="12"/>
  <c r="H338" i="12"/>
  <c r="H339" i="12"/>
  <c r="H340" i="12"/>
  <c r="H341" i="12"/>
  <c r="H342" i="12"/>
  <c r="H343" i="12"/>
  <c r="H344" i="12"/>
  <c r="H345" i="12"/>
  <c r="H346" i="12"/>
  <c r="H347" i="12"/>
  <c r="H348" i="12"/>
  <c r="H349" i="12"/>
  <c r="H350" i="12"/>
  <c r="H351" i="12"/>
  <c r="H352" i="12"/>
  <c r="H353" i="12"/>
  <c r="H354" i="12"/>
  <c r="H355" i="12"/>
  <c r="H356" i="12"/>
  <c r="H357" i="12"/>
  <c r="H358" i="12"/>
  <c r="H359" i="12"/>
  <c r="H360" i="12"/>
  <c r="H361" i="12"/>
  <c r="H362" i="12"/>
  <c r="H363" i="12"/>
  <c r="H364" i="12"/>
  <c r="H365" i="12"/>
  <c r="H366" i="12"/>
  <c r="H367" i="12"/>
  <c r="H368" i="12"/>
  <c r="H369" i="12"/>
  <c r="H370" i="12"/>
  <c r="H371" i="12"/>
  <c r="H372" i="12"/>
  <c r="H373" i="12"/>
  <c r="H374" i="12"/>
  <c r="H375" i="12"/>
  <c r="H376" i="12"/>
  <c r="H377" i="12"/>
  <c r="H378" i="12"/>
  <c r="H379" i="12"/>
  <c r="H380" i="12"/>
  <c r="H381" i="12"/>
  <c r="H382" i="12"/>
  <c r="H383" i="12"/>
  <c r="H384" i="12"/>
  <c r="H385" i="12"/>
  <c r="H386" i="12"/>
  <c r="H387" i="12"/>
  <c r="H388" i="12"/>
  <c r="H389" i="12"/>
  <c r="H390" i="12"/>
  <c r="H391" i="12"/>
  <c r="H392" i="12"/>
  <c r="H393" i="12"/>
  <c r="H394" i="12"/>
  <c r="H395" i="12"/>
  <c r="H396" i="12"/>
  <c r="H397" i="12"/>
  <c r="H398" i="12"/>
  <c r="H399" i="12"/>
  <c r="H400" i="12"/>
  <c r="H401" i="12"/>
  <c r="H402" i="12"/>
  <c r="H403" i="12"/>
  <c r="H404" i="12"/>
  <c r="H405" i="12"/>
  <c r="H406" i="12"/>
  <c r="H407" i="12"/>
  <c r="H408" i="12"/>
  <c r="H409" i="12"/>
  <c r="H410" i="12"/>
  <c r="H411" i="12"/>
  <c r="H412" i="12"/>
  <c r="H413" i="12"/>
  <c r="H414" i="12"/>
  <c r="H415" i="12"/>
  <c r="H416" i="12"/>
  <c r="H417" i="12"/>
  <c r="H418" i="12"/>
  <c r="H419" i="12"/>
  <c r="H420" i="12"/>
  <c r="H421" i="12"/>
  <c r="H422" i="12"/>
  <c r="H423" i="12"/>
  <c r="H424" i="12"/>
  <c r="H425" i="12"/>
  <c r="H426" i="12"/>
  <c r="H427" i="12"/>
  <c r="H428" i="12"/>
  <c r="H429" i="12"/>
  <c r="H430" i="12"/>
  <c r="H431" i="12"/>
  <c r="H432" i="12"/>
  <c r="H433" i="12"/>
  <c r="H434" i="12"/>
  <c r="H435" i="12"/>
  <c r="H436" i="12"/>
  <c r="H437" i="12"/>
  <c r="H438" i="12"/>
  <c r="H439" i="12"/>
  <c r="H440" i="12"/>
  <c r="H441" i="12"/>
  <c r="H442" i="12"/>
  <c r="H443" i="12"/>
  <c r="H444" i="12"/>
  <c r="H445" i="12"/>
  <c r="H446" i="12"/>
  <c r="H447" i="12"/>
  <c r="H448" i="12"/>
  <c r="H449" i="12"/>
  <c r="H450" i="12"/>
  <c r="H451" i="12"/>
  <c r="H452" i="12"/>
  <c r="H453" i="12"/>
  <c r="H454" i="12"/>
  <c r="H455" i="12"/>
  <c r="H456" i="12"/>
  <c r="H457" i="12"/>
  <c r="H458" i="12"/>
  <c r="H459" i="12"/>
  <c r="H460" i="12"/>
  <c r="H461" i="12"/>
  <c r="H462" i="12"/>
  <c r="H463" i="12"/>
  <c r="H464" i="12"/>
  <c r="H465" i="12"/>
  <c r="H466" i="12"/>
  <c r="H467" i="12"/>
  <c r="H468" i="12"/>
  <c r="H469" i="12"/>
  <c r="H470" i="12"/>
  <c r="H471" i="12"/>
  <c r="H472" i="12"/>
  <c r="H473" i="12"/>
  <c r="H474" i="12"/>
  <c r="H475" i="12"/>
  <c r="H476" i="12"/>
  <c r="H477" i="12"/>
  <c r="H478" i="12"/>
  <c r="H479" i="12"/>
  <c r="H480" i="12"/>
  <c r="H481" i="12"/>
  <c r="H482" i="12"/>
  <c r="H483" i="12"/>
  <c r="H484" i="12"/>
  <c r="H485" i="12"/>
  <c r="H486" i="12"/>
  <c r="H487" i="12"/>
  <c r="H488" i="12"/>
  <c r="H489" i="12"/>
  <c r="H490" i="12"/>
  <c r="H491" i="12"/>
  <c r="H492" i="12"/>
  <c r="H493" i="12"/>
  <c r="H494" i="12"/>
  <c r="H495" i="12"/>
  <c r="H496" i="12"/>
  <c r="H497" i="12"/>
  <c r="H498" i="12"/>
  <c r="H499" i="12"/>
  <c r="H500" i="12"/>
  <c r="H501" i="12"/>
  <c r="H502" i="12"/>
  <c r="H503" i="12"/>
  <c r="H504" i="12"/>
  <c r="H505" i="12"/>
  <c r="H506" i="12"/>
  <c r="H507" i="12"/>
  <c r="H508" i="12"/>
  <c r="H509" i="12"/>
  <c r="H510" i="12"/>
  <c r="H511" i="12"/>
  <c r="H512" i="12"/>
  <c r="H513" i="12"/>
  <c r="H514" i="12"/>
  <c r="H515" i="12"/>
  <c r="H516" i="12"/>
  <c r="H517"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81C9E89-CE26-4FB6-BD41-F508E06CC96C}" keepAlive="1" name="Dotaz – cis_obce" description="Pripojenie k dotazu cis_obce v zošite." type="5" refreshedVersion="7" background="1" saveData="1">
    <dbPr connection="Provider=Microsoft.Mashup.OleDb.1;Data Source=$Workbook$;Location=cis_obce;Extended Properties=&quot;&quot;" command="SELECT * FROM [cis_obce]"/>
  </connection>
  <connection id="2" xr16:uid="{F0AFC459-8C0D-4B33-AD23-A620917411EE}" keepAlive="1" name="Dotaz – Chyby v: prieskum_datasety (4)" description="Pripojenie k dotazu Chyby v: prieskum_datasety (4) v zošite." type="5" refreshedVersion="0" background="1" saveData="1">
    <dbPr connection="Provider=Microsoft.Mashup.OleDb.1;Data Source=$Workbook$;Location=&quot;Chyby v: prieskum_datasety (4)&quot;;Extended Properties=&quot;&quot;" command="SELECT * FROM [Chyby v: prieskum_datasety (4)]"/>
  </connection>
  <connection id="3" xr16:uid="{3804E4C4-CC54-4CA6-813E-8042B6638AB7}" keepAlive="1" name="Dotaz – Parameter1" description="Pripojenie k dotazu Parameter1 v zošite." type="5" refreshedVersion="0" background="1">
    <dbPr connection="Provider=Microsoft.Mashup.OleDb.1;Data Source=$Workbook$;Location=Parameter1;Extended Properties=&quot;&quot;" command="SELECT * FROM [Parameter1]"/>
  </connection>
  <connection id="4" xr16:uid="{3D20EAA0-A726-46E8-9EBD-3CE16C7B0400}" keepAlive="1" name="Dotaz – Parameter2" description="Pripojenie k dotazu Parameter2 v zošite." type="5" refreshedVersion="0" background="1">
    <dbPr connection="Provider=Microsoft.Mashup.OleDb.1;Data Source=$Workbook$;Location=Parameter2;Extended Properties=&quot;&quot;" command="SELECT * FROM [Parameter2]"/>
  </connection>
  <connection id="5" xr16:uid="{E41E90EE-4BB8-4F1D-8F26-4B5A3804F145}" keepAlive="1" name="Dotaz – Parameter3" description="Pripojenie k dotazu Parameter3 v zošite." type="5" refreshedVersion="0" background="1">
    <dbPr connection="Provider=Microsoft.Mashup.OleDb.1;Data Source=$Workbook$;Location=Parameter3;Extended Properties=&quot;&quot;" command="SELECT * FROM [Parameter3]"/>
  </connection>
  <connection id="6" xr16:uid="{F7548B31-C51C-45EE-A795-3FB240E7354A}" keepAlive="1" name="Dotaz – Parameter4" description="Pripojenie k dotazu Parameter4 v zošite." type="5" refreshedVersion="0" background="1">
    <dbPr connection="Provider=Microsoft.Mashup.OleDb.1;Data Source=$Workbook$;Location=Parameter4;Extended Properties=&quot;&quot;" command="SELECT * FROM [Parameter4]"/>
  </connection>
  <connection id="7" xr16:uid="{FBBAF883-2A7F-4432-8426-FF0AB7EA31CD}" keepAlive="1" name="Dotaz – Parameter5" description="Pripojenie k dotazu Parameter5 v zošite." type="5" refreshedVersion="0" background="1">
    <dbPr connection="Provider=Microsoft.Mashup.OleDb.1;Data Source=$Workbook$;Location=Parameter5;Extended Properties=&quot;&quot;" command="SELECT * FROM [Parameter5]"/>
  </connection>
  <connection id="8" xr16:uid="{7EDDAA6C-34E0-40A7-AB7A-CA42F2FC36DB}" keepAlive="1" name="Dotaz – Parameter6" description="Pripojenie k dotazu Parameter6 v zošite." type="5" refreshedVersion="0" background="1">
    <dbPr connection="Provider=Microsoft.Mashup.OleDb.1;Data Source=$Workbook$;Location=Parameter6;Extended Properties=&quot;&quot;" command="SELECT * FROM [Parameter6]"/>
  </connection>
  <connection id="9" xr16:uid="{BE0B5915-B5AC-4825-B897-346B7376EE49}" keepAlive="1" name="Dotaz – prieskum_datasety" description="Pripojenie k dotazu prieskum_datasety v zošite." type="5" refreshedVersion="7" background="1" saveData="1">
    <dbPr connection="Provider=Microsoft.Mashup.OleDb.1;Data Source=$Workbook$;Location=prieskum_datasety;Extended Properties=&quot;&quot;" command="SELECT * FROM [prieskum_datasety]"/>
  </connection>
  <connection id="10" xr16:uid="{68B1821E-C445-4908-9303-757C99A14C4D}" keepAlive="1" name="Dotaz – prieskum_datasety (4)" description="Pripojenie k dotazu prieskum_datasety (4) v zošite." type="5" refreshedVersion="7" background="1" saveData="1">
    <dbPr connection="Provider=Microsoft.Mashup.OleDb.1;Data Source=$Workbook$;Location=&quot;prieskum_datasety (4)&quot;;Extended Properties=&quot;&quot;" command="SELECT * FROM [prieskum_datasety (4)]"/>
  </connection>
  <connection id="11" xr16:uid="{DA6D92EB-7B19-44B8-A111-B500C334625E}" keepAlive="1" name="Dotaz – prieskum_datasety (6)" description="Pripojenie k dotazu prieskum_datasety (6) v zošite." type="5" refreshedVersion="7" background="1" saveData="1">
    <dbPr connection="Provider=Microsoft.Mashup.OleDb.1;Data Source=$Workbook$;Location=&quot;prieskum_datasety (6)&quot;;Extended Properties=&quot;&quot;" command="SELECT * FROM [prieskum_datasety (6)]"/>
  </connection>
  <connection id="12" xr16:uid="{F80188C8-1091-4C72-AD8B-916C48823DE2}" keepAlive="1" name="Dotaz – Transformovať súbor" description="Pripojenie k dotazu Transformovať súbor v zošite." type="5" refreshedVersion="0" background="1">
    <dbPr connection="Provider=Microsoft.Mashup.OleDb.1;Data Source=$Workbook$;Location=&quot;Transformovať súbor&quot;;Extended Properties=&quot;&quot;" command="SELECT * FROM [Transformovať súbor]"/>
  </connection>
  <connection id="13" xr16:uid="{9313ED9D-9A4B-4777-9BED-C37B65CACA30}" keepAlive="1" name="Dotaz – Transformovať súbor (2)" description="Pripojenie k dotazu Transformovať súbor (2) v zošite." type="5" refreshedVersion="0" background="1">
    <dbPr connection="Provider=Microsoft.Mashup.OleDb.1;Data Source=$Workbook$;Location=&quot;Transformovať súbor (2)&quot;;Extended Properties=&quot;&quot;" command="SELECT * FROM [Transformovať súbor (2)]"/>
  </connection>
  <connection id="14" xr16:uid="{63F2449C-AF08-4D6E-BFFF-2DB6E7278156}" keepAlive="1" name="Dotaz – Transformovať súbor (3)" description="Pripojenie k dotazu Transformovať súbor (3) v zošite." type="5" refreshedVersion="0" background="1">
    <dbPr connection="Provider=Microsoft.Mashup.OleDb.1;Data Source=$Workbook$;Location=&quot;Transformovať súbor (3)&quot;;Extended Properties=&quot;&quot;" command="SELECT * FROM [Transformovať súbor (3)]"/>
  </connection>
  <connection id="15" xr16:uid="{222FA75A-EF31-487A-81D6-1C4FE967A98D}" keepAlive="1" name="Dotaz – Transformovať súbor (4)" description="Pripojenie k dotazu Transformovať súbor (4) v zošite." type="5" refreshedVersion="0" background="1">
    <dbPr connection="Provider=Microsoft.Mashup.OleDb.1;Data Source=$Workbook$;Location=&quot;Transformovať súbor (4)&quot;;Extended Properties=&quot;&quot;" command="SELECT * FROM [Transformovať súbor (4)]"/>
  </connection>
  <connection id="16" xr16:uid="{99C05DFC-C855-48BA-B170-4532846EC7EA}" keepAlive="1" name="Dotaz – Transformovať súbor (5)" description="Pripojenie k dotazu Transformovať súbor (5) v zošite." type="5" refreshedVersion="0" background="1">
    <dbPr connection="Provider=Microsoft.Mashup.OleDb.1;Data Source=$Workbook$;Location=&quot;Transformovať súbor (5)&quot;;Extended Properties=&quot;&quot;" command="SELECT * FROM [Transformovať súbor (5)]"/>
  </connection>
  <connection id="17" xr16:uid="{E5D491ED-B00F-4BEF-B122-326EB0F93C47}" keepAlive="1" name="Dotaz – Transformovať súbor (6)" description="Pripojenie k dotazu Transformovať súbor (6) v zošite." type="5" refreshedVersion="0" background="1">
    <dbPr connection="Provider=Microsoft.Mashup.OleDb.1;Data Source=$Workbook$;Location=&quot;Transformovať súbor (6)&quot;;Extended Properties=&quot;&quot;" command="SELECT * FROM [Transformovať súbor (6)]"/>
  </connection>
  <connection id="18" xr16:uid="{FDBB8936-FA51-47E6-A97B-52B29B1295C4}" keepAlive="1" name="Dotaz – Transformovať vzorový súbor" description="Pripojenie k dotazu Transformovať vzorový súbor v zošite." type="5" refreshedVersion="0" background="1">
    <dbPr connection="Provider=Microsoft.Mashup.OleDb.1;Data Source=$Workbook$;Location=&quot;Transformovať vzorový súbor&quot;;Extended Properties=&quot;&quot;" command="SELECT * FROM [Transformovať vzorový súbor]"/>
  </connection>
  <connection id="19" xr16:uid="{CD3CC4A5-A61A-476E-B3AA-38C37678C3E9}" keepAlive="1" name="Dotaz – Transformovať vzorový súbor (2)" description="Pripojenie k dotazu Transformovať vzorový súbor (2) v zošite." type="5" refreshedVersion="0" background="1">
    <dbPr connection="Provider=Microsoft.Mashup.OleDb.1;Data Source=$Workbook$;Location=&quot;Transformovať vzorový súbor (2)&quot;;Extended Properties=&quot;&quot;" command="SELECT * FROM [Transformovať vzorový súbor (2)]"/>
  </connection>
  <connection id="20" xr16:uid="{3B2997AA-9B5F-4F20-8FD3-1E5E69551A04}" keepAlive="1" name="Dotaz – Transformovať vzorový súbor (3)" description="Pripojenie k dotazu Transformovať vzorový súbor (3) v zošite." type="5" refreshedVersion="0" background="1">
    <dbPr connection="Provider=Microsoft.Mashup.OleDb.1;Data Source=$Workbook$;Location=&quot;Transformovať vzorový súbor (3)&quot;;Extended Properties=&quot;&quot;" command="SELECT * FROM [Transformovať vzorový súbor (3)]"/>
  </connection>
  <connection id="21" xr16:uid="{1C0F614F-61BF-4B0C-AFA4-9778EF294ED2}" keepAlive="1" name="Dotaz – Transformovať vzorový súbor (4)" description="Pripojenie k dotazu Transformovať vzorový súbor (4) v zošite." type="5" refreshedVersion="0" background="1">
    <dbPr connection="Provider=Microsoft.Mashup.OleDb.1;Data Source=$Workbook$;Location=&quot;Transformovať vzorový súbor (4)&quot;;Extended Properties=&quot;&quot;" command="SELECT * FROM [Transformovať vzorový súbor (4)]"/>
  </connection>
  <connection id="22" xr16:uid="{F6991FD1-BA04-4CBB-8B14-55E5F72E3C5F}" keepAlive="1" name="Dotaz – Transformovať vzorový súbor (5)" description="Pripojenie k dotazu Transformovať vzorový súbor (5) v zošite." type="5" refreshedVersion="0" background="1">
    <dbPr connection="Provider=Microsoft.Mashup.OleDb.1;Data Source=$Workbook$;Location=&quot;Transformovať vzorový súbor (5)&quot;;Extended Properties=&quot;&quot;" command="SELECT * FROM [Transformovať vzorový súbor (5)]"/>
  </connection>
  <connection id="23" xr16:uid="{3D0FD347-797C-4B74-8103-4D38A61620E0}" keepAlive="1" name="Dotaz – Transformovať vzorový súbor (6)" description="Pripojenie k dotazu Transformovať vzorový súbor (6) v zošite." type="5" refreshedVersion="0" background="1">
    <dbPr connection="Provider=Microsoft.Mashup.OleDb.1;Data Source=$Workbook$;Location=&quot;Transformovať vzorový súbor (6)&quot;;Extended Properties=&quot;&quot;" command="SELECT * FROM [Transformovať vzorový súbor (6)]"/>
  </connection>
  <connection id="24" xr16:uid="{C561A9A4-E392-438F-A601-DF071FE904C4}" keepAlive="1" name="Dotaz – Vzorový súbor" description="Pripojenie k dotazu Vzorový súbor v zošite." type="5" refreshedVersion="0" background="1">
    <dbPr connection="Provider=Microsoft.Mashup.OleDb.1;Data Source=$Workbook$;Location=&quot;Vzorový súbor&quot;;Extended Properties=&quot;&quot;" command="SELECT * FROM [Vzorový súbor]"/>
  </connection>
  <connection id="25" xr16:uid="{BFBE9BE8-E3BF-451A-A65B-B3F4BB5A0E30}" keepAlive="1" name="Dotaz – Vzorový súbor (2)" description="Pripojenie k dotazu Vzorový súbor (2) v zošite." type="5" refreshedVersion="0" background="1">
    <dbPr connection="Provider=Microsoft.Mashup.OleDb.1;Data Source=$Workbook$;Location=&quot;Vzorový súbor (2)&quot;;Extended Properties=&quot;&quot;" command="SELECT * FROM [Vzorový súbor (2)]"/>
  </connection>
  <connection id="26" xr16:uid="{631191E2-9518-48EF-B9FE-5003422ECF29}" keepAlive="1" name="Dotaz – Vzorový súbor (3)" description="Pripojenie k dotazu Vzorový súbor (3) v zošite." type="5" refreshedVersion="0" background="1">
    <dbPr connection="Provider=Microsoft.Mashup.OleDb.1;Data Source=$Workbook$;Location=&quot;Vzorový súbor (3)&quot;;Extended Properties=&quot;&quot;" command="SELECT * FROM [Vzorový súbor (3)]"/>
  </connection>
  <connection id="27" xr16:uid="{8A1170E0-F5C9-44A3-B26A-F7805F1CF4C1}" keepAlive="1" name="Dotaz – Vzorový súbor (4)" description="Pripojenie k dotazu Vzorový súbor (4) v zošite." type="5" refreshedVersion="0" background="1">
    <dbPr connection="Provider=Microsoft.Mashup.OleDb.1;Data Source=$Workbook$;Location=&quot;Vzorový súbor (4)&quot;;Extended Properties=&quot;&quot;" command="SELECT * FROM [Vzorový súbor (4)]"/>
  </connection>
  <connection id="28" xr16:uid="{CCE7B2A1-9746-4326-A09C-690B895915BF}" keepAlive="1" name="Dotaz – Vzorový súbor (5)" description="Pripojenie k dotazu Vzorový súbor (5) v zošite." type="5" refreshedVersion="0" background="1">
    <dbPr connection="Provider=Microsoft.Mashup.OleDb.1;Data Source=$Workbook$;Location=&quot;Vzorový súbor (5)&quot;;Extended Properties=&quot;&quot;" command="SELECT * FROM [Vzorový súbor (5)]"/>
  </connection>
  <connection id="29" xr16:uid="{6E29DF78-67DB-4F8B-BA8D-53CCED1DA4CA}" keepAlive="1" name="Dotaz – Vzorový súbor (6)" description="Pripojenie k dotazu Vzorový súbor (6) v zošite." type="5" refreshedVersion="0" background="1">
    <dbPr connection="Provider=Microsoft.Mashup.OleDb.1;Data Source=$Workbook$;Location=&quot;Vzorový súbor (6)&quot;;Extended Properties=&quot;&quot;" command="SELECT * FROM [Vzorový súbor (6)]"/>
  </connection>
  <connection id="30" xr16:uid="{EAE6A6EF-D6EA-4E27-9BAB-14DDFCF62747}" keepAlive="1" name="Dotaz – Zlúčenie1" description="Pripojenie k dotazu Zlúčenie1 v zošite." type="5" refreshedVersion="7" background="1" saveData="1">
    <dbPr connection="Provider=Microsoft.Mashup.OleDb.1;Data Source=$Workbook$;Location=Zlúčenie1;Extended Properties=&quot;&quot;" command="SELECT * FROM [Zlúčenie1]"/>
  </connection>
</connections>
</file>

<file path=xl/sharedStrings.xml><?xml version="1.0" encoding="utf-8"?>
<sst xmlns="http://schemas.openxmlformats.org/spreadsheetml/2006/main" count="26611" uniqueCount="1371">
  <si>
    <t>kategória</t>
  </si>
  <si>
    <t>položka</t>
  </si>
  <si>
    <t>jednotka</t>
  </si>
  <si>
    <t>Cena bez DPH</t>
  </si>
  <si>
    <t>Aktuálna cena v RZ s DPH</t>
  </si>
  <si>
    <t>Priemerný odber za mesiac</t>
  </si>
  <si>
    <t>Cena v RZ za mesiac</t>
  </si>
  <si>
    <t>IČO</t>
  </si>
  <si>
    <t>OvZP</t>
  </si>
  <si>
    <t>okres</t>
  </si>
  <si>
    <t>zelenina a ovocie</t>
  </si>
  <si>
    <t>Baklažán</t>
  </si>
  <si>
    <t>Brokolica</t>
  </si>
  <si>
    <t>kg</t>
  </si>
  <si>
    <t>Broskyňa</t>
  </si>
  <si>
    <t>Cibuľa žltá</t>
  </si>
  <si>
    <t>Cibuľa biela</t>
  </si>
  <si>
    <t>Cibuľa červená</t>
  </si>
  <si>
    <t>Cibuľa lahôdková (Zväzok)</t>
  </si>
  <si>
    <t>ks</t>
  </si>
  <si>
    <t>Cesnak</t>
  </si>
  <si>
    <t>Cvikla</t>
  </si>
  <si>
    <t>Cuketa cal. 35+</t>
  </si>
  <si>
    <t>Čalamáda (balenie 1,5,10 kg)</t>
  </si>
  <si>
    <t>Čučoriedky</t>
  </si>
  <si>
    <t>g</t>
  </si>
  <si>
    <t>Hliva ustricová</t>
  </si>
  <si>
    <t>Hrozno biele</t>
  </si>
  <si>
    <t>Hrozno čierne XXL</t>
  </si>
  <si>
    <t>Hruška Conferencia</t>
  </si>
  <si>
    <t>Jablko červené</t>
  </si>
  <si>
    <t>Jablko zelené</t>
  </si>
  <si>
    <t>Kaleráb (kus)</t>
  </si>
  <si>
    <t>Kaleráb gigant</t>
  </si>
  <si>
    <t>Kapusta čínska</t>
  </si>
  <si>
    <t>Kapusta Kyslá vedierko 1/3/5/10 kg balenie</t>
  </si>
  <si>
    <t>Kapusta Kyslá vákuové balenie 5kg</t>
  </si>
  <si>
    <t>Kapusta biela neskorá</t>
  </si>
  <si>
    <t>Kapusta červená</t>
  </si>
  <si>
    <t>Karfiol</t>
  </si>
  <si>
    <t>Kel ružičkový</t>
  </si>
  <si>
    <t>Kel zelený</t>
  </si>
  <si>
    <t>Kukurica</t>
  </si>
  <si>
    <t>Marhule</t>
  </si>
  <si>
    <t>Melón červený</t>
  </si>
  <si>
    <t>Melón žltý</t>
  </si>
  <si>
    <t>Mrkva</t>
  </si>
  <si>
    <t>Ovocná šťava jablko - 5 l balenie</t>
  </si>
  <si>
    <t>l</t>
  </si>
  <si>
    <t>Ovocná šťava jablko-višňa - 3 l balenie</t>
  </si>
  <si>
    <t>Orechy vlašské, lúpané</t>
  </si>
  <si>
    <t>Paprika biela</t>
  </si>
  <si>
    <t>Paprika kápia</t>
  </si>
  <si>
    <t>Paprika červená</t>
  </si>
  <si>
    <t>Paprika zelená</t>
  </si>
  <si>
    <t>Paprika žltá</t>
  </si>
  <si>
    <t>Paradajky voľné - oval</t>
  </si>
  <si>
    <t xml:space="preserve">Paradajky strapcové </t>
  </si>
  <si>
    <t>Paradajky cherry (250 - 300 g bal.)</t>
  </si>
  <si>
    <t>Petržlen</t>
  </si>
  <si>
    <t>Repa červená</t>
  </si>
  <si>
    <t>Reďkovka červená zväzok</t>
  </si>
  <si>
    <t>Slivky</t>
  </si>
  <si>
    <t>Sušené hríby</t>
  </si>
  <si>
    <t>Šalát hlávkový</t>
  </si>
  <si>
    <t>Šalát ľadový</t>
  </si>
  <si>
    <t>Šalát lolo biondo/rosso</t>
  </si>
  <si>
    <t>Šampiňóny voľné</t>
  </si>
  <si>
    <t>Uhorky poľné</t>
  </si>
  <si>
    <t>Uhorky hadovky</t>
  </si>
  <si>
    <t>Tekvica hokaido</t>
  </si>
  <si>
    <t>Tekvica maslová</t>
  </si>
  <si>
    <t>Tekvica biela</t>
  </si>
  <si>
    <t>Zeler</t>
  </si>
  <si>
    <t>Zemiaky skoré, varný typ A alebo B</t>
  </si>
  <si>
    <t>Zemiaky neskoré, varný typ A alebo B</t>
  </si>
  <si>
    <t>Zemiaky celé, vákuovo balené, čistené 1-10 kg balenie</t>
  </si>
  <si>
    <t>Zemiaky štvrte, vákuovo balené, čistené 1-10 kg balenie</t>
  </si>
  <si>
    <t>Zemiaky hranolky, vákuovo balené, čistené 1-10 kg balenie</t>
  </si>
  <si>
    <t>Zemiaky pláty, vákuovo balené, čistené 1-10 kg balenie</t>
  </si>
  <si>
    <t>Zemiaky kocky, vákuovo balené, čistené 1-10 kg balenie</t>
  </si>
  <si>
    <t>vajcia</t>
  </si>
  <si>
    <t>Vajce M (obohatená klietka, trieda A)</t>
  </si>
  <si>
    <t>Vajce L (obohatená klietka, trieda A)</t>
  </si>
  <si>
    <t>mäso</t>
  </si>
  <si>
    <t>Bravčové karé</t>
  </si>
  <si>
    <t>Bravčové stehno</t>
  </si>
  <si>
    <t>Bravčová krkovička</t>
  </si>
  <si>
    <t>Bravčové plece</t>
  </si>
  <si>
    <t>Bravčový bok bez kosti</t>
  </si>
  <si>
    <t>Bravčový bok s kosťou</t>
  </si>
  <si>
    <t>Bravčová panenka</t>
  </si>
  <si>
    <t>Koleno bavorské bez kosti</t>
  </si>
  <si>
    <t>mlieko</t>
  </si>
  <si>
    <t>Mlieko polotučné</t>
  </si>
  <si>
    <t>mliečne výrobky</t>
  </si>
  <si>
    <t>Jogurt ochutený (135-150g)</t>
  </si>
  <si>
    <t>Jogurt biely 1 kg</t>
  </si>
  <si>
    <t>Jogurt biely (135-150g)</t>
  </si>
  <si>
    <t>Jogurt vaječný likér (135-150g)</t>
  </si>
  <si>
    <t>Ochutený smotanový jogurt (135-150 g)</t>
  </si>
  <si>
    <t xml:space="preserve">Biely smotanový jogurt </t>
  </si>
  <si>
    <t>Zakvasené plnotučné mlieko</t>
  </si>
  <si>
    <t>Kyslá pochúťková smotana 15 % 1 kg</t>
  </si>
  <si>
    <t>Jogurtové mlieko ochutené (jahodové) 1 l</t>
  </si>
  <si>
    <t>Parenica údená</t>
  </si>
  <si>
    <t>Parenica neúdená</t>
  </si>
  <si>
    <t>Mlieko plnotučné</t>
  </si>
  <si>
    <t>Nite údené</t>
  </si>
  <si>
    <t>Nite neúdené</t>
  </si>
  <si>
    <t>Zakysanka min. 200 g - max. 220g</t>
  </si>
  <si>
    <t>Maslo</t>
  </si>
  <si>
    <t>Smotana na šľahanie</t>
  </si>
  <si>
    <t>Eidam neúdený</t>
  </si>
  <si>
    <t>Syr na vyprážanie</t>
  </si>
  <si>
    <t>Tvaroh mäkký hrudkovitý</t>
  </si>
  <si>
    <t>Zrejúci syr</t>
  </si>
  <si>
    <t>Hovädzie kosti</t>
  </si>
  <si>
    <t>Hovädzie plece</t>
  </si>
  <si>
    <t>Hovädzie predné</t>
  </si>
  <si>
    <t>Hovädzie rebrá</t>
  </si>
  <si>
    <t>Hovädzie stehno</t>
  </si>
  <si>
    <t>Hovädzie stehno orech</t>
  </si>
  <si>
    <t>Hovädzie zadné</t>
  </si>
  <si>
    <t>Hovädzia roštenka</t>
  </si>
  <si>
    <t>mäsové výrobky</t>
  </si>
  <si>
    <t>Banícka krkovička</t>
  </si>
  <si>
    <t>Bratislavké párky</t>
  </si>
  <si>
    <t>Bravčová šunka</t>
  </si>
  <si>
    <t>Bravčová tlačenka</t>
  </si>
  <si>
    <t>Bušinská klobása</t>
  </si>
  <si>
    <t>Cesnaková klobása</t>
  </si>
  <si>
    <t>Čingovská saláma</t>
  </si>
  <si>
    <t>Debrecínska šunka</t>
  </si>
  <si>
    <t>Detvianske párky</t>
  </si>
  <si>
    <t>Diétna saláma</t>
  </si>
  <si>
    <t>Gazdovská klobása</t>
  </si>
  <si>
    <t>Gazdovská saláma</t>
  </si>
  <si>
    <t>Gazdovský údený bôčik</t>
  </si>
  <si>
    <t>Gril klobása 1 (obsah bravčového mäsa min 98%)</t>
  </si>
  <si>
    <t>Gril klobása pikant</t>
  </si>
  <si>
    <t>Grilovacia klobása 2 (obsah bravčového mäsa min 60%)</t>
  </si>
  <si>
    <t>Hámor pálivá saláma</t>
  </si>
  <si>
    <t>Hovädzie držky</t>
  </si>
  <si>
    <t>Hydinová tlačenka (Kuracie mäso 38%, kurací vývar, kuracie kože, bravčové kože, soľ, voda, sušený cesnak, prísady: čierne korenie)</t>
  </si>
  <si>
    <t>Chrbtová slanina</t>
  </si>
  <si>
    <t xml:space="preserve">Inovecká saláma </t>
  </si>
  <si>
    <t>Jaternice</t>
  </si>
  <si>
    <t xml:space="preserve">Klobása s jelením mäsom </t>
  </si>
  <si>
    <t>Klobása trvanlivá</t>
  </si>
  <si>
    <t>Liptovská saláma</t>
  </si>
  <si>
    <t>Lunch meat</t>
  </si>
  <si>
    <t>Malokarpatská saláma</t>
  </si>
  <si>
    <t>Moravské mäso</t>
  </si>
  <si>
    <t>Nitran saláma</t>
  </si>
  <si>
    <t>Obyčajné párky</t>
  </si>
  <si>
    <t>Oravská slanina</t>
  </si>
  <si>
    <t>Oškvarky</t>
  </si>
  <si>
    <t>Paprikový bôčik</t>
  </si>
  <si>
    <t>Párky s teľacím mäsom</t>
  </si>
  <si>
    <t>Parizer</t>
  </si>
  <si>
    <t>Rároš saláma</t>
  </si>
  <si>
    <t>Saláma so syrom</t>
  </si>
  <si>
    <t>Sedliacke stehno</t>
  </si>
  <si>
    <t>Spišácke párky</t>
  </si>
  <si>
    <t xml:space="preserve">Strážovská saláma </t>
  </si>
  <si>
    <t>Škvarená bravčová masť</t>
  </si>
  <si>
    <t>Škvarky</t>
  </si>
  <si>
    <t>Špekačky</t>
  </si>
  <si>
    <t>Štart saláma</t>
  </si>
  <si>
    <t>Šunka štandard</t>
  </si>
  <si>
    <t>Šunkový nárez zo stehna</t>
  </si>
  <si>
    <t>Turista saláma</t>
  </si>
  <si>
    <t>Údená bravčová slanina bez kože</t>
  </si>
  <si>
    <t>Údená bravčová slanina s kožou</t>
  </si>
  <si>
    <t>Údená Gazdovská slanina</t>
  </si>
  <si>
    <t>Údená krkovička</t>
  </si>
  <si>
    <t>Údená plnená panenka</t>
  </si>
  <si>
    <t>Údené bravčové karé s kosťou</t>
  </si>
  <si>
    <t>Údené karé</t>
  </si>
  <si>
    <t>Údené koleno zadné</t>
  </si>
  <si>
    <t>Údené plece</t>
  </si>
  <si>
    <t>Údené rebro hrubé</t>
  </si>
  <si>
    <t>Údené rebro tenké</t>
  </si>
  <si>
    <t>Údený bok</t>
  </si>
  <si>
    <t>Viedenské párky</t>
  </si>
  <si>
    <t>Vysočina saláma</t>
  </si>
  <si>
    <t>Zakysanka 1 l</t>
  </si>
  <si>
    <t>Zakysanka nízkotučná min. 200- max. 220g</t>
  </si>
  <si>
    <t>Kyslá pochúťková smotana 15% min. 200-max. 220g</t>
  </si>
  <si>
    <t/>
  </si>
  <si>
    <t>100 kg</t>
  </si>
  <si>
    <t>120 kg</t>
  </si>
  <si>
    <t>10 kg</t>
  </si>
  <si>
    <t>150 kg</t>
  </si>
  <si>
    <t>50 kg</t>
  </si>
  <si>
    <t>450 kg</t>
  </si>
  <si>
    <t>350 kg</t>
  </si>
  <si>
    <t>200 kg</t>
  </si>
  <si>
    <t>80 kg</t>
  </si>
  <si>
    <t>250 kg</t>
  </si>
  <si>
    <t>5 kg</t>
  </si>
  <si>
    <t>100 ks</t>
  </si>
  <si>
    <t>300 kg</t>
  </si>
  <si>
    <t>1 500 kg</t>
  </si>
  <si>
    <t>3 500 kg</t>
  </si>
  <si>
    <t>2 500 ks</t>
  </si>
  <si>
    <t>800 lt</t>
  </si>
  <si>
    <t>1 600 ks</t>
  </si>
  <si>
    <t>50 ks</t>
  </si>
  <si>
    <t>80 ks</t>
  </si>
  <si>
    <t>800 ks</t>
  </si>
  <si>
    <t>400 lt</t>
  </si>
  <si>
    <t>300 ks</t>
  </si>
  <si>
    <t xml:space="preserve">180 kg </t>
  </si>
  <si>
    <t>60 kg</t>
  </si>
  <si>
    <t>165 kg</t>
  </si>
  <si>
    <t>250 kg  95%</t>
  </si>
  <si>
    <t>40 kg</t>
  </si>
  <si>
    <t>20 kg</t>
  </si>
  <si>
    <t>30 kg</t>
  </si>
  <si>
    <t>15 kg</t>
  </si>
  <si>
    <t xml:space="preserve">15 kg </t>
  </si>
  <si>
    <t>110 lt</t>
  </si>
  <si>
    <t>Celková hodnota</t>
  </si>
  <si>
    <t>Banská Bystrica</t>
  </si>
  <si>
    <t>BB</t>
  </si>
  <si>
    <t>Banská Štiavnica</t>
  </si>
  <si>
    <t>BŠ</t>
  </si>
  <si>
    <t>Sebedín-Bečov</t>
  </si>
  <si>
    <t>Brezno</t>
  </si>
  <si>
    <t>BR</t>
  </si>
  <si>
    <t>Hronec</t>
  </si>
  <si>
    <t>Pohorelá</t>
  </si>
  <si>
    <t>Detva</t>
  </si>
  <si>
    <t>DT</t>
  </si>
  <si>
    <t>Hriňová</t>
  </si>
  <si>
    <t>Krupina</t>
  </si>
  <si>
    <t>KA</t>
  </si>
  <si>
    <t>Fiľakovo</t>
  </si>
  <si>
    <t>LC</t>
  </si>
  <si>
    <t>Lučenec</t>
  </si>
  <si>
    <t>Poltár</t>
  </si>
  <si>
    <t>PT</t>
  </si>
  <si>
    <t>Sušany</t>
  </si>
  <si>
    <t>Revúca</t>
  </si>
  <si>
    <t>RA</t>
  </si>
  <si>
    <t>Tornaľa</t>
  </si>
  <si>
    <t>Rimavská Sobota</t>
  </si>
  <si>
    <t>RS</t>
  </si>
  <si>
    <t>Tisovec</t>
  </si>
  <si>
    <t>Veľký Blh</t>
  </si>
  <si>
    <t>Čeláre</t>
  </si>
  <si>
    <t>VK</t>
  </si>
  <si>
    <t>Veľký Krtíš</t>
  </si>
  <si>
    <t>Zvolen</t>
  </si>
  <si>
    <t>ZV</t>
  </si>
  <si>
    <t>Nová Baňa</t>
  </si>
  <si>
    <t>ZC</t>
  </si>
  <si>
    <t>Ladomerská Vieska</t>
  </si>
  <si>
    <t>ZH</t>
  </si>
  <si>
    <t>Žiar nad Hronom</t>
  </si>
  <si>
    <t>sadzba_DPH</t>
  </si>
  <si>
    <t xml:space="preserve">Zdroj: </t>
  </si>
  <si>
    <t>https://www.podnikajte.sk/dan-z-pridanej-hodnoty/sadzby-dph-2022</t>
  </si>
  <si>
    <t>e-shop Coop Jednota</t>
  </si>
  <si>
    <t>dd</t>
  </si>
  <si>
    <t>if</t>
  </si>
  <si>
    <t>else if</t>
  </si>
  <si>
    <t>else</t>
  </si>
  <si>
    <t>error</t>
  </si>
  <si>
    <t>STAT_KOD_obec</t>
  </si>
  <si>
    <t>KOD_NUTS_obec</t>
  </si>
  <si>
    <t>obec_dlhyNazov</t>
  </si>
  <si>
    <t>obec_kratkyNazov</t>
  </si>
  <si>
    <t>GPS_LON</t>
  </si>
  <si>
    <t>GPS_LAT</t>
  </si>
  <si>
    <t>KOD_STAT_okres</t>
  </si>
  <si>
    <t>okres_skratka</t>
  </si>
  <si>
    <t>SK0321508454</t>
  </si>
  <si>
    <t>Badín</t>
  </si>
  <si>
    <t>SK0321508471</t>
  </si>
  <si>
    <t>Baláže</t>
  </si>
  <si>
    <t>SK0321508438</t>
  </si>
  <si>
    <t>SK0321508675</t>
  </si>
  <si>
    <t>Brusno</t>
  </si>
  <si>
    <t>SK0321508519</t>
  </si>
  <si>
    <t>Čerín</t>
  </si>
  <si>
    <t>SK0321508543</t>
  </si>
  <si>
    <t>Dolná Mičiná</t>
  </si>
  <si>
    <t>SK0321508551</t>
  </si>
  <si>
    <t>Dolný Harmanec</t>
  </si>
  <si>
    <t>SK0321508560</t>
  </si>
  <si>
    <t>Donovaly</t>
  </si>
  <si>
    <t>SK0321508586</t>
  </si>
  <si>
    <t>Dúbravica</t>
  </si>
  <si>
    <t>SK0321508594</t>
  </si>
  <si>
    <t>Harmanec</t>
  </si>
  <si>
    <t>SK0321508616</t>
  </si>
  <si>
    <t>Hiadeľ</t>
  </si>
  <si>
    <t>SK0321508632</t>
  </si>
  <si>
    <t>Horná Mičiná</t>
  </si>
  <si>
    <t>SK0321508641</t>
  </si>
  <si>
    <t>Horné Pršany</t>
  </si>
  <si>
    <t>SK0321580236</t>
  </si>
  <si>
    <t>Hronsek</t>
  </si>
  <si>
    <t>SK0321508659</t>
  </si>
  <si>
    <t>Hrochoť</t>
  </si>
  <si>
    <t>SK0321508713</t>
  </si>
  <si>
    <t>Kordíky</t>
  </si>
  <si>
    <t>SK0321508721</t>
  </si>
  <si>
    <t>Králiky</t>
  </si>
  <si>
    <t>SK0321557277</t>
  </si>
  <si>
    <t>Kynceľová</t>
  </si>
  <si>
    <t>SK0321508748</t>
  </si>
  <si>
    <t>Ľubietová</t>
  </si>
  <si>
    <t>SK0321508756</t>
  </si>
  <si>
    <t>Lučatín</t>
  </si>
  <si>
    <t>SK0321580244</t>
  </si>
  <si>
    <t>Malachov</t>
  </si>
  <si>
    <t>SK0321508764</t>
  </si>
  <si>
    <t>Medzibrod</t>
  </si>
  <si>
    <t>SK0321508781</t>
  </si>
  <si>
    <t>Môlča</t>
  </si>
  <si>
    <t>SK0321508799</t>
  </si>
  <si>
    <t>Moštenica</t>
  </si>
  <si>
    <t>SK0321508802</t>
  </si>
  <si>
    <t>Motyčky</t>
  </si>
  <si>
    <t>SK0321557285</t>
  </si>
  <si>
    <t>Nemce</t>
  </si>
  <si>
    <t>SK0321508837</t>
  </si>
  <si>
    <t>Oravce</t>
  </si>
  <si>
    <t>SK0321508861</t>
  </si>
  <si>
    <t>Podkonice</t>
  </si>
  <si>
    <t>SK0321508896</t>
  </si>
  <si>
    <t>Pohronský Bukovec</t>
  </si>
  <si>
    <t>SK0321508918</t>
  </si>
  <si>
    <t>Poniky</t>
  </si>
  <si>
    <t>SK0321508926</t>
  </si>
  <si>
    <t>Povrazník</t>
  </si>
  <si>
    <t>SK0321508942</t>
  </si>
  <si>
    <t>Priechod</t>
  </si>
  <si>
    <t>SK0321508969</t>
  </si>
  <si>
    <t>Riečka, okres Banská Bystrica</t>
  </si>
  <si>
    <t>Riečka</t>
  </si>
  <si>
    <t>SK0321508977</t>
  </si>
  <si>
    <t>SK0321508985</t>
  </si>
  <si>
    <t>Selce, okres Banská Bystrica</t>
  </si>
  <si>
    <t>Selce</t>
  </si>
  <si>
    <t>SK0321509001</t>
  </si>
  <si>
    <t>Slovenská Ľupča</t>
  </si>
  <si>
    <t>SK0321509019</t>
  </si>
  <si>
    <t>Staré Hory</t>
  </si>
  <si>
    <t>SK0321509027</t>
  </si>
  <si>
    <t>Strelníky</t>
  </si>
  <si>
    <t>SK0321509035</t>
  </si>
  <si>
    <t>Špania Dolina</t>
  </si>
  <si>
    <t>SK0321509060</t>
  </si>
  <si>
    <t>Tajov</t>
  </si>
  <si>
    <t>SK0321557269</t>
  </si>
  <si>
    <t>Turecká</t>
  </si>
  <si>
    <t>SK0321557293</t>
  </si>
  <si>
    <t>Vlkanová</t>
  </si>
  <si>
    <t>SK0322516601</t>
  </si>
  <si>
    <t>Baďan</t>
  </si>
  <si>
    <t>SK0322516627</t>
  </si>
  <si>
    <t>Banská Belá</t>
  </si>
  <si>
    <t>SK0322516643</t>
  </si>
  <si>
    <t>SK0322516651</t>
  </si>
  <si>
    <t>Banský Studenec</t>
  </si>
  <si>
    <t>SK0322516678</t>
  </si>
  <si>
    <t>Beluj</t>
  </si>
  <si>
    <t>SK0322516716</t>
  </si>
  <si>
    <t>Dekýš</t>
  </si>
  <si>
    <t>SK0322516856</t>
  </si>
  <si>
    <t>Ilija</t>
  </si>
  <si>
    <t>SK0322516953</t>
  </si>
  <si>
    <t>Kozelník</t>
  </si>
  <si>
    <t>SK0322517071</t>
  </si>
  <si>
    <t>Močiar</t>
  </si>
  <si>
    <t>SK0322517160</t>
  </si>
  <si>
    <t>Počúvadlo</t>
  </si>
  <si>
    <t>SK0322517143</t>
  </si>
  <si>
    <t>Podhorie, okres Banská Štiavnica</t>
  </si>
  <si>
    <t>Podhorie</t>
  </si>
  <si>
    <t>SK0322517178</t>
  </si>
  <si>
    <t>Prenčov</t>
  </si>
  <si>
    <t>SK0322516597</t>
  </si>
  <si>
    <t>Svätý Anton</t>
  </si>
  <si>
    <t>SK0322517283</t>
  </si>
  <si>
    <t>Štiavnické Bane</t>
  </si>
  <si>
    <t>SK0322517372</t>
  </si>
  <si>
    <t>Vysoká, okres Banská Štiavnica</t>
  </si>
  <si>
    <t>Vysoká</t>
  </si>
  <si>
    <t>SK0323508446</t>
  </si>
  <si>
    <t>Bacúch</t>
  </si>
  <si>
    <t>SK0323508462</t>
  </si>
  <si>
    <t>Beňuš</t>
  </si>
  <si>
    <t>SK0323508489</t>
  </si>
  <si>
    <t>Braväcovo</t>
  </si>
  <si>
    <t>SK0323508497</t>
  </si>
  <si>
    <t>SK0323557251</t>
  </si>
  <si>
    <t>Bystrá, okres Brezno</t>
  </si>
  <si>
    <t>Bystrá</t>
  </si>
  <si>
    <t>SK0323508527</t>
  </si>
  <si>
    <t>Čierny Balog</t>
  </si>
  <si>
    <t>SK0323508535</t>
  </si>
  <si>
    <t>Dolná Lehota</t>
  </si>
  <si>
    <t>SK0323508578</t>
  </si>
  <si>
    <t>Drábsko</t>
  </si>
  <si>
    <t>SK0323508608</t>
  </si>
  <si>
    <t>Heľpa</t>
  </si>
  <si>
    <t>SK0323508624</t>
  </si>
  <si>
    <t>Horná Lehota, okres Brezno</t>
  </si>
  <si>
    <t>Horná Lehota</t>
  </si>
  <si>
    <t>SK0323508667</t>
  </si>
  <si>
    <t>SK0323508691</t>
  </si>
  <si>
    <t>Jarabá</t>
  </si>
  <si>
    <t>SK0323508705</t>
  </si>
  <si>
    <t>Jasenie</t>
  </si>
  <si>
    <t>SK0323508730</t>
  </si>
  <si>
    <t>Lom nad Rimavicou</t>
  </si>
  <si>
    <t>SK0323508772</t>
  </si>
  <si>
    <t>Michalová</t>
  </si>
  <si>
    <t>SK0323508811</t>
  </si>
  <si>
    <t>Mýto pod Ďumbierom</t>
  </si>
  <si>
    <t>SK0323508829</t>
  </si>
  <si>
    <t>Nemecká</t>
  </si>
  <si>
    <t>SK0323508845</t>
  </si>
  <si>
    <t>Osrblie</t>
  </si>
  <si>
    <t>SK0323508853</t>
  </si>
  <si>
    <t>Podbrezová</t>
  </si>
  <si>
    <t>SK0323508870</t>
  </si>
  <si>
    <t>SK0323508888</t>
  </si>
  <si>
    <t>Pohronská Polhora</t>
  </si>
  <si>
    <t>SK0323508900</t>
  </si>
  <si>
    <t>Polomka</t>
  </si>
  <si>
    <t>SK0323508934</t>
  </si>
  <si>
    <t>Predajná</t>
  </si>
  <si>
    <t>SK0323508951</t>
  </si>
  <si>
    <t>Ráztoka</t>
  </si>
  <si>
    <t>SK0323508993</t>
  </si>
  <si>
    <t>Sihla</t>
  </si>
  <si>
    <t>SK0323509043</t>
  </si>
  <si>
    <t>Šumiac</t>
  </si>
  <si>
    <t>SK0323509051</t>
  </si>
  <si>
    <t>Telgárt</t>
  </si>
  <si>
    <t>SK0323509086</t>
  </si>
  <si>
    <t>Valaská</t>
  </si>
  <si>
    <t>SK0323509094</t>
  </si>
  <si>
    <t>Vaľkovňa</t>
  </si>
  <si>
    <t>SK0323509124</t>
  </si>
  <si>
    <t>Závadka nad Hronom</t>
  </si>
  <si>
    <t>SK0324518263</t>
  </si>
  <si>
    <t>SK0324518271</t>
  </si>
  <si>
    <t>Detvianska Huta</t>
  </si>
  <si>
    <t>SK0324518379</t>
  </si>
  <si>
    <t>Dúbravy</t>
  </si>
  <si>
    <t>SK0324518450</t>
  </si>
  <si>
    <t>Horný Tisovník</t>
  </si>
  <si>
    <t>SK0324518468</t>
  </si>
  <si>
    <t>SK0324518492</t>
  </si>
  <si>
    <t>Klokoč</t>
  </si>
  <si>
    <t>SK0324580520</t>
  </si>
  <si>
    <t>Korytárky</t>
  </si>
  <si>
    <t>SK0324518549</t>
  </si>
  <si>
    <t>Kriváň</t>
  </si>
  <si>
    <t>SK0324511510</t>
  </si>
  <si>
    <t>Látky</t>
  </si>
  <si>
    <t>SK0324511731</t>
  </si>
  <si>
    <t>Podkriváň</t>
  </si>
  <si>
    <t>SK0324518794</t>
  </si>
  <si>
    <t>Slatinské Lazy</t>
  </si>
  <si>
    <t>SK0324518816</t>
  </si>
  <si>
    <t>Stará Huta</t>
  </si>
  <si>
    <t>SK0324518824</t>
  </si>
  <si>
    <t>Stožok</t>
  </si>
  <si>
    <t>SK0324518921</t>
  </si>
  <si>
    <t>Vígľaš</t>
  </si>
  <si>
    <t>SK0324518930</t>
  </si>
  <si>
    <t>Vígľašská Huta-Kalinka</t>
  </si>
  <si>
    <t>SK0325518212</t>
  </si>
  <si>
    <t>Bzovík</t>
  </si>
  <si>
    <t>SK0325518239</t>
  </si>
  <si>
    <t>Cerovo</t>
  </si>
  <si>
    <t>SK0325518247</t>
  </si>
  <si>
    <t>Čabradský Vrbovok</t>
  </si>
  <si>
    <t>SK0325518255</t>
  </si>
  <si>
    <t>Čekovce</t>
  </si>
  <si>
    <t>SK0325518280</t>
  </si>
  <si>
    <t>Devičie</t>
  </si>
  <si>
    <t>SK0325518301</t>
  </si>
  <si>
    <t>Dolné Mladonice</t>
  </si>
  <si>
    <t>SK0325518310</t>
  </si>
  <si>
    <t>Dolný Badín</t>
  </si>
  <si>
    <t>SK0325518336</t>
  </si>
  <si>
    <t>Domaníky</t>
  </si>
  <si>
    <t>SK0325518344</t>
  </si>
  <si>
    <t>Drážovce</t>
  </si>
  <si>
    <t>SK0325518352</t>
  </si>
  <si>
    <t>Drienovo</t>
  </si>
  <si>
    <t>SK0325518387</t>
  </si>
  <si>
    <t>Dudince</t>
  </si>
  <si>
    <t>SK0325518409</t>
  </si>
  <si>
    <t>Hontianske Moravce</t>
  </si>
  <si>
    <t>SK0325518417</t>
  </si>
  <si>
    <t>Hontianske Nemce</t>
  </si>
  <si>
    <t>SK0325518425</t>
  </si>
  <si>
    <t>Hontianske Tesáre</t>
  </si>
  <si>
    <t>SK0325518433</t>
  </si>
  <si>
    <t>Horné Mladonice</t>
  </si>
  <si>
    <t>SK0325518441</t>
  </si>
  <si>
    <t>Horný Badín</t>
  </si>
  <si>
    <t>SK0325518484</t>
  </si>
  <si>
    <t>Jalšovík</t>
  </si>
  <si>
    <t>SK0325518514</t>
  </si>
  <si>
    <t>Kozí Vrbovok</t>
  </si>
  <si>
    <t>SK0325518531</t>
  </si>
  <si>
    <t>Kráľovce-Krnišov</t>
  </si>
  <si>
    <t>SK0325518557</t>
  </si>
  <si>
    <t>SK0325518565</t>
  </si>
  <si>
    <t>Lackov</t>
  </si>
  <si>
    <t>SK0325518573</t>
  </si>
  <si>
    <t>Ladzany</t>
  </si>
  <si>
    <t>SK0325518603</t>
  </si>
  <si>
    <t>Lišov</t>
  </si>
  <si>
    <t>SK0325518611</t>
  </si>
  <si>
    <t>Litava</t>
  </si>
  <si>
    <t>SK0325518646</t>
  </si>
  <si>
    <t>Medovarce</t>
  </si>
  <si>
    <t>SK0325518701</t>
  </si>
  <si>
    <t>Rykynčice</t>
  </si>
  <si>
    <t>SK0325518735</t>
  </si>
  <si>
    <t>Sebechleby</t>
  </si>
  <si>
    <t>SK0325518743</t>
  </si>
  <si>
    <t>Selce, okres Krupina</t>
  </si>
  <si>
    <t>SK0325518751</t>
  </si>
  <si>
    <t>Senohrad</t>
  </si>
  <si>
    <t>SK0325518832</t>
  </si>
  <si>
    <t>Sudince</t>
  </si>
  <si>
    <t>SK0325518841</t>
  </si>
  <si>
    <t>Súdovce</t>
  </si>
  <si>
    <t>SK0325518867</t>
  </si>
  <si>
    <t>Terany</t>
  </si>
  <si>
    <t>SK0325518883</t>
  </si>
  <si>
    <t>Trpín</t>
  </si>
  <si>
    <t>SK0325518905</t>
  </si>
  <si>
    <t>Uňatín</t>
  </si>
  <si>
    <t>SK0325518956</t>
  </si>
  <si>
    <t>Zemiansky Vrbovok</t>
  </si>
  <si>
    <t>SK0325518999</t>
  </si>
  <si>
    <t>Žibritov</t>
  </si>
  <si>
    <t>SK0326511226</t>
  </si>
  <si>
    <t>Ábelová</t>
  </si>
  <si>
    <t>SK0326511234</t>
  </si>
  <si>
    <t>Belina</t>
  </si>
  <si>
    <t>SK0326557315</t>
  </si>
  <si>
    <t>Biskupice</t>
  </si>
  <si>
    <t>SK0326511251</t>
  </si>
  <si>
    <t>Boľkovce</t>
  </si>
  <si>
    <t>SK0326511277</t>
  </si>
  <si>
    <t>Budiná</t>
  </si>
  <si>
    <t>SK0326558273</t>
  </si>
  <si>
    <t>Bulhary</t>
  </si>
  <si>
    <t>SK0326511293</t>
  </si>
  <si>
    <t>Buzitka</t>
  </si>
  <si>
    <t>SK0326511323</t>
  </si>
  <si>
    <t>Čakanovce, okres Lučenec</t>
  </si>
  <si>
    <t>Čakanovce</t>
  </si>
  <si>
    <t>SK0326511331</t>
  </si>
  <si>
    <t>Čamovce</t>
  </si>
  <si>
    <t>SK0326511358</t>
  </si>
  <si>
    <t>Divín</t>
  </si>
  <si>
    <t>SK0326511366</t>
  </si>
  <si>
    <t>Dobroč</t>
  </si>
  <si>
    <t>SK0326511391</t>
  </si>
  <si>
    <t>SK0326511404</t>
  </si>
  <si>
    <t>Fiľakovské Kováče</t>
  </si>
  <si>
    <t>SK0326557331</t>
  </si>
  <si>
    <t>Gregorova Vieska</t>
  </si>
  <si>
    <t>SK0326511421</t>
  </si>
  <si>
    <t>Halič</t>
  </si>
  <si>
    <t>SK0326511439</t>
  </si>
  <si>
    <t>Holiša</t>
  </si>
  <si>
    <t>SK0326511463</t>
  </si>
  <si>
    <t>Jelšovec</t>
  </si>
  <si>
    <t>SK0326511480</t>
  </si>
  <si>
    <t>Kalonda</t>
  </si>
  <si>
    <t>SK0326511374</t>
  </si>
  <si>
    <t>Kotmanová</t>
  </si>
  <si>
    <t>SK0326511528</t>
  </si>
  <si>
    <t>Lehôtka</t>
  </si>
  <si>
    <t>SK0326511536</t>
  </si>
  <si>
    <t>Lentvora</t>
  </si>
  <si>
    <t>SK0326511544</t>
  </si>
  <si>
    <t>Lipovany</t>
  </si>
  <si>
    <t>SK0326511552</t>
  </si>
  <si>
    <t>Lovinobaňa</t>
  </si>
  <si>
    <t>SK0326511561</t>
  </si>
  <si>
    <t>Ľuboreč</t>
  </si>
  <si>
    <t>SK0326511218</t>
  </si>
  <si>
    <t>SK0326511579</t>
  </si>
  <si>
    <t>Lupoč</t>
  </si>
  <si>
    <t>SK0326511609</t>
  </si>
  <si>
    <t>Mašková</t>
  </si>
  <si>
    <t>SK0326580309</t>
  </si>
  <si>
    <t>Mikušovce, okres Lučenec</t>
  </si>
  <si>
    <t>Mikušovce</t>
  </si>
  <si>
    <t>SK0326511625</t>
  </si>
  <si>
    <t>Mučín</t>
  </si>
  <si>
    <t>SK0326511641</t>
  </si>
  <si>
    <t>Mýtna</t>
  </si>
  <si>
    <t>SK0326511668</t>
  </si>
  <si>
    <t>Nitra nad Ipľom</t>
  </si>
  <si>
    <t>SK0326511676</t>
  </si>
  <si>
    <t>Nové Hony</t>
  </si>
  <si>
    <t>SK0326511692</t>
  </si>
  <si>
    <t>Panické Dravce</t>
  </si>
  <si>
    <t>SK0326511722</t>
  </si>
  <si>
    <t>Pleš</t>
  </si>
  <si>
    <t>SK0326511706</t>
  </si>
  <si>
    <t>Píla, okres Lučenec</t>
  </si>
  <si>
    <t>Píla</t>
  </si>
  <si>
    <t>SK0326511714</t>
  </si>
  <si>
    <t>Pinciná</t>
  </si>
  <si>
    <t>SK0326511749</t>
  </si>
  <si>
    <t>Podrečany</t>
  </si>
  <si>
    <t>SK0326511757</t>
  </si>
  <si>
    <t>Polichno</t>
  </si>
  <si>
    <t>SK0326511773</t>
  </si>
  <si>
    <t>Praha</t>
  </si>
  <si>
    <t>SK0326511781</t>
  </si>
  <si>
    <t>Prša</t>
  </si>
  <si>
    <t>SK0326511790</t>
  </si>
  <si>
    <t>Radzovce</t>
  </si>
  <si>
    <t>SK0326511803</t>
  </si>
  <si>
    <t>Rapovce</t>
  </si>
  <si>
    <t>SK0326511811</t>
  </si>
  <si>
    <t>Ratka</t>
  </si>
  <si>
    <t>SK0326511838</t>
  </si>
  <si>
    <t>Ružiná</t>
  </si>
  <si>
    <t>SK0326511846</t>
  </si>
  <si>
    <t>Stará Halič</t>
  </si>
  <si>
    <t>SK0326511854</t>
  </si>
  <si>
    <t>Šávoľ</t>
  </si>
  <si>
    <t>SK0326511862</t>
  </si>
  <si>
    <t>Šiatorská Bukovinka</t>
  </si>
  <si>
    <t>SK0326511871</t>
  </si>
  <si>
    <t>Šíd</t>
  </si>
  <si>
    <t>SK0326511897</t>
  </si>
  <si>
    <t>Šurice</t>
  </si>
  <si>
    <t>SK0326511901</t>
  </si>
  <si>
    <t>Točnica</t>
  </si>
  <si>
    <t>SK0326511919</t>
  </si>
  <si>
    <t>Tomášovce, okres Lučenec</t>
  </si>
  <si>
    <t>Tomášovce</t>
  </si>
  <si>
    <t>SK0326511927</t>
  </si>
  <si>
    <t>Trebeľovce</t>
  </si>
  <si>
    <t>SK0326557340</t>
  </si>
  <si>
    <t>Trenč</t>
  </si>
  <si>
    <t>SK0326511943</t>
  </si>
  <si>
    <t>Tuhár</t>
  </si>
  <si>
    <t>SK0326511994</t>
  </si>
  <si>
    <t>Veľká nad Ipľom</t>
  </si>
  <si>
    <t>SK0326512010</t>
  </si>
  <si>
    <t>Veľké Dravce</t>
  </si>
  <si>
    <t>SK0326557307</t>
  </si>
  <si>
    <t>Vidiná</t>
  </si>
  <si>
    <t>SK0327511269</t>
  </si>
  <si>
    <t>Breznička, okres Poltár</t>
  </si>
  <si>
    <t>Breznička</t>
  </si>
  <si>
    <t>SK0327511315</t>
  </si>
  <si>
    <t>Cinobaňa</t>
  </si>
  <si>
    <t>SK0327511340</t>
  </si>
  <si>
    <t>České Brezovo</t>
  </si>
  <si>
    <t>SK0327557323</t>
  </si>
  <si>
    <t>Ďubákovo</t>
  </si>
  <si>
    <t>SK0327511447</t>
  </si>
  <si>
    <t>Hradište, okres Poltár</t>
  </si>
  <si>
    <t>Hradište</t>
  </si>
  <si>
    <t>SK0327514900</t>
  </si>
  <si>
    <t>Hrnčiarska Ves</t>
  </si>
  <si>
    <t>SK0327514918</t>
  </si>
  <si>
    <t>Hrnčiarske Zalužany</t>
  </si>
  <si>
    <t>SK0327511471</t>
  </si>
  <si>
    <t>Kalinovo</t>
  </si>
  <si>
    <t>SK0327511498</t>
  </si>
  <si>
    <t>Kokava nad Rimavicou</t>
  </si>
  <si>
    <t>SK0327511501</t>
  </si>
  <si>
    <t>Krná</t>
  </si>
  <si>
    <t>SK0327511595</t>
  </si>
  <si>
    <t>Málinec</t>
  </si>
  <si>
    <t>SK0327511617</t>
  </si>
  <si>
    <t>Mládzovo</t>
  </si>
  <si>
    <t>SK0327511684</t>
  </si>
  <si>
    <t>Ozdín</t>
  </si>
  <si>
    <t>SK0327511765</t>
  </si>
  <si>
    <t>SK0327511820</t>
  </si>
  <si>
    <t>Rovňany</t>
  </si>
  <si>
    <t>SK0327515515</t>
  </si>
  <si>
    <t>Selce, okres Poltár</t>
  </si>
  <si>
    <t>SK0327515591</t>
  </si>
  <si>
    <t>SK0327511889</t>
  </si>
  <si>
    <t>Šoltýska</t>
  </si>
  <si>
    <t>SK0327511978</t>
  </si>
  <si>
    <t>Uhorské</t>
  </si>
  <si>
    <t>SK0327580317</t>
  </si>
  <si>
    <t>Utekáč</t>
  </si>
  <si>
    <t>SK0327512001</t>
  </si>
  <si>
    <t>Veľká Ves</t>
  </si>
  <si>
    <t>SK0327582051</t>
  </si>
  <si>
    <t>Zlatno, okres Poltár</t>
  </si>
  <si>
    <t>Zlatno</t>
  </si>
  <si>
    <t>SK0328514675</t>
  </si>
  <si>
    <t>Držkovce</t>
  </si>
  <si>
    <t>SK0328514721</t>
  </si>
  <si>
    <t>Gemer</t>
  </si>
  <si>
    <t>SK0328514756</t>
  </si>
  <si>
    <t>Gemerská Ves</t>
  </si>
  <si>
    <t>SK0328525677</t>
  </si>
  <si>
    <t>Gemerské Teplice</t>
  </si>
  <si>
    <t>SK0328525685</t>
  </si>
  <si>
    <t>Gemerský Sad</t>
  </si>
  <si>
    <t>SK0328514896</t>
  </si>
  <si>
    <t>Hrlica</t>
  </si>
  <si>
    <t>SK0328525766</t>
  </si>
  <si>
    <t>Hucín</t>
  </si>
  <si>
    <t>SK0328525791</t>
  </si>
  <si>
    <t>Jelšava</t>
  </si>
  <si>
    <t>SK0328525812</t>
  </si>
  <si>
    <t>Kameňany</t>
  </si>
  <si>
    <t>SK0328515574</t>
  </si>
  <si>
    <t>Leváre</t>
  </si>
  <si>
    <t>SK0328515159</t>
  </si>
  <si>
    <t>Levkuška</t>
  </si>
  <si>
    <t>SK0328525901</t>
  </si>
  <si>
    <t>Licince</t>
  </si>
  <si>
    <t>SK0328525928</t>
  </si>
  <si>
    <t>Lubeník</t>
  </si>
  <si>
    <t>SK0328525944</t>
  </si>
  <si>
    <t>Magnezitovce</t>
  </si>
  <si>
    <t>SK0328580384</t>
  </si>
  <si>
    <t>Mokrá Lúka</t>
  </si>
  <si>
    <t>SK0328525987</t>
  </si>
  <si>
    <t>Muráň</t>
  </si>
  <si>
    <t>SK0328525995</t>
  </si>
  <si>
    <t>Muránska Dlhá Lúka</t>
  </si>
  <si>
    <t>SK0328526002</t>
  </si>
  <si>
    <t>Muránska Huta</t>
  </si>
  <si>
    <t>SK0328526011</t>
  </si>
  <si>
    <t>Muránska Lehota</t>
  </si>
  <si>
    <t>SK0328526029</t>
  </si>
  <si>
    <t>Muránska Zdychava</t>
  </si>
  <si>
    <t>SK0328526037</t>
  </si>
  <si>
    <t>Nandraž</t>
  </si>
  <si>
    <t>SK0328515256</t>
  </si>
  <si>
    <t>Otročok</t>
  </si>
  <si>
    <t>SK0328515302</t>
  </si>
  <si>
    <t>Ploské, okres Revúca</t>
  </si>
  <si>
    <t>Ploské</t>
  </si>
  <si>
    <t>SK0328515311</t>
  </si>
  <si>
    <t>Polina</t>
  </si>
  <si>
    <t>SK0328526100</t>
  </si>
  <si>
    <t>Prihradzany</t>
  </si>
  <si>
    <t>SK0328526118</t>
  </si>
  <si>
    <t>Rákoš, okres Revúca</t>
  </si>
  <si>
    <t>Rákoš</t>
  </si>
  <si>
    <t>SK0328515361</t>
  </si>
  <si>
    <t>Rašice</t>
  </si>
  <si>
    <t>SK0328515370</t>
  </si>
  <si>
    <t>Ratková</t>
  </si>
  <si>
    <t>SK0328515400</t>
  </si>
  <si>
    <t>Ratkovské Bystré</t>
  </si>
  <si>
    <t>SK0328526142</t>
  </si>
  <si>
    <t>SK0328526151</t>
  </si>
  <si>
    <t>Revúcka Lehota</t>
  </si>
  <si>
    <t>SK0328515507</t>
  </si>
  <si>
    <t>Rybník, okres Revúca</t>
  </si>
  <si>
    <t>Rybník</t>
  </si>
  <si>
    <t>SK0328557820</t>
  </si>
  <si>
    <t>Sása, okres Revúca</t>
  </si>
  <si>
    <t>Sása</t>
  </si>
  <si>
    <t>SK0328526258</t>
  </si>
  <si>
    <t>Sirk</t>
  </si>
  <si>
    <t>SK0328515523</t>
  </si>
  <si>
    <t>Skerešovo</t>
  </si>
  <si>
    <t>SK0328526304</t>
  </si>
  <si>
    <t>Šivetice</t>
  </si>
  <si>
    <t>SK0328515612</t>
  </si>
  <si>
    <t>SK0328526321</t>
  </si>
  <si>
    <t>Turčok</t>
  </si>
  <si>
    <t>SK0328514977</t>
  </si>
  <si>
    <t>Chvalová</t>
  </si>
  <si>
    <t>SK0328525774</t>
  </si>
  <si>
    <t>Chyžné</t>
  </si>
  <si>
    <t>SK0328515761</t>
  </si>
  <si>
    <t>Višňové, okres Revúca</t>
  </si>
  <si>
    <t>Višňové</t>
  </si>
  <si>
    <t>SK0328515833</t>
  </si>
  <si>
    <t>Žiar, okres Revúca</t>
  </si>
  <si>
    <t>Žiar</t>
  </si>
  <si>
    <t>SK0329557757</t>
  </si>
  <si>
    <t>Abovce</t>
  </si>
  <si>
    <t>SK0329514489</t>
  </si>
  <si>
    <t>Babinec</t>
  </si>
  <si>
    <t>SK0329514501</t>
  </si>
  <si>
    <t>Barca</t>
  </si>
  <si>
    <t>SK0329514519</t>
  </si>
  <si>
    <t>Bátka</t>
  </si>
  <si>
    <t>SK0329514535</t>
  </si>
  <si>
    <t>Belín</t>
  </si>
  <si>
    <t>SK0329514543</t>
  </si>
  <si>
    <t>Blhovce</t>
  </si>
  <si>
    <t>SK0329514551</t>
  </si>
  <si>
    <t>Bottovo</t>
  </si>
  <si>
    <t>SK0329514586</t>
  </si>
  <si>
    <t>Budikovany</t>
  </si>
  <si>
    <t>SK0329514594</t>
  </si>
  <si>
    <t>Cakov</t>
  </si>
  <si>
    <t>SK0329514608</t>
  </si>
  <si>
    <t>Čerenčany</t>
  </si>
  <si>
    <t>SK0329514616</t>
  </si>
  <si>
    <t>Čierny Potok</t>
  </si>
  <si>
    <t>SK0329514624</t>
  </si>
  <si>
    <t>Číž</t>
  </si>
  <si>
    <t>SK0329514632</t>
  </si>
  <si>
    <t>Dolné Zahorany</t>
  </si>
  <si>
    <t>SK0329514641</t>
  </si>
  <si>
    <t>Dražice</t>
  </si>
  <si>
    <t>SK0329514659</t>
  </si>
  <si>
    <t>Drienčany</t>
  </si>
  <si>
    <t>SK0329514667</t>
  </si>
  <si>
    <t>Drňa</t>
  </si>
  <si>
    <t>SK0329514683</t>
  </si>
  <si>
    <t>Dubno</t>
  </si>
  <si>
    <t>SK0329514691</t>
  </si>
  <si>
    <t>Dubovec</t>
  </si>
  <si>
    <t>SK0329557919</t>
  </si>
  <si>
    <t>Dulovo</t>
  </si>
  <si>
    <t>SK0329514713</t>
  </si>
  <si>
    <t>Figa</t>
  </si>
  <si>
    <t>SK0329514730</t>
  </si>
  <si>
    <t>Gemerček</t>
  </si>
  <si>
    <t>SK0329514764</t>
  </si>
  <si>
    <t>Gemerské Dechtáre</t>
  </si>
  <si>
    <t>SK0329557889</t>
  </si>
  <si>
    <t>Gemerské Michalovce</t>
  </si>
  <si>
    <t>SK0329514781</t>
  </si>
  <si>
    <t>Gemerský Jablonec</t>
  </si>
  <si>
    <t>SK0329514799</t>
  </si>
  <si>
    <t>Gortva</t>
  </si>
  <si>
    <t>SK0329514811</t>
  </si>
  <si>
    <t>Hajnáčka</t>
  </si>
  <si>
    <t>SK0329514829</t>
  </si>
  <si>
    <t>Hnúšťa</t>
  </si>
  <si>
    <t>SK0329514837</t>
  </si>
  <si>
    <t>Hodejov</t>
  </si>
  <si>
    <t>SK0329514845</t>
  </si>
  <si>
    <t>Hodejovec</t>
  </si>
  <si>
    <t>SK0329514853</t>
  </si>
  <si>
    <t>Horné Zahorany</t>
  </si>
  <si>
    <t>SK0329514861</t>
  </si>
  <si>
    <t>Hostice</t>
  </si>
  <si>
    <t>SK0329514870</t>
  </si>
  <si>
    <t>Hostišovce</t>
  </si>
  <si>
    <t>SK0329514888</t>
  </si>
  <si>
    <t>Hrachovo</t>
  </si>
  <si>
    <t>SK0329514926</t>
  </si>
  <si>
    <t>Hrušovo</t>
  </si>
  <si>
    <t>SK0329514934</t>
  </si>
  <si>
    <t>Hubovo</t>
  </si>
  <si>
    <t>SK0329514942</t>
  </si>
  <si>
    <t>Husiná</t>
  </si>
  <si>
    <t>SK0329514985</t>
  </si>
  <si>
    <t>Ivanice</t>
  </si>
  <si>
    <t>SK0329514993</t>
  </si>
  <si>
    <t>Janice</t>
  </si>
  <si>
    <t>SK0329515001</t>
  </si>
  <si>
    <t>Jesenské, okres Rimavská Sobota</t>
  </si>
  <si>
    <t>Jesenské</t>
  </si>
  <si>
    <t>SK0329515019</t>
  </si>
  <si>
    <t>Jestice</t>
  </si>
  <si>
    <t>SK0329515027</t>
  </si>
  <si>
    <t>Kaloša</t>
  </si>
  <si>
    <t>SK0329515035</t>
  </si>
  <si>
    <t>Kesovce</t>
  </si>
  <si>
    <t>SK0329515043</t>
  </si>
  <si>
    <t>Klenovec</t>
  </si>
  <si>
    <t>SK0329515051</t>
  </si>
  <si>
    <t>Kociha</t>
  </si>
  <si>
    <t>SK0329515060</t>
  </si>
  <si>
    <t>Konrádovce</t>
  </si>
  <si>
    <t>SK0329515078</t>
  </si>
  <si>
    <t>Kráľ</t>
  </si>
  <si>
    <t>SK0329515086</t>
  </si>
  <si>
    <t>Kraskovo</t>
  </si>
  <si>
    <t>SK0329515094</t>
  </si>
  <si>
    <t>Krokava</t>
  </si>
  <si>
    <t>SK0329515108</t>
  </si>
  <si>
    <t>Kružno</t>
  </si>
  <si>
    <t>SK0329515116</t>
  </si>
  <si>
    <t>Kyjatice</t>
  </si>
  <si>
    <t>SK0329515124</t>
  </si>
  <si>
    <t>Lehota nad Rimavicou</t>
  </si>
  <si>
    <t>SK0329515132</t>
  </si>
  <si>
    <t>Lenartovce</t>
  </si>
  <si>
    <t>SK0329515141</t>
  </si>
  <si>
    <t>Lenka</t>
  </si>
  <si>
    <t>SK0329515167</t>
  </si>
  <si>
    <t>Lipovec, okres Rimavská Sobota</t>
  </si>
  <si>
    <t>Lipovec</t>
  </si>
  <si>
    <t>SK0329515175</t>
  </si>
  <si>
    <t>Lukovištia</t>
  </si>
  <si>
    <t>SK0329515183</t>
  </si>
  <si>
    <t>Martinová</t>
  </si>
  <si>
    <t>SK0329515205</t>
  </si>
  <si>
    <t>Neporadza, okres Rimavská Sobota</t>
  </si>
  <si>
    <t>Neporadza</t>
  </si>
  <si>
    <t>SK0329557790</t>
  </si>
  <si>
    <t>Nižný Skálnik</t>
  </si>
  <si>
    <t>SK0329515230</t>
  </si>
  <si>
    <t>Nová Bašta</t>
  </si>
  <si>
    <t>SK0329515248</t>
  </si>
  <si>
    <t>Orávka</t>
  </si>
  <si>
    <t>SK0329515264</t>
  </si>
  <si>
    <t>Ožďany</t>
  </si>
  <si>
    <t>SK0329515272</t>
  </si>
  <si>
    <t>Padarovce</t>
  </si>
  <si>
    <t>SK0329515281</t>
  </si>
  <si>
    <t>Pavlovce, okres Rimavská Sobota</t>
  </si>
  <si>
    <t>Pavlovce</t>
  </si>
  <si>
    <t>SK0329515299</t>
  </si>
  <si>
    <t>Petrovce, okres Rimavská Sobota</t>
  </si>
  <si>
    <t>Petrovce</t>
  </si>
  <si>
    <t>SK0329515337</t>
  </si>
  <si>
    <t>Poproč, okres Rimavská Sobota</t>
  </si>
  <si>
    <t>Poproč</t>
  </si>
  <si>
    <t>SK0329515345</t>
  </si>
  <si>
    <t>Potok, okres Rimavská Sobota</t>
  </si>
  <si>
    <t>Potok</t>
  </si>
  <si>
    <t>SK0329515353</t>
  </si>
  <si>
    <t>Radnovce</t>
  </si>
  <si>
    <t>SK0329557854</t>
  </si>
  <si>
    <t>Rakytník</t>
  </si>
  <si>
    <t>SK0329515388</t>
  </si>
  <si>
    <t>Ratkovská Lehota</t>
  </si>
  <si>
    <t>SK0329515396</t>
  </si>
  <si>
    <t>Ratkovská Suchá</t>
  </si>
  <si>
    <t>SK0329557765</t>
  </si>
  <si>
    <t>Riečka, okres Rimavská Sobota</t>
  </si>
  <si>
    <t>SK0329515426</t>
  </si>
  <si>
    <t>Rimavská Baňa</t>
  </si>
  <si>
    <t>SK0329515442</t>
  </si>
  <si>
    <t>Rimavská Seč</t>
  </si>
  <si>
    <t>SK0329514462</t>
  </si>
  <si>
    <t>SK0329515451</t>
  </si>
  <si>
    <t>Rimavské Brezovo</t>
  </si>
  <si>
    <t>SK0329515469</t>
  </si>
  <si>
    <t>Rimavské Janovce</t>
  </si>
  <si>
    <t>SK0329557811</t>
  </si>
  <si>
    <t>Rimavské Zalužany</t>
  </si>
  <si>
    <t>SK0329515485</t>
  </si>
  <si>
    <t>Rovné, okres Rimavská Sobota</t>
  </si>
  <si>
    <t>Rovné</t>
  </si>
  <si>
    <t>SK0329515493</t>
  </si>
  <si>
    <t>Rumince</t>
  </si>
  <si>
    <t>SK0329515531</t>
  </si>
  <si>
    <t>Slizké</t>
  </si>
  <si>
    <t>SK0329515540</t>
  </si>
  <si>
    <t>Stará Bašta</t>
  </si>
  <si>
    <t>SK0329515566</t>
  </si>
  <si>
    <t>Stránska</t>
  </si>
  <si>
    <t>SK0329515582</t>
  </si>
  <si>
    <t>Studená</t>
  </si>
  <si>
    <t>SK0329515604</t>
  </si>
  <si>
    <t>Sútor</t>
  </si>
  <si>
    <t>SK0329515621</t>
  </si>
  <si>
    <t>Šimonovce</t>
  </si>
  <si>
    <t>SK0329515639</t>
  </si>
  <si>
    <t>Širkovce</t>
  </si>
  <si>
    <t>SK0329515647</t>
  </si>
  <si>
    <t>Španie Pole</t>
  </si>
  <si>
    <t>SK0329515655</t>
  </si>
  <si>
    <t>Štrkovec</t>
  </si>
  <si>
    <t>SK0329514951</t>
  </si>
  <si>
    <t>Chanava</t>
  </si>
  <si>
    <t>SK0329515663</t>
  </si>
  <si>
    <t>Tachty</t>
  </si>
  <si>
    <t>SK0329515671</t>
  </si>
  <si>
    <t>Teplý Vrch</t>
  </si>
  <si>
    <t>SK0329515680</t>
  </si>
  <si>
    <t>SK0329515698</t>
  </si>
  <si>
    <t>Tomášovce, okres Rimavská Sobota</t>
  </si>
  <si>
    <t>SK0329514969</t>
  </si>
  <si>
    <t>Chrámec</t>
  </si>
  <si>
    <t>SK0329515701</t>
  </si>
  <si>
    <t>Uzovská Panica</t>
  </si>
  <si>
    <t>SK0329515795</t>
  </si>
  <si>
    <t>Valice</t>
  </si>
  <si>
    <t>SK0329515710</t>
  </si>
  <si>
    <t>Včelince</t>
  </si>
  <si>
    <t>SK0329515728</t>
  </si>
  <si>
    <t>Večelkov</t>
  </si>
  <si>
    <t>SK0329515736</t>
  </si>
  <si>
    <t>Veľké Teriakovce</t>
  </si>
  <si>
    <t>SK0329515744</t>
  </si>
  <si>
    <t>SK0329515752</t>
  </si>
  <si>
    <t>Vieska nad Blhom</t>
  </si>
  <si>
    <t>SK0329515779</t>
  </si>
  <si>
    <t>Vlkyňa</t>
  </si>
  <si>
    <t>SK0329557901</t>
  </si>
  <si>
    <t>Vyšné Valice</t>
  </si>
  <si>
    <t>SK0329515809</t>
  </si>
  <si>
    <t>Vyšný Skálnik</t>
  </si>
  <si>
    <t>SK0329515817</t>
  </si>
  <si>
    <t>Zádor</t>
  </si>
  <si>
    <t>SK0329557927</t>
  </si>
  <si>
    <t>Zacharovce</t>
  </si>
  <si>
    <t>SK0329515841</t>
  </si>
  <si>
    <t>Žíp</t>
  </si>
  <si>
    <t>SK032A515868</t>
  </si>
  <si>
    <t>Balog nad Ipľom</t>
  </si>
  <si>
    <t>SK032A515876</t>
  </si>
  <si>
    <t>Bátorová</t>
  </si>
  <si>
    <t>SK032A515884</t>
  </si>
  <si>
    <t>Brusník</t>
  </si>
  <si>
    <t>SK032A515892</t>
  </si>
  <si>
    <t>Bušince</t>
  </si>
  <si>
    <t>SK032A515906</t>
  </si>
  <si>
    <t>Čebovce</t>
  </si>
  <si>
    <t>SK032A515914</t>
  </si>
  <si>
    <t>SK032A515922</t>
  </si>
  <si>
    <t>Čelovce, okres Veľký Krtíš</t>
  </si>
  <si>
    <t>Čelovce</t>
  </si>
  <si>
    <t>SK032A515931</t>
  </si>
  <si>
    <t>Červeňany</t>
  </si>
  <si>
    <t>SK032A515949</t>
  </si>
  <si>
    <t>Dačov Lom</t>
  </si>
  <si>
    <t>SK032A515957</t>
  </si>
  <si>
    <t>Dolinka</t>
  </si>
  <si>
    <t>SK032A515965</t>
  </si>
  <si>
    <t>Dolná Strehová</t>
  </si>
  <si>
    <t>SK032A515973</t>
  </si>
  <si>
    <t>Dolné Plachtince</t>
  </si>
  <si>
    <t>SK032A515981</t>
  </si>
  <si>
    <t>Dolné Strháre</t>
  </si>
  <si>
    <t>SK032A515990</t>
  </si>
  <si>
    <t>Ďurkovce</t>
  </si>
  <si>
    <t>SK032A516007</t>
  </si>
  <si>
    <t>Glabušovce</t>
  </si>
  <si>
    <t>SK032A516015</t>
  </si>
  <si>
    <t>Horná Strehová</t>
  </si>
  <si>
    <t>SK032A516023</t>
  </si>
  <si>
    <t>Horné Plachtince</t>
  </si>
  <si>
    <t>SK032A516031</t>
  </si>
  <si>
    <t>Horné Strháre</t>
  </si>
  <si>
    <t>SK032A516040</t>
  </si>
  <si>
    <t>Hrušov, okres Veľký Krtíš</t>
  </si>
  <si>
    <t>Hrušov</t>
  </si>
  <si>
    <t>SK032A516074</t>
  </si>
  <si>
    <t>Ipeľské Predmostie</t>
  </si>
  <si>
    <t>SK032A516082</t>
  </si>
  <si>
    <t>Kamenné Kosihy</t>
  </si>
  <si>
    <t>SK032A516091</t>
  </si>
  <si>
    <t>Kiarov</t>
  </si>
  <si>
    <t>SK032A516104</t>
  </si>
  <si>
    <t>Kleňany</t>
  </si>
  <si>
    <t>SK032A516112</t>
  </si>
  <si>
    <t>Koláre</t>
  </si>
  <si>
    <t>SK032A516121</t>
  </si>
  <si>
    <t>Kosihovce</t>
  </si>
  <si>
    <t>SK032A516139</t>
  </si>
  <si>
    <t>Kosihy nad Ipľom</t>
  </si>
  <si>
    <t>SK032A516147</t>
  </si>
  <si>
    <t>Kováčovce</t>
  </si>
  <si>
    <t>SK032A516155</t>
  </si>
  <si>
    <t>Lesenice</t>
  </si>
  <si>
    <t>SK032A516163</t>
  </si>
  <si>
    <t>Ľuboriečka</t>
  </si>
  <si>
    <t>SK032A516171</t>
  </si>
  <si>
    <t>Malá Čalomija</t>
  </si>
  <si>
    <t>SK032A558206</t>
  </si>
  <si>
    <t>Malé Straciny</t>
  </si>
  <si>
    <t>SK032A516198</t>
  </si>
  <si>
    <t>Malé Zlievce</t>
  </si>
  <si>
    <t>SK032A558192</t>
  </si>
  <si>
    <t>Malý Krtíš</t>
  </si>
  <si>
    <t>SK032A516210</t>
  </si>
  <si>
    <t>Modrý Kameň</t>
  </si>
  <si>
    <t>SK032A516228</t>
  </si>
  <si>
    <t>Muľa</t>
  </si>
  <si>
    <t>SK032A516236</t>
  </si>
  <si>
    <t>Nenince</t>
  </si>
  <si>
    <t>SK032A516244</t>
  </si>
  <si>
    <t>Nová Ves</t>
  </si>
  <si>
    <t>SK032A516252</t>
  </si>
  <si>
    <t>Obeckov</t>
  </si>
  <si>
    <t>SK032A516261</t>
  </si>
  <si>
    <t>Olováry</t>
  </si>
  <si>
    <t>SK032A516279</t>
  </si>
  <si>
    <t>Opatovská Nová Ves</t>
  </si>
  <si>
    <t>SK032A516287</t>
  </si>
  <si>
    <t>Opava</t>
  </si>
  <si>
    <t>SK032A516295</t>
  </si>
  <si>
    <t>Pôtor</t>
  </si>
  <si>
    <t>SK032A516309</t>
  </si>
  <si>
    <t>Pravica</t>
  </si>
  <si>
    <t>SK032A516317</t>
  </si>
  <si>
    <t>Príbelce</t>
  </si>
  <si>
    <t>SK032A516333</t>
  </si>
  <si>
    <t>Sečianky</t>
  </si>
  <si>
    <t>SK032A516341</t>
  </si>
  <si>
    <t>Seľany</t>
  </si>
  <si>
    <t>SK032A516368</t>
  </si>
  <si>
    <t>Senné, okres Veľký Krtíš</t>
  </si>
  <si>
    <t>Senné</t>
  </si>
  <si>
    <t>SK032A516376</t>
  </si>
  <si>
    <t>Sklabiná</t>
  </si>
  <si>
    <t>SK032A516384</t>
  </si>
  <si>
    <t>Slovenské Ďarmoty</t>
  </si>
  <si>
    <t>SK032A516392</t>
  </si>
  <si>
    <t>Slovenské Kľačany</t>
  </si>
  <si>
    <t>SK032A516406</t>
  </si>
  <si>
    <t>Stredné Plachtince</t>
  </si>
  <si>
    <t>SK032A516414</t>
  </si>
  <si>
    <t>Sucháň</t>
  </si>
  <si>
    <t>SK032A516422</t>
  </si>
  <si>
    <t>Suché Brezovo</t>
  </si>
  <si>
    <t>SK032A516431</t>
  </si>
  <si>
    <t>Širákov</t>
  </si>
  <si>
    <t>SK032A516449</t>
  </si>
  <si>
    <t>Šuľa</t>
  </si>
  <si>
    <t>SK032A516058</t>
  </si>
  <si>
    <t>Chrastince</t>
  </si>
  <si>
    <t>SK032A516457</t>
  </si>
  <si>
    <t>Trebušovce</t>
  </si>
  <si>
    <t>SK032A516066</t>
  </si>
  <si>
    <t>Chrťany</t>
  </si>
  <si>
    <t>SK032A516465</t>
  </si>
  <si>
    <t>Veľká Čalomija</t>
  </si>
  <si>
    <t>SK032A516473</t>
  </si>
  <si>
    <t>Veľká Ves nad Ipľom</t>
  </si>
  <si>
    <t>SK032A558214</t>
  </si>
  <si>
    <t>Veľké Straciny</t>
  </si>
  <si>
    <t>SK032A516490</t>
  </si>
  <si>
    <t>Veľké Zlievce</t>
  </si>
  <si>
    <t>SK032A515850</t>
  </si>
  <si>
    <t>SK032A516503</t>
  </si>
  <si>
    <t>Veľký Lom</t>
  </si>
  <si>
    <t>SK032A516511</t>
  </si>
  <si>
    <t>Vieska, okres Veľký Krtíš</t>
  </si>
  <si>
    <t>Vieska</t>
  </si>
  <si>
    <t>SK032A516520</t>
  </si>
  <si>
    <t>Vinica</t>
  </si>
  <si>
    <t>SK032A516538</t>
  </si>
  <si>
    <t>Vrbovka</t>
  </si>
  <si>
    <t>SK032A516546</t>
  </si>
  <si>
    <t>Záhorce</t>
  </si>
  <si>
    <t>SK032A516554</t>
  </si>
  <si>
    <t>Závada, okres Veľký Krtíš</t>
  </si>
  <si>
    <t>Závada</t>
  </si>
  <si>
    <t>SK032A516571</t>
  </si>
  <si>
    <t>Želovce</t>
  </si>
  <si>
    <t>SK032A516562</t>
  </si>
  <si>
    <t>Zombor</t>
  </si>
  <si>
    <t>SK032B518166</t>
  </si>
  <si>
    <t>Babiná</t>
  </si>
  <si>
    <t>SK032B518174</t>
  </si>
  <si>
    <t>Bacúrov</t>
  </si>
  <si>
    <t>SK032B518191</t>
  </si>
  <si>
    <t>Breziny</t>
  </si>
  <si>
    <t>SK032B518204</t>
  </si>
  <si>
    <t>Budča</t>
  </si>
  <si>
    <t>SK032B518221</t>
  </si>
  <si>
    <t>Bzovská Lehôtka</t>
  </si>
  <si>
    <t>SK032B518298</t>
  </si>
  <si>
    <t>Dobrá Niva</t>
  </si>
  <si>
    <t>SK032B518361</t>
  </si>
  <si>
    <t>Dubové, okres Zvolen</t>
  </si>
  <si>
    <t>Dubové</t>
  </si>
  <si>
    <t>SK032B518476</t>
  </si>
  <si>
    <t>Hronská Breznica</t>
  </si>
  <si>
    <t>SK032B518506</t>
  </si>
  <si>
    <t>Kováčová, okres Zvolen</t>
  </si>
  <si>
    <t>Kováčová</t>
  </si>
  <si>
    <t>SK032B518581</t>
  </si>
  <si>
    <t>Lešť (vojenský obvod)</t>
  </si>
  <si>
    <t>SK032B558133</t>
  </si>
  <si>
    <t>Lieskovec, okres Zvolen</t>
  </si>
  <si>
    <t>Lieskovec</t>
  </si>
  <si>
    <t>SK032B558087</t>
  </si>
  <si>
    <t>Lukavica, okres Zvolen</t>
  </si>
  <si>
    <t>Lukavica</t>
  </si>
  <si>
    <t>SK032B518654</t>
  </si>
  <si>
    <t>Michalková</t>
  </si>
  <si>
    <t>SK032B518662</t>
  </si>
  <si>
    <t>Očová</t>
  </si>
  <si>
    <t>SK032B518671</t>
  </si>
  <si>
    <t>Ostrá Lúka</t>
  </si>
  <si>
    <t>SK032B518689</t>
  </si>
  <si>
    <t>Pliešovce</t>
  </si>
  <si>
    <t>SK032B518697</t>
  </si>
  <si>
    <t>Podzámčok</t>
  </si>
  <si>
    <t>SK032B518727</t>
  </si>
  <si>
    <t>Sása, okres Zvolen</t>
  </si>
  <si>
    <t>SK032B518760</t>
  </si>
  <si>
    <t>Sielnica</t>
  </si>
  <si>
    <t>SK032B518808</t>
  </si>
  <si>
    <t>Sliač</t>
  </si>
  <si>
    <t>SK032B518875</t>
  </si>
  <si>
    <t>Tŕnie</t>
  </si>
  <si>
    <t>SK032B518891</t>
  </si>
  <si>
    <t>Turová</t>
  </si>
  <si>
    <t>SK032B581585</t>
  </si>
  <si>
    <t>Veľká Lúka</t>
  </si>
  <si>
    <t>SK032B518981</t>
  </si>
  <si>
    <t>Železná Breznica</t>
  </si>
  <si>
    <t>SK032B518158</t>
  </si>
  <si>
    <t>SK032B518972</t>
  </si>
  <si>
    <t>Zvolenská Slatina</t>
  </si>
  <si>
    <t>SK032C581607</t>
  </si>
  <si>
    <t>Brehy</t>
  </si>
  <si>
    <t>SK032C516759</t>
  </si>
  <si>
    <t>Hodruša-Hámre</t>
  </si>
  <si>
    <t>SK032C516805</t>
  </si>
  <si>
    <t>Horné Hámre</t>
  </si>
  <si>
    <t>SK032C516813</t>
  </si>
  <si>
    <t>Hrabičov</t>
  </si>
  <si>
    <t>SK032C516830</t>
  </si>
  <si>
    <t>Hronský Beňadik</t>
  </si>
  <si>
    <t>SK032C516902</t>
  </si>
  <si>
    <t>Kľak</t>
  </si>
  <si>
    <t>SK032C517062</t>
  </si>
  <si>
    <t>Malá Lehota</t>
  </si>
  <si>
    <t>SK032C517097</t>
  </si>
  <si>
    <t>SK032C580546</t>
  </si>
  <si>
    <t>Orovnica</t>
  </si>
  <si>
    <t>SK032C517119</t>
  </si>
  <si>
    <t>Ostrý Grúň</t>
  </si>
  <si>
    <t>SK032C517127</t>
  </si>
  <si>
    <t>Píla, okres Žarnovica</t>
  </si>
  <si>
    <t>SK032C517232</t>
  </si>
  <si>
    <t>Rudno nad Hronom</t>
  </si>
  <si>
    <t>SK032C517291</t>
  </si>
  <si>
    <t>Tekovská Breznica</t>
  </si>
  <si>
    <t>SK032C517330</t>
  </si>
  <si>
    <t>Veľká Lehota</t>
  </si>
  <si>
    <t>SK032C517348</t>
  </si>
  <si>
    <t>Veľké Pole</t>
  </si>
  <si>
    <t>SK032C517356</t>
  </si>
  <si>
    <t>Voznica</t>
  </si>
  <si>
    <t>SK032C517381</t>
  </si>
  <si>
    <t>Žarnovica</t>
  </si>
  <si>
    <t>SK032C517399</t>
  </si>
  <si>
    <t>Župkov</t>
  </si>
  <si>
    <t>SK032D516660</t>
  </si>
  <si>
    <t>Bartošova Lehôtka</t>
  </si>
  <si>
    <t>SK032D516708</t>
  </si>
  <si>
    <t>Bzenica</t>
  </si>
  <si>
    <t>SK032D516724</t>
  </si>
  <si>
    <t>Dolná Trnávka</t>
  </si>
  <si>
    <t>SK032D516732</t>
  </si>
  <si>
    <t>Dolná Ves</t>
  </si>
  <si>
    <t>SK032D516741</t>
  </si>
  <si>
    <t>Dolná Ždaňa</t>
  </si>
  <si>
    <t>SK032D516767</t>
  </si>
  <si>
    <t>Hliník nad Hronom</t>
  </si>
  <si>
    <t>SK032D581747</t>
  </si>
  <si>
    <t>Horná Ves, okres Žiar nad Hronom</t>
  </si>
  <si>
    <t>Horná Ves</t>
  </si>
  <si>
    <t>SK032D516791</t>
  </si>
  <si>
    <t>Horná Ždaňa</t>
  </si>
  <si>
    <t>SK032D516821</t>
  </si>
  <si>
    <t>Hronská Dúbrava</t>
  </si>
  <si>
    <t>SK032D516848</t>
  </si>
  <si>
    <t>Ihráč</t>
  </si>
  <si>
    <t>SK032D516872</t>
  </si>
  <si>
    <t>Janova Lehota</t>
  </si>
  <si>
    <t>SK032D516881</t>
  </si>
  <si>
    <t>Jastrabá</t>
  </si>
  <si>
    <t>SK032D516937</t>
  </si>
  <si>
    <t>Kopernica</t>
  </si>
  <si>
    <t>SK032D516945</t>
  </si>
  <si>
    <t>Kosorín</t>
  </si>
  <si>
    <t>SK032D516961</t>
  </si>
  <si>
    <t>Krahule</t>
  </si>
  <si>
    <t>SK032D516970</t>
  </si>
  <si>
    <t>Kremnica</t>
  </si>
  <si>
    <t>SK032D516988</t>
  </si>
  <si>
    <t>Kremnické Bane</t>
  </si>
  <si>
    <t>SK032D516996</t>
  </si>
  <si>
    <t>Kunešov</t>
  </si>
  <si>
    <t>SK032D599328</t>
  </si>
  <si>
    <t>SK032D517011</t>
  </si>
  <si>
    <t>Lehôtka pod Brehmi</t>
  </si>
  <si>
    <t>SK032D517020</t>
  </si>
  <si>
    <t>Lovča</t>
  </si>
  <si>
    <t>SK032D517038</t>
  </si>
  <si>
    <t>Lovčica-Trubín</t>
  </si>
  <si>
    <t>SK032D517046</t>
  </si>
  <si>
    <t>Lúčky, okres Žiar nad Hronon</t>
  </si>
  <si>
    <t>Lúčky</t>
  </si>
  <si>
    <t>SK032D599336</t>
  </si>
  <si>
    <t>Lutila</t>
  </si>
  <si>
    <t>SK032D517089</t>
  </si>
  <si>
    <t>Nevoľné</t>
  </si>
  <si>
    <t>SK032D517135</t>
  </si>
  <si>
    <t>Pitelová</t>
  </si>
  <si>
    <t>SK032D517186</t>
  </si>
  <si>
    <t>Prestavlky</t>
  </si>
  <si>
    <t>SK032D517194</t>
  </si>
  <si>
    <t>Prochot</t>
  </si>
  <si>
    <t>SK032D517216</t>
  </si>
  <si>
    <t>Repište</t>
  </si>
  <si>
    <t>SK032D517241</t>
  </si>
  <si>
    <t>Sklené Teplice</t>
  </si>
  <si>
    <t>SK032D517259</t>
  </si>
  <si>
    <t>Slaská</t>
  </si>
  <si>
    <t>SK032D517267</t>
  </si>
  <si>
    <t>Stará Kremnička</t>
  </si>
  <si>
    <t>SK032D517313</t>
  </si>
  <si>
    <t>Trnavá Hora</t>
  </si>
  <si>
    <t>SK032D517364</t>
  </si>
  <si>
    <t>Vyhne</t>
  </si>
  <si>
    <t>SK032D516589</t>
  </si>
  <si>
    <t>KOD_NUTS_okres</t>
  </si>
  <si>
    <t>okres_dlhyNazov</t>
  </si>
  <si>
    <t>okres_kratkyNazov</t>
  </si>
  <si>
    <t>KOD_NUTS_kraj</t>
  </si>
  <si>
    <t>skratka</t>
  </si>
  <si>
    <t>SK0321</t>
  </si>
  <si>
    <t>Okres Banská Bystrica</t>
  </si>
  <si>
    <t>SK032</t>
  </si>
  <si>
    <t>SK0322</t>
  </si>
  <si>
    <t>Okres Banská Štiavnica</t>
  </si>
  <si>
    <t>SK0323</t>
  </si>
  <si>
    <t>Okres Brezno</t>
  </si>
  <si>
    <t>SK0324</t>
  </si>
  <si>
    <t>Okres Detva</t>
  </si>
  <si>
    <t>SK0325</t>
  </si>
  <si>
    <t>Okres Krupina</t>
  </si>
  <si>
    <t>SK0326</t>
  </si>
  <si>
    <t>Okres Lučenec</t>
  </si>
  <si>
    <t>SK0327</t>
  </si>
  <si>
    <t>Okres Poltár</t>
  </si>
  <si>
    <t>SK0328</t>
  </si>
  <si>
    <t>Okres Revúca</t>
  </si>
  <si>
    <t>SK0329</t>
  </si>
  <si>
    <t>Okres Rimavská Sobota</t>
  </si>
  <si>
    <t>SK032A</t>
  </si>
  <si>
    <t>Okres Veľký Krtíš</t>
  </si>
  <si>
    <t>SK032B</t>
  </si>
  <si>
    <t>Okres Zvolen</t>
  </si>
  <si>
    <t>SK032C</t>
  </si>
  <si>
    <t>Okres Žarnovica</t>
  </si>
  <si>
    <t>SK032D</t>
  </si>
  <si>
    <t>Okres Žiar nad Hronom</t>
  </si>
  <si>
    <t>Cena za celkové predpokladané množstvo s DPH</t>
  </si>
  <si>
    <t>Cena za MJ bez DPH</t>
  </si>
  <si>
    <t>Cena za MJ s DPH</t>
  </si>
  <si>
    <t>Prepravné podmienky:</t>
  </si>
  <si>
    <t>dodržiavanie predpisov HACCP</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</si>
  <si>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</si>
  <si>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</si>
  <si>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</si>
  <si>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</si>
  <si>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</si>
  <si>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</si>
  <si>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</si>
  <si>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meno + podpis</t>
  </si>
  <si>
    <t>Predpokladaný odber počas 6 mesiacov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</si>
</sst>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238"/>
      <scheme val="minor"/>
    </font>
    <font>
      <u/>
      <sz val="11"/>
      <color theme="10"/>
      <name val="Calibri"/>
      <family val="2"/>
      <charset val="238"/>
    </font>
    <font>
      <b/>
      <sz val="11"/>
      <color theme="0"/>
      <name val="Calibri"/>
      <family val="2"/>
      <charset val="238"/>
      <scheme val="minor"/>
    </font>
    <font>
      <sz val="11"/>
      <color theme="1"/>
      <name val="Calibri"/>
      <family val="2"/>
      <scheme val="minor"/>
    </font>
    <font>
      <sz val="8"/>
      <name val="Calibri"/>
      <family val="2"/>
      <scheme val="minor"/>
    </font>
    <font>
      <sz val="11"/>
      <name val="Calibri"/>
      <family val="2"/>
      <scheme val="minor"/>
    </font>
    <font>
      <sz val="11"/>
      <color theme="0"/>
      <name val="Calibri"/>
      <family val="2"/>
      <scheme val="minor"/>
    </font>
    <font>
      <b/>
      <sz val="11"/>
      <color theme="1"/>
      <name val="Calibri"/>
      <family val="2"/>
      <charset val="238"/>
      <scheme val="minor"/>
    </font>
    <font>
      <b/>
      <sz val="8"/>
      <name val="Calibri"/>
      <family val="2"/>
      <scheme val="minor"/>
    </font>
    <font>
      <b/>
      <sz val="8"/>
      <color theme="1"/>
      <name val="Calibri"/>
      <family val="2"/>
      <scheme val="minor"/>
    </font>
    <font>
      <sz val="11"/>
      <name val="Calibri"/>
      <family val="2"/>
      <charset val="238"/>
      <scheme val="minor"/>
    </font>
    <font>
      <b/>
      <sz val="11"/>
      <name val="Calibri"/>
      <family val="2"/>
      <charset val="238"/>
      <scheme val="minor"/>
    </font>
    <font>
      <sz val="10"/>
      <name val="Calibri"/>
      <family val="2"/>
      <charset val="238"/>
      <scheme val="minor"/>
    </font>
    <font>
      <sz val="10"/>
      <color theme="1"/>
      <name val="Calibri"/>
      <family val="2"/>
      <charset val="238"/>
      <scheme val="minor"/>
    </font>
  </fonts>
  <fills count="9">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5" tint="-0.249977111117893"/>
        <bgColor indexed="64"/>
      </patternFill>
    </fill>
    <fill>
      <patternFill patternType="solid">
        <fgColor theme="9" tint="0.59999389629810485"/>
        <bgColor indexed="64"/>
      </patternFill>
    </fill>
    <fill>
      <patternFill patternType="solid">
        <fgColor theme="9"/>
        <bgColor indexed="64"/>
      </patternFill>
    </fill>
  </fills>
  <borders count="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right/>
      <top/>
      <bottom style="thin">
        <color indexed="64"/>
      </bottom>
      <diagonal/>
    </border>
    <border>
      <left/>
      <right/>
      <top style="thin">
        <color auto="1"/>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9" fontId="4" fillId="0" borderId="0" applyFont="0" applyFill="0" applyBorder="0" applyAlignment="0" applyProtection="0"/>
  </cellStyleXfs>
  <cellXfs count="51">
    <xf numFmtId="0" fontId="0" fillId="0" borderId="0" xfId="0"/>
    <xf numFmtId="49" fontId="0" fillId="0" borderId="0" xfId="0" applyNumberFormat="1"/>
    <xf numFmtId="0" fontId="0" fillId="2" borderId="0" xfId="0" applyFill="1"/>
    <xf numFmtId="0" fontId="0" fillId="5" borderId="1" xfId="0" applyFill="1" applyBorder="1"/>
    <xf numFmtId="0" fontId="0" fillId="0" borderId="1" xfId="0" applyBorder="1"/>
    <xf numFmtId="0" fontId="3" fillId="4" borderId="2" xfId="0" applyFont="1" applyFill="1" applyBorder="1"/>
    <xf numFmtId="0" fontId="0" fillId="0" borderId="3" xfId="0" applyBorder="1"/>
    <xf numFmtId="0" fontId="0" fillId="0" borderId="2" xfId="0" applyBorder="1"/>
    <xf numFmtId="9" fontId="0" fillId="0" borderId="0" xfId="3" applyFont="1"/>
    <xf numFmtId="2" fontId="0" fillId="0" borderId="0" xfId="0" applyNumberFormat="1"/>
    <xf numFmtId="2" fontId="0" fillId="2" borderId="0" xfId="0" applyNumberFormat="1" applyFill="1"/>
    <xf numFmtId="2" fontId="0" fillId="6" borderId="0" xfId="0" applyNumberFormat="1" applyFill="1"/>
    <xf numFmtId="0" fontId="7" fillId="3" borderId="0" xfId="0" applyFont="1" applyFill="1"/>
    <xf numFmtId="0" fontId="7" fillId="6" borderId="0" xfId="0" applyFont="1" applyFill="1"/>
    <xf numFmtId="0" fontId="7" fillId="2" borderId="0" xfId="0" applyFont="1" applyFill="1"/>
    <xf numFmtId="0" fontId="6" fillId="2" borderId="0" xfId="0" applyFont="1" applyFill="1"/>
    <xf numFmtId="2" fontId="0" fillId="7" borderId="0" xfId="0" applyNumberFormat="1" applyFill="1"/>
    <xf numFmtId="0" fontId="0" fillId="7" borderId="0" xfId="0" applyFill="1"/>
    <xf numFmtId="2" fontId="0" fillId="8" borderId="0" xfId="0" applyNumberFormat="1" applyFill="1" applyAlignment="1">
      <alignment wrapText="1"/>
    </xf>
    <xf numFmtId="0" fontId="0" fillId="8" borderId="0" xfId="0" applyFill="1" applyAlignment="1">
      <alignment wrapText="1"/>
    </xf>
    <xf numFmtId="0" fontId="0" fillId="0" borderId="0" xfId="0" applyFill="1"/>
    <xf numFmtId="2" fontId="0" fillId="0" borderId="0" xfId="0" applyNumberFormat="1" applyFill="1"/>
    <xf numFmtId="0" fontId="7" fillId="0" borderId="0" xfId="0" applyFont="1" applyFill="1"/>
    <xf numFmtId="0" fontId="9" fillId="0" borderId="0" xfId="0" applyFont="1" applyAlignment="1">
      <alignment vertical="center"/>
    </xf>
    <xf numFmtId="0" fontId="5" fillId="0" borderId="0" xfId="0" applyFont="1" applyAlignment="1">
      <alignment vertical="center"/>
    </xf>
    <xf numFmtId="0" fontId="10" fillId="0" borderId="0" xfId="0" applyFont="1" applyAlignment="1">
      <alignment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vertical="center" wrapText="1"/>
    </xf>
    <xf numFmtId="0" fontId="11" fillId="0" borderId="0" xfId="0" applyFont="1" applyAlignment="1">
      <alignment horizontal="right" vertical="center"/>
    </xf>
    <xf numFmtId="0" fontId="12" fillId="0" borderId="0" xfId="0" applyFont="1" applyAlignment="1">
      <alignment horizontal="right" wrapText="1"/>
    </xf>
    <xf numFmtId="0" fontId="11" fillId="0" borderId="0" xfId="0" applyFont="1"/>
    <xf numFmtId="0" fontId="13" fillId="0" borderId="0" xfId="0" applyFont="1" applyAlignment="1">
      <alignment horizontal="left" vertical="top" wrapText="1"/>
    </xf>
    <xf numFmtId="0" fontId="14" fillId="0" borderId="0" xfId="0" applyFont="1" applyAlignment="1">
      <alignment horizontal="left" vertical="top"/>
    </xf>
    <xf numFmtId="0" fontId="13" fillId="0" borderId="0" xfId="0" applyFont="1" applyAlignment="1">
      <alignment horizontal="left" vertical="center" wrapText="1"/>
    </xf>
    <xf numFmtId="0" fontId="14" fillId="0" borderId="0" xfId="0" applyFont="1" applyAlignment="1">
      <alignment horizontal="left" wrapText="1"/>
    </xf>
    <xf numFmtId="0" fontId="13" fillId="0" borderId="0" xfId="0" applyFont="1" applyAlignment="1">
      <alignment horizontal="left" vertical="center"/>
    </xf>
    <xf numFmtId="0" fontId="14" fillId="0" borderId="0" xfId="0" applyFont="1" applyAlignment="1">
      <alignment horizontal="left"/>
    </xf>
    <xf numFmtId="0" fontId="11" fillId="0" borderId="0" xfId="0" applyFont="1" applyAlignment="1">
      <alignment horizontal="left" vertical="center"/>
    </xf>
    <xf numFmtId="0" fontId="0" fillId="0" borderId="0" xfId="0" applyAlignment="1">
      <alignment horizontal="left"/>
    </xf>
    <xf numFmtId="0" fontId="11" fillId="0" borderId="0" xfId="0" applyFont="1" applyAlignment="1">
      <alignment horizontal="left" vertical="center"/>
    </xf>
    <xf numFmtId="0" fontId="0" fillId="0" borderId="0" xfId="0" applyAlignment="1">
      <alignment horizontal="left"/>
    </xf>
    <xf numFmtId="0" fontId="0" fillId="0" borderId="0" xfId="0" applyAlignment="1">
      <alignment horizontal="right" vertical="center"/>
    </xf>
    <xf numFmtId="0" fontId="0" fillId="0" borderId="0" xfId="0" applyAlignment="1">
      <alignment horizontal="center" vertical="center"/>
    </xf>
    <xf numFmtId="0" fontId="8" fillId="0" borderId="0" xfId="0" applyFont="1" applyAlignment="1">
      <alignment horizontal="left" vertical="center"/>
    </xf>
    <xf numFmtId="0" fontId="8" fillId="0" borderId="0" xfId="0" applyFont="1" applyAlignment="1">
      <alignment horizontal="center"/>
    </xf>
    <xf numFmtId="0" fontId="0" fillId="0" borderId="0" xfId="0" applyAlignment="1">
      <alignment horizontal="center"/>
    </xf>
    <xf numFmtId="0" fontId="8" fillId="0" borderId="4" xfId="0" applyFont="1" applyBorder="1"/>
    <xf numFmtId="0" fontId="8" fillId="0" borderId="0" xfId="0" applyFont="1" applyAlignment="1">
      <alignment horizontal="left" vertical="top"/>
    </xf>
    <xf numFmtId="0" fontId="8" fillId="0" borderId="5" xfId="0" applyFont="1" applyBorder="1" applyAlignment="1">
      <alignment horizontal="center"/>
    </xf>
    <xf numFmtId="0" fontId="0" fillId="0" borderId="0" xfId="0" applyAlignment="1">
      <alignment wrapText="1"/>
    </xf>
  </cellXfs>
  <cellStyles count="4">
    <cellStyle name="Hypertextové prepojenie 2" xfId="2" xr:uid="{28D7CB0D-6025-4C93-8690-5B59A25CE2B8}"/>
    <cellStyle name="Normálna" xfId="0" builtinId="0"/>
    <cellStyle name="Normálna 2" xfId="1" xr:uid="{57B3FF6F-962B-4F83-BF7A-34CDC5E29D6B}"/>
    <cellStyle name="Percentá" xfId="3" builtinId="5"/>
  </cellStyles>
  <dxfs count="39">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dxf>
    <dxf>
      <font>
        <b val="0"/>
        <i val="0"/>
        <strike val="0"/>
        <condense val="0"/>
        <extend val="0"/>
        <outline val="0"/>
        <shadow val="0"/>
        <u val="none"/>
        <vertAlign val="baseline"/>
        <sz val="11"/>
        <color theme="0"/>
        <name val="Calibri"/>
        <family val="2"/>
        <scheme val="minor"/>
      </font>
      <fill>
        <patternFill patternType="solid">
          <fgColor indexed="64"/>
          <bgColor theme="5" tint="0.59999389629810485"/>
        </patternFill>
      </fill>
    </dxf>
    <dxf>
      <fill>
        <patternFill patternType="none">
          <fgColor indexed="64"/>
          <bgColor indexed="65"/>
        </patternFill>
      </fill>
    </dxf>
    <dxf>
      <fill>
        <patternFill patternType="none">
          <fgColor indexed="64"/>
          <bgColor indexed="65"/>
        </patternFill>
      </fill>
    </dxf>
    <dxf>
      <fill>
        <patternFill patternType="solid">
          <fgColor indexed="64"/>
          <bgColor theme="5" tint="0.5999938962981048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dxf>
    <dxf>
      <numFmt numFmtId="0" formatCode="General"/>
    </dxf>
    <dxf>
      <numFmt numFmtId="2" formatCode="0.00"/>
      <fill>
        <patternFill patternType="solid">
          <fgColor indexed="64"/>
          <bgColor theme="5" tint="0.59999389629810485"/>
        </patternFill>
      </fill>
    </dxf>
    <dxf>
      <numFmt numFmtId="0" formatCode="General"/>
      <border diagonalUp="0" diagonalDown="0">
        <left/>
        <right/>
        <top style="thin">
          <color theme="4" tint="0.39997558519241921"/>
        </top>
        <bottom style="thin">
          <color theme="4" tint="0.39997558519241921"/>
        </bottom>
        <vertical/>
        <horizontal/>
      </border>
    </dxf>
    <dxf>
      <border diagonalUp="0" diagonalDown="0">
        <left/>
        <right/>
        <top style="thin">
          <color theme="4" tint="0.39997558519241921"/>
        </top>
        <bottom style="thin">
          <color theme="4" tint="0.39997558519241921"/>
        </bottom>
        <vertical/>
        <horizontal/>
      </border>
    </dxf>
    <dxf>
      <border diagonalUp="0" diagonalDown="0">
        <left/>
        <right/>
        <top style="thin">
          <color theme="4" tint="0.39997558519241921"/>
        </top>
        <bottom style="thin">
          <color theme="4" tint="0.39997558519241921"/>
        </bottom>
        <vertical/>
        <horizontal/>
      </border>
    </dxf>
    <dxf>
      <border diagonalUp="0" diagonalDown="0">
        <left/>
        <right/>
        <top style="thin">
          <color theme="4" tint="0.39997558519241921"/>
        </top>
        <bottom style="thin">
          <color theme="4" tint="0.39997558519241921"/>
        </bottom>
        <vertical/>
        <horizontal/>
      </border>
    </dxf>
    <dxf>
      <border diagonalUp="0" diagonalDown="0">
        <left/>
        <right/>
        <top style="thin">
          <color theme="4" tint="0.39997558519241921"/>
        </top>
        <bottom style="thin">
          <color theme="4" tint="0.39997558519241921"/>
        </bottom>
        <vertical/>
        <horizontal/>
      </border>
    </dxf>
    <dxf>
      <border diagonalUp="0" diagonalDown="0">
        <left/>
        <right/>
        <top style="thin">
          <color theme="4" tint="0.39997558519241921"/>
        </top>
        <bottom style="thin">
          <color theme="4" tint="0.39997558519241921"/>
        </bottom>
        <vertical/>
        <horizontal/>
      </border>
    </dxf>
    <dxf>
      <border diagonalUp="0" diagonalDown="0">
        <left/>
        <right/>
        <top style="thin">
          <color theme="4" tint="0.39997558519241921"/>
        </top>
        <bottom style="thin">
          <color theme="4" tint="0.39997558519241921"/>
        </bottom>
        <vertical/>
        <horizontal/>
      </border>
    </dxf>
    <dxf>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1"/>
        <color theme="0"/>
        <name val="Calibri"/>
        <family val="2"/>
        <charset val="238"/>
        <scheme val="minor"/>
      </font>
      <fill>
        <patternFill patternType="solid">
          <fgColor theme="4"/>
          <bgColor theme="4"/>
        </patternFill>
      </fill>
    </dxf>
    <dxf>
      <numFmt numFmtId="0" formatCode="General"/>
    </dxf>
    <dxf>
      <numFmt numFmtId="0" formatCode="General"/>
    </dxf>
    <dxf>
      <numFmt numFmtId="0" formatCode="General"/>
    </dxf>
    <dxf>
      <numFmt numFmtId="0" formatCode="General"/>
    </dxf>
    <dxf>
      <numFmt numFmtId="30" formatCode="@"/>
    </dxf>
    <dxf>
      <numFmt numFmtId="0" formatCode="General"/>
      <fill>
        <patternFill patternType="solid">
          <fgColor indexed="64"/>
          <bgColor theme="9" tint="0.59999389629810485"/>
        </patternFill>
      </fill>
    </dxf>
    <dxf>
      <font>
        <strike val="0"/>
        <outline val="0"/>
        <shadow val="0"/>
        <u val="none"/>
        <vertAlign val="baseline"/>
        <sz val="11"/>
        <color auto="1"/>
        <name val="Calibri"/>
        <family val="2"/>
        <scheme val="minor"/>
      </font>
      <numFmt numFmtId="0" formatCode="General"/>
      <fill>
        <patternFill patternType="solid">
          <fgColor indexed="64"/>
          <bgColor theme="5" tint="0.59999389629810485"/>
        </patternFill>
      </fill>
    </dxf>
    <dxf>
      <numFmt numFmtId="2" formatCode="0.00"/>
      <fill>
        <patternFill patternType="solid">
          <fgColor indexed="64"/>
          <bgColor theme="9" tint="0.59999389629810485"/>
        </patternFill>
      </fill>
    </dxf>
    <dxf>
      <numFmt numFmtId="2" formatCode="0.00"/>
      <fill>
        <patternFill patternType="solid">
          <fgColor indexed="64"/>
          <bgColor theme="5" tint="0.59999389629810485"/>
        </patternFill>
      </fill>
    </dxf>
    <dxf>
      <numFmt numFmtId="2" formatCode="0.00"/>
    </dxf>
    <dxf>
      <numFmt numFmtId="0" formatCode="General"/>
    </dxf>
    <dxf>
      <numFmt numFmtId="0" formatCode="General"/>
    </dxf>
    <dxf>
      <numFmt numFmtId="0" formatCode="Genera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éÚdaje_1" connectionId="2" xr16:uid="{F4F637F2-EF8E-43A4-BC71-0536EF2A3933}" autoFormatId="16" applyNumberFormats="0" applyBorderFormats="0" applyFontFormats="0" applyPatternFormats="0" applyAlignmentFormats="0" applyWidthHeightFormats="0">
  <queryTableRefresh nextId="9">
    <queryTableFields count="8">
      <queryTableField id="1" name="STAT_KOD_obec" tableColumnId="1"/>
      <queryTableField id="2" name="KOD_NUTS_obec" tableColumnId="2"/>
      <queryTableField id="3" name="obec_dlhyNazov" tableColumnId="3"/>
      <queryTableField id="4" name="obec_kratkyNazov" tableColumnId="4"/>
      <queryTableField id="5" name="GPS_LON" tableColumnId="5"/>
      <queryTableField id="6" name="GPS_LAT" tableColumnId="6"/>
      <queryTableField id="7" name="KOD_STAT_okres" tableColumnId="7"/>
      <queryTableField id="8" name="okres_skratka" tableColumnId="8"/>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F1A05F-76C0-438F-B870-F6606DBC1BB4}" name="Tabuľka9" displayName="Tabuľka9" ref="A1:N7482" totalsRowCount="1">
  <autoFilter ref="A1:N7481" xr:uid="{00F1A05F-76C0-438F-B870-F6606DBC1BB4}">
    <filterColumn colId="0">
      <filters>
        <filter val="vajcia"/>
      </filters>
    </filterColumn>
    <filterColumn colId="1">
      <filters>
        <filter val="Vajce L (obohatená klietka, trieda A)"/>
      </filters>
    </filterColumn>
    <filterColumn colId="9">
      <customFilters>
        <customFilter operator="notEqual" val=" "/>
      </customFilters>
    </filterColumn>
    <filterColumn colId="12">
      <filters>
        <filter val="ŠI BB"/>
      </filters>
    </filterColumn>
    <filterColumn colId="13">
      <filters>
        <filter val="BB"/>
      </filters>
    </filterColumn>
  </autoFilter>
  <sortState xmlns:xlrd2="http://schemas.microsoft.com/office/spreadsheetml/2017/richdata2" ref="A919:N7379">
    <sortCondition ref="N1:N7481"/>
  </sortState>
  <tableColumns count="14">
    <tableColumn id="1" xr3:uid="{EF0A0799-4185-4DA8-990B-DC89218BB74E}" name="kategória" totalsRowLabel="Celková hodnota" dataDxfId="38" totalsRowDxfId="10"/>
    <tableColumn id="2" xr3:uid="{00DCFF3E-BECF-478C-A39A-351972001D1D}" name="položka" dataDxfId="37" totalsRowDxfId="9"/>
    <tableColumn id="3" xr3:uid="{5AD83A29-1AA8-4753-A981-2A90104FD163}" name="jednotka" dataDxfId="36" totalsRowDxfId="8"/>
    <tableColumn id="4" xr3:uid="{D43C2CE6-BCFC-4585-9408-1FB5572DD44F}" name="Cena bez DPH" dataDxfId="35"/>
    <tableColumn id="11" xr3:uid="{D51F65BA-FCBF-4021-867E-C45103641278}" name="Aktuálna cena v RZ s DPH" dataDxfId="34" totalsRowDxfId="7">
      <calculatedColumnFormula>IF(COUNTIF(cis_DPH!$B$2:$B$84,B2)&gt;0,D2*1.1,IF(COUNTIF(cis_DPH!$B$85:$B$171,B2)&gt;0,D2*1.2,"chyba"))</calculatedColumnFormula>
    </tableColumn>
    <tableColumn id="15" xr3:uid="{BE2711DE-7CBC-479E-837B-953444A5CEE4}" name="Cena za MJ bez DPH" dataDxfId="13" totalsRowDxfId="6"/>
    <tableColumn id="12" xr3:uid="{58D92F20-1F09-4554-BC60-EA49A378089F}" name="Cena za MJ s DPH" dataDxfId="33" totalsRowDxfId="5">
      <calculatedColumnFormula>_xlfn.XLOOKUP(Tabuľka9[[#This Row],[položka]],#REF!,#REF!)</calculatedColumnFormula>
    </tableColumn>
    <tableColumn id="5" xr3:uid="{71DA2ED4-5E93-4D34-906A-8F8E0D561338}" name="Priemerný odber za mesiac"/>
    <tableColumn id="13" xr3:uid="{7E16430E-0CC7-44A8-92AD-06136A1EA26B}" name="Cena v RZ za mesiac" totalsRowFunction="sum" dataDxfId="32" totalsRowDxfId="4">
      <calculatedColumnFormula>Tabuľka9[[#This Row],[Aktuálna cena v RZ s DPH]]*Tabuľka9[[#This Row],[Priemerný odber za mesiac]]</calculatedColumnFormula>
    </tableColumn>
    <tableColumn id="6" xr3:uid="{A6CFB327-F496-4D9C-B334-396886E8DFD7}" name="Predpokladaný odber počas 6 mesiacov" totalsRowFunction="sum" totalsRowDxfId="3"/>
    <tableColumn id="14" xr3:uid="{C9E45FA7-1B9F-4738-8E16-2E323F0D6B9C}" name="Cena za celkové predpokladané množstvo s DPH" totalsRowFunction="sum" dataDxfId="31" totalsRowDxfId="2">
      <calculatedColumnFormula>Tabuľka9[[#This Row],[Cena za MJ s DPH]]*Tabuľka9[[#This Row],[Predpokladaný odber počas 6 mesiacov]]</calculatedColumnFormula>
    </tableColumn>
    <tableColumn id="8" xr3:uid="{6058E93D-FB85-4544-BFBB-4947CA695234}" name="IČO" dataDxfId="30"/>
    <tableColumn id="9" xr3:uid="{6BBB14A5-7F72-4FF5-B01C-88533060FD95}" name="OvZP" dataDxfId="12" totalsRowDxfId="1">
      <calculatedColumnFormula>_xlfn.XLOOKUP(Tabuľka9[[#This Row],[IČO]],#REF!,#REF!)</calculatedColumnFormula>
    </tableColumn>
    <tableColumn id="10" xr3:uid="{D15A3700-B60E-483D-8B6F-553A71B04981}" name="okres" totalsRowFunction="count" dataDxfId="11" totalsRowDxfId="0">
      <calculatedColumnFormula>_xlfn.XLOOKUP(Tabuľka9[[#This Row],[IČO]],#REF!,#REF!)</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F9D1FAD-BCAF-43C2-B0F9-68F9729E4193}" name="Tabuľka3" displayName="Tabuľka3" ref="A1:C171" totalsRowShown="0">
  <autoFilter ref="A1:C171" xr:uid="{6F9D1FAD-BCAF-43C2-B0F9-68F9729E4193}"/>
  <sortState xmlns:xlrd2="http://schemas.microsoft.com/office/spreadsheetml/2017/richdata2" ref="A2:C171">
    <sortCondition ref="C1:C171"/>
  </sortState>
  <tableColumns count="3">
    <tableColumn id="1" xr3:uid="{15351D76-E14C-4E97-9D16-6BAE5B6C7E8B}" name="kategória"/>
    <tableColumn id="2" xr3:uid="{8E6706E3-E2C3-4BFF-97A2-D6CD7B1FBE54}" name="položka"/>
    <tableColumn id="3" xr3:uid="{F4465749-8665-4F4A-97E6-B3D5CA22E9E3}" name="sadzba_DPH"/>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669131-83E6-46A3-B0D2-5E5D763786CE}" name="cis_obce_2" displayName="cis_obce_2" ref="A1:H517" tableType="queryTable" totalsRowShown="0">
  <autoFilter ref="A1:H517" xr:uid="{56669131-83E6-46A3-B0D2-5E5D763786CE}"/>
  <tableColumns count="8">
    <tableColumn id="1" xr3:uid="{D4EC03AA-C051-439E-BFC9-281BEDDFFDA1}" uniqueName="1" name="STAT_KOD_obec" queryTableFieldId="1"/>
    <tableColumn id="2" xr3:uid="{8AD7949C-CDF5-4EC3-BCA4-D3D45DF623F5}" uniqueName="2" name="KOD_NUTS_obec" queryTableFieldId="2" dataDxfId="29"/>
    <tableColumn id="3" xr3:uid="{3302B49C-B894-4D5E-8951-E8CA7BA8B8D1}" uniqueName="3" name="obec_dlhyNazov" queryTableFieldId="3" dataDxfId="28"/>
    <tableColumn id="4" xr3:uid="{32B94A73-956D-4B2F-9750-82E40D6E3798}" uniqueName="4" name="obec_kratkyNazov" queryTableFieldId="4" dataDxfId="27"/>
    <tableColumn id="5" xr3:uid="{75768911-02D3-4567-8332-07E38FE428A6}" uniqueName="5" name="GPS_LON" queryTableFieldId="5"/>
    <tableColumn id="6" xr3:uid="{75616EA9-76ED-4597-BF2D-140C74D2E4C4}" uniqueName="6" name="GPS_LAT" queryTableFieldId="6"/>
    <tableColumn id="7" xr3:uid="{FC506E2D-E726-4645-B8C5-CD6154AD06EE}" uniqueName="7" name="KOD_STAT_okres" queryTableFieldId="7"/>
    <tableColumn id="8" xr3:uid="{1096F38F-4C56-4B83-8135-7BF1A53341B1}" uniqueName="8" name="okres_skratka" queryTableFieldId="8" dataDxfId="26"/>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B0AD824-87BF-4E4C-AB81-3E0C9C0B3622}" name="cis_obce" displayName="cis_obce" ref="A1:H517" totalsRowShown="0" headerRowDxfId="25" headerRowBorderDxfId="24" tableBorderDxfId="23" totalsRowBorderDxfId="22">
  <autoFilter ref="A1:H517" xr:uid="{1B0AD824-87BF-4E4C-AB81-3E0C9C0B3622}"/>
  <tableColumns count="8">
    <tableColumn id="1" xr3:uid="{F9291BC1-F387-454B-A2BC-679FC2C60FD7}" name="STAT_KOD_obec" dataDxfId="21"/>
    <tableColumn id="2" xr3:uid="{B8F9797D-B57E-4DDD-8F57-329397DC9F8E}" name="KOD_NUTS_obec" dataDxfId="20"/>
    <tableColumn id="3" xr3:uid="{9CFAB7C0-DB27-44D2-9626-C5891FBDB2C3}" name="obec_dlhyNazov" dataDxfId="19"/>
    <tableColumn id="4" xr3:uid="{780E9624-16AE-4DC3-9184-6D6A226591F8}" name="obec_kratkyNazov" dataDxfId="18"/>
    <tableColumn id="5" xr3:uid="{34F60BF4-E408-496B-B456-7770884FA631}" name="GPS_LON" dataDxfId="17"/>
    <tableColumn id="6" xr3:uid="{1EA02B89-E9CD-40D1-8E96-F79E1AE7D759}" name="GPS_LAT" dataDxfId="16"/>
    <tableColumn id="7" xr3:uid="{7D4CDC6A-583F-4766-ADE7-C67BDE27F4E9}" name="KOD_STAT_okres" dataDxfId="15"/>
    <tableColumn id="8" xr3:uid="{83CEA987-9A99-4FB1-9B50-81918628B155}" name="okres_skratka" dataDxfId="14">
      <calculatedColumnFormula>_xlfn.XLOOKUP(cis_obce[[#This Row],[KOD_STAT_okres]],Tabuľka6[KOD_STAT_okres],Tabuľka6[skratka])</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8780458-19B8-4955-A051-8C523B1752E4}" name="Tabuľka6" displayName="Tabuľka6" ref="A1:F14" totalsRowShown="0">
  <autoFilter ref="A1:F14" xr:uid="{58780458-19B8-4955-A051-8C523B1752E4}"/>
  <tableColumns count="6">
    <tableColumn id="1" xr3:uid="{423CC5CD-0342-4D4B-BBEB-101BC621D7CB}" name="KOD_STAT_okres"/>
    <tableColumn id="2" xr3:uid="{6EC17119-FC3C-4734-807A-9DB5A56288A5}" name="KOD_NUTS_okres"/>
    <tableColumn id="3" xr3:uid="{6902BBE2-E35C-49A4-8AEC-ADAF0AD4E713}" name="okres_dlhyNazov"/>
    <tableColumn id="4" xr3:uid="{6775E7F7-C50C-4D19-88E2-1B139F1F26C0}" name="okres_kratkyNazov"/>
    <tableColumn id="5" xr3:uid="{B0EA51A2-1390-48D7-8752-11364C909EA5}" name="KOD_NUTS_kraj"/>
    <tableColumn id="6" xr3:uid="{4DC597C9-5E86-4A30-8A1B-E7734F39CBF8}" name="skratk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97DCA-4D49-4A00-AA42-4A33A102D648}">
  <sheetPr>
    <tabColor theme="9" tint="0.39997558519241921"/>
  </sheetPr>
  <dimension ref="A1:Q7565"/>
  <sheetViews>
    <sheetView tabSelected="1" workbookViewId="0">
      <selection activeCell="J2109" sqref="J2109"/>
    </sheetView>
  </sheetViews>
  <sheetFormatPr defaultRowHeight="14.5" x14ac:dyDescent="0.35"/>
  <cols>
    <col min="1" max="1" width="16.1796875" bestFit="1" customWidth="1"/>
    <col min="2" max="2" width="30.81640625" customWidth="1"/>
    <col min="3" max="3" width="4.453125" customWidth="1"/>
    <col min="4" max="4" width="14.1796875" style="9" hidden="1" customWidth="1"/>
    <col min="5" max="5" width="20.7265625" style="10" hidden="1" customWidth="1"/>
    <col min="6" max="6" width="20.7265625" style="10" customWidth="1"/>
    <col min="7" max="7" width="17.26953125" style="16" customWidth="1"/>
    <col min="8" max="8" width="15" hidden="1" customWidth="1"/>
    <col min="9" max="9" width="19.7265625" style="12" hidden="1" customWidth="1"/>
    <col min="10" max="10" width="20.7265625" customWidth="1"/>
    <col min="11" max="11" width="25.54296875" style="17" customWidth="1"/>
    <col min="12" max="12" width="9.1796875" hidden="1" customWidth="1"/>
    <col min="13" max="13" width="18.7265625" hidden="1" customWidth="1"/>
    <col min="14" max="14" width="0" hidden="1" customWidth="1"/>
  </cols>
  <sheetData>
    <row r="1" spans="1:17" ht="43.5" x14ac:dyDescent="0.35">
      <c r="A1" t="s">
        <v>0</v>
      </c>
      <c r="B1" t="s">
        <v>1</v>
      </c>
      <c r="C1" t="s">
        <v>2</v>
      </c>
      <c r="D1" s="9" t="s">
        <v>3</v>
      </c>
      <c r="E1" s="11" t="s">
        <v>4</v>
      </c>
      <c r="F1" s="11" t="s">
        <v>1358</v>
      </c>
      <c r="G1" s="18" t="s">
        <v>1359</v>
      </c>
      <c r="H1" t="s">
        <v>5</v>
      </c>
      <c r="I1" s="13" t="s">
        <v>6</v>
      </c>
      <c r="J1" s="50" t="s">
        <v>1370</v>
      </c>
      <c r="K1" s="19" t="s">
        <v>1357</v>
      </c>
      <c r="L1" t="s">
        <v>7</v>
      </c>
      <c r="M1" t="s">
        <v>8</v>
      </c>
      <c r="N1" t="s">
        <v>9</v>
      </c>
    </row>
    <row r="2" spans="1:17" hidden="1" x14ac:dyDescent="0.35">
      <c r="A2" t="s">
        <v>10</v>
      </c>
      <c r="B2" t="s">
        <v>11</v>
      </c>
      <c r="E2" s="10">
        <f>IF(COUNTIF(cis_DPH!$B$2:$B$84,B2)&gt;0,D2*1.1,IF(COUNTIF(cis_DPH!$B$85:$B$171,B2)&gt;0,D2*1.2,"chyba"))</f>
        <v>0</v>
      </c>
      <c r="G2" s="16" t="e">
        <f>_xlfn.XLOOKUP(Tabuľka9[[#This Row],[položka]],#REF!,#REF!)</f>
        <v>#REF!</v>
      </c>
      <c r="I2" s="15">
        <f>Tabuľka9[[#This Row],[Aktuálna cena v RZ s DPH]]*Tabuľka9[[#This Row],[Priemerný odber za mesiac]]</f>
        <v>0</v>
      </c>
      <c r="K2" s="17" t="e">
        <f>Tabuľka9[[#This Row],[Cena za MJ s DPH]]*Tabuľka9[[#This Row],[Predpokladaný odber počas 6 mesiacov]]</f>
        <v>#REF!</v>
      </c>
      <c r="L2" s="1">
        <v>160881</v>
      </c>
      <c r="M2" t="e">
        <f>_xlfn.XLOOKUP(Tabuľka9[[#This Row],[IČO]],#REF!,#REF!)</f>
        <v>#REF!</v>
      </c>
      <c r="N2" t="e">
        <f>_xlfn.XLOOKUP(Tabuľka9[[#This Row],[IČO]],#REF!,#REF!)</f>
        <v>#REF!</v>
      </c>
    </row>
    <row r="3" spans="1:17" hidden="1" x14ac:dyDescent="0.35">
      <c r="A3" t="s">
        <v>10</v>
      </c>
      <c r="B3" t="s">
        <v>12</v>
      </c>
      <c r="C3" t="s">
        <v>13</v>
      </c>
      <c r="E3" s="10">
        <f>IF(COUNTIF(cis_DPH!$B$2:$B$84,B3)&gt;0,D3*1.1,IF(COUNTIF(cis_DPH!$B$85:$B$171,B3)&gt;0,D3*1.2,"chyba"))</f>
        <v>0</v>
      </c>
      <c r="G3" s="16" t="e">
        <f>_xlfn.XLOOKUP(Tabuľka9[[#This Row],[položka]],#REF!,#REF!)</f>
        <v>#REF!</v>
      </c>
      <c r="I3" s="15">
        <f>Tabuľka9[[#This Row],[Aktuálna cena v RZ s DPH]]*Tabuľka9[[#This Row],[Priemerný odber za mesiac]]</f>
        <v>0</v>
      </c>
      <c r="K3" s="17" t="e">
        <f>Tabuľka9[[#This Row],[Cena za MJ s DPH]]*Tabuľka9[[#This Row],[Predpokladaný odber počas 6 mesiacov]]</f>
        <v>#REF!</v>
      </c>
      <c r="L3" s="1">
        <v>160881</v>
      </c>
      <c r="M3" t="e">
        <f>_xlfn.XLOOKUP(Tabuľka9[[#This Row],[IČO]],#REF!,#REF!)</f>
        <v>#REF!</v>
      </c>
      <c r="N3" t="e">
        <f>_xlfn.XLOOKUP(Tabuľka9[[#This Row],[IČO]],#REF!,#REF!)</f>
        <v>#REF!</v>
      </c>
    </row>
    <row r="4" spans="1:17" hidden="1" x14ac:dyDescent="0.35">
      <c r="A4" t="s">
        <v>10</v>
      </c>
      <c r="B4" t="s">
        <v>14</v>
      </c>
      <c r="C4" t="s">
        <v>13</v>
      </c>
      <c r="D4" s="9">
        <v>1.49</v>
      </c>
      <c r="E4" s="10">
        <f>IF(COUNTIF(cis_DPH!$B$2:$B$84,B4)&gt;0,D4*1.1,IF(COUNTIF(cis_DPH!$B$85:$B$171,B4)&gt;0,D4*1.2,"chyba"))</f>
        <v>1.788</v>
      </c>
      <c r="G4" s="16" t="e">
        <f>_xlfn.XLOOKUP(Tabuľka9[[#This Row],[položka]],#REF!,#REF!)</f>
        <v>#REF!</v>
      </c>
      <c r="H4">
        <v>90</v>
      </c>
      <c r="I4" s="15">
        <f>Tabuľka9[[#This Row],[Aktuálna cena v RZ s DPH]]*Tabuľka9[[#This Row],[Priemerný odber za mesiac]]</f>
        <v>160.92000000000002</v>
      </c>
      <c r="J4">
        <v>360</v>
      </c>
      <c r="K4" s="17" t="e">
        <f>Tabuľka9[[#This Row],[Cena za MJ s DPH]]*Tabuľka9[[#This Row],[Predpokladaný odber počas 6 mesiacov]]</f>
        <v>#REF!</v>
      </c>
      <c r="L4" s="1">
        <v>160881</v>
      </c>
      <c r="M4" t="e">
        <f>_xlfn.XLOOKUP(Tabuľka9[[#This Row],[IČO]],#REF!,#REF!)</f>
        <v>#REF!</v>
      </c>
      <c r="N4" t="e">
        <f>_xlfn.XLOOKUP(Tabuľka9[[#This Row],[IČO]],#REF!,#REF!)</f>
        <v>#REF!</v>
      </c>
    </row>
    <row r="5" spans="1:17" hidden="1" x14ac:dyDescent="0.35">
      <c r="A5" t="s">
        <v>10</v>
      </c>
      <c r="B5" t="s">
        <v>15</v>
      </c>
      <c r="C5" t="s">
        <v>13</v>
      </c>
      <c r="D5" s="9">
        <v>0.5</v>
      </c>
      <c r="E5" s="10">
        <f>IF(COUNTIF(cis_DPH!$B$2:$B$84,B5)&gt;0,D5*1.1,IF(COUNTIF(cis_DPH!$B$85:$B$171,B5)&gt;0,D5*1.2,"chyba"))</f>
        <v>0.55000000000000004</v>
      </c>
      <c r="G5" s="16" t="e">
        <f>_xlfn.XLOOKUP(Tabuľka9[[#This Row],[položka]],#REF!,#REF!)</f>
        <v>#REF!</v>
      </c>
      <c r="H5">
        <v>50</v>
      </c>
      <c r="I5" s="15">
        <f>Tabuľka9[[#This Row],[Aktuálna cena v RZ s DPH]]*Tabuľka9[[#This Row],[Priemerný odber za mesiac]]</f>
        <v>27.500000000000004</v>
      </c>
      <c r="J5">
        <v>200</v>
      </c>
      <c r="K5" s="17" t="e">
        <f>Tabuľka9[[#This Row],[Cena za MJ s DPH]]*Tabuľka9[[#This Row],[Predpokladaný odber počas 6 mesiacov]]</f>
        <v>#REF!</v>
      </c>
      <c r="L5" s="1">
        <v>160881</v>
      </c>
      <c r="M5" t="e">
        <f>_xlfn.XLOOKUP(Tabuľka9[[#This Row],[IČO]],#REF!,#REF!)</f>
        <v>#REF!</v>
      </c>
      <c r="N5" t="e">
        <f>_xlfn.XLOOKUP(Tabuľka9[[#This Row],[IČO]],#REF!,#REF!)</f>
        <v>#REF!</v>
      </c>
      <c r="Q5" s="9"/>
    </row>
    <row r="6" spans="1:17" hidden="1" x14ac:dyDescent="0.35">
      <c r="A6" t="s">
        <v>10</v>
      </c>
      <c r="B6" t="s">
        <v>16</v>
      </c>
      <c r="C6" t="s">
        <v>13</v>
      </c>
      <c r="E6" s="10">
        <f>IF(COUNTIF(cis_DPH!$B$2:$B$84,B6)&gt;0,D6*1.1,IF(COUNTIF(cis_DPH!$B$85:$B$171,B6)&gt;0,D6*1.2,"chyba"))</f>
        <v>0</v>
      </c>
      <c r="G6" s="16" t="e">
        <f>_xlfn.XLOOKUP(Tabuľka9[[#This Row],[položka]],#REF!,#REF!)</f>
        <v>#REF!</v>
      </c>
      <c r="I6" s="15">
        <f>Tabuľka9[[#This Row],[Aktuálna cena v RZ s DPH]]*Tabuľka9[[#This Row],[Priemerný odber za mesiac]]</f>
        <v>0</v>
      </c>
      <c r="K6" s="17" t="e">
        <f>Tabuľka9[[#This Row],[Cena za MJ s DPH]]*Tabuľka9[[#This Row],[Predpokladaný odber počas 6 mesiacov]]</f>
        <v>#REF!</v>
      </c>
      <c r="L6" s="1">
        <v>160881</v>
      </c>
      <c r="M6" t="e">
        <f>_xlfn.XLOOKUP(Tabuľka9[[#This Row],[IČO]],#REF!,#REF!)</f>
        <v>#REF!</v>
      </c>
      <c r="N6" t="e">
        <f>_xlfn.XLOOKUP(Tabuľka9[[#This Row],[IČO]],#REF!,#REF!)</f>
        <v>#REF!</v>
      </c>
    </row>
    <row r="7" spans="1:17" hidden="1" x14ac:dyDescent="0.35">
      <c r="A7" t="s">
        <v>10</v>
      </c>
      <c r="B7" t="s">
        <v>17</v>
      </c>
      <c r="C7" t="s">
        <v>13</v>
      </c>
      <c r="D7" s="9">
        <v>0.69</v>
      </c>
      <c r="E7" s="10">
        <f>IF(COUNTIF(cis_DPH!$B$2:$B$84,B7)&gt;0,D7*1.1,IF(COUNTIF(cis_DPH!$B$85:$B$171,B7)&gt;0,D7*1.2,"chyba"))</f>
        <v>0.75900000000000001</v>
      </c>
      <c r="G7" s="16" t="e">
        <f>_xlfn.XLOOKUP(Tabuľka9[[#This Row],[položka]],#REF!,#REF!)</f>
        <v>#REF!</v>
      </c>
      <c r="H7">
        <v>5</v>
      </c>
      <c r="I7" s="15">
        <f>Tabuľka9[[#This Row],[Aktuálna cena v RZ s DPH]]*Tabuľka9[[#This Row],[Priemerný odber za mesiac]]</f>
        <v>3.7949999999999999</v>
      </c>
      <c r="J7">
        <v>20</v>
      </c>
      <c r="K7" s="17" t="e">
        <f>Tabuľka9[[#This Row],[Cena za MJ s DPH]]*Tabuľka9[[#This Row],[Predpokladaný odber počas 6 mesiacov]]</f>
        <v>#REF!</v>
      </c>
      <c r="L7" s="1">
        <v>160881</v>
      </c>
      <c r="M7" t="e">
        <f>_xlfn.XLOOKUP(Tabuľka9[[#This Row],[IČO]],#REF!,#REF!)</f>
        <v>#REF!</v>
      </c>
      <c r="N7" t="e">
        <f>_xlfn.XLOOKUP(Tabuľka9[[#This Row],[IČO]],#REF!,#REF!)</f>
        <v>#REF!</v>
      </c>
    </row>
    <row r="8" spans="1:17" hidden="1" x14ac:dyDescent="0.35">
      <c r="A8" t="s">
        <v>10</v>
      </c>
      <c r="B8" t="s">
        <v>18</v>
      </c>
      <c r="C8" t="s">
        <v>19</v>
      </c>
      <c r="E8" s="10">
        <f>IF(COUNTIF(cis_DPH!$B$2:$B$84,B8)&gt;0,D8*1.1,IF(COUNTIF(cis_DPH!$B$85:$B$171,B8)&gt;0,D8*1.2,"chyba"))</f>
        <v>0</v>
      </c>
      <c r="G8" s="16" t="e">
        <f>_xlfn.XLOOKUP(Tabuľka9[[#This Row],[položka]],#REF!,#REF!)</f>
        <v>#REF!</v>
      </c>
      <c r="I8" s="15">
        <f>Tabuľka9[[#This Row],[Aktuálna cena v RZ s DPH]]*Tabuľka9[[#This Row],[Priemerný odber za mesiac]]</f>
        <v>0</v>
      </c>
      <c r="K8" s="17" t="e">
        <f>Tabuľka9[[#This Row],[Cena za MJ s DPH]]*Tabuľka9[[#This Row],[Predpokladaný odber počas 6 mesiacov]]</f>
        <v>#REF!</v>
      </c>
      <c r="L8" s="1">
        <v>160881</v>
      </c>
      <c r="M8" t="e">
        <f>_xlfn.XLOOKUP(Tabuľka9[[#This Row],[IČO]],#REF!,#REF!)</f>
        <v>#REF!</v>
      </c>
      <c r="N8" t="e">
        <f>_xlfn.XLOOKUP(Tabuľka9[[#This Row],[IČO]],#REF!,#REF!)</f>
        <v>#REF!</v>
      </c>
    </row>
    <row r="9" spans="1:17" hidden="1" x14ac:dyDescent="0.35">
      <c r="A9" t="s">
        <v>10</v>
      </c>
      <c r="B9" t="s">
        <v>20</v>
      </c>
      <c r="C9" t="s">
        <v>13</v>
      </c>
      <c r="D9" s="9">
        <v>3.5</v>
      </c>
      <c r="E9" s="10">
        <f>IF(COUNTIF(cis_DPH!$B$2:$B$84,B9)&gt;0,D9*1.1,IF(COUNTIF(cis_DPH!$B$85:$B$171,B9)&gt;0,D9*1.2,"chyba"))</f>
        <v>3.8500000000000005</v>
      </c>
      <c r="G9" s="16" t="e">
        <f>_xlfn.XLOOKUP(Tabuľka9[[#This Row],[položka]],#REF!,#REF!)</f>
        <v>#REF!</v>
      </c>
      <c r="H9">
        <v>3</v>
      </c>
      <c r="I9" s="15">
        <f>Tabuľka9[[#This Row],[Aktuálna cena v RZ s DPH]]*Tabuľka9[[#This Row],[Priemerný odber za mesiac]]</f>
        <v>11.55</v>
      </c>
      <c r="J9">
        <v>12</v>
      </c>
      <c r="K9" s="17" t="e">
        <f>Tabuľka9[[#This Row],[Cena za MJ s DPH]]*Tabuľka9[[#This Row],[Predpokladaný odber počas 6 mesiacov]]</f>
        <v>#REF!</v>
      </c>
      <c r="L9" s="1">
        <v>160881</v>
      </c>
      <c r="M9" t="e">
        <f>_xlfn.XLOOKUP(Tabuľka9[[#This Row],[IČO]],#REF!,#REF!)</f>
        <v>#REF!</v>
      </c>
      <c r="N9" t="e">
        <f>_xlfn.XLOOKUP(Tabuľka9[[#This Row],[IČO]],#REF!,#REF!)</f>
        <v>#REF!</v>
      </c>
    </row>
    <row r="10" spans="1:17" hidden="1" x14ac:dyDescent="0.35">
      <c r="A10" t="s">
        <v>10</v>
      </c>
      <c r="B10" t="s">
        <v>21</v>
      </c>
      <c r="C10" t="s">
        <v>13</v>
      </c>
      <c r="D10" s="9">
        <v>0.49</v>
      </c>
      <c r="E10" s="10">
        <f>IF(COUNTIF(cis_DPH!$B$2:$B$84,B10)&gt;0,D10*1.1,IF(COUNTIF(cis_DPH!$B$85:$B$171,B10)&gt;0,D10*1.2,"chyba"))</f>
        <v>0.58799999999999997</v>
      </c>
      <c r="G10" s="16" t="e">
        <f>_xlfn.XLOOKUP(Tabuľka9[[#This Row],[položka]],#REF!,#REF!)</f>
        <v>#REF!</v>
      </c>
      <c r="H10">
        <v>26</v>
      </c>
      <c r="I10" s="15">
        <f>Tabuľka9[[#This Row],[Aktuálna cena v RZ s DPH]]*Tabuľka9[[#This Row],[Priemerný odber za mesiac]]</f>
        <v>15.287999999999998</v>
      </c>
      <c r="J10">
        <v>52</v>
      </c>
      <c r="K10" s="17" t="e">
        <f>Tabuľka9[[#This Row],[Cena za MJ s DPH]]*Tabuľka9[[#This Row],[Predpokladaný odber počas 6 mesiacov]]</f>
        <v>#REF!</v>
      </c>
      <c r="L10" s="1">
        <v>160881</v>
      </c>
      <c r="M10" t="e">
        <f>_xlfn.XLOOKUP(Tabuľka9[[#This Row],[IČO]],#REF!,#REF!)</f>
        <v>#REF!</v>
      </c>
      <c r="N10" t="e">
        <f>_xlfn.XLOOKUP(Tabuľka9[[#This Row],[IČO]],#REF!,#REF!)</f>
        <v>#REF!</v>
      </c>
    </row>
    <row r="11" spans="1:17" hidden="1" x14ac:dyDescent="0.35">
      <c r="A11" t="s">
        <v>10</v>
      </c>
      <c r="B11" t="s">
        <v>22</v>
      </c>
      <c r="C11" t="s">
        <v>13</v>
      </c>
      <c r="E11" s="10">
        <f>IF(COUNTIF(cis_DPH!$B$2:$B$84,B11)&gt;0,D11*1.1,IF(COUNTIF(cis_DPH!$B$85:$B$171,B11)&gt;0,D11*1.2,"chyba"))</f>
        <v>0</v>
      </c>
      <c r="G11" s="16" t="e">
        <f>_xlfn.XLOOKUP(Tabuľka9[[#This Row],[položka]],#REF!,#REF!)</f>
        <v>#REF!</v>
      </c>
      <c r="I11" s="15">
        <f>Tabuľka9[[#This Row],[Aktuálna cena v RZ s DPH]]*Tabuľka9[[#This Row],[Priemerný odber za mesiac]]</f>
        <v>0</v>
      </c>
      <c r="K11" s="17" t="e">
        <f>Tabuľka9[[#This Row],[Cena za MJ s DPH]]*Tabuľka9[[#This Row],[Predpokladaný odber počas 6 mesiacov]]</f>
        <v>#REF!</v>
      </c>
      <c r="L11" s="1">
        <v>160881</v>
      </c>
      <c r="M11" t="e">
        <f>_xlfn.XLOOKUP(Tabuľka9[[#This Row],[IČO]],#REF!,#REF!)</f>
        <v>#REF!</v>
      </c>
      <c r="N11" t="e">
        <f>_xlfn.XLOOKUP(Tabuľka9[[#This Row],[IČO]],#REF!,#REF!)</f>
        <v>#REF!</v>
      </c>
    </row>
    <row r="12" spans="1:17" hidden="1" x14ac:dyDescent="0.35">
      <c r="A12" t="s">
        <v>10</v>
      </c>
      <c r="B12" t="s">
        <v>23</v>
      </c>
      <c r="C12" t="s">
        <v>13</v>
      </c>
      <c r="E12" s="10">
        <f>IF(COUNTIF(cis_DPH!$B$2:$B$84,B12)&gt;0,D12*1.1,IF(COUNTIF(cis_DPH!$B$85:$B$171,B12)&gt;0,D12*1.2,"chyba"))</f>
        <v>0</v>
      </c>
      <c r="G12" s="16" t="e">
        <f>_xlfn.XLOOKUP(Tabuľka9[[#This Row],[položka]],#REF!,#REF!)</f>
        <v>#REF!</v>
      </c>
      <c r="I12" s="15">
        <f>Tabuľka9[[#This Row],[Aktuálna cena v RZ s DPH]]*Tabuľka9[[#This Row],[Priemerný odber za mesiac]]</f>
        <v>0</v>
      </c>
      <c r="K12" s="17" t="e">
        <f>Tabuľka9[[#This Row],[Cena za MJ s DPH]]*Tabuľka9[[#This Row],[Predpokladaný odber počas 6 mesiacov]]</f>
        <v>#REF!</v>
      </c>
      <c r="L12" s="1">
        <v>160881</v>
      </c>
      <c r="M12" t="e">
        <f>_xlfn.XLOOKUP(Tabuľka9[[#This Row],[IČO]],#REF!,#REF!)</f>
        <v>#REF!</v>
      </c>
      <c r="N12" t="e">
        <f>_xlfn.XLOOKUP(Tabuľka9[[#This Row],[IČO]],#REF!,#REF!)</f>
        <v>#REF!</v>
      </c>
    </row>
    <row r="13" spans="1:17" hidden="1" x14ac:dyDescent="0.35">
      <c r="A13" t="s">
        <v>10</v>
      </c>
      <c r="B13" t="s">
        <v>24</v>
      </c>
      <c r="C13" t="s">
        <v>25</v>
      </c>
      <c r="E13" s="10">
        <f>IF(COUNTIF(cis_DPH!$B$2:$B$84,B13)&gt;0,D13*1.1,IF(COUNTIF(cis_DPH!$B$85:$B$171,B13)&gt;0,D13*1.2,"chyba"))</f>
        <v>0</v>
      </c>
      <c r="G13" s="16" t="e">
        <f>_xlfn.XLOOKUP(Tabuľka9[[#This Row],[položka]],#REF!,#REF!)</f>
        <v>#REF!</v>
      </c>
      <c r="I13" s="15">
        <f>Tabuľka9[[#This Row],[Aktuálna cena v RZ s DPH]]*Tabuľka9[[#This Row],[Priemerný odber za mesiac]]</f>
        <v>0</v>
      </c>
      <c r="K13" s="17" t="e">
        <f>Tabuľka9[[#This Row],[Cena za MJ s DPH]]*Tabuľka9[[#This Row],[Predpokladaný odber počas 6 mesiacov]]</f>
        <v>#REF!</v>
      </c>
      <c r="L13" s="1">
        <v>160881</v>
      </c>
      <c r="M13" t="e">
        <f>_xlfn.XLOOKUP(Tabuľka9[[#This Row],[IČO]],#REF!,#REF!)</f>
        <v>#REF!</v>
      </c>
      <c r="N13" t="e">
        <f>_xlfn.XLOOKUP(Tabuľka9[[#This Row],[IČO]],#REF!,#REF!)</f>
        <v>#REF!</v>
      </c>
    </row>
    <row r="14" spans="1:17" hidden="1" x14ac:dyDescent="0.35">
      <c r="A14" t="s">
        <v>10</v>
      </c>
      <c r="B14" t="s">
        <v>26</v>
      </c>
      <c r="C14" t="s">
        <v>13</v>
      </c>
      <c r="D14" s="9">
        <v>2.9</v>
      </c>
      <c r="E14" s="10">
        <f>IF(COUNTIF(cis_DPH!$B$2:$B$84,B14)&gt;0,D14*1.1,IF(COUNTIF(cis_DPH!$B$85:$B$171,B14)&gt;0,D14*1.2,"chyba"))</f>
        <v>3.48</v>
      </c>
      <c r="G14" s="16" t="e">
        <f>_xlfn.XLOOKUP(Tabuľka9[[#This Row],[položka]],#REF!,#REF!)</f>
        <v>#REF!</v>
      </c>
      <c r="H14">
        <v>20</v>
      </c>
      <c r="I14" s="15">
        <f>Tabuľka9[[#This Row],[Aktuálna cena v RZ s DPH]]*Tabuľka9[[#This Row],[Priemerný odber za mesiac]]</f>
        <v>69.599999999999994</v>
      </c>
      <c r="J14">
        <v>10</v>
      </c>
      <c r="K14" s="17" t="e">
        <f>Tabuľka9[[#This Row],[Cena za MJ s DPH]]*Tabuľka9[[#This Row],[Predpokladaný odber počas 6 mesiacov]]</f>
        <v>#REF!</v>
      </c>
      <c r="L14" s="1">
        <v>160881</v>
      </c>
      <c r="M14" t="e">
        <f>_xlfn.XLOOKUP(Tabuľka9[[#This Row],[IČO]],#REF!,#REF!)</f>
        <v>#REF!</v>
      </c>
      <c r="N14" t="e">
        <f>_xlfn.XLOOKUP(Tabuľka9[[#This Row],[IČO]],#REF!,#REF!)</f>
        <v>#REF!</v>
      </c>
    </row>
    <row r="15" spans="1:17" hidden="1" x14ac:dyDescent="0.35">
      <c r="A15" t="s">
        <v>10</v>
      </c>
      <c r="B15" t="s">
        <v>27</v>
      </c>
      <c r="C15" t="s">
        <v>13</v>
      </c>
      <c r="D15" s="9">
        <v>2</v>
      </c>
      <c r="E15" s="10">
        <f>IF(COUNTIF(cis_DPH!$B$2:$B$84,B15)&gt;0,D15*1.1,IF(COUNTIF(cis_DPH!$B$85:$B$171,B15)&gt;0,D15*1.2,"chyba"))</f>
        <v>2.4</v>
      </c>
      <c r="G15" s="16" t="e">
        <f>_xlfn.XLOOKUP(Tabuľka9[[#This Row],[položka]],#REF!,#REF!)</f>
        <v>#REF!</v>
      </c>
      <c r="H15">
        <v>50</v>
      </c>
      <c r="I15" s="15">
        <f>Tabuľka9[[#This Row],[Aktuálna cena v RZ s DPH]]*Tabuľka9[[#This Row],[Priemerný odber za mesiac]]</f>
        <v>120</v>
      </c>
      <c r="J15">
        <v>150</v>
      </c>
      <c r="K15" s="17" t="e">
        <f>Tabuľka9[[#This Row],[Cena za MJ s DPH]]*Tabuľka9[[#This Row],[Predpokladaný odber počas 6 mesiacov]]</f>
        <v>#REF!</v>
      </c>
      <c r="L15" s="1">
        <v>160881</v>
      </c>
      <c r="M15" t="e">
        <f>_xlfn.XLOOKUP(Tabuľka9[[#This Row],[IČO]],#REF!,#REF!)</f>
        <v>#REF!</v>
      </c>
      <c r="N15" t="e">
        <f>_xlfn.XLOOKUP(Tabuľka9[[#This Row],[IČO]],#REF!,#REF!)</f>
        <v>#REF!</v>
      </c>
    </row>
    <row r="16" spans="1:17" hidden="1" x14ac:dyDescent="0.35">
      <c r="A16" t="s">
        <v>10</v>
      </c>
      <c r="B16" t="s">
        <v>28</v>
      </c>
      <c r="C16" t="s">
        <v>13</v>
      </c>
      <c r="E16" s="10">
        <f>IF(COUNTIF(cis_DPH!$B$2:$B$84,B16)&gt;0,D16*1.1,IF(COUNTIF(cis_DPH!$B$85:$B$171,B16)&gt;0,D16*1.2,"chyba"))</f>
        <v>0</v>
      </c>
      <c r="G16" s="16" t="e">
        <f>_xlfn.XLOOKUP(Tabuľka9[[#This Row],[položka]],#REF!,#REF!)</f>
        <v>#REF!</v>
      </c>
      <c r="I16" s="15">
        <f>Tabuľka9[[#This Row],[Aktuálna cena v RZ s DPH]]*Tabuľka9[[#This Row],[Priemerný odber za mesiac]]</f>
        <v>0</v>
      </c>
      <c r="K16" s="17" t="e">
        <f>Tabuľka9[[#This Row],[Cena za MJ s DPH]]*Tabuľka9[[#This Row],[Predpokladaný odber počas 6 mesiacov]]</f>
        <v>#REF!</v>
      </c>
      <c r="L16" s="1">
        <v>160881</v>
      </c>
      <c r="M16" t="e">
        <f>_xlfn.XLOOKUP(Tabuľka9[[#This Row],[IČO]],#REF!,#REF!)</f>
        <v>#REF!</v>
      </c>
      <c r="N16" t="e">
        <f>_xlfn.XLOOKUP(Tabuľka9[[#This Row],[IČO]],#REF!,#REF!)</f>
        <v>#REF!</v>
      </c>
    </row>
    <row r="17" spans="1:14" hidden="1" x14ac:dyDescent="0.35">
      <c r="A17" t="s">
        <v>10</v>
      </c>
      <c r="B17" t="s">
        <v>29</v>
      </c>
      <c r="C17" t="s">
        <v>13</v>
      </c>
      <c r="D17" s="9">
        <v>1.2</v>
      </c>
      <c r="E17" s="10">
        <f>IF(COUNTIF(cis_DPH!$B$2:$B$84,B17)&gt;0,D17*1.1,IF(COUNTIF(cis_DPH!$B$85:$B$171,B17)&gt;0,D17*1.2,"chyba"))</f>
        <v>1.32</v>
      </c>
      <c r="G17" s="16" t="e">
        <f>_xlfn.XLOOKUP(Tabuľka9[[#This Row],[položka]],#REF!,#REF!)</f>
        <v>#REF!</v>
      </c>
      <c r="H17">
        <v>40</v>
      </c>
      <c r="I17" s="15">
        <f>Tabuľka9[[#This Row],[Aktuálna cena v RZ s DPH]]*Tabuľka9[[#This Row],[Priemerný odber za mesiac]]</f>
        <v>52.800000000000004</v>
      </c>
      <c r="J17">
        <v>150</v>
      </c>
      <c r="K17" s="17" t="e">
        <f>Tabuľka9[[#This Row],[Cena za MJ s DPH]]*Tabuľka9[[#This Row],[Predpokladaný odber počas 6 mesiacov]]</f>
        <v>#REF!</v>
      </c>
      <c r="L17" s="1">
        <v>160881</v>
      </c>
      <c r="M17" t="e">
        <f>_xlfn.XLOOKUP(Tabuľka9[[#This Row],[IČO]],#REF!,#REF!)</f>
        <v>#REF!</v>
      </c>
      <c r="N17" t="e">
        <f>_xlfn.XLOOKUP(Tabuľka9[[#This Row],[IČO]],#REF!,#REF!)</f>
        <v>#REF!</v>
      </c>
    </row>
    <row r="18" spans="1:14" hidden="1" x14ac:dyDescent="0.35">
      <c r="A18" t="s">
        <v>10</v>
      </c>
      <c r="B18" t="s">
        <v>30</v>
      </c>
      <c r="C18" t="s">
        <v>13</v>
      </c>
      <c r="D18" s="9">
        <v>0.65</v>
      </c>
      <c r="E18" s="10">
        <f>IF(COUNTIF(cis_DPH!$B$2:$B$84,B18)&gt;0,D18*1.1,IF(COUNTIF(cis_DPH!$B$85:$B$171,B18)&gt;0,D18*1.2,"chyba"))</f>
        <v>0.71500000000000008</v>
      </c>
      <c r="G18" s="16" t="e">
        <f>_xlfn.XLOOKUP(Tabuľka9[[#This Row],[položka]],#REF!,#REF!)</f>
        <v>#REF!</v>
      </c>
      <c r="H18">
        <v>80</v>
      </c>
      <c r="I18" s="15">
        <f>Tabuľka9[[#This Row],[Aktuálna cena v RZ s DPH]]*Tabuľka9[[#This Row],[Priemerný odber za mesiac]]</f>
        <v>57.2</v>
      </c>
      <c r="J18">
        <v>320</v>
      </c>
      <c r="K18" s="17" t="e">
        <f>Tabuľka9[[#This Row],[Cena za MJ s DPH]]*Tabuľka9[[#This Row],[Predpokladaný odber počas 6 mesiacov]]</f>
        <v>#REF!</v>
      </c>
      <c r="L18" s="1">
        <v>160881</v>
      </c>
      <c r="M18" t="e">
        <f>_xlfn.XLOOKUP(Tabuľka9[[#This Row],[IČO]],#REF!,#REF!)</f>
        <v>#REF!</v>
      </c>
      <c r="N18" t="e">
        <f>_xlfn.XLOOKUP(Tabuľka9[[#This Row],[IČO]],#REF!,#REF!)</f>
        <v>#REF!</v>
      </c>
    </row>
    <row r="19" spans="1:14" hidden="1" x14ac:dyDescent="0.35">
      <c r="A19" t="s">
        <v>10</v>
      </c>
      <c r="B19" t="s">
        <v>31</v>
      </c>
      <c r="C19" t="s">
        <v>13</v>
      </c>
      <c r="D19" s="9">
        <v>0.69</v>
      </c>
      <c r="E19" s="10">
        <f>IF(COUNTIF(cis_DPH!$B$2:$B$84,B19)&gt;0,D19*1.1,IF(COUNTIF(cis_DPH!$B$85:$B$171,B19)&gt;0,D19*1.2,"chyba"))</f>
        <v>0.75900000000000001</v>
      </c>
      <c r="G19" s="16" t="e">
        <f>_xlfn.XLOOKUP(Tabuľka9[[#This Row],[položka]],#REF!,#REF!)</f>
        <v>#REF!</v>
      </c>
      <c r="H19">
        <v>50</v>
      </c>
      <c r="I19" s="15">
        <f>Tabuľka9[[#This Row],[Aktuálna cena v RZ s DPH]]*Tabuľka9[[#This Row],[Priemerný odber za mesiac]]</f>
        <v>37.950000000000003</v>
      </c>
      <c r="J19">
        <v>120</v>
      </c>
      <c r="K19" s="17" t="e">
        <f>Tabuľka9[[#This Row],[Cena za MJ s DPH]]*Tabuľka9[[#This Row],[Predpokladaný odber počas 6 mesiacov]]</f>
        <v>#REF!</v>
      </c>
      <c r="L19" s="1">
        <v>160881</v>
      </c>
      <c r="M19" t="e">
        <f>_xlfn.XLOOKUP(Tabuľka9[[#This Row],[IČO]],#REF!,#REF!)</f>
        <v>#REF!</v>
      </c>
      <c r="N19" t="e">
        <f>_xlfn.XLOOKUP(Tabuľka9[[#This Row],[IČO]],#REF!,#REF!)</f>
        <v>#REF!</v>
      </c>
    </row>
    <row r="20" spans="1:14" hidden="1" x14ac:dyDescent="0.35">
      <c r="A20" t="s">
        <v>10</v>
      </c>
      <c r="B20" t="s">
        <v>32</v>
      </c>
      <c r="C20" t="s">
        <v>19</v>
      </c>
      <c r="D20" s="9">
        <v>0.55000000000000004</v>
      </c>
      <c r="E20" s="10">
        <f>IF(COUNTIF(cis_DPH!$B$2:$B$84,B20)&gt;0,D20*1.1,IF(COUNTIF(cis_DPH!$B$85:$B$171,B20)&gt;0,D20*1.2,"chyba"))</f>
        <v>0.60500000000000009</v>
      </c>
      <c r="G20" s="16" t="e">
        <f>_xlfn.XLOOKUP(Tabuľka9[[#This Row],[položka]],#REF!,#REF!)</f>
        <v>#REF!</v>
      </c>
      <c r="H20">
        <v>40</v>
      </c>
      <c r="I20" s="15">
        <f>Tabuľka9[[#This Row],[Aktuálna cena v RZ s DPH]]*Tabuľka9[[#This Row],[Priemerný odber za mesiac]]</f>
        <v>24.200000000000003</v>
      </c>
      <c r="J20">
        <v>40</v>
      </c>
      <c r="K20" s="17" t="e">
        <f>Tabuľka9[[#This Row],[Cena za MJ s DPH]]*Tabuľka9[[#This Row],[Predpokladaný odber počas 6 mesiacov]]</f>
        <v>#REF!</v>
      </c>
      <c r="L20" s="1">
        <v>160881</v>
      </c>
      <c r="M20" t="e">
        <f>_xlfn.XLOOKUP(Tabuľka9[[#This Row],[IČO]],#REF!,#REF!)</f>
        <v>#REF!</v>
      </c>
      <c r="N20" t="e">
        <f>_xlfn.XLOOKUP(Tabuľka9[[#This Row],[IČO]],#REF!,#REF!)</f>
        <v>#REF!</v>
      </c>
    </row>
    <row r="21" spans="1:14" hidden="1" x14ac:dyDescent="0.35">
      <c r="A21" t="s">
        <v>10</v>
      </c>
      <c r="B21" t="s">
        <v>33</v>
      </c>
      <c r="C21" t="s">
        <v>13</v>
      </c>
      <c r="D21" s="9">
        <v>0.8</v>
      </c>
      <c r="E21" s="10">
        <f>IF(COUNTIF(cis_DPH!$B$2:$B$84,B21)&gt;0,D21*1.1,IF(COUNTIF(cis_DPH!$B$85:$B$171,B21)&gt;0,D21*1.2,"chyba"))</f>
        <v>0.88000000000000012</v>
      </c>
      <c r="G21" s="16" t="e">
        <f>_xlfn.XLOOKUP(Tabuľka9[[#This Row],[položka]],#REF!,#REF!)</f>
        <v>#REF!</v>
      </c>
      <c r="H21">
        <v>20</v>
      </c>
      <c r="I21" s="15">
        <f>Tabuľka9[[#This Row],[Aktuálna cena v RZ s DPH]]*Tabuľka9[[#This Row],[Priemerný odber za mesiac]]</f>
        <v>17.600000000000001</v>
      </c>
      <c r="J21">
        <v>100</v>
      </c>
      <c r="K21" s="17" t="e">
        <f>Tabuľka9[[#This Row],[Cena za MJ s DPH]]*Tabuľka9[[#This Row],[Predpokladaný odber počas 6 mesiacov]]</f>
        <v>#REF!</v>
      </c>
      <c r="L21" s="1">
        <v>160881</v>
      </c>
      <c r="M21" t="e">
        <f>_xlfn.XLOOKUP(Tabuľka9[[#This Row],[IČO]],#REF!,#REF!)</f>
        <v>#REF!</v>
      </c>
      <c r="N21" t="e">
        <f>_xlfn.XLOOKUP(Tabuľka9[[#This Row],[IČO]],#REF!,#REF!)</f>
        <v>#REF!</v>
      </c>
    </row>
    <row r="22" spans="1:14" hidden="1" x14ac:dyDescent="0.35">
      <c r="A22" t="s">
        <v>10</v>
      </c>
      <c r="B22" t="s">
        <v>34</v>
      </c>
      <c r="C22" t="s">
        <v>13</v>
      </c>
      <c r="D22" s="9">
        <v>0.89</v>
      </c>
      <c r="E22" s="10">
        <f>IF(COUNTIF(cis_DPH!$B$2:$B$84,B22)&gt;0,D22*1.1,IF(COUNTIF(cis_DPH!$B$85:$B$171,B22)&gt;0,D22*1.2,"chyba"))</f>
        <v>0.97900000000000009</v>
      </c>
      <c r="G22" s="16" t="e">
        <f>_xlfn.XLOOKUP(Tabuľka9[[#This Row],[položka]],#REF!,#REF!)</f>
        <v>#REF!</v>
      </c>
      <c r="H22">
        <v>30</v>
      </c>
      <c r="I22" s="15">
        <f>Tabuľka9[[#This Row],[Aktuálna cena v RZ s DPH]]*Tabuľka9[[#This Row],[Priemerný odber za mesiac]]</f>
        <v>29.370000000000005</v>
      </c>
      <c r="J22">
        <v>60</v>
      </c>
      <c r="K22" s="17" t="e">
        <f>Tabuľka9[[#This Row],[Cena za MJ s DPH]]*Tabuľka9[[#This Row],[Predpokladaný odber počas 6 mesiacov]]</f>
        <v>#REF!</v>
      </c>
      <c r="L22" s="1">
        <v>160881</v>
      </c>
      <c r="M22" t="e">
        <f>_xlfn.XLOOKUP(Tabuľka9[[#This Row],[IČO]],#REF!,#REF!)</f>
        <v>#REF!</v>
      </c>
      <c r="N22" t="e">
        <f>_xlfn.XLOOKUP(Tabuľka9[[#This Row],[IČO]],#REF!,#REF!)</f>
        <v>#REF!</v>
      </c>
    </row>
    <row r="23" spans="1:14" hidden="1" x14ac:dyDescent="0.35">
      <c r="A23" t="s">
        <v>10</v>
      </c>
      <c r="B23" t="s">
        <v>35</v>
      </c>
      <c r="C23" t="s">
        <v>13</v>
      </c>
      <c r="D23" s="9">
        <v>0.8</v>
      </c>
      <c r="E23" s="10">
        <f>IF(COUNTIF(cis_DPH!$B$2:$B$84,B23)&gt;0,D23*1.1,IF(COUNTIF(cis_DPH!$B$85:$B$171,B23)&gt;0,D23*1.2,"chyba"))</f>
        <v>0.88000000000000012</v>
      </c>
      <c r="G23" s="16" t="e">
        <f>_xlfn.XLOOKUP(Tabuľka9[[#This Row],[položka]],#REF!,#REF!)</f>
        <v>#REF!</v>
      </c>
      <c r="H23">
        <v>70</v>
      </c>
      <c r="I23" s="15">
        <f>Tabuľka9[[#This Row],[Aktuálna cena v RZ s DPH]]*Tabuľka9[[#This Row],[Priemerný odber za mesiac]]</f>
        <v>61.600000000000009</v>
      </c>
      <c r="J23">
        <v>150</v>
      </c>
      <c r="K23" s="17" t="e">
        <f>Tabuľka9[[#This Row],[Cena za MJ s DPH]]*Tabuľka9[[#This Row],[Predpokladaný odber počas 6 mesiacov]]</f>
        <v>#REF!</v>
      </c>
      <c r="L23" s="1">
        <v>160881</v>
      </c>
      <c r="M23" t="e">
        <f>_xlfn.XLOOKUP(Tabuľka9[[#This Row],[IČO]],#REF!,#REF!)</f>
        <v>#REF!</v>
      </c>
      <c r="N23" t="e">
        <f>_xlfn.XLOOKUP(Tabuľka9[[#This Row],[IČO]],#REF!,#REF!)</f>
        <v>#REF!</v>
      </c>
    </row>
    <row r="24" spans="1:14" hidden="1" x14ac:dyDescent="0.35">
      <c r="A24" t="s">
        <v>10</v>
      </c>
      <c r="B24" t="s">
        <v>36</v>
      </c>
      <c r="C24" t="s">
        <v>13</v>
      </c>
      <c r="E24" s="10">
        <f>IF(COUNTIF(cis_DPH!$B$2:$B$84,B24)&gt;0,D24*1.1,IF(COUNTIF(cis_DPH!$B$85:$B$171,B24)&gt;0,D24*1.2,"chyba"))</f>
        <v>0</v>
      </c>
      <c r="G24" s="16" t="e">
        <f>_xlfn.XLOOKUP(Tabuľka9[[#This Row],[položka]],#REF!,#REF!)</f>
        <v>#REF!</v>
      </c>
      <c r="I24" s="15">
        <f>Tabuľka9[[#This Row],[Aktuálna cena v RZ s DPH]]*Tabuľka9[[#This Row],[Priemerný odber za mesiac]]</f>
        <v>0</v>
      </c>
      <c r="K24" s="17" t="e">
        <f>Tabuľka9[[#This Row],[Cena za MJ s DPH]]*Tabuľka9[[#This Row],[Predpokladaný odber počas 6 mesiacov]]</f>
        <v>#REF!</v>
      </c>
      <c r="L24" s="1">
        <v>160881</v>
      </c>
      <c r="M24" t="e">
        <f>_xlfn.XLOOKUP(Tabuľka9[[#This Row],[IČO]],#REF!,#REF!)</f>
        <v>#REF!</v>
      </c>
      <c r="N24" t="e">
        <f>_xlfn.XLOOKUP(Tabuľka9[[#This Row],[IČO]],#REF!,#REF!)</f>
        <v>#REF!</v>
      </c>
    </row>
    <row r="25" spans="1:14" hidden="1" x14ac:dyDescent="0.35">
      <c r="A25" t="s">
        <v>10</v>
      </c>
      <c r="B25" t="s">
        <v>37</v>
      </c>
      <c r="C25" t="s">
        <v>13</v>
      </c>
      <c r="D25" s="9">
        <v>0.48</v>
      </c>
      <c r="E25" s="10">
        <f>IF(COUNTIF(cis_DPH!$B$2:$B$84,B25)&gt;0,D25*1.1,IF(COUNTIF(cis_DPH!$B$85:$B$171,B25)&gt;0,D25*1.2,"chyba"))</f>
        <v>0.52800000000000002</v>
      </c>
      <c r="G25" s="16" t="e">
        <f>_xlfn.XLOOKUP(Tabuľka9[[#This Row],[položka]],#REF!,#REF!)</f>
        <v>#REF!</v>
      </c>
      <c r="H25">
        <v>50</v>
      </c>
      <c r="I25" s="15">
        <f>Tabuľka9[[#This Row],[Aktuálna cena v RZ s DPH]]*Tabuľka9[[#This Row],[Priemerný odber za mesiac]]</f>
        <v>26.400000000000002</v>
      </c>
      <c r="J25">
        <v>120</v>
      </c>
      <c r="K25" s="17" t="e">
        <f>Tabuľka9[[#This Row],[Cena za MJ s DPH]]*Tabuľka9[[#This Row],[Predpokladaný odber počas 6 mesiacov]]</f>
        <v>#REF!</v>
      </c>
      <c r="L25" s="1">
        <v>160881</v>
      </c>
      <c r="M25" t="e">
        <f>_xlfn.XLOOKUP(Tabuľka9[[#This Row],[IČO]],#REF!,#REF!)</f>
        <v>#REF!</v>
      </c>
      <c r="N25" t="e">
        <f>_xlfn.XLOOKUP(Tabuľka9[[#This Row],[IČO]],#REF!,#REF!)</f>
        <v>#REF!</v>
      </c>
    </row>
    <row r="26" spans="1:14" hidden="1" x14ac:dyDescent="0.35">
      <c r="A26" t="s">
        <v>10</v>
      </c>
      <c r="B26" t="s">
        <v>38</v>
      </c>
      <c r="C26" t="s">
        <v>13</v>
      </c>
      <c r="D26" s="9">
        <v>0.55000000000000004</v>
      </c>
      <c r="E26" s="10">
        <f>IF(COUNTIF(cis_DPH!$B$2:$B$84,B26)&gt;0,D26*1.1,IF(COUNTIF(cis_DPH!$B$85:$B$171,B26)&gt;0,D26*1.2,"chyba"))</f>
        <v>0.60500000000000009</v>
      </c>
      <c r="G26" s="16" t="e">
        <f>_xlfn.XLOOKUP(Tabuľka9[[#This Row],[položka]],#REF!,#REF!)</f>
        <v>#REF!</v>
      </c>
      <c r="H26">
        <v>10</v>
      </c>
      <c r="I26" s="15">
        <f>Tabuľka9[[#This Row],[Aktuálna cena v RZ s DPH]]*Tabuľka9[[#This Row],[Priemerný odber za mesiac]]</f>
        <v>6.0500000000000007</v>
      </c>
      <c r="J26">
        <v>20</v>
      </c>
      <c r="K26" s="17" t="e">
        <f>Tabuľka9[[#This Row],[Cena za MJ s DPH]]*Tabuľka9[[#This Row],[Predpokladaný odber počas 6 mesiacov]]</f>
        <v>#REF!</v>
      </c>
      <c r="L26" s="1">
        <v>160881</v>
      </c>
      <c r="M26" t="e">
        <f>_xlfn.XLOOKUP(Tabuľka9[[#This Row],[IČO]],#REF!,#REF!)</f>
        <v>#REF!</v>
      </c>
      <c r="N26" t="e">
        <f>_xlfn.XLOOKUP(Tabuľka9[[#This Row],[IČO]],#REF!,#REF!)</f>
        <v>#REF!</v>
      </c>
    </row>
    <row r="27" spans="1:14" hidden="1" x14ac:dyDescent="0.35">
      <c r="A27" t="s">
        <v>10</v>
      </c>
      <c r="B27" t="s">
        <v>39</v>
      </c>
      <c r="C27" t="s">
        <v>13</v>
      </c>
      <c r="E27" s="10">
        <f>IF(COUNTIF(cis_DPH!$B$2:$B$84,B27)&gt;0,D27*1.1,IF(COUNTIF(cis_DPH!$B$85:$B$171,B27)&gt;0,D27*1.2,"chyba"))</f>
        <v>0</v>
      </c>
      <c r="G27" s="16" t="e">
        <f>_xlfn.XLOOKUP(Tabuľka9[[#This Row],[položka]],#REF!,#REF!)</f>
        <v>#REF!</v>
      </c>
      <c r="I27" s="15">
        <f>Tabuľka9[[#This Row],[Aktuálna cena v RZ s DPH]]*Tabuľka9[[#This Row],[Priemerný odber za mesiac]]</f>
        <v>0</v>
      </c>
      <c r="K27" s="17" t="e">
        <f>Tabuľka9[[#This Row],[Cena za MJ s DPH]]*Tabuľka9[[#This Row],[Predpokladaný odber počas 6 mesiacov]]</f>
        <v>#REF!</v>
      </c>
      <c r="L27" s="1">
        <v>160881</v>
      </c>
      <c r="M27" t="e">
        <f>_xlfn.XLOOKUP(Tabuľka9[[#This Row],[IČO]],#REF!,#REF!)</f>
        <v>#REF!</v>
      </c>
      <c r="N27" t="e">
        <f>_xlfn.XLOOKUP(Tabuľka9[[#This Row],[IČO]],#REF!,#REF!)</f>
        <v>#REF!</v>
      </c>
    </row>
    <row r="28" spans="1:14" hidden="1" x14ac:dyDescent="0.35">
      <c r="A28" t="s">
        <v>10</v>
      </c>
      <c r="B28" t="s">
        <v>40</v>
      </c>
      <c r="C28" t="s">
        <v>13</v>
      </c>
      <c r="E28" s="10">
        <f>IF(COUNTIF(cis_DPH!$B$2:$B$84,B28)&gt;0,D28*1.1,IF(COUNTIF(cis_DPH!$B$85:$B$171,B28)&gt;0,D28*1.2,"chyba"))</f>
        <v>0</v>
      </c>
      <c r="G28" s="16" t="e">
        <f>_xlfn.XLOOKUP(Tabuľka9[[#This Row],[položka]],#REF!,#REF!)</f>
        <v>#REF!</v>
      </c>
      <c r="I28" s="15">
        <f>Tabuľka9[[#This Row],[Aktuálna cena v RZ s DPH]]*Tabuľka9[[#This Row],[Priemerný odber za mesiac]]</f>
        <v>0</v>
      </c>
      <c r="K28" s="17" t="e">
        <f>Tabuľka9[[#This Row],[Cena za MJ s DPH]]*Tabuľka9[[#This Row],[Predpokladaný odber počas 6 mesiacov]]</f>
        <v>#REF!</v>
      </c>
      <c r="L28" s="1">
        <v>160881</v>
      </c>
      <c r="M28" t="e">
        <f>_xlfn.XLOOKUP(Tabuľka9[[#This Row],[IČO]],#REF!,#REF!)</f>
        <v>#REF!</v>
      </c>
      <c r="N28" t="e">
        <f>_xlfn.XLOOKUP(Tabuľka9[[#This Row],[IČO]],#REF!,#REF!)</f>
        <v>#REF!</v>
      </c>
    </row>
    <row r="29" spans="1:14" hidden="1" x14ac:dyDescent="0.35">
      <c r="A29" t="s">
        <v>10</v>
      </c>
      <c r="B29" t="s">
        <v>41</v>
      </c>
      <c r="C29" t="s">
        <v>13</v>
      </c>
      <c r="D29" s="9">
        <v>0.85</v>
      </c>
      <c r="E29" s="10">
        <f>IF(COUNTIF(cis_DPH!$B$2:$B$84,B29)&gt;0,D29*1.1,IF(COUNTIF(cis_DPH!$B$85:$B$171,B29)&gt;0,D29*1.2,"chyba"))</f>
        <v>0.93500000000000005</v>
      </c>
      <c r="G29" s="16" t="e">
        <f>_xlfn.XLOOKUP(Tabuľka9[[#This Row],[položka]],#REF!,#REF!)</f>
        <v>#REF!</v>
      </c>
      <c r="H29">
        <v>10</v>
      </c>
      <c r="I29" s="15">
        <f>Tabuľka9[[#This Row],[Aktuálna cena v RZ s DPH]]*Tabuľka9[[#This Row],[Priemerný odber za mesiac]]</f>
        <v>9.3500000000000014</v>
      </c>
      <c r="J29">
        <v>5</v>
      </c>
      <c r="K29" s="17" t="e">
        <f>Tabuľka9[[#This Row],[Cena za MJ s DPH]]*Tabuľka9[[#This Row],[Predpokladaný odber počas 6 mesiacov]]</f>
        <v>#REF!</v>
      </c>
      <c r="L29" s="1">
        <v>160881</v>
      </c>
      <c r="M29" t="e">
        <f>_xlfn.XLOOKUP(Tabuľka9[[#This Row],[IČO]],#REF!,#REF!)</f>
        <v>#REF!</v>
      </c>
      <c r="N29" t="e">
        <f>_xlfn.XLOOKUP(Tabuľka9[[#This Row],[IČO]],#REF!,#REF!)</f>
        <v>#REF!</v>
      </c>
    </row>
    <row r="30" spans="1:14" hidden="1" x14ac:dyDescent="0.35">
      <c r="A30" t="s">
        <v>10</v>
      </c>
      <c r="B30" t="s">
        <v>42</v>
      </c>
      <c r="C30" t="s">
        <v>19</v>
      </c>
      <c r="E30" s="10">
        <f>IF(COUNTIF(cis_DPH!$B$2:$B$84,B30)&gt;0,D30*1.1,IF(COUNTIF(cis_DPH!$B$85:$B$171,B30)&gt;0,D30*1.2,"chyba"))</f>
        <v>0</v>
      </c>
      <c r="G30" s="16" t="e">
        <f>_xlfn.XLOOKUP(Tabuľka9[[#This Row],[položka]],#REF!,#REF!)</f>
        <v>#REF!</v>
      </c>
      <c r="I30" s="15">
        <f>Tabuľka9[[#This Row],[Aktuálna cena v RZ s DPH]]*Tabuľka9[[#This Row],[Priemerný odber za mesiac]]</f>
        <v>0</v>
      </c>
      <c r="K30" s="17" t="e">
        <f>Tabuľka9[[#This Row],[Cena za MJ s DPH]]*Tabuľka9[[#This Row],[Predpokladaný odber počas 6 mesiacov]]</f>
        <v>#REF!</v>
      </c>
      <c r="L30" s="1">
        <v>160881</v>
      </c>
      <c r="M30" t="e">
        <f>_xlfn.XLOOKUP(Tabuľka9[[#This Row],[IČO]],#REF!,#REF!)</f>
        <v>#REF!</v>
      </c>
      <c r="N30" t="e">
        <f>_xlfn.XLOOKUP(Tabuľka9[[#This Row],[IČO]],#REF!,#REF!)</f>
        <v>#REF!</v>
      </c>
    </row>
    <row r="31" spans="1:14" hidden="1" x14ac:dyDescent="0.35">
      <c r="A31" t="s">
        <v>10</v>
      </c>
      <c r="B31" t="s">
        <v>43</v>
      </c>
      <c r="C31" t="s">
        <v>13</v>
      </c>
      <c r="D31" s="9">
        <v>2</v>
      </c>
      <c r="E31" s="10">
        <f>IF(COUNTIF(cis_DPH!$B$2:$B$84,B31)&gt;0,D31*1.1,IF(COUNTIF(cis_DPH!$B$85:$B$171,B31)&gt;0,D31*1.2,"chyba"))</f>
        <v>2.4</v>
      </c>
      <c r="G31" s="16" t="e">
        <f>_xlfn.XLOOKUP(Tabuľka9[[#This Row],[položka]],#REF!,#REF!)</f>
        <v>#REF!</v>
      </c>
      <c r="H31">
        <v>20</v>
      </c>
      <c r="I31" s="15">
        <f>Tabuľka9[[#This Row],[Aktuálna cena v RZ s DPH]]*Tabuľka9[[#This Row],[Priemerný odber za mesiac]]</f>
        <v>48</v>
      </c>
      <c r="J31">
        <v>60</v>
      </c>
      <c r="K31" s="17" t="e">
        <f>Tabuľka9[[#This Row],[Cena za MJ s DPH]]*Tabuľka9[[#This Row],[Predpokladaný odber počas 6 mesiacov]]</f>
        <v>#REF!</v>
      </c>
      <c r="L31" s="1">
        <v>160881</v>
      </c>
      <c r="M31" t="e">
        <f>_xlfn.XLOOKUP(Tabuľka9[[#This Row],[IČO]],#REF!,#REF!)</f>
        <v>#REF!</v>
      </c>
      <c r="N31" t="e">
        <f>_xlfn.XLOOKUP(Tabuľka9[[#This Row],[IČO]],#REF!,#REF!)</f>
        <v>#REF!</v>
      </c>
    </row>
    <row r="32" spans="1:14" hidden="1" x14ac:dyDescent="0.35">
      <c r="A32" t="s">
        <v>10</v>
      </c>
      <c r="B32" t="s">
        <v>44</v>
      </c>
      <c r="C32" t="s">
        <v>13</v>
      </c>
      <c r="D32" s="9">
        <v>0.55000000000000004</v>
      </c>
      <c r="E32" s="10">
        <f>IF(COUNTIF(cis_DPH!$B$2:$B$84,B32)&gt;0,D32*1.1,IF(COUNTIF(cis_DPH!$B$85:$B$171,B32)&gt;0,D32*1.2,"chyba"))</f>
        <v>0.66</v>
      </c>
      <c r="G32" s="16" t="e">
        <f>_xlfn.XLOOKUP(Tabuľka9[[#This Row],[položka]],#REF!,#REF!)</f>
        <v>#REF!</v>
      </c>
      <c r="H32">
        <v>60</v>
      </c>
      <c r="I32" s="15">
        <f>Tabuľka9[[#This Row],[Aktuálna cena v RZ s DPH]]*Tabuľka9[[#This Row],[Priemerný odber za mesiac]]</f>
        <v>39.6</v>
      </c>
      <c r="J32">
        <v>60</v>
      </c>
      <c r="K32" s="17" t="e">
        <f>Tabuľka9[[#This Row],[Cena za MJ s DPH]]*Tabuľka9[[#This Row],[Predpokladaný odber počas 6 mesiacov]]</f>
        <v>#REF!</v>
      </c>
      <c r="L32" s="1">
        <v>160881</v>
      </c>
      <c r="M32" t="e">
        <f>_xlfn.XLOOKUP(Tabuľka9[[#This Row],[IČO]],#REF!,#REF!)</f>
        <v>#REF!</v>
      </c>
      <c r="N32" t="e">
        <f>_xlfn.XLOOKUP(Tabuľka9[[#This Row],[IČO]],#REF!,#REF!)</f>
        <v>#REF!</v>
      </c>
    </row>
    <row r="33" spans="1:14" hidden="1" x14ac:dyDescent="0.35">
      <c r="A33" t="s">
        <v>10</v>
      </c>
      <c r="B33" t="s">
        <v>45</v>
      </c>
      <c r="C33" t="s">
        <v>13</v>
      </c>
      <c r="E33" s="10">
        <f>IF(COUNTIF(cis_DPH!$B$2:$B$84,B33)&gt;0,D33*1.1,IF(COUNTIF(cis_DPH!$B$85:$B$171,B33)&gt;0,D33*1.2,"chyba"))</f>
        <v>0</v>
      </c>
      <c r="G33" s="16" t="e">
        <f>_xlfn.XLOOKUP(Tabuľka9[[#This Row],[položka]],#REF!,#REF!)</f>
        <v>#REF!</v>
      </c>
      <c r="I33" s="15">
        <f>Tabuľka9[[#This Row],[Aktuálna cena v RZ s DPH]]*Tabuľka9[[#This Row],[Priemerný odber za mesiac]]</f>
        <v>0</v>
      </c>
      <c r="K33" s="17" t="e">
        <f>Tabuľka9[[#This Row],[Cena za MJ s DPH]]*Tabuľka9[[#This Row],[Predpokladaný odber počas 6 mesiacov]]</f>
        <v>#REF!</v>
      </c>
      <c r="L33" s="1">
        <v>160881</v>
      </c>
      <c r="M33" t="e">
        <f>_xlfn.XLOOKUP(Tabuľka9[[#This Row],[IČO]],#REF!,#REF!)</f>
        <v>#REF!</v>
      </c>
      <c r="N33" t="e">
        <f>_xlfn.XLOOKUP(Tabuľka9[[#This Row],[IČO]],#REF!,#REF!)</f>
        <v>#REF!</v>
      </c>
    </row>
    <row r="34" spans="1:14" hidden="1" x14ac:dyDescent="0.35">
      <c r="A34" t="s">
        <v>10</v>
      </c>
      <c r="B34" t="s">
        <v>46</v>
      </c>
      <c r="C34" t="s">
        <v>13</v>
      </c>
      <c r="D34" s="9">
        <v>0.5</v>
      </c>
      <c r="E34" s="10">
        <f>IF(COUNTIF(cis_DPH!$B$2:$B$84,B34)&gt;0,D34*1.1,IF(COUNTIF(cis_DPH!$B$85:$B$171,B34)&gt;0,D34*1.2,"chyba"))</f>
        <v>0.6</v>
      </c>
      <c r="G34" s="16" t="e">
        <f>_xlfn.XLOOKUP(Tabuľka9[[#This Row],[položka]],#REF!,#REF!)</f>
        <v>#REF!</v>
      </c>
      <c r="H34">
        <v>100</v>
      </c>
      <c r="I34" s="15">
        <f>Tabuľka9[[#This Row],[Aktuálna cena v RZ s DPH]]*Tabuľka9[[#This Row],[Priemerný odber za mesiac]]</f>
        <v>60</v>
      </c>
      <c r="J34">
        <v>300</v>
      </c>
      <c r="K34" s="17" t="e">
        <f>Tabuľka9[[#This Row],[Cena za MJ s DPH]]*Tabuľka9[[#This Row],[Predpokladaný odber počas 6 mesiacov]]</f>
        <v>#REF!</v>
      </c>
      <c r="L34" s="1">
        <v>160881</v>
      </c>
      <c r="M34" t="e">
        <f>_xlfn.XLOOKUP(Tabuľka9[[#This Row],[IČO]],#REF!,#REF!)</f>
        <v>#REF!</v>
      </c>
      <c r="N34" t="e">
        <f>_xlfn.XLOOKUP(Tabuľka9[[#This Row],[IČO]],#REF!,#REF!)</f>
        <v>#REF!</v>
      </c>
    </row>
    <row r="35" spans="1:14" hidden="1" x14ac:dyDescent="0.35">
      <c r="A35" t="s">
        <v>10</v>
      </c>
      <c r="B35" t="s">
        <v>47</v>
      </c>
      <c r="C35" t="s">
        <v>48</v>
      </c>
      <c r="E35" s="10">
        <f>IF(COUNTIF(cis_DPH!$B$2:$B$84,B35)&gt;0,D35*1.1,IF(COUNTIF(cis_DPH!$B$85:$B$171,B35)&gt;0,D35*1.2,"chyba"))</f>
        <v>0</v>
      </c>
      <c r="G35" s="16" t="e">
        <f>_xlfn.XLOOKUP(Tabuľka9[[#This Row],[položka]],#REF!,#REF!)</f>
        <v>#REF!</v>
      </c>
      <c r="I35" s="15">
        <f>Tabuľka9[[#This Row],[Aktuálna cena v RZ s DPH]]*Tabuľka9[[#This Row],[Priemerný odber za mesiac]]</f>
        <v>0</v>
      </c>
      <c r="K35" s="17" t="e">
        <f>Tabuľka9[[#This Row],[Cena za MJ s DPH]]*Tabuľka9[[#This Row],[Predpokladaný odber počas 6 mesiacov]]</f>
        <v>#REF!</v>
      </c>
      <c r="L35" s="1">
        <v>160881</v>
      </c>
      <c r="M35" t="e">
        <f>_xlfn.XLOOKUP(Tabuľka9[[#This Row],[IČO]],#REF!,#REF!)</f>
        <v>#REF!</v>
      </c>
      <c r="N35" t="e">
        <f>_xlfn.XLOOKUP(Tabuľka9[[#This Row],[IČO]],#REF!,#REF!)</f>
        <v>#REF!</v>
      </c>
    </row>
    <row r="36" spans="1:14" hidden="1" x14ac:dyDescent="0.35">
      <c r="A36" t="s">
        <v>10</v>
      </c>
      <c r="B36" t="s">
        <v>49</v>
      </c>
      <c r="C36" t="s">
        <v>48</v>
      </c>
      <c r="E36" s="10">
        <f>IF(COUNTIF(cis_DPH!$B$2:$B$84,B36)&gt;0,D36*1.1,IF(COUNTIF(cis_DPH!$B$85:$B$171,B36)&gt;0,D36*1.2,"chyba"))</f>
        <v>0</v>
      </c>
      <c r="G36" s="16" t="e">
        <f>_xlfn.XLOOKUP(Tabuľka9[[#This Row],[položka]],#REF!,#REF!)</f>
        <v>#REF!</v>
      </c>
      <c r="I36" s="15">
        <f>Tabuľka9[[#This Row],[Aktuálna cena v RZ s DPH]]*Tabuľka9[[#This Row],[Priemerný odber za mesiac]]</f>
        <v>0</v>
      </c>
      <c r="K36" s="17" t="e">
        <f>Tabuľka9[[#This Row],[Cena za MJ s DPH]]*Tabuľka9[[#This Row],[Predpokladaný odber počas 6 mesiacov]]</f>
        <v>#REF!</v>
      </c>
      <c r="L36" s="1">
        <v>160881</v>
      </c>
      <c r="M36" t="e">
        <f>_xlfn.XLOOKUP(Tabuľka9[[#This Row],[IČO]],#REF!,#REF!)</f>
        <v>#REF!</v>
      </c>
      <c r="N36" t="e">
        <f>_xlfn.XLOOKUP(Tabuľka9[[#This Row],[IČO]],#REF!,#REF!)</f>
        <v>#REF!</v>
      </c>
    </row>
    <row r="37" spans="1:14" hidden="1" x14ac:dyDescent="0.35">
      <c r="A37" t="s">
        <v>10</v>
      </c>
      <c r="B37" t="s">
        <v>50</v>
      </c>
      <c r="C37" t="s">
        <v>13</v>
      </c>
      <c r="E37" s="10">
        <f>IF(COUNTIF(cis_DPH!$B$2:$B$84,B37)&gt;0,D37*1.1,IF(COUNTIF(cis_DPH!$B$85:$B$171,B37)&gt;0,D37*1.2,"chyba"))</f>
        <v>0</v>
      </c>
      <c r="G37" s="16" t="e">
        <f>_xlfn.XLOOKUP(Tabuľka9[[#This Row],[položka]],#REF!,#REF!)</f>
        <v>#REF!</v>
      </c>
      <c r="I37" s="15">
        <f>Tabuľka9[[#This Row],[Aktuálna cena v RZ s DPH]]*Tabuľka9[[#This Row],[Priemerný odber za mesiac]]</f>
        <v>0</v>
      </c>
      <c r="K37" s="17" t="e">
        <f>Tabuľka9[[#This Row],[Cena za MJ s DPH]]*Tabuľka9[[#This Row],[Predpokladaný odber počas 6 mesiacov]]</f>
        <v>#REF!</v>
      </c>
      <c r="L37" s="1">
        <v>160881</v>
      </c>
      <c r="M37" t="e">
        <f>_xlfn.XLOOKUP(Tabuľka9[[#This Row],[IČO]],#REF!,#REF!)</f>
        <v>#REF!</v>
      </c>
      <c r="N37" t="e">
        <f>_xlfn.XLOOKUP(Tabuľka9[[#This Row],[IČO]],#REF!,#REF!)</f>
        <v>#REF!</v>
      </c>
    </row>
    <row r="38" spans="1:14" hidden="1" x14ac:dyDescent="0.35">
      <c r="A38" t="s">
        <v>10</v>
      </c>
      <c r="B38" t="s">
        <v>51</v>
      </c>
      <c r="C38" t="s">
        <v>13</v>
      </c>
      <c r="E38" s="10">
        <f>IF(COUNTIF(cis_DPH!$B$2:$B$84,B38)&gt;0,D38*1.1,IF(COUNTIF(cis_DPH!$B$85:$B$171,B38)&gt;0,D38*1.2,"chyba"))</f>
        <v>0</v>
      </c>
      <c r="G38" s="16" t="e">
        <f>_xlfn.XLOOKUP(Tabuľka9[[#This Row],[položka]],#REF!,#REF!)</f>
        <v>#REF!</v>
      </c>
      <c r="I38" s="15">
        <f>Tabuľka9[[#This Row],[Aktuálna cena v RZ s DPH]]*Tabuľka9[[#This Row],[Priemerný odber za mesiac]]</f>
        <v>0</v>
      </c>
      <c r="K38" s="17" t="e">
        <f>Tabuľka9[[#This Row],[Cena za MJ s DPH]]*Tabuľka9[[#This Row],[Predpokladaný odber počas 6 mesiacov]]</f>
        <v>#REF!</v>
      </c>
      <c r="L38" s="1">
        <v>160881</v>
      </c>
      <c r="M38" t="e">
        <f>_xlfn.XLOOKUP(Tabuľka9[[#This Row],[IČO]],#REF!,#REF!)</f>
        <v>#REF!</v>
      </c>
      <c r="N38" t="e">
        <f>_xlfn.XLOOKUP(Tabuľka9[[#This Row],[IČO]],#REF!,#REF!)</f>
        <v>#REF!</v>
      </c>
    </row>
    <row r="39" spans="1:14" hidden="1" x14ac:dyDescent="0.35">
      <c r="A39" t="s">
        <v>10</v>
      </c>
      <c r="B39" t="s">
        <v>52</v>
      </c>
      <c r="C39" t="s">
        <v>13</v>
      </c>
      <c r="E39" s="10">
        <f>IF(COUNTIF(cis_DPH!$B$2:$B$84,B39)&gt;0,D39*1.1,IF(COUNTIF(cis_DPH!$B$85:$B$171,B39)&gt;0,D39*1.2,"chyba"))</f>
        <v>0</v>
      </c>
      <c r="G39" s="16" t="e">
        <f>_xlfn.XLOOKUP(Tabuľka9[[#This Row],[položka]],#REF!,#REF!)</f>
        <v>#REF!</v>
      </c>
      <c r="I39" s="15">
        <f>Tabuľka9[[#This Row],[Aktuálna cena v RZ s DPH]]*Tabuľka9[[#This Row],[Priemerný odber za mesiac]]</f>
        <v>0</v>
      </c>
      <c r="K39" s="17" t="e">
        <f>Tabuľka9[[#This Row],[Cena za MJ s DPH]]*Tabuľka9[[#This Row],[Predpokladaný odber počas 6 mesiacov]]</f>
        <v>#REF!</v>
      </c>
      <c r="L39" s="1">
        <v>160881</v>
      </c>
      <c r="M39" t="e">
        <f>_xlfn.XLOOKUP(Tabuľka9[[#This Row],[IČO]],#REF!,#REF!)</f>
        <v>#REF!</v>
      </c>
      <c r="N39" t="e">
        <f>_xlfn.XLOOKUP(Tabuľka9[[#This Row],[IČO]],#REF!,#REF!)</f>
        <v>#REF!</v>
      </c>
    </row>
    <row r="40" spans="1:14" hidden="1" x14ac:dyDescent="0.35">
      <c r="A40" t="s">
        <v>10</v>
      </c>
      <c r="B40" t="s">
        <v>53</v>
      </c>
      <c r="C40" t="s">
        <v>13</v>
      </c>
      <c r="E40" s="10">
        <f>IF(COUNTIF(cis_DPH!$B$2:$B$84,B40)&gt;0,D40*1.1,IF(COUNTIF(cis_DPH!$B$85:$B$171,B40)&gt;0,D40*1.2,"chyba"))</f>
        <v>0</v>
      </c>
      <c r="G40" s="16" t="e">
        <f>_xlfn.XLOOKUP(Tabuľka9[[#This Row],[položka]],#REF!,#REF!)</f>
        <v>#REF!</v>
      </c>
      <c r="I40" s="15">
        <f>Tabuľka9[[#This Row],[Aktuálna cena v RZ s DPH]]*Tabuľka9[[#This Row],[Priemerný odber za mesiac]]</f>
        <v>0</v>
      </c>
      <c r="K40" s="17" t="e">
        <f>Tabuľka9[[#This Row],[Cena za MJ s DPH]]*Tabuľka9[[#This Row],[Predpokladaný odber počas 6 mesiacov]]</f>
        <v>#REF!</v>
      </c>
      <c r="L40" s="1">
        <v>160881</v>
      </c>
      <c r="M40" t="e">
        <f>_xlfn.XLOOKUP(Tabuľka9[[#This Row],[IČO]],#REF!,#REF!)</f>
        <v>#REF!</v>
      </c>
      <c r="N40" t="e">
        <f>_xlfn.XLOOKUP(Tabuľka9[[#This Row],[IČO]],#REF!,#REF!)</f>
        <v>#REF!</v>
      </c>
    </row>
    <row r="41" spans="1:14" hidden="1" x14ac:dyDescent="0.35">
      <c r="A41" t="s">
        <v>10</v>
      </c>
      <c r="B41" t="s">
        <v>54</v>
      </c>
      <c r="C41" t="s">
        <v>13</v>
      </c>
      <c r="D41" s="9">
        <v>1.8</v>
      </c>
      <c r="E41" s="10">
        <f>IF(COUNTIF(cis_DPH!$B$2:$B$84,B41)&gt;0,D41*1.1,IF(COUNTIF(cis_DPH!$B$85:$B$171,B41)&gt;0,D41*1.2,"chyba"))</f>
        <v>1.9800000000000002</v>
      </c>
      <c r="G41" s="16" t="e">
        <f>_xlfn.XLOOKUP(Tabuľka9[[#This Row],[položka]],#REF!,#REF!)</f>
        <v>#REF!</v>
      </c>
      <c r="H41">
        <v>30</v>
      </c>
      <c r="I41" s="15">
        <f>Tabuľka9[[#This Row],[Aktuálna cena v RZ s DPH]]*Tabuľka9[[#This Row],[Priemerný odber za mesiac]]</f>
        <v>59.400000000000006</v>
      </c>
      <c r="J41">
        <v>90</v>
      </c>
      <c r="K41" s="17" t="e">
        <f>Tabuľka9[[#This Row],[Cena za MJ s DPH]]*Tabuľka9[[#This Row],[Predpokladaný odber počas 6 mesiacov]]</f>
        <v>#REF!</v>
      </c>
      <c r="L41" s="1">
        <v>160881</v>
      </c>
      <c r="M41" t="e">
        <f>_xlfn.XLOOKUP(Tabuľka9[[#This Row],[IČO]],#REF!,#REF!)</f>
        <v>#REF!</v>
      </c>
      <c r="N41" t="e">
        <f>_xlfn.XLOOKUP(Tabuľka9[[#This Row],[IČO]],#REF!,#REF!)</f>
        <v>#REF!</v>
      </c>
    </row>
    <row r="42" spans="1:14" hidden="1" x14ac:dyDescent="0.35">
      <c r="A42" t="s">
        <v>10</v>
      </c>
      <c r="B42" t="s">
        <v>55</v>
      </c>
      <c r="C42" t="s">
        <v>13</v>
      </c>
      <c r="E42" s="10">
        <f>IF(COUNTIF(cis_DPH!$B$2:$B$84,B42)&gt;0,D42*1.1,IF(COUNTIF(cis_DPH!$B$85:$B$171,B42)&gt;0,D42*1.2,"chyba"))</f>
        <v>0</v>
      </c>
      <c r="G42" s="16" t="e">
        <f>_xlfn.XLOOKUP(Tabuľka9[[#This Row],[položka]],#REF!,#REF!)</f>
        <v>#REF!</v>
      </c>
      <c r="I42" s="15">
        <f>Tabuľka9[[#This Row],[Aktuálna cena v RZ s DPH]]*Tabuľka9[[#This Row],[Priemerný odber za mesiac]]</f>
        <v>0</v>
      </c>
      <c r="K42" s="17" t="e">
        <f>Tabuľka9[[#This Row],[Cena za MJ s DPH]]*Tabuľka9[[#This Row],[Predpokladaný odber počas 6 mesiacov]]</f>
        <v>#REF!</v>
      </c>
      <c r="L42" s="1">
        <v>160881</v>
      </c>
      <c r="M42" t="e">
        <f>_xlfn.XLOOKUP(Tabuľka9[[#This Row],[IČO]],#REF!,#REF!)</f>
        <v>#REF!</v>
      </c>
      <c r="N42" t="e">
        <f>_xlfn.XLOOKUP(Tabuľka9[[#This Row],[IČO]],#REF!,#REF!)</f>
        <v>#REF!</v>
      </c>
    </row>
    <row r="43" spans="1:14" hidden="1" x14ac:dyDescent="0.35">
      <c r="A43" t="s">
        <v>10</v>
      </c>
      <c r="B43" t="s">
        <v>56</v>
      </c>
      <c r="C43" t="s">
        <v>13</v>
      </c>
      <c r="D43" s="9">
        <v>1.4</v>
      </c>
      <c r="E43" s="10">
        <f>IF(COUNTIF(cis_DPH!$B$2:$B$84,B43)&gt;0,D43*1.1,IF(COUNTIF(cis_DPH!$B$85:$B$171,B43)&gt;0,D43*1.2,"chyba"))</f>
        <v>1.54</v>
      </c>
      <c r="G43" s="16" t="e">
        <f>_xlfn.XLOOKUP(Tabuľka9[[#This Row],[položka]],#REF!,#REF!)</f>
        <v>#REF!</v>
      </c>
      <c r="H43">
        <v>10</v>
      </c>
      <c r="I43" s="15">
        <f>Tabuľka9[[#This Row],[Aktuálna cena v RZ s DPH]]*Tabuľka9[[#This Row],[Priemerný odber za mesiac]]</f>
        <v>15.4</v>
      </c>
      <c r="J43">
        <v>30</v>
      </c>
      <c r="K43" s="17" t="e">
        <f>Tabuľka9[[#This Row],[Cena za MJ s DPH]]*Tabuľka9[[#This Row],[Predpokladaný odber počas 6 mesiacov]]</f>
        <v>#REF!</v>
      </c>
      <c r="L43" s="1">
        <v>160881</v>
      </c>
      <c r="M43" t="e">
        <f>_xlfn.XLOOKUP(Tabuľka9[[#This Row],[IČO]],#REF!,#REF!)</f>
        <v>#REF!</v>
      </c>
      <c r="N43" t="e">
        <f>_xlfn.XLOOKUP(Tabuľka9[[#This Row],[IČO]],#REF!,#REF!)</f>
        <v>#REF!</v>
      </c>
    </row>
    <row r="44" spans="1:14" hidden="1" x14ac:dyDescent="0.35">
      <c r="A44" t="s">
        <v>10</v>
      </c>
      <c r="B44" t="s">
        <v>57</v>
      </c>
      <c r="C44" t="s">
        <v>13</v>
      </c>
      <c r="E44" s="10">
        <f>IF(COUNTIF(cis_DPH!$B$2:$B$84,B44)&gt;0,D44*1.1,IF(COUNTIF(cis_DPH!$B$85:$B$171,B44)&gt;0,D44*1.2,"chyba"))</f>
        <v>0</v>
      </c>
      <c r="G44" s="16" t="e">
        <f>_xlfn.XLOOKUP(Tabuľka9[[#This Row],[položka]],#REF!,#REF!)</f>
        <v>#REF!</v>
      </c>
      <c r="I44" s="15">
        <f>Tabuľka9[[#This Row],[Aktuálna cena v RZ s DPH]]*Tabuľka9[[#This Row],[Priemerný odber za mesiac]]</f>
        <v>0</v>
      </c>
      <c r="K44" s="17" t="e">
        <f>Tabuľka9[[#This Row],[Cena za MJ s DPH]]*Tabuľka9[[#This Row],[Predpokladaný odber počas 6 mesiacov]]</f>
        <v>#REF!</v>
      </c>
      <c r="L44" s="1">
        <v>160881</v>
      </c>
      <c r="M44" t="e">
        <f>_xlfn.XLOOKUP(Tabuľka9[[#This Row],[IČO]],#REF!,#REF!)</f>
        <v>#REF!</v>
      </c>
      <c r="N44" t="e">
        <f>_xlfn.XLOOKUP(Tabuľka9[[#This Row],[IČO]],#REF!,#REF!)</f>
        <v>#REF!</v>
      </c>
    </row>
    <row r="45" spans="1:14" hidden="1" x14ac:dyDescent="0.35">
      <c r="A45" t="s">
        <v>10</v>
      </c>
      <c r="B45" t="s">
        <v>58</v>
      </c>
      <c r="C45" t="s">
        <v>13</v>
      </c>
      <c r="E45" s="10">
        <f>IF(COUNTIF(cis_DPH!$B$2:$B$84,B45)&gt;0,D45*1.1,IF(COUNTIF(cis_DPH!$B$85:$B$171,B45)&gt;0,D45*1.2,"chyba"))</f>
        <v>0</v>
      </c>
      <c r="G45" s="16" t="e">
        <f>_xlfn.XLOOKUP(Tabuľka9[[#This Row],[položka]],#REF!,#REF!)</f>
        <v>#REF!</v>
      </c>
      <c r="I45" s="15">
        <f>Tabuľka9[[#This Row],[Aktuálna cena v RZ s DPH]]*Tabuľka9[[#This Row],[Priemerný odber za mesiac]]</f>
        <v>0</v>
      </c>
      <c r="K45" s="17" t="e">
        <f>Tabuľka9[[#This Row],[Cena za MJ s DPH]]*Tabuľka9[[#This Row],[Predpokladaný odber počas 6 mesiacov]]</f>
        <v>#REF!</v>
      </c>
      <c r="L45" s="1">
        <v>160881</v>
      </c>
      <c r="M45" t="e">
        <f>_xlfn.XLOOKUP(Tabuľka9[[#This Row],[IČO]],#REF!,#REF!)</f>
        <v>#REF!</v>
      </c>
      <c r="N45" t="e">
        <f>_xlfn.XLOOKUP(Tabuľka9[[#This Row],[IČO]],#REF!,#REF!)</f>
        <v>#REF!</v>
      </c>
    </row>
    <row r="46" spans="1:14" hidden="1" x14ac:dyDescent="0.35">
      <c r="A46" t="s">
        <v>10</v>
      </c>
      <c r="B46" t="s">
        <v>59</v>
      </c>
      <c r="C46" t="s">
        <v>13</v>
      </c>
      <c r="D46" s="9">
        <v>1</v>
      </c>
      <c r="E46" s="10">
        <f>IF(COUNTIF(cis_DPH!$B$2:$B$84,B46)&gt;0,D46*1.1,IF(COUNTIF(cis_DPH!$B$85:$B$171,B46)&gt;0,D46*1.2,"chyba"))</f>
        <v>1.2</v>
      </c>
      <c r="G46" s="16" t="e">
        <f>_xlfn.XLOOKUP(Tabuľka9[[#This Row],[položka]],#REF!,#REF!)</f>
        <v>#REF!</v>
      </c>
      <c r="H46">
        <v>15</v>
      </c>
      <c r="I46" s="15">
        <f>Tabuľka9[[#This Row],[Aktuálna cena v RZ s DPH]]*Tabuľka9[[#This Row],[Priemerný odber za mesiac]]</f>
        <v>18</v>
      </c>
      <c r="J46">
        <v>40</v>
      </c>
      <c r="K46" s="17" t="e">
        <f>Tabuľka9[[#This Row],[Cena za MJ s DPH]]*Tabuľka9[[#This Row],[Predpokladaný odber počas 6 mesiacov]]</f>
        <v>#REF!</v>
      </c>
      <c r="L46" s="1">
        <v>160881</v>
      </c>
      <c r="M46" t="e">
        <f>_xlfn.XLOOKUP(Tabuľka9[[#This Row],[IČO]],#REF!,#REF!)</f>
        <v>#REF!</v>
      </c>
      <c r="N46" t="e">
        <f>_xlfn.XLOOKUP(Tabuľka9[[#This Row],[IČO]],#REF!,#REF!)</f>
        <v>#REF!</v>
      </c>
    </row>
    <row r="47" spans="1:14" hidden="1" x14ac:dyDescent="0.35">
      <c r="A47" t="s">
        <v>10</v>
      </c>
      <c r="B47" t="s">
        <v>60</v>
      </c>
      <c r="C47" t="s">
        <v>13</v>
      </c>
      <c r="E47" s="10">
        <f>IF(COUNTIF(cis_DPH!$B$2:$B$84,B47)&gt;0,D47*1.1,IF(COUNTIF(cis_DPH!$B$85:$B$171,B47)&gt;0,D47*1.2,"chyba"))</f>
        <v>0</v>
      </c>
      <c r="G47" s="16" t="e">
        <f>_xlfn.XLOOKUP(Tabuľka9[[#This Row],[položka]],#REF!,#REF!)</f>
        <v>#REF!</v>
      </c>
      <c r="I47" s="15">
        <f>Tabuľka9[[#This Row],[Aktuálna cena v RZ s DPH]]*Tabuľka9[[#This Row],[Priemerný odber za mesiac]]</f>
        <v>0</v>
      </c>
      <c r="K47" s="17" t="e">
        <f>Tabuľka9[[#This Row],[Cena za MJ s DPH]]*Tabuľka9[[#This Row],[Predpokladaný odber počas 6 mesiacov]]</f>
        <v>#REF!</v>
      </c>
      <c r="L47" s="1">
        <v>160881</v>
      </c>
      <c r="M47" t="e">
        <f>_xlfn.XLOOKUP(Tabuľka9[[#This Row],[IČO]],#REF!,#REF!)</f>
        <v>#REF!</v>
      </c>
      <c r="N47" t="e">
        <f>_xlfn.XLOOKUP(Tabuľka9[[#This Row],[IČO]],#REF!,#REF!)</f>
        <v>#REF!</v>
      </c>
    </row>
    <row r="48" spans="1:14" hidden="1" x14ac:dyDescent="0.35">
      <c r="A48" t="s">
        <v>10</v>
      </c>
      <c r="B48" t="s">
        <v>61</v>
      </c>
      <c r="C48" t="s">
        <v>19</v>
      </c>
      <c r="E48" s="10">
        <f>IF(COUNTIF(cis_DPH!$B$2:$B$84,B48)&gt;0,D48*1.1,IF(COUNTIF(cis_DPH!$B$85:$B$171,B48)&gt;0,D48*1.2,"chyba"))</f>
        <v>0</v>
      </c>
      <c r="G48" s="16" t="e">
        <f>_xlfn.XLOOKUP(Tabuľka9[[#This Row],[položka]],#REF!,#REF!)</f>
        <v>#REF!</v>
      </c>
      <c r="I48" s="15">
        <f>Tabuľka9[[#This Row],[Aktuálna cena v RZ s DPH]]*Tabuľka9[[#This Row],[Priemerný odber za mesiac]]</f>
        <v>0</v>
      </c>
      <c r="K48" s="17" t="e">
        <f>Tabuľka9[[#This Row],[Cena za MJ s DPH]]*Tabuľka9[[#This Row],[Predpokladaný odber počas 6 mesiacov]]</f>
        <v>#REF!</v>
      </c>
      <c r="L48" s="1">
        <v>160881</v>
      </c>
      <c r="M48" t="e">
        <f>_xlfn.XLOOKUP(Tabuľka9[[#This Row],[IČO]],#REF!,#REF!)</f>
        <v>#REF!</v>
      </c>
      <c r="N48" t="e">
        <f>_xlfn.XLOOKUP(Tabuľka9[[#This Row],[IČO]],#REF!,#REF!)</f>
        <v>#REF!</v>
      </c>
    </row>
    <row r="49" spans="1:14" hidden="1" x14ac:dyDescent="0.35">
      <c r="A49" t="s">
        <v>10</v>
      </c>
      <c r="B49" t="s">
        <v>62</v>
      </c>
      <c r="C49" t="s">
        <v>13</v>
      </c>
      <c r="D49" s="9">
        <v>1.2</v>
      </c>
      <c r="E49" s="10">
        <f>IF(COUNTIF(cis_DPH!$B$2:$B$84,B49)&gt;0,D49*1.1,IF(COUNTIF(cis_DPH!$B$85:$B$171,B49)&gt;0,D49*1.2,"chyba"))</f>
        <v>1.44</v>
      </c>
      <c r="G49" s="16" t="e">
        <f>_xlfn.XLOOKUP(Tabuľka9[[#This Row],[položka]],#REF!,#REF!)</f>
        <v>#REF!</v>
      </c>
      <c r="H49">
        <v>25</v>
      </c>
      <c r="I49" s="15">
        <f>Tabuľka9[[#This Row],[Aktuálna cena v RZ s DPH]]*Tabuľka9[[#This Row],[Priemerný odber za mesiac]]</f>
        <v>36</v>
      </c>
      <c r="J49">
        <v>50</v>
      </c>
      <c r="K49" s="17" t="e">
        <f>Tabuľka9[[#This Row],[Cena za MJ s DPH]]*Tabuľka9[[#This Row],[Predpokladaný odber počas 6 mesiacov]]</f>
        <v>#REF!</v>
      </c>
      <c r="L49" s="1">
        <v>160881</v>
      </c>
      <c r="M49" t="e">
        <f>_xlfn.XLOOKUP(Tabuľka9[[#This Row],[IČO]],#REF!,#REF!)</f>
        <v>#REF!</v>
      </c>
      <c r="N49" t="e">
        <f>_xlfn.XLOOKUP(Tabuľka9[[#This Row],[IČO]],#REF!,#REF!)</f>
        <v>#REF!</v>
      </c>
    </row>
    <row r="50" spans="1:14" hidden="1" x14ac:dyDescent="0.35">
      <c r="A50" t="s">
        <v>10</v>
      </c>
      <c r="B50" t="s">
        <v>63</v>
      </c>
      <c r="C50" t="s">
        <v>13</v>
      </c>
      <c r="E50" s="10">
        <f>IF(COUNTIF(cis_DPH!$B$2:$B$84,B50)&gt;0,D50*1.1,IF(COUNTIF(cis_DPH!$B$85:$B$171,B50)&gt;0,D50*1.2,"chyba"))</f>
        <v>0</v>
      </c>
      <c r="G50" s="16" t="e">
        <f>_xlfn.XLOOKUP(Tabuľka9[[#This Row],[položka]],#REF!,#REF!)</f>
        <v>#REF!</v>
      </c>
      <c r="I50" s="15">
        <f>Tabuľka9[[#This Row],[Aktuálna cena v RZ s DPH]]*Tabuľka9[[#This Row],[Priemerný odber za mesiac]]</f>
        <v>0</v>
      </c>
      <c r="K50" s="17" t="e">
        <f>Tabuľka9[[#This Row],[Cena za MJ s DPH]]*Tabuľka9[[#This Row],[Predpokladaný odber počas 6 mesiacov]]</f>
        <v>#REF!</v>
      </c>
      <c r="L50" s="1">
        <v>160881</v>
      </c>
      <c r="M50" t="e">
        <f>_xlfn.XLOOKUP(Tabuľka9[[#This Row],[IČO]],#REF!,#REF!)</f>
        <v>#REF!</v>
      </c>
      <c r="N50" t="e">
        <f>_xlfn.XLOOKUP(Tabuľka9[[#This Row],[IČO]],#REF!,#REF!)</f>
        <v>#REF!</v>
      </c>
    </row>
    <row r="51" spans="1:14" hidden="1" x14ac:dyDescent="0.35">
      <c r="A51" t="s">
        <v>10</v>
      </c>
      <c r="B51" t="s">
        <v>64</v>
      </c>
      <c r="C51" t="s">
        <v>19</v>
      </c>
      <c r="D51" s="9">
        <v>0.65</v>
      </c>
      <c r="E51" s="10">
        <f>IF(COUNTIF(cis_DPH!$B$2:$B$84,B51)&gt;0,D51*1.1,IF(COUNTIF(cis_DPH!$B$85:$B$171,B51)&gt;0,D51*1.2,"chyba"))</f>
        <v>0.71500000000000008</v>
      </c>
      <c r="G51" s="16" t="e">
        <f>_xlfn.XLOOKUP(Tabuľka9[[#This Row],[položka]],#REF!,#REF!)</f>
        <v>#REF!</v>
      </c>
      <c r="H51">
        <v>50</v>
      </c>
      <c r="I51" s="15">
        <f>Tabuľka9[[#This Row],[Aktuálna cena v RZ s DPH]]*Tabuľka9[[#This Row],[Priemerný odber za mesiac]]</f>
        <v>35.750000000000007</v>
      </c>
      <c r="J51">
        <v>50</v>
      </c>
      <c r="K51" s="17" t="e">
        <f>Tabuľka9[[#This Row],[Cena za MJ s DPH]]*Tabuľka9[[#This Row],[Predpokladaný odber počas 6 mesiacov]]</f>
        <v>#REF!</v>
      </c>
      <c r="L51" s="1">
        <v>160881</v>
      </c>
      <c r="M51" t="e">
        <f>_xlfn.XLOOKUP(Tabuľka9[[#This Row],[IČO]],#REF!,#REF!)</f>
        <v>#REF!</v>
      </c>
      <c r="N51" t="e">
        <f>_xlfn.XLOOKUP(Tabuľka9[[#This Row],[IČO]],#REF!,#REF!)</f>
        <v>#REF!</v>
      </c>
    </row>
    <row r="52" spans="1:14" hidden="1" x14ac:dyDescent="0.35">
      <c r="A52" t="s">
        <v>10</v>
      </c>
      <c r="B52" t="s">
        <v>65</v>
      </c>
      <c r="C52" t="s">
        <v>19</v>
      </c>
      <c r="D52" s="9">
        <v>1.9</v>
      </c>
      <c r="E52" s="10">
        <f>IF(COUNTIF(cis_DPH!$B$2:$B$84,B52)&gt;0,D52*1.1,IF(COUNTIF(cis_DPH!$B$85:$B$171,B52)&gt;0,D52*1.2,"chyba"))</f>
        <v>2.09</v>
      </c>
      <c r="G52" s="16" t="e">
        <f>_xlfn.XLOOKUP(Tabuľka9[[#This Row],[položka]],#REF!,#REF!)</f>
        <v>#REF!</v>
      </c>
      <c r="H52">
        <v>10</v>
      </c>
      <c r="I52" s="15">
        <f>Tabuľka9[[#This Row],[Aktuálna cena v RZ s DPH]]*Tabuľka9[[#This Row],[Priemerný odber za mesiac]]</f>
        <v>20.9</v>
      </c>
      <c r="J52">
        <v>30</v>
      </c>
      <c r="K52" s="17" t="e">
        <f>Tabuľka9[[#This Row],[Cena za MJ s DPH]]*Tabuľka9[[#This Row],[Predpokladaný odber počas 6 mesiacov]]</f>
        <v>#REF!</v>
      </c>
      <c r="L52" s="1">
        <v>160881</v>
      </c>
      <c r="M52" t="e">
        <f>_xlfn.XLOOKUP(Tabuľka9[[#This Row],[IČO]],#REF!,#REF!)</f>
        <v>#REF!</v>
      </c>
      <c r="N52" t="e">
        <f>_xlfn.XLOOKUP(Tabuľka9[[#This Row],[IČO]],#REF!,#REF!)</f>
        <v>#REF!</v>
      </c>
    </row>
    <row r="53" spans="1:14" hidden="1" x14ac:dyDescent="0.35">
      <c r="A53" t="s">
        <v>10</v>
      </c>
      <c r="B53" t="s">
        <v>66</v>
      </c>
      <c r="C53" t="s">
        <v>19</v>
      </c>
      <c r="E53" s="10">
        <f>IF(COUNTIF(cis_DPH!$B$2:$B$84,B53)&gt;0,D53*1.1,IF(COUNTIF(cis_DPH!$B$85:$B$171,B53)&gt;0,D53*1.2,"chyba"))</f>
        <v>0</v>
      </c>
      <c r="G53" s="16" t="e">
        <f>_xlfn.XLOOKUP(Tabuľka9[[#This Row],[položka]],#REF!,#REF!)</f>
        <v>#REF!</v>
      </c>
      <c r="I53" s="15">
        <f>Tabuľka9[[#This Row],[Aktuálna cena v RZ s DPH]]*Tabuľka9[[#This Row],[Priemerný odber za mesiac]]</f>
        <v>0</v>
      </c>
      <c r="K53" s="17" t="e">
        <f>Tabuľka9[[#This Row],[Cena za MJ s DPH]]*Tabuľka9[[#This Row],[Predpokladaný odber počas 6 mesiacov]]</f>
        <v>#REF!</v>
      </c>
      <c r="L53" s="1">
        <v>160881</v>
      </c>
      <c r="M53" t="e">
        <f>_xlfn.XLOOKUP(Tabuľka9[[#This Row],[IČO]],#REF!,#REF!)</f>
        <v>#REF!</v>
      </c>
      <c r="N53" t="e">
        <f>_xlfn.XLOOKUP(Tabuľka9[[#This Row],[IČO]],#REF!,#REF!)</f>
        <v>#REF!</v>
      </c>
    </row>
    <row r="54" spans="1:14" hidden="1" x14ac:dyDescent="0.35">
      <c r="A54" t="s">
        <v>10</v>
      </c>
      <c r="B54" t="s">
        <v>67</v>
      </c>
      <c r="C54" t="s">
        <v>13</v>
      </c>
      <c r="D54" s="9">
        <v>1.9</v>
      </c>
      <c r="E54" s="10">
        <f>IF(COUNTIF(cis_DPH!$B$2:$B$84,B54)&gt;0,D54*1.1,IF(COUNTIF(cis_DPH!$B$85:$B$171,B54)&gt;0,D54*1.2,"chyba"))</f>
        <v>2.2799999999999998</v>
      </c>
      <c r="G54" s="16" t="e">
        <f>_xlfn.XLOOKUP(Tabuľka9[[#This Row],[položka]],#REF!,#REF!)</f>
        <v>#REF!</v>
      </c>
      <c r="H54">
        <v>4</v>
      </c>
      <c r="I54" s="15">
        <f>Tabuľka9[[#This Row],[Aktuálna cena v RZ s DPH]]*Tabuľka9[[#This Row],[Priemerný odber za mesiac]]</f>
        <v>9.1199999999999992</v>
      </c>
      <c r="J54">
        <v>8</v>
      </c>
      <c r="K54" s="17" t="e">
        <f>Tabuľka9[[#This Row],[Cena za MJ s DPH]]*Tabuľka9[[#This Row],[Predpokladaný odber počas 6 mesiacov]]</f>
        <v>#REF!</v>
      </c>
      <c r="L54" s="1">
        <v>160881</v>
      </c>
      <c r="M54" t="e">
        <f>_xlfn.XLOOKUP(Tabuľka9[[#This Row],[IČO]],#REF!,#REF!)</f>
        <v>#REF!</v>
      </c>
      <c r="N54" t="e">
        <f>_xlfn.XLOOKUP(Tabuľka9[[#This Row],[IČO]],#REF!,#REF!)</f>
        <v>#REF!</v>
      </c>
    </row>
    <row r="55" spans="1:14" hidden="1" x14ac:dyDescent="0.35">
      <c r="A55" t="s">
        <v>10</v>
      </c>
      <c r="B55" t="s">
        <v>68</v>
      </c>
      <c r="C55" t="s">
        <v>13</v>
      </c>
      <c r="E55" s="10">
        <f>IF(COUNTIF(cis_DPH!$B$2:$B$84,B55)&gt;0,D55*1.1,IF(COUNTIF(cis_DPH!$B$85:$B$171,B55)&gt;0,D55*1.2,"chyba"))</f>
        <v>0</v>
      </c>
      <c r="G55" s="16" t="e">
        <f>_xlfn.XLOOKUP(Tabuľka9[[#This Row],[položka]],#REF!,#REF!)</f>
        <v>#REF!</v>
      </c>
      <c r="I55" s="15">
        <f>Tabuľka9[[#This Row],[Aktuálna cena v RZ s DPH]]*Tabuľka9[[#This Row],[Priemerný odber za mesiac]]</f>
        <v>0</v>
      </c>
      <c r="K55" s="17" t="e">
        <f>Tabuľka9[[#This Row],[Cena za MJ s DPH]]*Tabuľka9[[#This Row],[Predpokladaný odber počas 6 mesiacov]]</f>
        <v>#REF!</v>
      </c>
      <c r="L55" s="1">
        <v>160881</v>
      </c>
      <c r="M55" t="e">
        <f>_xlfn.XLOOKUP(Tabuľka9[[#This Row],[IČO]],#REF!,#REF!)</f>
        <v>#REF!</v>
      </c>
      <c r="N55" t="e">
        <f>_xlfn.XLOOKUP(Tabuľka9[[#This Row],[IČO]],#REF!,#REF!)</f>
        <v>#REF!</v>
      </c>
    </row>
    <row r="56" spans="1:14" hidden="1" x14ac:dyDescent="0.35">
      <c r="A56" t="s">
        <v>10</v>
      </c>
      <c r="B56" t="s">
        <v>69</v>
      </c>
      <c r="C56" t="s">
        <v>13</v>
      </c>
      <c r="D56" s="9">
        <v>1.4</v>
      </c>
      <c r="E56" s="10">
        <f>IF(COUNTIF(cis_DPH!$B$2:$B$84,B56)&gt;0,D56*1.1,IF(COUNTIF(cis_DPH!$B$85:$B$171,B56)&gt;0,D56*1.2,"chyba"))</f>
        <v>1.54</v>
      </c>
      <c r="G56" s="16" t="e">
        <f>_xlfn.XLOOKUP(Tabuľka9[[#This Row],[položka]],#REF!,#REF!)</f>
        <v>#REF!</v>
      </c>
      <c r="H56">
        <v>60</v>
      </c>
      <c r="I56" s="15">
        <f>Tabuľka9[[#This Row],[Aktuálna cena v RZ s DPH]]*Tabuľka9[[#This Row],[Priemerný odber za mesiac]]</f>
        <v>92.4</v>
      </c>
      <c r="J56">
        <v>180</v>
      </c>
      <c r="K56" s="17" t="e">
        <f>Tabuľka9[[#This Row],[Cena za MJ s DPH]]*Tabuľka9[[#This Row],[Predpokladaný odber počas 6 mesiacov]]</f>
        <v>#REF!</v>
      </c>
      <c r="L56" s="1">
        <v>160881</v>
      </c>
      <c r="M56" t="e">
        <f>_xlfn.XLOOKUP(Tabuľka9[[#This Row],[IČO]],#REF!,#REF!)</f>
        <v>#REF!</v>
      </c>
      <c r="N56" t="e">
        <f>_xlfn.XLOOKUP(Tabuľka9[[#This Row],[IČO]],#REF!,#REF!)</f>
        <v>#REF!</v>
      </c>
    </row>
    <row r="57" spans="1:14" hidden="1" x14ac:dyDescent="0.35">
      <c r="A57" t="s">
        <v>10</v>
      </c>
      <c r="B57" t="s">
        <v>70</v>
      </c>
      <c r="C57" t="s">
        <v>13</v>
      </c>
      <c r="E57" s="10">
        <f>IF(COUNTIF(cis_DPH!$B$2:$B$84,B57)&gt;0,D57*1.1,IF(COUNTIF(cis_DPH!$B$85:$B$171,B57)&gt;0,D57*1.2,"chyba"))</f>
        <v>0</v>
      </c>
      <c r="G57" s="16" t="e">
        <f>_xlfn.XLOOKUP(Tabuľka9[[#This Row],[položka]],#REF!,#REF!)</f>
        <v>#REF!</v>
      </c>
      <c r="I57" s="15">
        <f>Tabuľka9[[#This Row],[Aktuálna cena v RZ s DPH]]*Tabuľka9[[#This Row],[Priemerný odber za mesiac]]</f>
        <v>0</v>
      </c>
      <c r="K57" s="17" t="e">
        <f>Tabuľka9[[#This Row],[Cena za MJ s DPH]]*Tabuľka9[[#This Row],[Predpokladaný odber počas 6 mesiacov]]</f>
        <v>#REF!</v>
      </c>
      <c r="L57" s="1">
        <v>160881</v>
      </c>
      <c r="M57" t="e">
        <f>_xlfn.XLOOKUP(Tabuľka9[[#This Row],[IČO]],#REF!,#REF!)</f>
        <v>#REF!</v>
      </c>
      <c r="N57" t="e">
        <f>_xlfn.XLOOKUP(Tabuľka9[[#This Row],[IČO]],#REF!,#REF!)</f>
        <v>#REF!</v>
      </c>
    </row>
    <row r="58" spans="1:14" hidden="1" x14ac:dyDescent="0.35">
      <c r="A58" t="s">
        <v>10</v>
      </c>
      <c r="B58" t="s">
        <v>71</v>
      </c>
      <c r="C58" t="s">
        <v>13</v>
      </c>
      <c r="E58" s="10">
        <f>IF(COUNTIF(cis_DPH!$B$2:$B$84,B58)&gt;0,D58*1.1,IF(COUNTIF(cis_DPH!$B$85:$B$171,B58)&gt;0,D58*1.2,"chyba"))</f>
        <v>0</v>
      </c>
      <c r="G58" s="16" t="e">
        <f>_xlfn.XLOOKUP(Tabuľka9[[#This Row],[položka]],#REF!,#REF!)</f>
        <v>#REF!</v>
      </c>
      <c r="I58" s="15">
        <f>Tabuľka9[[#This Row],[Aktuálna cena v RZ s DPH]]*Tabuľka9[[#This Row],[Priemerný odber za mesiac]]</f>
        <v>0</v>
      </c>
      <c r="K58" s="17" t="e">
        <f>Tabuľka9[[#This Row],[Cena za MJ s DPH]]*Tabuľka9[[#This Row],[Predpokladaný odber počas 6 mesiacov]]</f>
        <v>#REF!</v>
      </c>
      <c r="L58" s="1">
        <v>160881</v>
      </c>
      <c r="M58" t="e">
        <f>_xlfn.XLOOKUP(Tabuľka9[[#This Row],[IČO]],#REF!,#REF!)</f>
        <v>#REF!</v>
      </c>
      <c r="N58" t="e">
        <f>_xlfn.XLOOKUP(Tabuľka9[[#This Row],[IČO]],#REF!,#REF!)</f>
        <v>#REF!</v>
      </c>
    </row>
    <row r="59" spans="1:14" hidden="1" x14ac:dyDescent="0.35">
      <c r="A59" t="s">
        <v>10</v>
      </c>
      <c r="B59" t="s">
        <v>72</v>
      </c>
      <c r="C59" t="s">
        <v>13</v>
      </c>
      <c r="E59" s="10">
        <f>IF(COUNTIF(cis_DPH!$B$2:$B$84,B59)&gt;0,D59*1.1,IF(COUNTIF(cis_DPH!$B$85:$B$171,B59)&gt;0,D59*1.2,"chyba"))</f>
        <v>0</v>
      </c>
      <c r="G59" s="16" t="e">
        <f>_xlfn.XLOOKUP(Tabuľka9[[#This Row],[položka]],#REF!,#REF!)</f>
        <v>#REF!</v>
      </c>
      <c r="I59" s="15">
        <f>Tabuľka9[[#This Row],[Aktuálna cena v RZ s DPH]]*Tabuľka9[[#This Row],[Priemerný odber za mesiac]]</f>
        <v>0</v>
      </c>
      <c r="K59" s="17" t="e">
        <f>Tabuľka9[[#This Row],[Cena za MJ s DPH]]*Tabuľka9[[#This Row],[Predpokladaný odber počas 6 mesiacov]]</f>
        <v>#REF!</v>
      </c>
      <c r="L59" s="1">
        <v>160881</v>
      </c>
      <c r="M59" t="e">
        <f>_xlfn.XLOOKUP(Tabuľka9[[#This Row],[IČO]],#REF!,#REF!)</f>
        <v>#REF!</v>
      </c>
      <c r="N59" t="e">
        <f>_xlfn.XLOOKUP(Tabuľka9[[#This Row],[IČO]],#REF!,#REF!)</f>
        <v>#REF!</v>
      </c>
    </row>
    <row r="60" spans="1:14" hidden="1" x14ac:dyDescent="0.35">
      <c r="A60" t="s">
        <v>10</v>
      </c>
      <c r="B60" t="s">
        <v>73</v>
      </c>
      <c r="C60" t="s">
        <v>13</v>
      </c>
      <c r="D60" s="9">
        <v>1</v>
      </c>
      <c r="E60" s="10">
        <f>IF(COUNTIF(cis_DPH!$B$2:$B$84,B60)&gt;0,D60*1.1,IF(COUNTIF(cis_DPH!$B$85:$B$171,B60)&gt;0,D60*1.2,"chyba"))</f>
        <v>1.2</v>
      </c>
      <c r="G60" s="16" t="e">
        <f>_xlfn.XLOOKUP(Tabuľka9[[#This Row],[položka]],#REF!,#REF!)</f>
        <v>#REF!</v>
      </c>
      <c r="H60">
        <v>14</v>
      </c>
      <c r="I60" s="15">
        <f>Tabuľka9[[#This Row],[Aktuálna cena v RZ s DPH]]*Tabuľka9[[#This Row],[Priemerný odber za mesiac]]</f>
        <v>16.8</v>
      </c>
      <c r="J60">
        <v>30</v>
      </c>
      <c r="K60" s="17" t="e">
        <f>Tabuľka9[[#This Row],[Cena za MJ s DPH]]*Tabuľka9[[#This Row],[Predpokladaný odber počas 6 mesiacov]]</f>
        <v>#REF!</v>
      </c>
      <c r="L60" s="1">
        <v>160881</v>
      </c>
      <c r="M60" t="e">
        <f>_xlfn.XLOOKUP(Tabuľka9[[#This Row],[IČO]],#REF!,#REF!)</f>
        <v>#REF!</v>
      </c>
      <c r="N60" t="e">
        <f>_xlfn.XLOOKUP(Tabuľka9[[#This Row],[IČO]],#REF!,#REF!)</f>
        <v>#REF!</v>
      </c>
    </row>
    <row r="61" spans="1:14" hidden="1" x14ac:dyDescent="0.35">
      <c r="A61" t="s">
        <v>10</v>
      </c>
      <c r="B61" t="s">
        <v>74</v>
      </c>
      <c r="C61" t="s">
        <v>13</v>
      </c>
      <c r="D61" s="9">
        <v>0.45</v>
      </c>
      <c r="E61" s="10">
        <f>IF(COUNTIF(cis_DPH!$B$2:$B$84,B61)&gt;0,D61*1.1,IF(COUNTIF(cis_DPH!$B$85:$B$171,B61)&gt;0,D61*1.2,"chyba"))</f>
        <v>0.49500000000000005</v>
      </c>
      <c r="G61" s="16" t="e">
        <f>_xlfn.XLOOKUP(Tabuľka9[[#This Row],[položka]],#REF!,#REF!)</f>
        <v>#REF!</v>
      </c>
      <c r="H61">
        <v>120</v>
      </c>
      <c r="I61" s="15">
        <f>Tabuľka9[[#This Row],[Aktuálna cena v RZ s DPH]]*Tabuľka9[[#This Row],[Priemerný odber za mesiac]]</f>
        <v>59.400000000000006</v>
      </c>
      <c r="J61">
        <v>120</v>
      </c>
      <c r="K61" s="17" t="e">
        <f>Tabuľka9[[#This Row],[Cena za MJ s DPH]]*Tabuľka9[[#This Row],[Predpokladaný odber počas 6 mesiacov]]</f>
        <v>#REF!</v>
      </c>
      <c r="L61" s="1">
        <v>160881</v>
      </c>
      <c r="M61" t="e">
        <f>_xlfn.XLOOKUP(Tabuľka9[[#This Row],[IČO]],#REF!,#REF!)</f>
        <v>#REF!</v>
      </c>
      <c r="N61" t="e">
        <f>_xlfn.XLOOKUP(Tabuľka9[[#This Row],[IČO]],#REF!,#REF!)</f>
        <v>#REF!</v>
      </c>
    </row>
    <row r="62" spans="1:14" hidden="1" x14ac:dyDescent="0.35">
      <c r="A62" t="s">
        <v>10</v>
      </c>
      <c r="B62" t="s">
        <v>75</v>
      </c>
      <c r="C62" t="s">
        <v>13</v>
      </c>
      <c r="D62" s="9">
        <v>0.39</v>
      </c>
      <c r="E62" s="10">
        <f>IF(COUNTIF(cis_DPH!$B$2:$B$84,B62)&gt;0,D62*1.1,IF(COUNTIF(cis_DPH!$B$85:$B$171,B62)&gt;0,D62*1.2,"chyba"))</f>
        <v>0.42900000000000005</v>
      </c>
      <c r="G62" s="16" t="e">
        <f>_xlfn.XLOOKUP(Tabuľka9[[#This Row],[položka]],#REF!,#REF!)</f>
        <v>#REF!</v>
      </c>
      <c r="H62">
        <v>1400</v>
      </c>
      <c r="I62" s="15">
        <f>Tabuľka9[[#This Row],[Aktuálna cena v RZ s DPH]]*Tabuľka9[[#This Row],[Priemerný odber za mesiac]]</f>
        <v>600.6</v>
      </c>
      <c r="J62">
        <v>5600</v>
      </c>
      <c r="K62" s="17" t="e">
        <f>Tabuľka9[[#This Row],[Cena za MJ s DPH]]*Tabuľka9[[#This Row],[Predpokladaný odber počas 6 mesiacov]]</f>
        <v>#REF!</v>
      </c>
      <c r="L62" s="1">
        <v>160881</v>
      </c>
      <c r="M62" t="e">
        <f>_xlfn.XLOOKUP(Tabuľka9[[#This Row],[IČO]],#REF!,#REF!)</f>
        <v>#REF!</v>
      </c>
      <c r="N62" t="e">
        <f>_xlfn.XLOOKUP(Tabuľka9[[#This Row],[IČO]],#REF!,#REF!)</f>
        <v>#REF!</v>
      </c>
    </row>
    <row r="63" spans="1:14" hidden="1" x14ac:dyDescent="0.35">
      <c r="A63" t="s">
        <v>10</v>
      </c>
      <c r="B63" t="s">
        <v>76</v>
      </c>
      <c r="C63" t="s">
        <v>13</v>
      </c>
      <c r="E63" s="10">
        <f>IF(COUNTIF(cis_DPH!$B$2:$B$84,B63)&gt;0,D63*1.1,IF(COUNTIF(cis_DPH!$B$85:$B$171,B63)&gt;0,D63*1.2,"chyba"))</f>
        <v>0</v>
      </c>
      <c r="G63" s="16" t="e">
        <f>_xlfn.XLOOKUP(Tabuľka9[[#This Row],[položka]],#REF!,#REF!)</f>
        <v>#REF!</v>
      </c>
      <c r="I63" s="15">
        <f>Tabuľka9[[#This Row],[Aktuálna cena v RZ s DPH]]*Tabuľka9[[#This Row],[Priemerný odber za mesiac]]</f>
        <v>0</v>
      </c>
      <c r="K63" s="17" t="e">
        <f>Tabuľka9[[#This Row],[Cena za MJ s DPH]]*Tabuľka9[[#This Row],[Predpokladaný odber počas 6 mesiacov]]</f>
        <v>#REF!</v>
      </c>
      <c r="L63" s="1">
        <v>160881</v>
      </c>
      <c r="M63" t="e">
        <f>_xlfn.XLOOKUP(Tabuľka9[[#This Row],[IČO]],#REF!,#REF!)</f>
        <v>#REF!</v>
      </c>
      <c r="N63" t="e">
        <f>_xlfn.XLOOKUP(Tabuľka9[[#This Row],[IČO]],#REF!,#REF!)</f>
        <v>#REF!</v>
      </c>
    </row>
    <row r="64" spans="1:14" hidden="1" x14ac:dyDescent="0.35">
      <c r="A64" t="s">
        <v>10</v>
      </c>
      <c r="B64" t="s">
        <v>77</v>
      </c>
      <c r="C64" t="s">
        <v>13</v>
      </c>
      <c r="E64" s="10">
        <f>IF(COUNTIF(cis_DPH!$B$2:$B$84,B64)&gt;0,D64*1.1,IF(COUNTIF(cis_DPH!$B$85:$B$171,B64)&gt;0,D64*1.2,"chyba"))</f>
        <v>0</v>
      </c>
      <c r="G64" s="16" t="e">
        <f>_xlfn.XLOOKUP(Tabuľka9[[#This Row],[položka]],#REF!,#REF!)</f>
        <v>#REF!</v>
      </c>
      <c r="I64" s="15">
        <f>Tabuľka9[[#This Row],[Aktuálna cena v RZ s DPH]]*Tabuľka9[[#This Row],[Priemerný odber za mesiac]]</f>
        <v>0</v>
      </c>
      <c r="K64" s="17" t="e">
        <f>Tabuľka9[[#This Row],[Cena za MJ s DPH]]*Tabuľka9[[#This Row],[Predpokladaný odber počas 6 mesiacov]]</f>
        <v>#REF!</v>
      </c>
      <c r="L64" s="1">
        <v>160881</v>
      </c>
      <c r="M64" t="e">
        <f>_xlfn.XLOOKUP(Tabuľka9[[#This Row],[IČO]],#REF!,#REF!)</f>
        <v>#REF!</v>
      </c>
      <c r="N64" t="e">
        <f>_xlfn.XLOOKUP(Tabuľka9[[#This Row],[IČO]],#REF!,#REF!)</f>
        <v>#REF!</v>
      </c>
    </row>
    <row r="65" spans="1:14" hidden="1" x14ac:dyDescent="0.35">
      <c r="A65" t="s">
        <v>10</v>
      </c>
      <c r="B65" t="s">
        <v>78</v>
      </c>
      <c r="C65" t="s">
        <v>13</v>
      </c>
      <c r="E65" s="10">
        <f>IF(COUNTIF(cis_DPH!$B$2:$B$84,B65)&gt;0,D65*1.1,IF(COUNTIF(cis_DPH!$B$85:$B$171,B65)&gt;0,D65*1.2,"chyba"))</f>
        <v>0</v>
      </c>
      <c r="G65" s="16" t="e">
        <f>_xlfn.XLOOKUP(Tabuľka9[[#This Row],[položka]],#REF!,#REF!)</f>
        <v>#REF!</v>
      </c>
      <c r="I65" s="15">
        <f>Tabuľka9[[#This Row],[Aktuálna cena v RZ s DPH]]*Tabuľka9[[#This Row],[Priemerný odber za mesiac]]</f>
        <v>0</v>
      </c>
      <c r="K65" s="17" t="e">
        <f>Tabuľka9[[#This Row],[Cena za MJ s DPH]]*Tabuľka9[[#This Row],[Predpokladaný odber počas 6 mesiacov]]</f>
        <v>#REF!</v>
      </c>
      <c r="L65" s="1">
        <v>160881</v>
      </c>
      <c r="M65" t="e">
        <f>_xlfn.XLOOKUP(Tabuľka9[[#This Row],[IČO]],#REF!,#REF!)</f>
        <v>#REF!</v>
      </c>
      <c r="N65" t="e">
        <f>_xlfn.XLOOKUP(Tabuľka9[[#This Row],[IČO]],#REF!,#REF!)</f>
        <v>#REF!</v>
      </c>
    </row>
    <row r="66" spans="1:14" hidden="1" x14ac:dyDescent="0.35">
      <c r="A66" t="s">
        <v>10</v>
      </c>
      <c r="B66" t="s">
        <v>79</v>
      </c>
      <c r="C66" t="s">
        <v>13</v>
      </c>
      <c r="E66" s="10">
        <f>IF(COUNTIF(cis_DPH!$B$2:$B$84,B66)&gt;0,D66*1.1,IF(COUNTIF(cis_DPH!$B$85:$B$171,B66)&gt;0,D66*1.2,"chyba"))</f>
        <v>0</v>
      </c>
      <c r="G66" s="16" t="e">
        <f>_xlfn.XLOOKUP(Tabuľka9[[#This Row],[položka]],#REF!,#REF!)</f>
        <v>#REF!</v>
      </c>
      <c r="I66" s="15">
        <f>Tabuľka9[[#This Row],[Aktuálna cena v RZ s DPH]]*Tabuľka9[[#This Row],[Priemerný odber za mesiac]]</f>
        <v>0</v>
      </c>
      <c r="K66" s="17" t="e">
        <f>Tabuľka9[[#This Row],[Cena za MJ s DPH]]*Tabuľka9[[#This Row],[Predpokladaný odber počas 6 mesiacov]]</f>
        <v>#REF!</v>
      </c>
      <c r="L66" s="1">
        <v>160881</v>
      </c>
      <c r="M66" t="e">
        <f>_xlfn.XLOOKUP(Tabuľka9[[#This Row],[IČO]],#REF!,#REF!)</f>
        <v>#REF!</v>
      </c>
      <c r="N66" t="e">
        <f>_xlfn.XLOOKUP(Tabuľka9[[#This Row],[IČO]],#REF!,#REF!)</f>
        <v>#REF!</v>
      </c>
    </row>
    <row r="67" spans="1:14" hidden="1" x14ac:dyDescent="0.35">
      <c r="A67" t="s">
        <v>10</v>
      </c>
      <c r="B67" t="s">
        <v>80</v>
      </c>
      <c r="C67" t="s">
        <v>13</v>
      </c>
      <c r="E67" s="10">
        <f>IF(COUNTIF(cis_DPH!$B$2:$B$84,B67)&gt;0,D67*1.1,IF(COUNTIF(cis_DPH!$B$85:$B$171,B67)&gt;0,D67*1.2,"chyba"))</f>
        <v>0</v>
      </c>
      <c r="G67" s="16" t="e">
        <f>_xlfn.XLOOKUP(Tabuľka9[[#This Row],[položka]],#REF!,#REF!)</f>
        <v>#REF!</v>
      </c>
      <c r="I67" s="15">
        <f>Tabuľka9[[#This Row],[Aktuálna cena v RZ s DPH]]*Tabuľka9[[#This Row],[Priemerný odber za mesiac]]</f>
        <v>0</v>
      </c>
      <c r="K67" s="17" t="e">
        <f>Tabuľka9[[#This Row],[Cena za MJ s DPH]]*Tabuľka9[[#This Row],[Predpokladaný odber počas 6 mesiacov]]</f>
        <v>#REF!</v>
      </c>
      <c r="L67" s="1">
        <v>160881</v>
      </c>
      <c r="M67" t="e">
        <f>_xlfn.XLOOKUP(Tabuľka9[[#This Row],[IČO]],#REF!,#REF!)</f>
        <v>#REF!</v>
      </c>
      <c r="N67" t="e">
        <f>_xlfn.XLOOKUP(Tabuľka9[[#This Row],[IČO]],#REF!,#REF!)</f>
        <v>#REF!</v>
      </c>
    </row>
    <row r="68" spans="1:14" hidden="1" x14ac:dyDescent="0.35">
      <c r="A68" t="s">
        <v>81</v>
      </c>
      <c r="B68" t="s">
        <v>82</v>
      </c>
      <c r="C68" t="s">
        <v>19</v>
      </c>
      <c r="E68" s="10">
        <f>IF(COUNTIF(cis_DPH!$B$2:$B$84,B68)&gt;0,D68*1.1,IF(COUNTIF(cis_DPH!$B$85:$B$171,B68)&gt;0,D68*1.2,"chyba"))</f>
        <v>0</v>
      </c>
      <c r="G68" s="16" t="e">
        <f>_xlfn.XLOOKUP(Tabuľka9[[#This Row],[položka]],#REF!,#REF!)</f>
        <v>#REF!</v>
      </c>
      <c r="I68" s="15">
        <f>Tabuľka9[[#This Row],[Aktuálna cena v RZ s DPH]]*Tabuľka9[[#This Row],[Priemerný odber za mesiac]]</f>
        <v>0</v>
      </c>
      <c r="K68" s="17" t="e">
        <f>Tabuľka9[[#This Row],[Cena za MJ s DPH]]*Tabuľka9[[#This Row],[Predpokladaný odber počas 6 mesiacov]]</f>
        <v>#REF!</v>
      </c>
      <c r="L68" s="1">
        <v>160881</v>
      </c>
      <c r="M68" t="e">
        <f>_xlfn.XLOOKUP(Tabuľka9[[#This Row],[IČO]],#REF!,#REF!)</f>
        <v>#REF!</v>
      </c>
      <c r="N68" t="e">
        <f>_xlfn.XLOOKUP(Tabuľka9[[#This Row],[IČO]],#REF!,#REF!)</f>
        <v>#REF!</v>
      </c>
    </row>
    <row r="69" spans="1:14" hidden="1" x14ac:dyDescent="0.35">
      <c r="A69" t="s">
        <v>81</v>
      </c>
      <c r="B69" t="s">
        <v>83</v>
      </c>
      <c r="C69" t="s">
        <v>19</v>
      </c>
      <c r="D69" s="9">
        <v>0.12</v>
      </c>
      <c r="E69" s="10">
        <f>IF(COUNTIF(cis_DPH!$B$2:$B$84,B69)&gt;0,D69*1.1,IF(COUNTIF(cis_DPH!$B$85:$B$171,B69)&gt;0,D69*1.2,"chyba"))</f>
        <v>0.14399999999999999</v>
      </c>
      <c r="G69" s="16" t="e">
        <f>_xlfn.XLOOKUP(Tabuľka9[[#This Row],[položka]],#REF!,#REF!)</f>
        <v>#REF!</v>
      </c>
      <c r="H69">
        <v>600</v>
      </c>
      <c r="I69" s="15">
        <f>Tabuľka9[[#This Row],[Aktuálna cena v RZ s DPH]]*Tabuľka9[[#This Row],[Priemerný odber za mesiac]]</f>
        <v>86.399999999999991</v>
      </c>
      <c r="J69">
        <v>1800</v>
      </c>
      <c r="K69" s="17" t="e">
        <f>Tabuľka9[[#This Row],[Cena za MJ s DPH]]*Tabuľka9[[#This Row],[Predpokladaný odber počas 6 mesiacov]]</f>
        <v>#REF!</v>
      </c>
      <c r="L69" s="1">
        <v>160881</v>
      </c>
      <c r="M69" t="e">
        <f>_xlfn.XLOOKUP(Tabuľka9[[#This Row],[IČO]],#REF!,#REF!)</f>
        <v>#REF!</v>
      </c>
      <c r="N69" t="e">
        <f>_xlfn.XLOOKUP(Tabuľka9[[#This Row],[IČO]],#REF!,#REF!)</f>
        <v>#REF!</v>
      </c>
    </row>
    <row r="70" spans="1:14" hidden="1" x14ac:dyDescent="0.35">
      <c r="A70" t="s">
        <v>84</v>
      </c>
      <c r="B70" t="s">
        <v>85</v>
      </c>
      <c r="C70" t="s">
        <v>13</v>
      </c>
      <c r="D70" s="9">
        <v>4.4000000000000004</v>
      </c>
      <c r="E70" s="10">
        <f>IF(COUNTIF(cis_DPH!$B$2:$B$84,B70)&gt;0,D70*1.1,IF(COUNTIF(cis_DPH!$B$85:$B$171,B70)&gt;0,D70*1.2,"chyba"))</f>
        <v>4.8400000000000007</v>
      </c>
      <c r="G70" s="16" t="e">
        <f>_xlfn.XLOOKUP(Tabuľka9[[#This Row],[položka]],#REF!,#REF!)</f>
        <v>#REF!</v>
      </c>
      <c r="H70">
        <v>28</v>
      </c>
      <c r="I70" s="15">
        <f>Tabuľka9[[#This Row],[Aktuálna cena v RZ s DPH]]*Tabuľka9[[#This Row],[Priemerný odber za mesiac]]</f>
        <v>135.52000000000001</v>
      </c>
      <c r="J70">
        <v>56</v>
      </c>
      <c r="K70" s="17" t="e">
        <f>Tabuľka9[[#This Row],[Cena za MJ s DPH]]*Tabuľka9[[#This Row],[Predpokladaný odber počas 6 mesiacov]]</f>
        <v>#REF!</v>
      </c>
      <c r="L70" s="1">
        <v>160881</v>
      </c>
      <c r="M70" t="e">
        <f>_xlfn.XLOOKUP(Tabuľka9[[#This Row],[IČO]],#REF!,#REF!)</f>
        <v>#REF!</v>
      </c>
      <c r="N70" t="e">
        <f>_xlfn.XLOOKUP(Tabuľka9[[#This Row],[IČO]],#REF!,#REF!)</f>
        <v>#REF!</v>
      </c>
    </row>
    <row r="71" spans="1:14" hidden="1" x14ac:dyDescent="0.35">
      <c r="A71" t="s">
        <v>84</v>
      </c>
      <c r="B71" t="s">
        <v>86</v>
      </c>
      <c r="C71" t="s">
        <v>13</v>
      </c>
      <c r="D71" s="9">
        <v>3.95</v>
      </c>
      <c r="E71" s="10">
        <f>IF(COUNTIF(cis_DPH!$B$2:$B$84,B71)&gt;0,D71*1.1,IF(COUNTIF(cis_DPH!$B$85:$B$171,B71)&gt;0,D71*1.2,"chyba"))</f>
        <v>4.3450000000000006</v>
      </c>
      <c r="G71" s="16" t="e">
        <f>_xlfn.XLOOKUP(Tabuľka9[[#This Row],[položka]],#REF!,#REF!)</f>
        <v>#REF!</v>
      </c>
      <c r="H71">
        <v>100</v>
      </c>
      <c r="I71" s="15">
        <f>Tabuľka9[[#This Row],[Aktuálna cena v RZ s DPH]]*Tabuľka9[[#This Row],[Priemerný odber za mesiac]]</f>
        <v>434.50000000000006</v>
      </c>
      <c r="J71">
        <v>350</v>
      </c>
      <c r="K71" s="17" t="e">
        <f>Tabuľka9[[#This Row],[Cena za MJ s DPH]]*Tabuľka9[[#This Row],[Predpokladaný odber počas 6 mesiacov]]</f>
        <v>#REF!</v>
      </c>
      <c r="L71" s="1">
        <v>160881</v>
      </c>
      <c r="M71" t="e">
        <f>_xlfn.XLOOKUP(Tabuľka9[[#This Row],[IČO]],#REF!,#REF!)</f>
        <v>#REF!</v>
      </c>
      <c r="N71" t="e">
        <f>_xlfn.XLOOKUP(Tabuľka9[[#This Row],[IČO]],#REF!,#REF!)</f>
        <v>#REF!</v>
      </c>
    </row>
    <row r="72" spans="1:14" hidden="1" x14ac:dyDescent="0.35">
      <c r="A72" t="s">
        <v>84</v>
      </c>
      <c r="B72" t="s">
        <v>87</v>
      </c>
      <c r="C72" t="s">
        <v>13</v>
      </c>
      <c r="E72" s="10">
        <f>IF(COUNTIF(cis_DPH!$B$2:$B$84,B72)&gt;0,D72*1.1,IF(COUNTIF(cis_DPH!$B$85:$B$171,B72)&gt;0,D72*1.2,"chyba"))</f>
        <v>0</v>
      </c>
      <c r="G72" s="16" t="e">
        <f>_xlfn.XLOOKUP(Tabuľka9[[#This Row],[položka]],#REF!,#REF!)</f>
        <v>#REF!</v>
      </c>
      <c r="I72" s="15">
        <f>Tabuľka9[[#This Row],[Aktuálna cena v RZ s DPH]]*Tabuľka9[[#This Row],[Priemerný odber za mesiac]]</f>
        <v>0</v>
      </c>
      <c r="K72" s="17" t="e">
        <f>Tabuľka9[[#This Row],[Cena za MJ s DPH]]*Tabuľka9[[#This Row],[Predpokladaný odber počas 6 mesiacov]]</f>
        <v>#REF!</v>
      </c>
      <c r="L72" s="1">
        <v>160881</v>
      </c>
      <c r="M72" t="e">
        <f>_xlfn.XLOOKUP(Tabuľka9[[#This Row],[IČO]],#REF!,#REF!)</f>
        <v>#REF!</v>
      </c>
      <c r="N72" t="e">
        <f>_xlfn.XLOOKUP(Tabuľka9[[#This Row],[IČO]],#REF!,#REF!)</f>
        <v>#REF!</v>
      </c>
    </row>
    <row r="73" spans="1:14" hidden="1" x14ac:dyDescent="0.35">
      <c r="A73" t="s">
        <v>84</v>
      </c>
      <c r="B73" t="s">
        <v>88</v>
      </c>
      <c r="C73" t="s">
        <v>13</v>
      </c>
      <c r="D73" s="9">
        <v>3.79</v>
      </c>
      <c r="E73" s="10">
        <f>IF(COUNTIF(cis_DPH!$B$2:$B$84,B73)&gt;0,D73*1.1,IF(COUNTIF(cis_DPH!$B$85:$B$171,B73)&gt;0,D73*1.2,"chyba"))</f>
        <v>4.1690000000000005</v>
      </c>
      <c r="G73" s="16" t="e">
        <f>_xlfn.XLOOKUP(Tabuľka9[[#This Row],[položka]],#REF!,#REF!)</f>
        <v>#REF!</v>
      </c>
      <c r="H73">
        <v>75</v>
      </c>
      <c r="I73" s="15">
        <f>Tabuľka9[[#This Row],[Aktuálna cena v RZ s DPH]]*Tabuľka9[[#This Row],[Priemerný odber za mesiac]]</f>
        <v>312.67500000000001</v>
      </c>
      <c r="J73">
        <v>250</v>
      </c>
      <c r="K73" s="17" t="e">
        <f>Tabuľka9[[#This Row],[Cena za MJ s DPH]]*Tabuľka9[[#This Row],[Predpokladaný odber počas 6 mesiacov]]</f>
        <v>#REF!</v>
      </c>
      <c r="L73" s="1">
        <v>160881</v>
      </c>
      <c r="M73" t="e">
        <f>_xlfn.XLOOKUP(Tabuľka9[[#This Row],[IČO]],#REF!,#REF!)</f>
        <v>#REF!</v>
      </c>
      <c r="N73" t="e">
        <f>_xlfn.XLOOKUP(Tabuľka9[[#This Row],[IČO]],#REF!,#REF!)</f>
        <v>#REF!</v>
      </c>
    </row>
    <row r="74" spans="1:14" hidden="1" x14ac:dyDescent="0.35">
      <c r="A74" t="s">
        <v>84</v>
      </c>
      <c r="B74" t="s">
        <v>89</v>
      </c>
      <c r="C74" t="s">
        <v>13</v>
      </c>
      <c r="E74" s="10">
        <f>IF(COUNTIF(cis_DPH!$B$2:$B$84,B74)&gt;0,D74*1.1,IF(COUNTIF(cis_DPH!$B$85:$B$171,B74)&gt;0,D74*1.2,"chyba"))</f>
        <v>0</v>
      </c>
      <c r="G74" s="16" t="e">
        <f>_xlfn.XLOOKUP(Tabuľka9[[#This Row],[položka]],#REF!,#REF!)</f>
        <v>#REF!</v>
      </c>
      <c r="I74" s="15">
        <f>Tabuľka9[[#This Row],[Aktuálna cena v RZ s DPH]]*Tabuľka9[[#This Row],[Priemerný odber za mesiac]]</f>
        <v>0</v>
      </c>
      <c r="K74" s="17" t="e">
        <f>Tabuľka9[[#This Row],[Cena za MJ s DPH]]*Tabuľka9[[#This Row],[Predpokladaný odber počas 6 mesiacov]]</f>
        <v>#REF!</v>
      </c>
      <c r="L74" s="1">
        <v>160881</v>
      </c>
      <c r="M74" t="e">
        <f>_xlfn.XLOOKUP(Tabuľka9[[#This Row],[IČO]],#REF!,#REF!)</f>
        <v>#REF!</v>
      </c>
      <c r="N74" t="e">
        <f>_xlfn.XLOOKUP(Tabuľka9[[#This Row],[IČO]],#REF!,#REF!)</f>
        <v>#REF!</v>
      </c>
    </row>
    <row r="75" spans="1:14" hidden="1" x14ac:dyDescent="0.35">
      <c r="A75" t="s">
        <v>84</v>
      </c>
      <c r="B75" t="s">
        <v>90</v>
      </c>
      <c r="C75" t="s">
        <v>13</v>
      </c>
      <c r="E75" s="10">
        <f>IF(COUNTIF(cis_DPH!$B$2:$B$84,B75)&gt;0,D75*1.1,IF(COUNTIF(cis_DPH!$B$85:$B$171,B75)&gt;0,D75*1.2,"chyba"))</f>
        <v>0</v>
      </c>
      <c r="G75" s="16" t="e">
        <f>_xlfn.XLOOKUP(Tabuľka9[[#This Row],[položka]],#REF!,#REF!)</f>
        <v>#REF!</v>
      </c>
      <c r="I75" s="15">
        <f>Tabuľka9[[#This Row],[Aktuálna cena v RZ s DPH]]*Tabuľka9[[#This Row],[Priemerný odber za mesiac]]</f>
        <v>0</v>
      </c>
      <c r="K75" s="17" t="e">
        <f>Tabuľka9[[#This Row],[Cena za MJ s DPH]]*Tabuľka9[[#This Row],[Predpokladaný odber počas 6 mesiacov]]</f>
        <v>#REF!</v>
      </c>
      <c r="L75" s="1">
        <v>160881</v>
      </c>
      <c r="M75" t="e">
        <f>_xlfn.XLOOKUP(Tabuľka9[[#This Row],[IČO]],#REF!,#REF!)</f>
        <v>#REF!</v>
      </c>
      <c r="N75" t="e">
        <f>_xlfn.XLOOKUP(Tabuľka9[[#This Row],[IČO]],#REF!,#REF!)</f>
        <v>#REF!</v>
      </c>
    </row>
    <row r="76" spans="1:14" hidden="1" x14ac:dyDescent="0.35">
      <c r="A76" t="s">
        <v>84</v>
      </c>
      <c r="B76" t="s">
        <v>91</v>
      </c>
      <c r="C76" t="s">
        <v>13</v>
      </c>
      <c r="E76" s="10">
        <f>IF(COUNTIF(cis_DPH!$B$2:$B$84,B76)&gt;0,D76*1.1,IF(COUNTIF(cis_DPH!$B$85:$B$171,B76)&gt;0,D76*1.2,"chyba"))</f>
        <v>0</v>
      </c>
      <c r="G76" s="16" t="e">
        <f>_xlfn.XLOOKUP(Tabuľka9[[#This Row],[položka]],#REF!,#REF!)</f>
        <v>#REF!</v>
      </c>
      <c r="I76" s="15">
        <f>Tabuľka9[[#This Row],[Aktuálna cena v RZ s DPH]]*Tabuľka9[[#This Row],[Priemerný odber za mesiac]]</f>
        <v>0</v>
      </c>
      <c r="K76" s="17" t="e">
        <f>Tabuľka9[[#This Row],[Cena za MJ s DPH]]*Tabuľka9[[#This Row],[Predpokladaný odber počas 6 mesiacov]]</f>
        <v>#REF!</v>
      </c>
      <c r="L76" s="1">
        <v>160881</v>
      </c>
      <c r="M76" t="e">
        <f>_xlfn.XLOOKUP(Tabuľka9[[#This Row],[IČO]],#REF!,#REF!)</f>
        <v>#REF!</v>
      </c>
      <c r="N76" t="e">
        <f>_xlfn.XLOOKUP(Tabuľka9[[#This Row],[IČO]],#REF!,#REF!)</f>
        <v>#REF!</v>
      </c>
    </row>
    <row r="77" spans="1:14" hidden="1" x14ac:dyDescent="0.35">
      <c r="A77" t="s">
        <v>84</v>
      </c>
      <c r="B77" t="s">
        <v>92</v>
      </c>
      <c r="C77" t="s">
        <v>13</v>
      </c>
      <c r="E77" s="10">
        <f>IF(COUNTIF(cis_DPH!$B$2:$B$84,B77)&gt;0,D77*1.1,IF(COUNTIF(cis_DPH!$B$85:$B$171,B77)&gt;0,D77*1.2,"chyba"))</f>
        <v>0</v>
      </c>
      <c r="G77" s="16" t="e">
        <f>_xlfn.XLOOKUP(Tabuľka9[[#This Row],[položka]],#REF!,#REF!)</f>
        <v>#REF!</v>
      </c>
      <c r="I77" s="15">
        <f>Tabuľka9[[#This Row],[Aktuálna cena v RZ s DPH]]*Tabuľka9[[#This Row],[Priemerný odber za mesiac]]</f>
        <v>0</v>
      </c>
      <c r="K77" s="17" t="e">
        <f>Tabuľka9[[#This Row],[Cena za MJ s DPH]]*Tabuľka9[[#This Row],[Predpokladaný odber počas 6 mesiacov]]</f>
        <v>#REF!</v>
      </c>
      <c r="L77" s="1">
        <v>160881</v>
      </c>
      <c r="M77" t="e">
        <f>_xlfn.XLOOKUP(Tabuľka9[[#This Row],[IČO]],#REF!,#REF!)</f>
        <v>#REF!</v>
      </c>
      <c r="N77" t="e">
        <f>_xlfn.XLOOKUP(Tabuľka9[[#This Row],[IČO]],#REF!,#REF!)</f>
        <v>#REF!</v>
      </c>
    </row>
    <row r="78" spans="1:14" hidden="1" x14ac:dyDescent="0.35">
      <c r="A78" t="s">
        <v>93</v>
      </c>
      <c r="B78" t="s">
        <v>94</v>
      </c>
      <c r="C78" t="s">
        <v>13</v>
      </c>
      <c r="D78" s="9">
        <v>0.6</v>
      </c>
      <c r="E78" s="10">
        <f>IF(COUNTIF(cis_DPH!$B$2:$B$84,B78)&gt;0,D78*1.1,IF(COUNTIF(cis_DPH!$B$85:$B$171,B78)&gt;0,D78*1.2,"chyba"))</f>
        <v>0.66</v>
      </c>
      <c r="G78" s="16" t="e">
        <f>_xlfn.XLOOKUP(Tabuľka9[[#This Row],[položka]],#REF!,#REF!)</f>
        <v>#REF!</v>
      </c>
      <c r="H78">
        <v>500</v>
      </c>
      <c r="I78" s="15">
        <f>Tabuľka9[[#This Row],[Aktuálna cena v RZ s DPH]]*Tabuľka9[[#This Row],[Priemerný odber za mesiac]]</f>
        <v>330</v>
      </c>
      <c r="K78" s="17" t="e">
        <f>Tabuľka9[[#This Row],[Cena za MJ s DPH]]*Tabuľka9[[#This Row],[Predpokladaný odber počas 6 mesiacov]]</f>
        <v>#REF!</v>
      </c>
      <c r="L78" s="1">
        <v>160881</v>
      </c>
      <c r="M78" t="e">
        <f>_xlfn.XLOOKUP(Tabuľka9[[#This Row],[IČO]],#REF!,#REF!)</f>
        <v>#REF!</v>
      </c>
      <c r="N78" t="e">
        <f>_xlfn.XLOOKUP(Tabuľka9[[#This Row],[IČO]],#REF!,#REF!)</f>
        <v>#REF!</v>
      </c>
    </row>
    <row r="79" spans="1:14" hidden="1" x14ac:dyDescent="0.35">
      <c r="A79" t="s">
        <v>95</v>
      </c>
      <c r="B79" t="s">
        <v>96</v>
      </c>
      <c r="C79" t="s">
        <v>13</v>
      </c>
      <c r="D79" s="9">
        <v>2.903225806451613</v>
      </c>
      <c r="E79" s="10">
        <f>IF(COUNTIF(cis_DPH!$B$2:$B$84,B79)&gt;0,D79*1.1,IF(COUNTIF(cis_DPH!$B$85:$B$171,B79)&gt;0,D79*1.2,"chyba"))</f>
        <v>3.1935483870967745</v>
      </c>
      <c r="G79" s="16" t="e">
        <f>_xlfn.XLOOKUP(Tabuľka9[[#This Row],[položka]],#REF!,#REF!)</f>
        <v>#REF!</v>
      </c>
      <c r="H79">
        <v>93</v>
      </c>
      <c r="I79" s="15">
        <f>Tabuľka9[[#This Row],[Aktuálna cena v RZ s DPH]]*Tabuľka9[[#This Row],[Priemerný odber za mesiac]]</f>
        <v>297</v>
      </c>
      <c r="K79" s="17" t="e">
        <f>Tabuľka9[[#This Row],[Cena za MJ s DPH]]*Tabuľka9[[#This Row],[Predpokladaný odber počas 6 mesiacov]]</f>
        <v>#REF!</v>
      </c>
      <c r="L79" s="1">
        <v>160881</v>
      </c>
      <c r="M79" t="e">
        <f>_xlfn.XLOOKUP(Tabuľka9[[#This Row],[IČO]],#REF!,#REF!)</f>
        <v>#REF!</v>
      </c>
      <c r="N79" t="e">
        <f>_xlfn.XLOOKUP(Tabuľka9[[#This Row],[IČO]],#REF!,#REF!)</f>
        <v>#REF!</v>
      </c>
    </row>
    <row r="80" spans="1:14" hidden="1" x14ac:dyDescent="0.35">
      <c r="A80" t="s">
        <v>95</v>
      </c>
      <c r="B80" t="s">
        <v>97</v>
      </c>
      <c r="C80" t="s">
        <v>13</v>
      </c>
      <c r="D80" s="9">
        <v>2</v>
      </c>
      <c r="E80" s="10">
        <f>IF(COUNTIF(cis_DPH!$B$2:$B$84,B80)&gt;0,D80*1.1,IF(COUNTIF(cis_DPH!$B$85:$B$171,B80)&gt;0,D80*1.2,"chyba"))</f>
        <v>2.2000000000000002</v>
      </c>
      <c r="G80" s="16" t="e">
        <f>_xlfn.XLOOKUP(Tabuľka9[[#This Row],[položka]],#REF!,#REF!)</f>
        <v>#REF!</v>
      </c>
      <c r="H80">
        <v>60</v>
      </c>
      <c r="I80" s="15">
        <f>Tabuľka9[[#This Row],[Aktuálna cena v RZ s DPH]]*Tabuľka9[[#This Row],[Priemerný odber za mesiac]]</f>
        <v>132</v>
      </c>
      <c r="K80" s="17" t="e">
        <f>Tabuľka9[[#This Row],[Cena za MJ s DPH]]*Tabuľka9[[#This Row],[Predpokladaný odber počas 6 mesiacov]]</f>
        <v>#REF!</v>
      </c>
      <c r="L80" s="1">
        <v>160881</v>
      </c>
      <c r="M80" t="e">
        <f>_xlfn.XLOOKUP(Tabuľka9[[#This Row],[IČO]],#REF!,#REF!)</f>
        <v>#REF!</v>
      </c>
      <c r="N80" t="e">
        <f>_xlfn.XLOOKUP(Tabuľka9[[#This Row],[IČO]],#REF!,#REF!)</f>
        <v>#REF!</v>
      </c>
    </row>
    <row r="81" spans="1:14" hidden="1" x14ac:dyDescent="0.35">
      <c r="A81" t="s">
        <v>95</v>
      </c>
      <c r="B81" t="s">
        <v>98</v>
      </c>
      <c r="C81" t="s">
        <v>13</v>
      </c>
      <c r="E81" s="10">
        <f>IF(COUNTIF(cis_DPH!$B$2:$B$84,B81)&gt;0,D81*1.1,IF(COUNTIF(cis_DPH!$B$85:$B$171,B81)&gt;0,D81*1.2,"chyba"))</f>
        <v>0</v>
      </c>
      <c r="G81" s="16" t="e">
        <f>_xlfn.XLOOKUP(Tabuľka9[[#This Row],[položka]],#REF!,#REF!)</f>
        <v>#REF!</v>
      </c>
      <c r="I81" s="15">
        <f>Tabuľka9[[#This Row],[Aktuálna cena v RZ s DPH]]*Tabuľka9[[#This Row],[Priemerný odber za mesiac]]</f>
        <v>0</v>
      </c>
      <c r="K81" s="17" t="e">
        <f>Tabuľka9[[#This Row],[Cena za MJ s DPH]]*Tabuľka9[[#This Row],[Predpokladaný odber počas 6 mesiacov]]</f>
        <v>#REF!</v>
      </c>
      <c r="L81" s="1">
        <v>160881</v>
      </c>
      <c r="M81" t="e">
        <f>_xlfn.XLOOKUP(Tabuľka9[[#This Row],[IČO]],#REF!,#REF!)</f>
        <v>#REF!</v>
      </c>
      <c r="N81" t="e">
        <f>_xlfn.XLOOKUP(Tabuľka9[[#This Row],[IČO]],#REF!,#REF!)</f>
        <v>#REF!</v>
      </c>
    </row>
    <row r="82" spans="1:14" hidden="1" x14ac:dyDescent="0.35">
      <c r="A82" t="s">
        <v>95</v>
      </c>
      <c r="B82" t="s">
        <v>99</v>
      </c>
      <c r="C82" t="s">
        <v>13</v>
      </c>
      <c r="E82" s="10">
        <f>IF(COUNTIF(cis_DPH!$B$2:$B$84,B82)&gt;0,D82*1.1,IF(COUNTIF(cis_DPH!$B$85:$B$171,B82)&gt;0,D82*1.2,"chyba"))</f>
        <v>0</v>
      </c>
      <c r="G82" s="16" t="e">
        <f>_xlfn.XLOOKUP(Tabuľka9[[#This Row],[položka]],#REF!,#REF!)</f>
        <v>#REF!</v>
      </c>
      <c r="I82" s="15">
        <f>Tabuľka9[[#This Row],[Aktuálna cena v RZ s DPH]]*Tabuľka9[[#This Row],[Priemerný odber za mesiac]]</f>
        <v>0</v>
      </c>
      <c r="K82" s="17" t="e">
        <f>Tabuľka9[[#This Row],[Cena za MJ s DPH]]*Tabuľka9[[#This Row],[Predpokladaný odber počas 6 mesiacov]]</f>
        <v>#REF!</v>
      </c>
      <c r="L82" s="1">
        <v>160881</v>
      </c>
      <c r="M82" t="e">
        <f>_xlfn.XLOOKUP(Tabuľka9[[#This Row],[IČO]],#REF!,#REF!)</f>
        <v>#REF!</v>
      </c>
      <c r="N82" t="e">
        <f>_xlfn.XLOOKUP(Tabuľka9[[#This Row],[IČO]],#REF!,#REF!)</f>
        <v>#REF!</v>
      </c>
    </row>
    <row r="83" spans="1:14" hidden="1" x14ac:dyDescent="0.35">
      <c r="A83" t="s">
        <v>95</v>
      </c>
      <c r="B83" t="s">
        <v>100</v>
      </c>
      <c r="C83" t="s">
        <v>13</v>
      </c>
      <c r="E83" s="10">
        <f>IF(COUNTIF(cis_DPH!$B$2:$B$84,B83)&gt;0,D83*1.1,IF(COUNTIF(cis_DPH!$B$85:$B$171,B83)&gt;0,D83*1.2,"chyba"))</f>
        <v>0</v>
      </c>
      <c r="G83" s="16" t="e">
        <f>_xlfn.XLOOKUP(Tabuľka9[[#This Row],[položka]],#REF!,#REF!)</f>
        <v>#REF!</v>
      </c>
      <c r="I83" s="15">
        <f>Tabuľka9[[#This Row],[Aktuálna cena v RZ s DPH]]*Tabuľka9[[#This Row],[Priemerný odber za mesiac]]</f>
        <v>0</v>
      </c>
      <c r="K83" s="17" t="e">
        <f>Tabuľka9[[#This Row],[Cena za MJ s DPH]]*Tabuľka9[[#This Row],[Predpokladaný odber počas 6 mesiacov]]</f>
        <v>#REF!</v>
      </c>
      <c r="L83" s="1">
        <v>160881</v>
      </c>
      <c r="M83" t="e">
        <f>_xlfn.XLOOKUP(Tabuľka9[[#This Row],[IČO]],#REF!,#REF!)</f>
        <v>#REF!</v>
      </c>
      <c r="N83" t="e">
        <f>_xlfn.XLOOKUP(Tabuľka9[[#This Row],[IČO]],#REF!,#REF!)</f>
        <v>#REF!</v>
      </c>
    </row>
    <row r="84" spans="1:14" hidden="1" x14ac:dyDescent="0.35">
      <c r="A84" t="s">
        <v>95</v>
      </c>
      <c r="B84" t="s">
        <v>101</v>
      </c>
      <c r="C84" t="s">
        <v>13</v>
      </c>
      <c r="E84" s="10">
        <f>IF(COUNTIF(cis_DPH!$B$2:$B$84,B84)&gt;0,D84*1.1,IF(COUNTIF(cis_DPH!$B$85:$B$171,B84)&gt;0,D84*1.2,"chyba"))</f>
        <v>0</v>
      </c>
      <c r="G84" s="16" t="e">
        <f>_xlfn.XLOOKUP(Tabuľka9[[#This Row],[položka]],#REF!,#REF!)</f>
        <v>#REF!</v>
      </c>
      <c r="I84" s="15">
        <f>Tabuľka9[[#This Row],[Aktuálna cena v RZ s DPH]]*Tabuľka9[[#This Row],[Priemerný odber za mesiac]]</f>
        <v>0</v>
      </c>
      <c r="K84" s="17" t="e">
        <f>Tabuľka9[[#This Row],[Cena za MJ s DPH]]*Tabuľka9[[#This Row],[Predpokladaný odber počas 6 mesiacov]]</f>
        <v>#REF!</v>
      </c>
      <c r="L84" s="1">
        <v>160881</v>
      </c>
      <c r="M84" t="e">
        <f>_xlfn.XLOOKUP(Tabuľka9[[#This Row],[IČO]],#REF!,#REF!)</f>
        <v>#REF!</v>
      </c>
      <c r="N84" t="e">
        <f>_xlfn.XLOOKUP(Tabuľka9[[#This Row],[IČO]],#REF!,#REF!)</f>
        <v>#REF!</v>
      </c>
    </row>
    <row r="85" spans="1:14" hidden="1" x14ac:dyDescent="0.35">
      <c r="A85" t="s">
        <v>95</v>
      </c>
      <c r="B85" t="s">
        <v>102</v>
      </c>
      <c r="C85" t="s">
        <v>48</v>
      </c>
      <c r="E85" s="10">
        <f>IF(COUNTIF(cis_DPH!$B$2:$B$84,B85)&gt;0,D85*1.1,IF(COUNTIF(cis_DPH!$B$85:$B$171,B85)&gt;0,D85*1.2,"chyba"))</f>
        <v>0</v>
      </c>
      <c r="G85" s="16" t="e">
        <f>_xlfn.XLOOKUP(Tabuľka9[[#This Row],[položka]],#REF!,#REF!)</f>
        <v>#REF!</v>
      </c>
      <c r="I85" s="15">
        <f>Tabuľka9[[#This Row],[Aktuálna cena v RZ s DPH]]*Tabuľka9[[#This Row],[Priemerný odber za mesiac]]</f>
        <v>0</v>
      </c>
      <c r="K85" s="17" t="e">
        <f>Tabuľka9[[#This Row],[Cena za MJ s DPH]]*Tabuľka9[[#This Row],[Predpokladaný odber počas 6 mesiacov]]</f>
        <v>#REF!</v>
      </c>
      <c r="L85" s="1">
        <v>160881</v>
      </c>
      <c r="M85" t="e">
        <f>_xlfn.XLOOKUP(Tabuľka9[[#This Row],[IČO]],#REF!,#REF!)</f>
        <v>#REF!</v>
      </c>
      <c r="N85" t="e">
        <f>_xlfn.XLOOKUP(Tabuľka9[[#This Row],[IČO]],#REF!,#REF!)</f>
        <v>#REF!</v>
      </c>
    </row>
    <row r="86" spans="1:14" hidden="1" x14ac:dyDescent="0.35">
      <c r="A86" t="s">
        <v>95</v>
      </c>
      <c r="B86" t="s">
        <v>103</v>
      </c>
      <c r="C86" t="s">
        <v>13</v>
      </c>
      <c r="D86" s="9">
        <v>3</v>
      </c>
      <c r="E86" s="10">
        <f>IF(COUNTIF(cis_DPH!$B$2:$B$84,B86)&gt;0,D86*1.1,IF(COUNTIF(cis_DPH!$B$85:$B$171,B86)&gt;0,D86*1.2,"chyba"))</f>
        <v>3.3000000000000003</v>
      </c>
      <c r="G86" s="16" t="e">
        <f>_xlfn.XLOOKUP(Tabuľka9[[#This Row],[položka]],#REF!,#REF!)</f>
        <v>#REF!</v>
      </c>
      <c r="H86">
        <v>3</v>
      </c>
      <c r="I86" s="15">
        <f>Tabuľka9[[#This Row],[Aktuálna cena v RZ s DPH]]*Tabuľka9[[#This Row],[Priemerný odber za mesiac]]</f>
        <v>9.9</v>
      </c>
      <c r="K86" s="17" t="e">
        <f>Tabuľka9[[#This Row],[Cena za MJ s DPH]]*Tabuľka9[[#This Row],[Predpokladaný odber počas 6 mesiacov]]</f>
        <v>#REF!</v>
      </c>
      <c r="L86" s="1">
        <v>160881</v>
      </c>
      <c r="M86" t="e">
        <f>_xlfn.XLOOKUP(Tabuľka9[[#This Row],[IČO]],#REF!,#REF!)</f>
        <v>#REF!</v>
      </c>
      <c r="N86" t="e">
        <f>_xlfn.XLOOKUP(Tabuľka9[[#This Row],[IČO]],#REF!,#REF!)</f>
        <v>#REF!</v>
      </c>
    </row>
    <row r="87" spans="1:14" hidden="1" x14ac:dyDescent="0.35">
      <c r="A87" t="s">
        <v>95</v>
      </c>
      <c r="B87" t="s">
        <v>104</v>
      </c>
      <c r="C87" t="s">
        <v>48</v>
      </c>
      <c r="E87" s="10">
        <f>IF(COUNTIF(cis_DPH!$B$2:$B$84,B87)&gt;0,D87*1.1,IF(COUNTIF(cis_DPH!$B$85:$B$171,B87)&gt;0,D87*1.2,"chyba"))</f>
        <v>0</v>
      </c>
      <c r="G87" s="16" t="e">
        <f>_xlfn.XLOOKUP(Tabuľka9[[#This Row],[položka]],#REF!,#REF!)</f>
        <v>#REF!</v>
      </c>
      <c r="I87" s="15">
        <f>Tabuľka9[[#This Row],[Aktuálna cena v RZ s DPH]]*Tabuľka9[[#This Row],[Priemerný odber za mesiac]]</f>
        <v>0</v>
      </c>
      <c r="K87" s="17" t="e">
        <f>Tabuľka9[[#This Row],[Cena za MJ s DPH]]*Tabuľka9[[#This Row],[Predpokladaný odber počas 6 mesiacov]]</f>
        <v>#REF!</v>
      </c>
      <c r="L87" s="1">
        <v>160881</v>
      </c>
      <c r="M87" t="e">
        <f>_xlfn.XLOOKUP(Tabuľka9[[#This Row],[IČO]],#REF!,#REF!)</f>
        <v>#REF!</v>
      </c>
      <c r="N87" t="e">
        <f>_xlfn.XLOOKUP(Tabuľka9[[#This Row],[IČO]],#REF!,#REF!)</f>
        <v>#REF!</v>
      </c>
    </row>
    <row r="88" spans="1:14" hidden="1" x14ac:dyDescent="0.35">
      <c r="A88" t="s">
        <v>95</v>
      </c>
      <c r="B88" t="s">
        <v>105</v>
      </c>
      <c r="C88" t="s">
        <v>13</v>
      </c>
      <c r="E88" s="10">
        <f>IF(COUNTIF(cis_DPH!$B$2:$B$84,B88)&gt;0,D88*1.1,IF(COUNTIF(cis_DPH!$B$85:$B$171,B88)&gt;0,D88*1.2,"chyba"))</f>
        <v>0</v>
      </c>
      <c r="G88" s="16" t="e">
        <f>_xlfn.XLOOKUP(Tabuľka9[[#This Row],[položka]],#REF!,#REF!)</f>
        <v>#REF!</v>
      </c>
      <c r="I88" s="15">
        <f>Tabuľka9[[#This Row],[Aktuálna cena v RZ s DPH]]*Tabuľka9[[#This Row],[Priemerný odber za mesiac]]</f>
        <v>0</v>
      </c>
      <c r="K88" s="17" t="e">
        <f>Tabuľka9[[#This Row],[Cena za MJ s DPH]]*Tabuľka9[[#This Row],[Predpokladaný odber počas 6 mesiacov]]</f>
        <v>#REF!</v>
      </c>
      <c r="L88" s="1">
        <v>160881</v>
      </c>
      <c r="M88" t="e">
        <f>_xlfn.XLOOKUP(Tabuľka9[[#This Row],[IČO]],#REF!,#REF!)</f>
        <v>#REF!</v>
      </c>
      <c r="N88" t="e">
        <f>_xlfn.XLOOKUP(Tabuľka9[[#This Row],[IČO]],#REF!,#REF!)</f>
        <v>#REF!</v>
      </c>
    </row>
    <row r="89" spans="1:14" hidden="1" x14ac:dyDescent="0.35">
      <c r="A89" t="s">
        <v>95</v>
      </c>
      <c r="B89" t="s">
        <v>106</v>
      </c>
      <c r="C89" t="s">
        <v>13</v>
      </c>
      <c r="E89" s="10">
        <f>IF(COUNTIF(cis_DPH!$B$2:$B$84,B89)&gt;0,D89*1.1,IF(COUNTIF(cis_DPH!$B$85:$B$171,B89)&gt;0,D89*1.2,"chyba"))</f>
        <v>0</v>
      </c>
      <c r="G89" s="16" t="e">
        <f>_xlfn.XLOOKUP(Tabuľka9[[#This Row],[položka]],#REF!,#REF!)</f>
        <v>#REF!</v>
      </c>
      <c r="I89" s="15">
        <f>Tabuľka9[[#This Row],[Aktuálna cena v RZ s DPH]]*Tabuľka9[[#This Row],[Priemerný odber za mesiac]]</f>
        <v>0</v>
      </c>
      <c r="K89" s="17" t="e">
        <f>Tabuľka9[[#This Row],[Cena za MJ s DPH]]*Tabuľka9[[#This Row],[Predpokladaný odber počas 6 mesiacov]]</f>
        <v>#REF!</v>
      </c>
      <c r="L89" s="1">
        <v>160881</v>
      </c>
      <c r="M89" t="e">
        <f>_xlfn.XLOOKUP(Tabuľka9[[#This Row],[IČO]],#REF!,#REF!)</f>
        <v>#REF!</v>
      </c>
      <c r="N89" t="e">
        <f>_xlfn.XLOOKUP(Tabuľka9[[#This Row],[IČO]],#REF!,#REF!)</f>
        <v>#REF!</v>
      </c>
    </row>
    <row r="90" spans="1:14" hidden="1" x14ac:dyDescent="0.35">
      <c r="A90" t="s">
        <v>93</v>
      </c>
      <c r="B90" t="s">
        <v>107</v>
      </c>
      <c r="C90" t="s">
        <v>48</v>
      </c>
      <c r="E90" s="10">
        <f>IF(COUNTIF(cis_DPH!$B$2:$B$84,B90)&gt;0,D90*1.1,IF(COUNTIF(cis_DPH!$B$85:$B$171,B90)&gt;0,D90*1.2,"chyba"))</f>
        <v>0</v>
      </c>
      <c r="G90" s="16" t="e">
        <f>_xlfn.XLOOKUP(Tabuľka9[[#This Row],[položka]],#REF!,#REF!)</f>
        <v>#REF!</v>
      </c>
      <c r="I90" s="15">
        <f>Tabuľka9[[#This Row],[Aktuálna cena v RZ s DPH]]*Tabuľka9[[#This Row],[Priemerný odber za mesiac]]</f>
        <v>0</v>
      </c>
      <c r="K90" s="17" t="e">
        <f>Tabuľka9[[#This Row],[Cena za MJ s DPH]]*Tabuľka9[[#This Row],[Predpokladaný odber počas 6 mesiacov]]</f>
        <v>#REF!</v>
      </c>
      <c r="L90" s="1">
        <v>160881</v>
      </c>
      <c r="M90" t="e">
        <f>_xlfn.XLOOKUP(Tabuľka9[[#This Row],[IČO]],#REF!,#REF!)</f>
        <v>#REF!</v>
      </c>
      <c r="N90" t="e">
        <f>_xlfn.XLOOKUP(Tabuľka9[[#This Row],[IČO]],#REF!,#REF!)</f>
        <v>#REF!</v>
      </c>
    </row>
    <row r="91" spans="1:14" hidden="1" x14ac:dyDescent="0.35">
      <c r="A91" t="s">
        <v>95</v>
      </c>
      <c r="B91" t="s">
        <v>108</v>
      </c>
      <c r="C91" t="s">
        <v>13</v>
      </c>
      <c r="E91" s="10">
        <f>IF(COUNTIF(cis_DPH!$B$2:$B$84,B91)&gt;0,D91*1.1,IF(COUNTIF(cis_DPH!$B$85:$B$171,B91)&gt;0,D91*1.2,"chyba"))</f>
        <v>0</v>
      </c>
      <c r="G91" s="16" t="e">
        <f>_xlfn.XLOOKUP(Tabuľka9[[#This Row],[položka]],#REF!,#REF!)</f>
        <v>#REF!</v>
      </c>
      <c r="I91" s="15">
        <f>Tabuľka9[[#This Row],[Aktuálna cena v RZ s DPH]]*Tabuľka9[[#This Row],[Priemerný odber za mesiac]]</f>
        <v>0</v>
      </c>
      <c r="K91" s="17" t="e">
        <f>Tabuľka9[[#This Row],[Cena za MJ s DPH]]*Tabuľka9[[#This Row],[Predpokladaný odber počas 6 mesiacov]]</f>
        <v>#REF!</v>
      </c>
      <c r="L91" s="1">
        <v>160881</v>
      </c>
      <c r="M91" t="e">
        <f>_xlfn.XLOOKUP(Tabuľka9[[#This Row],[IČO]],#REF!,#REF!)</f>
        <v>#REF!</v>
      </c>
      <c r="N91" t="e">
        <f>_xlfn.XLOOKUP(Tabuľka9[[#This Row],[IČO]],#REF!,#REF!)</f>
        <v>#REF!</v>
      </c>
    </row>
    <row r="92" spans="1:14" hidden="1" x14ac:dyDescent="0.35">
      <c r="A92" t="s">
        <v>95</v>
      </c>
      <c r="B92" t="s">
        <v>109</v>
      </c>
      <c r="C92" t="s">
        <v>13</v>
      </c>
      <c r="E92" s="10">
        <f>IF(COUNTIF(cis_DPH!$B$2:$B$84,B92)&gt;0,D92*1.1,IF(COUNTIF(cis_DPH!$B$85:$B$171,B92)&gt;0,D92*1.2,"chyba"))</f>
        <v>0</v>
      </c>
      <c r="G92" s="16" t="e">
        <f>_xlfn.XLOOKUP(Tabuľka9[[#This Row],[položka]],#REF!,#REF!)</f>
        <v>#REF!</v>
      </c>
      <c r="I92" s="15">
        <f>Tabuľka9[[#This Row],[Aktuálna cena v RZ s DPH]]*Tabuľka9[[#This Row],[Priemerný odber za mesiac]]</f>
        <v>0</v>
      </c>
      <c r="K92" s="17" t="e">
        <f>Tabuľka9[[#This Row],[Cena za MJ s DPH]]*Tabuľka9[[#This Row],[Predpokladaný odber počas 6 mesiacov]]</f>
        <v>#REF!</v>
      </c>
      <c r="L92" s="1">
        <v>160881</v>
      </c>
      <c r="M92" t="e">
        <f>_xlfn.XLOOKUP(Tabuľka9[[#This Row],[IČO]],#REF!,#REF!)</f>
        <v>#REF!</v>
      </c>
      <c r="N92" t="e">
        <f>_xlfn.XLOOKUP(Tabuľka9[[#This Row],[IČO]],#REF!,#REF!)</f>
        <v>#REF!</v>
      </c>
    </row>
    <row r="93" spans="1:14" hidden="1" x14ac:dyDescent="0.35">
      <c r="A93" t="s">
        <v>95</v>
      </c>
      <c r="B93" t="s">
        <v>110</v>
      </c>
      <c r="C93" t="s">
        <v>13</v>
      </c>
      <c r="E93" s="10">
        <f>IF(COUNTIF(cis_DPH!$B$2:$B$84,B93)&gt;0,D93*1.1,IF(COUNTIF(cis_DPH!$B$85:$B$171,B93)&gt;0,D93*1.2,"chyba"))</f>
        <v>0</v>
      </c>
      <c r="G93" s="16" t="e">
        <f>_xlfn.XLOOKUP(Tabuľka9[[#This Row],[položka]],#REF!,#REF!)</f>
        <v>#REF!</v>
      </c>
      <c r="I93" s="15">
        <f>Tabuľka9[[#This Row],[Aktuálna cena v RZ s DPH]]*Tabuľka9[[#This Row],[Priemerný odber za mesiac]]</f>
        <v>0</v>
      </c>
      <c r="K93" s="17" t="e">
        <f>Tabuľka9[[#This Row],[Cena za MJ s DPH]]*Tabuľka9[[#This Row],[Predpokladaný odber počas 6 mesiacov]]</f>
        <v>#REF!</v>
      </c>
      <c r="L93" s="1">
        <v>160881</v>
      </c>
      <c r="M93" t="e">
        <f>_xlfn.XLOOKUP(Tabuľka9[[#This Row],[IČO]],#REF!,#REF!)</f>
        <v>#REF!</v>
      </c>
      <c r="N93" t="e">
        <f>_xlfn.XLOOKUP(Tabuľka9[[#This Row],[IČO]],#REF!,#REF!)</f>
        <v>#REF!</v>
      </c>
    </row>
    <row r="94" spans="1:14" hidden="1" x14ac:dyDescent="0.35">
      <c r="A94" t="s">
        <v>95</v>
      </c>
      <c r="B94" t="s">
        <v>111</v>
      </c>
      <c r="C94" t="s">
        <v>13</v>
      </c>
      <c r="D94" s="9">
        <v>5.45</v>
      </c>
      <c r="E94" s="10">
        <f>IF(COUNTIF(cis_DPH!$B$2:$B$84,B94)&gt;0,D94*1.1,IF(COUNTIF(cis_DPH!$B$85:$B$171,B94)&gt;0,D94*1.2,"chyba"))</f>
        <v>5.995000000000001</v>
      </c>
      <c r="G94" s="16" t="e">
        <f>_xlfn.XLOOKUP(Tabuľka9[[#This Row],[položka]],#REF!,#REF!)</f>
        <v>#REF!</v>
      </c>
      <c r="H94">
        <v>28</v>
      </c>
      <c r="I94" s="15">
        <f>Tabuľka9[[#This Row],[Aktuálna cena v RZ s DPH]]*Tabuľka9[[#This Row],[Priemerný odber za mesiac]]</f>
        <v>167.86</v>
      </c>
      <c r="K94" s="17" t="e">
        <f>Tabuľka9[[#This Row],[Cena za MJ s DPH]]*Tabuľka9[[#This Row],[Predpokladaný odber počas 6 mesiacov]]</f>
        <v>#REF!</v>
      </c>
      <c r="L94" s="1">
        <v>160881</v>
      </c>
      <c r="M94" t="e">
        <f>_xlfn.XLOOKUP(Tabuľka9[[#This Row],[IČO]],#REF!,#REF!)</f>
        <v>#REF!</v>
      </c>
      <c r="N94" t="e">
        <f>_xlfn.XLOOKUP(Tabuľka9[[#This Row],[IČO]],#REF!,#REF!)</f>
        <v>#REF!</v>
      </c>
    </row>
    <row r="95" spans="1:14" hidden="1" x14ac:dyDescent="0.35">
      <c r="A95" t="s">
        <v>95</v>
      </c>
      <c r="B95" t="s">
        <v>112</v>
      </c>
      <c r="C95" t="s">
        <v>48</v>
      </c>
      <c r="D95" s="9">
        <v>3.3</v>
      </c>
      <c r="E95" s="10">
        <f>IF(COUNTIF(cis_DPH!$B$2:$B$84,B95)&gt;0,D95*1.1,IF(COUNTIF(cis_DPH!$B$85:$B$171,B95)&gt;0,D95*1.2,"chyba"))</f>
        <v>3.63</v>
      </c>
      <c r="G95" s="16" t="e">
        <f>_xlfn.XLOOKUP(Tabuľka9[[#This Row],[položka]],#REF!,#REF!)</f>
        <v>#REF!</v>
      </c>
      <c r="H95">
        <v>17</v>
      </c>
      <c r="I95" s="15">
        <f>Tabuľka9[[#This Row],[Aktuálna cena v RZ s DPH]]*Tabuľka9[[#This Row],[Priemerný odber za mesiac]]</f>
        <v>61.71</v>
      </c>
      <c r="K95" s="17" t="e">
        <f>Tabuľka9[[#This Row],[Cena za MJ s DPH]]*Tabuľka9[[#This Row],[Predpokladaný odber počas 6 mesiacov]]</f>
        <v>#REF!</v>
      </c>
      <c r="L95" s="1">
        <v>160881</v>
      </c>
      <c r="M95" t="e">
        <f>_xlfn.XLOOKUP(Tabuľka9[[#This Row],[IČO]],#REF!,#REF!)</f>
        <v>#REF!</v>
      </c>
      <c r="N95" t="e">
        <f>_xlfn.XLOOKUP(Tabuľka9[[#This Row],[IČO]],#REF!,#REF!)</f>
        <v>#REF!</v>
      </c>
    </row>
    <row r="96" spans="1:14" hidden="1" x14ac:dyDescent="0.35">
      <c r="A96" t="s">
        <v>95</v>
      </c>
      <c r="B96" t="s">
        <v>113</v>
      </c>
      <c r="C96" t="s">
        <v>13</v>
      </c>
      <c r="E96" s="10">
        <f>IF(COUNTIF(cis_DPH!$B$2:$B$84,B96)&gt;0,D96*1.1,IF(COUNTIF(cis_DPH!$B$85:$B$171,B96)&gt;0,D96*1.2,"chyba"))</f>
        <v>0</v>
      </c>
      <c r="G96" s="16" t="e">
        <f>_xlfn.XLOOKUP(Tabuľka9[[#This Row],[položka]],#REF!,#REF!)</f>
        <v>#REF!</v>
      </c>
      <c r="I96" s="15">
        <f>Tabuľka9[[#This Row],[Aktuálna cena v RZ s DPH]]*Tabuľka9[[#This Row],[Priemerný odber za mesiac]]</f>
        <v>0</v>
      </c>
      <c r="K96" s="17" t="e">
        <f>Tabuľka9[[#This Row],[Cena za MJ s DPH]]*Tabuľka9[[#This Row],[Predpokladaný odber počas 6 mesiacov]]</f>
        <v>#REF!</v>
      </c>
      <c r="L96" s="1">
        <v>160881</v>
      </c>
      <c r="M96" t="e">
        <f>_xlfn.XLOOKUP(Tabuľka9[[#This Row],[IČO]],#REF!,#REF!)</f>
        <v>#REF!</v>
      </c>
      <c r="N96" t="e">
        <f>_xlfn.XLOOKUP(Tabuľka9[[#This Row],[IČO]],#REF!,#REF!)</f>
        <v>#REF!</v>
      </c>
    </row>
    <row r="97" spans="1:14" hidden="1" x14ac:dyDescent="0.35">
      <c r="A97" t="s">
        <v>95</v>
      </c>
      <c r="B97" t="s">
        <v>114</v>
      </c>
      <c r="C97" t="s">
        <v>13</v>
      </c>
      <c r="D97" s="9">
        <v>3.5</v>
      </c>
      <c r="E97" s="10">
        <f>IF(COUNTIF(cis_DPH!$B$2:$B$84,B97)&gt;0,D97*1.1,IF(COUNTIF(cis_DPH!$B$85:$B$171,B97)&gt;0,D97*1.2,"chyba"))</f>
        <v>3.8500000000000005</v>
      </c>
      <c r="G97" s="16" t="e">
        <f>_xlfn.XLOOKUP(Tabuľka9[[#This Row],[položka]],#REF!,#REF!)</f>
        <v>#REF!</v>
      </c>
      <c r="H97">
        <v>45</v>
      </c>
      <c r="I97" s="15">
        <f>Tabuľka9[[#This Row],[Aktuálna cena v RZ s DPH]]*Tabuľka9[[#This Row],[Priemerný odber za mesiac]]</f>
        <v>173.25000000000003</v>
      </c>
      <c r="J97">
        <v>38</v>
      </c>
      <c r="K97" s="17" t="e">
        <f>Tabuľka9[[#This Row],[Cena za MJ s DPH]]*Tabuľka9[[#This Row],[Predpokladaný odber počas 6 mesiacov]]</f>
        <v>#REF!</v>
      </c>
      <c r="L97" s="1">
        <v>160881</v>
      </c>
      <c r="M97" t="e">
        <f>_xlfn.XLOOKUP(Tabuľka9[[#This Row],[IČO]],#REF!,#REF!)</f>
        <v>#REF!</v>
      </c>
      <c r="N97" t="e">
        <f>_xlfn.XLOOKUP(Tabuľka9[[#This Row],[IČO]],#REF!,#REF!)</f>
        <v>#REF!</v>
      </c>
    </row>
    <row r="98" spans="1:14" hidden="1" x14ac:dyDescent="0.35">
      <c r="A98" t="s">
        <v>95</v>
      </c>
      <c r="B98" t="s">
        <v>115</v>
      </c>
      <c r="C98" t="s">
        <v>13</v>
      </c>
      <c r="D98" s="9">
        <v>3</v>
      </c>
      <c r="E98" s="10">
        <f>IF(COUNTIF(cis_DPH!$B$2:$B$84,B98)&gt;0,D98*1.1,IF(COUNTIF(cis_DPH!$B$85:$B$171,B98)&gt;0,D98*1.2,"chyba"))</f>
        <v>3.3000000000000003</v>
      </c>
      <c r="G98" s="16" t="e">
        <f>_xlfn.XLOOKUP(Tabuľka9[[#This Row],[položka]],#REF!,#REF!)</f>
        <v>#REF!</v>
      </c>
      <c r="H98">
        <v>30</v>
      </c>
      <c r="I98" s="15">
        <f>Tabuľka9[[#This Row],[Aktuálna cena v RZ s DPH]]*Tabuľka9[[#This Row],[Priemerný odber za mesiac]]</f>
        <v>99.000000000000014</v>
      </c>
      <c r="K98" s="17" t="e">
        <f>Tabuľka9[[#This Row],[Cena za MJ s DPH]]*Tabuľka9[[#This Row],[Predpokladaný odber počas 6 mesiacov]]</f>
        <v>#REF!</v>
      </c>
      <c r="L98" s="1">
        <v>160881</v>
      </c>
      <c r="M98" t="e">
        <f>_xlfn.XLOOKUP(Tabuľka9[[#This Row],[IČO]],#REF!,#REF!)</f>
        <v>#REF!</v>
      </c>
      <c r="N98" t="e">
        <f>_xlfn.XLOOKUP(Tabuľka9[[#This Row],[IČO]],#REF!,#REF!)</f>
        <v>#REF!</v>
      </c>
    </row>
    <row r="99" spans="1:14" hidden="1" x14ac:dyDescent="0.35">
      <c r="A99" t="s">
        <v>95</v>
      </c>
      <c r="B99" t="s">
        <v>116</v>
      </c>
      <c r="C99" t="s">
        <v>13</v>
      </c>
      <c r="E99" s="10">
        <f>IF(COUNTIF(cis_DPH!$B$2:$B$84,B99)&gt;0,D99*1.1,IF(COUNTIF(cis_DPH!$B$85:$B$171,B99)&gt;0,D99*1.2,"chyba"))</f>
        <v>0</v>
      </c>
      <c r="G99" s="16" t="e">
        <f>_xlfn.XLOOKUP(Tabuľka9[[#This Row],[položka]],#REF!,#REF!)</f>
        <v>#REF!</v>
      </c>
      <c r="I99" s="15">
        <f>Tabuľka9[[#This Row],[Aktuálna cena v RZ s DPH]]*Tabuľka9[[#This Row],[Priemerný odber za mesiac]]</f>
        <v>0</v>
      </c>
      <c r="K99" s="17" t="e">
        <f>Tabuľka9[[#This Row],[Cena za MJ s DPH]]*Tabuľka9[[#This Row],[Predpokladaný odber počas 6 mesiacov]]</f>
        <v>#REF!</v>
      </c>
      <c r="L99" s="1">
        <v>160881</v>
      </c>
      <c r="M99" t="e">
        <f>_xlfn.XLOOKUP(Tabuľka9[[#This Row],[IČO]],#REF!,#REF!)</f>
        <v>#REF!</v>
      </c>
      <c r="N99" t="e">
        <f>_xlfn.XLOOKUP(Tabuľka9[[#This Row],[IČO]],#REF!,#REF!)</f>
        <v>#REF!</v>
      </c>
    </row>
    <row r="100" spans="1:14" hidden="1" x14ac:dyDescent="0.35">
      <c r="A100" t="s">
        <v>84</v>
      </c>
      <c r="B100" t="s">
        <v>117</v>
      </c>
      <c r="C100" t="s">
        <v>13</v>
      </c>
      <c r="E100" s="10">
        <f>IF(COUNTIF(cis_DPH!$B$2:$B$84,B100)&gt;0,D100*1.1,IF(COUNTIF(cis_DPH!$B$85:$B$171,B100)&gt;0,D100*1.2,"chyba"))</f>
        <v>0</v>
      </c>
      <c r="G100" s="16" t="e">
        <f>_xlfn.XLOOKUP(Tabuľka9[[#This Row],[položka]],#REF!,#REF!)</f>
        <v>#REF!</v>
      </c>
      <c r="I100" s="15">
        <f>Tabuľka9[[#This Row],[Aktuálna cena v RZ s DPH]]*Tabuľka9[[#This Row],[Priemerný odber za mesiac]]</f>
        <v>0</v>
      </c>
      <c r="K100" s="17" t="e">
        <f>Tabuľka9[[#This Row],[Cena za MJ s DPH]]*Tabuľka9[[#This Row],[Predpokladaný odber počas 6 mesiacov]]</f>
        <v>#REF!</v>
      </c>
      <c r="L100" s="1">
        <v>160881</v>
      </c>
      <c r="M100" t="e">
        <f>_xlfn.XLOOKUP(Tabuľka9[[#This Row],[IČO]],#REF!,#REF!)</f>
        <v>#REF!</v>
      </c>
      <c r="N100" t="e">
        <f>_xlfn.XLOOKUP(Tabuľka9[[#This Row],[IČO]],#REF!,#REF!)</f>
        <v>#REF!</v>
      </c>
    </row>
    <row r="101" spans="1:14" hidden="1" x14ac:dyDescent="0.35">
      <c r="A101" t="s">
        <v>84</v>
      </c>
      <c r="B101" t="s">
        <v>118</v>
      </c>
      <c r="C101" t="s">
        <v>13</v>
      </c>
      <c r="E101" s="10">
        <f>IF(COUNTIF(cis_DPH!$B$2:$B$84,B101)&gt;0,D101*1.1,IF(COUNTIF(cis_DPH!$B$85:$B$171,B101)&gt;0,D101*1.2,"chyba"))</f>
        <v>0</v>
      </c>
      <c r="G101" s="16" t="e">
        <f>_xlfn.XLOOKUP(Tabuľka9[[#This Row],[položka]],#REF!,#REF!)</f>
        <v>#REF!</v>
      </c>
      <c r="I101" s="15">
        <f>Tabuľka9[[#This Row],[Aktuálna cena v RZ s DPH]]*Tabuľka9[[#This Row],[Priemerný odber za mesiac]]</f>
        <v>0</v>
      </c>
      <c r="K101" s="17" t="e">
        <f>Tabuľka9[[#This Row],[Cena za MJ s DPH]]*Tabuľka9[[#This Row],[Predpokladaný odber počas 6 mesiacov]]</f>
        <v>#REF!</v>
      </c>
      <c r="L101" s="1">
        <v>160881</v>
      </c>
      <c r="M101" t="e">
        <f>_xlfn.XLOOKUP(Tabuľka9[[#This Row],[IČO]],#REF!,#REF!)</f>
        <v>#REF!</v>
      </c>
      <c r="N101" t="e">
        <f>_xlfn.XLOOKUP(Tabuľka9[[#This Row],[IČO]],#REF!,#REF!)</f>
        <v>#REF!</v>
      </c>
    </row>
    <row r="102" spans="1:14" hidden="1" x14ac:dyDescent="0.35">
      <c r="A102" t="s">
        <v>84</v>
      </c>
      <c r="B102" t="s">
        <v>119</v>
      </c>
      <c r="C102" t="s">
        <v>13</v>
      </c>
      <c r="E102" s="10">
        <f>IF(COUNTIF(cis_DPH!$B$2:$B$84,B102)&gt;0,D102*1.1,IF(COUNTIF(cis_DPH!$B$85:$B$171,B102)&gt;0,D102*1.2,"chyba"))</f>
        <v>0</v>
      </c>
      <c r="G102" s="16" t="e">
        <f>_xlfn.XLOOKUP(Tabuľka9[[#This Row],[položka]],#REF!,#REF!)</f>
        <v>#REF!</v>
      </c>
      <c r="I102" s="15">
        <f>Tabuľka9[[#This Row],[Aktuálna cena v RZ s DPH]]*Tabuľka9[[#This Row],[Priemerný odber za mesiac]]</f>
        <v>0</v>
      </c>
      <c r="K102" s="17" t="e">
        <f>Tabuľka9[[#This Row],[Cena za MJ s DPH]]*Tabuľka9[[#This Row],[Predpokladaný odber počas 6 mesiacov]]</f>
        <v>#REF!</v>
      </c>
      <c r="L102" s="1">
        <v>160881</v>
      </c>
      <c r="M102" t="e">
        <f>_xlfn.XLOOKUP(Tabuľka9[[#This Row],[IČO]],#REF!,#REF!)</f>
        <v>#REF!</v>
      </c>
      <c r="N102" t="e">
        <f>_xlfn.XLOOKUP(Tabuľka9[[#This Row],[IČO]],#REF!,#REF!)</f>
        <v>#REF!</v>
      </c>
    </row>
    <row r="103" spans="1:14" hidden="1" x14ac:dyDescent="0.35">
      <c r="A103" t="s">
        <v>84</v>
      </c>
      <c r="B103" t="s">
        <v>120</v>
      </c>
      <c r="C103" t="s">
        <v>13</v>
      </c>
      <c r="E103" s="10">
        <f>IF(COUNTIF(cis_DPH!$B$2:$B$84,B103)&gt;0,D103*1.1,IF(COUNTIF(cis_DPH!$B$85:$B$171,B103)&gt;0,D103*1.2,"chyba"))</f>
        <v>0</v>
      </c>
      <c r="G103" s="16" t="e">
        <f>_xlfn.XLOOKUP(Tabuľka9[[#This Row],[položka]],#REF!,#REF!)</f>
        <v>#REF!</v>
      </c>
      <c r="I103" s="15">
        <f>Tabuľka9[[#This Row],[Aktuálna cena v RZ s DPH]]*Tabuľka9[[#This Row],[Priemerný odber za mesiac]]</f>
        <v>0</v>
      </c>
      <c r="K103" s="17" t="e">
        <f>Tabuľka9[[#This Row],[Cena za MJ s DPH]]*Tabuľka9[[#This Row],[Predpokladaný odber počas 6 mesiacov]]</f>
        <v>#REF!</v>
      </c>
      <c r="L103" s="1">
        <v>160881</v>
      </c>
      <c r="M103" t="e">
        <f>_xlfn.XLOOKUP(Tabuľka9[[#This Row],[IČO]],#REF!,#REF!)</f>
        <v>#REF!</v>
      </c>
      <c r="N103" t="e">
        <f>_xlfn.XLOOKUP(Tabuľka9[[#This Row],[IČO]],#REF!,#REF!)</f>
        <v>#REF!</v>
      </c>
    </row>
    <row r="104" spans="1:14" hidden="1" x14ac:dyDescent="0.35">
      <c r="A104" t="s">
        <v>84</v>
      </c>
      <c r="B104" t="s">
        <v>121</v>
      </c>
      <c r="C104" t="s">
        <v>13</v>
      </c>
      <c r="D104" s="9">
        <v>6.4</v>
      </c>
      <c r="E104" s="10">
        <f>IF(COUNTIF(cis_DPH!$B$2:$B$84,B104)&gt;0,D104*1.1,IF(COUNTIF(cis_DPH!$B$85:$B$171,B104)&gt;0,D104*1.2,"chyba"))</f>
        <v>7.0400000000000009</v>
      </c>
      <c r="G104" s="16" t="e">
        <f>_xlfn.XLOOKUP(Tabuľka9[[#This Row],[položka]],#REF!,#REF!)</f>
        <v>#REF!</v>
      </c>
      <c r="H104">
        <v>60</v>
      </c>
      <c r="I104" s="15">
        <f>Tabuľka9[[#This Row],[Aktuálna cena v RZ s DPH]]*Tabuľka9[[#This Row],[Priemerný odber za mesiac]]</f>
        <v>422.40000000000003</v>
      </c>
      <c r="J104">
        <v>180</v>
      </c>
      <c r="K104" s="17" t="e">
        <f>Tabuľka9[[#This Row],[Cena za MJ s DPH]]*Tabuľka9[[#This Row],[Predpokladaný odber počas 6 mesiacov]]</f>
        <v>#REF!</v>
      </c>
      <c r="L104" s="1">
        <v>160881</v>
      </c>
      <c r="M104" t="e">
        <f>_xlfn.XLOOKUP(Tabuľka9[[#This Row],[IČO]],#REF!,#REF!)</f>
        <v>#REF!</v>
      </c>
      <c r="N104" t="e">
        <f>_xlfn.XLOOKUP(Tabuľka9[[#This Row],[IČO]],#REF!,#REF!)</f>
        <v>#REF!</v>
      </c>
    </row>
    <row r="105" spans="1:14" hidden="1" x14ac:dyDescent="0.35">
      <c r="A105" t="s">
        <v>84</v>
      </c>
      <c r="B105" t="s">
        <v>122</v>
      </c>
      <c r="C105" t="s">
        <v>13</v>
      </c>
      <c r="E105" s="10">
        <f>IF(COUNTIF(cis_DPH!$B$2:$B$84,B105)&gt;0,D105*1.1,IF(COUNTIF(cis_DPH!$B$85:$B$171,B105)&gt;0,D105*1.2,"chyba"))</f>
        <v>0</v>
      </c>
      <c r="G105" s="16" t="e">
        <f>_xlfn.XLOOKUP(Tabuľka9[[#This Row],[položka]],#REF!,#REF!)</f>
        <v>#REF!</v>
      </c>
      <c r="I105" s="15">
        <f>Tabuľka9[[#This Row],[Aktuálna cena v RZ s DPH]]*Tabuľka9[[#This Row],[Priemerný odber za mesiac]]</f>
        <v>0</v>
      </c>
      <c r="K105" s="17" t="e">
        <f>Tabuľka9[[#This Row],[Cena za MJ s DPH]]*Tabuľka9[[#This Row],[Predpokladaný odber počas 6 mesiacov]]</f>
        <v>#REF!</v>
      </c>
      <c r="L105" s="1">
        <v>160881</v>
      </c>
      <c r="M105" t="e">
        <f>_xlfn.XLOOKUP(Tabuľka9[[#This Row],[IČO]],#REF!,#REF!)</f>
        <v>#REF!</v>
      </c>
      <c r="N105" t="e">
        <f>_xlfn.XLOOKUP(Tabuľka9[[#This Row],[IČO]],#REF!,#REF!)</f>
        <v>#REF!</v>
      </c>
    </row>
    <row r="106" spans="1:14" hidden="1" x14ac:dyDescent="0.35">
      <c r="A106" t="s">
        <v>84</v>
      </c>
      <c r="B106" t="s">
        <v>123</v>
      </c>
      <c r="C106" t="s">
        <v>13</v>
      </c>
      <c r="E106" s="10">
        <f>IF(COUNTIF(cis_DPH!$B$2:$B$84,B106)&gt;0,D106*1.1,IF(COUNTIF(cis_DPH!$B$85:$B$171,B106)&gt;0,D106*1.2,"chyba"))</f>
        <v>0</v>
      </c>
      <c r="G106" s="16" t="e">
        <f>_xlfn.XLOOKUP(Tabuľka9[[#This Row],[položka]],#REF!,#REF!)</f>
        <v>#REF!</v>
      </c>
      <c r="I106" s="15">
        <f>Tabuľka9[[#This Row],[Aktuálna cena v RZ s DPH]]*Tabuľka9[[#This Row],[Priemerný odber za mesiac]]</f>
        <v>0</v>
      </c>
      <c r="K106" s="17" t="e">
        <f>Tabuľka9[[#This Row],[Cena za MJ s DPH]]*Tabuľka9[[#This Row],[Predpokladaný odber počas 6 mesiacov]]</f>
        <v>#REF!</v>
      </c>
      <c r="L106" s="1">
        <v>160881</v>
      </c>
      <c r="M106" t="e">
        <f>_xlfn.XLOOKUP(Tabuľka9[[#This Row],[IČO]],#REF!,#REF!)</f>
        <v>#REF!</v>
      </c>
      <c r="N106" t="e">
        <f>_xlfn.XLOOKUP(Tabuľka9[[#This Row],[IČO]],#REF!,#REF!)</f>
        <v>#REF!</v>
      </c>
    </row>
    <row r="107" spans="1:14" hidden="1" x14ac:dyDescent="0.35">
      <c r="A107" t="s">
        <v>84</v>
      </c>
      <c r="B107" t="s">
        <v>124</v>
      </c>
      <c r="C107" t="s">
        <v>13</v>
      </c>
      <c r="E107" s="10">
        <f>IF(COUNTIF(cis_DPH!$B$2:$B$84,B107)&gt;0,D107*1.1,IF(COUNTIF(cis_DPH!$B$85:$B$171,B107)&gt;0,D107*1.2,"chyba"))</f>
        <v>0</v>
      </c>
      <c r="G107" s="16" t="e">
        <f>_xlfn.XLOOKUP(Tabuľka9[[#This Row],[položka]],#REF!,#REF!)</f>
        <v>#REF!</v>
      </c>
      <c r="I107" s="15">
        <f>Tabuľka9[[#This Row],[Aktuálna cena v RZ s DPH]]*Tabuľka9[[#This Row],[Priemerný odber za mesiac]]</f>
        <v>0</v>
      </c>
      <c r="K107" s="17" t="e">
        <f>Tabuľka9[[#This Row],[Cena za MJ s DPH]]*Tabuľka9[[#This Row],[Predpokladaný odber počas 6 mesiacov]]</f>
        <v>#REF!</v>
      </c>
      <c r="L107" s="1">
        <v>160881</v>
      </c>
      <c r="M107" t="e">
        <f>_xlfn.XLOOKUP(Tabuľka9[[#This Row],[IČO]],#REF!,#REF!)</f>
        <v>#REF!</v>
      </c>
      <c r="N107" t="e">
        <f>_xlfn.XLOOKUP(Tabuľka9[[#This Row],[IČO]],#REF!,#REF!)</f>
        <v>#REF!</v>
      </c>
    </row>
    <row r="108" spans="1:14" hidden="1" x14ac:dyDescent="0.35">
      <c r="A108" t="s">
        <v>125</v>
      </c>
      <c r="B108" t="s">
        <v>126</v>
      </c>
      <c r="C108" t="s">
        <v>13</v>
      </c>
      <c r="E108" s="10">
        <f>IF(COUNTIF(cis_DPH!$B$2:$B$84,B108)&gt;0,D108*1.1,IF(COUNTIF(cis_DPH!$B$85:$B$171,B108)&gt;0,D108*1.2,"chyba"))</f>
        <v>0</v>
      </c>
      <c r="G108" s="16" t="e">
        <f>_xlfn.XLOOKUP(Tabuľka9[[#This Row],[položka]],#REF!,#REF!)</f>
        <v>#REF!</v>
      </c>
      <c r="I108" s="15">
        <f>Tabuľka9[[#This Row],[Aktuálna cena v RZ s DPH]]*Tabuľka9[[#This Row],[Priemerný odber za mesiac]]</f>
        <v>0</v>
      </c>
      <c r="K108" s="17" t="e">
        <f>Tabuľka9[[#This Row],[Cena za MJ s DPH]]*Tabuľka9[[#This Row],[Predpokladaný odber počas 6 mesiacov]]</f>
        <v>#REF!</v>
      </c>
      <c r="L108" s="1">
        <v>160881</v>
      </c>
      <c r="M108" t="e">
        <f>_xlfn.XLOOKUP(Tabuľka9[[#This Row],[IČO]],#REF!,#REF!)</f>
        <v>#REF!</v>
      </c>
      <c r="N108" t="e">
        <f>_xlfn.XLOOKUP(Tabuľka9[[#This Row],[IČO]],#REF!,#REF!)</f>
        <v>#REF!</v>
      </c>
    </row>
    <row r="109" spans="1:14" hidden="1" x14ac:dyDescent="0.35">
      <c r="A109" t="s">
        <v>125</v>
      </c>
      <c r="B109" t="s">
        <v>127</v>
      </c>
      <c r="C109" t="s">
        <v>13</v>
      </c>
      <c r="E109" s="10">
        <f>IF(COUNTIF(cis_DPH!$B$2:$B$84,B109)&gt;0,D109*1.1,IF(COUNTIF(cis_DPH!$B$85:$B$171,B109)&gt;0,D109*1.2,"chyba"))</f>
        <v>0</v>
      </c>
      <c r="G109" s="16" t="e">
        <f>_xlfn.XLOOKUP(Tabuľka9[[#This Row],[položka]],#REF!,#REF!)</f>
        <v>#REF!</v>
      </c>
      <c r="I109" s="15">
        <f>Tabuľka9[[#This Row],[Aktuálna cena v RZ s DPH]]*Tabuľka9[[#This Row],[Priemerný odber za mesiac]]</f>
        <v>0</v>
      </c>
      <c r="K109" s="17" t="e">
        <f>Tabuľka9[[#This Row],[Cena za MJ s DPH]]*Tabuľka9[[#This Row],[Predpokladaný odber počas 6 mesiacov]]</f>
        <v>#REF!</v>
      </c>
      <c r="L109" s="1">
        <v>160881</v>
      </c>
      <c r="M109" t="e">
        <f>_xlfn.XLOOKUP(Tabuľka9[[#This Row],[IČO]],#REF!,#REF!)</f>
        <v>#REF!</v>
      </c>
      <c r="N109" t="e">
        <f>_xlfn.XLOOKUP(Tabuľka9[[#This Row],[IČO]],#REF!,#REF!)</f>
        <v>#REF!</v>
      </c>
    </row>
    <row r="110" spans="1:14" hidden="1" x14ac:dyDescent="0.35">
      <c r="A110" t="s">
        <v>125</v>
      </c>
      <c r="B110" t="s">
        <v>128</v>
      </c>
      <c r="C110" t="s">
        <v>13</v>
      </c>
      <c r="D110" s="9">
        <v>4.45</v>
      </c>
      <c r="E110" s="10">
        <f>IF(COUNTIF(cis_DPH!$B$2:$B$84,B110)&gt;0,D110*1.1,IF(COUNTIF(cis_DPH!$B$85:$B$171,B110)&gt;0,D110*1.2,"chyba"))</f>
        <v>5.34</v>
      </c>
      <c r="G110" s="16" t="e">
        <f>_xlfn.XLOOKUP(Tabuľka9[[#This Row],[položka]],#REF!,#REF!)</f>
        <v>#REF!</v>
      </c>
      <c r="H110">
        <v>30</v>
      </c>
      <c r="I110" s="15">
        <f>Tabuľka9[[#This Row],[Aktuálna cena v RZ s DPH]]*Tabuľka9[[#This Row],[Priemerný odber za mesiac]]</f>
        <v>160.19999999999999</v>
      </c>
      <c r="J110">
        <v>90</v>
      </c>
      <c r="K110" s="17" t="e">
        <f>Tabuľka9[[#This Row],[Cena za MJ s DPH]]*Tabuľka9[[#This Row],[Predpokladaný odber počas 6 mesiacov]]</f>
        <v>#REF!</v>
      </c>
      <c r="L110" s="1">
        <v>160881</v>
      </c>
      <c r="M110" t="e">
        <f>_xlfn.XLOOKUP(Tabuľka9[[#This Row],[IČO]],#REF!,#REF!)</f>
        <v>#REF!</v>
      </c>
      <c r="N110" t="e">
        <f>_xlfn.XLOOKUP(Tabuľka9[[#This Row],[IČO]],#REF!,#REF!)</f>
        <v>#REF!</v>
      </c>
    </row>
    <row r="111" spans="1:14" hidden="1" x14ac:dyDescent="0.35">
      <c r="A111" t="s">
        <v>125</v>
      </c>
      <c r="B111" t="s">
        <v>129</v>
      </c>
      <c r="C111" t="s">
        <v>13</v>
      </c>
      <c r="E111" s="10">
        <f>IF(COUNTIF(cis_DPH!$B$2:$B$84,B111)&gt;0,D111*1.1,IF(COUNTIF(cis_DPH!$B$85:$B$171,B111)&gt;0,D111*1.2,"chyba"))</f>
        <v>0</v>
      </c>
      <c r="G111" s="16" t="e">
        <f>_xlfn.XLOOKUP(Tabuľka9[[#This Row],[položka]],#REF!,#REF!)</f>
        <v>#REF!</v>
      </c>
      <c r="I111" s="15">
        <f>Tabuľka9[[#This Row],[Aktuálna cena v RZ s DPH]]*Tabuľka9[[#This Row],[Priemerný odber za mesiac]]</f>
        <v>0</v>
      </c>
      <c r="K111" s="17" t="e">
        <f>Tabuľka9[[#This Row],[Cena za MJ s DPH]]*Tabuľka9[[#This Row],[Predpokladaný odber počas 6 mesiacov]]</f>
        <v>#REF!</v>
      </c>
      <c r="L111" s="1">
        <v>160881</v>
      </c>
      <c r="M111" t="e">
        <f>_xlfn.XLOOKUP(Tabuľka9[[#This Row],[IČO]],#REF!,#REF!)</f>
        <v>#REF!</v>
      </c>
      <c r="N111" t="e">
        <f>_xlfn.XLOOKUP(Tabuľka9[[#This Row],[IČO]],#REF!,#REF!)</f>
        <v>#REF!</v>
      </c>
    </row>
    <row r="112" spans="1:14" hidden="1" x14ac:dyDescent="0.35">
      <c r="A112" t="s">
        <v>125</v>
      </c>
      <c r="B112" t="s">
        <v>130</v>
      </c>
      <c r="C112" t="s">
        <v>13</v>
      </c>
      <c r="E112" s="10">
        <f>IF(COUNTIF(cis_DPH!$B$2:$B$84,B112)&gt;0,D112*1.1,IF(COUNTIF(cis_DPH!$B$85:$B$171,B112)&gt;0,D112*1.2,"chyba"))</f>
        <v>0</v>
      </c>
      <c r="G112" s="16" t="e">
        <f>_xlfn.XLOOKUP(Tabuľka9[[#This Row],[položka]],#REF!,#REF!)</f>
        <v>#REF!</v>
      </c>
      <c r="I112" s="15">
        <f>Tabuľka9[[#This Row],[Aktuálna cena v RZ s DPH]]*Tabuľka9[[#This Row],[Priemerný odber za mesiac]]</f>
        <v>0</v>
      </c>
      <c r="K112" s="17" t="e">
        <f>Tabuľka9[[#This Row],[Cena za MJ s DPH]]*Tabuľka9[[#This Row],[Predpokladaný odber počas 6 mesiacov]]</f>
        <v>#REF!</v>
      </c>
      <c r="L112" s="1">
        <v>160881</v>
      </c>
      <c r="M112" t="e">
        <f>_xlfn.XLOOKUP(Tabuľka9[[#This Row],[IČO]],#REF!,#REF!)</f>
        <v>#REF!</v>
      </c>
      <c r="N112" t="e">
        <f>_xlfn.XLOOKUP(Tabuľka9[[#This Row],[IČO]],#REF!,#REF!)</f>
        <v>#REF!</v>
      </c>
    </row>
    <row r="113" spans="1:14" hidden="1" x14ac:dyDescent="0.35">
      <c r="A113" t="s">
        <v>125</v>
      </c>
      <c r="B113" t="s">
        <v>131</v>
      </c>
      <c r="C113" t="s">
        <v>13</v>
      </c>
      <c r="E113" s="10">
        <f>IF(COUNTIF(cis_DPH!$B$2:$B$84,B113)&gt;0,D113*1.1,IF(COUNTIF(cis_DPH!$B$85:$B$171,B113)&gt;0,D113*1.2,"chyba"))</f>
        <v>0</v>
      </c>
      <c r="G113" s="16" t="e">
        <f>_xlfn.XLOOKUP(Tabuľka9[[#This Row],[položka]],#REF!,#REF!)</f>
        <v>#REF!</v>
      </c>
      <c r="I113" s="15">
        <f>Tabuľka9[[#This Row],[Aktuálna cena v RZ s DPH]]*Tabuľka9[[#This Row],[Priemerný odber za mesiac]]</f>
        <v>0</v>
      </c>
      <c r="K113" s="17" t="e">
        <f>Tabuľka9[[#This Row],[Cena za MJ s DPH]]*Tabuľka9[[#This Row],[Predpokladaný odber počas 6 mesiacov]]</f>
        <v>#REF!</v>
      </c>
      <c r="L113" s="1">
        <v>160881</v>
      </c>
      <c r="M113" t="e">
        <f>_xlfn.XLOOKUP(Tabuľka9[[#This Row],[IČO]],#REF!,#REF!)</f>
        <v>#REF!</v>
      </c>
      <c r="N113" t="e">
        <f>_xlfn.XLOOKUP(Tabuľka9[[#This Row],[IČO]],#REF!,#REF!)</f>
        <v>#REF!</v>
      </c>
    </row>
    <row r="114" spans="1:14" hidden="1" x14ac:dyDescent="0.35">
      <c r="A114" t="s">
        <v>125</v>
      </c>
      <c r="B114" t="s">
        <v>132</v>
      </c>
      <c r="C114" t="s">
        <v>13</v>
      </c>
      <c r="E114" s="10">
        <f>IF(COUNTIF(cis_DPH!$B$2:$B$84,B114)&gt;0,D114*1.1,IF(COUNTIF(cis_DPH!$B$85:$B$171,B114)&gt;0,D114*1.2,"chyba"))</f>
        <v>0</v>
      </c>
      <c r="G114" s="16" t="e">
        <f>_xlfn.XLOOKUP(Tabuľka9[[#This Row],[položka]],#REF!,#REF!)</f>
        <v>#REF!</v>
      </c>
      <c r="I114" s="15">
        <f>Tabuľka9[[#This Row],[Aktuálna cena v RZ s DPH]]*Tabuľka9[[#This Row],[Priemerný odber za mesiac]]</f>
        <v>0</v>
      </c>
      <c r="K114" s="17" t="e">
        <f>Tabuľka9[[#This Row],[Cena za MJ s DPH]]*Tabuľka9[[#This Row],[Predpokladaný odber počas 6 mesiacov]]</f>
        <v>#REF!</v>
      </c>
      <c r="L114" s="1">
        <v>160881</v>
      </c>
      <c r="M114" t="e">
        <f>_xlfn.XLOOKUP(Tabuľka9[[#This Row],[IČO]],#REF!,#REF!)</f>
        <v>#REF!</v>
      </c>
      <c r="N114" t="e">
        <f>_xlfn.XLOOKUP(Tabuľka9[[#This Row],[IČO]],#REF!,#REF!)</f>
        <v>#REF!</v>
      </c>
    </row>
    <row r="115" spans="1:14" hidden="1" x14ac:dyDescent="0.35">
      <c r="A115" t="s">
        <v>125</v>
      </c>
      <c r="B115" t="s">
        <v>133</v>
      </c>
      <c r="C115" t="s">
        <v>13</v>
      </c>
      <c r="D115" s="9">
        <v>4.5</v>
      </c>
      <c r="E115" s="10">
        <f>IF(COUNTIF(cis_DPH!$B$2:$B$84,B115)&gt;0,D115*1.1,IF(COUNTIF(cis_DPH!$B$85:$B$171,B115)&gt;0,D115*1.2,"chyba"))</f>
        <v>5.3999999999999995</v>
      </c>
      <c r="G115" s="16" t="e">
        <f>_xlfn.XLOOKUP(Tabuľka9[[#This Row],[položka]],#REF!,#REF!)</f>
        <v>#REF!</v>
      </c>
      <c r="H115">
        <v>3</v>
      </c>
      <c r="I115" s="15">
        <f>Tabuľka9[[#This Row],[Aktuálna cena v RZ s DPH]]*Tabuľka9[[#This Row],[Priemerný odber za mesiac]]</f>
        <v>16.2</v>
      </c>
      <c r="J115">
        <v>6</v>
      </c>
      <c r="K115" s="17" t="e">
        <f>Tabuľka9[[#This Row],[Cena za MJ s DPH]]*Tabuľka9[[#This Row],[Predpokladaný odber počas 6 mesiacov]]</f>
        <v>#REF!</v>
      </c>
      <c r="L115" s="1">
        <v>160881</v>
      </c>
      <c r="M115" t="e">
        <f>_xlfn.XLOOKUP(Tabuľka9[[#This Row],[IČO]],#REF!,#REF!)</f>
        <v>#REF!</v>
      </c>
      <c r="N115" t="e">
        <f>_xlfn.XLOOKUP(Tabuľka9[[#This Row],[IČO]],#REF!,#REF!)</f>
        <v>#REF!</v>
      </c>
    </row>
    <row r="116" spans="1:14" hidden="1" x14ac:dyDescent="0.35">
      <c r="A116" t="s">
        <v>125</v>
      </c>
      <c r="B116" t="s">
        <v>134</v>
      </c>
      <c r="C116" t="s">
        <v>13</v>
      </c>
      <c r="D116" s="9">
        <v>4.2</v>
      </c>
      <c r="E116" s="10">
        <f>IF(COUNTIF(cis_DPH!$B$2:$B$84,B116)&gt;0,D116*1.1,IF(COUNTIF(cis_DPH!$B$85:$B$171,B116)&gt;0,D116*1.2,"chyba"))</f>
        <v>5.04</v>
      </c>
      <c r="G116" s="16" t="e">
        <f>_xlfn.XLOOKUP(Tabuľka9[[#This Row],[položka]],#REF!,#REF!)</f>
        <v>#REF!</v>
      </c>
      <c r="H116">
        <v>10</v>
      </c>
      <c r="I116" s="15">
        <f>Tabuľka9[[#This Row],[Aktuálna cena v RZ s DPH]]*Tabuľka9[[#This Row],[Priemerný odber za mesiac]]</f>
        <v>50.4</v>
      </c>
      <c r="J116">
        <v>20</v>
      </c>
      <c r="K116" s="17" t="e">
        <f>Tabuľka9[[#This Row],[Cena za MJ s DPH]]*Tabuľka9[[#This Row],[Predpokladaný odber počas 6 mesiacov]]</f>
        <v>#REF!</v>
      </c>
      <c r="L116" s="1">
        <v>160881</v>
      </c>
      <c r="M116" t="e">
        <f>_xlfn.XLOOKUP(Tabuľka9[[#This Row],[IČO]],#REF!,#REF!)</f>
        <v>#REF!</v>
      </c>
      <c r="N116" t="e">
        <f>_xlfn.XLOOKUP(Tabuľka9[[#This Row],[IČO]],#REF!,#REF!)</f>
        <v>#REF!</v>
      </c>
    </row>
    <row r="117" spans="1:14" hidden="1" x14ac:dyDescent="0.35">
      <c r="A117" t="s">
        <v>125</v>
      </c>
      <c r="B117" t="s">
        <v>135</v>
      </c>
      <c r="C117" t="s">
        <v>13</v>
      </c>
      <c r="E117" s="10">
        <f>IF(COUNTIF(cis_DPH!$B$2:$B$84,B117)&gt;0,D117*1.1,IF(COUNTIF(cis_DPH!$B$85:$B$171,B117)&gt;0,D117*1.2,"chyba"))</f>
        <v>0</v>
      </c>
      <c r="G117" s="16" t="e">
        <f>_xlfn.XLOOKUP(Tabuľka9[[#This Row],[položka]],#REF!,#REF!)</f>
        <v>#REF!</v>
      </c>
      <c r="I117" s="15">
        <f>Tabuľka9[[#This Row],[Aktuálna cena v RZ s DPH]]*Tabuľka9[[#This Row],[Priemerný odber za mesiac]]</f>
        <v>0</v>
      </c>
      <c r="K117" s="17" t="e">
        <f>Tabuľka9[[#This Row],[Cena za MJ s DPH]]*Tabuľka9[[#This Row],[Predpokladaný odber počas 6 mesiacov]]</f>
        <v>#REF!</v>
      </c>
      <c r="L117" s="1">
        <v>160881</v>
      </c>
      <c r="M117" t="e">
        <f>_xlfn.XLOOKUP(Tabuľka9[[#This Row],[IČO]],#REF!,#REF!)</f>
        <v>#REF!</v>
      </c>
      <c r="N117" t="e">
        <f>_xlfn.XLOOKUP(Tabuľka9[[#This Row],[IČO]],#REF!,#REF!)</f>
        <v>#REF!</v>
      </c>
    </row>
    <row r="118" spans="1:14" hidden="1" x14ac:dyDescent="0.35">
      <c r="A118" t="s">
        <v>125</v>
      </c>
      <c r="B118" t="s">
        <v>136</v>
      </c>
      <c r="C118" t="s">
        <v>13</v>
      </c>
      <c r="D118" s="9">
        <v>4</v>
      </c>
      <c r="E118" s="10">
        <f>IF(COUNTIF(cis_DPH!$B$2:$B$84,B118)&gt;0,D118*1.1,IF(COUNTIF(cis_DPH!$B$85:$B$171,B118)&gt;0,D118*1.2,"chyba"))</f>
        <v>4.8</v>
      </c>
      <c r="G118" s="16" t="e">
        <f>_xlfn.XLOOKUP(Tabuľka9[[#This Row],[položka]],#REF!,#REF!)</f>
        <v>#REF!</v>
      </c>
      <c r="H118">
        <v>25</v>
      </c>
      <c r="I118" s="15">
        <f>Tabuľka9[[#This Row],[Aktuálna cena v RZ s DPH]]*Tabuľka9[[#This Row],[Priemerný odber za mesiac]]</f>
        <v>120</v>
      </c>
      <c r="J118">
        <v>35</v>
      </c>
      <c r="K118" s="17" t="e">
        <f>Tabuľka9[[#This Row],[Cena za MJ s DPH]]*Tabuľka9[[#This Row],[Predpokladaný odber počas 6 mesiacov]]</f>
        <v>#REF!</v>
      </c>
      <c r="L118" s="1">
        <v>160881</v>
      </c>
      <c r="M118" t="e">
        <f>_xlfn.XLOOKUP(Tabuľka9[[#This Row],[IČO]],#REF!,#REF!)</f>
        <v>#REF!</v>
      </c>
      <c r="N118" t="e">
        <f>_xlfn.XLOOKUP(Tabuľka9[[#This Row],[IČO]],#REF!,#REF!)</f>
        <v>#REF!</v>
      </c>
    </row>
    <row r="119" spans="1:14" hidden="1" x14ac:dyDescent="0.35">
      <c r="A119" t="s">
        <v>125</v>
      </c>
      <c r="B119" t="s">
        <v>137</v>
      </c>
      <c r="C119" t="s">
        <v>13</v>
      </c>
      <c r="E119" s="10">
        <f>IF(COUNTIF(cis_DPH!$B$2:$B$84,B119)&gt;0,D119*1.1,IF(COUNTIF(cis_DPH!$B$85:$B$171,B119)&gt;0,D119*1.2,"chyba"))</f>
        <v>0</v>
      </c>
      <c r="G119" s="16" t="e">
        <f>_xlfn.XLOOKUP(Tabuľka9[[#This Row],[položka]],#REF!,#REF!)</f>
        <v>#REF!</v>
      </c>
      <c r="I119" s="15">
        <f>Tabuľka9[[#This Row],[Aktuálna cena v RZ s DPH]]*Tabuľka9[[#This Row],[Priemerný odber za mesiac]]</f>
        <v>0</v>
      </c>
      <c r="K119" s="17" t="e">
        <f>Tabuľka9[[#This Row],[Cena za MJ s DPH]]*Tabuľka9[[#This Row],[Predpokladaný odber počas 6 mesiacov]]</f>
        <v>#REF!</v>
      </c>
      <c r="L119" s="1">
        <v>160881</v>
      </c>
      <c r="M119" t="e">
        <f>_xlfn.XLOOKUP(Tabuľka9[[#This Row],[IČO]],#REF!,#REF!)</f>
        <v>#REF!</v>
      </c>
      <c r="N119" t="e">
        <f>_xlfn.XLOOKUP(Tabuľka9[[#This Row],[IČO]],#REF!,#REF!)</f>
        <v>#REF!</v>
      </c>
    </row>
    <row r="120" spans="1:14" hidden="1" x14ac:dyDescent="0.35">
      <c r="A120" t="s">
        <v>125</v>
      </c>
      <c r="B120" t="s">
        <v>138</v>
      </c>
      <c r="C120" t="s">
        <v>13</v>
      </c>
      <c r="E120" s="10">
        <f>IF(COUNTIF(cis_DPH!$B$2:$B$84,B120)&gt;0,D120*1.1,IF(COUNTIF(cis_DPH!$B$85:$B$171,B120)&gt;0,D120*1.2,"chyba"))</f>
        <v>0</v>
      </c>
      <c r="G120" s="16" t="e">
        <f>_xlfn.XLOOKUP(Tabuľka9[[#This Row],[položka]],#REF!,#REF!)</f>
        <v>#REF!</v>
      </c>
      <c r="I120" s="15">
        <f>Tabuľka9[[#This Row],[Aktuálna cena v RZ s DPH]]*Tabuľka9[[#This Row],[Priemerný odber za mesiac]]</f>
        <v>0</v>
      </c>
      <c r="K120" s="17" t="e">
        <f>Tabuľka9[[#This Row],[Cena za MJ s DPH]]*Tabuľka9[[#This Row],[Predpokladaný odber počas 6 mesiacov]]</f>
        <v>#REF!</v>
      </c>
      <c r="L120" s="1">
        <v>160881</v>
      </c>
      <c r="M120" t="e">
        <f>_xlfn.XLOOKUP(Tabuľka9[[#This Row],[IČO]],#REF!,#REF!)</f>
        <v>#REF!</v>
      </c>
      <c r="N120" t="e">
        <f>_xlfn.XLOOKUP(Tabuľka9[[#This Row],[IČO]],#REF!,#REF!)</f>
        <v>#REF!</v>
      </c>
    </row>
    <row r="121" spans="1:14" hidden="1" x14ac:dyDescent="0.35">
      <c r="A121" t="s">
        <v>125</v>
      </c>
      <c r="B121" t="s">
        <v>139</v>
      </c>
      <c r="C121" t="s">
        <v>13</v>
      </c>
      <c r="E121" s="10">
        <f>IF(COUNTIF(cis_DPH!$B$2:$B$84,B121)&gt;0,D121*1.1,IF(COUNTIF(cis_DPH!$B$85:$B$171,B121)&gt;0,D121*1.2,"chyba"))</f>
        <v>0</v>
      </c>
      <c r="G121" s="16" t="e">
        <f>_xlfn.XLOOKUP(Tabuľka9[[#This Row],[položka]],#REF!,#REF!)</f>
        <v>#REF!</v>
      </c>
      <c r="I121" s="15">
        <f>Tabuľka9[[#This Row],[Aktuálna cena v RZ s DPH]]*Tabuľka9[[#This Row],[Priemerný odber za mesiac]]</f>
        <v>0</v>
      </c>
      <c r="K121" s="17" t="e">
        <f>Tabuľka9[[#This Row],[Cena za MJ s DPH]]*Tabuľka9[[#This Row],[Predpokladaný odber počas 6 mesiacov]]</f>
        <v>#REF!</v>
      </c>
      <c r="L121" s="1">
        <v>160881</v>
      </c>
      <c r="M121" t="e">
        <f>_xlfn.XLOOKUP(Tabuľka9[[#This Row],[IČO]],#REF!,#REF!)</f>
        <v>#REF!</v>
      </c>
      <c r="N121" t="e">
        <f>_xlfn.XLOOKUP(Tabuľka9[[#This Row],[IČO]],#REF!,#REF!)</f>
        <v>#REF!</v>
      </c>
    </row>
    <row r="122" spans="1:14" hidden="1" x14ac:dyDescent="0.35">
      <c r="A122" t="s">
        <v>125</v>
      </c>
      <c r="B122" t="s">
        <v>140</v>
      </c>
      <c r="C122" t="s">
        <v>13</v>
      </c>
      <c r="E122" s="10">
        <f>IF(COUNTIF(cis_DPH!$B$2:$B$84,B122)&gt;0,D122*1.1,IF(COUNTIF(cis_DPH!$B$85:$B$171,B122)&gt;0,D122*1.2,"chyba"))</f>
        <v>0</v>
      </c>
      <c r="G122" s="16" t="e">
        <f>_xlfn.XLOOKUP(Tabuľka9[[#This Row],[položka]],#REF!,#REF!)</f>
        <v>#REF!</v>
      </c>
      <c r="I122" s="15">
        <f>Tabuľka9[[#This Row],[Aktuálna cena v RZ s DPH]]*Tabuľka9[[#This Row],[Priemerný odber za mesiac]]</f>
        <v>0</v>
      </c>
      <c r="K122" s="17" t="e">
        <f>Tabuľka9[[#This Row],[Cena za MJ s DPH]]*Tabuľka9[[#This Row],[Predpokladaný odber počas 6 mesiacov]]</f>
        <v>#REF!</v>
      </c>
      <c r="L122" s="1">
        <v>160881</v>
      </c>
      <c r="M122" t="e">
        <f>_xlfn.XLOOKUP(Tabuľka9[[#This Row],[IČO]],#REF!,#REF!)</f>
        <v>#REF!</v>
      </c>
      <c r="N122" t="e">
        <f>_xlfn.XLOOKUP(Tabuľka9[[#This Row],[IČO]],#REF!,#REF!)</f>
        <v>#REF!</v>
      </c>
    </row>
    <row r="123" spans="1:14" hidden="1" x14ac:dyDescent="0.35">
      <c r="A123" t="s">
        <v>125</v>
      </c>
      <c r="B123" t="s">
        <v>141</v>
      </c>
      <c r="C123" t="s">
        <v>13</v>
      </c>
      <c r="E123" s="10">
        <f>IF(COUNTIF(cis_DPH!$B$2:$B$84,B123)&gt;0,D123*1.1,IF(COUNTIF(cis_DPH!$B$85:$B$171,B123)&gt;0,D123*1.2,"chyba"))</f>
        <v>0</v>
      </c>
      <c r="G123" s="16" t="e">
        <f>_xlfn.XLOOKUP(Tabuľka9[[#This Row],[položka]],#REF!,#REF!)</f>
        <v>#REF!</v>
      </c>
      <c r="I123" s="15">
        <f>Tabuľka9[[#This Row],[Aktuálna cena v RZ s DPH]]*Tabuľka9[[#This Row],[Priemerný odber za mesiac]]</f>
        <v>0</v>
      </c>
      <c r="K123" s="17" t="e">
        <f>Tabuľka9[[#This Row],[Cena za MJ s DPH]]*Tabuľka9[[#This Row],[Predpokladaný odber počas 6 mesiacov]]</f>
        <v>#REF!</v>
      </c>
      <c r="L123" s="1">
        <v>160881</v>
      </c>
      <c r="M123" t="e">
        <f>_xlfn.XLOOKUP(Tabuľka9[[#This Row],[IČO]],#REF!,#REF!)</f>
        <v>#REF!</v>
      </c>
      <c r="N123" t="e">
        <f>_xlfn.XLOOKUP(Tabuľka9[[#This Row],[IČO]],#REF!,#REF!)</f>
        <v>#REF!</v>
      </c>
    </row>
    <row r="124" spans="1:14" hidden="1" x14ac:dyDescent="0.35">
      <c r="A124" t="s">
        <v>125</v>
      </c>
      <c r="B124" t="s">
        <v>142</v>
      </c>
      <c r="C124" t="s">
        <v>13</v>
      </c>
      <c r="E124" s="10">
        <f>IF(COUNTIF(cis_DPH!$B$2:$B$84,B124)&gt;0,D124*1.1,IF(COUNTIF(cis_DPH!$B$85:$B$171,B124)&gt;0,D124*1.2,"chyba"))</f>
        <v>0</v>
      </c>
      <c r="G124" s="16" t="e">
        <f>_xlfn.XLOOKUP(Tabuľka9[[#This Row],[položka]],#REF!,#REF!)</f>
        <v>#REF!</v>
      </c>
      <c r="I124" s="15">
        <f>Tabuľka9[[#This Row],[Aktuálna cena v RZ s DPH]]*Tabuľka9[[#This Row],[Priemerný odber za mesiac]]</f>
        <v>0</v>
      </c>
      <c r="K124" s="17" t="e">
        <f>Tabuľka9[[#This Row],[Cena za MJ s DPH]]*Tabuľka9[[#This Row],[Predpokladaný odber počas 6 mesiacov]]</f>
        <v>#REF!</v>
      </c>
      <c r="L124" s="1">
        <v>160881</v>
      </c>
      <c r="M124" t="e">
        <f>_xlfn.XLOOKUP(Tabuľka9[[#This Row],[IČO]],#REF!,#REF!)</f>
        <v>#REF!</v>
      </c>
      <c r="N124" t="e">
        <f>_xlfn.XLOOKUP(Tabuľka9[[#This Row],[IČO]],#REF!,#REF!)</f>
        <v>#REF!</v>
      </c>
    </row>
    <row r="125" spans="1:14" hidden="1" x14ac:dyDescent="0.35">
      <c r="A125" t="s">
        <v>125</v>
      </c>
      <c r="B125" t="s">
        <v>143</v>
      </c>
      <c r="C125" t="s">
        <v>13</v>
      </c>
      <c r="E125" s="10">
        <f>IF(COUNTIF(cis_DPH!$B$2:$B$84,B125)&gt;0,D125*1.1,IF(COUNTIF(cis_DPH!$B$85:$B$171,B125)&gt;0,D125*1.2,"chyba"))</f>
        <v>0</v>
      </c>
      <c r="G125" s="16" t="e">
        <f>_xlfn.XLOOKUP(Tabuľka9[[#This Row],[položka]],#REF!,#REF!)</f>
        <v>#REF!</v>
      </c>
      <c r="I125" s="15">
        <f>Tabuľka9[[#This Row],[Aktuálna cena v RZ s DPH]]*Tabuľka9[[#This Row],[Priemerný odber za mesiac]]</f>
        <v>0</v>
      </c>
      <c r="K125" s="17" t="e">
        <f>Tabuľka9[[#This Row],[Cena za MJ s DPH]]*Tabuľka9[[#This Row],[Predpokladaný odber počas 6 mesiacov]]</f>
        <v>#REF!</v>
      </c>
      <c r="L125" s="1">
        <v>160881</v>
      </c>
      <c r="M125" t="e">
        <f>_xlfn.XLOOKUP(Tabuľka9[[#This Row],[IČO]],#REF!,#REF!)</f>
        <v>#REF!</v>
      </c>
      <c r="N125" t="e">
        <f>_xlfn.XLOOKUP(Tabuľka9[[#This Row],[IČO]],#REF!,#REF!)</f>
        <v>#REF!</v>
      </c>
    </row>
    <row r="126" spans="1:14" hidden="1" x14ac:dyDescent="0.35">
      <c r="A126" t="s">
        <v>125</v>
      </c>
      <c r="B126" t="s">
        <v>144</v>
      </c>
      <c r="C126" t="s">
        <v>13</v>
      </c>
      <c r="E126" s="10">
        <f>IF(COUNTIF(cis_DPH!$B$2:$B$84,B126)&gt;0,D126*1.1,IF(COUNTIF(cis_DPH!$B$85:$B$171,B126)&gt;0,D126*1.2,"chyba"))</f>
        <v>0</v>
      </c>
      <c r="G126" s="16" t="e">
        <f>_xlfn.XLOOKUP(Tabuľka9[[#This Row],[položka]],#REF!,#REF!)</f>
        <v>#REF!</v>
      </c>
      <c r="I126" s="15">
        <f>Tabuľka9[[#This Row],[Aktuálna cena v RZ s DPH]]*Tabuľka9[[#This Row],[Priemerný odber za mesiac]]</f>
        <v>0</v>
      </c>
      <c r="K126" s="17" t="e">
        <f>Tabuľka9[[#This Row],[Cena za MJ s DPH]]*Tabuľka9[[#This Row],[Predpokladaný odber počas 6 mesiacov]]</f>
        <v>#REF!</v>
      </c>
      <c r="L126" s="1">
        <v>160881</v>
      </c>
      <c r="M126" t="e">
        <f>_xlfn.XLOOKUP(Tabuľka9[[#This Row],[IČO]],#REF!,#REF!)</f>
        <v>#REF!</v>
      </c>
      <c r="N126" t="e">
        <f>_xlfn.XLOOKUP(Tabuľka9[[#This Row],[IČO]],#REF!,#REF!)</f>
        <v>#REF!</v>
      </c>
    </row>
    <row r="127" spans="1:14" hidden="1" x14ac:dyDescent="0.35">
      <c r="A127" t="s">
        <v>125</v>
      </c>
      <c r="B127" t="s">
        <v>145</v>
      </c>
      <c r="C127" t="s">
        <v>13</v>
      </c>
      <c r="E127" s="10">
        <f>IF(COUNTIF(cis_DPH!$B$2:$B$84,B127)&gt;0,D127*1.1,IF(COUNTIF(cis_DPH!$B$85:$B$171,B127)&gt;0,D127*1.2,"chyba"))</f>
        <v>0</v>
      </c>
      <c r="G127" s="16" t="e">
        <f>_xlfn.XLOOKUP(Tabuľka9[[#This Row],[položka]],#REF!,#REF!)</f>
        <v>#REF!</v>
      </c>
      <c r="I127" s="15">
        <f>Tabuľka9[[#This Row],[Aktuálna cena v RZ s DPH]]*Tabuľka9[[#This Row],[Priemerný odber za mesiac]]</f>
        <v>0</v>
      </c>
      <c r="K127" s="17" t="e">
        <f>Tabuľka9[[#This Row],[Cena za MJ s DPH]]*Tabuľka9[[#This Row],[Predpokladaný odber počas 6 mesiacov]]</f>
        <v>#REF!</v>
      </c>
      <c r="L127" s="1">
        <v>160881</v>
      </c>
      <c r="M127" t="e">
        <f>_xlfn.XLOOKUP(Tabuľka9[[#This Row],[IČO]],#REF!,#REF!)</f>
        <v>#REF!</v>
      </c>
      <c r="N127" t="e">
        <f>_xlfn.XLOOKUP(Tabuľka9[[#This Row],[IČO]],#REF!,#REF!)</f>
        <v>#REF!</v>
      </c>
    </row>
    <row r="128" spans="1:14" hidden="1" x14ac:dyDescent="0.35">
      <c r="A128" t="s">
        <v>125</v>
      </c>
      <c r="B128" t="s">
        <v>146</v>
      </c>
      <c r="C128" t="s">
        <v>13</v>
      </c>
      <c r="E128" s="10">
        <f>IF(COUNTIF(cis_DPH!$B$2:$B$84,B128)&gt;0,D128*1.1,IF(COUNTIF(cis_DPH!$B$85:$B$171,B128)&gt;0,D128*1.2,"chyba"))</f>
        <v>0</v>
      </c>
      <c r="G128" s="16" t="e">
        <f>_xlfn.XLOOKUP(Tabuľka9[[#This Row],[položka]],#REF!,#REF!)</f>
        <v>#REF!</v>
      </c>
      <c r="I128" s="15">
        <f>Tabuľka9[[#This Row],[Aktuálna cena v RZ s DPH]]*Tabuľka9[[#This Row],[Priemerný odber za mesiac]]</f>
        <v>0</v>
      </c>
      <c r="K128" s="17" t="e">
        <f>Tabuľka9[[#This Row],[Cena za MJ s DPH]]*Tabuľka9[[#This Row],[Predpokladaný odber počas 6 mesiacov]]</f>
        <v>#REF!</v>
      </c>
      <c r="L128" s="1">
        <v>160881</v>
      </c>
      <c r="M128" t="e">
        <f>_xlfn.XLOOKUP(Tabuľka9[[#This Row],[IČO]],#REF!,#REF!)</f>
        <v>#REF!</v>
      </c>
      <c r="N128" t="e">
        <f>_xlfn.XLOOKUP(Tabuľka9[[#This Row],[IČO]],#REF!,#REF!)</f>
        <v>#REF!</v>
      </c>
    </row>
    <row r="129" spans="1:14" hidden="1" x14ac:dyDescent="0.35">
      <c r="A129" t="s">
        <v>125</v>
      </c>
      <c r="B129" t="s">
        <v>147</v>
      </c>
      <c r="C129" t="s">
        <v>13</v>
      </c>
      <c r="E129" s="10">
        <f>IF(COUNTIF(cis_DPH!$B$2:$B$84,B129)&gt;0,D129*1.1,IF(COUNTIF(cis_DPH!$B$85:$B$171,B129)&gt;0,D129*1.2,"chyba"))</f>
        <v>0</v>
      </c>
      <c r="G129" s="16" t="e">
        <f>_xlfn.XLOOKUP(Tabuľka9[[#This Row],[položka]],#REF!,#REF!)</f>
        <v>#REF!</v>
      </c>
      <c r="I129" s="15">
        <f>Tabuľka9[[#This Row],[Aktuálna cena v RZ s DPH]]*Tabuľka9[[#This Row],[Priemerný odber za mesiac]]</f>
        <v>0</v>
      </c>
      <c r="K129" s="17" t="e">
        <f>Tabuľka9[[#This Row],[Cena za MJ s DPH]]*Tabuľka9[[#This Row],[Predpokladaný odber počas 6 mesiacov]]</f>
        <v>#REF!</v>
      </c>
      <c r="L129" s="1">
        <v>160881</v>
      </c>
      <c r="M129" t="e">
        <f>_xlfn.XLOOKUP(Tabuľka9[[#This Row],[IČO]],#REF!,#REF!)</f>
        <v>#REF!</v>
      </c>
      <c r="N129" t="e">
        <f>_xlfn.XLOOKUP(Tabuľka9[[#This Row],[IČO]],#REF!,#REF!)</f>
        <v>#REF!</v>
      </c>
    </row>
    <row r="130" spans="1:14" hidden="1" x14ac:dyDescent="0.35">
      <c r="A130" t="s">
        <v>125</v>
      </c>
      <c r="B130" t="s">
        <v>148</v>
      </c>
      <c r="C130" t="s">
        <v>13</v>
      </c>
      <c r="E130" s="10">
        <f>IF(COUNTIF(cis_DPH!$B$2:$B$84,B130)&gt;0,D130*1.1,IF(COUNTIF(cis_DPH!$B$85:$B$171,B130)&gt;0,D130*1.2,"chyba"))</f>
        <v>0</v>
      </c>
      <c r="G130" s="16" t="e">
        <f>_xlfn.XLOOKUP(Tabuľka9[[#This Row],[položka]],#REF!,#REF!)</f>
        <v>#REF!</v>
      </c>
      <c r="I130" s="15">
        <f>Tabuľka9[[#This Row],[Aktuálna cena v RZ s DPH]]*Tabuľka9[[#This Row],[Priemerný odber za mesiac]]</f>
        <v>0</v>
      </c>
      <c r="K130" s="17" t="e">
        <f>Tabuľka9[[#This Row],[Cena za MJ s DPH]]*Tabuľka9[[#This Row],[Predpokladaný odber počas 6 mesiacov]]</f>
        <v>#REF!</v>
      </c>
      <c r="L130" s="1">
        <v>160881</v>
      </c>
      <c r="M130" t="e">
        <f>_xlfn.XLOOKUP(Tabuľka9[[#This Row],[IČO]],#REF!,#REF!)</f>
        <v>#REF!</v>
      </c>
      <c r="N130" t="e">
        <f>_xlfn.XLOOKUP(Tabuľka9[[#This Row],[IČO]],#REF!,#REF!)</f>
        <v>#REF!</v>
      </c>
    </row>
    <row r="131" spans="1:14" hidden="1" x14ac:dyDescent="0.35">
      <c r="A131" t="s">
        <v>125</v>
      </c>
      <c r="B131" t="s">
        <v>149</v>
      </c>
      <c r="C131" t="s">
        <v>13</v>
      </c>
      <c r="E131" s="10">
        <f>IF(COUNTIF(cis_DPH!$B$2:$B$84,B131)&gt;0,D131*1.1,IF(COUNTIF(cis_DPH!$B$85:$B$171,B131)&gt;0,D131*1.2,"chyba"))</f>
        <v>0</v>
      </c>
      <c r="G131" s="16" t="e">
        <f>_xlfn.XLOOKUP(Tabuľka9[[#This Row],[položka]],#REF!,#REF!)</f>
        <v>#REF!</v>
      </c>
      <c r="I131" s="15">
        <f>Tabuľka9[[#This Row],[Aktuálna cena v RZ s DPH]]*Tabuľka9[[#This Row],[Priemerný odber za mesiac]]</f>
        <v>0</v>
      </c>
      <c r="K131" s="17" t="e">
        <f>Tabuľka9[[#This Row],[Cena za MJ s DPH]]*Tabuľka9[[#This Row],[Predpokladaný odber počas 6 mesiacov]]</f>
        <v>#REF!</v>
      </c>
      <c r="L131" s="1">
        <v>160881</v>
      </c>
      <c r="M131" t="e">
        <f>_xlfn.XLOOKUP(Tabuľka9[[#This Row],[IČO]],#REF!,#REF!)</f>
        <v>#REF!</v>
      </c>
      <c r="N131" t="e">
        <f>_xlfn.XLOOKUP(Tabuľka9[[#This Row],[IČO]],#REF!,#REF!)</f>
        <v>#REF!</v>
      </c>
    </row>
    <row r="132" spans="1:14" hidden="1" x14ac:dyDescent="0.35">
      <c r="A132" t="s">
        <v>125</v>
      </c>
      <c r="B132" t="s">
        <v>150</v>
      </c>
      <c r="C132" t="s">
        <v>13</v>
      </c>
      <c r="E132" s="10">
        <f>IF(COUNTIF(cis_DPH!$B$2:$B$84,B132)&gt;0,D132*1.1,IF(COUNTIF(cis_DPH!$B$85:$B$171,B132)&gt;0,D132*1.2,"chyba"))</f>
        <v>0</v>
      </c>
      <c r="G132" s="16" t="e">
        <f>_xlfn.XLOOKUP(Tabuľka9[[#This Row],[položka]],#REF!,#REF!)</f>
        <v>#REF!</v>
      </c>
      <c r="I132" s="15">
        <f>Tabuľka9[[#This Row],[Aktuálna cena v RZ s DPH]]*Tabuľka9[[#This Row],[Priemerný odber za mesiac]]</f>
        <v>0</v>
      </c>
      <c r="K132" s="17" t="e">
        <f>Tabuľka9[[#This Row],[Cena za MJ s DPH]]*Tabuľka9[[#This Row],[Predpokladaný odber počas 6 mesiacov]]</f>
        <v>#REF!</v>
      </c>
      <c r="L132" s="1">
        <v>160881</v>
      </c>
      <c r="M132" t="e">
        <f>_xlfn.XLOOKUP(Tabuľka9[[#This Row],[IČO]],#REF!,#REF!)</f>
        <v>#REF!</v>
      </c>
      <c r="N132" t="e">
        <f>_xlfn.XLOOKUP(Tabuľka9[[#This Row],[IČO]],#REF!,#REF!)</f>
        <v>#REF!</v>
      </c>
    </row>
    <row r="133" spans="1:14" hidden="1" x14ac:dyDescent="0.35">
      <c r="A133" t="s">
        <v>125</v>
      </c>
      <c r="B133" t="s">
        <v>151</v>
      </c>
      <c r="C133" t="s">
        <v>13</v>
      </c>
      <c r="E133" s="10">
        <f>IF(COUNTIF(cis_DPH!$B$2:$B$84,B133)&gt;0,D133*1.1,IF(COUNTIF(cis_DPH!$B$85:$B$171,B133)&gt;0,D133*1.2,"chyba"))</f>
        <v>0</v>
      </c>
      <c r="G133" s="16" t="e">
        <f>_xlfn.XLOOKUP(Tabuľka9[[#This Row],[položka]],#REF!,#REF!)</f>
        <v>#REF!</v>
      </c>
      <c r="I133" s="15">
        <f>Tabuľka9[[#This Row],[Aktuálna cena v RZ s DPH]]*Tabuľka9[[#This Row],[Priemerný odber za mesiac]]</f>
        <v>0</v>
      </c>
      <c r="K133" s="17" t="e">
        <f>Tabuľka9[[#This Row],[Cena za MJ s DPH]]*Tabuľka9[[#This Row],[Predpokladaný odber počas 6 mesiacov]]</f>
        <v>#REF!</v>
      </c>
      <c r="L133" s="1">
        <v>160881</v>
      </c>
      <c r="M133" t="e">
        <f>_xlfn.XLOOKUP(Tabuľka9[[#This Row],[IČO]],#REF!,#REF!)</f>
        <v>#REF!</v>
      </c>
      <c r="N133" t="e">
        <f>_xlfn.XLOOKUP(Tabuľka9[[#This Row],[IČO]],#REF!,#REF!)</f>
        <v>#REF!</v>
      </c>
    </row>
    <row r="134" spans="1:14" hidden="1" x14ac:dyDescent="0.35">
      <c r="A134" t="s">
        <v>125</v>
      </c>
      <c r="B134" t="s">
        <v>152</v>
      </c>
      <c r="C134" t="s">
        <v>13</v>
      </c>
      <c r="E134" s="10">
        <f>IF(COUNTIF(cis_DPH!$B$2:$B$84,B134)&gt;0,D134*1.1,IF(COUNTIF(cis_DPH!$B$85:$B$171,B134)&gt;0,D134*1.2,"chyba"))</f>
        <v>0</v>
      </c>
      <c r="G134" s="16" t="e">
        <f>_xlfn.XLOOKUP(Tabuľka9[[#This Row],[položka]],#REF!,#REF!)</f>
        <v>#REF!</v>
      </c>
      <c r="I134" s="15">
        <f>Tabuľka9[[#This Row],[Aktuálna cena v RZ s DPH]]*Tabuľka9[[#This Row],[Priemerný odber za mesiac]]</f>
        <v>0</v>
      </c>
      <c r="K134" s="17" t="e">
        <f>Tabuľka9[[#This Row],[Cena za MJ s DPH]]*Tabuľka9[[#This Row],[Predpokladaný odber počas 6 mesiacov]]</f>
        <v>#REF!</v>
      </c>
      <c r="L134" s="1">
        <v>160881</v>
      </c>
      <c r="M134" t="e">
        <f>_xlfn.XLOOKUP(Tabuľka9[[#This Row],[IČO]],#REF!,#REF!)</f>
        <v>#REF!</v>
      </c>
      <c r="N134" t="e">
        <f>_xlfn.XLOOKUP(Tabuľka9[[#This Row],[IČO]],#REF!,#REF!)</f>
        <v>#REF!</v>
      </c>
    </row>
    <row r="135" spans="1:14" hidden="1" x14ac:dyDescent="0.35">
      <c r="A135" t="s">
        <v>125</v>
      </c>
      <c r="B135" t="s">
        <v>153</v>
      </c>
      <c r="C135" t="s">
        <v>13</v>
      </c>
      <c r="E135" s="10">
        <f>IF(COUNTIF(cis_DPH!$B$2:$B$84,B135)&gt;0,D135*1.1,IF(COUNTIF(cis_DPH!$B$85:$B$171,B135)&gt;0,D135*1.2,"chyba"))</f>
        <v>0</v>
      </c>
      <c r="G135" s="16" t="e">
        <f>_xlfn.XLOOKUP(Tabuľka9[[#This Row],[položka]],#REF!,#REF!)</f>
        <v>#REF!</v>
      </c>
      <c r="I135" s="15">
        <f>Tabuľka9[[#This Row],[Aktuálna cena v RZ s DPH]]*Tabuľka9[[#This Row],[Priemerný odber za mesiac]]</f>
        <v>0</v>
      </c>
      <c r="K135" s="17" t="e">
        <f>Tabuľka9[[#This Row],[Cena za MJ s DPH]]*Tabuľka9[[#This Row],[Predpokladaný odber počas 6 mesiacov]]</f>
        <v>#REF!</v>
      </c>
      <c r="L135" s="1">
        <v>160881</v>
      </c>
      <c r="M135" t="e">
        <f>_xlfn.XLOOKUP(Tabuľka9[[#This Row],[IČO]],#REF!,#REF!)</f>
        <v>#REF!</v>
      </c>
      <c r="N135" t="e">
        <f>_xlfn.XLOOKUP(Tabuľka9[[#This Row],[IČO]],#REF!,#REF!)</f>
        <v>#REF!</v>
      </c>
    </row>
    <row r="136" spans="1:14" hidden="1" x14ac:dyDescent="0.35">
      <c r="A136" t="s">
        <v>125</v>
      </c>
      <c r="B136" t="s">
        <v>154</v>
      </c>
      <c r="C136" t="s">
        <v>13</v>
      </c>
      <c r="E136" s="10">
        <f>IF(COUNTIF(cis_DPH!$B$2:$B$84,B136)&gt;0,D136*1.1,IF(COUNTIF(cis_DPH!$B$85:$B$171,B136)&gt;0,D136*1.2,"chyba"))</f>
        <v>0</v>
      </c>
      <c r="G136" s="16" t="e">
        <f>_xlfn.XLOOKUP(Tabuľka9[[#This Row],[položka]],#REF!,#REF!)</f>
        <v>#REF!</v>
      </c>
      <c r="I136" s="15">
        <f>Tabuľka9[[#This Row],[Aktuálna cena v RZ s DPH]]*Tabuľka9[[#This Row],[Priemerný odber za mesiac]]</f>
        <v>0</v>
      </c>
      <c r="K136" s="17" t="e">
        <f>Tabuľka9[[#This Row],[Cena za MJ s DPH]]*Tabuľka9[[#This Row],[Predpokladaný odber počas 6 mesiacov]]</f>
        <v>#REF!</v>
      </c>
      <c r="L136" s="1">
        <v>160881</v>
      </c>
      <c r="M136" t="e">
        <f>_xlfn.XLOOKUP(Tabuľka9[[#This Row],[IČO]],#REF!,#REF!)</f>
        <v>#REF!</v>
      </c>
      <c r="N136" t="e">
        <f>_xlfn.XLOOKUP(Tabuľka9[[#This Row],[IČO]],#REF!,#REF!)</f>
        <v>#REF!</v>
      </c>
    </row>
    <row r="137" spans="1:14" hidden="1" x14ac:dyDescent="0.35">
      <c r="A137" t="s">
        <v>125</v>
      </c>
      <c r="B137" t="s">
        <v>155</v>
      </c>
      <c r="C137" t="s">
        <v>13</v>
      </c>
      <c r="E137" s="10">
        <f>IF(COUNTIF(cis_DPH!$B$2:$B$84,B137)&gt;0,D137*1.1,IF(COUNTIF(cis_DPH!$B$85:$B$171,B137)&gt;0,D137*1.2,"chyba"))</f>
        <v>0</v>
      </c>
      <c r="G137" s="16" t="e">
        <f>_xlfn.XLOOKUP(Tabuľka9[[#This Row],[položka]],#REF!,#REF!)</f>
        <v>#REF!</v>
      </c>
      <c r="I137" s="15">
        <f>Tabuľka9[[#This Row],[Aktuálna cena v RZ s DPH]]*Tabuľka9[[#This Row],[Priemerný odber za mesiac]]</f>
        <v>0</v>
      </c>
      <c r="K137" s="17" t="e">
        <f>Tabuľka9[[#This Row],[Cena za MJ s DPH]]*Tabuľka9[[#This Row],[Predpokladaný odber počas 6 mesiacov]]</f>
        <v>#REF!</v>
      </c>
      <c r="L137" s="1">
        <v>160881</v>
      </c>
      <c r="M137" t="e">
        <f>_xlfn.XLOOKUP(Tabuľka9[[#This Row],[IČO]],#REF!,#REF!)</f>
        <v>#REF!</v>
      </c>
      <c r="N137" t="e">
        <f>_xlfn.XLOOKUP(Tabuľka9[[#This Row],[IČO]],#REF!,#REF!)</f>
        <v>#REF!</v>
      </c>
    </row>
    <row r="138" spans="1:14" hidden="1" x14ac:dyDescent="0.35">
      <c r="A138" t="s">
        <v>125</v>
      </c>
      <c r="B138" t="s">
        <v>156</v>
      </c>
      <c r="C138" t="s">
        <v>13</v>
      </c>
      <c r="E138" s="10">
        <f>IF(COUNTIF(cis_DPH!$B$2:$B$84,B138)&gt;0,D138*1.1,IF(COUNTIF(cis_DPH!$B$85:$B$171,B138)&gt;0,D138*1.2,"chyba"))</f>
        <v>0</v>
      </c>
      <c r="G138" s="16" t="e">
        <f>_xlfn.XLOOKUP(Tabuľka9[[#This Row],[položka]],#REF!,#REF!)</f>
        <v>#REF!</v>
      </c>
      <c r="I138" s="15">
        <f>Tabuľka9[[#This Row],[Aktuálna cena v RZ s DPH]]*Tabuľka9[[#This Row],[Priemerný odber za mesiac]]</f>
        <v>0</v>
      </c>
      <c r="K138" s="17" t="e">
        <f>Tabuľka9[[#This Row],[Cena za MJ s DPH]]*Tabuľka9[[#This Row],[Predpokladaný odber počas 6 mesiacov]]</f>
        <v>#REF!</v>
      </c>
      <c r="L138" s="1">
        <v>160881</v>
      </c>
      <c r="M138" t="e">
        <f>_xlfn.XLOOKUP(Tabuľka9[[#This Row],[IČO]],#REF!,#REF!)</f>
        <v>#REF!</v>
      </c>
      <c r="N138" t="e">
        <f>_xlfn.XLOOKUP(Tabuľka9[[#This Row],[IČO]],#REF!,#REF!)</f>
        <v>#REF!</v>
      </c>
    </row>
    <row r="139" spans="1:14" hidden="1" x14ac:dyDescent="0.35">
      <c r="A139" t="s">
        <v>125</v>
      </c>
      <c r="B139" t="s">
        <v>157</v>
      </c>
      <c r="C139" t="s">
        <v>13</v>
      </c>
      <c r="E139" s="10">
        <f>IF(COUNTIF(cis_DPH!$B$2:$B$84,B139)&gt;0,D139*1.1,IF(COUNTIF(cis_DPH!$B$85:$B$171,B139)&gt;0,D139*1.2,"chyba"))</f>
        <v>0</v>
      </c>
      <c r="G139" s="16" t="e">
        <f>_xlfn.XLOOKUP(Tabuľka9[[#This Row],[položka]],#REF!,#REF!)</f>
        <v>#REF!</v>
      </c>
      <c r="I139" s="15">
        <f>Tabuľka9[[#This Row],[Aktuálna cena v RZ s DPH]]*Tabuľka9[[#This Row],[Priemerný odber za mesiac]]</f>
        <v>0</v>
      </c>
      <c r="K139" s="17" t="e">
        <f>Tabuľka9[[#This Row],[Cena za MJ s DPH]]*Tabuľka9[[#This Row],[Predpokladaný odber počas 6 mesiacov]]</f>
        <v>#REF!</v>
      </c>
      <c r="L139" s="1">
        <v>160881</v>
      </c>
      <c r="M139" t="e">
        <f>_xlfn.XLOOKUP(Tabuľka9[[#This Row],[IČO]],#REF!,#REF!)</f>
        <v>#REF!</v>
      </c>
      <c r="N139" t="e">
        <f>_xlfn.XLOOKUP(Tabuľka9[[#This Row],[IČO]],#REF!,#REF!)</f>
        <v>#REF!</v>
      </c>
    </row>
    <row r="140" spans="1:14" hidden="1" x14ac:dyDescent="0.35">
      <c r="A140" t="s">
        <v>125</v>
      </c>
      <c r="B140" t="s">
        <v>158</v>
      </c>
      <c r="C140" t="s">
        <v>13</v>
      </c>
      <c r="E140" s="10">
        <f>IF(COUNTIF(cis_DPH!$B$2:$B$84,B140)&gt;0,D140*1.1,IF(COUNTIF(cis_DPH!$B$85:$B$171,B140)&gt;0,D140*1.2,"chyba"))</f>
        <v>0</v>
      </c>
      <c r="G140" s="16" t="e">
        <f>_xlfn.XLOOKUP(Tabuľka9[[#This Row],[položka]],#REF!,#REF!)</f>
        <v>#REF!</v>
      </c>
      <c r="I140" s="15">
        <f>Tabuľka9[[#This Row],[Aktuálna cena v RZ s DPH]]*Tabuľka9[[#This Row],[Priemerný odber za mesiac]]</f>
        <v>0</v>
      </c>
      <c r="K140" s="17" t="e">
        <f>Tabuľka9[[#This Row],[Cena za MJ s DPH]]*Tabuľka9[[#This Row],[Predpokladaný odber počas 6 mesiacov]]</f>
        <v>#REF!</v>
      </c>
      <c r="L140" s="1">
        <v>160881</v>
      </c>
      <c r="M140" t="e">
        <f>_xlfn.XLOOKUP(Tabuľka9[[#This Row],[IČO]],#REF!,#REF!)</f>
        <v>#REF!</v>
      </c>
      <c r="N140" t="e">
        <f>_xlfn.XLOOKUP(Tabuľka9[[#This Row],[IČO]],#REF!,#REF!)</f>
        <v>#REF!</v>
      </c>
    </row>
    <row r="141" spans="1:14" hidden="1" x14ac:dyDescent="0.35">
      <c r="A141" t="s">
        <v>125</v>
      </c>
      <c r="B141" t="s">
        <v>159</v>
      </c>
      <c r="C141" t="s">
        <v>13</v>
      </c>
      <c r="E141" s="10">
        <f>IF(COUNTIF(cis_DPH!$B$2:$B$84,B141)&gt;0,D141*1.1,IF(COUNTIF(cis_DPH!$B$85:$B$171,B141)&gt;0,D141*1.2,"chyba"))</f>
        <v>0</v>
      </c>
      <c r="G141" s="16" t="e">
        <f>_xlfn.XLOOKUP(Tabuľka9[[#This Row],[položka]],#REF!,#REF!)</f>
        <v>#REF!</v>
      </c>
      <c r="I141" s="15">
        <f>Tabuľka9[[#This Row],[Aktuálna cena v RZ s DPH]]*Tabuľka9[[#This Row],[Priemerný odber za mesiac]]</f>
        <v>0</v>
      </c>
      <c r="K141" s="17" t="e">
        <f>Tabuľka9[[#This Row],[Cena za MJ s DPH]]*Tabuľka9[[#This Row],[Predpokladaný odber počas 6 mesiacov]]</f>
        <v>#REF!</v>
      </c>
      <c r="L141" s="1">
        <v>160881</v>
      </c>
      <c r="M141" t="e">
        <f>_xlfn.XLOOKUP(Tabuľka9[[#This Row],[IČO]],#REF!,#REF!)</f>
        <v>#REF!</v>
      </c>
      <c r="N141" t="e">
        <f>_xlfn.XLOOKUP(Tabuľka9[[#This Row],[IČO]],#REF!,#REF!)</f>
        <v>#REF!</v>
      </c>
    </row>
    <row r="142" spans="1:14" hidden="1" x14ac:dyDescent="0.35">
      <c r="A142" t="s">
        <v>125</v>
      </c>
      <c r="B142" t="s">
        <v>160</v>
      </c>
      <c r="C142" t="s">
        <v>13</v>
      </c>
      <c r="E142" s="10">
        <f>IF(COUNTIF(cis_DPH!$B$2:$B$84,B142)&gt;0,D142*1.1,IF(COUNTIF(cis_DPH!$B$85:$B$171,B142)&gt;0,D142*1.2,"chyba"))</f>
        <v>0</v>
      </c>
      <c r="G142" s="16" t="e">
        <f>_xlfn.XLOOKUP(Tabuľka9[[#This Row],[položka]],#REF!,#REF!)</f>
        <v>#REF!</v>
      </c>
      <c r="I142" s="15">
        <f>Tabuľka9[[#This Row],[Aktuálna cena v RZ s DPH]]*Tabuľka9[[#This Row],[Priemerný odber za mesiac]]</f>
        <v>0</v>
      </c>
      <c r="K142" s="17" t="e">
        <f>Tabuľka9[[#This Row],[Cena za MJ s DPH]]*Tabuľka9[[#This Row],[Predpokladaný odber počas 6 mesiacov]]</f>
        <v>#REF!</v>
      </c>
      <c r="L142" s="1">
        <v>160881</v>
      </c>
      <c r="M142" t="e">
        <f>_xlfn.XLOOKUP(Tabuľka9[[#This Row],[IČO]],#REF!,#REF!)</f>
        <v>#REF!</v>
      </c>
      <c r="N142" t="e">
        <f>_xlfn.XLOOKUP(Tabuľka9[[#This Row],[IČO]],#REF!,#REF!)</f>
        <v>#REF!</v>
      </c>
    </row>
    <row r="143" spans="1:14" hidden="1" x14ac:dyDescent="0.35">
      <c r="A143" t="s">
        <v>125</v>
      </c>
      <c r="B143" t="s">
        <v>161</v>
      </c>
      <c r="C143" t="s">
        <v>13</v>
      </c>
      <c r="E143" s="10">
        <f>IF(COUNTIF(cis_DPH!$B$2:$B$84,B143)&gt;0,D143*1.1,IF(COUNTIF(cis_DPH!$B$85:$B$171,B143)&gt;0,D143*1.2,"chyba"))</f>
        <v>0</v>
      </c>
      <c r="G143" s="16" t="e">
        <f>_xlfn.XLOOKUP(Tabuľka9[[#This Row],[položka]],#REF!,#REF!)</f>
        <v>#REF!</v>
      </c>
      <c r="I143" s="15">
        <f>Tabuľka9[[#This Row],[Aktuálna cena v RZ s DPH]]*Tabuľka9[[#This Row],[Priemerný odber za mesiac]]</f>
        <v>0</v>
      </c>
      <c r="K143" s="17" t="e">
        <f>Tabuľka9[[#This Row],[Cena za MJ s DPH]]*Tabuľka9[[#This Row],[Predpokladaný odber počas 6 mesiacov]]</f>
        <v>#REF!</v>
      </c>
      <c r="L143" s="1">
        <v>160881</v>
      </c>
      <c r="M143" t="e">
        <f>_xlfn.XLOOKUP(Tabuľka9[[#This Row],[IČO]],#REF!,#REF!)</f>
        <v>#REF!</v>
      </c>
      <c r="N143" t="e">
        <f>_xlfn.XLOOKUP(Tabuľka9[[#This Row],[IČO]],#REF!,#REF!)</f>
        <v>#REF!</v>
      </c>
    </row>
    <row r="144" spans="1:14" hidden="1" x14ac:dyDescent="0.35">
      <c r="A144" t="s">
        <v>125</v>
      </c>
      <c r="B144" t="s">
        <v>162</v>
      </c>
      <c r="C144" t="s">
        <v>13</v>
      </c>
      <c r="E144" s="10">
        <f>IF(COUNTIF(cis_DPH!$B$2:$B$84,B144)&gt;0,D144*1.1,IF(COUNTIF(cis_DPH!$B$85:$B$171,B144)&gt;0,D144*1.2,"chyba"))</f>
        <v>0</v>
      </c>
      <c r="G144" s="16" t="e">
        <f>_xlfn.XLOOKUP(Tabuľka9[[#This Row],[položka]],#REF!,#REF!)</f>
        <v>#REF!</v>
      </c>
      <c r="I144" s="15">
        <f>Tabuľka9[[#This Row],[Aktuálna cena v RZ s DPH]]*Tabuľka9[[#This Row],[Priemerný odber za mesiac]]</f>
        <v>0</v>
      </c>
      <c r="K144" s="17" t="e">
        <f>Tabuľka9[[#This Row],[Cena za MJ s DPH]]*Tabuľka9[[#This Row],[Predpokladaný odber počas 6 mesiacov]]</f>
        <v>#REF!</v>
      </c>
      <c r="L144" s="1">
        <v>160881</v>
      </c>
      <c r="M144" t="e">
        <f>_xlfn.XLOOKUP(Tabuľka9[[#This Row],[IČO]],#REF!,#REF!)</f>
        <v>#REF!</v>
      </c>
      <c r="N144" t="e">
        <f>_xlfn.XLOOKUP(Tabuľka9[[#This Row],[IČO]],#REF!,#REF!)</f>
        <v>#REF!</v>
      </c>
    </row>
    <row r="145" spans="1:14" hidden="1" x14ac:dyDescent="0.35">
      <c r="A145" t="s">
        <v>125</v>
      </c>
      <c r="B145" t="s">
        <v>163</v>
      </c>
      <c r="C145" t="s">
        <v>13</v>
      </c>
      <c r="E145" s="10">
        <f>IF(COUNTIF(cis_DPH!$B$2:$B$84,B145)&gt;0,D145*1.1,IF(COUNTIF(cis_DPH!$B$85:$B$171,B145)&gt;0,D145*1.2,"chyba"))</f>
        <v>0</v>
      </c>
      <c r="G145" s="16" t="e">
        <f>_xlfn.XLOOKUP(Tabuľka9[[#This Row],[položka]],#REF!,#REF!)</f>
        <v>#REF!</v>
      </c>
      <c r="I145" s="15">
        <f>Tabuľka9[[#This Row],[Aktuálna cena v RZ s DPH]]*Tabuľka9[[#This Row],[Priemerný odber za mesiac]]</f>
        <v>0</v>
      </c>
      <c r="K145" s="17" t="e">
        <f>Tabuľka9[[#This Row],[Cena za MJ s DPH]]*Tabuľka9[[#This Row],[Predpokladaný odber počas 6 mesiacov]]</f>
        <v>#REF!</v>
      </c>
      <c r="L145" s="1">
        <v>160881</v>
      </c>
      <c r="M145" t="e">
        <f>_xlfn.XLOOKUP(Tabuľka9[[#This Row],[IČO]],#REF!,#REF!)</f>
        <v>#REF!</v>
      </c>
      <c r="N145" t="e">
        <f>_xlfn.XLOOKUP(Tabuľka9[[#This Row],[IČO]],#REF!,#REF!)</f>
        <v>#REF!</v>
      </c>
    </row>
    <row r="146" spans="1:14" hidden="1" x14ac:dyDescent="0.35">
      <c r="A146" t="s">
        <v>125</v>
      </c>
      <c r="B146" t="s">
        <v>164</v>
      </c>
      <c r="C146" t="s">
        <v>13</v>
      </c>
      <c r="E146" s="10">
        <f>IF(COUNTIF(cis_DPH!$B$2:$B$84,B146)&gt;0,D146*1.1,IF(COUNTIF(cis_DPH!$B$85:$B$171,B146)&gt;0,D146*1.2,"chyba"))</f>
        <v>0</v>
      </c>
      <c r="G146" s="16" t="e">
        <f>_xlfn.XLOOKUP(Tabuľka9[[#This Row],[položka]],#REF!,#REF!)</f>
        <v>#REF!</v>
      </c>
      <c r="I146" s="15">
        <f>Tabuľka9[[#This Row],[Aktuálna cena v RZ s DPH]]*Tabuľka9[[#This Row],[Priemerný odber za mesiac]]</f>
        <v>0</v>
      </c>
      <c r="K146" s="17" t="e">
        <f>Tabuľka9[[#This Row],[Cena za MJ s DPH]]*Tabuľka9[[#This Row],[Predpokladaný odber počas 6 mesiacov]]</f>
        <v>#REF!</v>
      </c>
      <c r="L146" s="1">
        <v>160881</v>
      </c>
      <c r="M146" t="e">
        <f>_xlfn.XLOOKUP(Tabuľka9[[#This Row],[IČO]],#REF!,#REF!)</f>
        <v>#REF!</v>
      </c>
      <c r="N146" t="e">
        <f>_xlfn.XLOOKUP(Tabuľka9[[#This Row],[IČO]],#REF!,#REF!)</f>
        <v>#REF!</v>
      </c>
    </row>
    <row r="147" spans="1:14" hidden="1" x14ac:dyDescent="0.35">
      <c r="A147" t="s">
        <v>125</v>
      </c>
      <c r="B147" t="s">
        <v>165</v>
      </c>
      <c r="C147" t="s">
        <v>13</v>
      </c>
      <c r="E147" s="10">
        <f>IF(COUNTIF(cis_DPH!$B$2:$B$84,B147)&gt;0,D147*1.1,IF(COUNTIF(cis_DPH!$B$85:$B$171,B147)&gt;0,D147*1.2,"chyba"))</f>
        <v>0</v>
      </c>
      <c r="G147" s="16" t="e">
        <f>_xlfn.XLOOKUP(Tabuľka9[[#This Row],[položka]],#REF!,#REF!)</f>
        <v>#REF!</v>
      </c>
      <c r="I147" s="15">
        <f>Tabuľka9[[#This Row],[Aktuálna cena v RZ s DPH]]*Tabuľka9[[#This Row],[Priemerný odber za mesiac]]</f>
        <v>0</v>
      </c>
      <c r="K147" s="17" t="e">
        <f>Tabuľka9[[#This Row],[Cena za MJ s DPH]]*Tabuľka9[[#This Row],[Predpokladaný odber počas 6 mesiacov]]</f>
        <v>#REF!</v>
      </c>
      <c r="L147" s="1">
        <v>160881</v>
      </c>
      <c r="M147" t="e">
        <f>_xlfn.XLOOKUP(Tabuľka9[[#This Row],[IČO]],#REF!,#REF!)</f>
        <v>#REF!</v>
      </c>
      <c r="N147" t="e">
        <f>_xlfn.XLOOKUP(Tabuľka9[[#This Row],[IČO]],#REF!,#REF!)</f>
        <v>#REF!</v>
      </c>
    </row>
    <row r="148" spans="1:14" hidden="1" x14ac:dyDescent="0.35">
      <c r="A148" t="s">
        <v>125</v>
      </c>
      <c r="B148" t="s">
        <v>166</v>
      </c>
      <c r="C148" t="s">
        <v>13</v>
      </c>
      <c r="E148" s="10">
        <f>IF(COUNTIF(cis_DPH!$B$2:$B$84,B148)&gt;0,D148*1.1,IF(COUNTIF(cis_DPH!$B$85:$B$171,B148)&gt;0,D148*1.2,"chyba"))</f>
        <v>0</v>
      </c>
      <c r="G148" s="16" t="e">
        <f>_xlfn.XLOOKUP(Tabuľka9[[#This Row],[položka]],#REF!,#REF!)</f>
        <v>#REF!</v>
      </c>
      <c r="I148" s="15">
        <f>Tabuľka9[[#This Row],[Aktuálna cena v RZ s DPH]]*Tabuľka9[[#This Row],[Priemerný odber za mesiac]]</f>
        <v>0</v>
      </c>
      <c r="K148" s="17" t="e">
        <f>Tabuľka9[[#This Row],[Cena za MJ s DPH]]*Tabuľka9[[#This Row],[Predpokladaný odber počas 6 mesiacov]]</f>
        <v>#REF!</v>
      </c>
      <c r="L148" s="1">
        <v>160881</v>
      </c>
      <c r="M148" t="e">
        <f>_xlfn.XLOOKUP(Tabuľka9[[#This Row],[IČO]],#REF!,#REF!)</f>
        <v>#REF!</v>
      </c>
      <c r="N148" t="e">
        <f>_xlfn.XLOOKUP(Tabuľka9[[#This Row],[IČO]],#REF!,#REF!)</f>
        <v>#REF!</v>
      </c>
    </row>
    <row r="149" spans="1:14" hidden="1" x14ac:dyDescent="0.35">
      <c r="A149" t="s">
        <v>125</v>
      </c>
      <c r="B149" t="s">
        <v>167</v>
      </c>
      <c r="C149" t="s">
        <v>13</v>
      </c>
      <c r="E149" s="10">
        <f>IF(COUNTIF(cis_DPH!$B$2:$B$84,B149)&gt;0,D149*1.1,IF(COUNTIF(cis_DPH!$B$85:$B$171,B149)&gt;0,D149*1.2,"chyba"))</f>
        <v>0</v>
      </c>
      <c r="G149" s="16" t="e">
        <f>_xlfn.XLOOKUP(Tabuľka9[[#This Row],[položka]],#REF!,#REF!)</f>
        <v>#REF!</v>
      </c>
      <c r="I149" s="15">
        <f>Tabuľka9[[#This Row],[Aktuálna cena v RZ s DPH]]*Tabuľka9[[#This Row],[Priemerný odber za mesiac]]</f>
        <v>0</v>
      </c>
      <c r="K149" s="17" t="e">
        <f>Tabuľka9[[#This Row],[Cena za MJ s DPH]]*Tabuľka9[[#This Row],[Predpokladaný odber počas 6 mesiacov]]</f>
        <v>#REF!</v>
      </c>
      <c r="L149" s="1">
        <v>160881</v>
      </c>
      <c r="M149" t="e">
        <f>_xlfn.XLOOKUP(Tabuľka9[[#This Row],[IČO]],#REF!,#REF!)</f>
        <v>#REF!</v>
      </c>
      <c r="N149" t="e">
        <f>_xlfn.XLOOKUP(Tabuľka9[[#This Row],[IČO]],#REF!,#REF!)</f>
        <v>#REF!</v>
      </c>
    </row>
    <row r="150" spans="1:14" hidden="1" x14ac:dyDescent="0.35">
      <c r="A150" t="s">
        <v>125</v>
      </c>
      <c r="B150" t="s">
        <v>168</v>
      </c>
      <c r="C150" t="s">
        <v>13</v>
      </c>
      <c r="E150" s="10">
        <f>IF(COUNTIF(cis_DPH!$B$2:$B$84,B150)&gt;0,D150*1.1,IF(COUNTIF(cis_DPH!$B$85:$B$171,B150)&gt;0,D150*1.2,"chyba"))</f>
        <v>0</v>
      </c>
      <c r="G150" s="16" t="e">
        <f>_xlfn.XLOOKUP(Tabuľka9[[#This Row],[položka]],#REF!,#REF!)</f>
        <v>#REF!</v>
      </c>
      <c r="I150" s="15">
        <f>Tabuľka9[[#This Row],[Aktuálna cena v RZ s DPH]]*Tabuľka9[[#This Row],[Priemerný odber za mesiac]]</f>
        <v>0</v>
      </c>
      <c r="K150" s="17" t="e">
        <f>Tabuľka9[[#This Row],[Cena za MJ s DPH]]*Tabuľka9[[#This Row],[Predpokladaný odber počas 6 mesiacov]]</f>
        <v>#REF!</v>
      </c>
      <c r="L150" s="1">
        <v>160881</v>
      </c>
      <c r="M150" t="e">
        <f>_xlfn.XLOOKUP(Tabuľka9[[#This Row],[IČO]],#REF!,#REF!)</f>
        <v>#REF!</v>
      </c>
      <c r="N150" t="e">
        <f>_xlfn.XLOOKUP(Tabuľka9[[#This Row],[IČO]],#REF!,#REF!)</f>
        <v>#REF!</v>
      </c>
    </row>
    <row r="151" spans="1:14" hidden="1" x14ac:dyDescent="0.35">
      <c r="A151" t="s">
        <v>125</v>
      </c>
      <c r="B151" t="s">
        <v>169</v>
      </c>
      <c r="C151" t="s">
        <v>13</v>
      </c>
      <c r="E151" s="10">
        <f>IF(COUNTIF(cis_DPH!$B$2:$B$84,B151)&gt;0,D151*1.1,IF(COUNTIF(cis_DPH!$B$85:$B$171,B151)&gt;0,D151*1.2,"chyba"))</f>
        <v>0</v>
      </c>
      <c r="G151" s="16" t="e">
        <f>_xlfn.XLOOKUP(Tabuľka9[[#This Row],[položka]],#REF!,#REF!)</f>
        <v>#REF!</v>
      </c>
      <c r="I151" s="15">
        <f>Tabuľka9[[#This Row],[Aktuálna cena v RZ s DPH]]*Tabuľka9[[#This Row],[Priemerný odber za mesiac]]</f>
        <v>0</v>
      </c>
      <c r="K151" s="17" t="e">
        <f>Tabuľka9[[#This Row],[Cena za MJ s DPH]]*Tabuľka9[[#This Row],[Predpokladaný odber počas 6 mesiacov]]</f>
        <v>#REF!</v>
      </c>
      <c r="L151" s="1">
        <v>160881</v>
      </c>
      <c r="M151" t="e">
        <f>_xlfn.XLOOKUP(Tabuľka9[[#This Row],[IČO]],#REF!,#REF!)</f>
        <v>#REF!</v>
      </c>
      <c r="N151" t="e">
        <f>_xlfn.XLOOKUP(Tabuľka9[[#This Row],[IČO]],#REF!,#REF!)</f>
        <v>#REF!</v>
      </c>
    </row>
    <row r="152" spans="1:14" hidden="1" x14ac:dyDescent="0.35">
      <c r="A152" t="s">
        <v>125</v>
      </c>
      <c r="B152" t="s">
        <v>170</v>
      </c>
      <c r="C152" t="s">
        <v>13</v>
      </c>
      <c r="E152" s="10">
        <f>IF(COUNTIF(cis_DPH!$B$2:$B$84,B152)&gt;0,D152*1.1,IF(COUNTIF(cis_DPH!$B$85:$B$171,B152)&gt;0,D152*1.2,"chyba"))</f>
        <v>0</v>
      </c>
      <c r="G152" s="16" t="e">
        <f>_xlfn.XLOOKUP(Tabuľka9[[#This Row],[položka]],#REF!,#REF!)</f>
        <v>#REF!</v>
      </c>
      <c r="I152" s="15">
        <f>Tabuľka9[[#This Row],[Aktuálna cena v RZ s DPH]]*Tabuľka9[[#This Row],[Priemerný odber za mesiac]]</f>
        <v>0</v>
      </c>
      <c r="K152" s="17" t="e">
        <f>Tabuľka9[[#This Row],[Cena za MJ s DPH]]*Tabuľka9[[#This Row],[Predpokladaný odber počas 6 mesiacov]]</f>
        <v>#REF!</v>
      </c>
      <c r="L152" s="1">
        <v>160881</v>
      </c>
      <c r="M152" t="e">
        <f>_xlfn.XLOOKUP(Tabuľka9[[#This Row],[IČO]],#REF!,#REF!)</f>
        <v>#REF!</v>
      </c>
      <c r="N152" t="e">
        <f>_xlfn.XLOOKUP(Tabuľka9[[#This Row],[IČO]],#REF!,#REF!)</f>
        <v>#REF!</v>
      </c>
    </row>
    <row r="153" spans="1:14" hidden="1" x14ac:dyDescent="0.35">
      <c r="A153" t="s">
        <v>125</v>
      </c>
      <c r="B153" t="s">
        <v>171</v>
      </c>
      <c r="C153" t="s">
        <v>13</v>
      </c>
      <c r="E153" s="10">
        <f>IF(COUNTIF(cis_DPH!$B$2:$B$84,B153)&gt;0,D153*1.1,IF(COUNTIF(cis_DPH!$B$85:$B$171,B153)&gt;0,D153*1.2,"chyba"))</f>
        <v>0</v>
      </c>
      <c r="G153" s="16" t="e">
        <f>_xlfn.XLOOKUP(Tabuľka9[[#This Row],[položka]],#REF!,#REF!)</f>
        <v>#REF!</v>
      </c>
      <c r="I153" s="15">
        <f>Tabuľka9[[#This Row],[Aktuálna cena v RZ s DPH]]*Tabuľka9[[#This Row],[Priemerný odber za mesiac]]</f>
        <v>0</v>
      </c>
      <c r="K153" s="17" t="e">
        <f>Tabuľka9[[#This Row],[Cena za MJ s DPH]]*Tabuľka9[[#This Row],[Predpokladaný odber počas 6 mesiacov]]</f>
        <v>#REF!</v>
      </c>
      <c r="L153" s="1">
        <v>160881</v>
      </c>
      <c r="M153" t="e">
        <f>_xlfn.XLOOKUP(Tabuľka9[[#This Row],[IČO]],#REF!,#REF!)</f>
        <v>#REF!</v>
      </c>
      <c r="N153" t="e">
        <f>_xlfn.XLOOKUP(Tabuľka9[[#This Row],[IČO]],#REF!,#REF!)</f>
        <v>#REF!</v>
      </c>
    </row>
    <row r="154" spans="1:14" hidden="1" x14ac:dyDescent="0.35">
      <c r="A154" t="s">
        <v>125</v>
      </c>
      <c r="B154" t="s">
        <v>172</v>
      </c>
      <c r="C154" t="s">
        <v>13</v>
      </c>
      <c r="E154" s="10">
        <f>IF(COUNTIF(cis_DPH!$B$2:$B$84,B154)&gt;0,D154*1.1,IF(COUNTIF(cis_DPH!$B$85:$B$171,B154)&gt;0,D154*1.2,"chyba"))</f>
        <v>0</v>
      </c>
      <c r="G154" s="16" t="e">
        <f>_xlfn.XLOOKUP(Tabuľka9[[#This Row],[položka]],#REF!,#REF!)</f>
        <v>#REF!</v>
      </c>
      <c r="I154" s="15">
        <f>Tabuľka9[[#This Row],[Aktuálna cena v RZ s DPH]]*Tabuľka9[[#This Row],[Priemerný odber za mesiac]]</f>
        <v>0</v>
      </c>
      <c r="K154" s="17" t="e">
        <f>Tabuľka9[[#This Row],[Cena za MJ s DPH]]*Tabuľka9[[#This Row],[Predpokladaný odber počas 6 mesiacov]]</f>
        <v>#REF!</v>
      </c>
      <c r="L154" s="1">
        <v>160881</v>
      </c>
      <c r="M154" t="e">
        <f>_xlfn.XLOOKUP(Tabuľka9[[#This Row],[IČO]],#REF!,#REF!)</f>
        <v>#REF!</v>
      </c>
      <c r="N154" t="e">
        <f>_xlfn.XLOOKUP(Tabuľka9[[#This Row],[IČO]],#REF!,#REF!)</f>
        <v>#REF!</v>
      </c>
    </row>
    <row r="155" spans="1:14" hidden="1" x14ac:dyDescent="0.35">
      <c r="A155" t="s">
        <v>125</v>
      </c>
      <c r="B155" t="s">
        <v>173</v>
      </c>
      <c r="C155" t="s">
        <v>13</v>
      </c>
      <c r="E155" s="10">
        <f>IF(COUNTIF(cis_DPH!$B$2:$B$84,B155)&gt;0,D155*1.1,IF(COUNTIF(cis_DPH!$B$85:$B$171,B155)&gt;0,D155*1.2,"chyba"))</f>
        <v>0</v>
      </c>
      <c r="G155" s="16" t="e">
        <f>_xlfn.XLOOKUP(Tabuľka9[[#This Row],[položka]],#REF!,#REF!)</f>
        <v>#REF!</v>
      </c>
      <c r="I155" s="15">
        <f>Tabuľka9[[#This Row],[Aktuálna cena v RZ s DPH]]*Tabuľka9[[#This Row],[Priemerný odber za mesiac]]</f>
        <v>0</v>
      </c>
      <c r="K155" s="17" t="e">
        <f>Tabuľka9[[#This Row],[Cena za MJ s DPH]]*Tabuľka9[[#This Row],[Predpokladaný odber počas 6 mesiacov]]</f>
        <v>#REF!</v>
      </c>
      <c r="L155" s="1">
        <v>160881</v>
      </c>
      <c r="M155" t="e">
        <f>_xlfn.XLOOKUP(Tabuľka9[[#This Row],[IČO]],#REF!,#REF!)</f>
        <v>#REF!</v>
      </c>
      <c r="N155" t="e">
        <f>_xlfn.XLOOKUP(Tabuľka9[[#This Row],[IČO]],#REF!,#REF!)</f>
        <v>#REF!</v>
      </c>
    </row>
    <row r="156" spans="1:14" hidden="1" x14ac:dyDescent="0.35">
      <c r="A156" t="s">
        <v>125</v>
      </c>
      <c r="B156" t="s">
        <v>174</v>
      </c>
      <c r="C156" t="s">
        <v>13</v>
      </c>
      <c r="E156" s="10">
        <f>IF(COUNTIF(cis_DPH!$B$2:$B$84,B156)&gt;0,D156*1.1,IF(COUNTIF(cis_DPH!$B$85:$B$171,B156)&gt;0,D156*1.2,"chyba"))</f>
        <v>0</v>
      </c>
      <c r="G156" s="16" t="e">
        <f>_xlfn.XLOOKUP(Tabuľka9[[#This Row],[položka]],#REF!,#REF!)</f>
        <v>#REF!</v>
      </c>
      <c r="I156" s="15">
        <f>Tabuľka9[[#This Row],[Aktuálna cena v RZ s DPH]]*Tabuľka9[[#This Row],[Priemerný odber za mesiac]]</f>
        <v>0</v>
      </c>
      <c r="K156" s="17" t="e">
        <f>Tabuľka9[[#This Row],[Cena za MJ s DPH]]*Tabuľka9[[#This Row],[Predpokladaný odber počas 6 mesiacov]]</f>
        <v>#REF!</v>
      </c>
      <c r="L156" s="1">
        <v>160881</v>
      </c>
      <c r="M156" t="e">
        <f>_xlfn.XLOOKUP(Tabuľka9[[#This Row],[IČO]],#REF!,#REF!)</f>
        <v>#REF!</v>
      </c>
      <c r="N156" t="e">
        <f>_xlfn.XLOOKUP(Tabuľka9[[#This Row],[IČO]],#REF!,#REF!)</f>
        <v>#REF!</v>
      </c>
    </row>
    <row r="157" spans="1:14" hidden="1" x14ac:dyDescent="0.35">
      <c r="A157" t="s">
        <v>125</v>
      </c>
      <c r="B157" t="s">
        <v>175</v>
      </c>
      <c r="C157" t="s">
        <v>13</v>
      </c>
      <c r="E157" s="10">
        <f>IF(COUNTIF(cis_DPH!$B$2:$B$84,B157)&gt;0,D157*1.1,IF(COUNTIF(cis_DPH!$B$85:$B$171,B157)&gt;0,D157*1.2,"chyba"))</f>
        <v>0</v>
      </c>
      <c r="G157" s="16" t="e">
        <f>_xlfn.XLOOKUP(Tabuľka9[[#This Row],[položka]],#REF!,#REF!)</f>
        <v>#REF!</v>
      </c>
      <c r="I157" s="15">
        <f>Tabuľka9[[#This Row],[Aktuálna cena v RZ s DPH]]*Tabuľka9[[#This Row],[Priemerný odber za mesiac]]</f>
        <v>0</v>
      </c>
      <c r="K157" s="17" t="e">
        <f>Tabuľka9[[#This Row],[Cena za MJ s DPH]]*Tabuľka9[[#This Row],[Predpokladaný odber počas 6 mesiacov]]</f>
        <v>#REF!</v>
      </c>
      <c r="L157" s="1">
        <v>160881</v>
      </c>
      <c r="M157" t="e">
        <f>_xlfn.XLOOKUP(Tabuľka9[[#This Row],[IČO]],#REF!,#REF!)</f>
        <v>#REF!</v>
      </c>
      <c r="N157" t="e">
        <f>_xlfn.XLOOKUP(Tabuľka9[[#This Row],[IČO]],#REF!,#REF!)</f>
        <v>#REF!</v>
      </c>
    </row>
    <row r="158" spans="1:14" hidden="1" x14ac:dyDescent="0.35">
      <c r="A158" t="s">
        <v>125</v>
      </c>
      <c r="B158" t="s">
        <v>176</v>
      </c>
      <c r="C158" t="s">
        <v>13</v>
      </c>
      <c r="E158" s="10">
        <f>IF(COUNTIF(cis_DPH!$B$2:$B$84,B158)&gt;0,D158*1.1,IF(COUNTIF(cis_DPH!$B$85:$B$171,B158)&gt;0,D158*1.2,"chyba"))</f>
        <v>0</v>
      </c>
      <c r="G158" s="16" t="e">
        <f>_xlfn.XLOOKUP(Tabuľka9[[#This Row],[položka]],#REF!,#REF!)</f>
        <v>#REF!</v>
      </c>
      <c r="I158" s="15">
        <f>Tabuľka9[[#This Row],[Aktuálna cena v RZ s DPH]]*Tabuľka9[[#This Row],[Priemerný odber za mesiac]]</f>
        <v>0</v>
      </c>
      <c r="K158" s="17" t="e">
        <f>Tabuľka9[[#This Row],[Cena za MJ s DPH]]*Tabuľka9[[#This Row],[Predpokladaný odber počas 6 mesiacov]]</f>
        <v>#REF!</v>
      </c>
      <c r="L158" s="1">
        <v>160881</v>
      </c>
      <c r="M158" t="e">
        <f>_xlfn.XLOOKUP(Tabuľka9[[#This Row],[IČO]],#REF!,#REF!)</f>
        <v>#REF!</v>
      </c>
      <c r="N158" t="e">
        <f>_xlfn.XLOOKUP(Tabuľka9[[#This Row],[IČO]],#REF!,#REF!)</f>
        <v>#REF!</v>
      </c>
    </row>
    <row r="159" spans="1:14" hidden="1" x14ac:dyDescent="0.35">
      <c r="A159" t="s">
        <v>125</v>
      </c>
      <c r="B159" t="s">
        <v>177</v>
      </c>
      <c r="C159" t="s">
        <v>13</v>
      </c>
      <c r="E159" s="10">
        <f>IF(COUNTIF(cis_DPH!$B$2:$B$84,B159)&gt;0,D159*1.1,IF(COUNTIF(cis_DPH!$B$85:$B$171,B159)&gt;0,D159*1.2,"chyba"))</f>
        <v>0</v>
      </c>
      <c r="G159" s="16" t="e">
        <f>_xlfn.XLOOKUP(Tabuľka9[[#This Row],[položka]],#REF!,#REF!)</f>
        <v>#REF!</v>
      </c>
      <c r="I159" s="15">
        <f>Tabuľka9[[#This Row],[Aktuálna cena v RZ s DPH]]*Tabuľka9[[#This Row],[Priemerný odber za mesiac]]</f>
        <v>0</v>
      </c>
      <c r="K159" s="17" t="e">
        <f>Tabuľka9[[#This Row],[Cena za MJ s DPH]]*Tabuľka9[[#This Row],[Predpokladaný odber počas 6 mesiacov]]</f>
        <v>#REF!</v>
      </c>
      <c r="L159" s="1">
        <v>160881</v>
      </c>
      <c r="M159" t="e">
        <f>_xlfn.XLOOKUP(Tabuľka9[[#This Row],[IČO]],#REF!,#REF!)</f>
        <v>#REF!</v>
      </c>
      <c r="N159" t="e">
        <f>_xlfn.XLOOKUP(Tabuľka9[[#This Row],[IČO]],#REF!,#REF!)</f>
        <v>#REF!</v>
      </c>
    </row>
    <row r="160" spans="1:14" hidden="1" x14ac:dyDescent="0.35">
      <c r="A160" t="s">
        <v>125</v>
      </c>
      <c r="B160" t="s">
        <v>178</v>
      </c>
      <c r="C160" t="s">
        <v>13</v>
      </c>
      <c r="E160" s="10">
        <f>IF(COUNTIF(cis_DPH!$B$2:$B$84,B160)&gt;0,D160*1.1,IF(COUNTIF(cis_DPH!$B$85:$B$171,B160)&gt;0,D160*1.2,"chyba"))</f>
        <v>0</v>
      </c>
      <c r="G160" s="16" t="e">
        <f>_xlfn.XLOOKUP(Tabuľka9[[#This Row],[položka]],#REF!,#REF!)</f>
        <v>#REF!</v>
      </c>
      <c r="I160" s="15">
        <f>Tabuľka9[[#This Row],[Aktuálna cena v RZ s DPH]]*Tabuľka9[[#This Row],[Priemerný odber za mesiac]]</f>
        <v>0</v>
      </c>
      <c r="K160" s="17" t="e">
        <f>Tabuľka9[[#This Row],[Cena za MJ s DPH]]*Tabuľka9[[#This Row],[Predpokladaný odber počas 6 mesiacov]]</f>
        <v>#REF!</v>
      </c>
      <c r="L160" s="1">
        <v>160881</v>
      </c>
      <c r="M160" t="e">
        <f>_xlfn.XLOOKUP(Tabuľka9[[#This Row],[IČO]],#REF!,#REF!)</f>
        <v>#REF!</v>
      </c>
      <c r="N160" t="e">
        <f>_xlfn.XLOOKUP(Tabuľka9[[#This Row],[IČO]],#REF!,#REF!)</f>
        <v>#REF!</v>
      </c>
    </row>
    <row r="161" spans="1:14" hidden="1" x14ac:dyDescent="0.35">
      <c r="A161" t="s">
        <v>125</v>
      </c>
      <c r="B161" t="s">
        <v>179</v>
      </c>
      <c r="C161" t="s">
        <v>13</v>
      </c>
      <c r="E161" s="10">
        <f>IF(COUNTIF(cis_DPH!$B$2:$B$84,B161)&gt;0,D161*1.1,IF(COUNTIF(cis_DPH!$B$85:$B$171,B161)&gt;0,D161*1.2,"chyba"))</f>
        <v>0</v>
      </c>
      <c r="G161" s="16" t="e">
        <f>_xlfn.XLOOKUP(Tabuľka9[[#This Row],[položka]],#REF!,#REF!)</f>
        <v>#REF!</v>
      </c>
      <c r="I161" s="15">
        <f>Tabuľka9[[#This Row],[Aktuálna cena v RZ s DPH]]*Tabuľka9[[#This Row],[Priemerný odber za mesiac]]</f>
        <v>0</v>
      </c>
      <c r="K161" s="17" t="e">
        <f>Tabuľka9[[#This Row],[Cena za MJ s DPH]]*Tabuľka9[[#This Row],[Predpokladaný odber počas 6 mesiacov]]</f>
        <v>#REF!</v>
      </c>
      <c r="L161" s="1">
        <v>160881</v>
      </c>
      <c r="M161" t="e">
        <f>_xlfn.XLOOKUP(Tabuľka9[[#This Row],[IČO]],#REF!,#REF!)</f>
        <v>#REF!</v>
      </c>
      <c r="N161" t="e">
        <f>_xlfn.XLOOKUP(Tabuľka9[[#This Row],[IČO]],#REF!,#REF!)</f>
        <v>#REF!</v>
      </c>
    </row>
    <row r="162" spans="1:14" hidden="1" x14ac:dyDescent="0.35">
      <c r="A162" t="s">
        <v>125</v>
      </c>
      <c r="B162" t="s">
        <v>180</v>
      </c>
      <c r="C162" t="s">
        <v>13</v>
      </c>
      <c r="E162" s="10">
        <f>IF(COUNTIF(cis_DPH!$B$2:$B$84,B162)&gt;0,D162*1.1,IF(COUNTIF(cis_DPH!$B$85:$B$171,B162)&gt;0,D162*1.2,"chyba"))</f>
        <v>0</v>
      </c>
      <c r="G162" s="16" t="e">
        <f>_xlfn.XLOOKUP(Tabuľka9[[#This Row],[položka]],#REF!,#REF!)</f>
        <v>#REF!</v>
      </c>
      <c r="I162" s="15">
        <f>Tabuľka9[[#This Row],[Aktuálna cena v RZ s DPH]]*Tabuľka9[[#This Row],[Priemerný odber za mesiac]]</f>
        <v>0</v>
      </c>
      <c r="K162" s="17" t="e">
        <f>Tabuľka9[[#This Row],[Cena za MJ s DPH]]*Tabuľka9[[#This Row],[Predpokladaný odber počas 6 mesiacov]]</f>
        <v>#REF!</v>
      </c>
      <c r="L162" s="1">
        <v>160881</v>
      </c>
      <c r="M162" t="e">
        <f>_xlfn.XLOOKUP(Tabuľka9[[#This Row],[IČO]],#REF!,#REF!)</f>
        <v>#REF!</v>
      </c>
      <c r="N162" t="e">
        <f>_xlfn.XLOOKUP(Tabuľka9[[#This Row],[IČO]],#REF!,#REF!)</f>
        <v>#REF!</v>
      </c>
    </row>
    <row r="163" spans="1:14" hidden="1" x14ac:dyDescent="0.35">
      <c r="A163" t="s">
        <v>125</v>
      </c>
      <c r="B163" t="s">
        <v>181</v>
      </c>
      <c r="C163" t="s">
        <v>13</v>
      </c>
      <c r="E163" s="10">
        <f>IF(COUNTIF(cis_DPH!$B$2:$B$84,B163)&gt;0,D163*1.1,IF(COUNTIF(cis_DPH!$B$85:$B$171,B163)&gt;0,D163*1.2,"chyba"))</f>
        <v>0</v>
      </c>
      <c r="G163" s="16" t="e">
        <f>_xlfn.XLOOKUP(Tabuľka9[[#This Row],[položka]],#REF!,#REF!)</f>
        <v>#REF!</v>
      </c>
      <c r="I163" s="15">
        <f>Tabuľka9[[#This Row],[Aktuálna cena v RZ s DPH]]*Tabuľka9[[#This Row],[Priemerný odber za mesiac]]</f>
        <v>0</v>
      </c>
      <c r="K163" s="17" t="e">
        <f>Tabuľka9[[#This Row],[Cena za MJ s DPH]]*Tabuľka9[[#This Row],[Predpokladaný odber počas 6 mesiacov]]</f>
        <v>#REF!</v>
      </c>
      <c r="L163" s="1">
        <v>160881</v>
      </c>
      <c r="M163" t="e">
        <f>_xlfn.XLOOKUP(Tabuľka9[[#This Row],[IČO]],#REF!,#REF!)</f>
        <v>#REF!</v>
      </c>
      <c r="N163" t="e">
        <f>_xlfn.XLOOKUP(Tabuľka9[[#This Row],[IČO]],#REF!,#REF!)</f>
        <v>#REF!</v>
      </c>
    </row>
    <row r="164" spans="1:14" hidden="1" x14ac:dyDescent="0.35">
      <c r="A164" t="s">
        <v>125</v>
      </c>
      <c r="B164" t="s">
        <v>182</v>
      </c>
      <c r="C164" t="s">
        <v>13</v>
      </c>
      <c r="E164" s="10">
        <f>IF(COUNTIF(cis_DPH!$B$2:$B$84,B164)&gt;0,D164*1.1,IF(COUNTIF(cis_DPH!$B$85:$B$171,B164)&gt;0,D164*1.2,"chyba"))</f>
        <v>0</v>
      </c>
      <c r="G164" s="16" t="e">
        <f>_xlfn.XLOOKUP(Tabuľka9[[#This Row],[položka]],#REF!,#REF!)</f>
        <v>#REF!</v>
      </c>
      <c r="I164" s="15">
        <f>Tabuľka9[[#This Row],[Aktuálna cena v RZ s DPH]]*Tabuľka9[[#This Row],[Priemerný odber za mesiac]]</f>
        <v>0</v>
      </c>
      <c r="K164" s="17" t="e">
        <f>Tabuľka9[[#This Row],[Cena za MJ s DPH]]*Tabuľka9[[#This Row],[Predpokladaný odber počas 6 mesiacov]]</f>
        <v>#REF!</v>
      </c>
      <c r="L164" s="1">
        <v>160881</v>
      </c>
      <c r="M164" t="e">
        <f>_xlfn.XLOOKUP(Tabuľka9[[#This Row],[IČO]],#REF!,#REF!)</f>
        <v>#REF!</v>
      </c>
      <c r="N164" t="e">
        <f>_xlfn.XLOOKUP(Tabuľka9[[#This Row],[IČO]],#REF!,#REF!)</f>
        <v>#REF!</v>
      </c>
    </row>
    <row r="165" spans="1:14" hidden="1" x14ac:dyDescent="0.35">
      <c r="A165" t="s">
        <v>125</v>
      </c>
      <c r="B165" t="s">
        <v>183</v>
      </c>
      <c r="C165" t="s">
        <v>13</v>
      </c>
      <c r="E165" s="10">
        <f>IF(COUNTIF(cis_DPH!$B$2:$B$84,B165)&gt;0,D165*1.1,IF(COUNTIF(cis_DPH!$B$85:$B$171,B165)&gt;0,D165*1.2,"chyba"))</f>
        <v>0</v>
      </c>
      <c r="G165" s="16" t="e">
        <f>_xlfn.XLOOKUP(Tabuľka9[[#This Row],[položka]],#REF!,#REF!)</f>
        <v>#REF!</v>
      </c>
      <c r="I165" s="15">
        <f>Tabuľka9[[#This Row],[Aktuálna cena v RZ s DPH]]*Tabuľka9[[#This Row],[Priemerný odber za mesiac]]</f>
        <v>0</v>
      </c>
      <c r="K165" s="17" t="e">
        <f>Tabuľka9[[#This Row],[Cena za MJ s DPH]]*Tabuľka9[[#This Row],[Predpokladaný odber počas 6 mesiacov]]</f>
        <v>#REF!</v>
      </c>
      <c r="L165" s="1">
        <v>160881</v>
      </c>
      <c r="M165" t="e">
        <f>_xlfn.XLOOKUP(Tabuľka9[[#This Row],[IČO]],#REF!,#REF!)</f>
        <v>#REF!</v>
      </c>
      <c r="N165" t="e">
        <f>_xlfn.XLOOKUP(Tabuľka9[[#This Row],[IČO]],#REF!,#REF!)</f>
        <v>#REF!</v>
      </c>
    </row>
    <row r="166" spans="1:14" hidden="1" x14ac:dyDescent="0.35">
      <c r="A166" t="s">
        <v>125</v>
      </c>
      <c r="B166" t="s">
        <v>184</v>
      </c>
      <c r="C166" t="s">
        <v>13</v>
      </c>
      <c r="E166" s="10">
        <f>IF(COUNTIF(cis_DPH!$B$2:$B$84,B166)&gt;0,D166*1.1,IF(COUNTIF(cis_DPH!$B$85:$B$171,B166)&gt;0,D166*1.2,"chyba"))</f>
        <v>0</v>
      </c>
      <c r="G166" s="16" t="e">
        <f>_xlfn.XLOOKUP(Tabuľka9[[#This Row],[položka]],#REF!,#REF!)</f>
        <v>#REF!</v>
      </c>
      <c r="I166" s="15">
        <f>Tabuľka9[[#This Row],[Aktuálna cena v RZ s DPH]]*Tabuľka9[[#This Row],[Priemerný odber za mesiac]]</f>
        <v>0</v>
      </c>
      <c r="K166" s="17" t="e">
        <f>Tabuľka9[[#This Row],[Cena za MJ s DPH]]*Tabuľka9[[#This Row],[Predpokladaný odber počas 6 mesiacov]]</f>
        <v>#REF!</v>
      </c>
      <c r="L166" s="1">
        <v>160881</v>
      </c>
      <c r="M166" t="e">
        <f>_xlfn.XLOOKUP(Tabuľka9[[#This Row],[IČO]],#REF!,#REF!)</f>
        <v>#REF!</v>
      </c>
      <c r="N166" t="e">
        <f>_xlfn.XLOOKUP(Tabuľka9[[#This Row],[IČO]],#REF!,#REF!)</f>
        <v>#REF!</v>
      </c>
    </row>
    <row r="167" spans="1:14" hidden="1" x14ac:dyDescent="0.35">
      <c r="A167" t="s">
        <v>125</v>
      </c>
      <c r="B167" t="s">
        <v>185</v>
      </c>
      <c r="C167" t="s">
        <v>13</v>
      </c>
      <c r="E167" s="10">
        <f>IF(COUNTIF(cis_DPH!$B$2:$B$84,B167)&gt;0,D167*1.1,IF(COUNTIF(cis_DPH!$B$85:$B$171,B167)&gt;0,D167*1.2,"chyba"))</f>
        <v>0</v>
      </c>
      <c r="G167" s="16" t="e">
        <f>_xlfn.XLOOKUP(Tabuľka9[[#This Row],[položka]],#REF!,#REF!)</f>
        <v>#REF!</v>
      </c>
      <c r="I167" s="15">
        <f>Tabuľka9[[#This Row],[Aktuálna cena v RZ s DPH]]*Tabuľka9[[#This Row],[Priemerný odber za mesiac]]</f>
        <v>0</v>
      </c>
      <c r="K167" s="17" t="e">
        <f>Tabuľka9[[#This Row],[Cena za MJ s DPH]]*Tabuľka9[[#This Row],[Predpokladaný odber počas 6 mesiacov]]</f>
        <v>#REF!</v>
      </c>
      <c r="L167" s="1">
        <v>160881</v>
      </c>
      <c r="M167" t="e">
        <f>_xlfn.XLOOKUP(Tabuľka9[[#This Row],[IČO]],#REF!,#REF!)</f>
        <v>#REF!</v>
      </c>
      <c r="N167" t="e">
        <f>_xlfn.XLOOKUP(Tabuľka9[[#This Row],[IČO]],#REF!,#REF!)</f>
        <v>#REF!</v>
      </c>
    </row>
    <row r="168" spans="1:14" hidden="1" x14ac:dyDescent="0.35">
      <c r="A168" t="s">
        <v>125</v>
      </c>
      <c r="B168" t="s">
        <v>186</v>
      </c>
      <c r="C168" t="s">
        <v>13</v>
      </c>
      <c r="E168" s="10">
        <f>IF(COUNTIF(cis_DPH!$B$2:$B$84,B168)&gt;0,D168*1.1,IF(COUNTIF(cis_DPH!$B$85:$B$171,B168)&gt;0,D168*1.2,"chyba"))</f>
        <v>0</v>
      </c>
      <c r="G168" s="16" t="e">
        <f>_xlfn.XLOOKUP(Tabuľka9[[#This Row],[položka]],#REF!,#REF!)</f>
        <v>#REF!</v>
      </c>
      <c r="I168" s="15">
        <f>Tabuľka9[[#This Row],[Aktuálna cena v RZ s DPH]]*Tabuľka9[[#This Row],[Priemerný odber za mesiac]]</f>
        <v>0</v>
      </c>
      <c r="K168" s="17" t="e">
        <f>Tabuľka9[[#This Row],[Cena za MJ s DPH]]*Tabuľka9[[#This Row],[Predpokladaný odber počas 6 mesiacov]]</f>
        <v>#REF!</v>
      </c>
      <c r="L168" s="1">
        <v>160881</v>
      </c>
      <c r="M168" t="e">
        <f>_xlfn.XLOOKUP(Tabuľka9[[#This Row],[IČO]],#REF!,#REF!)</f>
        <v>#REF!</v>
      </c>
      <c r="N168" t="e">
        <f>_xlfn.XLOOKUP(Tabuľka9[[#This Row],[IČO]],#REF!,#REF!)</f>
        <v>#REF!</v>
      </c>
    </row>
    <row r="169" spans="1:14" hidden="1" x14ac:dyDescent="0.35">
      <c r="A169" t="s">
        <v>95</v>
      </c>
      <c r="B169" t="s">
        <v>187</v>
      </c>
      <c r="C169" t="s">
        <v>48</v>
      </c>
      <c r="E169" s="10">
        <f>IF(COUNTIF(cis_DPH!$B$2:$B$84,B169)&gt;0,D169*1.1,IF(COUNTIF(cis_DPH!$B$85:$B$171,B169)&gt;0,D169*1.2,"chyba"))</f>
        <v>0</v>
      </c>
      <c r="G169" s="16" t="e">
        <f>_xlfn.XLOOKUP(Tabuľka9[[#This Row],[položka]],#REF!,#REF!)</f>
        <v>#REF!</v>
      </c>
      <c r="I169" s="15">
        <f>Tabuľka9[[#This Row],[Aktuálna cena v RZ s DPH]]*Tabuľka9[[#This Row],[Priemerný odber za mesiac]]</f>
        <v>0</v>
      </c>
      <c r="K169" s="17" t="e">
        <f>Tabuľka9[[#This Row],[Cena za MJ s DPH]]*Tabuľka9[[#This Row],[Predpokladaný odber počas 6 mesiacov]]</f>
        <v>#REF!</v>
      </c>
      <c r="L169" s="1">
        <v>160881</v>
      </c>
      <c r="M169" t="e">
        <f>_xlfn.XLOOKUP(Tabuľka9[[#This Row],[IČO]],#REF!,#REF!)</f>
        <v>#REF!</v>
      </c>
      <c r="N169" t="e">
        <f>_xlfn.XLOOKUP(Tabuľka9[[#This Row],[IČO]],#REF!,#REF!)</f>
        <v>#REF!</v>
      </c>
    </row>
    <row r="170" spans="1:14" hidden="1" x14ac:dyDescent="0.35">
      <c r="A170" t="s">
        <v>95</v>
      </c>
      <c r="B170" t="s">
        <v>188</v>
      </c>
      <c r="C170" t="s">
        <v>13</v>
      </c>
      <c r="E170" s="10">
        <f>IF(COUNTIF(cis_DPH!$B$2:$B$84,B170)&gt;0,D170*1.1,IF(COUNTIF(cis_DPH!$B$85:$B$171,B170)&gt;0,D170*1.2,"chyba"))</f>
        <v>0</v>
      </c>
      <c r="G170" s="16" t="e">
        <f>_xlfn.XLOOKUP(Tabuľka9[[#This Row],[položka]],#REF!,#REF!)</f>
        <v>#REF!</v>
      </c>
      <c r="I170" s="15">
        <f>Tabuľka9[[#This Row],[Aktuálna cena v RZ s DPH]]*Tabuľka9[[#This Row],[Priemerný odber za mesiac]]</f>
        <v>0</v>
      </c>
      <c r="K170" s="17" t="e">
        <f>Tabuľka9[[#This Row],[Cena za MJ s DPH]]*Tabuľka9[[#This Row],[Predpokladaný odber počas 6 mesiacov]]</f>
        <v>#REF!</v>
      </c>
      <c r="L170" s="1">
        <v>160881</v>
      </c>
      <c r="M170" t="e">
        <f>_xlfn.XLOOKUP(Tabuľka9[[#This Row],[IČO]],#REF!,#REF!)</f>
        <v>#REF!</v>
      </c>
      <c r="N170" t="e">
        <f>_xlfn.XLOOKUP(Tabuľka9[[#This Row],[IČO]],#REF!,#REF!)</f>
        <v>#REF!</v>
      </c>
    </row>
    <row r="171" spans="1:14" hidden="1" x14ac:dyDescent="0.35">
      <c r="A171" t="s">
        <v>95</v>
      </c>
      <c r="B171" t="s">
        <v>189</v>
      </c>
      <c r="C171" t="s">
        <v>13</v>
      </c>
      <c r="E171" s="10">
        <f>IF(COUNTIF(cis_DPH!$B$2:$B$84,B171)&gt;0,D171*1.1,IF(COUNTIF(cis_DPH!$B$85:$B$171,B171)&gt;0,D171*1.2,"chyba"))</f>
        <v>0</v>
      </c>
      <c r="G171" s="16" t="e">
        <f>_xlfn.XLOOKUP(Tabuľka9[[#This Row],[položka]],#REF!,#REF!)</f>
        <v>#REF!</v>
      </c>
      <c r="I171" s="15">
        <f>Tabuľka9[[#This Row],[Aktuálna cena v RZ s DPH]]*Tabuľka9[[#This Row],[Priemerný odber za mesiac]]</f>
        <v>0</v>
      </c>
      <c r="K171" s="17" t="e">
        <f>Tabuľka9[[#This Row],[Cena za MJ s DPH]]*Tabuľka9[[#This Row],[Predpokladaný odber počas 6 mesiacov]]</f>
        <v>#REF!</v>
      </c>
      <c r="L171" s="1">
        <v>160881</v>
      </c>
      <c r="M171" t="e">
        <f>_xlfn.XLOOKUP(Tabuľka9[[#This Row],[IČO]],#REF!,#REF!)</f>
        <v>#REF!</v>
      </c>
      <c r="N171" t="e">
        <f>_xlfn.XLOOKUP(Tabuľka9[[#This Row],[IČO]],#REF!,#REF!)</f>
        <v>#REF!</v>
      </c>
    </row>
    <row r="172" spans="1:14" hidden="1" x14ac:dyDescent="0.35">
      <c r="A172" t="s">
        <v>10</v>
      </c>
      <c r="B172" t="s">
        <v>11</v>
      </c>
      <c r="C172" t="s">
        <v>13</v>
      </c>
      <c r="E172" s="10">
        <f>IF(COUNTIF(cis_DPH!$B$2:$B$84,B172)&gt;0,D172*1.1,IF(COUNTIF(cis_DPH!$B$85:$B$171,B172)&gt;0,D172*1.2,"chyba"))</f>
        <v>0</v>
      </c>
      <c r="G172" s="16" t="e">
        <f>_xlfn.XLOOKUP(Tabuľka9[[#This Row],[položka]],#REF!,#REF!)</f>
        <v>#REF!</v>
      </c>
      <c r="I172" s="15">
        <f>Tabuľka9[[#This Row],[Aktuálna cena v RZ s DPH]]*Tabuľka9[[#This Row],[Priemerný odber za mesiac]]</f>
        <v>0</v>
      </c>
      <c r="K172" s="17" t="e">
        <f>Tabuľka9[[#This Row],[Cena za MJ s DPH]]*Tabuľka9[[#This Row],[Predpokladaný odber počas 6 mesiacov]]</f>
        <v>#REF!</v>
      </c>
      <c r="L172" s="1">
        <v>37956469</v>
      </c>
      <c r="M172" t="e">
        <f>_xlfn.XLOOKUP(Tabuľka9[[#This Row],[IČO]],#REF!,#REF!)</f>
        <v>#REF!</v>
      </c>
      <c r="N172" t="e">
        <f>_xlfn.XLOOKUP(Tabuľka9[[#This Row],[IČO]],#REF!,#REF!)</f>
        <v>#REF!</v>
      </c>
    </row>
    <row r="173" spans="1:14" hidden="1" x14ac:dyDescent="0.35">
      <c r="A173" t="s">
        <v>10</v>
      </c>
      <c r="B173" t="s">
        <v>12</v>
      </c>
      <c r="C173" t="s">
        <v>13</v>
      </c>
      <c r="D173" s="9">
        <v>1.1910000000000001</v>
      </c>
      <c r="E173" s="10">
        <f>IF(COUNTIF(cis_DPH!$B$2:$B$84,B173)&gt;0,D173*1.1,IF(COUNTIF(cis_DPH!$B$85:$B$171,B173)&gt;0,D173*1.2,"chyba"))</f>
        <v>1.3101000000000003</v>
      </c>
      <c r="G173" s="16" t="e">
        <f>_xlfn.XLOOKUP(Tabuľka9[[#This Row],[položka]],#REF!,#REF!)</f>
        <v>#REF!</v>
      </c>
      <c r="H173">
        <v>20</v>
      </c>
      <c r="I173" s="15">
        <f>Tabuľka9[[#This Row],[Aktuálna cena v RZ s DPH]]*Tabuľka9[[#This Row],[Priemerný odber za mesiac]]</f>
        <v>26.202000000000005</v>
      </c>
      <c r="J173">
        <v>100</v>
      </c>
      <c r="K173" s="17" t="e">
        <f>Tabuľka9[[#This Row],[Cena za MJ s DPH]]*Tabuľka9[[#This Row],[Predpokladaný odber počas 6 mesiacov]]</f>
        <v>#REF!</v>
      </c>
      <c r="L173" s="1">
        <v>37956469</v>
      </c>
      <c r="M173" t="e">
        <f>_xlfn.XLOOKUP(Tabuľka9[[#This Row],[IČO]],#REF!,#REF!)</f>
        <v>#REF!</v>
      </c>
      <c r="N173" t="e">
        <f>_xlfn.XLOOKUP(Tabuľka9[[#This Row],[IČO]],#REF!,#REF!)</f>
        <v>#REF!</v>
      </c>
    </row>
    <row r="174" spans="1:14" hidden="1" x14ac:dyDescent="0.35">
      <c r="A174" t="s">
        <v>10</v>
      </c>
      <c r="B174" t="s">
        <v>14</v>
      </c>
      <c r="C174" t="s">
        <v>13</v>
      </c>
      <c r="D174" s="9">
        <v>1.6</v>
      </c>
      <c r="E174" s="10">
        <f>IF(COUNTIF(cis_DPH!$B$2:$B$84,B174)&gt;0,D174*1.1,IF(COUNTIF(cis_DPH!$B$85:$B$171,B174)&gt;0,D174*1.2,"chyba"))</f>
        <v>1.92</v>
      </c>
      <c r="G174" s="16" t="e">
        <f>_xlfn.XLOOKUP(Tabuľka9[[#This Row],[položka]],#REF!,#REF!)</f>
        <v>#REF!</v>
      </c>
      <c r="H174">
        <v>100</v>
      </c>
      <c r="I174" s="15">
        <f>Tabuľka9[[#This Row],[Aktuálna cena v RZ s DPH]]*Tabuľka9[[#This Row],[Priemerný odber za mesiac]]</f>
        <v>192</v>
      </c>
      <c r="J174">
        <v>200</v>
      </c>
      <c r="K174" s="17" t="e">
        <f>Tabuľka9[[#This Row],[Cena za MJ s DPH]]*Tabuľka9[[#This Row],[Predpokladaný odber počas 6 mesiacov]]</f>
        <v>#REF!</v>
      </c>
      <c r="L174" s="1">
        <v>37956469</v>
      </c>
      <c r="M174" t="e">
        <f>_xlfn.XLOOKUP(Tabuľka9[[#This Row],[IČO]],#REF!,#REF!)</f>
        <v>#REF!</v>
      </c>
      <c r="N174" t="e">
        <f>_xlfn.XLOOKUP(Tabuľka9[[#This Row],[IČO]],#REF!,#REF!)</f>
        <v>#REF!</v>
      </c>
    </row>
    <row r="175" spans="1:14" hidden="1" x14ac:dyDescent="0.35">
      <c r="A175" t="s">
        <v>10</v>
      </c>
      <c r="B175" t="s">
        <v>15</v>
      </c>
      <c r="C175" t="s">
        <v>13</v>
      </c>
      <c r="D175" s="9">
        <v>0.45</v>
      </c>
      <c r="E175" s="10">
        <f>IF(COUNTIF(cis_DPH!$B$2:$B$84,B175)&gt;0,D175*1.1,IF(COUNTIF(cis_DPH!$B$85:$B$171,B175)&gt;0,D175*1.2,"chyba"))</f>
        <v>0.49500000000000005</v>
      </c>
      <c r="G175" s="16" t="e">
        <f>_xlfn.XLOOKUP(Tabuľka9[[#This Row],[položka]],#REF!,#REF!)</f>
        <v>#REF!</v>
      </c>
      <c r="H175">
        <v>160</v>
      </c>
      <c r="I175" s="15">
        <f>Tabuľka9[[#This Row],[Aktuálna cena v RZ s DPH]]*Tabuľka9[[#This Row],[Priemerný odber za mesiac]]</f>
        <v>79.2</v>
      </c>
      <c r="J175">
        <v>800</v>
      </c>
      <c r="K175" s="17" t="e">
        <f>Tabuľka9[[#This Row],[Cena za MJ s DPH]]*Tabuľka9[[#This Row],[Predpokladaný odber počas 6 mesiacov]]</f>
        <v>#REF!</v>
      </c>
      <c r="L175" s="1">
        <v>37956469</v>
      </c>
      <c r="M175" t="e">
        <f>_xlfn.XLOOKUP(Tabuľka9[[#This Row],[IČO]],#REF!,#REF!)</f>
        <v>#REF!</v>
      </c>
      <c r="N175" t="e">
        <f>_xlfn.XLOOKUP(Tabuľka9[[#This Row],[IČO]],#REF!,#REF!)</f>
        <v>#REF!</v>
      </c>
    </row>
    <row r="176" spans="1:14" hidden="1" x14ac:dyDescent="0.35">
      <c r="A176" t="s">
        <v>10</v>
      </c>
      <c r="B176" t="s">
        <v>16</v>
      </c>
      <c r="C176" t="s">
        <v>13</v>
      </c>
      <c r="E176" s="10">
        <f>IF(COUNTIF(cis_DPH!$B$2:$B$84,B176)&gt;0,D176*1.1,IF(COUNTIF(cis_DPH!$B$85:$B$171,B176)&gt;0,D176*1.2,"chyba"))</f>
        <v>0</v>
      </c>
      <c r="G176" s="16" t="e">
        <f>_xlfn.XLOOKUP(Tabuľka9[[#This Row],[položka]],#REF!,#REF!)</f>
        <v>#REF!</v>
      </c>
      <c r="I176" s="15">
        <f>Tabuľka9[[#This Row],[Aktuálna cena v RZ s DPH]]*Tabuľka9[[#This Row],[Priemerný odber za mesiac]]</f>
        <v>0</v>
      </c>
      <c r="K176" s="17" t="e">
        <f>Tabuľka9[[#This Row],[Cena za MJ s DPH]]*Tabuľka9[[#This Row],[Predpokladaný odber počas 6 mesiacov]]</f>
        <v>#REF!</v>
      </c>
      <c r="L176" s="1">
        <v>37956469</v>
      </c>
      <c r="M176" t="e">
        <f>_xlfn.XLOOKUP(Tabuľka9[[#This Row],[IČO]],#REF!,#REF!)</f>
        <v>#REF!</v>
      </c>
      <c r="N176" t="e">
        <f>_xlfn.XLOOKUP(Tabuľka9[[#This Row],[IČO]],#REF!,#REF!)</f>
        <v>#REF!</v>
      </c>
    </row>
    <row r="177" spans="1:14" hidden="1" x14ac:dyDescent="0.35">
      <c r="A177" t="s">
        <v>10</v>
      </c>
      <c r="B177" t="s">
        <v>17</v>
      </c>
      <c r="C177" t="s">
        <v>13</v>
      </c>
      <c r="E177" s="10">
        <f>IF(COUNTIF(cis_DPH!$B$2:$B$84,B177)&gt;0,D177*1.1,IF(COUNTIF(cis_DPH!$B$85:$B$171,B177)&gt;0,D177*1.2,"chyba"))</f>
        <v>0</v>
      </c>
      <c r="G177" s="16" t="e">
        <f>_xlfn.XLOOKUP(Tabuľka9[[#This Row],[položka]],#REF!,#REF!)</f>
        <v>#REF!</v>
      </c>
      <c r="I177" s="15">
        <f>Tabuľka9[[#This Row],[Aktuálna cena v RZ s DPH]]*Tabuľka9[[#This Row],[Priemerný odber za mesiac]]</f>
        <v>0</v>
      </c>
      <c r="K177" s="17" t="e">
        <f>Tabuľka9[[#This Row],[Cena za MJ s DPH]]*Tabuľka9[[#This Row],[Predpokladaný odber počas 6 mesiacov]]</f>
        <v>#REF!</v>
      </c>
      <c r="L177" s="1">
        <v>37956469</v>
      </c>
      <c r="M177" t="e">
        <f>_xlfn.XLOOKUP(Tabuľka9[[#This Row],[IČO]],#REF!,#REF!)</f>
        <v>#REF!</v>
      </c>
      <c r="N177" t="e">
        <f>_xlfn.XLOOKUP(Tabuľka9[[#This Row],[IČO]],#REF!,#REF!)</f>
        <v>#REF!</v>
      </c>
    </row>
    <row r="178" spans="1:14" hidden="1" x14ac:dyDescent="0.35">
      <c r="A178" t="s">
        <v>10</v>
      </c>
      <c r="B178" t="s">
        <v>18</v>
      </c>
      <c r="C178" t="s">
        <v>19</v>
      </c>
      <c r="D178" s="9">
        <v>0.45</v>
      </c>
      <c r="E178" s="10">
        <f>IF(COUNTIF(cis_DPH!$B$2:$B$84,B178)&gt;0,D178*1.1,IF(COUNTIF(cis_DPH!$B$85:$B$171,B178)&gt;0,D178*1.2,"chyba"))</f>
        <v>0.49500000000000005</v>
      </c>
      <c r="G178" s="16" t="e">
        <f>_xlfn.XLOOKUP(Tabuľka9[[#This Row],[položka]],#REF!,#REF!)</f>
        <v>#REF!</v>
      </c>
      <c r="H178">
        <v>30</v>
      </c>
      <c r="I178" s="15">
        <f>Tabuľka9[[#This Row],[Aktuálna cena v RZ s DPH]]*Tabuľka9[[#This Row],[Priemerný odber za mesiac]]</f>
        <v>14.850000000000001</v>
      </c>
      <c r="J178">
        <v>150</v>
      </c>
      <c r="K178" s="17" t="e">
        <f>Tabuľka9[[#This Row],[Cena za MJ s DPH]]*Tabuľka9[[#This Row],[Predpokladaný odber počas 6 mesiacov]]</f>
        <v>#REF!</v>
      </c>
      <c r="L178" s="1">
        <v>37956469</v>
      </c>
      <c r="M178" t="e">
        <f>_xlfn.XLOOKUP(Tabuľka9[[#This Row],[IČO]],#REF!,#REF!)</f>
        <v>#REF!</v>
      </c>
      <c r="N178" t="e">
        <f>_xlfn.XLOOKUP(Tabuľka9[[#This Row],[IČO]],#REF!,#REF!)</f>
        <v>#REF!</v>
      </c>
    </row>
    <row r="179" spans="1:14" hidden="1" x14ac:dyDescent="0.35">
      <c r="A179" t="s">
        <v>10</v>
      </c>
      <c r="B179" t="s">
        <v>20</v>
      </c>
      <c r="C179" t="s">
        <v>13</v>
      </c>
      <c r="D179" s="9">
        <v>3.49</v>
      </c>
      <c r="E179" s="10">
        <f>IF(COUNTIF(cis_DPH!$B$2:$B$84,B179)&gt;0,D179*1.1,IF(COUNTIF(cis_DPH!$B$85:$B$171,B179)&gt;0,D179*1.2,"chyba"))</f>
        <v>3.8390000000000004</v>
      </c>
      <c r="G179" s="16" t="e">
        <f>_xlfn.XLOOKUP(Tabuľka9[[#This Row],[položka]],#REF!,#REF!)</f>
        <v>#REF!</v>
      </c>
      <c r="H179">
        <v>6</v>
      </c>
      <c r="I179" s="15">
        <f>Tabuľka9[[#This Row],[Aktuálna cena v RZ s DPH]]*Tabuľka9[[#This Row],[Priemerný odber za mesiac]]</f>
        <v>23.034000000000002</v>
      </c>
      <c r="J179">
        <v>30</v>
      </c>
      <c r="K179" s="17" t="e">
        <f>Tabuľka9[[#This Row],[Cena za MJ s DPH]]*Tabuľka9[[#This Row],[Predpokladaný odber počas 6 mesiacov]]</f>
        <v>#REF!</v>
      </c>
      <c r="L179" s="1">
        <v>37956469</v>
      </c>
      <c r="M179" t="e">
        <f>_xlfn.XLOOKUP(Tabuľka9[[#This Row],[IČO]],#REF!,#REF!)</f>
        <v>#REF!</v>
      </c>
      <c r="N179" t="e">
        <f>_xlfn.XLOOKUP(Tabuľka9[[#This Row],[IČO]],#REF!,#REF!)</f>
        <v>#REF!</v>
      </c>
    </row>
    <row r="180" spans="1:14" hidden="1" x14ac:dyDescent="0.35">
      <c r="A180" t="s">
        <v>10</v>
      </c>
      <c r="B180" t="s">
        <v>21</v>
      </c>
      <c r="C180" t="s">
        <v>13</v>
      </c>
      <c r="D180" s="9">
        <v>0.45</v>
      </c>
      <c r="E180" s="10">
        <f>IF(COUNTIF(cis_DPH!$B$2:$B$84,B180)&gt;0,D180*1.1,IF(COUNTIF(cis_DPH!$B$85:$B$171,B180)&gt;0,D180*1.2,"chyba"))</f>
        <v>0.54</v>
      </c>
      <c r="G180" s="16" t="e">
        <f>_xlfn.XLOOKUP(Tabuľka9[[#This Row],[položka]],#REF!,#REF!)</f>
        <v>#REF!</v>
      </c>
      <c r="H180">
        <v>10</v>
      </c>
      <c r="I180" s="15">
        <f>Tabuľka9[[#This Row],[Aktuálna cena v RZ s DPH]]*Tabuľka9[[#This Row],[Priemerný odber za mesiac]]</f>
        <v>5.4</v>
      </c>
      <c r="J180">
        <v>50</v>
      </c>
      <c r="K180" s="17" t="e">
        <f>Tabuľka9[[#This Row],[Cena za MJ s DPH]]*Tabuľka9[[#This Row],[Predpokladaný odber počas 6 mesiacov]]</f>
        <v>#REF!</v>
      </c>
      <c r="L180" s="1">
        <v>37956469</v>
      </c>
      <c r="M180" t="e">
        <f>_xlfn.XLOOKUP(Tabuľka9[[#This Row],[IČO]],#REF!,#REF!)</f>
        <v>#REF!</v>
      </c>
      <c r="N180" t="e">
        <f>_xlfn.XLOOKUP(Tabuľka9[[#This Row],[IČO]],#REF!,#REF!)</f>
        <v>#REF!</v>
      </c>
    </row>
    <row r="181" spans="1:14" hidden="1" x14ac:dyDescent="0.35">
      <c r="A181" t="s">
        <v>10</v>
      </c>
      <c r="B181" t="s">
        <v>22</v>
      </c>
      <c r="C181" t="s">
        <v>13</v>
      </c>
      <c r="D181" s="9">
        <v>1.3</v>
      </c>
      <c r="E181" s="10">
        <f>IF(COUNTIF(cis_DPH!$B$2:$B$84,B181)&gt;0,D181*1.1,IF(COUNTIF(cis_DPH!$B$85:$B$171,B181)&gt;0,D181*1.2,"chyba"))</f>
        <v>1.4300000000000002</v>
      </c>
      <c r="G181" s="16" t="e">
        <f>_xlfn.XLOOKUP(Tabuľka9[[#This Row],[položka]],#REF!,#REF!)</f>
        <v>#REF!</v>
      </c>
      <c r="H181">
        <v>10</v>
      </c>
      <c r="I181" s="15">
        <f>Tabuľka9[[#This Row],[Aktuálna cena v RZ s DPH]]*Tabuľka9[[#This Row],[Priemerný odber za mesiac]]</f>
        <v>14.3</v>
      </c>
      <c r="J181">
        <v>30</v>
      </c>
      <c r="K181" s="17" t="e">
        <f>Tabuľka9[[#This Row],[Cena za MJ s DPH]]*Tabuľka9[[#This Row],[Predpokladaný odber počas 6 mesiacov]]</f>
        <v>#REF!</v>
      </c>
      <c r="L181" s="1">
        <v>37956469</v>
      </c>
      <c r="M181" t="e">
        <f>_xlfn.XLOOKUP(Tabuľka9[[#This Row],[IČO]],#REF!,#REF!)</f>
        <v>#REF!</v>
      </c>
      <c r="N181" t="e">
        <f>_xlfn.XLOOKUP(Tabuľka9[[#This Row],[IČO]],#REF!,#REF!)</f>
        <v>#REF!</v>
      </c>
    </row>
    <row r="182" spans="1:14" hidden="1" x14ac:dyDescent="0.35">
      <c r="A182" t="s">
        <v>10</v>
      </c>
      <c r="B182" t="s">
        <v>23</v>
      </c>
      <c r="C182" t="s">
        <v>13</v>
      </c>
      <c r="E182" s="10">
        <f>IF(COUNTIF(cis_DPH!$B$2:$B$84,B182)&gt;0,D182*1.1,IF(COUNTIF(cis_DPH!$B$85:$B$171,B182)&gt;0,D182*1.2,"chyba"))</f>
        <v>0</v>
      </c>
      <c r="G182" s="16" t="e">
        <f>_xlfn.XLOOKUP(Tabuľka9[[#This Row],[položka]],#REF!,#REF!)</f>
        <v>#REF!</v>
      </c>
      <c r="I182" s="15">
        <f>Tabuľka9[[#This Row],[Aktuálna cena v RZ s DPH]]*Tabuľka9[[#This Row],[Priemerný odber za mesiac]]</f>
        <v>0</v>
      </c>
      <c r="K182" s="17" t="e">
        <f>Tabuľka9[[#This Row],[Cena za MJ s DPH]]*Tabuľka9[[#This Row],[Predpokladaný odber počas 6 mesiacov]]</f>
        <v>#REF!</v>
      </c>
      <c r="L182" s="1">
        <v>37956469</v>
      </c>
      <c r="M182" t="e">
        <f>_xlfn.XLOOKUP(Tabuľka9[[#This Row],[IČO]],#REF!,#REF!)</f>
        <v>#REF!</v>
      </c>
      <c r="N182" t="e">
        <f>_xlfn.XLOOKUP(Tabuľka9[[#This Row],[IČO]],#REF!,#REF!)</f>
        <v>#REF!</v>
      </c>
    </row>
    <row r="183" spans="1:14" hidden="1" x14ac:dyDescent="0.35">
      <c r="A183" t="s">
        <v>10</v>
      </c>
      <c r="B183" t="s">
        <v>24</v>
      </c>
      <c r="C183" t="s">
        <v>25</v>
      </c>
      <c r="E183" s="10">
        <f>IF(COUNTIF(cis_DPH!$B$2:$B$84,B183)&gt;0,D183*1.1,IF(COUNTIF(cis_DPH!$B$85:$B$171,B183)&gt;0,D183*1.2,"chyba"))</f>
        <v>0</v>
      </c>
      <c r="G183" s="16" t="e">
        <f>_xlfn.XLOOKUP(Tabuľka9[[#This Row],[položka]],#REF!,#REF!)</f>
        <v>#REF!</v>
      </c>
      <c r="I183" s="15">
        <f>Tabuľka9[[#This Row],[Aktuálna cena v RZ s DPH]]*Tabuľka9[[#This Row],[Priemerný odber za mesiac]]</f>
        <v>0</v>
      </c>
      <c r="K183" s="17" t="e">
        <f>Tabuľka9[[#This Row],[Cena za MJ s DPH]]*Tabuľka9[[#This Row],[Predpokladaný odber počas 6 mesiacov]]</f>
        <v>#REF!</v>
      </c>
      <c r="L183" s="1">
        <v>37956469</v>
      </c>
      <c r="M183" t="e">
        <f>_xlfn.XLOOKUP(Tabuľka9[[#This Row],[IČO]],#REF!,#REF!)</f>
        <v>#REF!</v>
      </c>
      <c r="N183" t="e">
        <f>_xlfn.XLOOKUP(Tabuľka9[[#This Row],[IČO]],#REF!,#REF!)</f>
        <v>#REF!</v>
      </c>
    </row>
    <row r="184" spans="1:14" hidden="1" x14ac:dyDescent="0.35">
      <c r="A184" t="s">
        <v>10</v>
      </c>
      <c r="B184" t="s">
        <v>26</v>
      </c>
      <c r="C184" t="s">
        <v>13</v>
      </c>
      <c r="D184" s="9">
        <v>3</v>
      </c>
      <c r="E184" s="10">
        <f>IF(COUNTIF(cis_DPH!$B$2:$B$84,B184)&gt;0,D184*1.1,IF(COUNTIF(cis_DPH!$B$85:$B$171,B184)&gt;0,D184*1.2,"chyba"))</f>
        <v>3.5999999999999996</v>
      </c>
      <c r="G184" s="16" t="e">
        <f>_xlfn.XLOOKUP(Tabuľka9[[#This Row],[položka]],#REF!,#REF!)</f>
        <v>#REF!</v>
      </c>
      <c r="H184">
        <v>30</v>
      </c>
      <c r="I184" s="15">
        <f>Tabuľka9[[#This Row],[Aktuálna cena v RZ s DPH]]*Tabuľka9[[#This Row],[Priemerný odber za mesiac]]</f>
        <v>107.99999999999999</v>
      </c>
      <c r="J184">
        <v>150</v>
      </c>
      <c r="K184" s="17" t="e">
        <f>Tabuľka9[[#This Row],[Cena za MJ s DPH]]*Tabuľka9[[#This Row],[Predpokladaný odber počas 6 mesiacov]]</f>
        <v>#REF!</v>
      </c>
      <c r="L184" s="1">
        <v>37956469</v>
      </c>
      <c r="M184" t="e">
        <f>_xlfn.XLOOKUP(Tabuľka9[[#This Row],[IČO]],#REF!,#REF!)</f>
        <v>#REF!</v>
      </c>
      <c r="N184" t="e">
        <f>_xlfn.XLOOKUP(Tabuľka9[[#This Row],[IČO]],#REF!,#REF!)</f>
        <v>#REF!</v>
      </c>
    </row>
    <row r="185" spans="1:14" hidden="1" x14ac:dyDescent="0.35">
      <c r="A185" t="s">
        <v>10</v>
      </c>
      <c r="B185" t="s">
        <v>27</v>
      </c>
      <c r="C185" t="s">
        <v>13</v>
      </c>
      <c r="D185" s="9">
        <v>1.6</v>
      </c>
      <c r="E185" s="10">
        <f>IF(COUNTIF(cis_DPH!$B$2:$B$84,B185)&gt;0,D185*1.1,IF(COUNTIF(cis_DPH!$B$85:$B$171,B185)&gt;0,D185*1.2,"chyba"))</f>
        <v>1.92</v>
      </c>
      <c r="G185" s="16" t="e">
        <f>_xlfn.XLOOKUP(Tabuľka9[[#This Row],[položka]],#REF!,#REF!)</f>
        <v>#REF!</v>
      </c>
      <c r="H185">
        <v>100</v>
      </c>
      <c r="I185" s="15">
        <f>Tabuľka9[[#This Row],[Aktuálna cena v RZ s DPH]]*Tabuľka9[[#This Row],[Priemerný odber za mesiac]]</f>
        <v>192</v>
      </c>
      <c r="J185">
        <v>300</v>
      </c>
      <c r="K185" s="17" t="e">
        <f>Tabuľka9[[#This Row],[Cena za MJ s DPH]]*Tabuľka9[[#This Row],[Predpokladaný odber počas 6 mesiacov]]</f>
        <v>#REF!</v>
      </c>
      <c r="L185" s="1">
        <v>37956469</v>
      </c>
      <c r="M185" t="e">
        <f>_xlfn.XLOOKUP(Tabuľka9[[#This Row],[IČO]],#REF!,#REF!)</f>
        <v>#REF!</v>
      </c>
      <c r="N185" t="e">
        <f>_xlfn.XLOOKUP(Tabuľka9[[#This Row],[IČO]],#REF!,#REF!)</f>
        <v>#REF!</v>
      </c>
    </row>
    <row r="186" spans="1:14" hidden="1" x14ac:dyDescent="0.35">
      <c r="A186" t="s">
        <v>10</v>
      </c>
      <c r="B186" t="s">
        <v>28</v>
      </c>
      <c r="C186" t="s">
        <v>13</v>
      </c>
      <c r="E186" s="10">
        <f>IF(COUNTIF(cis_DPH!$B$2:$B$84,B186)&gt;0,D186*1.1,IF(COUNTIF(cis_DPH!$B$85:$B$171,B186)&gt;0,D186*1.2,"chyba"))</f>
        <v>0</v>
      </c>
      <c r="G186" s="16" t="e">
        <f>_xlfn.XLOOKUP(Tabuľka9[[#This Row],[položka]],#REF!,#REF!)</f>
        <v>#REF!</v>
      </c>
      <c r="I186" s="15">
        <f>Tabuľka9[[#This Row],[Aktuálna cena v RZ s DPH]]*Tabuľka9[[#This Row],[Priemerný odber za mesiac]]</f>
        <v>0</v>
      </c>
      <c r="K186" s="17" t="e">
        <f>Tabuľka9[[#This Row],[Cena za MJ s DPH]]*Tabuľka9[[#This Row],[Predpokladaný odber počas 6 mesiacov]]</f>
        <v>#REF!</v>
      </c>
      <c r="L186" s="1">
        <v>37956469</v>
      </c>
      <c r="M186" t="e">
        <f>_xlfn.XLOOKUP(Tabuľka9[[#This Row],[IČO]],#REF!,#REF!)</f>
        <v>#REF!</v>
      </c>
      <c r="N186" t="e">
        <f>_xlfn.XLOOKUP(Tabuľka9[[#This Row],[IČO]],#REF!,#REF!)</f>
        <v>#REF!</v>
      </c>
    </row>
    <row r="187" spans="1:14" hidden="1" x14ac:dyDescent="0.35">
      <c r="A187" t="s">
        <v>10</v>
      </c>
      <c r="B187" t="s">
        <v>29</v>
      </c>
      <c r="C187" t="s">
        <v>13</v>
      </c>
      <c r="D187" s="9">
        <v>1</v>
      </c>
      <c r="E187" s="10">
        <f>IF(COUNTIF(cis_DPH!$B$2:$B$84,B187)&gt;0,D187*1.1,IF(COUNTIF(cis_DPH!$B$85:$B$171,B187)&gt;0,D187*1.2,"chyba"))</f>
        <v>1.1000000000000001</v>
      </c>
      <c r="G187" s="16" t="e">
        <f>_xlfn.XLOOKUP(Tabuľka9[[#This Row],[položka]],#REF!,#REF!)</f>
        <v>#REF!</v>
      </c>
      <c r="H187">
        <v>100</v>
      </c>
      <c r="I187" s="15">
        <f>Tabuľka9[[#This Row],[Aktuálna cena v RZ s DPH]]*Tabuľka9[[#This Row],[Priemerný odber za mesiac]]</f>
        <v>110.00000000000001</v>
      </c>
      <c r="J187">
        <v>540</v>
      </c>
      <c r="K187" s="17" t="e">
        <f>Tabuľka9[[#This Row],[Cena za MJ s DPH]]*Tabuľka9[[#This Row],[Predpokladaný odber počas 6 mesiacov]]</f>
        <v>#REF!</v>
      </c>
      <c r="L187" s="1">
        <v>37956469</v>
      </c>
      <c r="M187" t="e">
        <f>_xlfn.XLOOKUP(Tabuľka9[[#This Row],[IČO]],#REF!,#REF!)</f>
        <v>#REF!</v>
      </c>
      <c r="N187" t="e">
        <f>_xlfn.XLOOKUP(Tabuľka9[[#This Row],[IČO]],#REF!,#REF!)</f>
        <v>#REF!</v>
      </c>
    </row>
    <row r="188" spans="1:14" hidden="1" x14ac:dyDescent="0.35">
      <c r="A188" t="s">
        <v>10</v>
      </c>
      <c r="B188" t="s">
        <v>30</v>
      </c>
      <c r="C188" t="s">
        <v>13</v>
      </c>
      <c r="D188" s="9">
        <v>0.59</v>
      </c>
      <c r="E188" s="10">
        <f>IF(COUNTIF(cis_DPH!$B$2:$B$84,B188)&gt;0,D188*1.1,IF(COUNTIF(cis_DPH!$B$85:$B$171,B188)&gt;0,D188*1.2,"chyba"))</f>
        <v>0.64900000000000002</v>
      </c>
      <c r="G188" s="16" t="e">
        <f>_xlfn.XLOOKUP(Tabuľka9[[#This Row],[položka]],#REF!,#REF!)</f>
        <v>#REF!</v>
      </c>
      <c r="H188">
        <v>500</v>
      </c>
      <c r="I188" s="15">
        <f>Tabuľka9[[#This Row],[Aktuálna cena v RZ s DPH]]*Tabuľka9[[#This Row],[Priemerný odber za mesiac]]</f>
        <v>324.5</v>
      </c>
      <c r="J188">
        <v>3400</v>
      </c>
      <c r="K188" s="17" t="e">
        <f>Tabuľka9[[#This Row],[Cena za MJ s DPH]]*Tabuľka9[[#This Row],[Predpokladaný odber počas 6 mesiacov]]</f>
        <v>#REF!</v>
      </c>
      <c r="L188" s="1">
        <v>37956469</v>
      </c>
      <c r="M188" t="e">
        <f>_xlfn.XLOOKUP(Tabuľka9[[#This Row],[IČO]],#REF!,#REF!)</f>
        <v>#REF!</v>
      </c>
      <c r="N188" t="e">
        <f>_xlfn.XLOOKUP(Tabuľka9[[#This Row],[IČO]],#REF!,#REF!)</f>
        <v>#REF!</v>
      </c>
    </row>
    <row r="189" spans="1:14" hidden="1" x14ac:dyDescent="0.35">
      <c r="A189" t="s">
        <v>10</v>
      </c>
      <c r="B189" t="s">
        <v>31</v>
      </c>
      <c r="C189" t="s">
        <v>13</v>
      </c>
      <c r="D189" s="9">
        <v>0.59</v>
      </c>
      <c r="E189" s="10">
        <f>IF(COUNTIF(cis_DPH!$B$2:$B$84,B189)&gt;0,D189*1.1,IF(COUNTIF(cis_DPH!$B$85:$B$171,B189)&gt;0,D189*1.2,"chyba"))</f>
        <v>0.64900000000000002</v>
      </c>
      <c r="G189" s="16" t="e">
        <f>_xlfn.XLOOKUP(Tabuľka9[[#This Row],[položka]],#REF!,#REF!)</f>
        <v>#REF!</v>
      </c>
      <c r="H189">
        <v>200</v>
      </c>
      <c r="I189" s="15">
        <f>Tabuľka9[[#This Row],[Aktuálna cena v RZ s DPH]]*Tabuľka9[[#This Row],[Priemerný odber za mesiac]]</f>
        <v>129.80000000000001</v>
      </c>
      <c r="J189">
        <v>800</v>
      </c>
      <c r="K189" s="17" t="e">
        <f>Tabuľka9[[#This Row],[Cena za MJ s DPH]]*Tabuľka9[[#This Row],[Predpokladaný odber počas 6 mesiacov]]</f>
        <v>#REF!</v>
      </c>
      <c r="L189" s="1">
        <v>37956469</v>
      </c>
      <c r="M189" t="e">
        <f>_xlfn.XLOOKUP(Tabuľka9[[#This Row],[IČO]],#REF!,#REF!)</f>
        <v>#REF!</v>
      </c>
      <c r="N189" t="e">
        <f>_xlfn.XLOOKUP(Tabuľka9[[#This Row],[IČO]],#REF!,#REF!)</f>
        <v>#REF!</v>
      </c>
    </row>
    <row r="190" spans="1:14" hidden="1" x14ac:dyDescent="0.35">
      <c r="A190" t="s">
        <v>10</v>
      </c>
      <c r="B190" t="s">
        <v>32</v>
      </c>
      <c r="C190" t="s">
        <v>19</v>
      </c>
      <c r="E190" s="10">
        <f>IF(COUNTIF(cis_DPH!$B$2:$B$84,B190)&gt;0,D190*1.1,IF(COUNTIF(cis_DPH!$B$85:$B$171,B190)&gt;0,D190*1.2,"chyba"))</f>
        <v>0</v>
      </c>
      <c r="G190" s="16" t="e">
        <f>_xlfn.XLOOKUP(Tabuľka9[[#This Row],[položka]],#REF!,#REF!)</f>
        <v>#REF!</v>
      </c>
      <c r="I190" s="15">
        <f>Tabuľka9[[#This Row],[Aktuálna cena v RZ s DPH]]*Tabuľka9[[#This Row],[Priemerný odber za mesiac]]</f>
        <v>0</v>
      </c>
      <c r="K190" s="17" t="e">
        <f>Tabuľka9[[#This Row],[Cena za MJ s DPH]]*Tabuľka9[[#This Row],[Predpokladaný odber počas 6 mesiacov]]</f>
        <v>#REF!</v>
      </c>
      <c r="L190" s="1">
        <v>37956469</v>
      </c>
      <c r="M190" t="e">
        <f>_xlfn.XLOOKUP(Tabuľka9[[#This Row],[IČO]],#REF!,#REF!)</f>
        <v>#REF!</v>
      </c>
      <c r="N190" t="e">
        <f>_xlfn.XLOOKUP(Tabuľka9[[#This Row],[IČO]],#REF!,#REF!)</f>
        <v>#REF!</v>
      </c>
    </row>
    <row r="191" spans="1:14" hidden="1" x14ac:dyDescent="0.35">
      <c r="A191" t="s">
        <v>10</v>
      </c>
      <c r="B191" t="s">
        <v>33</v>
      </c>
      <c r="C191" t="s">
        <v>13</v>
      </c>
      <c r="D191" s="9">
        <v>0.55000000000000004</v>
      </c>
      <c r="E191" s="10">
        <f>IF(COUNTIF(cis_DPH!$B$2:$B$84,B191)&gt;0,D191*1.1,IF(COUNTIF(cis_DPH!$B$85:$B$171,B191)&gt;0,D191*1.2,"chyba"))</f>
        <v>0.60500000000000009</v>
      </c>
      <c r="G191" s="16" t="e">
        <f>_xlfn.XLOOKUP(Tabuľka9[[#This Row],[položka]],#REF!,#REF!)</f>
        <v>#REF!</v>
      </c>
      <c r="H191">
        <v>30</v>
      </c>
      <c r="I191" s="15">
        <f>Tabuľka9[[#This Row],[Aktuálna cena v RZ s DPH]]*Tabuľka9[[#This Row],[Priemerný odber za mesiac]]</f>
        <v>18.150000000000002</v>
      </c>
      <c r="J191">
        <v>110</v>
      </c>
      <c r="K191" s="17" t="e">
        <f>Tabuľka9[[#This Row],[Cena za MJ s DPH]]*Tabuľka9[[#This Row],[Predpokladaný odber počas 6 mesiacov]]</f>
        <v>#REF!</v>
      </c>
      <c r="L191" s="1">
        <v>37956469</v>
      </c>
      <c r="M191" t="e">
        <f>_xlfn.XLOOKUP(Tabuľka9[[#This Row],[IČO]],#REF!,#REF!)</f>
        <v>#REF!</v>
      </c>
      <c r="N191" t="e">
        <f>_xlfn.XLOOKUP(Tabuľka9[[#This Row],[IČO]],#REF!,#REF!)</f>
        <v>#REF!</v>
      </c>
    </row>
    <row r="192" spans="1:14" hidden="1" x14ac:dyDescent="0.35">
      <c r="A192" t="s">
        <v>10</v>
      </c>
      <c r="B192" t="s">
        <v>34</v>
      </c>
      <c r="C192" t="s">
        <v>13</v>
      </c>
      <c r="D192" s="9">
        <v>1.19</v>
      </c>
      <c r="E192" s="10">
        <f>IF(COUNTIF(cis_DPH!$B$2:$B$84,B192)&gt;0,D192*1.1,IF(COUNTIF(cis_DPH!$B$85:$B$171,B192)&gt;0,D192*1.2,"chyba"))</f>
        <v>1.3089999999999999</v>
      </c>
      <c r="G192" s="16" t="e">
        <f>_xlfn.XLOOKUP(Tabuľka9[[#This Row],[položka]],#REF!,#REF!)</f>
        <v>#REF!</v>
      </c>
      <c r="H192">
        <v>20</v>
      </c>
      <c r="I192" s="15">
        <f>Tabuľka9[[#This Row],[Aktuálna cena v RZ s DPH]]*Tabuľka9[[#This Row],[Priemerný odber za mesiac]]</f>
        <v>26.18</v>
      </c>
      <c r="J192">
        <v>100</v>
      </c>
      <c r="K192" s="17" t="e">
        <f>Tabuľka9[[#This Row],[Cena za MJ s DPH]]*Tabuľka9[[#This Row],[Predpokladaný odber počas 6 mesiacov]]</f>
        <v>#REF!</v>
      </c>
      <c r="L192" s="1">
        <v>37956469</v>
      </c>
      <c r="M192" t="e">
        <f>_xlfn.XLOOKUP(Tabuľka9[[#This Row],[IČO]],#REF!,#REF!)</f>
        <v>#REF!</v>
      </c>
      <c r="N192" t="e">
        <f>_xlfn.XLOOKUP(Tabuľka9[[#This Row],[IČO]],#REF!,#REF!)</f>
        <v>#REF!</v>
      </c>
    </row>
    <row r="193" spans="1:14" hidden="1" x14ac:dyDescent="0.35">
      <c r="A193" t="s">
        <v>10</v>
      </c>
      <c r="B193" t="s">
        <v>35</v>
      </c>
      <c r="C193" t="s">
        <v>13</v>
      </c>
      <c r="D193" s="9">
        <v>0.65</v>
      </c>
      <c r="E193" s="10">
        <f>IF(COUNTIF(cis_DPH!$B$2:$B$84,B193)&gt;0,D193*1.1,IF(COUNTIF(cis_DPH!$B$85:$B$171,B193)&gt;0,D193*1.2,"chyba"))</f>
        <v>0.71500000000000008</v>
      </c>
      <c r="G193" s="16" t="e">
        <f>_xlfn.XLOOKUP(Tabuľka9[[#This Row],[položka]],#REF!,#REF!)</f>
        <v>#REF!</v>
      </c>
      <c r="H193">
        <v>60</v>
      </c>
      <c r="I193" s="15">
        <f>Tabuľka9[[#This Row],[Aktuálna cena v RZ s DPH]]*Tabuľka9[[#This Row],[Priemerný odber za mesiac]]</f>
        <v>42.900000000000006</v>
      </c>
      <c r="J193">
        <v>300</v>
      </c>
      <c r="K193" s="17" t="e">
        <f>Tabuľka9[[#This Row],[Cena za MJ s DPH]]*Tabuľka9[[#This Row],[Predpokladaný odber počas 6 mesiacov]]</f>
        <v>#REF!</v>
      </c>
      <c r="L193" s="1">
        <v>37956469</v>
      </c>
      <c r="M193" t="e">
        <f>_xlfn.XLOOKUP(Tabuľka9[[#This Row],[IČO]],#REF!,#REF!)</f>
        <v>#REF!</v>
      </c>
      <c r="N193" t="e">
        <f>_xlfn.XLOOKUP(Tabuľka9[[#This Row],[IČO]],#REF!,#REF!)</f>
        <v>#REF!</v>
      </c>
    </row>
    <row r="194" spans="1:14" hidden="1" x14ac:dyDescent="0.35">
      <c r="A194" t="s">
        <v>10</v>
      </c>
      <c r="B194" t="s">
        <v>36</v>
      </c>
      <c r="C194" t="s">
        <v>13</v>
      </c>
      <c r="E194" s="10">
        <f>IF(COUNTIF(cis_DPH!$B$2:$B$84,B194)&gt;0,D194*1.1,IF(COUNTIF(cis_DPH!$B$85:$B$171,B194)&gt;0,D194*1.2,"chyba"))</f>
        <v>0</v>
      </c>
      <c r="G194" s="16" t="e">
        <f>_xlfn.XLOOKUP(Tabuľka9[[#This Row],[položka]],#REF!,#REF!)</f>
        <v>#REF!</v>
      </c>
      <c r="I194" s="15">
        <f>Tabuľka9[[#This Row],[Aktuálna cena v RZ s DPH]]*Tabuľka9[[#This Row],[Priemerný odber za mesiac]]</f>
        <v>0</v>
      </c>
      <c r="K194" s="17" t="e">
        <f>Tabuľka9[[#This Row],[Cena za MJ s DPH]]*Tabuľka9[[#This Row],[Predpokladaný odber počas 6 mesiacov]]</f>
        <v>#REF!</v>
      </c>
      <c r="L194" s="1">
        <v>37956469</v>
      </c>
      <c r="M194" t="e">
        <f>_xlfn.XLOOKUP(Tabuľka9[[#This Row],[IČO]],#REF!,#REF!)</f>
        <v>#REF!</v>
      </c>
      <c r="N194" t="e">
        <f>_xlfn.XLOOKUP(Tabuľka9[[#This Row],[IČO]],#REF!,#REF!)</f>
        <v>#REF!</v>
      </c>
    </row>
    <row r="195" spans="1:14" hidden="1" x14ac:dyDescent="0.35">
      <c r="A195" t="s">
        <v>10</v>
      </c>
      <c r="B195" t="s">
        <v>37</v>
      </c>
      <c r="C195" t="s">
        <v>13</v>
      </c>
      <c r="D195" s="9">
        <v>0.65</v>
      </c>
      <c r="E195" s="10">
        <f>IF(COUNTIF(cis_DPH!$B$2:$B$84,B195)&gt;0,D195*1.1,IF(COUNTIF(cis_DPH!$B$85:$B$171,B195)&gt;0,D195*1.2,"chyba"))</f>
        <v>0.71500000000000008</v>
      </c>
      <c r="G195" s="16" t="e">
        <f>_xlfn.XLOOKUP(Tabuľka9[[#This Row],[položka]],#REF!,#REF!)</f>
        <v>#REF!</v>
      </c>
      <c r="H195">
        <v>100</v>
      </c>
      <c r="I195" s="15">
        <f>Tabuľka9[[#This Row],[Aktuálna cena v RZ s DPH]]*Tabuľka9[[#This Row],[Priemerný odber za mesiac]]</f>
        <v>71.500000000000014</v>
      </c>
      <c r="J195">
        <v>2000</v>
      </c>
      <c r="K195" s="17" t="e">
        <f>Tabuľka9[[#This Row],[Cena za MJ s DPH]]*Tabuľka9[[#This Row],[Predpokladaný odber počas 6 mesiacov]]</f>
        <v>#REF!</v>
      </c>
      <c r="L195" s="1">
        <v>37956469</v>
      </c>
      <c r="M195" t="e">
        <f>_xlfn.XLOOKUP(Tabuľka9[[#This Row],[IČO]],#REF!,#REF!)</f>
        <v>#REF!</v>
      </c>
      <c r="N195" t="e">
        <f>_xlfn.XLOOKUP(Tabuľka9[[#This Row],[IČO]],#REF!,#REF!)</f>
        <v>#REF!</v>
      </c>
    </row>
    <row r="196" spans="1:14" hidden="1" x14ac:dyDescent="0.35">
      <c r="A196" t="s">
        <v>10</v>
      </c>
      <c r="B196" t="s">
        <v>38</v>
      </c>
      <c r="C196" t="s">
        <v>13</v>
      </c>
      <c r="D196" s="9">
        <v>0.65</v>
      </c>
      <c r="E196" s="10">
        <f>IF(COUNTIF(cis_DPH!$B$2:$B$84,B196)&gt;0,D196*1.1,IF(COUNTIF(cis_DPH!$B$85:$B$171,B196)&gt;0,D196*1.2,"chyba"))</f>
        <v>0.71500000000000008</v>
      </c>
      <c r="G196" s="16" t="e">
        <f>_xlfn.XLOOKUP(Tabuľka9[[#This Row],[položka]],#REF!,#REF!)</f>
        <v>#REF!</v>
      </c>
      <c r="H196">
        <v>50</v>
      </c>
      <c r="I196" s="15">
        <f>Tabuľka9[[#This Row],[Aktuálna cena v RZ s DPH]]*Tabuľka9[[#This Row],[Priemerný odber za mesiac]]</f>
        <v>35.750000000000007</v>
      </c>
      <c r="J196">
        <v>100</v>
      </c>
      <c r="K196" s="17" t="e">
        <f>Tabuľka9[[#This Row],[Cena za MJ s DPH]]*Tabuľka9[[#This Row],[Predpokladaný odber počas 6 mesiacov]]</f>
        <v>#REF!</v>
      </c>
      <c r="L196" s="1">
        <v>37956469</v>
      </c>
      <c r="M196" t="e">
        <f>_xlfn.XLOOKUP(Tabuľka9[[#This Row],[IČO]],#REF!,#REF!)</f>
        <v>#REF!</v>
      </c>
      <c r="N196" t="e">
        <f>_xlfn.XLOOKUP(Tabuľka9[[#This Row],[IČO]],#REF!,#REF!)</f>
        <v>#REF!</v>
      </c>
    </row>
    <row r="197" spans="1:14" hidden="1" x14ac:dyDescent="0.35">
      <c r="A197" t="s">
        <v>10</v>
      </c>
      <c r="B197" t="s">
        <v>39</v>
      </c>
      <c r="C197" t="s">
        <v>13</v>
      </c>
      <c r="E197" s="10">
        <f>IF(COUNTIF(cis_DPH!$B$2:$B$84,B197)&gt;0,D197*1.1,IF(COUNTIF(cis_DPH!$B$85:$B$171,B197)&gt;0,D197*1.2,"chyba"))</f>
        <v>0</v>
      </c>
      <c r="G197" s="16" t="e">
        <f>_xlfn.XLOOKUP(Tabuľka9[[#This Row],[položka]],#REF!,#REF!)</f>
        <v>#REF!</v>
      </c>
      <c r="H197">
        <v>60</v>
      </c>
      <c r="I197" s="15">
        <f>Tabuľka9[[#This Row],[Aktuálna cena v RZ s DPH]]*Tabuľka9[[#This Row],[Priemerný odber za mesiac]]</f>
        <v>0</v>
      </c>
      <c r="J197">
        <v>300</v>
      </c>
      <c r="K197" s="17" t="e">
        <f>Tabuľka9[[#This Row],[Cena za MJ s DPH]]*Tabuľka9[[#This Row],[Predpokladaný odber počas 6 mesiacov]]</f>
        <v>#REF!</v>
      </c>
      <c r="L197" s="1">
        <v>37956469</v>
      </c>
      <c r="M197" t="e">
        <f>_xlfn.XLOOKUP(Tabuľka9[[#This Row],[IČO]],#REF!,#REF!)</f>
        <v>#REF!</v>
      </c>
      <c r="N197" t="e">
        <f>_xlfn.XLOOKUP(Tabuľka9[[#This Row],[IČO]],#REF!,#REF!)</f>
        <v>#REF!</v>
      </c>
    </row>
    <row r="198" spans="1:14" hidden="1" x14ac:dyDescent="0.35">
      <c r="A198" t="s">
        <v>10</v>
      </c>
      <c r="B198" t="s">
        <v>40</v>
      </c>
      <c r="C198" t="s">
        <v>13</v>
      </c>
      <c r="E198" s="10">
        <f>IF(COUNTIF(cis_DPH!$B$2:$B$84,B198)&gt;0,D198*1.1,IF(COUNTIF(cis_DPH!$B$85:$B$171,B198)&gt;0,D198*1.2,"chyba"))</f>
        <v>0</v>
      </c>
      <c r="G198" s="16" t="e">
        <f>_xlfn.XLOOKUP(Tabuľka9[[#This Row],[položka]],#REF!,#REF!)</f>
        <v>#REF!</v>
      </c>
      <c r="I198" s="15">
        <f>Tabuľka9[[#This Row],[Aktuálna cena v RZ s DPH]]*Tabuľka9[[#This Row],[Priemerný odber za mesiac]]</f>
        <v>0</v>
      </c>
      <c r="K198" s="17" t="e">
        <f>Tabuľka9[[#This Row],[Cena za MJ s DPH]]*Tabuľka9[[#This Row],[Predpokladaný odber počas 6 mesiacov]]</f>
        <v>#REF!</v>
      </c>
      <c r="L198" s="1">
        <v>37956469</v>
      </c>
      <c r="M198" t="e">
        <f>_xlfn.XLOOKUP(Tabuľka9[[#This Row],[IČO]],#REF!,#REF!)</f>
        <v>#REF!</v>
      </c>
      <c r="N198" t="e">
        <f>_xlfn.XLOOKUP(Tabuľka9[[#This Row],[IČO]],#REF!,#REF!)</f>
        <v>#REF!</v>
      </c>
    </row>
    <row r="199" spans="1:14" hidden="1" x14ac:dyDescent="0.35">
      <c r="A199" t="s">
        <v>10</v>
      </c>
      <c r="B199" t="s">
        <v>41</v>
      </c>
      <c r="C199" t="s">
        <v>13</v>
      </c>
      <c r="D199" s="9">
        <v>1.0900000000000001</v>
      </c>
      <c r="E199" s="10">
        <f>IF(COUNTIF(cis_DPH!$B$2:$B$84,B199)&gt;0,D199*1.1,IF(COUNTIF(cis_DPH!$B$85:$B$171,B199)&gt;0,D199*1.2,"chyba"))</f>
        <v>1.1990000000000003</v>
      </c>
      <c r="G199" s="16" t="e">
        <f>_xlfn.XLOOKUP(Tabuľka9[[#This Row],[položka]],#REF!,#REF!)</f>
        <v>#REF!</v>
      </c>
      <c r="H199">
        <v>50</v>
      </c>
      <c r="I199" s="15">
        <f>Tabuľka9[[#This Row],[Aktuálna cena v RZ s DPH]]*Tabuľka9[[#This Row],[Priemerný odber za mesiac]]</f>
        <v>59.950000000000017</v>
      </c>
      <c r="J199">
        <v>100</v>
      </c>
      <c r="K199" s="17" t="e">
        <f>Tabuľka9[[#This Row],[Cena za MJ s DPH]]*Tabuľka9[[#This Row],[Predpokladaný odber počas 6 mesiacov]]</f>
        <v>#REF!</v>
      </c>
      <c r="L199" s="1">
        <v>37956469</v>
      </c>
      <c r="M199" t="e">
        <f>_xlfn.XLOOKUP(Tabuľka9[[#This Row],[IČO]],#REF!,#REF!)</f>
        <v>#REF!</v>
      </c>
      <c r="N199" t="e">
        <f>_xlfn.XLOOKUP(Tabuľka9[[#This Row],[IČO]],#REF!,#REF!)</f>
        <v>#REF!</v>
      </c>
    </row>
    <row r="200" spans="1:14" hidden="1" x14ac:dyDescent="0.35">
      <c r="A200" t="s">
        <v>10</v>
      </c>
      <c r="B200" t="s">
        <v>42</v>
      </c>
      <c r="C200" t="s">
        <v>19</v>
      </c>
      <c r="E200" s="10">
        <f>IF(COUNTIF(cis_DPH!$B$2:$B$84,B200)&gt;0,D200*1.1,IF(COUNTIF(cis_DPH!$B$85:$B$171,B200)&gt;0,D200*1.2,"chyba"))</f>
        <v>0</v>
      </c>
      <c r="G200" s="16" t="e">
        <f>_xlfn.XLOOKUP(Tabuľka9[[#This Row],[položka]],#REF!,#REF!)</f>
        <v>#REF!</v>
      </c>
      <c r="I200" s="15">
        <f>Tabuľka9[[#This Row],[Aktuálna cena v RZ s DPH]]*Tabuľka9[[#This Row],[Priemerný odber za mesiac]]</f>
        <v>0</v>
      </c>
      <c r="K200" s="17" t="e">
        <f>Tabuľka9[[#This Row],[Cena za MJ s DPH]]*Tabuľka9[[#This Row],[Predpokladaný odber počas 6 mesiacov]]</f>
        <v>#REF!</v>
      </c>
      <c r="L200" s="1">
        <v>37956469</v>
      </c>
      <c r="M200" t="e">
        <f>_xlfn.XLOOKUP(Tabuľka9[[#This Row],[IČO]],#REF!,#REF!)</f>
        <v>#REF!</v>
      </c>
      <c r="N200" t="e">
        <f>_xlfn.XLOOKUP(Tabuľka9[[#This Row],[IČO]],#REF!,#REF!)</f>
        <v>#REF!</v>
      </c>
    </row>
    <row r="201" spans="1:14" hidden="1" x14ac:dyDescent="0.35">
      <c r="A201" t="s">
        <v>10</v>
      </c>
      <c r="B201" t="s">
        <v>43</v>
      </c>
      <c r="C201" t="s">
        <v>13</v>
      </c>
      <c r="E201" s="10">
        <f>IF(COUNTIF(cis_DPH!$B$2:$B$84,B201)&gt;0,D201*1.1,IF(COUNTIF(cis_DPH!$B$85:$B$171,B201)&gt;0,D201*1.2,"chyba"))</f>
        <v>0</v>
      </c>
      <c r="G201" s="16" t="e">
        <f>_xlfn.XLOOKUP(Tabuľka9[[#This Row],[položka]],#REF!,#REF!)</f>
        <v>#REF!</v>
      </c>
      <c r="I201" s="15">
        <f>Tabuľka9[[#This Row],[Aktuálna cena v RZ s DPH]]*Tabuľka9[[#This Row],[Priemerný odber za mesiac]]</f>
        <v>0</v>
      </c>
      <c r="K201" s="17" t="e">
        <f>Tabuľka9[[#This Row],[Cena za MJ s DPH]]*Tabuľka9[[#This Row],[Predpokladaný odber počas 6 mesiacov]]</f>
        <v>#REF!</v>
      </c>
      <c r="L201" s="1">
        <v>37956469</v>
      </c>
      <c r="M201" t="e">
        <f>_xlfn.XLOOKUP(Tabuľka9[[#This Row],[IČO]],#REF!,#REF!)</f>
        <v>#REF!</v>
      </c>
      <c r="N201" t="e">
        <f>_xlfn.XLOOKUP(Tabuľka9[[#This Row],[IČO]],#REF!,#REF!)</f>
        <v>#REF!</v>
      </c>
    </row>
    <row r="202" spans="1:14" hidden="1" x14ac:dyDescent="0.35">
      <c r="A202" t="s">
        <v>10</v>
      </c>
      <c r="B202" t="s">
        <v>44</v>
      </c>
      <c r="C202" t="s">
        <v>13</v>
      </c>
      <c r="E202" s="10">
        <f>IF(COUNTIF(cis_DPH!$B$2:$B$84,B202)&gt;0,D202*1.1,IF(COUNTIF(cis_DPH!$B$85:$B$171,B202)&gt;0,D202*1.2,"chyba"))</f>
        <v>0</v>
      </c>
      <c r="G202" s="16" t="e">
        <f>_xlfn.XLOOKUP(Tabuľka9[[#This Row],[položka]],#REF!,#REF!)</f>
        <v>#REF!</v>
      </c>
      <c r="I202" s="15">
        <f>Tabuľka9[[#This Row],[Aktuálna cena v RZ s DPH]]*Tabuľka9[[#This Row],[Priemerný odber za mesiac]]</f>
        <v>0</v>
      </c>
      <c r="K202" s="17" t="e">
        <f>Tabuľka9[[#This Row],[Cena za MJ s DPH]]*Tabuľka9[[#This Row],[Predpokladaný odber počas 6 mesiacov]]</f>
        <v>#REF!</v>
      </c>
      <c r="L202" s="1">
        <v>37956469</v>
      </c>
      <c r="M202" t="e">
        <f>_xlfn.XLOOKUP(Tabuľka9[[#This Row],[IČO]],#REF!,#REF!)</f>
        <v>#REF!</v>
      </c>
      <c r="N202" t="e">
        <f>_xlfn.XLOOKUP(Tabuľka9[[#This Row],[IČO]],#REF!,#REF!)</f>
        <v>#REF!</v>
      </c>
    </row>
    <row r="203" spans="1:14" hidden="1" x14ac:dyDescent="0.35">
      <c r="A203" t="s">
        <v>10</v>
      </c>
      <c r="B203" t="s">
        <v>45</v>
      </c>
      <c r="C203" t="s">
        <v>13</v>
      </c>
      <c r="E203" s="10">
        <f>IF(COUNTIF(cis_DPH!$B$2:$B$84,B203)&gt;0,D203*1.1,IF(COUNTIF(cis_DPH!$B$85:$B$171,B203)&gt;0,D203*1.2,"chyba"))</f>
        <v>0</v>
      </c>
      <c r="G203" s="16" t="e">
        <f>_xlfn.XLOOKUP(Tabuľka9[[#This Row],[položka]],#REF!,#REF!)</f>
        <v>#REF!</v>
      </c>
      <c r="I203" s="15">
        <f>Tabuľka9[[#This Row],[Aktuálna cena v RZ s DPH]]*Tabuľka9[[#This Row],[Priemerný odber za mesiac]]</f>
        <v>0</v>
      </c>
      <c r="K203" s="17" t="e">
        <f>Tabuľka9[[#This Row],[Cena za MJ s DPH]]*Tabuľka9[[#This Row],[Predpokladaný odber počas 6 mesiacov]]</f>
        <v>#REF!</v>
      </c>
      <c r="L203" s="1">
        <v>37956469</v>
      </c>
      <c r="M203" t="e">
        <f>_xlfn.XLOOKUP(Tabuľka9[[#This Row],[IČO]],#REF!,#REF!)</f>
        <v>#REF!</v>
      </c>
      <c r="N203" t="e">
        <f>_xlfn.XLOOKUP(Tabuľka9[[#This Row],[IČO]],#REF!,#REF!)</f>
        <v>#REF!</v>
      </c>
    </row>
    <row r="204" spans="1:14" hidden="1" x14ac:dyDescent="0.35">
      <c r="A204" t="s">
        <v>10</v>
      </c>
      <c r="B204" t="s">
        <v>46</v>
      </c>
      <c r="C204" t="s">
        <v>13</v>
      </c>
      <c r="D204" s="9">
        <v>0.5</v>
      </c>
      <c r="E204" s="10">
        <f>IF(COUNTIF(cis_DPH!$B$2:$B$84,B204)&gt;0,D204*1.1,IF(COUNTIF(cis_DPH!$B$85:$B$171,B204)&gt;0,D204*1.2,"chyba"))</f>
        <v>0.6</v>
      </c>
      <c r="G204" s="16" t="e">
        <f>_xlfn.XLOOKUP(Tabuľka9[[#This Row],[položka]],#REF!,#REF!)</f>
        <v>#REF!</v>
      </c>
      <c r="H204">
        <v>30</v>
      </c>
      <c r="I204" s="15">
        <f>Tabuľka9[[#This Row],[Aktuálna cena v RZ s DPH]]*Tabuľka9[[#This Row],[Priemerný odber za mesiac]]</f>
        <v>18</v>
      </c>
      <c r="J204">
        <v>300</v>
      </c>
      <c r="K204" s="17" t="e">
        <f>Tabuľka9[[#This Row],[Cena za MJ s DPH]]*Tabuľka9[[#This Row],[Predpokladaný odber počas 6 mesiacov]]</f>
        <v>#REF!</v>
      </c>
      <c r="L204" s="1">
        <v>37956469</v>
      </c>
      <c r="M204" t="e">
        <f>_xlfn.XLOOKUP(Tabuľka9[[#This Row],[IČO]],#REF!,#REF!)</f>
        <v>#REF!</v>
      </c>
      <c r="N204" t="e">
        <f>_xlfn.XLOOKUP(Tabuľka9[[#This Row],[IČO]],#REF!,#REF!)</f>
        <v>#REF!</v>
      </c>
    </row>
    <row r="205" spans="1:14" hidden="1" x14ac:dyDescent="0.35">
      <c r="A205" t="s">
        <v>10</v>
      </c>
      <c r="B205" t="s">
        <v>47</v>
      </c>
      <c r="C205" t="s">
        <v>48</v>
      </c>
      <c r="E205" s="10">
        <f>IF(COUNTIF(cis_DPH!$B$2:$B$84,B205)&gt;0,D205*1.1,IF(COUNTIF(cis_DPH!$B$85:$B$171,B205)&gt;0,D205*1.2,"chyba"))</f>
        <v>0</v>
      </c>
      <c r="G205" s="16" t="e">
        <f>_xlfn.XLOOKUP(Tabuľka9[[#This Row],[položka]],#REF!,#REF!)</f>
        <v>#REF!</v>
      </c>
      <c r="H205">
        <v>100</v>
      </c>
      <c r="I205" s="15">
        <f>Tabuľka9[[#This Row],[Aktuálna cena v RZ s DPH]]*Tabuľka9[[#This Row],[Priemerný odber za mesiac]]</f>
        <v>0</v>
      </c>
      <c r="J205">
        <v>1000</v>
      </c>
      <c r="K205" s="17" t="e">
        <f>Tabuľka9[[#This Row],[Cena za MJ s DPH]]*Tabuľka9[[#This Row],[Predpokladaný odber počas 6 mesiacov]]</f>
        <v>#REF!</v>
      </c>
      <c r="L205" s="1">
        <v>37956469</v>
      </c>
      <c r="M205" t="e">
        <f>_xlfn.XLOOKUP(Tabuľka9[[#This Row],[IČO]],#REF!,#REF!)</f>
        <v>#REF!</v>
      </c>
      <c r="N205" t="e">
        <f>_xlfn.XLOOKUP(Tabuľka9[[#This Row],[IČO]],#REF!,#REF!)</f>
        <v>#REF!</v>
      </c>
    </row>
    <row r="206" spans="1:14" hidden="1" x14ac:dyDescent="0.35">
      <c r="A206" t="s">
        <v>10</v>
      </c>
      <c r="B206" t="s">
        <v>49</v>
      </c>
      <c r="C206" t="s">
        <v>48</v>
      </c>
      <c r="E206" s="10">
        <f>IF(COUNTIF(cis_DPH!$B$2:$B$84,B206)&gt;0,D206*1.1,IF(COUNTIF(cis_DPH!$B$85:$B$171,B206)&gt;0,D206*1.2,"chyba"))</f>
        <v>0</v>
      </c>
      <c r="G206" s="16" t="e">
        <f>_xlfn.XLOOKUP(Tabuľka9[[#This Row],[položka]],#REF!,#REF!)</f>
        <v>#REF!</v>
      </c>
      <c r="H206">
        <v>100</v>
      </c>
      <c r="I206" s="15">
        <f>Tabuľka9[[#This Row],[Aktuálna cena v RZ s DPH]]*Tabuľka9[[#This Row],[Priemerný odber za mesiac]]</f>
        <v>0</v>
      </c>
      <c r="J206">
        <v>500</v>
      </c>
      <c r="K206" s="17" t="e">
        <f>Tabuľka9[[#This Row],[Cena za MJ s DPH]]*Tabuľka9[[#This Row],[Predpokladaný odber počas 6 mesiacov]]</f>
        <v>#REF!</v>
      </c>
      <c r="L206" s="1">
        <v>37956469</v>
      </c>
      <c r="M206" t="e">
        <f>_xlfn.XLOOKUP(Tabuľka9[[#This Row],[IČO]],#REF!,#REF!)</f>
        <v>#REF!</v>
      </c>
      <c r="N206" t="e">
        <f>_xlfn.XLOOKUP(Tabuľka9[[#This Row],[IČO]],#REF!,#REF!)</f>
        <v>#REF!</v>
      </c>
    </row>
    <row r="207" spans="1:14" hidden="1" x14ac:dyDescent="0.35">
      <c r="A207" t="s">
        <v>10</v>
      </c>
      <c r="B207" t="s">
        <v>50</v>
      </c>
      <c r="C207" t="s">
        <v>13</v>
      </c>
      <c r="D207" s="9">
        <v>10.199999999999999</v>
      </c>
      <c r="E207" s="10">
        <f>IF(COUNTIF(cis_DPH!$B$2:$B$84,B207)&gt;0,D207*1.1,IF(COUNTIF(cis_DPH!$B$85:$B$171,B207)&gt;0,D207*1.2,"chyba"))</f>
        <v>12.239999999999998</v>
      </c>
      <c r="G207" s="16" t="e">
        <f>_xlfn.XLOOKUP(Tabuľka9[[#This Row],[položka]],#REF!,#REF!)</f>
        <v>#REF!</v>
      </c>
      <c r="H207">
        <v>5</v>
      </c>
      <c r="I207" s="15">
        <f>Tabuľka9[[#This Row],[Aktuálna cena v RZ s DPH]]*Tabuľka9[[#This Row],[Priemerný odber za mesiac]]</f>
        <v>61.199999999999989</v>
      </c>
      <c r="J207">
        <v>5</v>
      </c>
      <c r="K207" s="17" t="e">
        <f>Tabuľka9[[#This Row],[Cena za MJ s DPH]]*Tabuľka9[[#This Row],[Predpokladaný odber počas 6 mesiacov]]</f>
        <v>#REF!</v>
      </c>
      <c r="L207" s="1">
        <v>37956469</v>
      </c>
      <c r="M207" t="e">
        <f>_xlfn.XLOOKUP(Tabuľka9[[#This Row],[IČO]],#REF!,#REF!)</f>
        <v>#REF!</v>
      </c>
      <c r="N207" t="e">
        <f>_xlfn.XLOOKUP(Tabuľka9[[#This Row],[IČO]],#REF!,#REF!)</f>
        <v>#REF!</v>
      </c>
    </row>
    <row r="208" spans="1:14" hidden="1" x14ac:dyDescent="0.35">
      <c r="A208" t="s">
        <v>10</v>
      </c>
      <c r="B208" t="s">
        <v>51</v>
      </c>
      <c r="C208" t="s">
        <v>13</v>
      </c>
      <c r="D208" s="9">
        <v>2.65</v>
      </c>
      <c r="E208" s="10">
        <f>IF(COUNTIF(cis_DPH!$B$2:$B$84,B208)&gt;0,D208*1.1,IF(COUNTIF(cis_DPH!$B$85:$B$171,B208)&gt;0,D208*1.2,"chyba"))</f>
        <v>2.915</v>
      </c>
      <c r="G208" s="16" t="e">
        <f>_xlfn.XLOOKUP(Tabuľka9[[#This Row],[položka]],#REF!,#REF!)</f>
        <v>#REF!</v>
      </c>
      <c r="H208">
        <v>50</v>
      </c>
      <c r="I208" s="15">
        <f>Tabuľka9[[#This Row],[Aktuálna cena v RZ s DPH]]*Tabuľka9[[#This Row],[Priemerný odber za mesiac]]</f>
        <v>145.75</v>
      </c>
      <c r="J208">
        <v>200</v>
      </c>
      <c r="K208" s="17" t="e">
        <f>Tabuľka9[[#This Row],[Cena za MJ s DPH]]*Tabuľka9[[#This Row],[Predpokladaný odber počas 6 mesiacov]]</f>
        <v>#REF!</v>
      </c>
      <c r="L208" s="1">
        <v>37956469</v>
      </c>
      <c r="M208" t="e">
        <f>_xlfn.XLOOKUP(Tabuľka9[[#This Row],[IČO]],#REF!,#REF!)</f>
        <v>#REF!</v>
      </c>
      <c r="N208" t="e">
        <f>_xlfn.XLOOKUP(Tabuľka9[[#This Row],[IČO]],#REF!,#REF!)</f>
        <v>#REF!</v>
      </c>
    </row>
    <row r="209" spans="1:14" hidden="1" x14ac:dyDescent="0.35">
      <c r="A209" t="s">
        <v>10</v>
      </c>
      <c r="B209" t="s">
        <v>52</v>
      </c>
      <c r="C209" t="s">
        <v>13</v>
      </c>
      <c r="E209" s="10">
        <f>IF(COUNTIF(cis_DPH!$B$2:$B$84,B209)&gt;0,D209*1.1,IF(COUNTIF(cis_DPH!$B$85:$B$171,B209)&gt;0,D209*1.2,"chyba"))</f>
        <v>0</v>
      </c>
      <c r="G209" s="16" t="e">
        <f>_xlfn.XLOOKUP(Tabuľka9[[#This Row],[položka]],#REF!,#REF!)</f>
        <v>#REF!</v>
      </c>
      <c r="H209">
        <v>30</v>
      </c>
      <c r="I209" s="15">
        <f>Tabuľka9[[#This Row],[Aktuálna cena v RZ s DPH]]*Tabuľka9[[#This Row],[Priemerný odber za mesiac]]</f>
        <v>0</v>
      </c>
      <c r="J209">
        <v>150</v>
      </c>
      <c r="K209" s="17" t="e">
        <f>Tabuľka9[[#This Row],[Cena za MJ s DPH]]*Tabuľka9[[#This Row],[Predpokladaný odber počas 6 mesiacov]]</f>
        <v>#REF!</v>
      </c>
      <c r="L209" s="1">
        <v>37956469</v>
      </c>
      <c r="M209" t="e">
        <f>_xlfn.XLOOKUP(Tabuľka9[[#This Row],[IČO]],#REF!,#REF!)</f>
        <v>#REF!</v>
      </c>
      <c r="N209" t="e">
        <f>_xlfn.XLOOKUP(Tabuľka9[[#This Row],[IČO]],#REF!,#REF!)</f>
        <v>#REF!</v>
      </c>
    </row>
    <row r="210" spans="1:14" hidden="1" x14ac:dyDescent="0.35">
      <c r="A210" t="s">
        <v>10</v>
      </c>
      <c r="B210" t="s">
        <v>53</v>
      </c>
      <c r="C210" t="s">
        <v>13</v>
      </c>
      <c r="D210" s="9">
        <v>3</v>
      </c>
      <c r="E210" s="10">
        <f>IF(COUNTIF(cis_DPH!$B$2:$B$84,B210)&gt;0,D210*1.1,IF(COUNTIF(cis_DPH!$B$85:$B$171,B210)&gt;0,D210*1.2,"chyba"))</f>
        <v>3.3000000000000003</v>
      </c>
      <c r="G210" s="16" t="e">
        <f>_xlfn.XLOOKUP(Tabuľka9[[#This Row],[položka]],#REF!,#REF!)</f>
        <v>#REF!</v>
      </c>
      <c r="H210">
        <v>30</v>
      </c>
      <c r="I210" s="15">
        <f>Tabuľka9[[#This Row],[Aktuálna cena v RZ s DPH]]*Tabuľka9[[#This Row],[Priemerný odber za mesiac]]</f>
        <v>99.000000000000014</v>
      </c>
      <c r="J210">
        <v>150</v>
      </c>
      <c r="K210" s="17" t="e">
        <f>Tabuľka9[[#This Row],[Cena za MJ s DPH]]*Tabuľka9[[#This Row],[Predpokladaný odber počas 6 mesiacov]]</f>
        <v>#REF!</v>
      </c>
      <c r="L210" s="1">
        <v>37956469</v>
      </c>
      <c r="M210" t="e">
        <f>_xlfn.XLOOKUP(Tabuľka9[[#This Row],[IČO]],#REF!,#REF!)</f>
        <v>#REF!</v>
      </c>
      <c r="N210" t="e">
        <f>_xlfn.XLOOKUP(Tabuľka9[[#This Row],[IČO]],#REF!,#REF!)</f>
        <v>#REF!</v>
      </c>
    </row>
    <row r="211" spans="1:14" hidden="1" x14ac:dyDescent="0.35">
      <c r="A211" t="s">
        <v>10</v>
      </c>
      <c r="B211" t="s">
        <v>54</v>
      </c>
      <c r="C211" t="s">
        <v>13</v>
      </c>
      <c r="D211" s="9">
        <v>3</v>
      </c>
      <c r="E211" s="10">
        <f>IF(COUNTIF(cis_DPH!$B$2:$B$84,B211)&gt;0,D211*1.1,IF(COUNTIF(cis_DPH!$B$85:$B$171,B211)&gt;0,D211*1.2,"chyba"))</f>
        <v>3.3000000000000003</v>
      </c>
      <c r="G211" s="16" t="e">
        <f>_xlfn.XLOOKUP(Tabuľka9[[#This Row],[položka]],#REF!,#REF!)</f>
        <v>#REF!</v>
      </c>
      <c r="H211">
        <v>30</v>
      </c>
      <c r="I211" s="15">
        <f>Tabuľka9[[#This Row],[Aktuálna cena v RZ s DPH]]*Tabuľka9[[#This Row],[Priemerný odber za mesiac]]</f>
        <v>99.000000000000014</v>
      </c>
      <c r="J211">
        <v>150</v>
      </c>
      <c r="K211" s="17" t="e">
        <f>Tabuľka9[[#This Row],[Cena za MJ s DPH]]*Tabuľka9[[#This Row],[Predpokladaný odber počas 6 mesiacov]]</f>
        <v>#REF!</v>
      </c>
      <c r="L211" s="1">
        <v>37956469</v>
      </c>
      <c r="M211" t="e">
        <f>_xlfn.XLOOKUP(Tabuľka9[[#This Row],[IČO]],#REF!,#REF!)</f>
        <v>#REF!</v>
      </c>
      <c r="N211" t="e">
        <f>_xlfn.XLOOKUP(Tabuľka9[[#This Row],[IČO]],#REF!,#REF!)</f>
        <v>#REF!</v>
      </c>
    </row>
    <row r="212" spans="1:14" hidden="1" x14ac:dyDescent="0.35">
      <c r="A212" t="s">
        <v>10</v>
      </c>
      <c r="B212" t="s">
        <v>55</v>
      </c>
      <c r="C212" t="s">
        <v>13</v>
      </c>
      <c r="D212" s="9">
        <v>3</v>
      </c>
      <c r="E212" s="10">
        <f>IF(COUNTIF(cis_DPH!$B$2:$B$84,B212)&gt;0,D212*1.1,IF(COUNTIF(cis_DPH!$B$85:$B$171,B212)&gt;0,D212*1.2,"chyba"))</f>
        <v>3.3000000000000003</v>
      </c>
      <c r="G212" s="16" t="e">
        <f>_xlfn.XLOOKUP(Tabuľka9[[#This Row],[položka]],#REF!,#REF!)</f>
        <v>#REF!</v>
      </c>
      <c r="H212">
        <v>30</v>
      </c>
      <c r="I212" s="15">
        <f>Tabuľka9[[#This Row],[Aktuálna cena v RZ s DPH]]*Tabuľka9[[#This Row],[Priemerný odber za mesiac]]</f>
        <v>99.000000000000014</v>
      </c>
      <c r="J212">
        <v>150</v>
      </c>
      <c r="K212" s="17" t="e">
        <f>Tabuľka9[[#This Row],[Cena za MJ s DPH]]*Tabuľka9[[#This Row],[Predpokladaný odber počas 6 mesiacov]]</f>
        <v>#REF!</v>
      </c>
      <c r="L212" s="1">
        <v>37956469</v>
      </c>
      <c r="M212" t="e">
        <f>_xlfn.XLOOKUP(Tabuľka9[[#This Row],[IČO]],#REF!,#REF!)</f>
        <v>#REF!</v>
      </c>
      <c r="N212" t="e">
        <f>_xlfn.XLOOKUP(Tabuľka9[[#This Row],[IČO]],#REF!,#REF!)</f>
        <v>#REF!</v>
      </c>
    </row>
    <row r="213" spans="1:14" hidden="1" x14ac:dyDescent="0.35">
      <c r="A213" t="s">
        <v>10</v>
      </c>
      <c r="B213" t="s">
        <v>56</v>
      </c>
      <c r="C213" t="s">
        <v>13</v>
      </c>
      <c r="D213" s="9">
        <v>2.6</v>
      </c>
      <c r="E213" s="10">
        <f>IF(COUNTIF(cis_DPH!$B$2:$B$84,B213)&gt;0,D213*1.1,IF(COUNTIF(cis_DPH!$B$85:$B$171,B213)&gt;0,D213*1.2,"chyba"))</f>
        <v>2.8600000000000003</v>
      </c>
      <c r="G213" s="16" t="e">
        <f>_xlfn.XLOOKUP(Tabuľka9[[#This Row],[položka]],#REF!,#REF!)</f>
        <v>#REF!</v>
      </c>
      <c r="H213">
        <v>80</v>
      </c>
      <c r="I213" s="15">
        <f>Tabuľka9[[#This Row],[Aktuálna cena v RZ s DPH]]*Tabuľka9[[#This Row],[Priemerný odber za mesiac]]</f>
        <v>228.8</v>
      </c>
      <c r="J213">
        <v>400</v>
      </c>
      <c r="K213" s="17" t="e">
        <f>Tabuľka9[[#This Row],[Cena za MJ s DPH]]*Tabuľka9[[#This Row],[Predpokladaný odber počas 6 mesiacov]]</f>
        <v>#REF!</v>
      </c>
      <c r="L213" s="1">
        <v>37956469</v>
      </c>
      <c r="M213" t="e">
        <f>_xlfn.XLOOKUP(Tabuľka9[[#This Row],[IČO]],#REF!,#REF!)</f>
        <v>#REF!</v>
      </c>
      <c r="N213" t="e">
        <f>_xlfn.XLOOKUP(Tabuľka9[[#This Row],[IČO]],#REF!,#REF!)</f>
        <v>#REF!</v>
      </c>
    </row>
    <row r="214" spans="1:14" hidden="1" x14ac:dyDescent="0.35">
      <c r="A214" t="s">
        <v>10</v>
      </c>
      <c r="B214" t="s">
        <v>57</v>
      </c>
      <c r="C214" t="s">
        <v>13</v>
      </c>
      <c r="E214" s="10">
        <f>IF(COUNTIF(cis_DPH!$B$2:$B$84,B214)&gt;0,D214*1.1,IF(COUNTIF(cis_DPH!$B$85:$B$171,B214)&gt;0,D214*1.2,"chyba"))</f>
        <v>0</v>
      </c>
      <c r="G214" s="16" t="e">
        <f>_xlfn.XLOOKUP(Tabuľka9[[#This Row],[položka]],#REF!,#REF!)</f>
        <v>#REF!</v>
      </c>
      <c r="H214">
        <v>80</v>
      </c>
      <c r="I214" s="15">
        <f>Tabuľka9[[#This Row],[Aktuálna cena v RZ s DPH]]*Tabuľka9[[#This Row],[Priemerný odber za mesiac]]</f>
        <v>0</v>
      </c>
      <c r="J214">
        <v>400</v>
      </c>
      <c r="K214" s="17" t="e">
        <f>Tabuľka9[[#This Row],[Cena za MJ s DPH]]*Tabuľka9[[#This Row],[Predpokladaný odber počas 6 mesiacov]]</f>
        <v>#REF!</v>
      </c>
      <c r="L214" s="1">
        <v>37956469</v>
      </c>
      <c r="M214" t="e">
        <f>_xlfn.XLOOKUP(Tabuľka9[[#This Row],[IČO]],#REF!,#REF!)</f>
        <v>#REF!</v>
      </c>
      <c r="N214" t="e">
        <f>_xlfn.XLOOKUP(Tabuľka9[[#This Row],[IČO]],#REF!,#REF!)</f>
        <v>#REF!</v>
      </c>
    </row>
    <row r="215" spans="1:14" hidden="1" x14ac:dyDescent="0.35">
      <c r="A215" t="s">
        <v>10</v>
      </c>
      <c r="B215" t="s">
        <v>58</v>
      </c>
      <c r="C215" t="s">
        <v>13</v>
      </c>
      <c r="E215" s="10">
        <f>IF(COUNTIF(cis_DPH!$B$2:$B$84,B215)&gt;0,D215*1.1,IF(COUNTIF(cis_DPH!$B$85:$B$171,B215)&gt;0,D215*1.2,"chyba"))</f>
        <v>0</v>
      </c>
      <c r="G215" s="16" t="e">
        <f>_xlfn.XLOOKUP(Tabuľka9[[#This Row],[položka]],#REF!,#REF!)</f>
        <v>#REF!</v>
      </c>
      <c r="I215" s="15">
        <f>Tabuľka9[[#This Row],[Aktuálna cena v RZ s DPH]]*Tabuľka9[[#This Row],[Priemerný odber za mesiac]]</f>
        <v>0</v>
      </c>
      <c r="K215" s="17" t="e">
        <f>Tabuľka9[[#This Row],[Cena za MJ s DPH]]*Tabuľka9[[#This Row],[Predpokladaný odber počas 6 mesiacov]]</f>
        <v>#REF!</v>
      </c>
      <c r="L215" s="1">
        <v>37956469</v>
      </c>
      <c r="M215" t="e">
        <f>_xlfn.XLOOKUP(Tabuľka9[[#This Row],[IČO]],#REF!,#REF!)</f>
        <v>#REF!</v>
      </c>
      <c r="N215" t="e">
        <f>_xlfn.XLOOKUP(Tabuľka9[[#This Row],[IČO]],#REF!,#REF!)</f>
        <v>#REF!</v>
      </c>
    </row>
    <row r="216" spans="1:14" hidden="1" x14ac:dyDescent="0.35">
      <c r="A216" t="s">
        <v>10</v>
      </c>
      <c r="B216" t="s">
        <v>59</v>
      </c>
      <c r="C216" t="s">
        <v>13</v>
      </c>
      <c r="E216" s="10">
        <f>IF(COUNTIF(cis_DPH!$B$2:$B$84,B216)&gt;0,D216*1.1,IF(COUNTIF(cis_DPH!$B$85:$B$171,B216)&gt;0,D216*1.2,"chyba"))</f>
        <v>0</v>
      </c>
      <c r="G216" s="16" t="e">
        <f>_xlfn.XLOOKUP(Tabuľka9[[#This Row],[položka]],#REF!,#REF!)</f>
        <v>#REF!</v>
      </c>
      <c r="H216">
        <v>60</v>
      </c>
      <c r="I216" s="15">
        <f>Tabuľka9[[#This Row],[Aktuálna cena v RZ s DPH]]*Tabuľka9[[#This Row],[Priemerný odber za mesiac]]</f>
        <v>0</v>
      </c>
      <c r="J216">
        <v>300</v>
      </c>
      <c r="K216" s="17" t="e">
        <f>Tabuľka9[[#This Row],[Cena za MJ s DPH]]*Tabuľka9[[#This Row],[Predpokladaný odber počas 6 mesiacov]]</f>
        <v>#REF!</v>
      </c>
      <c r="L216" s="1">
        <v>37956469</v>
      </c>
      <c r="M216" t="e">
        <f>_xlfn.XLOOKUP(Tabuľka9[[#This Row],[IČO]],#REF!,#REF!)</f>
        <v>#REF!</v>
      </c>
      <c r="N216" t="e">
        <f>_xlfn.XLOOKUP(Tabuľka9[[#This Row],[IČO]],#REF!,#REF!)</f>
        <v>#REF!</v>
      </c>
    </row>
    <row r="217" spans="1:14" hidden="1" x14ac:dyDescent="0.35">
      <c r="A217" t="s">
        <v>10</v>
      </c>
      <c r="B217" t="s">
        <v>60</v>
      </c>
      <c r="C217" t="s">
        <v>13</v>
      </c>
      <c r="E217" s="10">
        <f>IF(COUNTIF(cis_DPH!$B$2:$B$84,B217)&gt;0,D217*1.1,IF(COUNTIF(cis_DPH!$B$85:$B$171,B217)&gt;0,D217*1.2,"chyba"))</f>
        <v>0</v>
      </c>
      <c r="G217" s="16" t="e">
        <f>_xlfn.XLOOKUP(Tabuľka9[[#This Row],[položka]],#REF!,#REF!)</f>
        <v>#REF!</v>
      </c>
      <c r="I217" s="15">
        <f>Tabuľka9[[#This Row],[Aktuálna cena v RZ s DPH]]*Tabuľka9[[#This Row],[Priemerný odber za mesiac]]</f>
        <v>0</v>
      </c>
      <c r="K217" s="17" t="e">
        <f>Tabuľka9[[#This Row],[Cena za MJ s DPH]]*Tabuľka9[[#This Row],[Predpokladaný odber počas 6 mesiacov]]</f>
        <v>#REF!</v>
      </c>
      <c r="L217" s="1">
        <v>37956469</v>
      </c>
      <c r="M217" t="e">
        <f>_xlfn.XLOOKUP(Tabuľka9[[#This Row],[IČO]],#REF!,#REF!)</f>
        <v>#REF!</v>
      </c>
      <c r="N217" t="e">
        <f>_xlfn.XLOOKUP(Tabuľka9[[#This Row],[IČO]],#REF!,#REF!)</f>
        <v>#REF!</v>
      </c>
    </row>
    <row r="218" spans="1:14" hidden="1" x14ac:dyDescent="0.35">
      <c r="A218" t="s">
        <v>10</v>
      </c>
      <c r="B218" t="s">
        <v>61</v>
      </c>
      <c r="C218" t="s">
        <v>19</v>
      </c>
      <c r="D218" s="9">
        <v>0.55000000000000004</v>
      </c>
      <c r="E218" s="10">
        <f>IF(COUNTIF(cis_DPH!$B$2:$B$84,B218)&gt;0,D218*1.1,IF(COUNTIF(cis_DPH!$B$85:$B$171,B218)&gt;0,D218*1.2,"chyba"))</f>
        <v>0.66</v>
      </c>
      <c r="G218" s="16" t="e">
        <f>_xlfn.XLOOKUP(Tabuľka9[[#This Row],[položka]],#REF!,#REF!)</f>
        <v>#REF!</v>
      </c>
      <c r="H218">
        <v>40</v>
      </c>
      <c r="I218" s="15">
        <f>Tabuľka9[[#This Row],[Aktuálna cena v RZ s DPH]]*Tabuľka9[[#This Row],[Priemerný odber za mesiac]]</f>
        <v>26.400000000000002</v>
      </c>
      <c r="J218">
        <v>200</v>
      </c>
      <c r="K218" s="17" t="e">
        <f>Tabuľka9[[#This Row],[Cena za MJ s DPH]]*Tabuľka9[[#This Row],[Predpokladaný odber počas 6 mesiacov]]</f>
        <v>#REF!</v>
      </c>
      <c r="L218" s="1">
        <v>37956469</v>
      </c>
      <c r="M218" t="e">
        <f>_xlfn.XLOOKUP(Tabuľka9[[#This Row],[IČO]],#REF!,#REF!)</f>
        <v>#REF!</v>
      </c>
      <c r="N218" t="e">
        <f>_xlfn.XLOOKUP(Tabuľka9[[#This Row],[IČO]],#REF!,#REF!)</f>
        <v>#REF!</v>
      </c>
    </row>
    <row r="219" spans="1:14" hidden="1" x14ac:dyDescent="0.35">
      <c r="A219" t="s">
        <v>10</v>
      </c>
      <c r="B219" t="s">
        <v>62</v>
      </c>
      <c r="C219" t="s">
        <v>13</v>
      </c>
      <c r="D219" s="9">
        <v>2</v>
      </c>
      <c r="E219" s="10">
        <f>IF(COUNTIF(cis_DPH!$B$2:$B$84,B219)&gt;0,D219*1.1,IF(COUNTIF(cis_DPH!$B$85:$B$171,B219)&gt;0,D219*1.2,"chyba"))</f>
        <v>2.4</v>
      </c>
      <c r="G219" s="16" t="e">
        <f>_xlfn.XLOOKUP(Tabuľka9[[#This Row],[položka]],#REF!,#REF!)</f>
        <v>#REF!</v>
      </c>
      <c r="H219">
        <v>100</v>
      </c>
      <c r="I219" s="15">
        <f>Tabuľka9[[#This Row],[Aktuálna cena v RZ s DPH]]*Tabuľka9[[#This Row],[Priemerný odber za mesiac]]</f>
        <v>240</v>
      </c>
      <c r="J219">
        <v>300</v>
      </c>
      <c r="K219" s="17" t="e">
        <f>Tabuľka9[[#This Row],[Cena za MJ s DPH]]*Tabuľka9[[#This Row],[Predpokladaný odber počas 6 mesiacov]]</f>
        <v>#REF!</v>
      </c>
      <c r="L219" s="1">
        <v>37956469</v>
      </c>
      <c r="M219" t="e">
        <f>_xlfn.XLOOKUP(Tabuľka9[[#This Row],[IČO]],#REF!,#REF!)</f>
        <v>#REF!</v>
      </c>
      <c r="N219" t="e">
        <f>_xlfn.XLOOKUP(Tabuľka9[[#This Row],[IČO]],#REF!,#REF!)</f>
        <v>#REF!</v>
      </c>
    </row>
    <row r="220" spans="1:14" hidden="1" x14ac:dyDescent="0.35">
      <c r="A220" t="s">
        <v>10</v>
      </c>
      <c r="B220" t="s">
        <v>63</v>
      </c>
      <c r="C220" t="s">
        <v>13</v>
      </c>
      <c r="D220" s="9">
        <v>63</v>
      </c>
      <c r="E220" s="10">
        <f>IF(COUNTIF(cis_DPH!$B$2:$B$84,B220)&gt;0,D220*1.1,IF(COUNTIF(cis_DPH!$B$85:$B$171,B220)&gt;0,D220*1.2,"chyba"))</f>
        <v>75.599999999999994</v>
      </c>
      <c r="G220" s="16" t="e">
        <f>_xlfn.XLOOKUP(Tabuľka9[[#This Row],[položka]],#REF!,#REF!)</f>
        <v>#REF!</v>
      </c>
      <c r="H220">
        <v>1</v>
      </c>
      <c r="I220" s="15">
        <f>Tabuľka9[[#This Row],[Aktuálna cena v RZ s DPH]]*Tabuľka9[[#This Row],[Priemerný odber za mesiac]]</f>
        <v>75.599999999999994</v>
      </c>
      <c r="J220">
        <v>5</v>
      </c>
      <c r="K220" s="17" t="e">
        <f>Tabuľka9[[#This Row],[Cena za MJ s DPH]]*Tabuľka9[[#This Row],[Predpokladaný odber počas 6 mesiacov]]</f>
        <v>#REF!</v>
      </c>
      <c r="L220" s="1">
        <v>37956469</v>
      </c>
      <c r="M220" t="e">
        <f>_xlfn.XLOOKUP(Tabuľka9[[#This Row],[IČO]],#REF!,#REF!)</f>
        <v>#REF!</v>
      </c>
      <c r="N220" t="e">
        <f>_xlfn.XLOOKUP(Tabuľka9[[#This Row],[IČO]],#REF!,#REF!)</f>
        <v>#REF!</v>
      </c>
    </row>
    <row r="221" spans="1:14" hidden="1" x14ac:dyDescent="0.35">
      <c r="A221" t="s">
        <v>10</v>
      </c>
      <c r="B221" t="s">
        <v>64</v>
      </c>
      <c r="C221" t="s">
        <v>19</v>
      </c>
      <c r="E221" s="10">
        <f>IF(COUNTIF(cis_DPH!$B$2:$B$84,B221)&gt;0,D221*1.1,IF(COUNTIF(cis_DPH!$B$85:$B$171,B221)&gt;0,D221*1.2,"chyba"))</f>
        <v>0</v>
      </c>
      <c r="G221" s="16" t="e">
        <f>_xlfn.XLOOKUP(Tabuľka9[[#This Row],[položka]],#REF!,#REF!)</f>
        <v>#REF!</v>
      </c>
      <c r="H221">
        <v>20</v>
      </c>
      <c r="I221" s="15">
        <f>Tabuľka9[[#This Row],[Aktuálna cena v RZ s DPH]]*Tabuľka9[[#This Row],[Priemerný odber za mesiac]]</f>
        <v>0</v>
      </c>
      <c r="J221">
        <v>100</v>
      </c>
      <c r="K221" s="17" t="e">
        <f>Tabuľka9[[#This Row],[Cena za MJ s DPH]]*Tabuľka9[[#This Row],[Predpokladaný odber počas 6 mesiacov]]</f>
        <v>#REF!</v>
      </c>
      <c r="L221" s="1">
        <v>37956469</v>
      </c>
      <c r="M221" t="e">
        <f>_xlfn.XLOOKUP(Tabuľka9[[#This Row],[IČO]],#REF!,#REF!)</f>
        <v>#REF!</v>
      </c>
      <c r="N221" t="e">
        <f>_xlfn.XLOOKUP(Tabuľka9[[#This Row],[IČO]],#REF!,#REF!)</f>
        <v>#REF!</v>
      </c>
    </row>
    <row r="222" spans="1:14" hidden="1" x14ac:dyDescent="0.35">
      <c r="A222" t="s">
        <v>10</v>
      </c>
      <c r="B222" t="s">
        <v>65</v>
      </c>
      <c r="C222" t="s">
        <v>19</v>
      </c>
      <c r="D222" s="9">
        <v>1.69</v>
      </c>
      <c r="E222" s="10">
        <f>IF(COUNTIF(cis_DPH!$B$2:$B$84,B222)&gt;0,D222*1.1,IF(COUNTIF(cis_DPH!$B$85:$B$171,B222)&gt;0,D222*1.2,"chyba"))</f>
        <v>1.859</v>
      </c>
      <c r="G222" s="16" t="e">
        <f>_xlfn.XLOOKUP(Tabuľka9[[#This Row],[položka]],#REF!,#REF!)</f>
        <v>#REF!</v>
      </c>
      <c r="H222">
        <v>20</v>
      </c>
      <c r="I222" s="15">
        <f>Tabuľka9[[#This Row],[Aktuálna cena v RZ s DPH]]*Tabuľka9[[#This Row],[Priemerný odber za mesiac]]</f>
        <v>37.18</v>
      </c>
      <c r="J222">
        <v>100</v>
      </c>
      <c r="K222" s="17" t="e">
        <f>Tabuľka9[[#This Row],[Cena za MJ s DPH]]*Tabuľka9[[#This Row],[Predpokladaný odber počas 6 mesiacov]]</f>
        <v>#REF!</v>
      </c>
      <c r="L222" s="1">
        <v>37956469</v>
      </c>
      <c r="M222" t="e">
        <f>_xlfn.XLOOKUP(Tabuľka9[[#This Row],[IČO]],#REF!,#REF!)</f>
        <v>#REF!</v>
      </c>
      <c r="N222" t="e">
        <f>_xlfn.XLOOKUP(Tabuľka9[[#This Row],[IČO]],#REF!,#REF!)</f>
        <v>#REF!</v>
      </c>
    </row>
    <row r="223" spans="1:14" hidden="1" x14ac:dyDescent="0.35">
      <c r="A223" t="s">
        <v>10</v>
      </c>
      <c r="B223" t="s">
        <v>66</v>
      </c>
      <c r="C223" t="s">
        <v>19</v>
      </c>
      <c r="E223" s="10">
        <f>IF(COUNTIF(cis_DPH!$B$2:$B$84,B223)&gt;0,D223*1.1,IF(COUNTIF(cis_DPH!$B$85:$B$171,B223)&gt;0,D223*1.2,"chyba"))</f>
        <v>0</v>
      </c>
      <c r="G223" s="16" t="e">
        <f>_xlfn.XLOOKUP(Tabuľka9[[#This Row],[položka]],#REF!,#REF!)</f>
        <v>#REF!</v>
      </c>
      <c r="I223" s="15">
        <f>Tabuľka9[[#This Row],[Aktuálna cena v RZ s DPH]]*Tabuľka9[[#This Row],[Priemerný odber za mesiac]]</f>
        <v>0</v>
      </c>
      <c r="K223" s="17" t="e">
        <f>Tabuľka9[[#This Row],[Cena za MJ s DPH]]*Tabuľka9[[#This Row],[Predpokladaný odber počas 6 mesiacov]]</f>
        <v>#REF!</v>
      </c>
      <c r="L223" s="1">
        <v>37956469</v>
      </c>
      <c r="M223" t="e">
        <f>_xlfn.XLOOKUP(Tabuľka9[[#This Row],[IČO]],#REF!,#REF!)</f>
        <v>#REF!</v>
      </c>
      <c r="N223" t="e">
        <f>_xlfn.XLOOKUP(Tabuľka9[[#This Row],[IČO]],#REF!,#REF!)</f>
        <v>#REF!</v>
      </c>
    </row>
    <row r="224" spans="1:14" hidden="1" x14ac:dyDescent="0.35">
      <c r="A224" t="s">
        <v>10</v>
      </c>
      <c r="B224" t="s">
        <v>67</v>
      </c>
      <c r="C224" t="s">
        <v>13</v>
      </c>
      <c r="D224" s="9">
        <v>1.99</v>
      </c>
      <c r="E224" s="10">
        <f>IF(COUNTIF(cis_DPH!$B$2:$B$84,B224)&gt;0,D224*1.1,IF(COUNTIF(cis_DPH!$B$85:$B$171,B224)&gt;0,D224*1.2,"chyba"))</f>
        <v>2.3879999999999999</v>
      </c>
      <c r="G224" s="16" t="e">
        <f>_xlfn.XLOOKUP(Tabuľka9[[#This Row],[položka]],#REF!,#REF!)</f>
        <v>#REF!</v>
      </c>
      <c r="H224">
        <v>15</v>
      </c>
      <c r="I224" s="15">
        <f>Tabuľka9[[#This Row],[Aktuálna cena v RZ s DPH]]*Tabuľka9[[#This Row],[Priemerný odber za mesiac]]</f>
        <v>35.82</v>
      </c>
      <c r="J224">
        <v>100</v>
      </c>
      <c r="K224" s="17" t="e">
        <f>Tabuľka9[[#This Row],[Cena za MJ s DPH]]*Tabuľka9[[#This Row],[Predpokladaný odber počas 6 mesiacov]]</f>
        <v>#REF!</v>
      </c>
      <c r="L224" s="1">
        <v>37956469</v>
      </c>
      <c r="M224" t="e">
        <f>_xlfn.XLOOKUP(Tabuľka9[[#This Row],[IČO]],#REF!,#REF!)</f>
        <v>#REF!</v>
      </c>
      <c r="N224" t="e">
        <f>_xlfn.XLOOKUP(Tabuľka9[[#This Row],[IČO]],#REF!,#REF!)</f>
        <v>#REF!</v>
      </c>
    </row>
    <row r="225" spans="1:14" hidden="1" x14ac:dyDescent="0.35">
      <c r="A225" t="s">
        <v>10</v>
      </c>
      <c r="B225" t="s">
        <v>68</v>
      </c>
      <c r="C225" t="s">
        <v>13</v>
      </c>
      <c r="E225" s="10">
        <f>IF(COUNTIF(cis_DPH!$B$2:$B$84,B225)&gt;0,D225*1.1,IF(COUNTIF(cis_DPH!$B$85:$B$171,B225)&gt;0,D225*1.2,"chyba"))</f>
        <v>0</v>
      </c>
      <c r="G225" s="16" t="e">
        <f>_xlfn.XLOOKUP(Tabuľka9[[#This Row],[položka]],#REF!,#REF!)</f>
        <v>#REF!</v>
      </c>
      <c r="H225">
        <v>100</v>
      </c>
      <c r="I225" s="15">
        <f>Tabuľka9[[#This Row],[Aktuálna cena v RZ s DPH]]*Tabuľka9[[#This Row],[Priemerný odber za mesiac]]</f>
        <v>0</v>
      </c>
      <c r="J225">
        <v>300</v>
      </c>
      <c r="K225" s="17" t="e">
        <f>Tabuľka9[[#This Row],[Cena za MJ s DPH]]*Tabuľka9[[#This Row],[Predpokladaný odber počas 6 mesiacov]]</f>
        <v>#REF!</v>
      </c>
      <c r="L225" s="1">
        <v>37956469</v>
      </c>
      <c r="M225" t="e">
        <f>_xlfn.XLOOKUP(Tabuľka9[[#This Row],[IČO]],#REF!,#REF!)</f>
        <v>#REF!</v>
      </c>
      <c r="N225" t="e">
        <f>_xlfn.XLOOKUP(Tabuľka9[[#This Row],[IČO]],#REF!,#REF!)</f>
        <v>#REF!</v>
      </c>
    </row>
    <row r="226" spans="1:14" hidden="1" x14ac:dyDescent="0.35">
      <c r="A226" t="s">
        <v>10</v>
      </c>
      <c r="B226" t="s">
        <v>69</v>
      </c>
      <c r="C226" t="s">
        <v>13</v>
      </c>
      <c r="D226" s="9">
        <v>1</v>
      </c>
      <c r="E226" s="10">
        <f>IF(COUNTIF(cis_DPH!$B$2:$B$84,B226)&gt;0,D226*1.1,IF(COUNTIF(cis_DPH!$B$85:$B$171,B226)&gt;0,D226*1.2,"chyba"))</f>
        <v>1.1000000000000001</v>
      </c>
      <c r="G226" s="16" t="e">
        <f>_xlfn.XLOOKUP(Tabuľka9[[#This Row],[položka]],#REF!,#REF!)</f>
        <v>#REF!</v>
      </c>
      <c r="H226">
        <v>100</v>
      </c>
      <c r="I226" s="15">
        <f>Tabuľka9[[#This Row],[Aktuálna cena v RZ s DPH]]*Tabuľka9[[#This Row],[Priemerný odber za mesiac]]</f>
        <v>110.00000000000001</v>
      </c>
      <c r="J226">
        <v>400</v>
      </c>
      <c r="K226" s="17" t="e">
        <f>Tabuľka9[[#This Row],[Cena za MJ s DPH]]*Tabuľka9[[#This Row],[Predpokladaný odber počas 6 mesiacov]]</f>
        <v>#REF!</v>
      </c>
      <c r="L226" s="1">
        <v>37956469</v>
      </c>
      <c r="M226" t="e">
        <f>_xlfn.XLOOKUP(Tabuľka9[[#This Row],[IČO]],#REF!,#REF!)</f>
        <v>#REF!</v>
      </c>
      <c r="N226" t="e">
        <f>_xlfn.XLOOKUP(Tabuľka9[[#This Row],[IČO]],#REF!,#REF!)</f>
        <v>#REF!</v>
      </c>
    </row>
    <row r="227" spans="1:14" hidden="1" x14ac:dyDescent="0.35">
      <c r="A227" t="s">
        <v>10</v>
      </c>
      <c r="B227" t="s">
        <v>70</v>
      </c>
      <c r="C227" t="s">
        <v>13</v>
      </c>
      <c r="D227" s="9">
        <v>2</v>
      </c>
      <c r="E227" s="10">
        <f>IF(COUNTIF(cis_DPH!$B$2:$B$84,B227)&gt;0,D227*1.1,IF(COUNTIF(cis_DPH!$B$85:$B$171,B227)&gt;0,D227*1.2,"chyba"))</f>
        <v>2.2000000000000002</v>
      </c>
      <c r="G227" s="16" t="e">
        <f>_xlfn.XLOOKUP(Tabuľka9[[#This Row],[položka]],#REF!,#REF!)</f>
        <v>#REF!</v>
      </c>
      <c r="H227">
        <v>60</v>
      </c>
      <c r="I227" s="15">
        <f>Tabuľka9[[#This Row],[Aktuálna cena v RZ s DPH]]*Tabuľka9[[#This Row],[Priemerný odber za mesiac]]</f>
        <v>132</v>
      </c>
      <c r="J227">
        <v>60</v>
      </c>
      <c r="K227" s="17" t="e">
        <f>Tabuľka9[[#This Row],[Cena za MJ s DPH]]*Tabuľka9[[#This Row],[Predpokladaný odber počas 6 mesiacov]]</f>
        <v>#REF!</v>
      </c>
      <c r="L227" s="1">
        <v>37956469</v>
      </c>
      <c r="M227" t="e">
        <f>_xlfn.XLOOKUP(Tabuľka9[[#This Row],[IČO]],#REF!,#REF!)</f>
        <v>#REF!</v>
      </c>
      <c r="N227" t="e">
        <f>_xlfn.XLOOKUP(Tabuľka9[[#This Row],[IČO]],#REF!,#REF!)</f>
        <v>#REF!</v>
      </c>
    </row>
    <row r="228" spans="1:14" hidden="1" x14ac:dyDescent="0.35">
      <c r="A228" t="s">
        <v>10</v>
      </c>
      <c r="B228" t="s">
        <v>71</v>
      </c>
      <c r="C228" t="s">
        <v>13</v>
      </c>
      <c r="E228" s="10">
        <f>IF(COUNTIF(cis_DPH!$B$2:$B$84,B228)&gt;0,D228*1.1,IF(COUNTIF(cis_DPH!$B$85:$B$171,B228)&gt;0,D228*1.2,"chyba"))</f>
        <v>0</v>
      </c>
      <c r="G228" s="16" t="e">
        <f>_xlfn.XLOOKUP(Tabuľka9[[#This Row],[položka]],#REF!,#REF!)</f>
        <v>#REF!</v>
      </c>
      <c r="H228">
        <v>60</v>
      </c>
      <c r="I228" s="15">
        <f>Tabuľka9[[#This Row],[Aktuálna cena v RZ s DPH]]*Tabuľka9[[#This Row],[Priemerný odber za mesiac]]</f>
        <v>0</v>
      </c>
      <c r="J228">
        <v>100</v>
      </c>
      <c r="K228" s="17" t="e">
        <f>Tabuľka9[[#This Row],[Cena za MJ s DPH]]*Tabuľka9[[#This Row],[Predpokladaný odber počas 6 mesiacov]]</f>
        <v>#REF!</v>
      </c>
      <c r="L228" s="1">
        <v>37956469</v>
      </c>
      <c r="M228" t="e">
        <f>_xlfn.XLOOKUP(Tabuľka9[[#This Row],[IČO]],#REF!,#REF!)</f>
        <v>#REF!</v>
      </c>
      <c r="N228" t="e">
        <f>_xlfn.XLOOKUP(Tabuľka9[[#This Row],[IČO]],#REF!,#REF!)</f>
        <v>#REF!</v>
      </c>
    </row>
    <row r="229" spans="1:14" hidden="1" x14ac:dyDescent="0.35">
      <c r="A229" t="s">
        <v>10</v>
      </c>
      <c r="B229" t="s">
        <v>72</v>
      </c>
      <c r="C229" t="s">
        <v>13</v>
      </c>
      <c r="E229" s="10">
        <f>IF(COUNTIF(cis_DPH!$B$2:$B$84,B229)&gt;0,D229*1.1,IF(COUNTIF(cis_DPH!$B$85:$B$171,B229)&gt;0,D229*1.2,"chyba"))</f>
        <v>0</v>
      </c>
      <c r="G229" s="16" t="e">
        <f>_xlfn.XLOOKUP(Tabuľka9[[#This Row],[položka]],#REF!,#REF!)</f>
        <v>#REF!</v>
      </c>
      <c r="I229" s="15">
        <f>Tabuľka9[[#This Row],[Aktuálna cena v RZ s DPH]]*Tabuľka9[[#This Row],[Priemerný odber za mesiac]]</f>
        <v>0</v>
      </c>
      <c r="K229" s="17" t="e">
        <f>Tabuľka9[[#This Row],[Cena za MJ s DPH]]*Tabuľka9[[#This Row],[Predpokladaný odber počas 6 mesiacov]]</f>
        <v>#REF!</v>
      </c>
      <c r="L229" s="1">
        <v>37956469</v>
      </c>
      <c r="M229" t="e">
        <f>_xlfn.XLOOKUP(Tabuľka9[[#This Row],[IČO]],#REF!,#REF!)</f>
        <v>#REF!</v>
      </c>
      <c r="N229" t="e">
        <f>_xlfn.XLOOKUP(Tabuľka9[[#This Row],[IČO]],#REF!,#REF!)</f>
        <v>#REF!</v>
      </c>
    </row>
    <row r="230" spans="1:14" hidden="1" x14ac:dyDescent="0.35">
      <c r="A230" t="s">
        <v>10</v>
      </c>
      <c r="B230" t="s">
        <v>73</v>
      </c>
      <c r="C230" t="s">
        <v>13</v>
      </c>
      <c r="E230" s="10">
        <f>IF(COUNTIF(cis_DPH!$B$2:$B$84,B230)&gt;0,D230*1.1,IF(COUNTIF(cis_DPH!$B$85:$B$171,B230)&gt;0,D230*1.2,"chyba"))</f>
        <v>0</v>
      </c>
      <c r="G230" s="16" t="e">
        <f>_xlfn.XLOOKUP(Tabuľka9[[#This Row],[položka]],#REF!,#REF!)</f>
        <v>#REF!</v>
      </c>
      <c r="H230">
        <v>50</v>
      </c>
      <c r="I230" s="15">
        <f>Tabuľka9[[#This Row],[Aktuálna cena v RZ s DPH]]*Tabuľka9[[#This Row],[Priemerný odber za mesiac]]</f>
        <v>0</v>
      </c>
      <c r="J230">
        <v>200</v>
      </c>
      <c r="K230" s="17" t="e">
        <f>Tabuľka9[[#This Row],[Cena za MJ s DPH]]*Tabuľka9[[#This Row],[Predpokladaný odber počas 6 mesiacov]]</f>
        <v>#REF!</v>
      </c>
      <c r="L230" s="1">
        <v>37956469</v>
      </c>
      <c r="M230" t="e">
        <f>_xlfn.XLOOKUP(Tabuľka9[[#This Row],[IČO]],#REF!,#REF!)</f>
        <v>#REF!</v>
      </c>
      <c r="N230" t="e">
        <f>_xlfn.XLOOKUP(Tabuľka9[[#This Row],[IČO]],#REF!,#REF!)</f>
        <v>#REF!</v>
      </c>
    </row>
    <row r="231" spans="1:14" hidden="1" x14ac:dyDescent="0.35">
      <c r="A231" t="s">
        <v>10</v>
      </c>
      <c r="B231" t="s">
        <v>74</v>
      </c>
      <c r="C231" t="s">
        <v>13</v>
      </c>
      <c r="D231" s="9">
        <v>0.35</v>
      </c>
      <c r="E231" s="10">
        <f>IF(COUNTIF(cis_DPH!$B$2:$B$84,B231)&gt;0,D231*1.1,IF(COUNTIF(cis_DPH!$B$85:$B$171,B231)&gt;0,D231*1.2,"chyba"))</f>
        <v>0.38500000000000001</v>
      </c>
      <c r="G231" s="16" t="e">
        <f>_xlfn.XLOOKUP(Tabuľka9[[#This Row],[položka]],#REF!,#REF!)</f>
        <v>#REF!</v>
      </c>
      <c r="H231">
        <v>1000</v>
      </c>
      <c r="I231" s="15">
        <f>Tabuľka9[[#This Row],[Aktuálna cena v RZ s DPH]]*Tabuľka9[[#This Row],[Priemerný odber za mesiac]]</f>
        <v>385</v>
      </c>
      <c r="J231">
        <v>6000</v>
      </c>
      <c r="K231" s="17" t="e">
        <f>Tabuľka9[[#This Row],[Cena za MJ s DPH]]*Tabuľka9[[#This Row],[Predpokladaný odber počas 6 mesiacov]]</f>
        <v>#REF!</v>
      </c>
      <c r="L231" s="1">
        <v>37956469</v>
      </c>
      <c r="M231" t="e">
        <f>_xlfn.XLOOKUP(Tabuľka9[[#This Row],[IČO]],#REF!,#REF!)</f>
        <v>#REF!</v>
      </c>
      <c r="N231" t="e">
        <f>_xlfn.XLOOKUP(Tabuľka9[[#This Row],[IČO]],#REF!,#REF!)</f>
        <v>#REF!</v>
      </c>
    </row>
    <row r="232" spans="1:14" hidden="1" x14ac:dyDescent="0.35">
      <c r="A232" t="s">
        <v>10</v>
      </c>
      <c r="B232" t="s">
        <v>75</v>
      </c>
      <c r="C232" t="s">
        <v>13</v>
      </c>
      <c r="D232" s="9">
        <v>0.3</v>
      </c>
      <c r="E232" s="10">
        <f>IF(COUNTIF(cis_DPH!$B$2:$B$84,B232)&gt;0,D232*1.1,IF(COUNTIF(cis_DPH!$B$85:$B$171,B232)&gt;0,D232*1.2,"chyba"))</f>
        <v>0.33</v>
      </c>
      <c r="G232" s="16" t="e">
        <f>_xlfn.XLOOKUP(Tabuľka9[[#This Row],[položka]],#REF!,#REF!)</f>
        <v>#REF!</v>
      </c>
      <c r="H232">
        <v>1000</v>
      </c>
      <c r="I232" s="15">
        <f>Tabuľka9[[#This Row],[Aktuálna cena v RZ s DPH]]*Tabuľka9[[#This Row],[Priemerný odber za mesiac]]</f>
        <v>330</v>
      </c>
      <c r="J232">
        <v>6000</v>
      </c>
      <c r="K232" s="17" t="e">
        <f>Tabuľka9[[#This Row],[Cena za MJ s DPH]]*Tabuľka9[[#This Row],[Predpokladaný odber počas 6 mesiacov]]</f>
        <v>#REF!</v>
      </c>
      <c r="L232" s="1">
        <v>37956469</v>
      </c>
      <c r="M232" t="e">
        <f>_xlfn.XLOOKUP(Tabuľka9[[#This Row],[IČO]],#REF!,#REF!)</f>
        <v>#REF!</v>
      </c>
      <c r="N232" t="e">
        <f>_xlfn.XLOOKUP(Tabuľka9[[#This Row],[IČO]],#REF!,#REF!)</f>
        <v>#REF!</v>
      </c>
    </row>
    <row r="233" spans="1:14" hidden="1" x14ac:dyDescent="0.35">
      <c r="A233" t="s">
        <v>10</v>
      </c>
      <c r="B233" t="s">
        <v>76</v>
      </c>
      <c r="C233" t="s">
        <v>13</v>
      </c>
      <c r="E233" s="10">
        <f>IF(COUNTIF(cis_DPH!$B$2:$B$84,B233)&gt;0,D233*1.1,IF(COUNTIF(cis_DPH!$B$85:$B$171,B233)&gt;0,D233*1.2,"chyba"))</f>
        <v>0</v>
      </c>
      <c r="G233" s="16" t="e">
        <f>_xlfn.XLOOKUP(Tabuľka9[[#This Row],[položka]],#REF!,#REF!)</f>
        <v>#REF!</v>
      </c>
      <c r="I233" s="15">
        <f>Tabuľka9[[#This Row],[Aktuálna cena v RZ s DPH]]*Tabuľka9[[#This Row],[Priemerný odber za mesiac]]</f>
        <v>0</v>
      </c>
      <c r="J233">
        <v>3000</v>
      </c>
      <c r="K233" s="17" t="e">
        <f>Tabuľka9[[#This Row],[Cena za MJ s DPH]]*Tabuľka9[[#This Row],[Predpokladaný odber počas 6 mesiacov]]</f>
        <v>#REF!</v>
      </c>
      <c r="L233" s="1">
        <v>37956469</v>
      </c>
      <c r="M233" t="e">
        <f>_xlfn.XLOOKUP(Tabuľka9[[#This Row],[IČO]],#REF!,#REF!)</f>
        <v>#REF!</v>
      </c>
      <c r="N233" t="e">
        <f>_xlfn.XLOOKUP(Tabuľka9[[#This Row],[IČO]],#REF!,#REF!)</f>
        <v>#REF!</v>
      </c>
    </row>
    <row r="234" spans="1:14" hidden="1" x14ac:dyDescent="0.35">
      <c r="A234" t="s">
        <v>10</v>
      </c>
      <c r="B234" t="s">
        <v>77</v>
      </c>
      <c r="C234" t="s">
        <v>13</v>
      </c>
      <c r="E234" s="10">
        <f>IF(COUNTIF(cis_DPH!$B$2:$B$84,B234)&gt;0,D234*1.1,IF(COUNTIF(cis_DPH!$B$85:$B$171,B234)&gt;0,D234*1.2,"chyba"))</f>
        <v>0</v>
      </c>
      <c r="G234" s="16" t="e">
        <f>_xlfn.XLOOKUP(Tabuľka9[[#This Row],[položka]],#REF!,#REF!)</f>
        <v>#REF!</v>
      </c>
      <c r="I234" s="15">
        <f>Tabuľka9[[#This Row],[Aktuálna cena v RZ s DPH]]*Tabuľka9[[#This Row],[Priemerný odber za mesiac]]</f>
        <v>0</v>
      </c>
      <c r="K234" s="17" t="e">
        <f>Tabuľka9[[#This Row],[Cena za MJ s DPH]]*Tabuľka9[[#This Row],[Predpokladaný odber počas 6 mesiacov]]</f>
        <v>#REF!</v>
      </c>
      <c r="L234" s="1">
        <v>37956469</v>
      </c>
      <c r="M234" t="e">
        <f>_xlfn.XLOOKUP(Tabuľka9[[#This Row],[IČO]],#REF!,#REF!)</f>
        <v>#REF!</v>
      </c>
      <c r="N234" t="e">
        <f>_xlfn.XLOOKUP(Tabuľka9[[#This Row],[IČO]],#REF!,#REF!)</f>
        <v>#REF!</v>
      </c>
    </row>
    <row r="235" spans="1:14" hidden="1" x14ac:dyDescent="0.35">
      <c r="A235" t="s">
        <v>10</v>
      </c>
      <c r="B235" t="s">
        <v>78</v>
      </c>
      <c r="C235" t="s">
        <v>13</v>
      </c>
      <c r="E235" s="10">
        <f>IF(COUNTIF(cis_DPH!$B$2:$B$84,B235)&gt;0,D235*1.1,IF(COUNTIF(cis_DPH!$B$85:$B$171,B235)&gt;0,D235*1.2,"chyba"))</f>
        <v>0</v>
      </c>
      <c r="G235" s="16" t="e">
        <f>_xlfn.XLOOKUP(Tabuľka9[[#This Row],[položka]],#REF!,#REF!)</f>
        <v>#REF!</v>
      </c>
      <c r="I235" s="15">
        <f>Tabuľka9[[#This Row],[Aktuálna cena v RZ s DPH]]*Tabuľka9[[#This Row],[Priemerný odber za mesiac]]</f>
        <v>0</v>
      </c>
      <c r="J235">
        <v>300</v>
      </c>
      <c r="K235" s="17" t="e">
        <f>Tabuľka9[[#This Row],[Cena za MJ s DPH]]*Tabuľka9[[#This Row],[Predpokladaný odber počas 6 mesiacov]]</f>
        <v>#REF!</v>
      </c>
      <c r="L235" s="1">
        <v>37956469</v>
      </c>
      <c r="M235" t="e">
        <f>_xlfn.XLOOKUP(Tabuľka9[[#This Row],[IČO]],#REF!,#REF!)</f>
        <v>#REF!</v>
      </c>
      <c r="N235" t="e">
        <f>_xlfn.XLOOKUP(Tabuľka9[[#This Row],[IČO]],#REF!,#REF!)</f>
        <v>#REF!</v>
      </c>
    </row>
    <row r="236" spans="1:14" hidden="1" x14ac:dyDescent="0.35">
      <c r="A236" t="s">
        <v>10</v>
      </c>
      <c r="B236" t="s">
        <v>79</v>
      </c>
      <c r="C236" t="s">
        <v>13</v>
      </c>
      <c r="E236" s="10">
        <f>IF(COUNTIF(cis_DPH!$B$2:$B$84,B236)&gt;0,D236*1.1,IF(COUNTIF(cis_DPH!$B$85:$B$171,B236)&gt;0,D236*1.2,"chyba"))</f>
        <v>0</v>
      </c>
      <c r="G236" s="16" t="e">
        <f>_xlfn.XLOOKUP(Tabuľka9[[#This Row],[položka]],#REF!,#REF!)</f>
        <v>#REF!</v>
      </c>
      <c r="I236" s="15">
        <f>Tabuľka9[[#This Row],[Aktuálna cena v RZ s DPH]]*Tabuľka9[[#This Row],[Priemerný odber za mesiac]]</f>
        <v>0</v>
      </c>
      <c r="K236" s="17" t="e">
        <f>Tabuľka9[[#This Row],[Cena za MJ s DPH]]*Tabuľka9[[#This Row],[Predpokladaný odber počas 6 mesiacov]]</f>
        <v>#REF!</v>
      </c>
      <c r="L236" s="1">
        <v>37956469</v>
      </c>
      <c r="M236" t="e">
        <f>_xlfn.XLOOKUP(Tabuľka9[[#This Row],[IČO]],#REF!,#REF!)</f>
        <v>#REF!</v>
      </c>
      <c r="N236" t="e">
        <f>_xlfn.XLOOKUP(Tabuľka9[[#This Row],[IČO]],#REF!,#REF!)</f>
        <v>#REF!</v>
      </c>
    </row>
    <row r="237" spans="1:14" hidden="1" x14ac:dyDescent="0.35">
      <c r="A237" t="s">
        <v>10</v>
      </c>
      <c r="B237" t="s">
        <v>80</v>
      </c>
      <c r="C237" t="s">
        <v>13</v>
      </c>
      <c r="E237" s="10">
        <f>IF(COUNTIF(cis_DPH!$B$2:$B$84,B237)&gt;0,D237*1.1,IF(COUNTIF(cis_DPH!$B$85:$B$171,B237)&gt;0,D237*1.2,"chyba"))</f>
        <v>0</v>
      </c>
      <c r="G237" s="16" t="e">
        <f>_xlfn.XLOOKUP(Tabuľka9[[#This Row],[položka]],#REF!,#REF!)</f>
        <v>#REF!</v>
      </c>
      <c r="I237" s="15">
        <f>Tabuľka9[[#This Row],[Aktuálna cena v RZ s DPH]]*Tabuľka9[[#This Row],[Priemerný odber za mesiac]]</f>
        <v>0</v>
      </c>
      <c r="J237">
        <v>300</v>
      </c>
      <c r="K237" s="17" t="e">
        <f>Tabuľka9[[#This Row],[Cena za MJ s DPH]]*Tabuľka9[[#This Row],[Predpokladaný odber počas 6 mesiacov]]</f>
        <v>#REF!</v>
      </c>
      <c r="L237" s="1">
        <v>37956469</v>
      </c>
      <c r="M237" t="e">
        <f>_xlfn.XLOOKUP(Tabuľka9[[#This Row],[IČO]],#REF!,#REF!)</f>
        <v>#REF!</v>
      </c>
      <c r="N237" t="e">
        <f>_xlfn.XLOOKUP(Tabuľka9[[#This Row],[IČO]],#REF!,#REF!)</f>
        <v>#REF!</v>
      </c>
    </row>
    <row r="238" spans="1:14" hidden="1" x14ac:dyDescent="0.35">
      <c r="A238" t="s">
        <v>81</v>
      </c>
      <c r="B238" t="s">
        <v>82</v>
      </c>
      <c r="C238" t="s">
        <v>19</v>
      </c>
      <c r="D238" s="9">
        <v>0.1</v>
      </c>
      <c r="E238" s="10">
        <f>IF(COUNTIF(cis_DPH!$B$2:$B$84,B238)&gt;0,D238*1.1,IF(COUNTIF(cis_DPH!$B$85:$B$171,B238)&gt;0,D238*1.2,"chyba"))</f>
        <v>0.12</v>
      </c>
      <c r="G238" s="16" t="e">
        <f>_xlfn.XLOOKUP(Tabuľka9[[#This Row],[položka]],#REF!,#REF!)</f>
        <v>#REF!</v>
      </c>
      <c r="H238">
        <v>600</v>
      </c>
      <c r="I238" s="15">
        <f>Tabuľka9[[#This Row],[Aktuálna cena v RZ s DPH]]*Tabuľka9[[#This Row],[Priemerný odber za mesiac]]</f>
        <v>72</v>
      </c>
      <c r="J238">
        <v>10000</v>
      </c>
      <c r="K238" s="17" t="e">
        <f>Tabuľka9[[#This Row],[Cena za MJ s DPH]]*Tabuľka9[[#This Row],[Predpokladaný odber počas 6 mesiacov]]</f>
        <v>#REF!</v>
      </c>
      <c r="L238" s="1">
        <v>37956469</v>
      </c>
      <c r="M238" t="e">
        <f>_xlfn.XLOOKUP(Tabuľka9[[#This Row],[IČO]],#REF!,#REF!)</f>
        <v>#REF!</v>
      </c>
      <c r="N238" t="e">
        <f>_xlfn.XLOOKUP(Tabuľka9[[#This Row],[IČO]],#REF!,#REF!)</f>
        <v>#REF!</v>
      </c>
    </row>
    <row r="239" spans="1:14" hidden="1" x14ac:dyDescent="0.35">
      <c r="A239" t="s">
        <v>81</v>
      </c>
      <c r="B239" t="s">
        <v>83</v>
      </c>
      <c r="C239" t="s">
        <v>19</v>
      </c>
      <c r="E239" s="10">
        <f>IF(COUNTIF(cis_DPH!$B$2:$B$84,B239)&gt;0,D239*1.1,IF(COUNTIF(cis_DPH!$B$85:$B$171,B239)&gt;0,D239*1.2,"chyba"))</f>
        <v>0</v>
      </c>
      <c r="G239" s="16" t="e">
        <f>_xlfn.XLOOKUP(Tabuľka9[[#This Row],[položka]],#REF!,#REF!)</f>
        <v>#REF!</v>
      </c>
      <c r="I239" s="15">
        <f>Tabuľka9[[#This Row],[Aktuálna cena v RZ s DPH]]*Tabuľka9[[#This Row],[Priemerný odber za mesiac]]</f>
        <v>0</v>
      </c>
      <c r="K239" s="17" t="e">
        <f>Tabuľka9[[#This Row],[Cena za MJ s DPH]]*Tabuľka9[[#This Row],[Predpokladaný odber počas 6 mesiacov]]</f>
        <v>#REF!</v>
      </c>
      <c r="L239" s="1">
        <v>37956469</v>
      </c>
      <c r="M239" t="e">
        <f>_xlfn.XLOOKUP(Tabuľka9[[#This Row],[IČO]],#REF!,#REF!)</f>
        <v>#REF!</v>
      </c>
      <c r="N239" t="e">
        <f>_xlfn.XLOOKUP(Tabuľka9[[#This Row],[IČO]],#REF!,#REF!)</f>
        <v>#REF!</v>
      </c>
    </row>
    <row r="240" spans="1:14" hidden="1" x14ac:dyDescent="0.35">
      <c r="A240" t="s">
        <v>84</v>
      </c>
      <c r="B240" t="s">
        <v>85</v>
      </c>
      <c r="C240" t="s">
        <v>13</v>
      </c>
      <c r="D240" s="9">
        <v>4.3499999999999996</v>
      </c>
      <c r="E240" s="10">
        <f>IF(COUNTIF(cis_DPH!$B$2:$B$84,B240)&gt;0,D240*1.1,IF(COUNTIF(cis_DPH!$B$85:$B$171,B240)&gt;0,D240*1.2,"chyba"))</f>
        <v>4.7850000000000001</v>
      </c>
      <c r="G240" s="16" t="e">
        <f>_xlfn.XLOOKUP(Tabuľka9[[#This Row],[položka]],#REF!,#REF!)</f>
        <v>#REF!</v>
      </c>
      <c r="H240">
        <v>100</v>
      </c>
      <c r="I240" s="15">
        <f>Tabuľka9[[#This Row],[Aktuálna cena v RZ s DPH]]*Tabuľka9[[#This Row],[Priemerný odber za mesiac]]</f>
        <v>478.5</v>
      </c>
      <c r="J240">
        <v>500</v>
      </c>
      <c r="K240" s="17" t="e">
        <f>Tabuľka9[[#This Row],[Cena za MJ s DPH]]*Tabuľka9[[#This Row],[Predpokladaný odber počas 6 mesiacov]]</f>
        <v>#REF!</v>
      </c>
      <c r="L240" s="1">
        <v>37956469</v>
      </c>
      <c r="M240" t="e">
        <f>_xlfn.XLOOKUP(Tabuľka9[[#This Row],[IČO]],#REF!,#REF!)</f>
        <v>#REF!</v>
      </c>
      <c r="N240" t="e">
        <f>_xlfn.XLOOKUP(Tabuľka9[[#This Row],[IČO]],#REF!,#REF!)</f>
        <v>#REF!</v>
      </c>
    </row>
    <row r="241" spans="1:14" hidden="1" x14ac:dyDescent="0.35">
      <c r="A241" t="s">
        <v>84</v>
      </c>
      <c r="B241" t="s">
        <v>86</v>
      </c>
      <c r="C241" t="s">
        <v>13</v>
      </c>
      <c r="D241" s="9">
        <v>3.99</v>
      </c>
      <c r="E241" s="10">
        <f>IF(COUNTIF(cis_DPH!$B$2:$B$84,B241)&gt;0,D241*1.1,IF(COUNTIF(cis_DPH!$B$85:$B$171,B241)&gt;0,D241*1.2,"chyba"))</f>
        <v>4.3890000000000002</v>
      </c>
      <c r="G241" s="16" t="e">
        <f>_xlfn.XLOOKUP(Tabuľka9[[#This Row],[položka]],#REF!,#REF!)</f>
        <v>#REF!</v>
      </c>
      <c r="H241">
        <v>100</v>
      </c>
      <c r="I241" s="15">
        <f>Tabuľka9[[#This Row],[Aktuálna cena v RZ s DPH]]*Tabuľka9[[#This Row],[Priemerný odber za mesiac]]</f>
        <v>438.90000000000003</v>
      </c>
      <c r="J241">
        <v>700</v>
      </c>
      <c r="K241" s="17" t="e">
        <f>Tabuľka9[[#This Row],[Cena za MJ s DPH]]*Tabuľka9[[#This Row],[Predpokladaný odber počas 6 mesiacov]]</f>
        <v>#REF!</v>
      </c>
      <c r="L241" s="1">
        <v>37956469</v>
      </c>
      <c r="M241" t="e">
        <f>_xlfn.XLOOKUP(Tabuľka9[[#This Row],[IČO]],#REF!,#REF!)</f>
        <v>#REF!</v>
      </c>
      <c r="N241" t="e">
        <f>_xlfn.XLOOKUP(Tabuľka9[[#This Row],[IČO]],#REF!,#REF!)</f>
        <v>#REF!</v>
      </c>
    </row>
    <row r="242" spans="1:14" hidden="1" x14ac:dyDescent="0.35">
      <c r="A242" t="s">
        <v>84</v>
      </c>
      <c r="B242" t="s">
        <v>87</v>
      </c>
      <c r="C242" t="s">
        <v>13</v>
      </c>
      <c r="D242" s="9">
        <v>4.25</v>
      </c>
      <c r="E242" s="10">
        <f>IF(COUNTIF(cis_DPH!$B$2:$B$84,B242)&gt;0,D242*1.1,IF(COUNTIF(cis_DPH!$B$85:$B$171,B242)&gt;0,D242*1.2,"chyba"))</f>
        <v>4.6750000000000007</v>
      </c>
      <c r="G242" s="16" t="e">
        <f>_xlfn.XLOOKUP(Tabuľka9[[#This Row],[položka]],#REF!,#REF!)</f>
        <v>#REF!</v>
      </c>
      <c r="H242">
        <v>100</v>
      </c>
      <c r="I242" s="15">
        <f>Tabuľka9[[#This Row],[Aktuálna cena v RZ s DPH]]*Tabuľka9[[#This Row],[Priemerný odber za mesiac]]</f>
        <v>467.50000000000006</v>
      </c>
      <c r="J242">
        <v>100</v>
      </c>
      <c r="K242" s="17" t="e">
        <f>Tabuľka9[[#This Row],[Cena za MJ s DPH]]*Tabuľka9[[#This Row],[Predpokladaný odber počas 6 mesiacov]]</f>
        <v>#REF!</v>
      </c>
      <c r="L242" s="1">
        <v>37956469</v>
      </c>
      <c r="M242" t="e">
        <f>_xlfn.XLOOKUP(Tabuľka9[[#This Row],[IČO]],#REF!,#REF!)</f>
        <v>#REF!</v>
      </c>
      <c r="N242" t="e">
        <f>_xlfn.XLOOKUP(Tabuľka9[[#This Row],[IČO]],#REF!,#REF!)</f>
        <v>#REF!</v>
      </c>
    </row>
    <row r="243" spans="1:14" hidden="1" x14ac:dyDescent="0.35">
      <c r="A243" t="s">
        <v>84</v>
      </c>
      <c r="B243" t="s">
        <v>88</v>
      </c>
      <c r="C243" t="s">
        <v>13</v>
      </c>
      <c r="D243" s="9">
        <v>3.49</v>
      </c>
      <c r="E243" s="10">
        <f>IF(COUNTIF(cis_DPH!$B$2:$B$84,B243)&gt;0,D243*1.1,IF(COUNTIF(cis_DPH!$B$85:$B$171,B243)&gt;0,D243*1.2,"chyba"))</f>
        <v>3.8390000000000004</v>
      </c>
      <c r="G243" s="16" t="e">
        <f>_xlfn.XLOOKUP(Tabuľka9[[#This Row],[položka]],#REF!,#REF!)</f>
        <v>#REF!</v>
      </c>
      <c r="H243">
        <v>100</v>
      </c>
      <c r="I243" s="15">
        <f>Tabuľka9[[#This Row],[Aktuálna cena v RZ s DPH]]*Tabuľka9[[#This Row],[Priemerný odber za mesiac]]</f>
        <v>383.90000000000003</v>
      </c>
      <c r="J243">
        <v>300</v>
      </c>
      <c r="K243" s="17" t="e">
        <f>Tabuľka9[[#This Row],[Cena za MJ s DPH]]*Tabuľka9[[#This Row],[Predpokladaný odber počas 6 mesiacov]]</f>
        <v>#REF!</v>
      </c>
      <c r="L243" s="1">
        <v>37956469</v>
      </c>
      <c r="M243" t="e">
        <f>_xlfn.XLOOKUP(Tabuľka9[[#This Row],[IČO]],#REF!,#REF!)</f>
        <v>#REF!</v>
      </c>
      <c r="N243" t="e">
        <f>_xlfn.XLOOKUP(Tabuľka9[[#This Row],[IČO]],#REF!,#REF!)</f>
        <v>#REF!</v>
      </c>
    </row>
    <row r="244" spans="1:14" hidden="1" x14ac:dyDescent="0.35">
      <c r="A244" t="s">
        <v>84</v>
      </c>
      <c r="B244" t="s">
        <v>89</v>
      </c>
      <c r="C244" t="s">
        <v>13</v>
      </c>
      <c r="E244" s="10">
        <f>IF(COUNTIF(cis_DPH!$B$2:$B$84,B244)&gt;0,D244*1.1,IF(COUNTIF(cis_DPH!$B$85:$B$171,B244)&gt;0,D244*1.2,"chyba"))</f>
        <v>0</v>
      </c>
      <c r="G244" s="16" t="e">
        <f>_xlfn.XLOOKUP(Tabuľka9[[#This Row],[položka]],#REF!,#REF!)</f>
        <v>#REF!</v>
      </c>
      <c r="I244" s="15">
        <f>Tabuľka9[[#This Row],[Aktuálna cena v RZ s DPH]]*Tabuľka9[[#This Row],[Priemerný odber za mesiac]]</f>
        <v>0</v>
      </c>
      <c r="K244" s="17" t="e">
        <f>Tabuľka9[[#This Row],[Cena za MJ s DPH]]*Tabuľka9[[#This Row],[Predpokladaný odber počas 6 mesiacov]]</f>
        <v>#REF!</v>
      </c>
      <c r="L244" s="1">
        <v>37956469</v>
      </c>
      <c r="M244" t="e">
        <f>_xlfn.XLOOKUP(Tabuľka9[[#This Row],[IČO]],#REF!,#REF!)</f>
        <v>#REF!</v>
      </c>
      <c r="N244" t="e">
        <f>_xlfn.XLOOKUP(Tabuľka9[[#This Row],[IČO]],#REF!,#REF!)</f>
        <v>#REF!</v>
      </c>
    </row>
    <row r="245" spans="1:14" hidden="1" x14ac:dyDescent="0.35">
      <c r="A245" t="s">
        <v>84</v>
      </c>
      <c r="B245" t="s">
        <v>90</v>
      </c>
      <c r="C245" t="s">
        <v>13</v>
      </c>
      <c r="E245" s="10">
        <f>IF(COUNTIF(cis_DPH!$B$2:$B$84,B245)&gt;0,D245*1.1,IF(COUNTIF(cis_DPH!$B$85:$B$171,B245)&gt;0,D245*1.2,"chyba"))</f>
        <v>0</v>
      </c>
      <c r="G245" s="16" t="e">
        <f>_xlfn.XLOOKUP(Tabuľka9[[#This Row],[položka]],#REF!,#REF!)</f>
        <v>#REF!</v>
      </c>
      <c r="I245" s="15">
        <f>Tabuľka9[[#This Row],[Aktuálna cena v RZ s DPH]]*Tabuľka9[[#This Row],[Priemerný odber za mesiac]]</f>
        <v>0</v>
      </c>
      <c r="K245" s="17" t="e">
        <f>Tabuľka9[[#This Row],[Cena za MJ s DPH]]*Tabuľka9[[#This Row],[Predpokladaný odber počas 6 mesiacov]]</f>
        <v>#REF!</v>
      </c>
      <c r="L245" s="1">
        <v>37956469</v>
      </c>
      <c r="M245" t="e">
        <f>_xlfn.XLOOKUP(Tabuľka9[[#This Row],[IČO]],#REF!,#REF!)</f>
        <v>#REF!</v>
      </c>
      <c r="N245" t="e">
        <f>_xlfn.XLOOKUP(Tabuľka9[[#This Row],[IČO]],#REF!,#REF!)</f>
        <v>#REF!</v>
      </c>
    </row>
    <row r="246" spans="1:14" hidden="1" x14ac:dyDescent="0.35">
      <c r="A246" t="s">
        <v>84</v>
      </c>
      <c r="B246" t="s">
        <v>91</v>
      </c>
      <c r="C246" t="s">
        <v>13</v>
      </c>
      <c r="D246" s="9">
        <v>6.8</v>
      </c>
      <c r="E246" s="10">
        <f>IF(COUNTIF(cis_DPH!$B$2:$B$84,B246)&gt;0,D246*1.1,IF(COUNTIF(cis_DPH!$B$85:$B$171,B246)&gt;0,D246*1.2,"chyba"))</f>
        <v>7.48</v>
      </c>
      <c r="G246" s="16" t="e">
        <f>_xlfn.XLOOKUP(Tabuľka9[[#This Row],[položka]],#REF!,#REF!)</f>
        <v>#REF!</v>
      </c>
      <c r="H246">
        <v>50</v>
      </c>
      <c r="I246" s="15">
        <f>Tabuľka9[[#This Row],[Aktuálna cena v RZ s DPH]]*Tabuľka9[[#This Row],[Priemerný odber za mesiac]]</f>
        <v>374</v>
      </c>
      <c r="J246">
        <v>150</v>
      </c>
      <c r="K246" s="17" t="e">
        <f>Tabuľka9[[#This Row],[Cena za MJ s DPH]]*Tabuľka9[[#This Row],[Predpokladaný odber počas 6 mesiacov]]</f>
        <v>#REF!</v>
      </c>
      <c r="L246" s="1">
        <v>37956469</v>
      </c>
      <c r="M246" t="e">
        <f>_xlfn.XLOOKUP(Tabuľka9[[#This Row],[IČO]],#REF!,#REF!)</f>
        <v>#REF!</v>
      </c>
      <c r="N246" t="e">
        <f>_xlfn.XLOOKUP(Tabuľka9[[#This Row],[IČO]],#REF!,#REF!)</f>
        <v>#REF!</v>
      </c>
    </row>
    <row r="247" spans="1:14" hidden="1" x14ac:dyDescent="0.35">
      <c r="A247" t="s">
        <v>84</v>
      </c>
      <c r="B247" t="s">
        <v>92</v>
      </c>
      <c r="C247" t="s">
        <v>13</v>
      </c>
      <c r="E247" s="10">
        <f>IF(COUNTIF(cis_DPH!$B$2:$B$84,B247)&gt;0,D247*1.1,IF(COUNTIF(cis_DPH!$B$85:$B$171,B247)&gt;0,D247*1.2,"chyba"))</f>
        <v>0</v>
      </c>
      <c r="G247" s="16" t="e">
        <f>_xlfn.XLOOKUP(Tabuľka9[[#This Row],[položka]],#REF!,#REF!)</f>
        <v>#REF!</v>
      </c>
      <c r="I247" s="15">
        <f>Tabuľka9[[#This Row],[Aktuálna cena v RZ s DPH]]*Tabuľka9[[#This Row],[Priemerný odber za mesiac]]</f>
        <v>0</v>
      </c>
      <c r="K247" s="17" t="e">
        <f>Tabuľka9[[#This Row],[Cena za MJ s DPH]]*Tabuľka9[[#This Row],[Predpokladaný odber počas 6 mesiacov]]</f>
        <v>#REF!</v>
      </c>
      <c r="L247" s="1">
        <v>37956469</v>
      </c>
      <c r="M247" t="e">
        <f>_xlfn.XLOOKUP(Tabuľka9[[#This Row],[IČO]],#REF!,#REF!)</f>
        <v>#REF!</v>
      </c>
      <c r="N247" t="e">
        <f>_xlfn.XLOOKUP(Tabuľka9[[#This Row],[IČO]],#REF!,#REF!)</f>
        <v>#REF!</v>
      </c>
    </row>
    <row r="248" spans="1:14" hidden="1" x14ac:dyDescent="0.35">
      <c r="A248" t="s">
        <v>93</v>
      </c>
      <c r="B248" t="s">
        <v>94</v>
      </c>
      <c r="C248" t="s">
        <v>13</v>
      </c>
      <c r="D248" s="9">
        <v>0.55000000000000004</v>
      </c>
      <c r="E248" s="10">
        <f>IF(COUNTIF(cis_DPH!$B$2:$B$84,B248)&gt;0,D248*1.1,IF(COUNTIF(cis_DPH!$B$85:$B$171,B248)&gt;0,D248*1.2,"chyba"))</f>
        <v>0.60500000000000009</v>
      </c>
      <c r="G248" s="16" t="e">
        <f>_xlfn.XLOOKUP(Tabuľka9[[#This Row],[položka]],#REF!,#REF!)</f>
        <v>#REF!</v>
      </c>
      <c r="H248">
        <v>1000</v>
      </c>
      <c r="I248" s="15">
        <f>Tabuľka9[[#This Row],[Aktuálna cena v RZ s DPH]]*Tabuľka9[[#This Row],[Priemerný odber za mesiac]]</f>
        <v>605.00000000000011</v>
      </c>
      <c r="J248">
        <v>5000</v>
      </c>
      <c r="K248" s="17" t="e">
        <f>Tabuľka9[[#This Row],[Cena za MJ s DPH]]*Tabuľka9[[#This Row],[Predpokladaný odber počas 6 mesiacov]]</f>
        <v>#REF!</v>
      </c>
      <c r="L248" s="1">
        <v>37956469</v>
      </c>
      <c r="M248" t="e">
        <f>_xlfn.XLOOKUP(Tabuľka9[[#This Row],[IČO]],#REF!,#REF!)</f>
        <v>#REF!</v>
      </c>
      <c r="N248" t="e">
        <f>_xlfn.XLOOKUP(Tabuľka9[[#This Row],[IČO]],#REF!,#REF!)</f>
        <v>#REF!</v>
      </c>
    </row>
    <row r="249" spans="1:14" hidden="1" x14ac:dyDescent="0.35">
      <c r="A249" t="s">
        <v>95</v>
      </c>
      <c r="B249" t="s">
        <v>96</v>
      </c>
      <c r="C249" t="s">
        <v>13</v>
      </c>
      <c r="E249" s="10">
        <f>IF(COUNTIF(cis_DPH!$B$2:$B$84,B249)&gt;0,D249*1.1,IF(COUNTIF(cis_DPH!$B$85:$B$171,B249)&gt;0,D249*1.2,"chyba"))</f>
        <v>0</v>
      </c>
      <c r="G249" s="16" t="e">
        <f>_xlfn.XLOOKUP(Tabuľka9[[#This Row],[položka]],#REF!,#REF!)</f>
        <v>#REF!</v>
      </c>
      <c r="I249" s="15">
        <f>Tabuľka9[[#This Row],[Aktuálna cena v RZ s DPH]]*Tabuľka9[[#This Row],[Priemerný odber za mesiac]]</f>
        <v>0</v>
      </c>
      <c r="K249" s="17" t="e">
        <f>Tabuľka9[[#This Row],[Cena za MJ s DPH]]*Tabuľka9[[#This Row],[Predpokladaný odber počas 6 mesiacov]]</f>
        <v>#REF!</v>
      </c>
      <c r="L249" s="1">
        <v>37956469</v>
      </c>
      <c r="M249" t="e">
        <f>_xlfn.XLOOKUP(Tabuľka9[[#This Row],[IČO]],#REF!,#REF!)</f>
        <v>#REF!</v>
      </c>
      <c r="N249" t="e">
        <f>_xlfn.XLOOKUP(Tabuľka9[[#This Row],[IČO]],#REF!,#REF!)</f>
        <v>#REF!</v>
      </c>
    </row>
    <row r="250" spans="1:14" hidden="1" x14ac:dyDescent="0.35">
      <c r="A250" t="s">
        <v>95</v>
      </c>
      <c r="B250" t="s">
        <v>97</v>
      </c>
      <c r="C250" t="s">
        <v>13</v>
      </c>
      <c r="D250" s="9">
        <v>2.5299999999999998</v>
      </c>
      <c r="E250" s="10">
        <f>IF(COUNTIF(cis_DPH!$B$2:$B$84,B250)&gt;0,D250*1.1,IF(COUNTIF(cis_DPH!$B$85:$B$171,B250)&gt;0,D250*1.2,"chyba"))</f>
        <v>2.7829999999999999</v>
      </c>
      <c r="G250" s="16" t="e">
        <f>_xlfn.XLOOKUP(Tabuľka9[[#This Row],[položka]],#REF!,#REF!)</f>
        <v>#REF!</v>
      </c>
      <c r="H250">
        <v>20</v>
      </c>
      <c r="I250" s="15">
        <f>Tabuľka9[[#This Row],[Aktuálna cena v RZ s DPH]]*Tabuľka9[[#This Row],[Priemerný odber za mesiac]]</f>
        <v>55.66</v>
      </c>
      <c r="J250">
        <v>100</v>
      </c>
      <c r="K250" s="17" t="e">
        <f>Tabuľka9[[#This Row],[Cena za MJ s DPH]]*Tabuľka9[[#This Row],[Predpokladaný odber počas 6 mesiacov]]</f>
        <v>#REF!</v>
      </c>
      <c r="L250" s="1">
        <v>37956469</v>
      </c>
      <c r="M250" t="e">
        <f>_xlfn.XLOOKUP(Tabuľka9[[#This Row],[IČO]],#REF!,#REF!)</f>
        <v>#REF!</v>
      </c>
      <c r="N250" t="e">
        <f>_xlfn.XLOOKUP(Tabuľka9[[#This Row],[IČO]],#REF!,#REF!)</f>
        <v>#REF!</v>
      </c>
    </row>
    <row r="251" spans="1:14" hidden="1" x14ac:dyDescent="0.35">
      <c r="A251" t="s">
        <v>95</v>
      </c>
      <c r="B251" t="s">
        <v>98</v>
      </c>
      <c r="C251" t="s">
        <v>13</v>
      </c>
      <c r="D251" s="9">
        <v>2.2799999999999998</v>
      </c>
      <c r="E251" s="10">
        <f>IF(COUNTIF(cis_DPH!$B$2:$B$84,B251)&gt;0,D251*1.1,IF(COUNTIF(cis_DPH!$B$85:$B$171,B251)&gt;0,D251*1.2,"chyba"))</f>
        <v>2.508</v>
      </c>
      <c r="G251" s="16" t="e">
        <f>_xlfn.XLOOKUP(Tabuľka9[[#This Row],[položka]],#REF!,#REF!)</f>
        <v>#REF!</v>
      </c>
      <c r="I251" s="15">
        <f>Tabuľka9[[#This Row],[Aktuálna cena v RZ s DPH]]*Tabuľka9[[#This Row],[Priemerný odber za mesiac]]</f>
        <v>0</v>
      </c>
      <c r="J251">
        <v>22.5</v>
      </c>
      <c r="K251" s="17" t="e">
        <f>Tabuľka9[[#This Row],[Cena za MJ s DPH]]*Tabuľka9[[#This Row],[Predpokladaný odber počas 6 mesiacov]]</f>
        <v>#REF!</v>
      </c>
      <c r="L251" s="1">
        <v>37956469</v>
      </c>
      <c r="M251" t="e">
        <f>_xlfn.XLOOKUP(Tabuľka9[[#This Row],[IČO]],#REF!,#REF!)</f>
        <v>#REF!</v>
      </c>
      <c r="N251" t="e">
        <f>_xlfn.XLOOKUP(Tabuľka9[[#This Row],[IČO]],#REF!,#REF!)</f>
        <v>#REF!</v>
      </c>
    </row>
    <row r="252" spans="1:14" hidden="1" x14ac:dyDescent="0.35">
      <c r="A252" t="s">
        <v>95</v>
      </c>
      <c r="B252" t="s">
        <v>99</v>
      </c>
      <c r="C252" t="s">
        <v>13</v>
      </c>
      <c r="E252" s="10">
        <f>IF(COUNTIF(cis_DPH!$B$2:$B$84,B252)&gt;0,D252*1.1,IF(COUNTIF(cis_DPH!$B$85:$B$171,B252)&gt;0,D252*1.2,"chyba"))</f>
        <v>0</v>
      </c>
      <c r="G252" s="16" t="e">
        <f>_xlfn.XLOOKUP(Tabuľka9[[#This Row],[položka]],#REF!,#REF!)</f>
        <v>#REF!</v>
      </c>
      <c r="I252" s="15">
        <f>Tabuľka9[[#This Row],[Aktuálna cena v RZ s DPH]]*Tabuľka9[[#This Row],[Priemerný odber za mesiac]]</f>
        <v>0</v>
      </c>
      <c r="K252" s="17" t="e">
        <f>Tabuľka9[[#This Row],[Cena za MJ s DPH]]*Tabuľka9[[#This Row],[Predpokladaný odber počas 6 mesiacov]]</f>
        <v>#REF!</v>
      </c>
      <c r="L252" s="1">
        <v>37956469</v>
      </c>
      <c r="M252" t="e">
        <f>_xlfn.XLOOKUP(Tabuľka9[[#This Row],[IČO]],#REF!,#REF!)</f>
        <v>#REF!</v>
      </c>
      <c r="N252" t="e">
        <f>_xlfn.XLOOKUP(Tabuľka9[[#This Row],[IČO]],#REF!,#REF!)</f>
        <v>#REF!</v>
      </c>
    </row>
    <row r="253" spans="1:14" hidden="1" x14ac:dyDescent="0.35">
      <c r="A253" t="s">
        <v>95</v>
      </c>
      <c r="B253" t="s">
        <v>100</v>
      </c>
      <c r="C253" t="s">
        <v>13</v>
      </c>
      <c r="D253" s="9">
        <v>1.95</v>
      </c>
      <c r="E253" s="10">
        <f>IF(COUNTIF(cis_DPH!$B$2:$B$84,B253)&gt;0,D253*1.1,IF(COUNTIF(cis_DPH!$B$85:$B$171,B253)&gt;0,D253*1.2,"chyba"))</f>
        <v>2.145</v>
      </c>
      <c r="G253" s="16" t="e">
        <f>_xlfn.XLOOKUP(Tabuľka9[[#This Row],[položka]],#REF!,#REF!)</f>
        <v>#REF!</v>
      </c>
      <c r="H253">
        <v>90</v>
      </c>
      <c r="I253" s="15">
        <f>Tabuľka9[[#This Row],[Aktuálna cena v RZ s DPH]]*Tabuľka9[[#This Row],[Priemerný odber za mesiac]]</f>
        <v>193.05</v>
      </c>
      <c r="J253">
        <v>450</v>
      </c>
      <c r="K253" s="17" t="e">
        <f>Tabuľka9[[#This Row],[Cena za MJ s DPH]]*Tabuľka9[[#This Row],[Predpokladaný odber počas 6 mesiacov]]</f>
        <v>#REF!</v>
      </c>
      <c r="L253" s="1">
        <v>37956469</v>
      </c>
      <c r="M253" t="e">
        <f>_xlfn.XLOOKUP(Tabuľka9[[#This Row],[IČO]],#REF!,#REF!)</f>
        <v>#REF!</v>
      </c>
      <c r="N253" t="e">
        <f>_xlfn.XLOOKUP(Tabuľka9[[#This Row],[IČO]],#REF!,#REF!)</f>
        <v>#REF!</v>
      </c>
    </row>
    <row r="254" spans="1:14" hidden="1" x14ac:dyDescent="0.35">
      <c r="A254" t="s">
        <v>95</v>
      </c>
      <c r="B254" t="s">
        <v>101</v>
      </c>
      <c r="C254" t="s">
        <v>13</v>
      </c>
      <c r="E254" s="10">
        <f>IF(COUNTIF(cis_DPH!$B$2:$B$84,B254)&gt;0,D254*1.1,IF(COUNTIF(cis_DPH!$B$85:$B$171,B254)&gt;0,D254*1.2,"chyba"))</f>
        <v>0</v>
      </c>
      <c r="G254" s="16" t="e">
        <f>_xlfn.XLOOKUP(Tabuľka9[[#This Row],[položka]],#REF!,#REF!)</f>
        <v>#REF!</v>
      </c>
      <c r="I254" s="15">
        <f>Tabuľka9[[#This Row],[Aktuálna cena v RZ s DPH]]*Tabuľka9[[#This Row],[Priemerný odber za mesiac]]</f>
        <v>0</v>
      </c>
      <c r="K254" s="17" t="e">
        <f>Tabuľka9[[#This Row],[Cena za MJ s DPH]]*Tabuľka9[[#This Row],[Predpokladaný odber počas 6 mesiacov]]</f>
        <v>#REF!</v>
      </c>
      <c r="L254" s="1">
        <v>37956469</v>
      </c>
      <c r="M254" t="e">
        <f>_xlfn.XLOOKUP(Tabuľka9[[#This Row],[IČO]],#REF!,#REF!)</f>
        <v>#REF!</v>
      </c>
      <c r="N254" t="e">
        <f>_xlfn.XLOOKUP(Tabuľka9[[#This Row],[IČO]],#REF!,#REF!)</f>
        <v>#REF!</v>
      </c>
    </row>
    <row r="255" spans="1:14" hidden="1" x14ac:dyDescent="0.35">
      <c r="A255" t="s">
        <v>95</v>
      </c>
      <c r="B255" t="s">
        <v>102</v>
      </c>
      <c r="C255" t="s">
        <v>48</v>
      </c>
      <c r="E255" s="10">
        <f>IF(COUNTIF(cis_DPH!$B$2:$B$84,B255)&gt;0,D255*1.1,IF(COUNTIF(cis_DPH!$B$85:$B$171,B255)&gt;0,D255*1.2,"chyba"))</f>
        <v>0</v>
      </c>
      <c r="G255" s="16" t="e">
        <f>_xlfn.XLOOKUP(Tabuľka9[[#This Row],[položka]],#REF!,#REF!)</f>
        <v>#REF!</v>
      </c>
      <c r="I255" s="15">
        <f>Tabuľka9[[#This Row],[Aktuálna cena v RZ s DPH]]*Tabuľka9[[#This Row],[Priemerný odber za mesiac]]</f>
        <v>0</v>
      </c>
      <c r="K255" s="17" t="e">
        <f>Tabuľka9[[#This Row],[Cena za MJ s DPH]]*Tabuľka9[[#This Row],[Predpokladaný odber počas 6 mesiacov]]</f>
        <v>#REF!</v>
      </c>
      <c r="L255" s="1">
        <v>37956469</v>
      </c>
      <c r="M255" t="e">
        <f>_xlfn.XLOOKUP(Tabuľka9[[#This Row],[IČO]],#REF!,#REF!)</f>
        <v>#REF!</v>
      </c>
      <c r="N255" t="e">
        <f>_xlfn.XLOOKUP(Tabuľka9[[#This Row],[IČO]],#REF!,#REF!)</f>
        <v>#REF!</v>
      </c>
    </row>
    <row r="256" spans="1:14" hidden="1" x14ac:dyDescent="0.35">
      <c r="A256" t="s">
        <v>95</v>
      </c>
      <c r="B256" t="s">
        <v>103</v>
      </c>
      <c r="C256" t="s">
        <v>13</v>
      </c>
      <c r="D256" s="9">
        <v>2.2000000000000002</v>
      </c>
      <c r="E256" s="10">
        <f>IF(COUNTIF(cis_DPH!$B$2:$B$84,B256)&gt;0,D256*1.1,IF(COUNTIF(cis_DPH!$B$85:$B$171,B256)&gt;0,D256*1.2,"chyba"))</f>
        <v>2.4200000000000004</v>
      </c>
      <c r="G256" s="16" t="e">
        <f>_xlfn.XLOOKUP(Tabuľka9[[#This Row],[položka]],#REF!,#REF!)</f>
        <v>#REF!</v>
      </c>
      <c r="H256">
        <v>10</v>
      </c>
      <c r="I256" s="15">
        <f>Tabuľka9[[#This Row],[Aktuálna cena v RZ s DPH]]*Tabuľka9[[#This Row],[Priemerný odber za mesiac]]</f>
        <v>24.200000000000003</v>
      </c>
      <c r="J256">
        <v>50</v>
      </c>
      <c r="K256" s="17" t="e">
        <f>Tabuľka9[[#This Row],[Cena za MJ s DPH]]*Tabuľka9[[#This Row],[Predpokladaný odber počas 6 mesiacov]]</f>
        <v>#REF!</v>
      </c>
      <c r="L256" s="1">
        <v>37956469</v>
      </c>
      <c r="M256" t="e">
        <f>_xlfn.XLOOKUP(Tabuľka9[[#This Row],[IČO]],#REF!,#REF!)</f>
        <v>#REF!</v>
      </c>
      <c r="N256" t="e">
        <f>_xlfn.XLOOKUP(Tabuľka9[[#This Row],[IČO]],#REF!,#REF!)</f>
        <v>#REF!</v>
      </c>
    </row>
    <row r="257" spans="1:14" hidden="1" x14ac:dyDescent="0.35">
      <c r="A257" t="s">
        <v>95</v>
      </c>
      <c r="B257" t="s">
        <v>104</v>
      </c>
      <c r="C257" t="s">
        <v>48</v>
      </c>
      <c r="E257" s="10">
        <f>IF(COUNTIF(cis_DPH!$B$2:$B$84,B257)&gt;0,D257*1.1,IF(COUNTIF(cis_DPH!$B$85:$B$171,B257)&gt;0,D257*1.2,"chyba"))</f>
        <v>0</v>
      </c>
      <c r="G257" s="16" t="e">
        <f>_xlfn.XLOOKUP(Tabuľka9[[#This Row],[položka]],#REF!,#REF!)</f>
        <v>#REF!</v>
      </c>
      <c r="I257" s="15">
        <f>Tabuľka9[[#This Row],[Aktuálna cena v RZ s DPH]]*Tabuľka9[[#This Row],[Priemerný odber za mesiac]]</f>
        <v>0</v>
      </c>
      <c r="K257" s="17" t="e">
        <f>Tabuľka9[[#This Row],[Cena za MJ s DPH]]*Tabuľka9[[#This Row],[Predpokladaný odber počas 6 mesiacov]]</f>
        <v>#REF!</v>
      </c>
      <c r="L257" s="1">
        <v>37956469</v>
      </c>
      <c r="M257" t="e">
        <f>_xlfn.XLOOKUP(Tabuľka9[[#This Row],[IČO]],#REF!,#REF!)</f>
        <v>#REF!</v>
      </c>
      <c r="N257" t="e">
        <f>_xlfn.XLOOKUP(Tabuľka9[[#This Row],[IČO]],#REF!,#REF!)</f>
        <v>#REF!</v>
      </c>
    </row>
    <row r="258" spans="1:14" hidden="1" x14ac:dyDescent="0.35">
      <c r="A258" t="s">
        <v>95</v>
      </c>
      <c r="B258" t="s">
        <v>105</v>
      </c>
      <c r="C258" t="s">
        <v>13</v>
      </c>
      <c r="E258" s="10">
        <f>IF(COUNTIF(cis_DPH!$B$2:$B$84,B258)&gt;0,D258*1.1,IF(COUNTIF(cis_DPH!$B$85:$B$171,B258)&gt;0,D258*1.2,"chyba"))</f>
        <v>0</v>
      </c>
      <c r="G258" s="16" t="e">
        <f>_xlfn.XLOOKUP(Tabuľka9[[#This Row],[položka]],#REF!,#REF!)</f>
        <v>#REF!</v>
      </c>
      <c r="H258">
        <v>60</v>
      </c>
      <c r="I258" s="15">
        <f>Tabuľka9[[#This Row],[Aktuálna cena v RZ s DPH]]*Tabuľka9[[#This Row],[Priemerný odber za mesiac]]</f>
        <v>0</v>
      </c>
      <c r="J258">
        <v>300</v>
      </c>
      <c r="K258" s="17" t="e">
        <f>Tabuľka9[[#This Row],[Cena za MJ s DPH]]*Tabuľka9[[#This Row],[Predpokladaný odber počas 6 mesiacov]]</f>
        <v>#REF!</v>
      </c>
      <c r="L258" s="1">
        <v>37956469</v>
      </c>
      <c r="M258" t="e">
        <f>_xlfn.XLOOKUP(Tabuľka9[[#This Row],[IČO]],#REF!,#REF!)</f>
        <v>#REF!</v>
      </c>
      <c r="N258" t="e">
        <f>_xlfn.XLOOKUP(Tabuľka9[[#This Row],[IČO]],#REF!,#REF!)</f>
        <v>#REF!</v>
      </c>
    </row>
    <row r="259" spans="1:14" hidden="1" x14ac:dyDescent="0.35">
      <c r="A259" t="s">
        <v>95</v>
      </c>
      <c r="B259" t="s">
        <v>106</v>
      </c>
      <c r="C259" t="s">
        <v>13</v>
      </c>
      <c r="E259" s="10">
        <f>IF(COUNTIF(cis_DPH!$B$2:$B$84,B259)&gt;0,D259*1.1,IF(COUNTIF(cis_DPH!$B$85:$B$171,B259)&gt;0,D259*1.2,"chyba"))</f>
        <v>0</v>
      </c>
      <c r="G259" s="16" t="e">
        <f>_xlfn.XLOOKUP(Tabuľka9[[#This Row],[položka]],#REF!,#REF!)</f>
        <v>#REF!</v>
      </c>
      <c r="H259">
        <v>60</v>
      </c>
      <c r="I259" s="15">
        <f>Tabuľka9[[#This Row],[Aktuálna cena v RZ s DPH]]*Tabuľka9[[#This Row],[Priemerný odber za mesiac]]</f>
        <v>0</v>
      </c>
      <c r="J259">
        <v>300</v>
      </c>
      <c r="K259" s="17" t="e">
        <f>Tabuľka9[[#This Row],[Cena za MJ s DPH]]*Tabuľka9[[#This Row],[Predpokladaný odber počas 6 mesiacov]]</f>
        <v>#REF!</v>
      </c>
      <c r="L259" s="1">
        <v>37956469</v>
      </c>
      <c r="M259" t="e">
        <f>_xlfn.XLOOKUP(Tabuľka9[[#This Row],[IČO]],#REF!,#REF!)</f>
        <v>#REF!</v>
      </c>
      <c r="N259" t="e">
        <f>_xlfn.XLOOKUP(Tabuľka9[[#This Row],[IČO]],#REF!,#REF!)</f>
        <v>#REF!</v>
      </c>
    </row>
    <row r="260" spans="1:14" hidden="1" x14ac:dyDescent="0.35">
      <c r="A260" t="s">
        <v>93</v>
      </c>
      <c r="B260" t="s">
        <v>107</v>
      </c>
      <c r="C260" t="s">
        <v>48</v>
      </c>
      <c r="D260" s="9">
        <v>0.78</v>
      </c>
      <c r="E260" s="10">
        <f>IF(COUNTIF(cis_DPH!$B$2:$B$84,B260)&gt;0,D260*1.1,IF(COUNTIF(cis_DPH!$B$85:$B$171,B260)&gt;0,D260*1.2,"chyba"))</f>
        <v>0.8580000000000001</v>
      </c>
      <c r="G260" s="16" t="e">
        <f>_xlfn.XLOOKUP(Tabuľka9[[#This Row],[položka]],#REF!,#REF!)</f>
        <v>#REF!</v>
      </c>
      <c r="H260">
        <v>500</v>
      </c>
      <c r="I260" s="15">
        <f>Tabuľka9[[#This Row],[Aktuálna cena v RZ s DPH]]*Tabuľka9[[#This Row],[Priemerný odber za mesiac]]</f>
        <v>429.00000000000006</v>
      </c>
      <c r="J260">
        <v>2000</v>
      </c>
      <c r="K260" s="17" t="e">
        <f>Tabuľka9[[#This Row],[Cena za MJ s DPH]]*Tabuľka9[[#This Row],[Predpokladaný odber počas 6 mesiacov]]</f>
        <v>#REF!</v>
      </c>
      <c r="L260" s="1">
        <v>37956469</v>
      </c>
      <c r="M260" t="e">
        <f>_xlfn.XLOOKUP(Tabuľka9[[#This Row],[IČO]],#REF!,#REF!)</f>
        <v>#REF!</v>
      </c>
      <c r="N260" t="e">
        <f>_xlfn.XLOOKUP(Tabuľka9[[#This Row],[IČO]],#REF!,#REF!)</f>
        <v>#REF!</v>
      </c>
    </row>
    <row r="261" spans="1:14" hidden="1" x14ac:dyDescent="0.35">
      <c r="A261" t="s">
        <v>95</v>
      </c>
      <c r="B261" t="s">
        <v>108</v>
      </c>
      <c r="C261" t="s">
        <v>13</v>
      </c>
      <c r="E261" s="10">
        <f>IF(COUNTIF(cis_DPH!$B$2:$B$84,B261)&gt;0,D261*1.1,IF(COUNTIF(cis_DPH!$B$85:$B$171,B261)&gt;0,D261*1.2,"chyba"))</f>
        <v>0</v>
      </c>
      <c r="G261" s="16" t="e">
        <f>_xlfn.XLOOKUP(Tabuľka9[[#This Row],[položka]],#REF!,#REF!)</f>
        <v>#REF!</v>
      </c>
      <c r="H261">
        <v>60</v>
      </c>
      <c r="I261" s="15">
        <f>Tabuľka9[[#This Row],[Aktuálna cena v RZ s DPH]]*Tabuľka9[[#This Row],[Priemerný odber za mesiac]]</f>
        <v>0</v>
      </c>
      <c r="J261">
        <v>300</v>
      </c>
      <c r="K261" s="17" t="e">
        <f>Tabuľka9[[#This Row],[Cena za MJ s DPH]]*Tabuľka9[[#This Row],[Predpokladaný odber počas 6 mesiacov]]</f>
        <v>#REF!</v>
      </c>
      <c r="L261" s="1">
        <v>37956469</v>
      </c>
      <c r="M261" t="e">
        <f>_xlfn.XLOOKUP(Tabuľka9[[#This Row],[IČO]],#REF!,#REF!)</f>
        <v>#REF!</v>
      </c>
      <c r="N261" t="e">
        <f>_xlfn.XLOOKUP(Tabuľka9[[#This Row],[IČO]],#REF!,#REF!)</f>
        <v>#REF!</v>
      </c>
    </row>
    <row r="262" spans="1:14" hidden="1" x14ac:dyDescent="0.35">
      <c r="A262" t="s">
        <v>95</v>
      </c>
      <c r="B262" t="s">
        <v>109</v>
      </c>
      <c r="C262" t="s">
        <v>13</v>
      </c>
      <c r="E262" s="10">
        <f>IF(COUNTIF(cis_DPH!$B$2:$B$84,B262)&gt;0,D262*1.1,IF(COUNTIF(cis_DPH!$B$85:$B$171,B262)&gt;0,D262*1.2,"chyba"))</f>
        <v>0</v>
      </c>
      <c r="G262" s="16" t="e">
        <f>_xlfn.XLOOKUP(Tabuľka9[[#This Row],[položka]],#REF!,#REF!)</f>
        <v>#REF!</v>
      </c>
      <c r="H262">
        <v>60</v>
      </c>
      <c r="I262" s="15">
        <f>Tabuľka9[[#This Row],[Aktuálna cena v RZ s DPH]]*Tabuľka9[[#This Row],[Priemerný odber za mesiac]]</f>
        <v>0</v>
      </c>
      <c r="J262">
        <v>300</v>
      </c>
      <c r="K262" s="17" t="e">
        <f>Tabuľka9[[#This Row],[Cena za MJ s DPH]]*Tabuľka9[[#This Row],[Predpokladaný odber počas 6 mesiacov]]</f>
        <v>#REF!</v>
      </c>
      <c r="L262" s="1">
        <v>37956469</v>
      </c>
      <c r="M262" t="e">
        <f>_xlfn.XLOOKUP(Tabuľka9[[#This Row],[IČO]],#REF!,#REF!)</f>
        <v>#REF!</v>
      </c>
      <c r="N262" t="e">
        <f>_xlfn.XLOOKUP(Tabuľka9[[#This Row],[IČO]],#REF!,#REF!)</f>
        <v>#REF!</v>
      </c>
    </row>
    <row r="263" spans="1:14" hidden="1" x14ac:dyDescent="0.35">
      <c r="A263" t="s">
        <v>95</v>
      </c>
      <c r="B263" t="s">
        <v>110</v>
      </c>
      <c r="C263" t="s">
        <v>13</v>
      </c>
      <c r="D263" s="9">
        <v>1.45</v>
      </c>
      <c r="E263" s="10">
        <f>IF(COUNTIF(cis_DPH!$B$2:$B$84,B263)&gt;0,D263*1.1,IF(COUNTIF(cis_DPH!$B$85:$B$171,B263)&gt;0,D263*1.2,"chyba"))</f>
        <v>1.595</v>
      </c>
      <c r="G263" s="16" t="e">
        <f>_xlfn.XLOOKUP(Tabuľka9[[#This Row],[položka]],#REF!,#REF!)</f>
        <v>#REF!</v>
      </c>
      <c r="H263">
        <v>10</v>
      </c>
      <c r="I263" s="15">
        <f>Tabuľka9[[#This Row],[Aktuálna cena v RZ s DPH]]*Tabuľka9[[#This Row],[Priemerný odber za mesiac]]</f>
        <v>15.95</v>
      </c>
      <c r="J263">
        <v>50</v>
      </c>
      <c r="K263" s="17" t="e">
        <f>Tabuľka9[[#This Row],[Cena za MJ s DPH]]*Tabuľka9[[#This Row],[Predpokladaný odber počas 6 mesiacov]]</f>
        <v>#REF!</v>
      </c>
      <c r="L263" s="1">
        <v>37956469</v>
      </c>
      <c r="M263" t="e">
        <f>_xlfn.XLOOKUP(Tabuľka9[[#This Row],[IČO]],#REF!,#REF!)</f>
        <v>#REF!</v>
      </c>
      <c r="N263" t="e">
        <f>_xlfn.XLOOKUP(Tabuľka9[[#This Row],[IČO]],#REF!,#REF!)</f>
        <v>#REF!</v>
      </c>
    </row>
    <row r="264" spans="1:14" hidden="1" x14ac:dyDescent="0.35">
      <c r="A264" t="s">
        <v>95</v>
      </c>
      <c r="B264" t="s">
        <v>111</v>
      </c>
      <c r="C264" t="s">
        <v>13</v>
      </c>
      <c r="D264" s="9">
        <v>7.2</v>
      </c>
      <c r="E264" s="10">
        <f>IF(COUNTIF(cis_DPH!$B$2:$B$84,B264)&gt;0,D264*1.1,IF(COUNTIF(cis_DPH!$B$85:$B$171,B264)&gt;0,D264*1.2,"chyba"))</f>
        <v>7.9200000000000008</v>
      </c>
      <c r="G264" s="16" t="e">
        <f>_xlfn.XLOOKUP(Tabuľka9[[#This Row],[položka]],#REF!,#REF!)</f>
        <v>#REF!</v>
      </c>
      <c r="H264">
        <v>80</v>
      </c>
      <c r="I264" s="15">
        <f>Tabuľka9[[#This Row],[Aktuálna cena v RZ s DPH]]*Tabuľka9[[#This Row],[Priemerný odber za mesiac]]</f>
        <v>633.6</v>
      </c>
      <c r="J264">
        <v>400</v>
      </c>
      <c r="K264" s="17" t="e">
        <f>Tabuľka9[[#This Row],[Cena za MJ s DPH]]*Tabuľka9[[#This Row],[Predpokladaný odber počas 6 mesiacov]]</f>
        <v>#REF!</v>
      </c>
      <c r="L264" s="1">
        <v>37956469</v>
      </c>
      <c r="M264" t="e">
        <f>_xlfn.XLOOKUP(Tabuľka9[[#This Row],[IČO]],#REF!,#REF!)</f>
        <v>#REF!</v>
      </c>
      <c r="N264" t="e">
        <f>_xlfn.XLOOKUP(Tabuľka9[[#This Row],[IČO]],#REF!,#REF!)</f>
        <v>#REF!</v>
      </c>
    </row>
    <row r="265" spans="1:14" hidden="1" x14ac:dyDescent="0.35">
      <c r="A265" t="s">
        <v>95</v>
      </c>
      <c r="B265" t="s">
        <v>112</v>
      </c>
      <c r="C265" t="s">
        <v>48</v>
      </c>
      <c r="D265" s="9">
        <v>3.16</v>
      </c>
      <c r="E265" s="10">
        <f>IF(COUNTIF(cis_DPH!$B$2:$B$84,B265)&gt;0,D265*1.1,IF(COUNTIF(cis_DPH!$B$85:$B$171,B265)&gt;0,D265*1.2,"chyba"))</f>
        <v>3.4760000000000004</v>
      </c>
      <c r="G265" s="16" t="e">
        <f>_xlfn.XLOOKUP(Tabuľka9[[#This Row],[položka]],#REF!,#REF!)</f>
        <v>#REF!</v>
      </c>
      <c r="H265">
        <v>70</v>
      </c>
      <c r="I265" s="15">
        <f>Tabuľka9[[#This Row],[Aktuálna cena v RZ s DPH]]*Tabuľka9[[#This Row],[Priemerný odber za mesiac]]</f>
        <v>243.32000000000002</v>
      </c>
      <c r="J265">
        <v>300</v>
      </c>
      <c r="K265" s="17" t="e">
        <f>Tabuľka9[[#This Row],[Cena za MJ s DPH]]*Tabuľka9[[#This Row],[Predpokladaný odber počas 6 mesiacov]]</f>
        <v>#REF!</v>
      </c>
      <c r="L265" s="1">
        <v>37956469</v>
      </c>
      <c r="M265" t="e">
        <f>_xlfn.XLOOKUP(Tabuľka9[[#This Row],[IČO]],#REF!,#REF!)</f>
        <v>#REF!</v>
      </c>
      <c r="N265" t="e">
        <f>_xlfn.XLOOKUP(Tabuľka9[[#This Row],[IČO]],#REF!,#REF!)</f>
        <v>#REF!</v>
      </c>
    </row>
    <row r="266" spans="1:14" hidden="1" x14ac:dyDescent="0.35">
      <c r="A266" t="s">
        <v>95</v>
      </c>
      <c r="B266" t="s">
        <v>113</v>
      </c>
      <c r="C266" t="s">
        <v>13</v>
      </c>
      <c r="D266" s="9">
        <v>5.4</v>
      </c>
      <c r="E266" s="10">
        <f>IF(COUNTIF(cis_DPH!$B$2:$B$84,B266)&gt;0,D266*1.1,IF(COUNTIF(cis_DPH!$B$85:$B$171,B266)&gt;0,D266*1.2,"chyba"))</f>
        <v>5.9400000000000013</v>
      </c>
      <c r="G266" s="16" t="e">
        <f>_xlfn.XLOOKUP(Tabuľka9[[#This Row],[položka]],#REF!,#REF!)</f>
        <v>#REF!</v>
      </c>
      <c r="H266">
        <v>100</v>
      </c>
      <c r="I266" s="15">
        <f>Tabuľka9[[#This Row],[Aktuálna cena v RZ s DPH]]*Tabuľka9[[#This Row],[Priemerný odber za mesiac]]</f>
        <v>594.00000000000011</v>
      </c>
      <c r="J266">
        <v>500</v>
      </c>
      <c r="K266" s="17" t="e">
        <f>Tabuľka9[[#This Row],[Cena za MJ s DPH]]*Tabuľka9[[#This Row],[Predpokladaný odber počas 6 mesiacov]]</f>
        <v>#REF!</v>
      </c>
      <c r="L266" s="1">
        <v>37956469</v>
      </c>
      <c r="M266" t="e">
        <f>_xlfn.XLOOKUP(Tabuľka9[[#This Row],[IČO]],#REF!,#REF!)</f>
        <v>#REF!</v>
      </c>
      <c r="N266" t="e">
        <f>_xlfn.XLOOKUP(Tabuľka9[[#This Row],[IČO]],#REF!,#REF!)</f>
        <v>#REF!</v>
      </c>
    </row>
    <row r="267" spans="1:14" hidden="1" x14ac:dyDescent="0.35">
      <c r="A267" t="s">
        <v>95</v>
      </c>
      <c r="B267" t="s">
        <v>114</v>
      </c>
      <c r="C267" t="s">
        <v>13</v>
      </c>
      <c r="D267" s="9">
        <v>10</v>
      </c>
      <c r="E267" s="10">
        <f>IF(COUNTIF(cis_DPH!$B$2:$B$84,B267)&gt;0,D267*1.1,IF(COUNTIF(cis_DPH!$B$85:$B$171,B267)&gt;0,D267*1.2,"chyba"))</f>
        <v>11</v>
      </c>
      <c r="G267" s="16" t="e">
        <f>_xlfn.XLOOKUP(Tabuľka9[[#This Row],[položka]],#REF!,#REF!)</f>
        <v>#REF!</v>
      </c>
      <c r="H267">
        <v>40</v>
      </c>
      <c r="I267" s="15">
        <f>Tabuľka9[[#This Row],[Aktuálna cena v RZ s DPH]]*Tabuľka9[[#This Row],[Priemerný odber za mesiac]]</f>
        <v>440</v>
      </c>
      <c r="J267">
        <v>150</v>
      </c>
      <c r="K267" s="17" t="e">
        <f>Tabuľka9[[#This Row],[Cena za MJ s DPH]]*Tabuľka9[[#This Row],[Predpokladaný odber počas 6 mesiacov]]</f>
        <v>#REF!</v>
      </c>
      <c r="L267" s="1">
        <v>37956469</v>
      </c>
      <c r="M267" t="e">
        <f>_xlfn.XLOOKUP(Tabuľka9[[#This Row],[IČO]],#REF!,#REF!)</f>
        <v>#REF!</v>
      </c>
      <c r="N267" t="e">
        <f>_xlfn.XLOOKUP(Tabuľka9[[#This Row],[IČO]],#REF!,#REF!)</f>
        <v>#REF!</v>
      </c>
    </row>
    <row r="268" spans="1:14" hidden="1" x14ac:dyDescent="0.35">
      <c r="A268" t="s">
        <v>95</v>
      </c>
      <c r="B268" t="s">
        <v>115</v>
      </c>
      <c r="C268" t="s">
        <v>13</v>
      </c>
      <c r="D268" s="9">
        <v>2.5</v>
      </c>
      <c r="E268" s="10">
        <f>IF(COUNTIF(cis_DPH!$B$2:$B$84,B268)&gt;0,D268*1.1,IF(COUNTIF(cis_DPH!$B$85:$B$171,B268)&gt;0,D268*1.2,"chyba"))</f>
        <v>2.75</v>
      </c>
      <c r="G268" s="16" t="e">
        <f>_xlfn.XLOOKUP(Tabuľka9[[#This Row],[položka]],#REF!,#REF!)</f>
        <v>#REF!</v>
      </c>
      <c r="H268">
        <v>30</v>
      </c>
      <c r="I268" s="15">
        <f>Tabuľka9[[#This Row],[Aktuálna cena v RZ s DPH]]*Tabuľka9[[#This Row],[Priemerný odber za mesiac]]</f>
        <v>82.5</v>
      </c>
      <c r="J268">
        <v>100</v>
      </c>
      <c r="K268" s="17" t="e">
        <f>Tabuľka9[[#This Row],[Cena za MJ s DPH]]*Tabuľka9[[#This Row],[Predpokladaný odber počas 6 mesiacov]]</f>
        <v>#REF!</v>
      </c>
      <c r="L268" s="1">
        <v>37956469</v>
      </c>
      <c r="M268" t="e">
        <f>_xlfn.XLOOKUP(Tabuľka9[[#This Row],[IČO]],#REF!,#REF!)</f>
        <v>#REF!</v>
      </c>
      <c r="N268" t="e">
        <f>_xlfn.XLOOKUP(Tabuľka9[[#This Row],[IČO]],#REF!,#REF!)</f>
        <v>#REF!</v>
      </c>
    </row>
    <row r="269" spans="1:14" hidden="1" x14ac:dyDescent="0.35">
      <c r="A269" t="s">
        <v>95</v>
      </c>
      <c r="B269" t="s">
        <v>116</v>
      </c>
      <c r="C269" t="s">
        <v>13</v>
      </c>
      <c r="E269" s="10">
        <f>IF(COUNTIF(cis_DPH!$B$2:$B$84,B269)&gt;0,D269*1.1,IF(COUNTIF(cis_DPH!$B$85:$B$171,B269)&gt;0,D269*1.2,"chyba"))</f>
        <v>0</v>
      </c>
      <c r="G269" s="16" t="e">
        <f>_xlfn.XLOOKUP(Tabuľka9[[#This Row],[položka]],#REF!,#REF!)</f>
        <v>#REF!</v>
      </c>
      <c r="I269" s="15">
        <f>Tabuľka9[[#This Row],[Aktuálna cena v RZ s DPH]]*Tabuľka9[[#This Row],[Priemerný odber za mesiac]]</f>
        <v>0</v>
      </c>
      <c r="K269" s="17" t="e">
        <f>Tabuľka9[[#This Row],[Cena za MJ s DPH]]*Tabuľka9[[#This Row],[Predpokladaný odber počas 6 mesiacov]]</f>
        <v>#REF!</v>
      </c>
      <c r="L269" s="1">
        <v>37956469</v>
      </c>
      <c r="M269" t="e">
        <f>_xlfn.XLOOKUP(Tabuľka9[[#This Row],[IČO]],#REF!,#REF!)</f>
        <v>#REF!</v>
      </c>
      <c r="N269" t="e">
        <f>_xlfn.XLOOKUP(Tabuľka9[[#This Row],[IČO]],#REF!,#REF!)</f>
        <v>#REF!</v>
      </c>
    </row>
    <row r="270" spans="1:14" hidden="1" x14ac:dyDescent="0.35">
      <c r="A270" t="s">
        <v>84</v>
      </c>
      <c r="B270" t="s">
        <v>117</v>
      </c>
      <c r="C270" t="s">
        <v>13</v>
      </c>
      <c r="E270" s="10">
        <f>IF(COUNTIF(cis_DPH!$B$2:$B$84,B270)&gt;0,D270*1.1,IF(COUNTIF(cis_DPH!$B$85:$B$171,B270)&gt;0,D270*1.2,"chyba"))</f>
        <v>0</v>
      </c>
      <c r="G270" s="16" t="e">
        <f>_xlfn.XLOOKUP(Tabuľka9[[#This Row],[položka]],#REF!,#REF!)</f>
        <v>#REF!</v>
      </c>
      <c r="I270" s="15">
        <f>Tabuľka9[[#This Row],[Aktuálna cena v RZ s DPH]]*Tabuľka9[[#This Row],[Priemerný odber za mesiac]]</f>
        <v>0</v>
      </c>
      <c r="K270" s="17" t="e">
        <f>Tabuľka9[[#This Row],[Cena za MJ s DPH]]*Tabuľka9[[#This Row],[Predpokladaný odber počas 6 mesiacov]]</f>
        <v>#REF!</v>
      </c>
      <c r="L270" s="1">
        <v>37956469</v>
      </c>
      <c r="M270" t="e">
        <f>_xlfn.XLOOKUP(Tabuľka9[[#This Row],[IČO]],#REF!,#REF!)</f>
        <v>#REF!</v>
      </c>
      <c r="N270" t="e">
        <f>_xlfn.XLOOKUP(Tabuľka9[[#This Row],[IČO]],#REF!,#REF!)</f>
        <v>#REF!</v>
      </c>
    </row>
    <row r="271" spans="1:14" hidden="1" x14ac:dyDescent="0.35">
      <c r="A271" t="s">
        <v>84</v>
      </c>
      <c r="B271" t="s">
        <v>118</v>
      </c>
      <c r="C271" t="s">
        <v>13</v>
      </c>
      <c r="E271" s="10">
        <f>IF(COUNTIF(cis_DPH!$B$2:$B$84,B271)&gt;0,D271*1.1,IF(COUNTIF(cis_DPH!$B$85:$B$171,B271)&gt;0,D271*1.2,"chyba"))</f>
        <v>0</v>
      </c>
      <c r="G271" s="16" t="e">
        <f>_xlfn.XLOOKUP(Tabuľka9[[#This Row],[položka]],#REF!,#REF!)</f>
        <v>#REF!</v>
      </c>
      <c r="I271" s="15">
        <f>Tabuľka9[[#This Row],[Aktuálna cena v RZ s DPH]]*Tabuľka9[[#This Row],[Priemerný odber za mesiac]]</f>
        <v>0</v>
      </c>
      <c r="K271" s="17" t="e">
        <f>Tabuľka9[[#This Row],[Cena za MJ s DPH]]*Tabuľka9[[#This Row],[Predpokladaný odber počas 6 mesiacov]]</f>
        <v>#REF!</v>
      </c>
      <c r="L271" s="1">
        <v>37956469</v>
      </c>
      <c r="M271" t="e">
        <f>_xlfn.XLOOKUP(Tabuľka9[[#This Row],[IČO]],#REF!,#REF!)</f>
        <v>#REF!</v>
      </c>
      <c r="N271" t="e">
        <f>_xlfn.XLOOKUP(Tabuľka9[[#This Row],[IČO]],#REF!,#REF!)</f>
        <v>#REF!</v>
      </c>
    </row>
    <row r="272" spans="1:14" hidden="1" x14ac:dyDescent="0.35">
      <c r="A272" t="s">
        <v>84</v>
      </c>
      <c r="B272" t="s">
        <v>119</v>
      </c>
      <c r="C272" t="s">
        <v>13</v>
      </c>
      <c r="E272" s="10">
        <f>IF(COUNTIF(cis_DPH!$B$2:$B$84,B272)&gt;0,D272*1.1,IF(COUNTIF(cis_DPH!$B$85:$B$171,B272)&gt;0,D272*1.2,"chyba"))</f>
        <v>0</v>
      </c>
      <c r="G272" s="16" t="e">
        <f>_xlfn.XLOOKUP(Tabuľka9[[#This Row],[položka]],#REF!,#REF!)</f>
        <v>#REF!</v>
      </c>
      <c r="I272" s="15">
        <f>Tabuľka9[[#This Row],[Aktuálna cena v RZ s DPH]]*Tabuľka9[[#This Row],[Priemerný odber za mesiac]]</f>
        <v>0</v>
      </c>
      <c r="K272" s="17" t="e">
        <f>Tabuľka9[[#This Row],[Cena za MJ s DPH]]*Tabuľka9[[#This Row],[Predpokladaný odber počas 6 mesiacov]]</f>
        <v>#REF!</v>
      </c>
      <c r="L272" s="1">
        <v>37956469</v>
      </c>
      <c r="M272" t="e">
        <f>_xlfn.XLOOKUP(Tabuľka9[[#This Row],[IČO]],#REF!,#REF!)</f>
        <v>#REF!</v>
      </c>
      <c r="N272" t="e">
        <f>_xlfn.XLOOKUP(Tabuľka9[[#This Row],[IČO]],#REF!,#REF!)</f>
        <v>#REF!</v>
      </c>
    </row>
    <row r="273" spans="1:14" hidden="1" x14ac:dyDescent="0.35">
      <c r="A273" t="s">
        <v>84</v>
      </c>
      <c r="B273" t="s">
        <v>120</v>
      </c>
      <c r="C273" t="s">
        <v>13</v>
      </c>
      <c r="E273" s="10">
        <f>IF(COUNTIF(cis_DPH!$B$2:$B$84,B273)&gt;0,D273*1.1,IF(COUNTIF(cis_DPH!$B$85:$B$171,B273)&gt;0,D273*1.2,"chyba"))</f>
        <v>0</v>
      </c>
      <c r="G273" s="16" t="e">
        <f>_xlfn.XLOOKUP(Tabuľka9[[#This Row],[položka]],#REF!,#REF!)</f>
        <v>#REF!</v>
      </c>
      <c r="H273">
        <v>10</v>
      </c>
      <c r="I273" s="15">
        <f>Tabuľka9[[#This Row],[Aktuálna cena v RZ s DPH]]*Tabuľka9[[#This Row],[Priemerný odber za mesiac]]</f>
        <v>0</v>
      </c>
      <c r="J273">
        <v>30</v>
      </c>
      <c r="K273" s="17" t="e">
        <f>Tabuľka9[[#This Row],[Cena za MJ s DPH]]*Tabuľka9[[#This Row],[Predpokladaný odber počas 6 mesiacov]]</f>
        <v>#REF!</v>
      </c>
      <c r="L273" s="1">
        <v>37956469</v>
      </c>
      <c r="M273" t="e">
        <f>_xlfn.XLOOKUP(Tabuľka9[[#This Row],[IČO]],#REF!,#REF!)</f>
        <v>#REF!</v>
      </c>
      <c r="N273" t="e">
        <f>_xlfn.XLOOKUP(Tabuľka9[[#This Row],[IČO]],#REF!,#REF!)</f>
        <v>#REF!</v>
      </c>
    </row>
    <row r="274" spans="1:14" hidden="1" x14ac:dyDescent="0.35">
      <c r="A274" t="s">
        <v>84</v>
      </c>
      <c r="B274" t="s">
        <v>121</v>
      </c>
      <c r="C274" t="s">
        <v>13</v>
      </c>
      <c r="E274" s="10">
        <f>IF(COUNTIF(cis_DPH!$B$2:$B$84,B274)&gt;0,D274*1.1,IF(COUNTIF(cis_DPH!$B$85:$B$171,B274)&gt;0,D274*1.2,"chyba"))</f>
        <v>0</v>
      </c>
      <c r="G274" s="16" t="e">
        <f>_xlfn.XLOOKUP(Tabuľka9[[#This Row],[položka]],#REF!,#REF!)</f>
        <v>#REF!</v>
      </c>
      <c r="I274" s="15">
        <f>Tabuľka9[[#This Row],[Aktuálna cena v RZ s DPH]]*Tabuľka9[[#This Row],[Priemerný odber za mesiac]]</f>
        <v>0</v>
      </c>
      <c r="K274" s="17" t="e">
        <f>Tabuľka9[[#This Row],[Cena za MJ s DPH]]*Tabuľka9[[#This Row],[Predpokladaný odber počas 6 mesiacov]]</f>
        <v>#REF!</v>
      </c>
      <c r="L274" s="1">
        <v>37956469</v>
      </c>
      <c r="M274" t="e">
        <f>_xlfn.XLOOKUP(Tabuľka9[[#This Row],[IČO]],#REF!,#REF!)</f>
        <v>#REF!</v>
      </c>
      <c r="N274" t="e">
        <f>_xlfn.XLOOKUP(Tabuľka9[[#This Row],[IČO]],#REF!,#REF!)</f>
        <v>#REF!</v>
      </c>
    </row>
    <row r="275" spans="1:14" hidden="1" x14ac:dyDescent="0.35">
      <c r="A275" t="s">
        <v>84</v>
      </c>
      <c r="B275" t="s">
        <v>122</v>
      </c>
      <c r="C275" t="s">
        <v>13</v>
      </c>
      <c r="D275" s="9">
        <v>6</v>
      </c>
      <c r="E275" s="10">
        <f>IF(COUNTIF(cis_DPH!$B$2:$B$84,B275)&gt;0,D275*1.1,IF(COUNTIF(cis_DPH!$B$85:$B$171,B275)&gt;0,D275*1.2,"chyba"))</f>
        <v>6.6000000000000005</v>
      </c>
      <c r="G275" s="16" t="e">
        <f>_xlfn.XLOOKUP(Tabuľka9[[#This Row],[položka]],#REF!,#REF!)</f>
        <v>#REF!</v>
      </c>
      <c r="H275">
        <v>100</v>
      </c>
      <c r="I275" s="15">
        <f>Tabuľka9[[#This Row],[Aktuálna cena v RZ s DPH]]*Tabuľka9[[#This Row],[Priemerný odber za mesiac]]</f>
        <v>660</v>
      </c>
      <c r="J275">
        <v>500</v>
      </c>
      <c r="K275" s="17" t="e">
        <f>Tabuľka9[[#This Row],[Cena za MJ s DPH]]*Tabuľka9[[#This Row],[Predpokladaný odber počas 6 mesiacov]]</f>
        <v>#REF!</v>
      </c>
      <c r="L275" s="1">
        <v>37956469</v>
      </c>
      <c r="M275" t="e">
        <f>_xlfn.XLOOKUP(Tabuľka9[[#This Row],[IČO]],#REF!,#REF!)</f>
        <v>#REF!</v>
      </c>
      <c r="N275" t="e">
        <f>_xlfn.XLOOKUP(Tabuľka9[[#This Row],[IČO]],#REF!,#REF!)</f>
        <v>#REF!</v>
      </c>
    </row>
    <row r="276" spans="1:14" hidden="1" x14ac:dyDescent="0.35">
      <c r="A276" t="s">
        <v>84</v>
      </c>
      <c r="B276" t="s">
        <v>123</v>
      </c>
      <c r="C276" t="s">
        <v>13</v>
      </c>
      <c r="E276" s="10">
        <f>IF(COUNTIF(cis_DPH!$B$2:$B$84,B276)&gt;0,D276*1.1,IF(COUNTIF(cis_DPH!$B$85:$B$171,B276)&gt;0,D276*1.2,"chyba"))</f>
        <v>0</v>
      </c>
      <c r="G276" s="16" t="e">
        <f>_xlfn.XLOOKUP(Tabuľka9[[#This Row],[položka]],#REF!,#REF!)</f>
        <v>#REF!</v>
      </c>
      <c r="H276">
        <v>100</v>
      </c>
      <c r="I276" s="15">
        <f>Tabuľka9[[#This Row],[Aktuálna cena v RZ s DPH]]*Tabuľka9[[#This Row],[Priemerný odber za mesiac]]</f>
        <v>0</v>
      </c>
      <c r="J276">
        <v>500</v>
      </c>
      <c r="K276" s="17" t="e">
        <f>Tabuľka9[[#This Row],[Cena za MJ s DPH]]*Tabuľka9[[#This Row],[Predpokladaný odber počas 6 mesiacov]]</f>
        <v>#REF!</v>
      </c>
      <c r="L276" s="1">
        <v>37956469</v>
      </c>
      <c r="M276" t="e">
        <f>_xlfn.XLOOKUP(Tabuľka9[[#This Row],[IČO]],#REF!,#REF!)</f>
        <v>#REF!</v>
      </c>
      <c r="N276" t="e">
        <f>_xlfn.XLOOKUP(Tabuľka9[[#This Row],[IČO]],#REF!,#REF!)</f>
        <v>#REF!</v>
      </c>
    </row>
    <row r="277" spans="1:14" hidden="1" x14ac:dyDescent="0.35">
      <c r="A277" t="s">
        <v>84</v>
      </c>
      <c r="B277" t="s">
        <v>124</v>
      </c>
      <c r="C277" t="s">
        <v>13</v>
      </c>
      <c r="D277" s="9">
        <v>7.7</v>
      </c>
      <c r="E277" s="10">
        <f>IF(COUNTIF(cis_DPH!$B$2:$B$84,B277)&gt;0,D277*1.1,IF(COUNTIF(cis_DPH!$B$85:$B$171,B277)&gt;0,D277*1.2,"chyba"))</f>
        <v>8.4700000000000006</v>
      </c>
      <c r="G277" s="16" t="e">
        <f>_xlfn.XLOOKUP(Tabuľka9[[#This Row],[položka]],#REF!,#REF!)</f>
        <v>#REF!</v>
      </c>
      <c r="I277" s="15">
        <f>Tabuľka9[[#This Row],[Aktuálna cena v RZ s DPH]]*Tabuľka9[[#This Row],[Priemerný odber za mesiac]]</f>
        <v>0</v>
      </c>
      <c r="K277" s="17" t="e">
        <f>Tabuľka9[[#This Row],[Cena za MJ s DPH]]*Tabuľka9[[#This Row],[Predpokladaný odber počas 6 mesiacov]]</f>
        <v>#REF!</v>
      </c>
      <c r="L277" s="1">
        <v>37956469</v>
      </c>
      <c r="M277" t="e">
        <f>_xlfn.XLOOKUP(Tabuľka9[[#This Row],[IČO]],#REF!,#REF!)</f>
        <v>#REF!</v>
      </c>
      <c r="N277" t="e">
        <f>_xlfn.XLOOKUP(Tabuľka9[[#This Row],[IČO]],#REF!,#REF!)</f>
        <v>#REF!</v>
      </c>
    </row>
    <row r="278" spans="1:14" hidden="1" x14ac:dyDescent="0.35">
      <c r="A278" t="s">
        <v>125</v>
      </c>
      <c r="B278" t="s">
        <v>126</v>
      </c>
      <c r="C278" t="s">
        <v>13</v>
      </c>
      <c r="E278" s="10">
        <f>IF(COUNTIF(cis_DPH!$B$2:$B$84,B278)&gt;0,D278*1.1,IF(COUNTIF(cis_DPH!$B$85:$B$171,B278)&gt;0,D278*1.2,"chyba"))</f>
        <v>0</v>
      </c>
      <c r="G278" s="16" t="e">
        <f>_xlfn.XLOOKUP(Tabuľka9[[#This Row],[položka]],#REF!,#REF!)</f>
        <v>#REF!</v>
      </c>
      <c r="I278" s="15">
        <f>Tabuľka9[[#This Row],[Aktuálna cena v RZ s DPH]]*Tabuľka9[[#This Row],[Priemerný odber za mesiac]]</f>
        <v>0</v>
      </c>
      <c r="K278" s="17" t="e">
        <f>Tabuľka9[[#This Row],[Cena za MJ s DPH]]*Tabuľka9[[#This Row],[Predpokladaný odber počas 6 mesiacov]]</f>
        <v>#REF!</v>
      </c>
      <c r="L278" s="1">
        <v>37956469</v>
      </c>
      <c r="M278" t="e">
        <f>_xlfn.XLOOKUP(Tabuľka9[[#This Row],[IČO]],#REF!,#REF!)</f>
        <v>#REF!</v>
      </c>
      <c r="N278" t="e">
        <f>_xlfn.XLOOKUP(Tabuľka9[[#This Row],[IČO]],#REF!,#REF!)</f>
        <v>#REF!</v>
      </c>
    </row>
    <row r="279" spans="1:14" hidden="1" x14ac:dyDescent="0.35">
      <c r="A279" t="s">
        <v>125</v>
      </c>
      <c r="B279" t="s">
        <v>127</v>
      </c>
      <c r="C279" t="s">
        <v>13</v>
      </c>
      <c r="E279" s="10">
        <f>IF(COUNTIF(cis_DPH!$B$2:$B$84,B279)&gt;0,D279*1.1,IF(COUNTIF(cis_DPH!$B$85:$B$171,B279)&gt;0,D279*1.2,"chyba"))</f>
        <v>0</v>
      </c>
      <c r="G279" s="16" t="e">
        <f>_xlfn.XLOOKUP(Tabuľka9[[#This Row],[položka]],#REF!,#REF!)</f>
        <v>#REF!</v>
      </c>
      <c r="H279">
        <v>15</v>
      </c>
      <c r="I279" s="15">
        <f>Tabuľka9[[#This Row],[Aktuálna cena v RZ s DPH]]*Tabuľka9[[#This Row],[Priemerný odber za mesiac]]</f>
        <v>0</v>
      </c>
      <c r="J279">
        <v>150</v>
      </c>
      <c r="K279" s="17" t="e">
        <f>Tabuľka9[[#This Row],[Cena za MJ s DPH]]*Tabuľka9[[#This Row],[Predpokladaný odber počas 6 mesiacov]]</f>
        <v>#REF!</v>
      </c>
      <c r="L279" s="1">
        <v>37956469</v>
      </c>
      <c r="M279" t="e">
        <f>_xlfn.XLOOKUP(Tabuľka9[[#This Row],[IČO]],#REF!,#REF!)</f>
        <v>#REF!</v>
      </c>
      <c r="N279" t="e">
        <f>_xlfn.XLOOKUP(Tabuľka9[[#This Row],[IČO]],#REF!,#REF!)</f>
        <v>#REF!</v>
      </c>
    </row>
    <row r="280" spans="1:14" hidden="1" x14ac:dyDescent="0.35">
      <c r="A280" t="s">
        <v>125</v>
      </c>
      <c r="B280" t="s">
        <v>128</v>
      </c>
      <c r="C280" t="s">
        <v>13</v>
      </c>
      <c r="D280" s="9">
        <v>4.49</v>
      </c>
      <c r="E280" s="10">
        <f>IF(COUNTIF(cis_DPH!$B$2:$B$84,B280)&gt;0,D280*1.1,IF(COUNTIF(cis_DPH!$B$85:$B$171,B280)&gt;0,D280*1.2,"chyba"))</f>
        <v>5.3879999999999999</v>
      </c>
      <c r="G280" s="16" t="e">
        <f>_xlfn.XLOOKUP(Tabuľka9[[#This Row],[položka]],#REF!,#REF!)</f>
        <v>#REF!</v>
      </c>
      <c r="H280">
        <v>50</v>
      </c>
      <c r="I280" s="15">
        <f>Tabuľka9[[#This Row],[Aktuálna cena v RZ s DPH]]*Tabuľka9[[#This Row],[Priemerný odber za mesiac]]</f>
        <v>269.39999999999998</v>
      </c>
      <c r="J280">
        <v>100</v>
      </c>
      <c r="K280" s="17" t="e">
        <f>Tabuľka9[[#This Row],[Cena za MJ s DPH]]*Tabuľka9[[#This Row],[Predpokladaný odber počas 6 mesiacov]]</f>
        <v>#REF!</v>
      </c>
      <c r="L280" s="1">
        <v>37956469</v>
      </c>
      <c r="M280" t="e">
        <f>_xlfn.XLOOKUP(Tabuľka9[[#This Row],[IČO]],#REF!,#REF!)</f>
        <v>#REF!</v>
      </c>
      <c r="N280" t="e">
        <f>_xlfn.XLOOKUP(Tabuľka9[[#This Row],[IČO]],#REF!,#REF!)</f>
        <v>#REF!</v>
      </c>
    </row>
    <row r="281" spans="1:14" hidden="1" x14ac:dyDescent="0.35">
      <c r="A281" t="s">
        <v>125</v>
      </c>
      <c r="B281" t="s">
        <v>129</v>
      </c>
      <c r="C281" t="s">
        <v>13</v>
      </c>
      <c r="E281" s="10">
        <f>IF(COUNTIF(cis_DPH!$B$2:$B$84,B281)&gt;0,D281*1.1,IF(COUNTIF(cis_DPH!$B$85:$B$171,B281)&gt;0,D281*1.2,"chyba"))</f>
        <v>0</v>
      </c>
      <c r="G281" s="16" t="e">
        <f>_xlfn.XLOOKUP(Tabuľka9[[#This Row],[položka]],#REF!,#REF!)</f>
        <v>#REF!</v>
      </c>
      <c r="I281" s="15">
        <f>Tabuľka9[[#This Row],[Aktuálna cena v RZ s DPH]]*Tabuľka9[[#This Row],[Priemerný odber za mesiac]]</f>
        <v>0</v>
      </c>
      <c r="K281" s="17" t="e">
        <f>Tabuľka9[[#This Row],[Cena za MJ s DPH]]*Tabuľka9[[#This Row],[Predpokladaný odber počas 6 mesiacov]]</f>
        <v>#REF!</v>
      </c>
      <c r="L281" s="1">
        <v>37956469</v>
      </c>
      <c r="M281" t="e">
        <f>_xlfn.XLOOKUP(Tabuľka9[[#This Row],[IČO]],#REF!,#REF!)</f>
        <v>#REF!</v>
      </c>
      <c r="N281" t="e">
        <f>_xlfn.XLOOKUP(Tabuľka9[[#This Row],[IČO]],#REF!,#REF!)</f>
        <v>#REF!</v>
      </c>
    </row>
    <row r="282" spans="1:14" hidden="1" x14ac:dyDescent="0.35">
      <c r="A282" t="s">
        <v>125</v>
      </c>
      <c r="B282" t="s">
        <v>130</v>
      </c>
      <c r="C282" t="s">
        <v>13</v>
      </c>
      <c r="E282" s="10">
        <f>IF(COUNTIF(cis_DPH!$B$2:$B$84,B282)&gt;0,D282*1.1,IF(COUNTIF(cis_DPH!$B$85:$B$171,B282)&gt;0,D282*1.2,"chyba"))</f>
        <v>0</v>
      </c>
      <c r="G282" s="16" t="e">
        <f>_xlfn.XLOOKUP(Tabuľka9[[#This Row],[položka]],#REF!,#REF!)</f>
        <v>#REF!</v>
      </c>
      <c r="I282" s="15">
        <f>Tabuľka9[[#This Row],[Aktuálna cena v RZ s DPH]]*Tabuľka9[[#This Row],[Priemerný odber za mesiac]]</f>
        <v>0</v>
      </c>
      <c r="K282" s="17" t="e">
        <f>Tabuľka9[[#This Row],[Cena za MJ s DPH]]*Tabuľka9[[#This Row],[Predpokladaný odber počas 6 mesiacov]]</f>
        <v>#REF!</v>
      </c>
      <c r="L282" s="1">
        <v>37956469</v>
      </c>
      <c r="M282" t="e">
        <f>_xlfn.XLOOKUP(Tabuľka9[[#This Row],[IČO]],#REF!,#REF!)</f>
        <v>#REF!</v>
      </c>
      <c r="N282" t="e">
        <f>_xlfn.XLOOKUP(Tabuľka9[[#This Row],[IČO]],#REF!,#REF!)</f>
        <v>#REF!</v>
      </c>
    </row>
    <row r="283" spans="1:14" hidden="1" x14ac:dyDescent="0.35">
      <c r="A283" t="s">
        <v>125</v>
      </c>
      <c r="B283" t="s">
        <v>131</v>
      </c>
      <c r="C283" t="s">
        <v>13</v>
      </c>
      <c r="E283" s="10">
        <f>IF(COUNTIF(cis_DPH!$B$2:$B$84,B283)&gt;0,D283*1.1,IF(COUNTIF(cis_DPH!$B$85:$B$171,B283)&gt;0,D283*1.2,"chyba"))</f>
        <v>0</v>
      </c>
      <c r="G283" s="16" t="e">
        <f>_xlfn.XLOOKUP(Tabuľka9[[#This Row],[položka]],#REF!,#REF!)</f>
        <v>#REF!</v>
      </c>
      <c r="I283" s="15">
        <f>Tabuľka9[[#This Row],[Aktuálna cena v RZ s DPH]]*Tabuľka9[[#This Row],[Priemerný odber za mesiac]]</f>
        <v>0</v>
      </c>
      <c r="K283" s="17" t="e">
        <f>Tabuľka9[[#This Row],[Cena za MJ s DPH]]*Tabuľka9[[#This Row],[Predpokladaný odber počas 6 mesiacov]]</f>
        <v>#REF!</v>
      </c>
      <c r="L283" s="1">
        <v>37956469</v>
      </c>
      <c r="M283" t="e">
        <f>_xlfn.XLOOKUP(Tabuľka9[[#This Row],[IČO]],#REF!,#REF!)</f>
        <v>#REF!</v>
      </c>
      <c r="N283" t="e">
        <f>_xlfn.XLOOKUP(Tabuľka9[[#This Row],[IČO]],#REF!,#REF!)</f>
        <v>#REF!</v>
      </c>
    </row>
    <row r="284" spans="1:14" hidden="1" x14ac:dyDescent="0.35">
      <c r="A284" t="s">
        <v>125</v>
      </c>
      <c r="B284" t="s">
        <v>132</v>
      </c>
      <c r="C284" t="s">
        <v>13</v>
      </c>
      <c r="E284" s="10">
        <f>IF(COUNTIF(cis_DPH!$B$2:$B$84,B284)&gt;0,D284*1.1,IF(COUNTIF(cis_DPH!$B$85:$B$171,B284)&gt;0,D284*1.2,"chyba"))</f>
        <v>0</v>
      </c>
      <c r="G284" s="16" t="e">
        <f>_xlfn.XLOOKUP(Tabuľka9[[#This Row],[položka]],#REF!,#REF!)</f>
        <v>#REF!</v>
      </c>
      <c r="I284" s="15">
        <f>Tabuľka9[[#This Row],[Aktuálna cena v RZ s DPH]]*Tabuľka9[[#This Row],[Priemerný odber za mesiac]]</f>
        <v>0</v>
      </c>
      <c r="K284" s="17" t="e">
        <f>Tabuľka9[[#This Row],[Cena za MJ s DPH]]*Tabuľka9[[#This Row],[Predpokladaný odber počas 6 mesiacov]]</f>
        <v>#REF!</v>
      </c>
      <c r="L284" s="1">
        <v>37956469</v>
      </c>
      <c r="M284" t="e">
        <f>_xlfn.XLOOKUP(Tabuľka9[[#This Row],[IČO]],#REF!,#REF!)</f>
        <v>#REF!</v>
      </c>
      <c r="N284" t="e">
        <f>_xlfn.XLOOKUP(Tabuľka9[[#This Row],[IČO]],#REF!,#REF!)</f>
        <v>#REF!</v>
      </c>
    </row>
    <row r="285" spans="1:14" hidden="1" x14ac:dyDescent="0.35">
      <c r="A285" t="s">
        <v>125</v>
      </c>
      <c r="B285" t="s">
        <v>133</v>
      </c>
      <c r="C285" t="s">
        <v>13</v>
      </c>
      <c r="E285" s="10">
        <f>IF(COUNTIF(cis_DPH!$B$2:$B$84,B285)&gt;0,D285*1.1,IF(COUNTIF(cis_DPH!$B$85:$B$171,B285)&gt;0,D285*1.2,"chyba"))</f>
        <v>0</v>
      </c>
      <c r="G285" s="16" t="e">
        <f>_xlfn.XLOOKUP(Tabuľka9[[#This Row],[položka]],#REF!,#REF!)</f>
        <v>#REF!</v>
      </c>
      <c r="H285">
        <v>50</v>
      </c>
      <c r="I285" s="15">
        <f>Tabuľka9[[#This Row],[Aktuálna cena v RZ s DPH]]*Tabuľka9[[#This Row],[Priemerný odber za mesiac]]</f>
        <v>0</v>
      </c>
      <c r="J285">
        <v>100</v>
      </c>
      <c r="K285" s="17" t="e">
        <f>Tabuľka9[[#This Row],[Cena za MJ s DPH]]*Tabuľka9[[#This Row],[Predpokladaný odber počas 6 mesiacov]]</f>
        <v>#REF!</v>
      </c>
      <c r="L285" s="1">
        <v>37956469</v>
      </c>
      <c r="M285" t="e">
        <f>_xlfn.XLOOKUP(Tabuľka9[[#This Row],[IČO]],#REF!,#REF!)</f>
        <v>#REF!</v>
      </c>
      <c r="N285" t="e">
        <f>_xlfn.XLOOKUP(Tabuľka9[[#This Row],[IČO]],#REF!,#REF!)</f>
        <v>#REF!</v>
      </c>
    </row>
    <row r="286" spans="1:14" hidden="1" x14ac:dyDescent="0.35">
      <c r="A286" t="s">
        <v>125</v>
      </c>
      <c r="B286" t="s">
        <v>134</v>
      </c>
      <c r="C286" t="s">
        <v>13</v>
      </c>
      <c r="E286" s="10">
        <f>IF(COUNTIF(cis_DPH!$B$2:$B$84,B286)&gt;0,D286*1.1,IF(COUNTIF(cis_DPH!$B$85:$B$171,B286)&gt;0,D286*1.2,"chyba"))</f>
        <v>0</v>
      </c>
      <c r="G286" s="16" t="e">
        <f>_xlfn.XLOOKUP(Tabuľka9[[#This Row],[položka]],#REF!,#REF!)</f>
        <v>#REF!</v>
      </c>
      <c r="I286" s="15">
        <f>Tabuľka9[[#This Row],[Aktuálna cena v RZ s DPH]]*Tabuľka9[[#This Row],[Priemerný odber za mesiac]]</f>
        <v>0</v>
      </c>
      <c r="K286" s="17" t="e">
        <f>Tabuľka9[[#This Row],[Cena za MJ s DPH]]*Tabuľka9[[#This Row],[Predpokladaný odber počas 6 mesiacov]]</f>
        <v>#REF!</v>
      </c>
      <c r="L286" s="1">
        <v>37956469</v>
      </c>
      <c r="M286" t="e">
        <f>_xlfn.XLOOKUP(Tabuľka9[[#This Row],[IČO]],#REF!,#REF!)</f>
        <v>#REF!</v>
      </c>
      <c r="N286" t="e">
        <f>_xlfn.XLOOKUP(Tabuľka9[[#This Row],[IČO]],#REF!,#REF!)</f>
        <v>#REF!</v>
      </c>
    </row>
    <row r="287" spans="1:14" hidden="1" x14ac:dyDescent="0.35">
      <c r="A287" t="s">
        <v>125</v>
      </c>
      <c r="B287" t="s">
        <v>135</v>
      </c>
      <c r="C287" t="s">
        <v>13</v>
      </c>
      <c r="E287" s="10">
        <f>IF(COUNTIF(cis_DPH!$B$2:$B$84,B287)&gt;0,D287*1.1,IF(COUNTIF(cis_DPH!$B$85:$B$171,B287)&gt;0,D287*1.2,"chyba"))</f>
        <v>0</v>
      </c>
      <c r="G287" s="16" t="e">
        <f>_xlfn.XLOOKUP(Tabuľka9[[#This Row],[položka]],#REF!,#REF!)</f>
        <v>#REF!</v>
      </c>
      <c r="I287" s="15">
        <f>Tabuľka9[[#This Row],[Aktuálna cena v RZ s DPH]]*Tabuľka9[[#This Row],[Priemerný odber za mesiac]]</f>
        <v>0</v>
      </c>
      <c r="K287" s="17" t="e">
        <f>Tabuľka9[[#This Row],[Cena za MJ s DPH]]*Tabuľka9[[#This Row],[Predpokladaný odber počas 6 mesiacov]]</f>
        <v>#REF!</v>
      </c>
      <c r="L287" s="1">
        <v>37956469</v>
      </c>
      <c r="M287" t="e">
        <f>_xlfn.XLOOKUP(Tabuľka9[[#This Row],[IČO]],#REF!,#REF!)</f>
        <v>#REF!</v>
      </c>
      <c r="N287" t="e">
        <f>_xlfn.XLOOKUP(Tabuľka9[[#This Row],[IČO]],#REF!,#REF!)</f>
        <v>#REF!</v>
      </c>
    </row>
    <row r="288" spans="1:14" hidden="1" x14ac:dyDescent="0.35">
      <c r="A288" t="s">
        <v>125</v>
      </c>
      <c r="B288" t="s">
        <v>136</v>
      </c>
      <c r="C288" t="s">
        <v>13</v>
      </c>
      <c r="D288" s="9">
        <v>3.89</v>
      </c>
      <c r="E288" s="10">
        <f>IF(COUNTIF(cis_DPH!$B$2:$B$84,B288)&gt;0,D288*1.1,IF(COUNTIF(cis_DPH!$B$85:$B$171,B288)&gt;0,D288*1.2,"chyba"))</f>
        <v>4.6680000000000001</v>
      </c>
      <c r="G288" s="16" t="e">
        <f>_xlfn.XLOOKUP(Tabuľka9[[#This Row],[položka]],#REF!,#REF!)</f>
        <v>#REF!</v>
      </c>
      <c r="H288">
        <v>15</v>
      </c>
      <c r="I288" s="15">
        <f>Tabuľka9[[#This Row],[Aktuálna cena v RZ s DPH]]*Tabuľka9[[#This Row],[Priemerný odber za mesiac]]</f>
        <v>70.02</v>
      </c>
      <c r="J288">
        <v>50</v>
      </c>
      <c r="K288" s="17" t="e">
        <f>Tabuľka9[[#This Row],[Cena za MJ s DPH]]*Tabuľka9[[#This Row],[Predpokladaný odber počas 6 mesiacov]]</f>
        <v>#REF!</v>
      </c>
      <c r="L288" s="1">
        <v>37956469</v>
      </c>
      <c r="M288" t="e">
        <f>_xlfn.XLOOKUP(Tabuľka9[[#This Row],[IČO]],#REF!,#REF!)</f>
        <v>#REF!</v>
      </c>
      <c r="N288" t="e">
        <f>_xlfn.XLOOKUP(Tabuľka9[[#This Row],[IČO]],#REF!,#REF!)</f>
        <v>#REF!</v>
      </c>
    </row>
    <row r="289" spans="1:14" hidden="1" x14ac:dyDescent="0.35">
      <c r="A289" t="s">
        <v>125</v>
      </c>
      <c r="B289" t="s">
        <v>137</v>
      </c>
      <c r="C289" t="s">
        <v>13</v>
      </c>
      <c r="E289" s="10">
        <f>IF(COUNTIF(cis_DPH!$B$2:$B$84,B289)&gt;0,D289*1.1,IF(COUNTIF(cis_DPH!$B$85:$B$171,B289)&gt;0,D289*1.2,"chyba"))</f>
        <v>0</v>
      </c>
      <c r="G289" s="16" t="e">
        <f>_xlfn.XLOOKUP(Tabuľka9[[#This Row],[položka]],#REF!,#REF!)</f>
        <v>#REF!</v>
      </c>
      <c r="I289" s="15">
        <f>Tabuľka9[[#This Row],[Aktuálna cena v RZ s DPH]]*Tabuľka9[[#This Row],[Priemerný odber za mesiac]]</f>
        <v>0</v>
      </c>
      <c r="K289" s="17" t="e">
        <f>Tabuľka9[[#This Row],[Cena za MJ s DPH]]*Tabuľka9[[#This Row],[Predpokladaný odber počas 6 mesiacov]]</f>
        <v>#REF!</v>
      </c>
      <c r="L289" s="1">
        <v>37956469</v>
      </c>
      <c r="M289" t="e">
        <f>_xlfn.XLOOKUP(Tabuľka9[[#This Row],[IČO]],#REF!,#REF!)</f>
        <v>#REF!</v>
      </c>
      <c r="N289" t="e">
        <f>_xlfn.XLOOKUP(Tabuľka9[[#This Row],[IČO]],#REF!,#REF!)</f>
        <v>#REF!</v>
      </c>
    </row>
    <row r="290" spans="1:14" hidden="1" x14ac:dyDescent="0.35">
      <c r="A290" t="s">
        <v>125</v>
      </c>
      <c r="B290" t="s">
        <v>138</v>
      </c>
      <c r="C290" t="s">
        <v>13</v>
      </c>
      <c r="E290" s="10">
        <f>IF(COUNTIF(cis_DPH!$B$2:$B$84,B290)&gt;0,D290*1.1,IF(COUNTIF(cis_DPH!$B$85:$B$171,B290)&gt;0,D290*1.2,"chyba"))</f>
        <v>0</v>
      </c>
      <c r="G290" s="16" t="e">
        <f>_xlfn.XLOOKUP(Tabuľka9[[#This Row],[položka]],#REF!,#REF!)</f>
        <v>#REF!</v>
      </c>
      <c r="I290" s="15">
        <f>Tabuľka9[[#This Row],[Aktuálna cena v RZ s DPH]]*Tabuľka9[[#This Row],[Priemerný odber za mesiac]]</f>
        <v>0</v>
      </c>
      <c r="K290" s="17" t="e">
        <f>Tabuľka9[[#This Row],[Cena za MJ s DPH]]*Tabuľka9[[#This Row],[Predpokladaný odber počas 6 mesiacov]]</f>
        <v>#REF!</v>
      </c>
      <c r="L290" s="1">
        <v>37956469</v>
      </c>
      <c r="M290" t="e">
        <f>_xlfn.XLOOKUP(Tabuľka9[[#This Row],[IČO]],#REF!,#REF!)</f>
        <v>#REF!</v>
      </c>
      <c r="N290" t="e">
        <f>_xlfn.XLOOKUP(Tabuľka9[[#This Row],[IČO]],#REF!,#REF!)</f>
        <v>#REF!</v>
      </c>
    </row>
    <row r="291" spans="1:14" hidden="1" x14ac:dyDescent="0.35">
      <c r="A291" t="s">
        <v>125</v>
      </c>
      <c r="B291" t="s">
        <v>139</v>
      </c>
      <c r="C291" t="s">
        <v>13</v>
      </c>
      <c r="E291" s="10">
        <f>IF(COUNTIF(cis_DPH!$B$2:$B$84,B291)&gt;0,D291*1.1,IF(COUNTIF(cis_DPH!$B$85:$B$171,B291)&gt;0,D291*1.2,"chyba"))</f>
        <v>0</v>
      </c>
      <c r="G291" s="16" t="e">
        <f>_xlfn.XLOOKUP(Tabuľka9[[#This Row],[položka]],#REF!,#REF!)</f>
        <v>#REF!</v>
      </c>
      <c r="H291">
        <v>15</v>
      </c>
      <c r="I291" s="15">
        <f>Tabuľka9[[#This Row],[Aktuálna cena v RZ s DPH]]*Tabuľka9[[#This Row],[Priemerný odber za mesiac]]</f>
        <v>0</v>
      </c>
      <c r="J291">
        <v>50</v>
      </c>
      <c r="K291" s="17" t="e">
        <f>Tabuľka9[[#This Row],[Cena za MJ s DPH]]*Tabuľka9[[#This Row],[Predpokladaný odber počas 6 mesiacov]]</f>
        <v>#REF!</v>
      </c>
      <c r="L291" s="1">
        <v>37956469</v>
      </c>
      <c r="M291" t="e">
        <f>_xlfn.XLOOKUP(Tabuľka9[[#This Row],[IČO]],#REF!,#REF!)</f>
        <v>#REF!</v>
      </c>
      <c r="N291" t="e">
        <f>_xlfn.XLOOKUP(Tabuľka9[[#This Row],[IČO]],#REF!,#REF!)</f>
        <v>#REF!</v>
      </c>
    </row>
    <row r="292" spans="1:14" hidden="1" x14ac:dyDescent="0.35">
      <c r="A292" t="s">
        <v>125</v>
      </c>
      <c r="B292" t="s">
        <v>140</v>
      </c>
      <c r="C292" t="s">
        <v>13</v>
      </c>
      <c r="E292" s="10">
        <f>IF(COUNTIF(cis_DPH!$B$2:$B$84,B292)&gt;0,D292*1.1,IF(COUNTIF(cis_DPH!$B$85:$B$171,B292)&gt;0,D292*1.2,"chyba"))</f>
        <v>0</v>
      </c>
      <c r="G292" s="16" t="e">
        <f>_xlfn.XLOOKUP(Tabuľka9[[#This Row],[položka]],#REF!,#REF!)</f>
        <v>#REF!</v>
      </c>
      <c r="I292" s="15">
        <f>Tabuľka9[[#This Row],[Aktuálna cena v RZ s DPH]]*Tabuľka9[[#This Row],[Priemerný odber za mesiac]]</f>
        <v>0</v>
      </c>
      <c r="K292" s="17" t="e">
        <f>Tabuľka9[[#This Row],[Cena za MJ s DPH]]*Tabuľka9[[#This Row],[Predpokladaný odber počas 6 mesiacov]]</f>
        <v>#REF!</v>
      </c>
      <c r="L292" s="1">
        <v>37956469</v>
      </c>
      <c r="M292" t="e">
        <f>_xlfn.XLOOKUP(Tabuľka9[[#This Row],[IČO]],#REF!,#REF!)</f>
        <v>#REF!</v>
      </c>
      <c r="N292" t="e">
        <f>_xlfn.XLOOKUP(Tabuľka9[[#This Row],[IČO]],#REF!,#REF!)</f>
        <v>#REF!</v>
      </c>
    </row>
    <row r="293" spans="1:14" hidden="1" x14ac:dyDescent="0.35">
      <c r="A293" t="s">
        <v>125</v>
      </c>
      <c r="B293" t="s">
        <v>141</v>
      </c>
      <c r="C293" t="s">
        <v>13</v>
      </c>
      <c r="E293" s="10">
        <f>IF(COUNTIF(cis_DPH!$B$2:$B$84,B293)&gt;0,D293*1.1,IF(COUNTIF(cis_DPH!$B$85:$B$171,B293)&gt;0,D293*1.2,"chyba"))</f>
        <v>0</v>
      </c>
      <c r="G293" s="16" t="e">
        <f>_xlfn.XLOOKUP(Tabuľka9[[#This Row],[položka]],#REF!,#REF!)</f>
        <v>#REF!</v>
      </c>
      <c r="I293" s="15">
        <f>Tabuľka9[[#This Row],[Aktuálna cena v RZ s DPH]]*Tabuľka9[[#This Row],[Priemerný odber za mesiac]]</f>
        <v>0</v>
      </c>
      <c r="K293" s="17" t="e">
        <f>Tabuľka9[[#This Row],[Cena za MJ s DPH]]*Tabuľka9[[#This Row],[Predpokladaný odber počas 6 mesiacov]]</f>
        <v>#REF!</v>
      </c>
      <c r="L293" s="1">
        <v>37956469</v>
      </c>
      <c r="M293" t="e">
        <f>_xlfn.XLOOKUP(Tabuľka9[[#This Row],[IČO]],#REF!,#REF!)</f>
        <v>#REF!</v>
      </c>
      <c r="N293" t="e">
        <f>_xlfn.XLOOKUP(Tabuľka9[[#This Row],[IČO]],#REF!,#REF!)</f>
        <v>#REF!</v>
      </c>
    </row>
    <row r="294" spans="1:14" hidden="1" x14ac:dyDescent="0.35">
      <c r="A294" t="s">
        <v>125</v>
      </c>
      <c r="B294" t="s">
        <v>142</v>
      </c>
      <c r="C294" t="s">
        <v>13</v>
      </c>
      <c r="E294" s="10">
        <f>IF(COUNTIF(cis_DPH!$B$2:$B$84,B294)&gt;0,D294*1.1,IF(COUNTIF(cis_DPH!$B$85:$B$171,B294)&gt;0,D294*1.2,"chyba"))</f>
        <v>0</v>
      </c>
      <c r="G294" s="16" t="e">
        <f>_xlfn.XLOOKUP(Tabuľka9[[#This Row],[položka]],#REF!,#REF!)</f>
        <v>#REF!</v>
      </c>
      <c r="I294" s="15">
        <f>Tabuľka9[[#This Row],[Aktuálna cena v RZ s DPH]]*Tabuľka9[[#This Row],[Priemerný odber za mesiac]]</f>
        <v>0</v>
      </c>
      <c r="K294" s="17" t="e">
        <f>Tabuľka9[[#This Row],[Cena za MJ s DPH]]*Tabuľka9[[#This Row],[Predpokladaný odber počas 6 mesiacov]]</f>
        <v>#REF!</v>
      </c>
      <c r="L294" s="1">
        <v>37956469</v>
      </c>
      <c r="M294" t="e">
        <f>_xlfn.XLOOKUP(Tabuľka9[[#This Row],[IČO]],#REF!,#REF!)</f>
        <v>#REF!</v>
      </c>
      <c r="N294" t="e">
        <f>_xlfn.XLOOKUP(Tabuľka9[[#This Row],[IČO]],#REF!,#REF!)</f>
        <v>#REF!</v>
      </c>
    </row>
    <row r="295" spans="1:14" hidden="1" x14ac:dyDescent="0.35">
      <c r="A295" t="s">
        <v>125</v>
      </c>
      <c r="B295" t="s">
        <v>143</v>
      </c>
      <c r="C295" t="s">
        <v>13</v>
      </c>
      <c r="E295" s="10">
        <f>IF(COUNTIF(cis_DPH!$B$2:$B$84,B295)&gt;0,D295*1.1,IF(COUNTIF(cis_DPH!$B$85:$B$171,B295)&gt;0,D295*1.2,"chyba"))</f>
        <v>0</v>
      </c>
      <c r="G295" s="16" t="e">
        <f>_xlfn.XLOOKUP(Tabuľka9[[#This Row],[položka]],#REF!,#REF!)</f>
        <v>#REF!</v>
      </c>
      <c r="I295" s="15">
        <f>Tabuľka9[[#This Row],[Aktuálna cena v RZ s DPH]]*Tabuľka9[[#This Row],[Priemerný odber za mesiac]]</f>
        <v>0</v>
      </c>
      <c r="K295" s="17" t="e">
        <f>Tabuľka9[[#This Row],[Cena za MJ s DPH]]*Tabuľka9[[#This Row],[Predpokladaný odber počas 6 mesiacov]]</f>
        <v>#REF!</v>
      </c>
      <c r="L295" s="1">
        <v>37956469</v>
      </c>
      <c r="M295" t="e">
        <f>_xlfn.XLOOKUP(Tabuľka9[[#This Row],[IČO]],#REF!,#REF!)</f>
        <v>#REF!</v>
      </c>
      <c r="N295" t="e">
        <f>_xlfn.XLOOKUP(Tabuľka9[[#This Row],[IČO]],#REF!,#REF!)</f>
        <v>#REF!</v>
      </c>
    </row>
    <row r="296" spans="1:14" hidden="1" x14ac:dyDescent="0.35">
      <c r="A296" t="s">
        <v>125</v>
      </c>
      <c r="B296" t="s">
        <v>144</v>
      </c>
      <c r="C296" t="s">
        <v>13</v>
      </c>
      <c r="E296" s="10">
        <f>IF(COUNTIF(cis_DPH!$B$2:$B$84,B296)&gt;0,D296*1.1,IF(COUNTIF(cis_DPH!$B$85:$B$171,B296)&gt;0,D296*1.2,"chyba"))</f>
        <v>0</v>
      </c>
      <c r="G296" s="16" t="e">
        <f>_xlfn.XLOOKUP(Tabuľka9[[#This Row],[položka]],#REF!,#REF!)</f>
        <v>#REF!</v>
      </c>
      <c r="I296" s="15">
        <f>Tabuľka9[[#This Row],[Aktuálna cena v RZ s DPH]]*Tabuľka9[[#This Row],[Priemerný odber za mesiac]]</f>
        <v>0</v>
      </c>
      <c r="K296" s="17" t="e">
        <f>Tabuľka9[[#This Row],[Cena za MJ s DPH]]*Tabuľka9[[#This Row],[Predpokladaný odber počas 6 mesiacov]]</f>
        <v>#REF!</v>
      </c>
      <c r="L296" s="1">
        <v>37956469</v>
      </c>
      <c r="M296" t="e">
        <f>_xlfn.XLOOKUP(Tabuľka9[[#This Row],[IČO]],#REF!,#REF!)</f>
        <v>#REF!</v>
      </c>
      <c r="N296" t="e">
        <f>_xlfn.XLOOKUP(Tabuľka9[[#This Row],[IČO]],#REF!,#REF!)</f>
        <v>#REF!</v>
      </c>
    </row>
    <row r="297" spans="1:14" hidden="1" x14ac:dyDescent="0.35">
      <c r="A297" t="s">
        <v>125</v>
      </c>
      <c r="B297" t="s">
        <v>145</v>
      </c>
      <c r="C297" t="s">
        <v>13</v>
      </c>
      <c r="E297" s="10">
        <f>IF(COUNTIF(cis_DPH!$B$2:$B$84,B297)&gt;0,D297*1.1,IF(COUNTIF(cis_DPH!$B$85:$B$171,B297)&gt;0,D297*1.2,"chyba"))</f>
        <v>0</v>
      </c>
      <c r="G297" s="16" t="e">
        <f>_xlfn.XLOOKUP(Tabuľka9[[#This Row],[položka]],#REF!,#REF!)</f>
        <v>#REF!</v>
      </c>
      <c r="I297" s="15">
        <f>Tabuľka9[[#This Row],[Aktuálna cena v RZ s DPH]]*Tabuľka9[[#This Row],[Priemerný odber za mesiac]]</f>
        <v>0</v>
      </c>
      <c r="K297" s="17" t="e">
        <f>Tabuľka9[[#This Row],[Cena za MJ s DPH]]*Tabuľka9[[#This Row],[Predpokladaný odber počas 6 mesiacov]]</f>
        <v>#REF!</v>
      </c>
      <c r="L297" s="1">
        <v>37956469</v>
      </c>
      <c r="M297" t="e">
        <f>_xlfn.XLOOKUP(Tabuľka9[[#This Row],[IČO]],#REF!,#REF!)</f>
        <v>#REF!</v>
      </c>
      <c r="N297" t="e">
        <f>_xlfn.XLOOKUP(Tabuľka9[[#This Row],[IČO]],#REF!,#REF!)</f>
        <v>#REF!</v>
      </c>
    </row>
    <row r="298" spans="1:14" hidden="1" x14ac:dyDescent="0.35">
      <c r="A298" t="s">
        <v>125</v>
      </c>
      <c r="B298" t="s">
        <v>146</v>
      </c>
      <c r="C298" t="s">
        <v>13</v>
      </c>
      <c r="E298" s="10">
        <f>IF(COUNTIF(cis_DPH!$B$2:$B$84,B298)&gt;0,D298*1.1,IF(COUNTIF(cis_DPH!$B$85:$B$171,B298)&gt;0,D298*1.2,"chyba"))</f>
        <v>0</v>
      </c>
      <c r="G298" s="16" t="e">
        <f>_xlfn.XLOOKUP(Tabuľka9[[#This Row],[položka]],#REF!,#REF!)</f>
        <v>#REF!</v>
      </c>
      <c r="I298" s="15">
        <f>Tabuľka9[[#This Row],[Aktuálna cena v RZ s DPH]]*Tabuľka9[[#This Row],[Priemerný odber za mesiac]]</f>
        <v>0</v>
      </c>
      <c r="K298" s="17" t="e">
        <f>Tabuľka9[[#This Row],[Cena za MJ s DPH]]*Tabuľka9[[#This Row],[Predpokladaný odber počas 6 mesiacov]]</f>
        <v>#REF!</v>
      </c>
      <c r="L298" s="1">
        <v>37956469</v>
      </c>
      <c r="M298" t="e">
        <f>_xlfn.XLOOKUP(Tabuľka9[[#This Row],[IČO]],#REF!,#REF!)</f>
        <v>#REF!</v>
      </c>
      <c r="N298" t="e">
        <f>_xlfn.XLOOKUP(Tabuľka9[[#This Row],[IČO]],#REF!,#REF!)</f>
        <v>#REF!</v>
      </c>
    </row>
    <row r="299" spans="1:14" hidden="1" x14ac:dyDescent="0.35">
      <c r="A299" t="s">
        <v>125</v>
      </c>
      <c r="B299" t="s">
        <v>147</v>
      </c>
      <c r="C299" t="s">
        <v>13</v>
      </c>
      <c r="E299" s="10">
        <f>IF(COUNTIF(cis_DPH!$B$2:$B$84,B299)&gt;0,D299*1.1,IF(COUNTIF(cis_DPH!$B$85:$B$171,B299)&gt;0,D299*1.2,"chyba"))</f>
        <v>0</v>
      </c>
      <c r="G299" s="16" t="e">
        <f>_xlfn.XLOOKUP(Tabuľka9[[#This Row],[položka]],#REF!,#REF!)</f>
        <v>#REF!</v>
      </c>
      <c r="I299" s="15">
        <f>Tabuľka9[[#This Row],[Aktuálna cena v RZ s DPH]]*Tabuľka9[[#This Row],[Priemerný odber za mesiac]]</f>
        <v>0</v>
      </c>
      <c r="K299" s="17" t="e">
        <f>Tabuľka9[[#This Row],[Cena za MJ s DPH]]*Tabuľka9[[#This Row],[Predpokladaný odber počas 6 mesiacov]]</f>
        <v>#REF!</v>
      </c>
      <c r="L299" s="1">
        <v>37956469</v>
      </c>
      <c r="M299" t="e">
        <f>_xlfn.XLOOKUP(Tabuľka9[[#This Row],[IČO]],#REF!,#REF!)</f>
        <v>#REF!</v>
      </c>
      <c r="N299" t="e">
        <f>_xlfn.XLOOKUP(Tabuľka9[[#This Row],[IČO]],#REF!,#REF!)</f>
        <v>#REF!</v>
      </c>
    </row>
    <row r="300" spans="1:14" hidden="1" x14ac:dyDescent="0.35">
      <c r="A300" t="s">
        <v>125</v>
      </c>
      <c r="B300" t="s">
        <v>148</v>
      </c>
      <c r="C300" t="s">
        <v>13</v>
      </c>
      <c r="E300" s="10">
        <f>IF(COUNTIF(cis_DPH!$B$2:$B$84,B300)&gt;0,D300*1.1,IF(COUNTIF(cis_DPH!$B$85:$B$171,B300)&gt;0,D300*1.2,"chyba"))</f>
        <v>0</v>
      </c>
      <c r="G300" s="16" t="e">
        <f>_xlfn.XLOOKUP(Tabuľka9[[#This Row],[položka]],#REF!,#REF!)</f>
        <v>#REF!</v>
      </c>
      <c r="I300" s="15">
        <f>Tabuľka9[[#This Row],[Aktuálna cena v RZ s DPH]]*Tabuľka9[[#This Row],[Priemerný odber za mesiac]]</f>
        <v>0</v>
      </c>
      <c r="K300" s="17" t="e">
        <f>Tabuľka9[[#This Row],[Cena za MJ s DPH]]*Tabuľka9[[#This Row],[Predpokladaný odber počas 6 mesiacov]]</f>
        <v>#REF!</v>
      </c>
      <c r="L300" s="1">
        <v>37956469</v>
      </c>
      <c r="M300" t="e">
        <f>_xlfn.XLOOKUP(Tabuľka9[[#This Row],[IČO]],#REF!,#REF!)</f>
        <v>#REF!</v>
      </c>
      <c r="N300" t="e">
        <f>_xlfn.XLOOKUP(Tabuľka9[[#This Row],[IČO]],#REF!,#REF!)</f>
        <v>#REF!</v>
      </c>
    </row>
    <row r="301" spans="1:14" hidden="1" x14ac:dyDescent="0.35">
      <c r="A301" t="s">
        <v>125</v>
      </c>
      <c r="B301" t="s">
        <v>149</v>
      </c>
      <c r="C301" t="s">
        <v>13</v>
      </c>
      <c r="E301" s="10">
        <f>IF(COUNTIF(cis_DPH!$B$2:$B$84,B301)&gt;0,D301*1.1,IF(COUNTIF(cis_DPH!$B$85:$B$171,B301)&gt;0,D301*1.2,"chyba"))</f>
        <v>0</v>
      </c>
      <c r="G301" s="16" t="e">
        <f>_xlfn.XLOOKUP(Tabuľka9[[#This Row],[položka]],#REF!,#REF!)</f>
        <v>#REF!</v>
      </c>
      <c r="I301" s="15">
        <f>Tabuľka9[[#This Row],[Aktuálna cena v RZ s DPH]]*Tabuľka9[[#This Row],[Priemerný odber za mesiac]]</f>
        <v>0</v>
      </c>
      <c r="K301" s="17" t="e">
        <f>Tabuľka9[[#This Row],[Cena za MJ s DPH]]*Tabuľka9[[#This Row],[Predpokladaný odber počas 6 mesiacov]]</f>
        <v>#REF!</v>
      </c>
      <c r="L301" s="1">
        <v>37956469</v>
      </c>
      <c r="M301" t="e">
        <f>_xlfn.XLOOKUP(Tabuľka9[[#This Row],[IČO]],#REF!,#REF!)</f>
        <v>#REF!</v>
      </c>
      <c r="N301" t="e">
        <f>_xlfn.XLOOKUP(Tabuľka9[[#This Row],[IČO]],#REF!,#REF!)</f>
        <v>#REF!</v>
      </c>
    </row>
    <row r="302" spans="1:14" hidden="1" x14ac:dyDescent="0.35">
      <c r="A302" t="s">
        <v>125</v>
      </c>
      <c r="B302" t="s">
        <v>150</v>
      </c>
      <c r="C302" t="s">
        <v>13</v>
      </c>
      <c r="E302" s="10">
        <f>IF(COUNTIF(cis_DPH!$B$2:$B$84,B302)&gt;0,D302*1.1,IF(COUNTIF(cis_DPH!$B$85:$B$171,B302)&gt;0,D302*1.2,"chyba"))</f>
        <v>0</v>
      </c>
      <c r="G302" s="16" t="e">
        <f>_xlfn.XLOOKUP(Tabuľka9[[#This Row],[položka]],#REF!,#REF!)</f>
        <v>#REF!</v>
      </c>
      <c r="I302" s="15">
        <f>Tabuľka9[[#This Row],[Aktuálna cena v RZ s DPH]]*Tabuľka9[[#This Row],[Priemerný odber za mesiac]]</f>
        <v>0</v>
      </c>
      <c r="K302" s="17" t="e">
        <f>Tabuľka9[[#This Row],[Cena za MJ s DPH]]*Tabuľka9[[#This Row],[Predpokladaný odber počas 6 mesiacov]]</f>
        <v>#REF!</v>
      </c>
      <c r="L302" s="1">
        <v>37956469</v>
      </c>
      <c r="M302" t="e">
        <f>_xlfn.XLOOKUP(Tabuľka9[[#This Row],[IČO]],#REF!,#REF!)</f>
        <v>#REF!</v>
      </c>
      <c r="N302" t="e">
        <f>_xlfn.XLOOKUP(Tabuľka9[[#This Row],[IČO]],#REF!,#REF!)</f>
        <v>#REF!</v>
      </c>
    </row>
    <row r="303" spans="1:14" hidden="1" x14ac:dyDescent="0.35">
      <c r="A303" t="s">
        <v>125</v>
      </c>
      <c r="B303" t="s">
        <v>151</v>
      </c>
      <c r="C303" t="s">
        <v>13</v>
      </c>
      <c r="E303" s="10">
        <f>IF(COUNTIF(cis_DPH!$B$2:$B$84,B303)&gt;0,D303*1.1,IF(COUNTIF(cis_DPH!$B$85:$B$171,B303)&gt;0,D303*1.2,"chyba"))</f>
        <v>0</v>
      </c>
      <c r="G303" s="16" t="e">
        <f>_xlfn.XLOOKUP(Tabuľka9[[#This Row],[položka]],#REF!,#REF!)</f>
        <v>#REF!</v>
      </c>
      <c r="I303" s="15">
        <f>Tabuľka9[[#This Row],[Aktuálna cena v RZ s DPH]]*Tabuľka9[[#This Row],[Priemerný odber za mesiac]]</f>
        <v>0</v>
      </c>
      <c r="K303" s="17" t="e">
        <f>Tabuľka9[[#This Row],[Cena za MJ s DPH]]*Tabuľka9[[#This Row],[Predpokladaný odber počas 6 mesiacov]]</f>
        <v>#REF!</v>
      </c>
      <c r="L303" s="1">
        <v>37956469</v>
      </c>
      <c r="M303" t="e">
        <f>_xlfn.XLOOKUP(Tabuľka9[[#This Row],[IČO]],#REF!,#REF!)</f>
        <v>#REF!</v>
      </c>
      <c r="N303" t="e">
        <f>_xlfn.XLOOKUP(Tabuľka9[[#This Row],[IČO]],#REF!,#REF!)</f>
        <v>#REF!</v>
      </c>
    </row>
    <row r="304" spans="1:14" hidden="1" x14ac:dyDescent="0.35">
      <c r="A304" t="s">
        <v>125</v>
      </c>
      <c r="B304" t="s">
        <v>152</v>
      </c>
      <c r="C304" t="s">
        <v>13</v>
      </c>
      <c r="D304" s="9">
        <v>6.39</v>
      </c>
      <c r="E304" s="10">
        <f>IF(COUNTIF(cis_DPH!$B$2:$B$84,B304)&gt;0,D304*1.1,IF(COUNTIF(cis_DPH!$B$85:$B$171,B304)&gt;0,D304*1.2,"chyba"))</f>
        <v>7.6679999999999993</v>
      </c>
      <c r="G304" s="16" t="e">
        <f>_xlfn.XLOOKUP(Tabuľka9[[#This Row],[položka]],#REF!,#REF!)</f>
        <v>#REF!</v>
      </c>
      <c r="H304">
        <v>30</v>
      </c>
      <c r="I304" s="15">
        <f>Tabuľka9[[#This Row],[Aktuálna cena v RZ s DPH]]*Tabuľka9[[#This Row],[Priemerný odber za mesiac]]</f>
        <v>230.03999999999996</v>
      </c>
      <c r="J304">
        <v>50</v>
      </c>
      <c r="K304" s="17" t="e">
        <f>Tabuľka9[[#This Row],[Cena za MJ s DPH]]*Tabuľka9[[#This Row],[Predpokladaný odber počas 6 mesiacov]]</f>
        <v>#REF!</v>
      </c>
      <c r="L304" s="1">
        <v>37956469</v>
      </c>
      <c r="M304" t="e">
        <f>_xlfn.XLOOKUP(Tabuľka9[[#This Row],[IČO]],#REF!,#REF!)</f>
        <v>#REF!</v>
      </c>
      <c r="N304" t="e">
        <f>_xlfn.XLOOKUP(Tabuľka9[[#This Row],[IČO]],#REF!,#REF!)</f>
        <v>#REF!</v>
      </c>
    </row>
    <row r="305" spans="1:14" hidden="1" x14ac:dyDescent="0.35">
      <c r="A305" t="s">
        <v>125</v>
      </c>
      <c r="B305" t="s">
        <v>153</v>
      </c>
      <c r="C305" t="s">
        <v>13</v>
      </c>
      <c r="E305" s="10">
        <f>IF(COUNTIF(cis_DPH!$B$2:$B$84,B305)&gt;0,D305*1.1,IF(COUNTIF(cis_DPH!$B$85:$B$171,B305)&gt;0,D305*1.2,"chyba"))</f>
        <v>0</v>
      </c>
      <c r="G305" s="16" t="e">
        <f>_xlfn.XLOOKUP(Tabuľka9[[#This Row],[položka]],#REF!,#REF!)</f>
        <v>#REF!</v>
      </c>
      <c r="H305">
        <v>30</v>
      </c>
      <c r="I305" s="15">
        <f>Tabuľka9[[#This Row],[Aktuálna cena v RZ s DPH]]*Tabuľka9[[#This Row],[Priemerný odber za mesiac]]</f>
        <v>0</v>
      </c>
      <c r="J305">
        <v>50</v>
      </c>
      <c r="K305" s="17" t="e">
        <f>Tabuľka9[[#This Row],[Cena za MJ s DPH]]*Tabuľka9[[#This Row],[Predpokladaný odber počas 6 mesiacov]]</f>
        <v>#REF!</v>
      </c>
      <c r="L305" s="1">
        <v>37956469</v>
      </c>
      <c r="M305" t="e">
        <f>_xlfn.XLOOKUP(Tabuľka9[[#This Row],[IČO]],#REF!,#REF!)</f>
        <v>#REF!</v>
      </c>
      <c r="N305" t="e">
        <f>_xlfn.XLOOKUP(Tabuľka9[[#This Row],[IČO]],#REF!,#REF!)</f>
        <v>#REF!</v>
      </c>
    </row>
    <row r="306" spans="1:14" hidden="1" x14ac:dyDescent="0.35">
      <c r="A306" t="s">
        <v>125</v>
      </c>
      <c r="B306" t="s">
        <v>154</v>
      </c>
      <c r="C306" t="s">
        <v>13</v>
      </c>
      <c r="D306" s="9">
        <v>6.39</v>
      </c>
      <c r="E306" s="10">
        <f>IF(COUNTIF(cis_DPH!$B$2:$B$84,B306)&gt;0,D306*1.1,IF(COUNTIF(cis_DPH!$B$85:$B$171,B306)&gt;0,D306*1.2,"chyba"))</f>
        <v>7.6679999999999993</v>
      </c>
      <c r="G306" s="16" t="e">
        <f>_xlfn.XLOOKUP(Tabuľka9[[#This Row],[položka]],#REF!,#REF!)</f>
        <v>#REF!</v>
      </c>
      <c r="H306">
        <v>30</v>
      </c>
      <c r="I306" s="15">
        <f>Tabuľka9[[#This Row],[Aktuálna cena v RZ s DPH]]*Tabuľka9[[#This Row],[Priemerný odber za mesiac]]</f>
        <v>230.03999999999996</v>
      </c>
      <c r="J306">
        <v>50</v>
      </c>
      <c r="K306" s="17" t="e">
        <f>Tabuľka9[[#This Row],[Cena za MJ s DPH]]*Tabuľka9[[#This Row],[Predpokladaný odber počas 6 mesiacov]]</f>
        <v>#REF!</v>
      </c>
      <c r="L306" s="1">
        <v>37956469</v>
      </c>
      <c r="M306" t="e">
        <f>_xlfn.XLOOKUP(Tabuľka9[[#This Row],[IČO]],#REF!,#REF!)</f>
        <v>#REF!</v>
      </c>
      <c r="N306" t="e">
        <f>_xlfn.XLOOKUP(Tabuľka9[[#This Row],[IČO]],#REF!,#REF!)</f>
        <v>#REF!</v>
      </c>
    </row>
    <row r="307" spans="1:14" hidden="1" x14ac:dyDescent="0.35">
      <c r="A307" t="s">
        <v>125</v>
      </c>
      <c r="B307" t="s">
        <v>155</v>
      </c>
      <c r="C307" t="s">
        <v>13</v>
      </c>
      <c r="E307" s="10">
        <f>IF(COUNTIF(cis_DPH!$B$2:$B$84,B307)&gt;0,D307*1.1,IF(COUNTIF(cis_DPH!$B$85:$B$171,B307)&gt;0,D307*1.2,"chyba"))</f>
        <v>0</v>
      </c>
      <c r="G307" s="16" t="e">
        <f>_xlfn.XLOOKUP(Tabuľka9[[#This Row],[položka]],#REF!,#REF!)</f>
        <v>#REF!</v>
      </c>
      <c r="H307">
        <v>15</v>
      </c>
      <c r="I307" s="15">
        <f>Tabuľka9[[#This Row],[Aktuálna cena v RZ s DPH]]*Tabuľka9[[#This Row],[Priemerný odber za mesiac]]</f>
        <v>0</v>
      </c>
      <c r="J307">
        <v>50</v>
      </c>
      <c r="K307" s="17" t="e">
        <f>Tabuľka9[[#This Row],[Cena za MJ s DPH]]*Tabuľka9[[#This Row],[Predpokladaný odber počas 6 mesiacov]]</f>
        <v>#REF!</v>
      </c>
      <c r="L307" s="1">
        <v>37956469</v>
      </c>
      <c r="M307" t="e">
        <f>_xlfn.XLOOKUP(Tabuľka9[[#This Row],[IČO]],#REF!,#REF!)</f>
        <v>#REF!</v>
      </c>
      <c r="N307" t="e">
        <f>_xlfn.XLOOKUP(Tabuľka9[[#This Row],[IČO]],#REF!,#REF!)</f>
        <v>#REF!</v>
      </c>
    </row>
    <row r="308" spans="1:14" hidden="1" x14ac:dyDescent="0.35">
      <c r="A308" t="s">
        <v>125</v>
      </c>
      <c r="B308" t="s">
        <v>156</v>
      </c>
      <c r="C308" t="s">
        <v>13</v>
      </c>
      <c r="E308" s="10">
        <f>IF(COUNTIF(cis_DPH!$B$2:$B$84,B308)&gt;0,D308*1.1,IF(COUNTIF(cis_DPH!$B$85:$B$171,B308)&gt;0,D308*1.2,"chyba"))</f>
        <v>0</v>
      </c>
      <c r="G308" s="16" t="e">
        <f>_xlfn.XLOOKUP(Tabuľka9[[#This Row],[položka]],#REF!,#REF!)</f>
        <v>#REF!</v>
      </c>
      <c r="I308" s="15">
        <f>Tabuľka9[[#This Row],[Aktuálna cena v RZ s DPH]]*Tabuľka9[[#This Row],[Priemerný odber za mesiac]]</f>
        <v>0</v>
      </c>
      <c r="K308" s="17" t="e">
        <f>Tabuľka9[[#This Row],[Cena za MJ s DPH]]*Tabuľka9[[#This Row],[Predpokladaný odber počas 6 mesiacov]]</f>
        <v>#REF!</v>
      </c>
      <c r="L308" s="1">
        <v>37956469</v>
      </c>
      <c r="M308" t="e">
        <f>_xlfn.XLOOKUP(Tabuľka9[[#This Row],[IČO]],#REF!,#REF!)</f>
        <v>#REF!</v>
      </c>
      <c r="N308" t="e">
        <f>_xlfn.XLOOKUP(Tabuľka9[[#This Row],[IČO]],#REF!,#REF!)</f>
        <v>#REF!</v>
      </c>
    </row>
    <row r="309" spans="1:14" hidden="1" x14ac:dyDescent="0.35">
      <c r="A309" t="s">
        <v>125</v>
      </c>
      <c r="B309" t="s">
        <v>157</v>
      </c>
      <c r="C309" t="s">
        <v>13</v>
      </c>
      <c r="E309" s="10">
        <f>IF(COUNTIF(cis_DPH!$B$2:$B$84,B309)&gt;0,D309*1.1,IF(COUNTIF(cis_DPH!$B$85:$B$171,B309)&gt;0,D309*1.2,"chyba"))</f>
        <v>0</v>
      </c>
      <c r="G309" s="16" t="e">
        <f>_xlfn.XLOOKUP(Tabuľka9[[#This Row],[položka]],#REF!,#REF!)</f>
        <v>#REF!</v>
      </c>
      <c r="H309">
        <v>5</v>
      </c>
      <c r="I309" s="15">
        <f>Tabuľka9[[#This Row],[Aktuálna cena v RZ s DPH]]*Tabuľka9[[#This Row],[Priemerný odber za mesiac]]</f>
        <v>0</v>
      </c>
      <c r="J309">
        <v>20</v>
      </c>
      <c r="K309" s="17" t="e">
        <f>Tabuľka9[[#This Row],[Cena za MJ s DPH]]*Tabuľka9[[#This Row],[Predpokladaný odber počas 6 mesiacov]]</f>
        <v>#REF!</v>
      </c>
      <c r="L309" s="1">
        <v>37956469</v>
      </c>
      <c r="M309" t="e">
        <f>_xlfn.XLOOKUP(Tabuľka9[[#This Row],[IČO]],#REF!,#REF!)</f>
        <v>#REF!</v>
      </c>
      <c r="N309" t="e">
        <f>_xlfn.XLOOKUP(Tabuľka9[[#This Row],[IČO]],#REF!,#REF!)</f>
        <v>#REF!</v>
      </c>
    </row>
    <row r="310" spans="1:14" hidden="1" x14ac:dyDescent="0.35">
      <c r="A310" t="s">
        <v>125</v>
      </c>
      <c r="B310" t="s">
        <v>158</v>
      </c>
      <c r="C310" t="s">
        <v>13</v>
      </c>
      <c r="E310" s="10">
        <f>IF(COUNTIF(cis_DPH!$B$2:$B$84,B310)&gt;0,D310*1.1,IF(COUNTIF(cis_DPH!$B$85:$B$171,B310)&gt;0,D310*1.2,"chyba"))</f>
        <v>0</v>
      </c>
      <c r="G310" s="16" t="e">
        <f>_xlfn.XLOOKUP(Tabuľka9[[#This Row],[položka]],#REF!,#REF!)</f>
        <v>#REF!</v>
      </c>
      <c r="I310" s="15">
        <f>Tabuľka9[[#This Row],[Aktuálna cena v RZ s DPH]]*Tabuľka9[[#This Row],[Priemerný odber za mesiac]]</f>
        <v>0</v>
      </c>
      <c r="K310" s="17" t="e">
        <f>Tabuľka9[[#This Row],[Cena za MJ s DPH]]*Tabuľka9[[#This Row],[Predpokladaný odber počas 6 mesiacov]]</f>
        <v>#REF!</v>
      </c>
      <c r="L310" s="1">
        <v>37956469</v>
      </c>
      <c r="M310" t="e">
        <f>_xlfn.XLOOKUP(Tabuľka9[[#This Row],[IČO]],#REF!,#REF!)</f>
        <v>#REF!</v>
      </c>
      <c r="N310" t="e">
        <f>_xlfn.XLOOKUP(Tabuľka9[[#This Row],[IČO]],#REF!,#REF!)</f>
        <v>#REF!</v>
      </c>
    </row>
    <row r="311" spans="1:14" hidden="1" x14ac:dyDescent="0.35">
      <c r="A311" t="s">
        <v>125</v>
      </c>
      <c r="B311" t="s">
        <v>159</v>
      </c>
      <c r="C311" t="s">
        <v>13</v>
      </c>
      <c r="E311" s="10">
        <f>IF(COUNTIF(cis_DPH!$B$2:$B$84,B311)&gt;0,D311*1.1,IF(COUNTIF(cis_DPH!$B$85:$B$171,B311)&gt;0,D311*1.2,"chyba"))</f>
        <v>0</v>
      </c>
      <c r="G311" s="16" t="e">
        <f>_xlfn.XLOOKUP(Tabuľka9[[#This Row],[položka]],#REF!,#REF!)</f>
        <v>#REF!</v>
      </c>
      <c r="H311">
        <v>15</v>
      </c>
      <c r="I311" s="15">
        <f>Tabuľka9[[#This Row],[Aktuálna cena v RZ s DPH]]*Tabuľka9[[#This Row],[Priemerný odber za mesiac]]</f>
        <v>0</v>
      </c>
      <c r="J311">
        <v>100</v>
      </c>
      <c r="K311" s="17" t="e">
        <f>Tabuľka9[[#This Row],[Cena za MJ s DPH]]*Tabuľka9[[#This Row],[Predpokladaný odber počas 6 mesiacov]]</f>
        <v>#REF!</v>
      </c>
      <c r="L311" s="1">
        <v>37956469</v>
      </c>
      <c r="M311" t="e">
        <f>_xlfn.XLOOKUP(Tabuľka9[[#This Row],[IČO]],#REF!,#REF!)</f>
        <v>#REF!</v>
      </c>
      <c r="N311" t="e">
        <f>_xlfn.XLOOKUP(Tabuľka9[[#This Row],[IČO]],#REF!,#REF!)</f>
        <v>#REF!</v>
      </c>
    </row>
    <row r="312" spans="1:14" hidden="1" x14ac:dyDescent="0.35">
      <c r="A312" t="s">
        <v>125</v>
      </c>
      <c r="B312" t="s">
        <v>160</v>
      </c>
      <c r="C312" t="s">
        <v>13</v>
      </c>
      <c r="E312" s="10">
        <f>IF(COUNTIF(cis_DPH!$B$2:$B$84,B312)&gt;0,D312*1.1,IF(COUNTIF(cis_DPH!$B$85:$B$171,B312)&gt;0,D312*1.2,"chyba"))</f>
        <v>0</v>
      </c>
      <c r="G312" s="16" t="e">
        <f>_xlfn.XLOOKUP(Tabuľka9[[#This Row],[položka]],#REF!,#REF!)</f>
        <v>#REF!</v>
      </c>
      <c r="H312">
        <v>10</v>
      </c>
      <c r="I312" s="15">
        <f>Tabuľka9[[#This Row],[Aktuálna cena v RZ s DPH]]*Tabuľka9[[#This Row],[Priemerný odber za mesiac]]</f>
        <v>0</v>
      </c>
      <c r="J312">
        <v>50</v>
      </c>
      <c r="K312" s="17" t="e">
        <f>Tabuľka9[[#This Row],[Cena za MJ s DPH]]*Tabuľka9[[#This Row],[Predpokladaný odber počas 6 mesiacov]]</f>
        <v>#REF!</v>
      </c>
      <c r="L312" s="1">
        <v>37956469</v>
      </c>
      <c r="M312" t="e">
        <f>_xlfn.XLOOKUP(Tabuľka9[[#This Row],[IČO]],#REF!,#REF!)</f>
        <v>#REF!</v>
      </c>
      <c r="N312" t="e">
        <f>_xlfn.XLOOKUP(Tabuľka9[[#This Row],[IČO]],#REF!,#REF!)</f>
        <v>#REF!</v>
      </c>
    </row>
    <row r="313" spans="1:14" hidden="1" x14ac:dyDescent="0.35">
      <c r="A313" t="s">
        <v>125</v>
      </c>
      <c r="B313" t="s">
        <v>161</v>
      </c>
      <c r="C313" t="s">
        <v>13</v>
      </c>
      <c r="E313" s="10">
        <f>IF(COUNTIF(cis_DPH!$B$2:$B$84,B313)&gt;0,D313*1.1,IF(COUNTIF(cis_DPH!$B$85:$B$171,B313)&gt;0,D313*1.2,"chyba"))</f>
        <v>0</v>
      </c>
      <c r="G313" s="16" t="e">
        <f>_xlfn.XLOOKUP(Tabuľka9[[#This Row],[položka]],#REF!,#REF!)</f>
        <v>#REF!</v>
      </c>
      <c r="I313" s="15">
        <f>Tabuľka9[[#This Row],[Aktuálna cena v RZ s DPH]]*Tabuľka9[[#This Row],[Priemerný odber za mesiac]]</f>
        <v>0</v>
      </c>
      <c r="K313" s="17" t="e">
        <f>Tabuľka9[[#This Row],[Cena za MJ s DPH]]*Tabuľka9[[#This Row],[Predpokladaný odber počas 6 mesiacov]]</f>
        <v>#REF!</v>
      </c>
      <c r="L313" s="1">
        <v>37956469</v>
      </c>
      <c r="M313" t="e">
        <f>_xlfn.XLOOKUP(Tabuľka9[[#This Row],[IČO]],#REF!,#REF!)</f>
        <v>#REF!</v>
      </c>
      <c r="N313" t="e">
        <f>_xlfn.XLOOKUP(Tabuľka9[[#This Row],[IČO]],#REF!,#REF!)</f>
        <v>#REF!</v>
      </c>
    </row>
    <row r="314" spans="1:14" hidden="1" x14ac:dyDescent="0.35">
      <c r="A314" t="s">
        <v>125</v>
      </c>
      <c r="B314" t="s">
        <v>162</v>
      </c>
      <c r="C314" t="s">
        <v>13</v>
      </c>
      <c r="E314" s="10">
        <f>IF(COUNTIF(cis_DPH!$B$2:$B$84,B314)&gt;0,D314*1.1,IF(COUNTIF(cis_DPH!$B$85:$B$171,B314)&gt;0,D314*1.2,"chyba"))</f>
        <v>0</v>
      </c>
      <c r="G314" s="16" t="e">
        <f>_xlfn.XLOOKUP(Tabuľka9[[#This Row],[položka]],#REF!,#REF!)</f>
        <v>#REF!</v>
      </c>
      <c r="I314" s="15">
        <f>Tabuľka9[[#This Row],[Aktuálna cena v RZ s DPH]]*Tabuľka9[[#This Row],[Priemerný odber za mesiac]]</f>
        <v>0</v>
      </c>
      <c r="K314" s="17" t="e">
        <f>Tabuľka9[[#This Row],[Cena za MJ s DPH]]*Tabuľka9[[#This Row],[Predpokladaný odber počas 6 mesiacov]]</f>
        <v>#REF!</v>
      </c>
      <c r="L314" s="1">
        <v>37956469</v>
      </c>
      <c r="M314" t="e">
        <f>_xlfn.XLOOKUP(Tabuľka9[[#This Row],[IČO]],#REF!,#REF!)</f>
        <v>#REF!</v>
      </c>
      <c r="N314" t="e">
        <f>_xlfn.XLOOKUP(Tabuľka9[[#This Row],[IČO]],#REF!,#REF!)</f>
        <v>#REF!</v>
      </c>
    </row>
    <row r="315" spans="1:14" hidden="1" x14ac:dyDescent="0.35">
      <c r="A315" t="s">
        <v>125</v>
      </c>
      <c r="B315" t="s">
        <v>163</v>
      </c>
      <c r="C315" t="s">
        <v>13</v>
      </c>
      <c r="E315" s="10">
        <f>IF(COUNTIF(cis_DPH!$B$2:$B$84,B315)&gt;0,D315*1.1,IF(COUNTIF(cis_DPH!$B$85:$B$171,B315)&gt;0,D315*1.2,"chyba"))</f>
        <v>0</v>
      </c>
      <c r="G315" s="16" t="e">
        <f>_xlfn.XLOOKUP(Tabuľka9[[#This Row],[položka]],#REF!,#REF!)</f>
        <v>#REF!</v>
      </c>
      <c r="I315" s="15">
        <f>Tabuľka9[[#This Row],[Aktuálna cena v RZ s DPH]]*Tabuľka9[[#This Row],[Priemerný odber za mesiac]]</f>
        <v>0</v>
      </c>
      <c r="K315" s="17" t="e">
        <f>Tabuľka9[[#This Row],[Cena za MJ s DPH]]*Tabuľka9[[#This Row],[Predpokladaný odber počas 6 mesiacov]]</f>
        <v>#REF!</v>
      </c>
      <c r="L315" s="1">
        <v>37956469</v>
      </c>
      <c r="M315" t="e">
        <f>_xlfn.XLOOKUP(Tabuľka9[[#This Row],[IČO]],#REF!,#REF!)</f>
        <v>#REF!</v>
      </c>
      <c r="N315" t="e">
        <f>_xlfn.XLOOKUP(Tabuľka9[[#This Row],[IČO]],#REF!,#REF!)</f>
        <v>#REF!</v>
      </c>
    </row>
    <row r="316" spans="1:14" hidden="1" x14ac:dyDescent="0.35">
      <c r="A316" t="s">
        <v>125</v>
      </c>
      <c r="B316" t="s">
        <v>164</v>
      </c>
      <c r="C316" t="s">
        <v>13</v>
      </c>
      <c r="D316" s="9">
        <v>4.6900000000000004</v>
      </c>
      <c r="E316" s="10">
        <f>IF(COUNTIF(cis_DPH!$B$2:$B$84,B316)&gt;0,D316*1.1,IF(COUNTIF(cis_DPH!$B$85:$B$171,B316)&gt;0,D316*1.2,"chyba"))</f>
        <v>5.6280000000000001</v>
      </c>
      <c r="G316" s="16" t="e">
        <f>_xlfn.XLOOKUP(Tabuľka9[[#This Row],[položka]],#REF!,#REF!)</f>
        <v>#REF!</v>
      </c>
      <c r="H316">
        <v>15</v>
      </c>
      <c r="I316" s="15">
        <f>Tabuľka9[[#This Row],[Aktuálna cena v RZ s DPH]]*Tabuľka9[[#This Row],[Priemerný odber za mesiac]]</f>
        <v>84.42</v>
      </c>
      <c r="J316">
        <v>100</v>
      </c>
      <c r="K316" s="17" t="e">
        <f>Tabuľka9[[#This Row],[Cena za MJ s DPH]]*Tabuľka9[[#This Row],[Predpokladaný odber počas 6 mesiacov]]</f>
        <v>#REF!</v>
      </c>
      <c r="L316" s="1">
        <v>37956469</v>
      </c>
      <c r="M316" t="e">
        <f>_xlfn.XLOOKUP(Tabuľka9[[#This Row],[IČO]],#REF!,#REF!)</f>
        <v>#REF!</v>
      </c>
      <c r="N316" t="e">
        <f>_xlfn.XLOOKUP(Tabuľka9[[#This Row],[IČO]],#REF!,#REF!)</f>
        <v>#REF!</v>
      </c>
    </row>
    <row r="317" spans="1:14" hidden="1" x14ac:dyDescent="0.35">
      <c r="A317" t="s">
        <v>125</v>
      </c>
      <c r="B317" t="s">
        <v>165</v>
      </c>
      <c r="C317" t="s">
        <v>13</v>
      </c>
      <c r="E317" s="10">
        <f>IF(COUNTIF(cis_DPH!$B$2:$B$84,B317)&gt;0,D317*1.1,IF(COUNTIF(cis_DPH!$B$85:$B$171,B317)&gt;0,D317*1.2,"chyba"))</f>
        <v>0</v>
      </c>
      <c r="G317" s="16" t="e">
        <f>_xlfn.XLOOKUP(Tabuľka9[[#This Row],[položka]],#REF!,#REF!)</f>
        <v>#REF!</v>
      </c>
      <c r="I317" s="15">
        <f>Tabuľka9[[#This Row],[Aktuálna cena v RZ s DPH]]*Tabuľka9[[#This Row],[Priemerný odber za mesiac]]</f>
        <v>0</v>
      </c>
      <c r="K317" s="17" t="e">
        <f>Tabuľka9[[#This Row],[Cena za MJ s DPH]]*Tabuľka9[[#This Row],[Predpokladaný odber počas 6 mesiacov]]</f>
        <v>#REF!</v>
      </c>
      <c r="L317" s="1">
        <v>37956469</v>
      </c>
      <c r="M317" t="e">
        <f>_xlfn.XLOOKUP(Tabuľka9[[#This Row],[IČO]],#REF!,#REF!)</f>
        <v>#REF!</v>
      </c>
      <c r="N317" t="e">
        <f>_xlfn.XLOOKUP(Tabuľka9[[#This Row],[IČO]],#REF!,#REF!)</f>
        <v>#REF!</v>
      </c>
    </row>
    <row r="318" spans="1:14" hidden="1" x14ac:dyDescent="0.35">
      <c r="A318" t="s">
        <v>125</v>
      </c>
      <c r="B318" t="s">
        <v>166</v>
      </c>
      <c r="C318" t="s">
        <v>13</v>
      </c>
      <c r="D318" s="9">
        <v>2.29</v>
      </c>
      <c r="E318" s="10">
        <f>IF(COUNTIF(cis_DPH!$B$2:$B$84,B318)&gt;0,D318*1.1,IF(COUNTIF(cis_DPH!$B$85:$B$171,B318)&gt;0,D318*1.2,"chyba"))</f>
        <v>2.7479999999999998</v>
      </c>
      <c r="G318" s="16" t="e">
        <f>_xlfn.XLOOKUP(Tabuľka9[[#This Row],[položka]],#REF!,#REF!)</f>
        <v>#REF!</v>
      </c>
      <c r="H318">
        <v>5</v>
      </c>
      <c r="I318" s="15">
        <f>Tabuľka9[[#This Row],[Aktuálna cena v RZ s DPH]]*Tabuľka9[[#This Row],[Priemerný odber za mesiac]]</f>
        <v>13.739999999999998</v>
      </c>
      <c r="J318">
        <v>20</v>
      </c>
      <c r="K318" s="17" t="e">
        <f>Tabuľka9[[#This Row],[Cena za MJ s DPH]]*Tabuľka9[[#This Row],[Predpokladaný odber počas 6 mesiacov]]</f>
        <v>#REF!</v>
      </c>
      <c r="L318" s="1">
        <v>37956469</v>
      </c>
      <c r="M318" t="e">
        <f>_xlfn.XLOOKUP(Tabuľka9[[#This Row],[IČO]],#REF!,#REF!)</f>
        <v>#REF!</v>
      </c>
      <c r="N318" t="e">
        <f>_xlfn.XLOOKUP(Tabuľka9[[#This Row],[IČO]],#REF!,#REF!)</f>
        <v>#REF!</v>
      </c>
    </row>
    <row r="319" spans="1:14" hidden="1" x14ac:dyDescent="0.35">
      <c r="A319" t="s">
        <v>125</v>
      </c>
      <c r="B319" t="s">
        <v>167</v>
      </c>
      <c r="C319" t="s">
        <v>13</v>
      </c>
      <c r="D319" s="9">
        <v>5.9</v>
      </c>
      <c r="E319" s="10">
        <f>IF(COUNTIF(cis_DPH!$B$2:$B$84,B319)&gt;0,D319*1.1,IF(COUNTIF(cis_DPH!$B$85:$B$171,B319)&gt;0,D319*1.2,"chyba"))</f>
        <v>7.08</v>
      </c>
      <c r="G319" s="16" t="e">
        <f>_xlfn.XLOOKUP(Tabuľka9[[#This Row],[položka]],#REF!,#REF!)</f>
        <v>#REF!</v>
      </c>
      <c r="H319">
        <v>5</v>
      </c>
      <c r="I319" s="15">
        <f>Tabuľka9[[#This Row],[Aktuálna cena v RZ s DPH]]*Tabuľka9[[#This Row],[Priemerný odber za mesiac]]</f>
        <v>35.4</v>
      </c>
      <c r="J319">
        <v>20</v>
      </c>
      <c r="K319" s="17" t="e">
        <f>Tabuľka9[[#This Row],[Cena za MJ s DPH]]*Tabuľka9[[#This Row],[Predpokladaný odber počas 6 mesiacov]]</f>
        <v>#REF!</v>
      </c>
      <c r="L319" s="1">
        <v>37956469</v>
      </c>
      <c r="M319" t="e">
        <f>_xlfn.XLOOKUP(Tabuľka9[[#This Row],[IČO]],#REF!,#REF!)</f>
        <v>#REF!</v>
      </c>
      <c r="N319" t="e">
        <f>_xlfn.XLOOKUP(Tabuľka9[[#This Row],[IČO]],#REF!,#REF!)</f>
        <v>#REF!</v>
      </c>
    </row>
    <row r="320" spans="1:14" hidden="1" x14ac:dyDescent="0.35">
      <c r="A320" t="s">
        <v>125</v>
      </c>
      <c r="B320" t="s">
        <v>168</v>
      </c>
      <c r="C320" t="s">
        <v>13</v>
      </c>
      <c r="E320" s="10">
        <f>IF(COUNTIF(cis_DPH!$B$2:$B$84,B320)&gt;0,D320*1.1,IF(COUNTIF(cis_DPH!$B$85:$B$171,B320)&gt;0,D320*1.2,"chyba"))</f>
        <v>0</v>
      </c>
      <c r="G320" s="16" t="e">
        <f>_xlfn.XLOOKUP(Tabuľka9[[#This Row],[položka]],#REF!,#REF!)</f>
        <v>#REF!</v>
      </c>
      <c r="H320">
        <v>15</v>
      </c>
      <c r="I320" s="15">
        <f>Tabuľka9[[#This Row],[Aktuálna cena v RZ s DPH]]*Tabuľka9[[#This Row],[Priemerný odber za mesiac]]</f>
        <v>0</v>
      </c>
      <c r="J320">
        <v>30</v>
      </c>
      <c r="K320" s="17" t="e">
        <f>Tabuľka9[[#This Row],[Cena za MJ s DPH]]*Tabuľka9[[#This Row],[Predpokladaný odber počas 6 mesiacov]]</f>
        <v>#REF!</v>
      </c>
      <c r="L320" s="1">
        <v>37956469</v>
      </c>
      <c r="M320" t="e">
        <f>_xlfn.XLOOKUP(Tabuľka9[[#This Row],[IČO]],#REF!,#REF!)</f>
        <v>#REF!</v>
      </c>
      <c r="N320" t="e">
        <f>_xlfn.XLOOKUP(Tabuľka9[[#This Row],[IČO]],#REF!,#REF!)</f>
        <v>#REF!</v>
      </c>
    </row>
    <row r="321" spans="1:14" hidden="1" x14ac:dyDescent="0.35">
      <c r="A321" t="s">
        <v>125</v>
      </c>
      <c r="B321" t="s">
        <v>169</v>
      </c>
      <c r="C321" t="s">
        <v>13</v>
      </c>
      <c r="E321" s="10">
        <f>IF(COUNTIF(cis_DPH!$B$2:$B$84,B321)&gt;0,D321*1.1,IF(COUNTIF(cis_DPH!$B$85:$B$171,B321)&gt;0,D321*1.2,"chyba"))</f>
        <v>0</v>
      </c>
      <c r="G321" s="16" t="e">
        <f>_xlfn.XLOOKUP(Tabuľka9[[#This Row],[položka]],#REF!,#REF!)</f>
        <v>#REF!</v>
      </c>
      <c r="I321" s="15">
        <f>Tabuľka9[[#This Row],[Aktuálna cena v RZ s DPH]]*Tabuľka9[[#This Row],[Priemerný odber za mesiac]]</f>
        <v>0</v>
      </c>
      <c r="K321" s="17" t="e">
        <f>Tabuľka9[[#This Row],[Cena za MJ s DPH]]*Tabuľka9[[#This Row],[Predpokladaný odber počas 6 mesiacov]]</f>
        <v>#REF!</v>
      </c>
      <c r="L321" s="1">
        <v>37956469</v>
      </c>
      <c r="M321" t="e">
        <f>_xlfn.XLOOKUP(Tabuľka9[[#This Row],[IČO]],#REF!,#REF!)</f>
        <v>#REF!</v>
      </c>
      <c r="N321" t="e">
        <f>_xlfn.XLOOKUP(Tabuľka9[[#This Row],[IČO]],#REF!,#REF!)</f>
        <v>#REF!</v>
      </c>
    </row>
    <row r="322" spans="1:14" hidden="1" x14ac:dyDescent="0.35">
      <c r="A322" t="s">
        <v>125</v>
      </c>
      <c r="B322" t="s">
        <v>170</v>
      </c>
      <c r="C322" t="s">
        <v>13</v>
      </c>
      <c r="E322" s="10">
        <f>IF(COUNTIF(cis_DPH!$B$2:$B$84,B322)&gt;0,D322*1.1,IF(COUNTIF(cis_DPH!$B$85:$B$171,B322)&gt;0,D322*1.2,"chyba"))</f>
        <v>0</v>
      </c>
      <c r="G322" s="16" t="e">
        <f>_xlfn.XLOOKUP(Tabuľka9[[#This Row],[položka]],#REF!,#REF!)</f>
        <v>#REF!</v>
      </c>
      <c r="I322" s="15">
        <f>Tabuľka9[[#This Row],[Aktuálna cena v RZ s DPH]]*Tabuľka9[[#This Row],[Priemerný odber za mesiac]]</f>
        <v>0</v>
      </c>
      <c r="K322" s="17" t="e">
        <f>Tabuľka9[[#This Row],[Cena za MJ s DPH]]*Tabuľka9[[#This Row],[Predpokladaný odber počas 6 mesiacov]]</f>
        <v>#REF!</v>
      </c>
      <c r="L322" s="1">
        <v>37956469</v>
      </c>
      <c r="M322" t="e">
        <f>_xlfn.XLOOKUP(Tabuľka9[[#This Row],[IČO]],#REF!,#REF!)</f>
        <v>#REF!</v>
      </c>
      <c r="N322" t="e">
        <f>_xlfn.XLOOKUP(Tabuľka9[[#This Row],[IČO]],#REF!,#REF!)</f>
        <v>#REF!</v>
      </c>
    </row>
    <row r="323" spans="1:14" hidden="1" x14ac:dyDescent="0.35">
      <c r="A323" t="s">
        <v>125</v>
      </c>
      <c r="B323" t="s">
        <v>171</v>
      </c>
      <c r="C323" t="s">
        <v>13</v>
      </c>
      <c r="E323" s="10">
        <f>IF(COUNTIF(cis_DPH!$B$2:$B$84,B323)&gt;0,D323*1.1,IF(COUNTIF(cis_DPH!$B$85:$B$171,B323)&gt;0,D323*1.2,"chyba"))</f>
        <v>0</v>
      </c>
      <c r="G323" s="16" t="e">
        <f>_xlfn.XLOOKUP(Tabuľka9[[#This Row],[položka]],#REF!,#REF!)</f>
        <v>#REF!</v>
      </c>
      <c r="I323" s="15">
        <f>Tabuľka9[[#This Row],[Aktuálna cena v RZ s DPH]]*Tabuľka9[[#This Row],[Priemerný odber za mesiac]]</f>
        <v>0</v>
      </c>
      <c r="K323" s="17" t="e">
        <f>Tabuľka9[[#This Row],[Cena za MJ s DPH]]*Tabuľka9[[#This Row],[Predpokladaný odber počas 6 mesiacov]]</f>
        <v>#REF!</v>
      </c>
      <c r="L323" s="1">
        <v>37956469</v>
      </c>
      <c r="M323" t="e">
        <f>_xlfn.XLOOKUP(Tabuľka9[[#This Row],[IČO]],#REF!,#REF!)</f>
        <v>#REF!</v>
      </c>
      <c r="N323" t="e">
        <f>_xlfn.XLOOKUP(Tabuľka9[[#This Row],[IČO]],#REF!,#REF!)</f>
        <v>#REF!</v>
      </c>
    </row>
    <row r="324" spans="1:14" hidden="1" x14ac:dyDescent="0.35">
      <c r="A324" t="s">
        <v>125</v>
      </c>
      <c r="B324" t="s">
        <v>172</v>
      </c>
      <c r="C324" t="s">
        <v>13</v>
      </c>
      <c r="E324" s="10">
        <f>IF(COUNTIF(cis_DPH!$B$2:$B$84,B324)&gt;0,D324*1.1,IF(COUNTIF(cis_DPH!$B$85:$B$171,B324)&gt;0,D324*1.2,"chyba"))</f>
        <v>0</v>
      </c>
      <c r="G324" s="16" t="e">
        <f>_xlfn.XLOOKUP(Tabuľka9[[#This Row],[položka]],#REF!,#REF!)</f>
        <v>#REF!</v>
      </c>
      <c r="I324" s="15">
        <f>Tabuľka9[[#This Row],[Aktuálna cena v RZ s DPH]]*Tabuľka9[[#This Row],[Priemerný odber za mesiac]]</f>
        <v>0</v>
      </c>
      <c r="K324" s="17" t="e">
        <f>Tabuľka9[[#This Row],[Cena za MJ s DPH]]*Tabuľka9[[#This Row],[Predpokladaný odber počas 6 mesiacov]]</f>
        <v>#REF!</v>
      </c>
      <c r="L324" s="1">
        <v>37956469</v>
      </c>
      <c r="M324" t="e">
        <f>_xlfn.XLOOKUP(Tabuľka9[[#This Row],[IČO]],#REF!,#REF!)</f>
        <v>#REF!</v>
      </c>
      <c r="N324" t="e">
        <f>_xlfn.XLOOKUP(Tabuľka9[[#This Row],[IČO]],#REF!,#REF!)</f>
        <v>#REF!</v>
      </c>
    </row>
    <row r="325" spans="1:14" hidden="1" x14ac:dyDescent="0.35">
      <c r="A325" t="s">
        <v>125</v>
      </c>
      <c r="B325" t="s">
        <v>173</v>
      </c>
      <c r="C325" t="s">
        <v>13</v>
      </c>
      <c r="D325" s="9">
        <v>2.29</v>
      </c>
      <c r="E325" s="10">
        <f>IF(COUNTIF(cis_DPH!$B$2:$B$84,B325)&gt;0,D325*1.1,IF(COUNTIF(cis_DPH!$B$85:$B$171,B325)&gt;0,D325*1.2,"chyba"))</f>
        <v>2.7479999999999998</v>
      </c>
      <c r="G325" s="16" t="e">
        <f>_xlfn.XLOOKUP(Tabuľka9[[#This Row],[položka]],#REF!,#REF!)</f>
        <v>#REF!</v>
      </c>
      <c r="H325">
        <v>10</v>
      </c>
      <c r="I325" s="15">
        <f>Tabuľka9[[#This Row],[Aktuálna cena v RZ s DPH]]*Tabuľka9[[#This Row],[Priemerný odber za mesiac]]</f>
        <v>27.479999999999997</v>
      </c>
      <c r="J325">
        <v>50</v>
      </c>
      <c r="K325" s="17" t="e">
        <f>Tabuľka9[[#This Row],[Cena za MJ s DPH]]*Tabuľka9[[#This Row],[Predpokladaný odber počas 6 mesiacov]]</f>
        <v>#REF!</v>
      </c>
      <c r="L325" s="1">
        <v>37956469</v>
      </c>
      <c r="M325" t="e">
        <f>_xlfn.XLOOKUP(Tabuľka9[[#This Row],[IČO]],#REF!,#REF!)</f>
        <v>#REF!</v>
      </c>
      <c r="N325" t="e">
        <f>_xlfn.XLOOKUP(Tabuľka9[[#This Row],[IČO]],#REF!,#REF!)</f>
        <v>#REF!</v>
      </c>
    </row>
    <row r="326" spans="1:14" hidden="1" x14ac:dyDescent="0.35">
      <c r="A326" t="s">
        <v>125</v>
      </c>
      <c r="B326" t="s">
        <v>174</v>
      </c>
      <c r="C326" t="s">
        <v>13</v>
      </c>
      <c r="E326" s="10">
        <f>IF(COUNTIF(cis_DPH!$B$2:$B$84,B326)&gt;0,D326*1.1,IF(COUNTIF(cis_DPH!$B$85:$B$171,B326)&gt;0,D326*1.2,"chyba"))</f>
        <v>0</v>
      </c>
      <c r="G326" s="16" t="e">
        <f>_xlfn.XLOOKUP(Tabuľka9[[#This Row],[položka]],#REF!,#REF!)</f>
        <v>#REF!</v>
      </c>
      <c r="I326" s="15">
        <f>Tabuľka9[[#This Row],[Aktuálna cena v RZ s DPH]]*Tabuľka9[[#This Row],[Priemerný odber za mesiac]]</f>
        <v>0</v>
      </c>
      <c r="K326" s="17" t="e">
        <f>Tabuľka9[[#This Row],[Cena za MJ s DPH]]*Tabuľka9[[#This Row],[Predpokladaný odber počas 6 mesiacov]]</f>
        <v>#REF!</v>
      </c>
      <c r="L326" s="1">
        <v>37956469</v>
      </c>
      <c r="M326" t="e">
        <f>_xlfn.XLOOKUP(Tabuľka9[[#This Row],[IČO]],#REF!,#REF!)</f>
        <v>#REF!</v>
      </c>
      <c r="N326" t="e">
        <f>_xlfn.XLOOKUP(Tabuľka9[[#This Row],[IČO]],#REF!,#REF!)</f>
        <v>#REF!</v>
      </c>
    </row>
    <row r="327" spans="1:14" hidden="1" x14ac:dyDescent="0.35">
      <c r="A327" t="s">
        <v>125</v>
      </c>
      <c r="B327" t="s">
        <v>175</v>
      </c>
      <c r="C327" t="s">
        <v>13</v>
      </c>
      <c r="E327" s="10">
        <f>IF(COUNTIF(cis_DPH!$B$2:$B$84,B327)&gt;0,D327*1.1,IF(COUNTIF(cis_DPH!$B$85:$B$171,B327)&gt;0,D327*1.2,"chyba"))</f>
        <v>0</v>
      </c>
      <c r="G327" s="16" t="e">
        <f>_xlfn.XLOOKUP(Tabuľka9[[#This Row],[položka]],#REF!,#REF!)</f>
        <v>#REF!</v>
      </c>
      <c r="I327" s="15">
        <f>Tabuľka9[[#This Row],[Aktuálna cena v RZ s DPH]]*Tabuľka9[[#This Row],[Priemerný odber za mesiac]]</f>
        <v>0</v>
      </c>
      <c r="K327" s="17" t="e">
        <f>Tabuľka9[[#This Row],[Cena za MJ s DPH]]*Tabuľka9[[#This Row],[Predpokladaný odber počas 6 mesiacov]]</f>
        <v>#REF!</v>
      </c>
      <c r="L327" s="1">
        <v>37956469</v>
      </c>
      <c r="M327" t="e">
        <f>_xlfn.XLOOKUP(Tabuľka9[[#This Row],[IČO]],#REF!,#REF!)</f>
        <v>#REF!</v>
      </c>
      <c r="N327" t="e">
        <f>_xlfn.XLOOKUP(Tabuľka9[[#This Row],[IČO]],#REF!,#REF!)</f>
        <v>#REF!</v>
      </c>
    </row>
    <row r="328" spans="1:14" hidden="1" x14ac:dyDescent="0.35">
      <c r="A328" t="s">
        <v>125</v>
      </c>
      <c r="B328" t="s">
        <v>176</v>
      </c>
      <c r="C328" t="s">
        <v>13</v>
      </c>
      <c r="E328" s="10">
        <f>IF(COUNTIF(cis_DPH!$B$2:$B$84,B328)&gt;0,D328*1.1,IF(COUNTIF(cis_DPH!$B$85:$B$171,B328)&gt;0,D328*1.2,"chyba"))</f>
        <v>0</v>
      </c>
      <c r="G328" s="16" t="e">
        <f>_xlfn.XLOOKUP(Tabuľka9[[#This Row],[položka]],#REF!,#REF!)</f>
        <v>#REF!</v>
      </c>
      <c r="I328" s="15">
        <f>Tabuľka9[[#This Row],[Aktuálna cena v RZ s DPH]]*Tabuľka9[[#This Row],[Priemerný odber za mesiac]]</f>
        <v>0</v>
      </c>
      <c r="K328" s="17" t="e">
        <f>Tabuľka9[[#This Row],[Cena za MJ s DPH]]*Tabuľka9[[#This Row],[Predpokladaný odber počas 6 mesiacov]]</f>
        <v>#REF!</v>
      </c>
      <c r="L328" s="1">
        <v>37956469</v>
      </c>
      <c r="M328" t="e">
        <f>_xlfn.XLOOKUP(Tabuľka9[[#This Row],[IČO]],#REF!,#REF!)</f>
        <v>#REF!</v>
      </c>
      <c r="N328" t="e">
        <f>_xlfn.XLOOKUP(Tabuľka9[[#This Row],[IČO]],#REF!,#REF!)</f>
        <v>#REF!</v>
      </c>
    </row>
    <row r="329" spans="1:14" hidden="1" x14ac:dyDescent="0.35">
      <c r="A329" t="s">
        <v>125</v>
      </c>
      <c r="B329" t="s">
        <v>177</v>
      </c>
      <c r="C329" t="s">
        <v>13</v>
      </c>
      <c r="E329" s="10">
        <f>IF(COUNTIF(cis_DPH!$B$2:$B$84,B329)&gt;0,D329*1.1,IF(COUNTIF(cis_DPH!$B$85:$B$171,B329)&gt;0,D329*1.2,"chyba"))</f>
        <v>0</v>
      </c>
      <c r="G329" s="16" t="e">
        <f>_xlfn.XLOOKUP(Tabuľka9[[#This Row],[položka]],#REF!,#REF!)</f>
        <v>#REF!</v>
      </c>
      <c r="I329" s="15">
        <f>Tabuľka9[[#This Row],[Aktuálna cena v RZ s DPH]]*Tabuľka9[[#This Row],[Priemerný odber za mesiac]]</f>
        <v>0</v>
      </c>
      <c r="K329" s="17" t="e">
        <f>Tabuľka9[[#This Row],[Cena za MJ s DPH]]*Tabuľka9[[#This Row],[Predpokladaný odber počas 6 mesiacov]]</f>
        <v>#REF!</v>
      </c>
      <c r="L329" s="1">
        <v>37956469</v>
      </c>
      <c r="M329" t="e">
        <f>_xlfn.XLOOKUP(Tabuľka9[[#This Row],[IČO]],#REF!,#REF!)</f>
        <v>#REF!</v>
      </c>
      <c r="N329" t="e">
        <f>_xlfn.XLOOKUP(Tabuľka9[[#This Row],[IČO]],#REF!,#REF!)</f>
        <v>#REF!</v>
      </c>
    </row>
    <row r="330" spans="1:14" hidden="1" x14ac:dyDescent="0.35">
      <c r="A330" t="s">
        <v>125</v>
      </c>
      <c r="B330" t="s">
        <v>178</v>
      </c>
      <c r="C330" t="s">
        <v>13</v>
      </c>
      <c r="E330" s="10">
        <f>IF(COUNTIF(cis_DPH!$B$2:$B$84,B330)&gt;0,D330*1.1,IF(COUNTIF(cis_DPH!$B$85:$B$171,B330)&gt;0,D330*1.2,"chyba"))</f>
        <v>0</v>
      </c>
      <c r="G330" s="16" t="e">
        <f>_xlfn.XLOOKUP(Tabuľka9[[#This Row],[položka]],#REF!,#REF!)</f>
        <v>#REF!</v>
      </c>
      <c r="I330" s="15">
        <f>Tabuľka9[[#This Row],[Aktuálna cena v RZ s DPH]]*Tabuľka9[[#This Row],[Priemerný odber za mesiac]]</f>
        <v>0</v>
      </c>
      <c r="K330" s="17" t="e">
        <f>Tabuľka9[[#This Row],[Cena za MJ s DPH]]*Tabuľka9[[#This Row],[Predpokladaný odber počas 6 mesiacov]]</f>
        <v>#REF!</v>
      </c>
      <c r="L330" s="1">
        <v>37956469</v>
      </c>
      <c r="M330" t="e">
        <f>_xlfn.XLOOKUP(Tabuľka9[[#This Row],[IČO]],#REF!,#REF!)</f>
        <v>#REF!</v>
      </c>
      <c r="N330" t="e">
        <f>_xlfn.XLOOKUP(Tabuľka9[[#This Row],[IČO]],#REF!,#REF!)</f>
        <v>#REF!</v>
      </c>
    </row>
    <row r="331" spans="1:14" hidden="1" x14ac:dyDescent="0.35">
      <c r="A331" t="s">
        <v>125</v>
      </c>
      <c r="B331" t="s">
        <v>179</v>
      </c>
      <c r="C331" t="s">
        <v>13</v>
      </c>
      <c r="E331" s="10">
        <f>IF(COUNTIF(cis_DPH!$B$2:$B$84,B331)&gt;0,D331*1.1,IF(COUNTIF(cis_DPH!$B$85:$B$171,B331)&gt;0,D331*1.2,"chyba"))</f>
        <v>0</v>
      </c>
      <c r="G331" s="16" t="e">
        <f>_xlfn.XLOOKUP(Tabuľka9[[#This Row],[položka]],#REF!,#REF!)</f>
        <v>#REF!</v>
      </c>
      <c r="H331">
        <v>10</v>
      </c>
      <c r="I331" s="15">
        <f>Tabuľka9[[#This Row],[Aktuálna cena v RZ s DPH]]*Tabuľka9[[#This Row],[Priemerný odber za mesiac]]</f>
        <v>0</v>
      </c>
      <c r="J331">
        <v>30</v>
      </c>
      <c r="K331" s="17" t="e">
        <f>Tabuľka9[[#This Row],[Cena za MJ s DPH]]*Tabuľka9[[#This Row],[Predpokladaný odber počas 6 mesiacov]]</f>
        <v>#REF!</v>
      </c>
      <c r="L331" s="1">
        <v>37956469</v>
      </c>
      <c r="M331" t="e">
        <f>_xlfn.XLOOKUP(Tabuľka9[[#This Row],[IČO]],#REF!,#REF!)</f>
        <v>#REF!</v>
      </c>
      <c r="N331" t="e">
        <f>_xlfn.XLOOKUP(Tabuľka9[[#This Row],[IČO]],#REF!,#REF!)</f>
        <v>#REF!</v>
      </c>
    </row>
    <row r="332" spans="1:14" hidden="1" x14ac:dyDescent="0.35">
      <c r="A332" t="s">
        <v>125</v>
      </c>
      <c r="B332" t="s">
        <v>180</v>
      </c>
      <c r="C332" t="s">
        <v>13</v>
      </c>
      <c r="E332" s="10">
        <f>IF(COUNTIF(cis_DPH!$B$2:$B$84,B332)&gt;0,D332*1.1,IF(COUNTIF(cis_DPH!$B$85:$B$171,B332)&gt;0,D332*1.2,"chyba"))</f>
        <v>0</v>
      </c>
      <c r="G332" s="16" t="e">
        <f>_xlfn.XLOOKUP(Tabuľka9[[#This Row],[položka]],#REF!,#REF!)</f>
        <v>#REF!</v>
      </c>
      <c r="I332" s="15">
        <f>Tabuľka9[[#This Row],[Aktuálna cena v RZ s DPH]]*Tabuľka9[[#This Row],[Priemerný odber za mesiac]]</f>
        <v>0</v>
      </c>
      <c r="K332" s="17" t="e">
        <f>Tabuľka9[[#This Row],[Cena za MJ s DPH]]*Tabuľka9[[#This Row],[Predpokladaný odber počas 6 mesiacov]]</f>
        <v>#REF!</v>
      </c>
      <c r="L332" s="1">
        <v>37956469</v>
      </c>
      <c r="M332" t="e">
        <f>_xlfn.XLOOKUP(Tabuľka9[[#This Row],[IČO]],#REF!,#REF!)</f>
        <v>#REF!</v>
      </c>
      <c r="N332" t="e">
        <f>_xlfn.XLOOKUP(Tabuľka9[[#This Row],[IČO]],#REF!,#REF!)</f>
        <v>#REF!</v>
      </c>
    </row>
    <row r="333" spans="1:14" hidden="1" x14ac:dyDescent="0.35">
      <c r="A333" t="s">
        <v>125</v>
      </c>
      <c r="B333" t="s">
        <v>181</v>
      </c>
      <c r="C333" t="s">
        <v>13</v>
      </c>
      <c r="E333" s="10">
        <f>IF(COUNTIF(cis_DPH!$B$2:$B$84,B333)&gt;0,D333*1.1,IF(COUNTIF(cis_DPH!$B$85:$B$171,B333)&gt;0,D333*1.2,"chyba"))</f>
        <v>0</v>
      </c>
      <c r="G333" s="16" t="e">
        <f>_xlfn.XLOOKUP(Tabuľka9[[#This Row],[položka]],#REF!,#REF!)</f>
        <v>#REF!</v>
      </c>
      <c r="I333" s="15">
        <f>Tabuľka9[[#This Row],[Aktuálna cena v RZ s DPH]]*Tabuľka9[[#This Row],[Priemerný odber za mesiac]]</f>
        <v>0</v>
      </c>
      <c r="K333" s="17" t="e">
        <f>Tabuľka9[[#This Row],[Cena za MJ s DPH]]*Tabuľka9[[#This Row],[Predpokladaný odber počas 6 mesiacov]]</f>
        <v>#REF!</v>
      </c>
      <c r="L333" s="1">
        <v>37956469</v>
      </c>
      <c r="M333" t="e">
        <f>_xlfn.XLOOKUP(Tabuľka9[[#This Row],[IČO]],#REF!,#REF!)</f>
        <v>#REF!</v>
      </c>
      <c r="N333" t="e">
        <f>_xlfn.XLOOKUP(Tabuľka9[[#This Row],[IČO]],#REF!,#REF!)</f>
        <v>#REF!</v>
      </c>
    </row>
    <row r="334" spans="1:14" hidden="1" x14ac:dyDescent="0.35">
      <c r="A334" t="s">
        <v>125</v>
      </c>
      <c r="B334" t="s">
        <v>182</v>
      </c>
      <c r="C334" t="s">
        <v>13</v>
      </c>
      <c r="E334" s="10">
        <f>IF(COUNTIF(cis_DPH!$B$2:$B$84,B334)&gt;0,D334*1.1,IF(COUNTIF(cis_DPH!$B$85:$B$171,B334)&gt;0,D334*1.2,"chyba"))</f>
        <v>0</v>
      </c>
      <c r="G334" s="16" t="e">
        <f>_xlfn.XLOOKUP(Tabuľka9[[#This Row],[položka]],#REF!,#REF!)</f>
        <v>#REF!</v>
      </c>
      <c r="I334" s="15">
        <f>Tabuľka9[[#This Row],[Aktuálna cena v RZ s DPH]]*Tabuľka9[[#This Row],[Priemerný odber za mesiac]]</f>
        <v>0</v>
      </c>
      <c r="K334" s="17" t="e">
        <f>Tabuľka9[[#This Row],[Cena za MJ s DPH]]*Tabuľka9[[#This Row],[Predpokladaný odber počas 6 mesiacov]]</f>
        <v>#REF!</v>
      </c>
      <c r="L334" s="1">
        <v>37956469</v>
      </c>
      <c r="M334" t="e">
        <f>_xlfn.XLOOKUP(Tabuľka9[[#This Row],[IČO]],#REF!,#REF!)</f>
        <v>#REF!</v>
      </c>
      <c r="N334" t="e">
        <f>_xlfn.XLOOKUP(Tabuľka9[[#This Row],[IČO]],#REF!,#REF!)</f>
        <v>#REF!</v>
      </c>
    </row>
    <row r="335" spans="1:14" hidden="1" x14ac:dyDescent="0.35">
      <c r="A335" t="s">
        <v>125</v>
      </c>
      <c r="B335" t="s">
        <v>183</v>
      </c>
      <c r="C335" t="s">
        <v>13</v>
      </c>
      <c r="E335" s="10">
        <f>IF(COUNTIF(cis_DPH!$B$2:$B$84,B335)&gt;0,D335*1.1,IF(COUNTIF(cis_DPH!$B$85:$B$171,B335)&gt;0,D335*1.2,"chyba"))</f>
        <v>0</v>
      </c>
      <c r="G335" s="16" t="e">
        <f>_xlfn.XLOOKUP(Tabuľka9[[#This Row],[položka]],#REF!,#REF!)</f>
        <v>#REF!</v>
      </c>
      <c r="I335" s="15">
        <f>Tabuľka9[[#This Row],[Aktuálna cena v RZ s DPH]]*Tabuľka9[[#This Row],[Priemerný odber za mesiac]]</f>
        <v>0</v>
      </c>
      <c r="K335" s="17" t="e">
        <f>Tabuľka9[[#This Row],[Cena za MJ s DPH]]*Tabuľka9[[#This Row],[Predpokladaný odber počas 6 mesiacov]]</f>
        <v>#REF!</v>
      </c>
      <c r="L335" s="1">
        <v>37956469</v>
      </c>
      <c r="M335" t="e">
        <f>_xlfn.XLOOKUP(Tabuľka9[[#This Row],[IČO]],#REF!,#REF!)</f>
        <v>#REF!</v>
      </c>
      <c r="N335" t="e">
        <f>_xlfn.XLOOKUP(Tabuľka9[[#This Row],[IČO]],#REF!,#REF!)</f>
        <v>#REF!</v>
      </c>
    </row>
    <row r="336" spans="1:14" hidden="1" x14ac:dyDescent="0.35">
      <c r="A336" t="s">
        <v>125</v>
      </c>
      <c r="B336" t="s">
        <v>184</v>
      </c>
      <c r="C336" t="s">
        <v>13</v>
      </c>
      <c r="E336" s="10">
        <f>IF(COUNTIF(cis_DPH!$B$2:$B$84,B336)&gt;0,D336*1.1,IF(COUNTIF(cis_DPH!$B$85:$B$171,B336)&gt;0,D336*1.2,"chyba"))</f>
        <v>0</v>
      </c>
      <c r="G336" s="16" t="e">
        <f>_xlfn.XLOOKUP(Tabuľka9[[#This Row],[položka]],#REF!,#REF!)</f>
        <v>#REF!</v>
      </c>
      <c r="I336" s="15">
        <f>Tabuľka9[[#This Row],[Aktuálna cena v RZ s DPH]]*Tabuľka9[[#This Row],[Priemerný odber za mesiac]]</f>
        <v>0</v>
      </c>
      <c r="K336" s="17" t="e">
        <f>Tabuľka9[[#This Row],[Cena za MJ s DPH]]*Tabuľka9[[#This Row],[Predpokladaný odber počas 6 mesiacov]]</f>
        <v>#REF!</v>
      </c>
      <c r="L336" s="1">
        <v>37956469</v>
      </c>
      <c r="M336" t="e">
        <f>_xlfn.XLOOKUP(Tabuľka9[[#This Row],[IČO]],#REF!,#REF!)</f>
        <v>#REF!</v>
      </c>
      <c r="N336" t="e">
        <f>_xlfn.XLOOKUP(Tabuľka9[[#This Row],[IČO]],#REF!,#REF!)</f>
        <v>#REF!</v>
      </c>
    </row>
    <row r="337" spans="1:14" hidden="1" x14ac:dyDescent="0.35">
      <c r="A337" t="s">
        <v>125</v>
      </c>
      <c r="B337" t="s">
        <v>185</v>
      </c>
      <c r="C337" t="s">
        <v>13</v>
      </c>
      <c r="E337" s="10">
        <f>IF(COUNTIF(cis_DPH!$B$2:$B$84,B337)&gt;0,D337*1.1,IF(COUNTIF(cis_DPH!$B$85:$B$171,B337)&gt;0,D337*1.2,"chyba"))</f>
        <v>0</v>
      </c>
      <c r="G337" s="16" t="e">
        <f>_xlfn.XLOOKUP(Tabuľka9[[#This Row],[položka]],#REF!,#REF!)</f>
        <v>#REF!</v>
      </c>
      <c r="H337">
        <v>15</v>
      </c>
      <c r="I337" s="15">
        <f>Tabuľka9[[#This Row],[Aktuálna cena v RZ s DPH]]*Tabuľka9[[#This Row],[Priemerný odber za mesiac]]</f>
        <v>0</v>
      </c>
      <c r="J337">
        <v>100</v>
      </c>
      <c r="K337" s="17" t="e">
        <f>Tabuľka9[[#This Row],[Cena za MJ s DPH]]*Tabuľka9[[#This Row],[Predpokladaný odber počas 6 mesiacov]]</f>
        <v>#REF!</v>
      </c>
      <c r="L337" s="1">
        <v>37956469</v>
      </c>
      <c r="M337" t="e">
        <f>_xlfn.XLOOKUP(Tabuľka9[[#This Row],[IČO]],#REF!,#REF!)</f>
        <v>#REF!</v>
      </c>
      <c r="N337" t="e">
        <f>_xlfn.XLOOKUP(Tabuľka9[[#This Row],[IČO]],#REF!,#REF!)</f>
        <v>#REF!</v>
      </c>
    </row>
    <row r="338" spans="1:14" hidden="1" x14ac:dyDescent="0.35">
      <c r="A338" t="s">
        <v>125</v>
      </c>
      <c r="B338" t="s">
        <v>186</v>
      </c>
      <c r="C338" t="s">
        <v>13</v>
      </c>
      <c r="E338" s="10">
        <f>IF(COUNTIF(cis_DPH!$B$2:$B$84,B338)&gt;0,D338*1.1,IF(COUNTIF(cis_DPH!$B$85:$B$171,B338)&gt;0,D338*1.2,"chyba"))</f>
        <v>0</v>
      </c>
      <c r="G338" s="16" t="e">
        <f>_xlfn.XLOOKUP(Tabuľka9[[#This Row],[položka]],#REF!,#REF!)</f>
        <v>#REF!</v>
      </c>
      <c r="I338" s="15">
        <f>Tabuľka9[[#This Row],[Aktuálna cena v RZ s DPH]]*Tabuľka9[[#This Row],[Priemerný odber za mesiac]]</f>
        <v>0</v>
      </c>
      <c r="K338" s="17" t="e">
        <f>Tabuľka9[[#This Row],[Cena za MJ s DPH]]*Tabuľka9[[#This Row],[Predpokladaný odber počas 6 mesiacov]]</f>
        <v>#REF!</v>
      </c>
      <c r="L338" s="1">
        <v>37956469</v>
      </c>
      <c r="M338" t="e">
        <f>_xlfn.XLOOKUP(Tabuľka9[[#This Row],[IČO]],#REF!,#REF!)</f>
        <v>#REF!</v>
      </c>
      <c r="N338" t="e">
        <f>_xlfn.XLOOKUP(Tabuľka9[[#This Row],[IČO]],#REF!,#REF!)</f>
        <v>#REF!</v>
      </c>
    </row>
    <row r="339" spans="1:14" hidden="1" x14ac:dyDescent="0.35">
      <c r="A339" t="s">
        <v>95</v>
      </c>
      <c r="B339" t="s">
        <v>187</v>
      </c>
      <c r="C339" t="s">
        <v>48</v>
      </c>
      <c r="E339" s="10">
        <f>IF(COUNTIF(cis_DPH!$B$2:$B$84,B339)&gt;0,D339*1.1,IF(COUNTIF(cis_DPH!$B$85:$B$171,B339)&gt;0,D339*1.2,"chyba"))</f>
        <v>0</v>
      </c>
      <c r="G339" s="16" t="e">
        <f>_xlfn.XLOOKUP(Tabuľka9[[#This Row],[položka]],#REF!,#REF!)</f>
        <v>#REF!</v>
      </c>
      <c r="I339" s="15">
        <f>Tabuľka9[[#This Row],[Aktuálna cena v RZ s DPH]]*Tabuľka9[[#This Row],[Priemerný odber za mesiac]]</f>
        <v>0</v>
      </c>
      <c r="K339" s="17" t="e">
        <f>Tabuľka9[[#This Row],[Cena za MJ s DPH]]*Tabuľka9[[#This Row],[Predpokladaný odber počas 6 mesiacov]]</f>
        <v>#REF!</v>
      </c>
      <c r="L339" s="1">
        <v>37956469</v>
      </c>
      <c r="M339" t="e">
        <f>_xlfn.XLOOKUP(Tabuľka9[[#This Row],[IČO]],#REF!,#REF!)</f>
        <v>#REF!</v>
      </c>
      <c r="N339" t="e">
        <f>_xlfn.XLOOKUP(Tabuľka9[[#This Row],[IČO]],#REF!,#REF!)</f>
        <v>#REF!</v>
      </c>
    </row>
    <row r="340" spans="1:14" hidden="1" x14ac:dyDescent="0.35">
      <c r="A340" t="s">
        <v>95</v>
      </c>
      <c r="B340" t="s">
        <v>188</v>
      </c>
      <c r="C340" t="s">
        <v>13</v>
      </c>
      <c r="E340" s="10">
        <f>IF(COUNTIF(cis_DPH!$B$2:$B$84,B340)&gt;0,D340*1.1,IF(COUNTIF(cis_DPH!$B$85:$B$171,B340)&gt;0,D340*1.2,"chyba"))</f>
        <v>0</v>
      </c>
      <c r="G340" s="16" t="e">
        <f>_xlfn.XLOOKUP(Tabuľka9[[#This Row],[položka]],#REF!,#REF!)</f>
        <v>#REF!</v>
      </c>
      <c r="I340" s="15">
        <f>Tabuľka9[[#This Row],[Aktuálna cena v RZ s DPH]]*Tabuľka9[[#This Row],[Priemerný odber za mesiac]]</f>
        <v>0</v>
      </c>
      <c r="K340" s="17" t="e">
        <f>Tabuľka9[[#This Row],[Cena za MJ s DPH]]*Tabuľka9[[#This Row],[Predpokladaný odber počas 6 mesiacov]]</f>
        <v>#REF!</v>
      </c>
      <c r="L340" s="1">
        <v>37956469</v>
      </c>
      <c r="M340" t="e">
        <f>_xlfn.XLOOKUP(Tabuľka9[[#This Row],[IČO]],#REF!,#REF!)</f>
        <v>#REF!</v>
      </c>
      <c r="N340" t="e">
        <f>_xlfn.XLOOKUP(Tabuľka9[[#This Row],[IČO]],#REF!,#REF!)</f>
        <v>#REF!</v>
      </c>
    </row>
    <row r="341" spans="1:14" hidden="1" x14ac:dyDescent="0.35">
      <c r="A341" t="s">
        <v>95</v>
      </c>
      <c r="B341" t="s">
        <v>189</v>
      </c>
      <c r="C341" t="s">
        <v>13</v>
      </c>
      <c r="E341" s="10">
        <f>IF(COUNTIF(cis_DPH!$B$2:$B$84,B341)&gt;0,D341*1.1,IF(COUNTIF(cis_DPH!$B$85:$B$171,B341)&gt;0,D341*1.2,"chyba"))</f>
        <v>0</v>
      </c>
      <c r="G341" s="16" t="e">
        <f>_xlfn.XLOOKUP(Tabuľka9[[#This Row],[položka]],#REF!,#REF!)</f>
        <v>#REF!</v>
      </c>
      <c r="I341" s="15">
        <f>Tabuľka9[[#This Row],[Aktuálna cena v RZ s DPH]]*Tabuľka9[[#This Row],[Priemerný odber za mesiac]]</f>
        <v>0</v>
      </c>
      <c r="K341" s="17" t="e">
        <f>Tabuľka9[[#This Row],[Cena za MJ s DPH]]*Tabuľka9[[#This Row],[Predpokladaný odber počas 6 mesiacov]]</f>
        <v>#REF!</v>
      </c>
      <c r="L341" s="1">
        <v>37956469</v>
      </c>
      <c r="M341" t="e">
        <f>_xlfn.XLOOKUP(Tabuľka9[[#This Row],[IČO]],#REF!,#REF!)</f>
        <v>#REF!</v>
      </c>
      <c r="N341" t="e">
        <f>_xlfn.XLOOKUP(Tabuľka9[[#This Row],[IČO]],#REF!,#REF!)</f>
        <v>#REF!</v>
      </c>
    </row>
    <row r="342" spans="1:14" hidden="1" x14ac:dyDescent="0.35">
      <c r="A342" t="s">
        <v>10</v>
      </c>
      <c r="B342" t="s">
        <v>11</v>
      </c>
      <c r="C342" t="s">
        <v>13</v>
      </c>
      <c r="E342" s="10">
        <f>IF(COUNTIF(cis_DPH!$B$2:$B$84,B342)&gt;0,D342*1.1,IF(COUNTIF(cis_DPH!$B$85:$B$171,B342)&gt;0,D342*1.2,"chyba"))</f>
        <v>0</v>
      </c>
      <c r="G342" s="16" t="e">
        <f>_xlfn.XLOOKUP(Tabuľka9[[#This Row],[položka]],#REF!,#REF!)</f>
        <v>#REF!</v>
      </c>
      <c r="I342" s="15">
        <f>Tabuľka9[[#This Row],[Aktuálna cena v RZ s DPH]]*Tabuľka9[[#This Row],[Priemerný odber za mesiac]]</f>
        <v>0</v>
      </c>
      <c r="K342" s="17" t="e">
        <f>Tabuľka9[[#This Row],[Cena za MJ s DPH]]*Tabuľka9[[#This Row],[Predpokladaný odber počas 6 mesiacov]]</f>
        <v>#REF!</v>
      </c>
      <c r="L342" s="1">
        <v>52757048</v>
      </c>
      <c r="M342" t="e">
        <f>_xlfn.XLOOKUP(Tabuľka9[[#This Row],[IČO]],#REF!,#REF!)</f>
        <v>#REF!</v>
      </c>
      <c r="N342" t="e">
        <f>_xlfn.XLOOKUP(Tabuľka9[[#This Row],[IČO]],#REF!,#REF!)</f>
        <v>#REF!</v>
      </c>
    </row>
    <row r="343" spans="1:14" hidden="1" x14ac:dyDescent="0.35">
      <c r="A343" t="s">
        <v>10</v>
      </c>
      <c r="B343" t="s">
        <v>12</v>
      </c>
      <c r="C343" t="s">
        <v>13</v>
      </c>
      <c r="E343" s="10">
        <f>IF(COUNTIF(cis_DPH!$B$2:$B$84,B343)&gt;0,D343*1.1,IF(COUNTIF(cis_DPH!$B$85:$B$171,B343)&gt;0,D343*1.2,"chyba"))</f>
        <v>0</v>
      </c>
      <c r="G343" s="16" t="e">
        <f>_xlfn.XLOOKUP(Tabuľka9[[#This Row],[položka]],#REF!,#REF!)</f>
        <v>#REF!</v>
      </c>
      <c r="I343" s="15">
        <f>Tabuľka9[[#This Row],[Aktuálna cena v RZ s DPH]]*Tabuľka9[[#This Row],[Priemerný odber za mesiac]]</f>
        <v>0</v>
      </c>
      <c r="K343" s="17" t="e">
        <f>Tabuľka9[[#This Row],[Cena za MJ s DPH]]*Tabuľka9[[#This Row],[Predpokladaný odber počas 6 mesiacov]]</f>
        <v>#REF!</v>
      </c>
      <c r="L343" s="1">
        <v>52757048</v>
      </c>
      <c r="M343" t="e">
        <f>_xlfn.XLOOKUP(Tabuľka9[[#This Row],[IČO]],#REF!,#REF!)</f>
        <v>#REF!</v>
      </c>
      <c r="N343" t="e">
        <f>_xlfn.XLOOKUP(Tabuľka9[[#This Row],[IČO]],#REF!,#REF!)</f>
        <v>#REF!</v>
      </c>
    </row>
    <row r="344" spans="1:14" hidden="1" x14ac:dyDescent="0.35">
      <c r="A344" t="s">
        <v>10</v>
      </c>
      <c r="B344" t="s">
        <v>14</v>
      </c>
      <c r="C344" t="s">
        <v>13</v>
      </c>
      <c r="D344" s="9">
        <v>1.8</v>
      </c>
      <c r="E344" s="10">
        <f>IF(COUNTIF(cis_DPH!$B$2:$B$84,B344)&gt;0,D344*1.1,IF(COUNTIF(cis_DPH!$B$85:$B$171,B344)&gt;0,D344*1.2,"chyba"))</f>
        <v>2.16</v>
      </c>
      <c r="G344" s="16" t="e">
        <f>_xlfn.XLOOKUP(Tabuľka9[[#This Row],[položka]],#REF!,#REF!)</f>
        <v>#REF!</v>
      </c>
      <c r="H344">
        <v>30</v>
      </c>
      <c r="I344" s="15">
        <f>Tabuľka9[[#This Row],[Aktuálna cena v RZ s DPH]]*Tabuľka9[[#This Row],[Priemerný odber za mesiac]]</f>
        <v>64.800000000000011</v>
      </c>
      <c r="J344">
        <v>100</v>
      </c>
      <c r="K344" s="17" t="e">
        <f>Tabuľka9[[#This Row],[Cena za MJ s DPH]]*Tabuľka9[[#This Row],[Predpokladaný odber počas 6 mesiacov]]</f>
        <v>#REF!</v>
      </c>
      <c r="L344" s="1">
        <v>52757048</v>
      </c>
      <c r="M344" t="e">
        <f>_xlfn.XLOOKUP(Tabuľka9[[#This Row],[IČO]],#REF!,#REF!)</f>
        <v>#REF!</v>
      </c>
      <c r="N344" t="e">
        <f>_xlfn.XLOOKUP(Tabuľka9[[#This Row],[IČO]],#REF!,#REF!)</f>
        <v>#REF!</v>
      </c>
    </row>
    <row r="345" spans="1:14" hidden="1" x14ac:dyDescent="0.35">
      <c r="A345" t="s">
        <v>10</v>
      </c>
      <c r="B345" t="s">
        <v>15</v>
      </c>
      <c r="C345" t="s">
        <v>13</v>
      </c>
      <c r="D345" s="9">
        <v>0.5</v>
      </c>
      <c r="E345" s="10">
        <f>IF(COUNTIF(cis_DPH!$B$2:$B$84,B345)&gt;0,D345*1.1,IF(COUNTIF(cis_DPH!$B$85:$B$171,B345)&gt;0,D345*1.2,"chyba"))</f>
        <v>0.55000000000000004</v>
      </c>
      <c r="G345" s="16" t="e">
        <f>_xlfn.XLOOKUP(Tabuľka9[[#This Row],[položka]],#REF!,#REF!)</f>
        <v>#REF!</v>
      </c>
      <c r="H345">
        <v>50</v>
      </c>
      <c r="I345" s="15">
        <f>Tabuľka9[[#This Row],[Aktuálna cena v RZ s DPH]]*Tabuľka9[[#This Row],[Priemerný odber za mesiac]]</f>
        <v>27.500000000000004</v>
      </c>
      <c r="J345">
        <v>350</v>
      </c>
      <c r="K345" s="17" t="e">
        <f>Tabuľka9[[#This Row],[Cena za MJ s DPH]]*Tabuľka9[[#This Row],[Predpokladaný odber počas 6 mesiacov]]</f>
        <v>#REF!</v>
      </c>
      <c r="L345" s="1">
        <v>52757048</v>
      </c>
      <c r="M345" t="e">
        <f>_xlfn.XLOOKUP(Tabuľka9[[#This Row],[IČO]],#REF!,#REF!)</f>
        <v>#REF!</v>
      </c>
      <c r="N345" t="e">
        <f>_xlfn.XLOOKUP(Tabuľka9[[#This Row],[IČO]],#REF!,#REF!)</f>
        <v>#REF!</v>
      </c>
    </row>
    <row r="346" spans="1:14" hidden="1" x14ac:dyDescent="0.35">
      <c r="A346" t="s">
        <v>10</v>
      </c>
      <c r="B346" t="s">
        <v>16</v>
      </c>
      <c r="C346" t="s">
        <v>13</v>
      </c>
      <c r="E346" s="10">
        <f>IF(COUNTIF(cis_DPH!$B$2:$B$84,B346)&gt;0,D346*1.1,IF(COUNTIF(cis_DPH!$B$85:$B$171,B346)&gt;0,D346*1.2,"chyba"))</f>
        <v>0</v>
      </c>
      <c r="G346" s="16" t="e">
        <f>_xlfn.XLOOKUP(Tabuľka9[[#This Row],[položka]],#REF!,#REF!)</f>
        <v>#REF!</v>
      </c>
      <c r="I346" s="15">
        <f>Tabuľka9[[#This Row],[Aktuálna cena v RZ s DPH]]*Tabuľka9[[#This Row],[Priemerný odber za mesiac]]</f>
        <v>0</v>
      </c>
      <c r="K346" s="17" t="e">
        <f>Tabuľka9[[#This Row],[Cena za MJ s DPH]]*Tabuľka9[[#This Row],[Predpokladaný odber počas 6 mesiacov]]</f>
        <v>#REF!</v>
      </c>
      <c r="L346" s="1">
        <v>52757048</v>
      </c>
      <c r="M346" t="e">
        <f>_xlfn.XLOOKUP(Tabuľka9[[#This Row],[IČO]],#REF!,#REF!)</f>
        <v>#REF!</v>
      </c>
      <c r="N346" t="e">
        <f>_xlfn.XLOOKUP(Tabuľka9[[#This Row],[IČO]],#REF!,#REF!)</f>
        <v>#REF!</v>
      </c>
    </row>
    <row r="347" spans="1:14" hidden="1" x14ac:dyDescent="0.35">
      <c r="A347" t="s">
        <v>10</v>
      </c>
      <c r="B347" t="s">
        <v>17</v>
      </c>
      <c r="C347" t="s">
        <v>13</v>
      </c>
      <c r="E347" s="10">
        <f>IF(COUNTIF(cis_DPH!$B$2:$B$84,B347)&gt;0,D347*1.1,IF(COUNTIF(cis_DPH!$B$85:$B$171,B347)&gt;0,D347*1.2,"chyba"))</f>
        <v>0</v>
      </c>
      <c r="G347" s="16" t="e">
        <f>_xlfn.XLOOKUP(Tabuľka9[[#This Row],[položka]],#REF!,#REF!)</f>
        <v>#REF!</v>
      </c>
      <c r="I347" s="15">
        <f>Tabuľka9[[#This Row],[Aktuálna cena v RZ s DPH]]*Tabuľka9[[#This Row],[Priemerný odber za mesiac]]</f>
        <v>0</v>
      </c>
      <c r="K347" s="17" t="e">
        <f>Tabuľka9[[#This Row],[Cena za MJ s DPH]]*Tabuľka9[[#This Row],[Predpokladaný odber počas 6 mesiacov]]</f>
        <v>#REF!</v>
      </c>
      <c r="L347" s="1">
        <v>52757048</v>
      </c>
      <c r="M347" t="e">
        <f>_xlfn.XLOOKUP(Tabuľka9[[#This Row],[IČO]],#REF!,#REF!)</f>
        <v>#REF!</v>
      </c>
      <c r="N347" t="e">
        <f>_xlfn.XLOOKUP(Tabuľka9[[#This Row],[IČO]],#REF!,#REF!)</f>
        <v>#REF!</v>
      </c>
    </row>
    <row r="348" spans="1:14" hidden="1" x14ac:dyDescent="0.35">
      <c r="A348" t="s">
        <v>10</v>
      </c>
      <c r="B348" t="s">
        <v>18</v>
      </c>
      <c r="C348" t="s">
        <v>19</v>
      </c>
      <c r="D348" s="9">
        <v>0.55000000000000004</v>
      </c>
      <c r="E348" s="10">
        <f>IF(COUNTIF(cis_DPH!$B$2:$B$84,B348)&gt;0,D348*1.1,IF(COUNTIF(cis_DPH!$B$85:$B$171,B348)&gt;0,D348*1.2,"chyba"))</f>
        <v>0.60500000000000009</v>
      </c>
      <c r="G348" s="16" t="e">
        <f>_xlfn.XLOOKUP(Tabuľka9[[#This Row],[položka]],#REF!,#REF!)</f>
        <v>#REF!</v>
      </c>
      <c r="H348">
        <v>60</v>
      </c>
      <c r="I348" s="15">
        <f>Tabuľka9[[#This Row],[Aktuálna cena v RZ s DPH]]*Tabuľka9[[#This Row],[Priemerný odber za mesiac]]</f>
        <v>36.300000000000004</v>
      </c>
      <c r="J348">
        <v>180</v>
      </c>
      <c r="K348" s="17" t="e">
        <f>Tabuľka9[[#This Row],[Cena za MJ s DPH]]*Tabuľka9[[#This Row],[Predpokladaný odber počas 6 mesiacov]]</f>
        <v>#REF!</v>
      </c>
      <c r="L348" s="1">
        <v>52757048</v>
      </c>
      <c r="M348" t="e">
        <f>_xlfn.XLOOKUP(Tabuľka9[[#This Row],[IČO]],#REF!,#REF!)</f>
        <v>#REF!</v>
      </c>
      <c r="N348" t="e">
        <f>_xlfn.XLOOKUP(Tabuľka9[[#This Row],[IČO]],#REF!,#REF!)</f>
        <v>#REF!</v>
      </c>
    </row>
    <row r="349" spans="1:14" hidden="1" x14ac:dyDescent="0.35">
      <c r="A349" t="s">
        <v>10</v>
      </c>
      <c r="B349" t="s">
        <v>20</v>
      </c>
      <c r="C349" t="s">
        <v>13</v>
      </c>
      <c r="D349" s="9">
        <v>3.5</v>
      </c>
      <c r="E349" s="10">
        <f>IF(COUNTIF(cis_DPH!$B$2:$B$84,B349)&gt;0,D349*1.1,IF(COUNTIF(cis_DPH!$B$85:$B$171,B349)&gt;0,D349*1.2,"chyba"))</f>
        <v>3.8500000000000005</v>
      </c>
      <c r="G349" s="16" t="e">
        <f>_xlfn.XLOOKUP(Tabuľka9[[#This Row],[položka]],#REF!,#REF!)</f>
        <v>#REF!</v>
      </c>
      <c r="H349">
        <v>8</v>
      </c>
      <c r="I349" s="15">
        <f>Tabuľka9[[#This Row],[Aktuálna cena v RZ s DPH]]*Tabuľka9[[#This Row],[Priemerný odber za mesiac]]</f>
        <v>30.800000000000004</v>
      </c>
      <c r="J349">
        <v>50</v>
      </c>
      <c r="K349" s="17" t="e">
        <f>Tabuľka9[[#This Row],[Cena za MJ s DPH]]*Tabuľka9[[#This Row],[Predpokladaný odber počas 6 mesiacov]]</f>
        <v>#REF!</v>
      </c>
      <c r="L349" s="1">
        <v>52757048</v>
      </c>
      <c r="M349" t="e">
        <f>_xlfn.XLOOKUP(Tabuľka9[[#This Row],[IČO]],#REF!,#REF!)</f>
        <v>#REF!</v>
      </c>
      <c r="N349" t="e">
        <f>_xlfn.XLOOKUP(Tabuľka9[[#This Row],[IČO]],#REF!,#REF!)</f>
        <v>#REF!</v>
      </c>
    </row>
    <row r="350" spans="1:14" hidden="1" x14ac:dyDescent="0.35">
      <c r="A350" t="s">
        <v>10</v>
      </c>
      <c r="B350" t="s">
        <v>21</v>
      </c>
      <c r="C350" t="s">
        <v>13</v>
      </c>
      <c r="E350" s="10">
        <f>IF(COUNTIF(cis_DPH!$B$2:$B$84,B350)&gt;0,D350*1.1,IF(COUNTIF(cis_DPH!$B$85:$B$171,B350)&gt;0,D350*1.2,"chyba"))</f>
        <v>0</v>
      </c>
      <c r="G350" s="16" t="e">
        <f>_xlfn.XLOOKUP(Tabuľka9[[#This Row],[položka]],#REF!,#REF!)</f>
        <v>#REF!</v>
      </c>
      <c r="I350" s="15">
        <f>Tabuľka9[[#This Row],[Aktuálna cena v RZ s DPH]]*Tabuľka9[[#This Row],[Priemerný odber za mesiac]]</f>
        <v>0</v>
      </c>
      <c r="K350" s="17" t="e">
        <f>Tabuľka9[[#This Row],[Cena za MJ s DPH]]*Tabuľka9[[#This Row],[Predpokladaný odber počas 6 mesiacov]]</f>
        <v>#REF!</v>
      </c>
      <c r="L350" s="1">
        <v>52757048</v>
      </c>
      <c r="M350" t="e">
        <f>_xlfn.XLOOKUP(Tabuľka9[[#This Row],[IČO]],#REF!,#REF!)</f>
        <v>#REF!</v>
      </c>
      <c r="N350" t="e">
        <f>_xlfn.XLOOKUP(Tabuľka9[[#This Row],[IČO]],#REF!,#REF!)</f>
        <v>#REF!</v>
      </c>
    </row>
    <row r="351" spans="1:14" hidden="1" x14ac:dyDescent="0.35">
      <c r="A351" t="s">
        <v>10</v>
      </c>
      <c r="B351" t="s">
        <v>22</v>
      </c>
      <c r="C351" t="s">
        <v>13</v>
      </c>
      <c r="D351" s="9">
        <v>2</v>
      </c>
      <c r="E351" s="10">
        <f>IF(COUNTIF(cis_DPH!$B$2:$B$84,B351)&gt;0,D351*1.1,IF(COUNTIF(cis_DPH!$B$85:$B$171,B351)&gt;0,D351*1.2,"chyba"))</f>
        <v>2.2000000000000002</v>
      </c>
      <c r="G351" s="16" t="e">
        <f>_xlfn.XLOOKUP(Tabuľka9[[#This Row],[položka]],#REF!,#REF!)</f>
        <v>#REF!</v>
      </c>
      <c r="H351">
        <v>30</v>
      </c>
      <c r="I351" s="15">
        <f>Tabuľka9[[#This Row],[Aktuálna cena v RZ s DPH]]*Tabuľka9[[#This Row],[Priemerný odber za mesiac]]</f>
        <v>66</v>
      </c>
      <c r="J351">
        <v>100</v>
      </c>
      <c r="K351" s="17" t="e">
        <f>Tabuľka9[[#This Row],[Cena za MJ s DPH]]*Tabuľka9[[#This Row],[Predpokladaný odber počas 6 mesiacov]]</f>
        <v>#REF!</v>
      </c>
      <c r="L351" s="1">
        <v>52757048</v>
      </c>
      <c r="M351" t="e">
        <f>_xlfn.XLOOKUP(Tabuľka9[[#This Row],[IČO]],#REF!,#REF!)</f>
        <v>#REF!</v>
      </c>
      <c r="N351" t="e">
        <f>_xlfn.XLOOKUP(Tabuľka9[[#This Row],[IČO]],#REF!,#REF!)</f>
        <v>#REF!</v>
      </c>
    </row>
    <row r="352" spans="1:14" hidden="1" x14ac:dyDescent="0.35">
      <c r="A352" t="s">
        <v>10</v>
      </c>
      <c r="B352" t="s">
        <v>23</v>
      </c>
      <c r="C352" t="s">
        <v>13</v>
      </c>
      <c r="E352" s="10">
        <f>IF(COUNTIF(cis_DPH!$B$2:$B$84,B352)&gt;0,D352*1.1,IF(COUNTIF(cis_DPH!$B$85:$B$171,B352)&gt;0,D352*1.2,"chyba"))</f>
        <v>0</v>
      </c>
      <c r="G352" s="16" t="e">
        <f>_xlfn.XLOOKUP(Tabuľka9[[#This Row],[položka]],#REF!,#REF!)</f>
        <v>#REF!</v>
      </c>
      <c r="I352" s="15">
        <f>Tabuľka9[[#This Row],[Aktuálna cena v RZ s DPH]]*Tabuľka9[[#This Row],[Priemerný odber za mesiac]]</f>
        <v>0</v>
      </c>
      <c r="K352" s="17" t="e">
        <f>Tabuľka9[[#This Row],[Cena za MJ s DPH]]*Tabuľka9[[#This Row],[Predpokladaný odber počas 6 mesiacov]]</f>
        <v>#REF!</v>
      </c>
      <c r="L352" s="1">
        <v>52757048</v>
      </c>
      <c r="M352" t="e">
        <f>_xlfn.XLOOKUP(Tabuľka9[[#This Row],[IČO]],#REF!,#REF!)</f>
        <v>#REF!</v>
      </c>
      <c r="N352" t="e">
        <f>_xlfn.XLOOKUP(Tabuľka9[[#This Row],[IČO]],#REF!,#REF!)</f>
        <v>#REF!</v>
      </c>
    </row>
    <row r="353" spans="1:14" hidden="1" x14ac:dyDescent="0.35">
      <c r="A353" t="s">
        <v>10</v>
      </c>
      <c r="B353" t="s">
        <v>24</v>
      </c>
      <c r="C353" t="s">
        <v>25</v>
      </c>
      <c r="E353" s="10">
        <f>IF(COUNTIF(cis_DPH!$B$2:$B$84,B353)&gt;0,D353*1.1,IF(COUNTIF(cis_DPH!$B$85:$B$171,B353)&gt;0,D353*1.2,"chyba"))</f>
        <v>0</v>
      </c>
      <c r="G353" s="16" t="e">
        <f>_xlfn.XLOOKUP(Tabuľka9[[#This Row],[položka]],#REF!,#REF!)</f>
        <v>#REF!</v>
      </c>
      <c r="I353" s="15">
        <f>Tabuľka9[[#This Row],[Aktuálna cena v RZ s DPH]]*Tabuľka9[[#This Row],[Priemerný odber za mesiac]]</f>
        <v>0</v>
      </c>
      <c r="K353" s="17" t="e">
        <f>Tabuľka9[[#This Row],[Cena za MJ s DPH]]*Tabuľka9[[#This Row],[Predpokladaný odber počas 6 mesiacov]]</f>
        <v>#REF!</v>
      </c>
      <c r="L353" s="1">
        <v>52757048</v>
      </c>
      <c r="M353" t="e">
        <f>_xlfn.XLOOKUP(Tabuľka9[[#This Row],[IČO]],#REF!,#REF!)</f>
        <v>#REF!</v>
      </c>
      <c r="N353" t="e">
        <f>_xlfn.XLOOKUP(Tabuľka9[[#This Row],[IČO]],#REF!,#REF!)</f>
        <v>#REF!</v>
      </c>
    </row>
    <row r="354" spans="1:14" hidden="1" x14ac:dyDescent="0.35">
      <c r="A354" t="s">
        <v>10</v>
      </c>
      <c r="B354" t="s">
        <v>26</v>
      </c>
      <c r="C354" t="s">
        <v>13</v>
      </c>
      <c r="E354" s="10">
        <f>IF(COUNTIF(cis_DPH!$B$2:$B$84,B354)&gt;0,D354*1.1,IF(COUNTIF(cis_DPH!$B$85:$B$171,B354)&gt;0,D354*1.2,"chyba"))</f>
        <v>0</v>
      </c>
      <c r="G354" s="16" t="e">
        <f>_xlfn.XLOOKUP(Tabuľka9[[#This Row],[položka]],#REF!,#REF!)</f>
        <v>#REF!</v>
      </c>
      <c r="I354" s="15">
        <f>Tabuľka9[[#This Row],[Aktuálna cena v RZ s DPH]]*Tabuľka9[[#This Row],[Priemerný odber za mesiac]]</f>
        <v>0</v>
      </c>
      <c r="K354" s="17" t="e">
        <f>Tabuľka9[[#This Row],[Cena za MJ s DPH]]*Tabuľka9[[#This Row],[Predpokladaný odber počas 6 mesiacov]]</f>
        <v>#REF!</v>
      </c>
      <c r="L354" s="1">
        <v>52757048</v>
      </c>
      <c r="M354" t="e">
        <f>_xlfn.XLOOKUP(Tabuľka9[[#This Row],[IČO]],#REF!,#REF!)</f>
        <v>#REF!</v>
      </c>
      <c r="N354" t="e">
        <f>_xlfn.XLOOKUP(Tabuľka9[[#This Row],[IČO]],#REF!,#REF!)</f>
        <v>#REF!</v>
      </c>
    </row>
    <row r="355" spans="1:14" hidden="1" x14ac:dyDescent="0.35">
      <c r="A355" t="s">
        <v>10</v>
      </c>
      <c r="B355" t="s">
        <v>27</v>
      </c>
      <c r="C355" t="s">
        <v>13</v>
      </c>
      <c r="D355" s="9">
        <v>2</v>
      </c>
      <c r="E355" s="10">
        <f>IF(COUNTIF(cis_DPH!$B$2:$B$84,B355)&gt;0,D355*1.1,IF(COUNTIF(cis_DPH!$B$85:$B$171,B355)&gt;0,D355*1.2,"chyba"))</f>
        <v>2.4</v>
      </c>
      <c r="G355" s="16" t="e">
        <f>_xlfn.XLOOKUP(Tabuľka9[[#This Row],[položka]],#REF!,#REF!)</f>
        <v>#REF!</v>
      </c>
      <c r="H355">
        <v>28</v>
      </c>
      <c r="I355" s="15">
        <f>Tabuľka9[[#This Row],[Aktuálna cena v RZ s DPH]]*Tabuľka9[[#This Row],[Priemerný odber za mesiac]]</f>
        <v>67.2</v>
      </c>
      <c r="J355">
        <v>90</v>
      </c>
      <c r="K355" s="17" t="e">
        <f>Tabuľka9[[#This Row],[Cena za MJ s DPH]]*Tabuľka9[[#This Row],[Predpokladaný odber počas 6 mesiacov]]</f>
        <v>#REF!</v>
      </c>
      <c r="L355" s="1">
        <v>52757048</v>
      </c>
      <c r="M355" t="e">
        <f>_xlfn.XLOOKUP(Tabuľka9[[#This Row],[IČO]],#REF!,#REF!)</f>
        <v>#REF!</v>
      </c>
      <c r="N355" t="e">
        <f>_xlfn.XLOOKUP(Tabuľka9[[#This Row],[IČO]],#REF!,#REF!)</f>
        <v>#REF!</v>
      </c>
    </row>
    <row r="356" spans="1:14" hidden="1" x14ac:dyDescent="0.35">
      <c r="A356" t="s">
        <v>10</v>
      </c>
      <c r="B356" t="s">
        <v>28</v>
      </c>
      <c r="C356" t="s">
        <v>13</v>
      </c>
      <c r="E356" s="10">
        <f>IF(COUNTIF(cis_DPH!$B$2:$B$84,B356)&gt;0,D356*1.1,IF(COUNTIF(cis_DPH!$B$85:$B$171,B356)&gt;0,D356*1.2,"chyba"))</f>
        <v>0</v>
      </c>
      <c r="G356" s="16" t="e">
        <f>_xlfn.XLOOKUP(Tabuľka9[[#This Row],[položka]],#REF!,#REF!)</f>
        <v>#REF!</v>
      </c>
      <c r="I356" s="15">
        <f>Tabuľka9[[#This Row],[Aktuálna cena v RZ s DPH]]*Tabuľka9[[#This Row],[Priemerný odber za mesiac]]</f>
        <v>0</v>
      </c>
      <c r="J356" t="s">
        <v>190</v>
      </c>
      <c r="K356" s="17" t="e">
        <f>Tabuľka9[[#This Row],[Cena za MJ s DPH]]*Tabuľka9[[#This Row],[Predpokladaný odber počas 6 mesiacov]]</f>
        <v>#REF!</v>
      </c>
      <c r="L356" s="1">
        <v>52757048</v>
      </c>
      <c r="M356" t="e">
        <f>_xlfn.XLOOKUP(Tabuľka9[[#This Row],[IČO]],#REF!,#REF!)</f>
        <v>#REF!</v>
      </c>
      <c r="N356" t="e">
        <f>_xlfn.XLOOKUP(Tabuľka9[[#This Row],[IČO]],#REF!,#REF!)</f>
        <v>#REF!</v>
      </c>
    </row>
    <row r="357" spans="1:14" hidden="1" x14ac:dyDescent="0.35">
      <c r="A357" t="s">
        <v>10</v>
      </c>
      <c r="B357" t="s">
        <v>29</v>
      </c>
      <c r="C357" t="s">
        <v>13</v>
      </c>
      <c r="D357" s="9">
        <v>0.99</v>
      </c>
      <c r="E357" s="10">
        <f>IF(COUNTIF(cis_DPH!$B$2:$B$84,B357)&gt;0,D357*1.1,IF(COUNTIF(cis_DPH!$B$85:$B$171,B357)&gt;0,D357*1.2,"chyba"))</f>
        <v>1.089</v>
      </c>
      <c r="G357" s="16" t="e">
        <f>_xlfn.XLOOKUP(Tabuľka9[[#This Row],[položka]],#REF!,#REF!)</f>
        <v>#REF!</v>
      </c>
      <c r="H357">
        <v>45</v>
      </c>
      <c r="I357" s="15">
        <f>Tabuľka9[[#This Row],[Aktuálna cena v RZ s DPH]]*Tabuľka9[[#This Row],[Priemerný odber za mesiac]]</f>
        <v>49.004999999999995</v>
      </c>
      <c r="J357">
        <v>180</v>
      </c>
      <c r="K357" s="17" t="e">
        <f>Tabuľka9[[#This Row],[Cena za MJ s DPH]]*Tabuľka9[[#This Row],[Predpokladaný odber počas 6 mesiacov]]</f>
        <v>#REF!</v>
      </c>
      <c r="L357" s="1">
        <v>52757048</v>
      </c>
      <c r="M357" t="e">
        <f>_xlfn.XLOOKUP(Tabuľka9[[#This Row],[IČO]],#REF!,#REF!)</f>
        <v>#REF!</v>
      </c>
      <c r="N357" t="e">
        <f>_xlfn.XLOOKUP(Tabuľka9[[#This Row],[IČO]],#REF!,#REF!)</f>
        <v>#REF!</v>
      </c>
    </row>
    <row r="358" spans="1:14" hidden="1" x14ac:dyDescent="0.35">
      <c r="A358" t="s">
        <v>10</v>
      </c>
      <c r="B358" t="s">
        <v>30</v>
      </c>
      <c r="C358" t="s">
        <v>13</v>
      </c>
      <c r="D358" s="9">
        <v>0.6</v>
      </c>
      <c r="E358" s="10">
        <f>IF(COUNTIF(cis_DPH!$B$2:$B$84,B358)&gt;0,D358*1.1,IF(COUNTIF(cis_DPH!$B$85:$B$171,B358)&gt;0,D358*1.2,"chyba"))</f>
        <v>0.66</v>
      </c>
      <c r="G358" s="16" t="e">
        <f>_xlfn.XLOOKUP(Tabuľka9[[#This Row],[položka]],#REF!,#REF!)</f>
        <v>#REF!</v>
      </c>
      <c r="H358">
        <v>40</v>
      </c>
      <c r="I358" s="15">
        <f>Tabuľka9[[#This Row],[Aktuálna cena v RZ s DPH]]*Tabuľka9[[#This Row],[Priemerný odber za mesiac]]</f>
        <v>26.400000000000002</v>
      </c>
      <c r="J358">
        <v>210</v>
      </c>
      <c r="K358" s="17" t="e">
        <f>Tabuľka9[[#This Row],[Cena za MJ s DPH]]*Tabuľka9[[#This Row],[Predpokladaný odber počas 6 mesiacov]]</f>
        <v>#REF!</v>
      </c>
      <c r="L358" s="1">
        <v>52757048</v>
      </c>
      <c r="M358" t="e">
        <f>_xlfn.XLOOKUP(Tabuľka9[[#This Row],[IČO]],#REF!,#REF!)</f>
        <v>#REF!</v>
      </c>
      <c r="N358" t="e">
        <f>_xlfn.XLOOKUP(Tabuľka9[[#This Row],[IČO]],#REF!,#REF!)</f>
        <v>#REF!</v>
      </c>
    </row>
    <row r="359" spans="1:14" hidden="1" x14ac:dyDescent="0.35">
      <c r="A359" t="s">
        <v>10</v>
      </c>
      <c r="B359" t="s">
        <v>31</v>
      </c>
      <c r="C359" t="s">
        <v>13</v>
      </c>
      <c r="D359" s="9">
        <v>0.6</v>
      </c>
      <c r="E359" s="10">
        <f>IF(COUNTIF(cis_DPH!$B$2:$B$84,B359)&gt;0,D359*1.1,IF(COUNTIF(cis_DPH!$B$85:$B$171,B359)&gt;0,D359*1.2,"chyba"))</f>
        <v>0.66</v>
      </c>
      <c r="G359" s="16" t="e">
        <f>_xlfn.XLOOKUP(Tabuľka9[[#This Row],[položka]],#REF!,#REF!)</f>
        <v>#REF!</v>
      </c>
      <c r="H359">
        <v>30</v>
      </c>
      <c r="I359" s="15">
        <f>Tabuľka9[[#This Row],[Aktuálna cena v RZ s DPH]]*Tabuľka9[[#This Row],[Priemerný odber za mesiac]]</f>
        <v>19.8</v>
      </c>
      <c r="J359">
        <v>210</v>
      </c>
      <c r="K359" s="17" t="e">
        <f>Tabuľka9[[#This Row],[Cena za MJ s DPH]]*Tabuľka9[[#This Row],[Predpokladaný odber počas 6 mesiacov]]</f>
        <v>#REF!</v>
      </c>
      <c r="L359" s="1">
        <v>52757048</v>
      </c>
      <c r="M359" t="e">
        <f>_xlfn.XLOOKUP(Tabuľka9[[#This Row],[IČO]],#REF!,#REF!)</f>
        <v>#REF!</v>
      </c>
      <c r="N359" t="e">
        <f>_xlfn.XLOOKUP(Tabuľka9[[#This Row],[IČO]],#REF!,#REF!)</f>
        <v>#REF!</v>
      </c>
    </row>
    <row r="360" spans="1:14" hidden="1" x14ac:dyDescent="0.35">
      <c r="A360" t="s">
        <v>10</v>
      </c>
      <c r="B360" t="s">
        <v>32</v>
      </c>
      <c r="C360" t="s">
        <v>19</v>
      </c>
      <c r="D360" s="9">
        <v>0.65</v>
      </c>
      <c r="E360" s="10">
        <f>IF(COUNTIF(cis_DPH!$B$2:$B$84,B360)&gt;0,D360*1.1,IF(COUNTIF(cis_DPH!$B$85:$B$171,B360)&gt;0,D360*1.2,"chyba"))</f>
        <v>0.71500000000000008</v>
      </c>
      <c r="G360" s="16" t="e">
        <f>_xlfn.XLOOKUP(Tabuľka9[[#This Row],[položka]],#REF!,#REF!)</f>
        <v>#REF!</v>
      </c>
      <c r="H360">
        <v>50</v>
      </c>
      <c r="I360" s="15">
        <f>Tabuľka9[[#This Row],[Aktuálna cena v RZ s DPH]]*Tabuľka9[[#This Row],[Priemerný odber za mesiac]]</f>
        <v>35.750000000000007</v>
      </c>
      <c r="J360">
        <v>150</v>
      </c>
      <c r="K360" s="17" t="e">
        <f>Tabuľka9[[#This Row],[Cena za MJ s DPH]]*Tabuľka9[[#This Row],[Predpokladaný odber počas 6 mesiacov]]</f>
        <v>#REF!</v>
      </c>
      <c r="L360" s="1">
        <v>52757048</v>
      </c>
      <c r="M360" t="e">
        <f>_xlfn.XLOOKUP(Tabuľka9[[#This Row],[IČO]],#REF!,#REF!)</f>
        <v>#REF!</v>
      </c>
      <c r="N360" t="e">
        <f>_xlfn.XLOOKUP(Tabuľka9[[#This Row],[IČO]],#REF!,#REF!)</f>
        <v>#REF!</v>
      </c>
    </row>
    <row r="361" spans="1:14" hidden="1" x14ac:dyDescent="0.35">
      <c r="A361" t="s">
        <v>10</v>
      </c>
      <c r="B361" t="s">
        <v>33</v>
      </c>
      <c r="C361" t="s">
        <v>13</v>
      </c>
      <c r="D361" s="9">
        <v>0.55000000000000004</v>
      </c>
      <c r="E361" s="10">
        <f>IF(COUNTIF(cis_DPH!$B$2:$B$84,B361)&gt;0,D361*1.1,IF(COUNTIF(cis_DPH!$B$85:$B$171,B361)&gt;0,D361*1.2,"chyba"))</f>
        <v>0.60500000000000009</v>
      </c>
      <c r="G361" s="16" t="e">
        <f>_xlfn.XLOOKUP(Tabuľka9[[#This Row],[položka]],#REF!,#REF!)</f>
        <v>#REF!</v>
      </c>
      <c r="H361">
        <v>15</v>
      </c>
      <c r="I361" s="15">
        <f>Tabuľka9[[#This Row],[Aktuálna cena v RZ s DPH]]*Tabuľka9[[#This Row],[Priemerný odber za mesiac]]</f>
        <v>9.0750000000000011</v>
      </c>
      <c r="J361">
        <v>70</v>
      </c>
      <c r="K361" s="17" t="e">
        <f>Tabuľka9[[#This Row],[Cena za MJ s DPH]]*Tabuľka9[[#This Row],[Predpokladaný odber počas 6 mesiacov]]</f>
        <v>#REF!</v>
      </c>
      <c r="L361" s="1">
        <v>52757048</v>
      </c>
      <c r="M361" t="e">
        <f>_xlfn.XLOOKUP(Tabuľka9[[#This Row],[IČO]],#REF!,#REF!)</f>
        <v>#REF!</v>
      </c>
      <c r="N361" t="e">
        <f>_xlfn.XLOOKUP(Tabuľka9[[#This Row],[IČO]],#REF!,#REF!)</f>
        <v>#REF!</v>
      </c>
    </row>
    <row r="362" spans="1:14" hidden="1" x14ac:dyDescent="0.35">
      <c r="A362" t="s">
        <v>10</v>
      </c>
      <c r="B362" t="s">
        <v>34</v>
      </c>
      <c r="C362" t="s">
        <v>13</v>
      </c>
      <c r="D362" s="9">
        <v>0.85</v>
      </c>
      <c r="E362" s="10">
        <f>IF(COUNTIF(cis_DPH!$B$2:$B$84,B362)&gt;0,D362*1.1,IF(COUNTIF(cis_DPH!$B$85:$B$171,B362)&gt;0,D362*1.2,"chyba"))</f>
        <v>0.93500000000000005</v>
      </c>
      <c r="G362" s="16" t="e">
        <f>_xlfn.XLOOKUP(Tabuľka9[[#This Row],[položka]],#REF!,#REF!)</f>
        <v>#REF!</v>
      </c>
      <c r="H362">
        <v>26</v>
      </c>
      <c r="I362" s="15">
        <f>Tabuľka9[[#This Row],[Aktuálna cena v RZ s DPH]]*Tabuľka9[[#This Row],[Priemerný odber za mesiac]]</f>
        <v>24.310000000000002</v>
      </c>
      <c r="J362">
        <v>100</v>
      </c>
      <c r="K362" s="17" t="e">
        <f>Tabuľka9[[#This Row],[Cena za MJ s DPH]]*Tabuľka9[[#This Row],[Predpokladaný odber počas 6 mesiacov]]</f>
        <v>#REF!</v>
      </c>
      <c r="L362" s="1">
        <v>52757048</v>
      </c>
      <c r="M362" t="e">
        <f>_xlfn.XLOOKUP(Tabuľka9[[#This Row],[IČO]],#REF!,#REF!)</f>
        <v>#REF!</v>
      </c>
      <c r="N362" t="e">
        <f>_xlfn.XLOOKUP(Tabuľka9[[#This Row],[IČO]],#REF!,#REF!)</f>
        <v>#REF!</v>
      </c>
    </row>
    <row r="363" spans="1:14" hidden="1" x14ac:dyDescent="0.35">
      <c r="A363" t="s">
        <v>10</v>
      </c>
      <c r="B363" t="s">
        <v>35</v>
      </c>
      <c r="C363" t="s">
        <v>13</v>
      </c>
      <c r="D363" s="9">
        <v>1</v>
      </c>
      <c r="E363" s="10">
        <f>IF(COUNTIF(cis_DPH!$B$2:$B$84,B363)&gt;0,D363*1.1,IF(COUNTIF(cis_DPH!$B$85:$B$171,B363)&gt;0,D363*1.2,"chyba"))</f>
        <v>1.1000000000000001</v>
      </c>
      <c r="G363" s="16" t="e">
        <f>_xlfn.XLOOKUP(Tabuľka9[[#This Row],[položka]],#REF!,#REF!)</f>
        <v>#REF!</v>
      </c>
      <c r="H363">
        <v>30</v>
      </c>
      <c r="I363" s="15">
        <f>Tabuľka9[[#This Row],[Aktuálna cena v RZ s DPH]]*Tabuľka9[[#This Row],[Priemerný odber za mesiac]]</f>
        <v>33</v>
      </c>
      <c r="J363">
        <v>200</v>
      </c>
      <c r="K363" s="17" t="e">
        <f>Tabuľka9[[#This Row],[Cena za MJ s DPH]]*Tabuľka9[[#This Row],[Predpokladaný odber počas 6 mesiacov]]</f>
        <v>#REF!</v>
      </c>
      <c r="L363" s="1">
        <v>52757048</v>
      </c>
      <c r="M363" t="e">
        <f>_xlfn.XLOOKUP(Tabuľka9[[#This Row],[IČO]],#REF!,#REF!)</f>
        <v>#REF!</v>
      </c>
      <c r="N363" t="e">
        <f>_xlfn.XLOOKUP(Tabuľka9[[#This Row],[IČO]],#REF!,#REF!)</f>
        <v>#REF!</v>
      </c>
    </row>
    <row r="364" spans="1:14" hidden="1" x14ac:dyDescent="0.35">
      <c r="A364" t="s">
        <v>10</v>
      </c>
      <c r="B364" t="s">
        <v>36</v>
      </c>
      <c r="C364" t="s">
        <v>13</v>
      </c>
      <c r="E364" s="10">
        <f>IF(COUNTIF(cis_DPH!$B$2:$B$84,B364)&gt;0,D364*1.1,IF(COUNTIF(cis_DPH!$B$85:$B$171,B364)&gt;0,D364*1.2,"chyba"))</f>
        <v>0</v>
      </c>
      <c r="G364" s="16" t="e">
        <f>_xlfn.XLOOKUP(Tabuľka9[[#This Row],[položka]],#REF!,#REF!)</f>
        <v>#REF!</v>
      </c>
      <c r="I364" s="15">
        <f>Tabuľka9[[#This Row],[Aktuálna cena v RZ s DPH]]*Tabuľka9[[#This Row],[Priemerný odber za mesiac]]</f>
        <v>0</v>
      </c>
      <c r="J364" t="s">
        <v>190</v>
      </c>
      <c r="K364" s="17" t="e">
        <f>Tabuľka9[[#This Row],[Cena za MJ s DPH]]*Tabuľka9[[#This Row],[Predpokladaný odber počas 6 mesiacov]]</f>
        <v>#REF!</v>
      </c>
      <c r="L364" s="1">
        <v>52757048</v>
      </c>
      <c r="M364" t="e">
        <f>_xlfn.XLOOKUP(Tabuľka9[[#This Row],[IČO]],#REF!,#REF!)</f>
        <v>#REF!</v>
      </c>
      <c r="N364" t="e">
        <f>_xlfn.XLOOKUP(Tabuľka9[[#This Row],[IČO]],#REF!,#REF!)</f>
        <v>#REF!</v>
      </c>
    </row>
    <row r="365" spans="1:14" hidden="1" x14ac:dyDescent="0.35">
      <c r="A365" t="s">
        <v>10</v>
      </c>
      <c r="B365" t="s">
        <v>37</v>
      </c>
      <c r="C365" t="s">
        <v>13</v>
      </c>
      <c r="D365" s="9">
        <v>0.5</v>
      </c>
      <c r="E365" s="10">
        <f>IF(COUNTIF(cis_DPH!$B$2:$B$84,B365)&gt;0,D365*1.1,IF(COUNTIF(cis_DPH!$B$85:$B$171,B365)&gt;0,D365*1.2,"chyba"))</f>
        <v>0.55000000000000004</v>
      </c>
      <c r="G365" s="16" t="e">
        <f>_xlfn.XLOOKUP(Tabuľka9[[#This Row],[položka]],#REF!,#REF!)</f>
        <v>#REF!</v>
      </c>
      <c r="H365">
        <v>25</v>
      </c>
      <c r="I365" s="15">
        <f>Tabuľka9[[#This Row],[Aktuálna cena v RZ s DPH]]*Tabuľka9[[#This Row],[Priemerný odber za mesiac]]</f>
        <v>13.750000000000002</v>
      </c>
      <c r="J365">
        <v>150</v>
      </c>
      <c r="K365" s="17" t="e">
        <f>Tabuľka9[[#This Row],[Cena za MJ s DPH]]*Tabuľka9[[#This Row],[Predpokladaný odber počas 6 mesiacov]]</f>
        <v>#REF!</v>
      </c>
      <c r="L365" s="1">
        <v>52757048</v>
      </c>
      <c r="M365" t="e">
        <f>_xlfn.XLOOKUP(Tabuľka9[[#This Row],[IČO]],#REF!,#REF!)</f>
        <v>#REF!</v>
      </c>
      <c r="N365" t="e">
        <f>_xlfn.XLOOKUP(Tabuľka9[[#This Row],[IČO]],#REF!,#REF!)</f>
        <v>#REF!</v>
      </c>
    </row>
    <row r="366" spans="1:14" hidden="1" x14ac:dyDescent="0.35">
      <c r="A366" t="s">
        <v>10</v>
      </c>
      <c r="B366" t="s">
        <v>38</v>
      </c>
      <c r="C366" t="s">
        <v>13</v>
      </c>
      <c r="D366" s="9">
        <v>0.65</v>
      </c>
      <c r="E366" s="10">
        <f>IF(COUNTIF(cis_DPH!$B$2:$B$84,B366)&gt;0,D366*1.1,IF(COUNTIF(cis_DPH!$B$85:$B$171,B366)&gt;0,D366*1.2,"chyba"))</f>
        <v>0.71500000000000008</v>
      </c>
      <c r="G366" s="16" t="e">
        <f>_xlfn.XLOOKUP(Tabuľka9[[#This Row],[položka]],#REF!,#REF!)</f>
        <v>#REF!</v>
      </c>
      <c r="H366">
        <v>10</v>
      </c>
      <c r="I366" s="15">
        <f>Tabuľka9[[#This Row],[Aktuálna cena v RZ s DPH]]*Tabuľka9[[#This Row],[Priemerný odber za mesiac]]</f>
        <v>7.15</v>
      </c>
      <c r="J366">
        <v>60</v>
      </c>
      <c r="K366" s="17" t="e">
        <f>Tabuľka9[[#This Row],[Cena za MJ s DPH]]*Tabuľka9[[#This Row],[Predpokladaný odber počas 6 mesiacov]]</f>
        <v>#REF!</v>
      </c>
      <c r="L366" s="1">
        <v>52757048</v>
      </c>
      <c r="M366" t="e">
        <f>_xlfn.XLOOKUP(Tabuľka9[[#This Row],[IČO]],#REF!,#REF!)</f>
        <v>#REF!</v>
      </c>
      <c r="N366" t="e">
        <f>_xlfn.XLOOKUP(Tabuľka9[[#This Row],[IČO]],#REF!,#REF!)</f>
        <v>#REF!</v>
      </c>
    </row>
    <row r="367" spans="1:14" hidden="1" x14ac:dyDescent="0.35">
      <c r="A367" t="s">
        <v>10</v>
      </c>
      <c r="B367" t="s">
        <v>39</v>
      </c>
      <c r="C367" t="s">
        <v>13</v>
      </c>
      <c r="D367" s="9">
        <v>3.0769230769230771</v>
      </c>
      <c r="E367" s="10">
        <f>IF(COUNTIF(cis_DPH!$B$2:$B$84,B367)&gt;0,D367*1.1,IF(COUNTIF(cis_DPH!$B$85:$B$171,B367)&gt;0,D367*1.2,"chyba"))</f>
        <v>3.384615384615385</v>
      </c>
      <c r="G367" s="16" t="e">
        <f>_xlfn.XLOOKUP(Tabuľka9[[#This Row],[položka]],#REF!,#REF!)</f>
        <v>#REF!</v>
      </c>
      <c r="H367">
        <v>20</v>
      </c>
      <c r="I367" s="15">
        <f>Tabuľka9[[#This Row],[Aktuálna cena v RZ s DPH]]*Tabuľka9[[#This Row],[Priemerný odber za mesiac]]</f>
        <v>67.692307692307708</v>
      </c>
      <c r="J367">
        <v>58.5</v>
      </c>
      <c r="K367" s="17" t="e">
        <f>Tabuľka9[[#This Row],[Cena za MJ s DPH]]*Tabuľka9[[#This Row],[Predpokladaný odber počas 6 mesiacov]]</f>
        <v>#REF!</v>
      </c>
      <c r="L367" s="1">
        <v>52757048</v>
      </c>
      <c r="M367" t="e">
        <f>_xlfn.XLOOKUP(Tabuľka9[[#This Row],[IČO]],#REF!,#REF!)</f>
        <v>#REF!</v>
      </c>
      <c r="N367" t="e">
        <f>_xlfn.XLOOKUP(Tabuľka9[[#This Row],[IČO]],#REF!,#REF!)</f>
        <v>#REF!</v>
      </c>
    </row>
    <row r="368" spans="1:14" hidden="1" x14ac:dyDescent="0.35">
      <c r="A368" t="s">
        <v>10</v>
      </c>
      <c r="B368" t="s">
        <v>40</v>
      </c>
      <c r="C368" t="s">
        <v>13</v>
      </c>
      <c r="E368" s="10">
        <f>IF(COUNTIF(cis_DPH!$B$2:$B$84,B368)&gt;0,D368*1.1,IF(COUNTIF(cis_DPH!$B$85:$B$171,B368)&gt;0,D368*1.2,"chyba"))</f>
        <v>0</v>
      </c>
      <c r="G368" s="16" t="e">
        <f>_xlfn.XLOOKUP(Tabuľka9[[#This Row],[položka]],#REF!,#REF!)</f>
        <v>#REF!</v>
      </c>
      <c r="I368" s="15">
        <f>Tabuľka9[[#This Row],[Aktuálna cena v RZ s DPH]]*Tabuľka9[[#This Row],[Priemerný odber za mesiac]]</f>
        <v>0</v>
      </c>
      <c r="K368" s="17" t="e">
        <f>Tabuľka9[[#This Row],[Cena za MJ s DPH]]*Tabuľka9[[#This Row],[Predpokladaný odber počas 6 mesiacov]]</f>
        <v>#REF!</v>
      </c>
      <c r="L368" s="1">
        <v>52757048</v>
      </c>
      <c r="M368" t="e">
        <f>_xlfn.XLOOKUP(Tabuľka9[[#This Row],[IČO]],#REF!,#REF!)</f>
        <v>#REF!</v>
      </c>
      <c r="N368" t="e">
        <f>_xlfn.XLOOKUP(Tabuľka9[[#This Row],[IČO]],#REF!,#REF!)</f>
        <v>#REF!</v>
      </c>
    </row>
    <row r="369" spans="1:14" hidden="1" x14ac:dyDescent="0.35">
      <c r="A369" t="s">
        <v>10</v>
      </c>
      <c r="B369" t="s">
        <v>41</v>
      </c>
      <c r="C369" t="s">
        <v>13</v>
      </c>
      <c r="D369" s="9">
        <v>0.85</v>
      </c>
      <c r="E369" s="10">
        <f>IF(COUNTIF(cis_DPH!$B$2:$B$84,B369)&gt;0,D369*1.1,IF(COUNTIF(cis_DPH!$B$85:$B$171,B369)&gt;0,D369*1.2,"chyba"))</f>
        <v>0.93500000000000005</v>
      </c>
      <c r="G369" s="16" t="e">
        <f>_xlfn.XLOOKUP(Tabuľka9[[#This Row],[položka]],#REF!,#REF!)</f>
        <v>#REF!</v>
      </c>
      <c r="H369">
        <v>15</v>
      </c>
      <c r="I369" s="15">
        <f>Tabuľka9[[#This Row],[Aktuálna cena v RZ s DPH]]*Tabuľka9[[#This Row],[Priemerný odber za mesiac]]</f>
        <v>14.025</v>
      </c>
      <c r="J369">
        <v>60</v>
      </c>
      <c r="K369" s="17" t="e">
        <f>Tabuľka9[[#This Row],[Cena za MJ s DPH]]*Tabuľka9[[#This Row],[Predpokladaný odber počas 6 mesiacov]]</f>
        <v>#REF!</v>
      </c>
      <c r="L369" s="1">
        <v>52757048</v>
      </c>
      <c r="M369" t="e">
        <f>_xlfn.XLOOKUP(Tabuľka9[[#This Row],[IČO]],#REF!,#REF!)</f>
        <v>#REF!</v>
      </c>
      <c r="N369" t="e">
        <f>_xlfn.XLOOKUP(Tabuľka9[[#This Row],[IČO]],#REF!,#REF!)</f>
        <v>#REF!</v>
      </c>
    </row>
    <row r="370" spans="1:14" hidden="1" x14ac:dyDescent="0.35">
      <c r="A370" t="s">
        <v>10</v>
      </c>
      <c r="B370" t="s">
        <v>42</v>
      </c>
      <c r="C370" t="s">
        <v>19</v>
      </c>
      <c r="E370" s="10">
        <f>IF(COUNTIF(cis_DPH!$B$2:$B$84,B370)&gt;0,D370*1.1,IF(COUNTIF(cis_DPH!$B$85:$B$171,B370)&gt;0,D370*1.2,"chyba"))</f>
        <v>0</v>
      </c>
      <c r="G370" s="16" t="e">
        <f>_xlfn.XLOOKUP(Tabuľka9[[#This Row],[položka]],#REF!,#REF!)</f>
        <v>#REF!</v>
      </c>
      <c r="I370" s="15">
        <f>Tabuľka9[[#This Row],[Aktuálna cena v RZ s DPH]]*Tabuľka9[[#This Row],[Priemerný odber za mesiac]]</f>
        <v>0</v>
      </c>
      <c r="J370" t="s">
        <v>190</v>
      </c>
      <c r="K370" s="17" t="e">
        <f>Tabuľka9[[#This Row],[Cena za MJ s DPH]]*Tabuľka9[[#This Row],[Predpokladaný odber počas 6 mesiacov]]</f>
        <v>#REF!</v>
      </c>
      <c r="L370" s="1">
        <v>52757048</v>
      </c>
      <c r="M370" t="e">
        <f>_xlfn.XLOOKUP(Tabuľka9[[#This Row],[IČO]],#REF!,#REF!)</f>
        <v>#REF!</v>
      </c>
      <c r="N370" t="e">
        <f>_xlfn.XLOOKUP(Tabuľka9[[#This Row],[IČO]],#REF!,#REF!)</f>
        <v>#REF!</v>
      </c>
    </row>
    <row r="371" spans="1:14" hidden="1" x14ac:dyDescent="0.35">
      <c r="A371" t="s">
        <v>10</v>
      </c>
      <c r="B371" t="s">
        <v>43</v>
      </c>
      <c r="C371" t="s">
        <v>13</v>
      </c>
      <c r="D371" s="9">
        <v>2</v>
      </c>
      <c r="E371" s="10">
        <f>IF(COUNTIF(cis_DPH!$B$2:$B$84,B371)&gt;0,D371*1.1,IF(COUNTIF(cis_DPH!$B$85:$B$171,B371)&gt;0,D371*1.2,"chyba"))</f>
        <v>2.4</v>
      </c>
      <c r="G371" s="16" t="e">
        <f>_xlfn.XLOOKUP(Tabuľka9[[#This Row],[položka]],#REF!,#REF!)</f>
        <v>#REF!</v>
      </c>
      <c r="H371">
        <v>26</v>
      </c>
      <c r="I371" s="15">
        <f>Tabuľka9[[#This Row],[Aktuálna cena v RZ s DPH]]*Tabuľka9[[#This Row],[Priemerný odber za mesiac]]</f>
        <v>62.4</v>
      </c>
      <c r="J371">
        <v>80</v>
      </c>
      <c r="K371" s="17" t="e">
        <f>Tabuľka9[[#This Row],[Cena za MJ s DPH]]*Tabuľka9[[#This Row],[Predpokladaný odber počas 6 mesiacov]]</f>
        <v>#REF!</v>
      </c>
      <c r="L371" s="1">
        <v>52757048</v>
      </c>
      <c r="M371" t="e">
        <f>_xlfn.XLOOKUP(Tabuľka9[[#This Row],[IČO]],#REF!,#REF!)</f>
        <v>#REF!</v>
      </c>
      <c r="N371" t="e">
        <f>_xlfn.XLOOKUP(Tabuľka9[[#This Row],[IČO]],#REF!,#REF!)</f>
        <v>#REF!</v>
      </c>
    </row>
    <row r="372" spans="1:14" hidden="1" x14ac:dyDescent="0.35">
      <c r="A372" t="s">
        <v>10</v>
      </c>
      <c r="B372" t="s">
        <v>44</v>
      </c>
      <c r="C372" t="s">
        <v>13</v>
      </c>
      <c r="D372" s="9">
        <v>0.55000000000000004</v>
      </c>
      <c r="E372" s="10">
        <f>IF(COUNTIF(cis_DPH!$B$2:$B$84,B372)&gt;0,D372*1.1,IF(COUNTIF(cis_DPH!$B$85:$B$171,B372)&gt;0,D372*1.2,"chyba"))</f>
        <v>0.66</v>
      </c>
      <c r="G372" s="16" t="e">
        <f>_xlfn.XLOOKUP(Tabuľka9[[#This Row],[položka]],#REF!,#REF!)</f>
        <v>#REF!</v>
      </c>
      <c r="H372">
        <v>13</v>
      </c>
      <c r="I372" s="15">
        <f>Tabuľka9[[#This Row],[Aktuálna cena v RZ s DPH]]*Tabuľka9[[#This Row],[Priemerný odber za mesiac]]</f>
        <v>8.58</v>
      </c>
      <c r="J372">
        <v>60</v>
      </c>
      <c r="K372" s="17" t="e">
        <f>Tabuľka9[[#This Row],[Cena za MJ s DPH]]*Tabuľka9[[#This Row],[Predpokladaný odber počas 6 mesiacov]]</f>
        <v>#REF!</v>
      </c>
      <c r="L372" s="1">
        <v>52757048</v>
      </c>
      <c r="M372" t="e">
        <f>_xlfn.XLOOKUP(Tabuľka9[[#This Row],[IČO]],#REF!,#REF!)</f>
        <v>#REF!</v>
      </c>
      <c r="N372" t="e">
        <f>_xlfn.XLOOKUP(Tabuľka9[[#This Row],[IČO]],#REF!,#REF!)</f>
        <v>#REF!</v>
      </c>
    </row>
    <row r="373" spans="1:14" hidden="1" x14ac:dyDescent="0.35">
      <c r="A373" t="s">
        <v>10</v>
      </c>
      <c r="B373" t="s">
        <v>45</v>
      </c>
      <c r="C373" t="s">
        <v>13</v>
      </c>
      <c r="D373" s="9">
        <v>1.25</v>
      </c>
      <c r="E373" s="10">
        <f>IF(COUNTIF(cis_DPH!$B$2:$B$84,B373)&gt;0,D373*1.1,IF(COUNTIF(cis_DPH!$B$85:$B$171,B373)&gt;0,D373*1.2,"chyba"))</f>
        <v>1.5</v>
      </c>
      <c r="G373" s="16" t="e">
        <f>_xlfn.XLOOKUP(Tabuľka9[[#This Row],[položka]],#REF!,#REF!)</f>
        <v>#REF!</v>
      </c>
      <c r="H373">
        <v>13</v>
      </c>
      <c r="I373" s="15">
        <f>Tabuľka9[[#This Row],[Aktuálna cena v RZ s DPH]]*Tabuľka9[[#This Row],[Priemerný odber za mesiac]]</f>
        <v>19.5</v>
      </c>
      <c r="J373">
        <v>60</v>
      </c>
      <c r="K373" s="17" t="e">
        <f>Tabuľka9[[#This Row],[Cena za MJ s DPH]]*Tabuľka9[[#This Row],[Predpokladaný odber počas 6 mesiacov]]</f>
        <v>#REF!</v>
      </c>
      <c r="L373" s="1">
        <v>52757048</v>
      </c>
      <c r="M373" t="e">
        <f>_xlfn.XLOOKUP(Tabuľka9[[#This Row],[IČO]],#REF!,#REF!)</f>
        <v>#REF!</v>
      </c>
      <c r="N373" t="e">
        <f>_xlfn.XLOOKUP(Tabuľka9[[#This Row],[IČO]],#REF!,#REF!)</f>
        <v>#REF!</v>
      </c>
    </row>
    <row r="374" spans="1:14" hidden="1" x14ac:dyDescent="0.35">
      <c r="A374" t="s">
        <v>10</v>
      </c>
      <c r="B374" t="s">
        <v>46</v>
      </c>
      <c r="C374" t="s">
        <v>13</v>
      </c>
      <c r="D374" s="9">
        <v>0.55000000000000004</v>
      </c>
      <c r="E374" s="10">
        <f>IF(COUNTIF(cis_DPH!$B$2:$B$84,B374)&gt;0,D374*1.1,IF(COUNTIF(cis_DPH!$B$85:$B$171,B374)&gt;0,D374*1.2,"chyba"))</f>
        <v>0.66</v>
      </c>
      <c r="G374" s="16" t="e">
        <f>_xlfn.XLOOKUP(Tabuľka9[[#This Row],[položka]],#REF!,#REF!)</f>
        <v>#REF!</v>
      </c>
      <c r="H374">
        <v>60</v>
      </c>
      <c r="I374" s="15">
        <f>Tabuľka9[[#This Row],[Aktuálna cena v RZ s DPH]]*Tabuľka9[[#This Row],[Priemerný odber za mesiac]]</f>
        <v>39.6</v>
      </c>
      <c r="J374">
        <v>400</v>
      </c>
      <c r="K374" s="17" t="e">
        <f>Tabuľka9[[#This Row],[Cena za MJ s DPH]]*Tabuľka9[[#This Row],[Predpokladaný odber počas 6 mesiacov]]</f>
        <v>#REF!</v>
      </c>
      <c r="L374" s="1">
        <v>52757048</v>
      </c>
      <c r="M374" t="e">
        <f>_xlfn.XLOOKUP(Tabuľka9[[#This Row],[IČO]],#REF!,#REF!)</f>
        <v>#REF!</v>
      </c>
      <c r="N374" t="e">
        <f>_xlfn.XLOOKUP(Tabuľka9[[#This Row],[IČO]],#REF!,#REF!)</f>
        <v>#REF!</v>
      </c>
    </row>
    <row r="375" spans="1:14" hidden="1" x14ac:dyDescent="0.35">
      <c r="A375" t="s">
        <v>10</v>
      </c>
      <c r="B375" t="s">
        <v>47</v>
      </c>
      <c r="C375" t="s">
        <v>48</v>
      </c>
      <c r="E375" s="10">
        <f>IF(COUNTIF(cis_DPH!$B$2:$B$84,B375)&gt;0,D375*1.1,IF(COUNTIF(cis_DPH!$B$85:$B$171,B375)&gt;0,D375*1.2,"chyba"))</f>
        <v>0</v>
      </c>
      <c r="G375" s="16" t="e">
        <f>_xlfn.XLOOKUP(Tabuľka9[[#This Row],[položka]],#REF!,#REF!)</f>
        <v>#REF!</v>
      </c>
      <c r="I375" s="15">
        <f>Tabuľka9[[#This Row],[Aktuálna cena v RZ s DPH]]*Tabuľka9[[#This Row],[Priemerný odber za mesiac]]</f>
        <v>0</v>
      </c>
      <c r="J375" t="s">
        <v>190</v>
      </c>
      <c r="K375" s="17" t="e">
        <f>Tabuľka9[[#This Row],[Cena za MJ s DPH]]*Tabuľka9[[#This Row],[Predpokladaný odber počas 6 mesiacov]]</f>
        <v>#REF!</v>
      </c>
      <c r="L375" s="1">
        <v>52757048</v>
      </c>
      <c r="M375" t="e">
        <f>_xlfn.XLOOKUP(Tabuľka9[[#This Row],[IČO]],#REF!,#REF!)</f>
        <v>#REF!</v>
      </c>
      <c r="N375" t="e">
        <f>_xlfn.XLOOKUP(Tabuľka9[[#This Row],[IČO]],#REF!,#REF!)</f>
        <v>#REF!</v>
      </c>
    </row>
    <row r="376" spans="1:14" hidden="1" x14ac:dyDescent="0.35">
      <c r="A376" t="s">
        <v>10</v>
      </c>
      <c r="B376" t="s">
        <v>49</v>
      </c>
      <c r="C376" t="s">
        <v>48</v>
      </c>
      <c r="E376" s="10">
        <f>IF(COUNTIF(cis_DPH!$B$2:$B$84,B376)&gt;0,D376*1.1,IF(COUNTIF(cis_DPH!$B$85:$B$171,B376)&gt;0,D376*1.2,"chyba"))</f>
        <v>0</v>
      </c>
      <c r="G376" s="16" t="e">
        <f>_xlfn.XLOOKUP(Tabuľka9[[#This Row],[položka]],#REF!,#REF!)</f>
        <v>#REF!</v>
      </c>
      <c r="I376" s="15">
        <f>Tabuľka9[[#This Row],[Aktuálna cena v RZ s DPH]]*Tabuľka9[[#This Row],[Priemerný odber za mesiac]]</f>
        <v>0</v>
      </c>
      <c r="J376" t="s">
        <v>190</v>
      </c>
      <c r="K376" s="17" t="e">
        <f>Tabuľka9[[#This Row],[Cena za MJ s DPH]]*Tabuľka9[[#This Row],[Predpokladaný odber počas 6 mesiacov]]</f>
        <v>#REF!</v>
      </c>
      <c r="L376" s="1">
        <v>52757048</v>
      </c>
      <c r="M376" t="e">
        <f>_xlfn.XLOOKUP(Tabuľka9[[#This Row],[IČO]],#REF!,#REF!)</f>
        <v>#REF!</v>
      </c>
      <c r="N376" t="e">
        <f>_xlfn.XLOOKUP(Tabuľka9[[#This Row],[IČO]],#REF!,#REF!)</f>
        <v>#REF!</v>
      </c>
    </row>
    <row r="377" spans="1:14" hidden="1" x14ac:dyDescent="0.35">
      <c r="A377" t="s">
        <v>10</v>
      </c>
      <c r="B377" t="s">
        <v>50</v>
      </c>
      <c r="C377" t="s">
        <v>13</v>
      </c>
      <c r="E377" s="10">
        <f>IF(COUNTIF(cis_DPH!$B$2:$B$84,B377)&gt;0,D377*1.1,IF(COUNTIF(cis_DPH!$B$85:$B$171,B377)&gt;0,D377*1.2,"chyba"))</f>
        <v>0</v>
      </c>
      <c r="G377" s="16" t="e">
        <f>_xlfn.XLOOKUP(Tabuľka9[[#This Row],[položka]],#REF!,#REF!)</f>
        <v>#REF!</v>
      </c>
      <c r="I377" s="15">
        <f>Tabuľka9[[#This Row],[Aktuálna cena v RZ s DPH]]*Tabuľka9[[#This Row],[Priemerný odber za mesiac]]</f>
        <v>0</v>
      </c>
      <c r="J377" t="s">
        <v>190</v>
      </c>
      <c r="K377" s="17" t="e">
        <f>Tabuľka9[[#This Row],[Cena za MJ s DPH]]*Tabuľka9[[#This Row],[Predpokladaný odber počas 6 mesiacov]]</f>
        <v>#REF!</v>
      </c>
      <c r="L377" s="1">
        <v>52757048</v>
      </c>
      <c r="M377" t="e">
        <f>_xlfn.XLOOKUP(Tabuľka9[[#This Row],[IČO]],#REF!,#REF!)</f>
        <v>#REF!</v>
      </c>
      <c r="N377" t="e">
        <f>_xlfn.XLOOKUP(Tabuľka9[[#This Row],[IČO]],#REF!,#REF!)</f>
        <v>#REF!</v>
      </c>
    </row>
    <row r="378" spans="1:14" hidden="1" x14ac:dyDescent="0.35">
      <c r="A378" t="s">
        <v>10</v>
      </c>
      <c r="B378" t="s">
        <v>51</v>
      </c>
      <c r="C378" t="s">
        <v>13</v>
      </c>
      <c r="E378" s="10">
        <f>IF(COUNTIF(cis_DPH!$B$2:$B$84,B378)&gt;0,D378*1.1,IF(COUNTIF(cis_DPH!$B$85:$B$171,B378)&gt;0,D378*1.2,"chyba"))</f>
        <v>0</v>
      </c>
      <c r="G378" s="16" t="e">
        <f>_xlfn.XLOOKUP(Tabuľka9[[#This Row],[položka]],#REF!,#REF!)</f>
        <v>#REF!</v>
      </c>
      <c r="I378" s="15">
        <f>Tabuľka9[[#This Row],[Aktuálna cena v RZ s DPH]]*Tabuľka9[[#This Row],[Priemerný odber za mesiac]]</f>
        <v>0</v>
      </c>
      <c r="J378" t="s">
        <v>190</v>
      </c>
      <c r="K378" s="17" t="e">
        <f>Tabuľka9[[#This Row],[Cena za MJ s DPH]]*Tabuľka9[[#This Row],[Predpokladaný odber počas 6 mesiacov]]</f>
        <v>#REF!</v>
      </c>
      <c r="L378" s="1">
        <v>52757048</v>
      </c>
      <c r="M378" t="e">
        <f>_xlfn.XLOOKUP(Tabuľka9[[#This Row],[IČO]],#REF!,#REF!)</f>
        <v>#REF!</v>
      </c>
      <c r="N378" t="e">
        <f>_xlfn.XLOOKUP(Tabuľka9[[#This Row],[IČO]],#REF!,#REF!)</f>
        <v>#REF!</v>
      </c>
    </row>
    <row r="379" spans="1:14" hidden="1" x14ac:dyDescent="0.35">
      <c r="A379" t="s">
        <v>10</v>
      </c>
      <c r="B379" t="s">
        <v>52</v>
      </c>
      <c r="C379" t="s">
        <v>13</v>
      </c>
      <c r="E379" s="10">
        <f>IF(COUNTIF(cis_DPH!$B$2:$B$84,B379)&gt;0,D379*1.1,IF(COUNTIF(cis_DPH!$B$85:$B$171,B379)&gt;0,D379*1.2,"chyba"))</f>
        <v>0</v>
      </c>
      <c r="G379" s="16" t="e">
        <f>_xlfn.XLOOKUP(Tabuľka9[[#This Row],[položka]],#REF!,#REF!)</f>
        <v>#REF!</v>
      </c>
      <c r="I379" s="15">
        <f>Tabuľka9[[#This Row],[Aktuálna cena v RZ s DPH]]*Tabuľka9[[#This Row],[Priemerný odber za mesiac]]</f>
        <v>0</v>
      </c>
      <c r="J379" t="s">
        <v>190</v>
      </c>
      <c r="K379" s="17" t="e">
        <f>Tabuľka9[[#This Row],[Cena za MJ s DPH]]*Tabuľka9[[#This Row],[Predpokladaný odber počas 6 mesiacov]]</f>
        <v>#REF!</v>
      </c>
      <c r="L379" s="1">
        <v>52757048</v>
      </c>
      <c r="M379" t="e">
        <f>_xlfn.XLOOKUP(Tabuľka9[[#This Row],[IČO]],#REF!,#REF!)</f>
        <v>#REF!</v>
      </c>
      <c r="N379" t="e">
        <f>_xlfn.XLOOKUP(Tabuľka9[[#This Row],[IČO]],#REF!,#REF!)</f>
        <v>#REF!</v>
      </c>
    </row>
    <row r="380" spans="1:14" hidden="1" x14ac:dyDescent="0.35">
      <c r="A380" t="s">
        <v>10</v>
      </c>
      <c r="B380" t="s">
        <v>53</v>
      </c>
      <c r="C380" t="s">
        <v>13</v>
      </c>
      <c r="E380" s="10">
        <f>IF(COUNTIF(cis_DPH!$B$2:$B$84,B380)&gt;0,D380*1.1,IF(COUNTIF(cis_DPH!$B$85:$B$171,B380)&gt;0,D380*1.2,"chyba"))</f>
        <v>0</v>
      </c>
      <c r="G380" s="16" t="e">
        <f>_xlfn.XLOOKUP(Tabuľka9[[#This Row],[položka]],#REF!,#REF!)</f>
        <v>#REF!</v>
      </c>
      <c r="I380" s="15">
        <f>Tabuľka9[[#This Row],[Aktuálna cena v RZ s DPH]]*Tabuľka9[[#This Row],[Priemerný odber za mesiac]]</f>
        <v>0</v>
      </c>
      <c r="J380" t="s">
        <v>190</v>
      </c>
      <c r="K380" s="17" t="e">
        <f>Tabuľka9[[#This Row],[Cena za MJ s DPH]]*Tabuľka9[[#This Row],[Predpokladaný odber počas 6 mesiacov]]</f>
        <v>#REF!</v>
      </c>
      <c r="L380" s="1">
        <v>52757048</v>
      </c>
      <c r="M380" t="e">
        <f>_xlfn.XLOOKUP(Tabuľka9[[#This Row],[IČO]],#REF!,#REF!)</f>
        <v>#REF!</v>
      </c>
      <c r="N380" t="e">
        <f>_xlfn.XLOOKUP(Tabuľka9[[#This Row],[IČO]],#REF!,#REF!)</f>
        <v>#REF!</v>
      </c>
    </row>
    <row r="381" spans="1:14" hidden="1" x14ac:dyDescent="0.35">
      <c r="A381" t="s">
        <v>10</v>
      </c>
      <c r="B381" t="s">
        <v>54</v>
      </c>
      <c r="C381" t="s">
        <v>13</v>
      </c>
      <c r="D381" s="9">
        <v>1.6</v>
      </c>
      <c r="E381" s="10">
        <f>IF(COUNTIF(cis_DPH!$B$2:$B$84,B381)&gt;0,D381*1.1,IF(COUNTIF(cis_DPH!$B$85:$B$171,B381)&gt;0,D381*1.2,"chyba"))</f>
        <v>1.7600000000000002</v>
      </c>
      <c r="G381" s="16" t="e">
        <f>_xlfn.XLOOKUP(Tabuľka9[[#This Row],[položka]],#REF!,#REF!)</f>
        <v>#REF!</v>
      </c>
      <c r="H381">
        <v>15</v>
      </c>
      <c r="I381" s="15">
        <f>Tabuľka9[[#This Row],[Aktuálna cena v RZ s DPH]]*Tabuľka9[[#This Row],[Priemerný odber za mesiac]]</f>
        <v>26.400000000000002</v>
      </c>
      <c r="J381">
        <v>100</v>
      </c>
      <c r="K381" s="17" t="e">
        <f>Tabuľka9[[#This Row],[Cena za MJ s DPH]]*Tabuľka9[[#This Row],[Predpokladaný odber počas 6 mesiacov]]</f>
        <v>#REF!</v>
      </c>
      <c r="L381" s="1">
        <v>52757048</v>
      </c>
      <c r="M381" t="e">
        <f>_xlfn.XLOOKUP(Tabuľka9[[#This Row],[IČO]],#REF!,#REF!)</f>
        <v>#REF!</v>
      </c>
      <c r="N381" t="e">
        <f>_xlfn.XLOOKUP(Tabuľka9[[#This Row],[IČO]],#REF!,#REF!)</f>
        <v>#REF!</v>
      </c>
    </row>
    <row r="382" spans="1:14" hidden="1" x14ac:dyDescent="0.35">
      <c r="A382" t="s">
        <v>10</v>
      </c>
      <c r="B382" t="s">
        <v>55</v>
      </c>
      <c r="C382" t="s">
        <v>13</v>
      </c>
      <c r="E382" s="10">
        <f>IF(COUNTIF(cis_DPH!$B$2:$B$84,B382)&gt;0,D382*1.1,IF(COUNTIF(cis_DPH!$B$85:$B$171,B382)&gt;0,D382*1.2,"chyba"))</f>
        <v>0</v>
      </c>
      <c r="G382" s="16" t="e">
        <f>_xlfn.XLOOKUP(Tabuľka9[[#This Row],[položka]],#REF!,#REF!)</f>
        <v>#REF!</v>
      </c>
      <c r="I382" s="15">
        <f>Tabuľka9[[#This Row],[Aktuálna cena v RZ s DPH]]*Tabuľka9[[#This Row],[Priemerný odber za mesiac]]</f>
        <v>0</v>
      </c>
      <c r="J382" t="s">
        <v>190</v>
      </c>
      <c r="K382" s="17" t="e">
        <f>Tabuľka9[[#This Row],[Cena za MJ s DPH]]*Tabuľka9[[#This Row],[Predpokladaný odber počas 6 mesiacov]]</f>
        <v>#REF!</v>
      </c>
      <c r="L382" s="1">
        <v>52757048</v>
      </c>
      <c r="M382" t="e">
        <f>_xlfn.XLOOKUP(Tabuľka9[[#This Row],[IČO]],#REF!,#REF!)</f>
        <v>#REF!</v>
      </c>
      <c r="N382" t="e">
        <f>_xlfn.XLOOKUP(Tabuľka9[[#This Row],[IČO]],#REF!,#REF!)</f>
        <v>#REF!</v>
      </c>
    </row>
    <row r="383" spans="1:14" hidden="1" x14ac:dyDescent="0.35">
      <c r="A383" t="s">
        <v>10</v>
      </c>
      <c r="B383" t="s">
        <v>56</v>
      </c>
      <c r="C383" t="s">
        <v>13</v>
      </c>
      <c r="D383" s="9">
        <v>1.2</v>
      </c>
      <c r="E383" s="10">
        <f>IF(COUNTIF(cis_DPH!$B$2:$B$84,B383)&gt;0,D383*1.1,IF(COUNTIF(cis_DPH!$B$85:$B$171,B383)&gt;0,D383*1.2,"chyba"))</f>
        <v>1.32</v>
      </c>
      <c r="G383" s="16" t="e">
        <f>_xlfn.XLOOKUP(Tabuľka9[[#This Row],[položka]],#REF!,#REF!)</f>
        <v>#REF!</v>
      </c>
      <c r="H383">
        <v>25</v>
      </c>
      <c r="I383" s="15">
        <f>Tabuľka9[[#This Row],[Aktuálna cena v RZ s DPH]]*Tabuľka9[[#This Row],[Priemerný odber za mesiac]]</f>
        <v>33</v>
      </c>
      <c r="J383">
        <v>150</v>
      </c>
      <c r="K383" s="17" t="e">
        <f>Tabuľka9[[#This Row],[Cena za MJ s DPH]]*Tabuľka9[[#This Row],[Predpokladaný odber počas 6 mesiacov]]</f>
        <v>#REF!</v>
      </c>
      <c r="L383" s="1">
        <v>52757048</v>
      </c>
      <c r="M383" t="e">
        <f>_xlfn.XLOOKUP(Tabuľka9[[#This Row],[IČO]],#REF!,#REF!)</f>
        <v>#REF!</v>
      </c>
      <c r="N383" t="e">
        <f>_xlfn.XLOOKUP(Tabuľka9[[#This Row],[IČO]],#REF!,#REF!)</f>
        <v>#REF!</v>
      </c>
    </row>
    <row r="384" spans="1:14" hidden="1" x14ac:dyDescent="0.35">
      <c r="A384" t="s">
        <v>10</v>
      </c>
      <c r="B384" t="s">
        <v>57</v>
      </c>
      <c r="C384" t="s">
        <v>13</v>
      </c>
      <c r="E384" s="10">
        <f>IF(COUNTIF(cis_DPH!$B$2:$B$84,B384)&gt;0,D384*1.1,IF(COUNTIF(cis_DPH!$B$85:$B$171,B384)&gt;0,D384*1.2,"chyba"))</f>
        <v>0</v>
      </c>
      <c r="G384" s="16" t="e">
        <f>_xlfn.XLOOKUP(Tabuľka9[[#This Row],[položka]],#REF!,#REF!)</f>
        <v>#REF!</v>
      </c>
      <c r="I384" s="15">
        <f>Tabuľka9[[#This Row],[Aktuálna cena v RZ s DPH]]*Tabuľka9[[#This Row],[Priemerný odber za mesiac]]</f>
        <v>0</v>
      </c>
      <c r="J384" t="s">
        <v>190</v>
      </c>
      <c r="K384" s="17" t="e">
        <f>Tabuľka9[[#This Row],[Cena za MJ s DPH]]*Tabuľka9[[#This Row],[Predpokladaný odber počas 6 mesiacov]]</f>
        <v>#REF!</v>
      </c>
      <c r="L384" s="1">
        <v>52757048</v>
      </c>
      <c r="M384" t="e">
        <f>_xlfn.XLOOKUP(Tabuľka9[[#This Row],[IČO]],#REF!,#REF!)</f>
        <v>#REF!</v>
      </c>
      <c r="N384" t="e">
        <f>_xlfn.XLOOKUP(Tabuľka9[[#This Row],[IČO]],#REF!,#REF!)</f>
        <v>#REF!</v>
      </c>
    </row>
    <row r="385" spans="1:14" hidden="1" x14ac:dyDescent="0.35">
      <c r="A385" t="s">
        <v>10</v>
      </c>
      <c r="B385" t="s">
        <v>58</v>
      </c>
      <c r="C385" t="s">
        <v>13</v>
      </c>
      <c r="E385" s="10">
        <f>IF(COUNTIF(cis_DPH!$B$2:$B$84,B385)&gt;0,D385*1.1,IF(COUNTIF(cis_DPH!$B$85:$B$171,B385)&gt;0,D385*1.2,"chyba"))</f>
        <v>0</v>
      </c>
      <c r="G385" s="16" t="e">
        <f>_xlfn.XLOOKUP(Tabuľka9[[#This Row],[položka]],#REF!,#REF!)</f>
        <v>#REF!</v>
      </c>
      <c r="I385" s="15">
        <f>Tabuľka9[[#This Row],[Aktuálna cena v RZ s DPH]]*Tabuľka9[[#This Row],[Priemerný odber za mesiac]]</f>
        <v>0</v>
      </c>
      <c r="J385" t="s">
        <v>190</v>
      </c>
      <c r="K385" s="17" t="e">
        <f>Tabuľka9[[#This Row],[Cena za MJ s DPH]]*Tabuľka9[[#This Row],[Predpokladaný odber počas 6 mesiacov]]</f>
        <v>#REF!</v>
      </c>
      <c r="L385" s="1">
        <v>52757048</v>
      </c>
      <c r="M385" t="e">
        <f>_xlfn.XLOOKUP(Tabuľka9[[#This Row],[IČO]],#REF!,#REF!)</f>
        <v>#REF!</v>
      </c>
      <c r="N385" t="e">
        <f>_xlfn.XLOOKUP(Tabuľka9[[#This Row],[IČO]],#REF!,#REF!)</f>
        <v>#REF!</v>
      </c>
    </row>
    <row r="386" spans="1:14" hidden="1" x14ac:dyDescent="0.35">
      <c r="A386" t="s">
        <v>10</v>
      </c>
      <c r="B386" t="s">
        <v>59</v>
      </c>
      <c r="C386" t="s">
        <v>13</v>
      </c>
      <c r="D386" s="9">
        <v>1</v>
      </c>
      <c r="E386" s="10">
        <f>IF(COUNTIF(cis_DPH!$B$2:$B$84,B386)&gt;0,D386*1.1,IF(COUNTIF(cis_DPH!$B$85:$B$171,B386)&gt;0,D386*1.2,"chyba"))</f>
        <v>1.2</v>
      </c>
      <c r="G386" s="16" t="e">
        <f>_xlfn.XLOOKUP(Tabuľka9[[#This Row],[položka]],#REF!,#REF!)</f>
        <v>#REF!</v>
      </c>
      <c r="H386">
        <v>30</v>
      </c>
      <c r="I386" s="15">
        <f>Tabuľka9[[#This Row],[Aktuálna cena v RZ s DPH]]*Tabuľka9[[#This Row],[Priemerný odber za mesiac]]</f>
        <v>36</v>
      </c>
      <c r="J386">
        <v>180</v>
      </c>
      <c r="K386" s="17" t="e">
        <f>Tabuľka9[[#This Row],[Cena za MJ s DPH]]*Tabuľka9[[#This Row],[Predpokladaný odber počas 6 mesiacov]]</f>
        <v>#REF!</v>
      </c>
      <c r="L386" s="1">
        <v>52757048</v>
      </c>
      <c r="M386" t="e">
        <f>_xlfn.XLOOKUP(Tabuľka9[[#This Row],[IČO]],#REF!,#REF!)</f>
        <v>#REF!</v>
      </c>
      <c r="N386" t="e">
        <f>_xlfn.XLOOKUP(Tabuľka9[[#This Row],[IČO]],#REF!,#REF!)</f>
        <v>#REF!</v>
      </c>
    </row>
    <row r="387" spans="1:14" hidden="1" x14ac:dyDescent="0.35">
      <c r="A387" t="s">
        <v>10</v>
      </c>
      <c r="B387" t="s">
        <v>60</v>
      </c>
      <c r="C387" t="s">
        <v>13</v>
      </c>
      <c r="E387" s="10">
        <f>IF(COUNTIF(cis_DPH!$B$2:$B$84,B387)&gt;0,D387*1.1,IF(COUNTIF(cis_DPH!$B$85:$B$171,B387)&gt;0,D387*1.2,"chyba"))</f>
        <v>0</v>
      </c>
      <c r="G387" s="16" t="e">
        <f>_xlfn.XLOOKUP(Tabuľka9[[#This Row],[položka]],#REF!,#REF!)</f>
        <v>#REF!</v>
      </c>
      <c r="I387" s="15">
        <f>Tabuľka9[[#This Row],[Aktuálna cena v RZ s DPH]]*Tabuľka9[[#This Row],[Priemerný odber za mesiac]]</f>
        <v>0</v>
      </c>
      <c r="J387" t="s">
        <v>190</v>
      </c>
      <c r="K387" s="17" t="e">
        <f>Tabuľka9[[#This Row],[Cena za MJ s DPH]]*Tabuľka9[[#This Row],[Predpokladaný odber počas 6 mesiacov]]</f>
        <v>#REF!</v>
      </c>
      <c r="L387" s="1">
        <v>52757048</v>
      </c>
      <c r="M387" t="e">
        <f>_xlfn.XLOOKUP(Tabuľka9[[#This Row],[IČO]],#REF!,#REF!)</f>
        <v>#REF!</v>
      </c>
      <c r="N387" t="e">
        <f>_xlfn.XLOOKUP(Tabuľka9[[#This Row],[IČO]],#REF!,#REF!)</f>
        <v>#REF!</v>
      </c>
    </row>
    <row r="388" spans="1:14" hidden="1" x14ac:dyDescent="0.35">
      <c r="A388" t="s">
        <v>10</v>
      </c>
      <c r="B388" t="s">
        <v>61</v>
      </c>
      <c r="C388" t="s">
        <v>19</v>
      </c>
      <c r="D388" s="9">
        <v>0.55000000000000004</v>
      </c>
      <c r="E388" s="10">
        <f>IF(COUNTIF(cis_DPH!$B$2:$B$84,B388)&gt;0,D388*1.1,IF(COUNTIF(cis_DPH!$B$85:$B$171,B388)&gt;0,D388*1.2,"chyba"))</f>
        <v>0.66</v>
      </c>
      <c r="G388" s="16" t="e">
        <f>_xlfn.XLOOKUP(Tabuľka9[[#This Row],[položka]],#REF!,#REF!)</f>
        <v>#REF!</v>
      </c>
      <c r="H388">
        <v>40</v>
      </c>
      <c r="I388" s="15">
        <f>Tabuľka9[[#This Row],[Aktuálna cena v RZ s DPH]]*Tabuľka9[[#This Row],[Priemerný odber za mesiac]]</f>
        <v>26.400000000000002</v>
      </c>
      <c r="J388">
        <v>120</v>
      </c>
      <c r="K388" s="17" t="e">
        <f>Tabuľka9[[#This Row],[Cena za MJ s DPH]]*Tabuľka9[[#This Row],[Predpokladaný odber počas 6 mesiacov]]</f>
        <v>#REF!</v>
      </c>
      <c r="L388" s="1">
        <v>52757048</v>
      </c>
      <c r="M388" t="e">
        <f>_xlfn.XLOOKUP(Tabuľka9[[#This Row],[IČO]],#REF!,#REF!)</f>
        <v>#REF!</v>
      </c>
      <c r="N388" t="e">
        <f>_xlfn.XLOOKUP(Tabuľka9[[#This Row],[IČO]],#REF!,#REF!)</f>
        <v>#REF!</v>
      </c>
    </row>
    <row r="389" spans="1:14" hidden="1" x14ac:dyDescent="0.35">
      <c r="A389" t="s">
        <v>10</v>
      </c>
      <c r="B389" t="s">
        <v>62</v>
      </c>
      <c r="C389" t="s">
        <v>13</v>
      </c>
      <c r="D389" s="9">
        <v>1.8</v>
      </c>
      <c r="E389" s="10">
        <f>IF(COUNTIF(cis_DPH!$B$2:$B$84,B389)&gt;0,D389*1.1,IF(COUNTIF(cis_DPH!$B$85:$B$171,B389)&gt;0,D389*1.2,"chyba"))</f>
        <v>2.16</v>
      </c>
      <c r="G389" s="16" t="e">
        <f>_xlfn.XLOOKUP(Tabuľka9[[#This Row],[položka]],#REF!,#REF!)</f>
        <v>#REF!</v>
      </c>
      <c r="H389">
        <v>15</v>
      </c>
      <c r="I389" s="15">
        <f>Tabuľka9[[#This Row],[Aktuálna cena v RZ s DPH]]*Tabuľka9[[#This Row],[Priemerný odber za mesiac]]</f>
        <v>32.400000000000006</v>
      </c>
      <c r="J389">
        <v>50</v>
      </c>
      <c r="K389" s="17" t="e">
        <f>Tabuľka9[[#This Row],[Cena za MJ s DPH]]*Tabuľka9[[#This Row],[Predpokladaný odber počas 6 mesiacov]]</f>
        <v>#REF!</v>
      </c>
      <c r="L389" s="1">
        <v>52757048</v>
      </c>
      <c r="M389" t="e">
        <f>_xlfn.XLOOKUP(Tabuľka9[[#This Row],[IČO]],#REF!,#REF!)</f>
        <v>#REF!</v>
      </c>
      <c r="N389" t="e">
        <f>_xlfn.XLOOKUP(Tabuľka9[[#This Row],[IČO]],#REF!,#REF!)</f>
        <v>#REF!</v>
      </c>
    </row>
    <row r="390" spans="1:14" hidden="1" x14ac:dyDescent="0.35">
      <c r="A390" t="s">
        <v>10</v>
      </c>
      <c r="B390" t="s">
        <v>63</v>
      </c>
      <c r="C390" t="s">
        <v>13</v>
      </c>
      <c r="E390" s="10">
        <f>IF(COUNTIF(cis_DPH!$B$2:$B$84,B390)&gt;0,D390*1.1,IF(COUNTIF(cis_DPH!$B$85:$B$171,B390)&gt;0,D390*1.2,"chyba"))</f>
        <v>0</v>
      </c>
      <c r="G390" s="16" t="e">
        <f>_xlfn.XLOOKUP(Tabuľka9[[#This Row],[položka]],#REF!,#REF!)</f>
        <v>#REF!</v>
      </c>
      <c r="I390" s="15">
        <f>Tabuľka9[[#This Row],[Aktuálna cena v RZ s DPH]]*Tabuľka9[[#This Row],[Priemerný odber za mesiac]]</f>
        <v>0</v>
      </c>
      <c r="J390" t="s">
        <v>190</v>
      </c>
      <c r="K390" s="17" t="e">
        <f>Tabuľka9[[#This Row],[Cena za MJ s DPH]]*Tabuľka9[[#This Row],[Predpokladaný odber počas 6 mesiacov]]</f>
        <v>#REF!</v>
      </c>
      <c r="L390" s="1">
        <v>52757048</v>
      </c>
      <c r="M390" t="e">
        <f>_xlfn.XLOOKUP(Tabuľka9[[#This Row],[IČO]],#REF!,#REF!)</f>
        <v>#REF!</v>
      </c>
      <c r="N390" t="e">
        <f>_xlfn.XLOOKUP(Tabuľka9[[#This Row],[IČO]],#REF!,#REF!)</f>
        <v>#REF!</v>
      </c>
    </row>
    <row r="391" spans="1:14" hidden="1" x14ac:dyDescent="0.35">
      <c r="A391" t="s">
        <v>10</v>
      </c>
      <c r="B391" t="s">
        <v>64</v>
      </c>
      <c r="C391" t="s">
        <v>19</v>
      </c>
      <c r="D391" s="9">
        <v>0.75</v>
      </c>
      <c r="E391" s="10">
        <f>IF(COUNTIF(cis_DPH!$B$2:$B$84,B391)&gt;0,D391*1.1,IF(COUNTIF(cis_DPH!$B$85:$B$171,B391)&gt;0,D391*1.2,"chyba"))</f>
        <v>0.82500000000000007</v>
      </c>
      <c r="G391" s="16" t="e">
        <f>_xlfn.XLOOKUP(Tabuľka9[[#This Row],[položka]],#REF!,#REF!)</f>
        <v>#REF!</v>
      </c>
      <c r="H391">
        <v>10</v>
      </c>
      <c r="I391" s="15">
        <f>Tabuľka9[[#This Row],[Aktuálna cena v RZ s DPH]]*Tabuľka9[[#This Row],[Priemerný odber za mesiac]]</f>
        <v>8.25</v>
      </c>
      <c r="J391">
        <v>60</v>
      </c>
      <c r="K391" s="17" t="e">
        <f>Tabuľka9[[#This Row],[Cena za MJ s DPH]]*Tabuľka9[[#This Row],[Predpokladaný odber počas 6 mesiacov]]</f>
        <v>#REF!</v>
      </c>
      <c r="L391" s="1">
        <v>52757048</v>
      </c>
      <c r="M391" t="e">
        <f>_xlfn.XLOOKUP(Tabuľka9[[#This Row],[IČO]],#REF!,#REF!)</f>
        <v>#REF!</v>
      </c>
      <c r="N391" t="e">
        <f>_xlfn.XLOOKUP(Tabuľka9[[#This Row],[IČO]],#REF!,#REF!)</f>
        <v>#REF!</v>
      </c>
    </row>
    <row r="392" spans="1:14" hidden="1" x14ac:dyDescent="0.35">
      <c r="A392" t="s">
        <v>10</v>
      </c>
      <c r="B392" t="s">
        <v>65</v>
      </c>
      <c r="C392" t="s">
        <v>19</v>
      </c>
      <c r="D392" s="9">
        <v>1.29</v>
      </c>
      <c r="E392" s="10">
        <f>IF(COUNTIF(cis_DPH!$B$2:$B$84,B392)&gt;0,D392*1.1,IF(COUNTIF(cis_DPH!$B$85:$B$171,B392)&gt;0,D392*1.2,"chyba"))</f>
        <v>1.4190000000000003</v>
      </c>
      <c r="G392" s="16" t="e">
        <f>_xlfn.XLOOKUP(Tabuľka9[[#This Row],[položka]],#REF!,#REF!)</f>
        <v>#REF!</v>
      </c>
      <c r="H392">
        <v>10</v>
      </c>
      <c r="I392" s="15">
        <f>Tabuľka9[[#This Row],[Aktuálna cena v RZ s DPH]]*Tabuľka9[[#This Row],[Priemerný odber za mesiac]]</f>
        <v>14.190000000000003</v>
      </c>
      <c r="J392">
        <v>60</v>
      </c>
      <c r="K392" s="17" t="e">
        <f>Tabuľka9[[#This Row],[Cena za MJ s DPH]]*Tabuľka9[[#This Row],[Predpokladaný odber počas 6 mesiacov]]</f>
        <v>#REF!</v>
      </c>
      <c r="L392" s="1">
        <v>52757048</v>
      </c>
      <c r="M392" t="e">
        <f>_xlfn.XLOOKUP(Tabuľka9[[#This Row],[IČO]],#REF!,#REF!)</f>
        <v>#REF!</v>
      </c>
      <c r="N392" t="e">
        <f>_xlfn.XLOOKUP(Tabuľka9[[#This Row],[IČO]],#REF!,#REF!)</f>
        <v>#REF!</v>
      </c>
    </row>
    <row r="393" spans="1:14" hidden="1" x14ac:dyDescent="0.35">
      <c r="A393" t="s">
        <v>10</v>
      </c>
      <c r="B393" t="s">
        <v>66</v>
      </c>
      <c r="C393" t="s">
        <v>19</v>
      </c>
      <c r="E393" s="10">
        <f>IF(COUNTIF(cis_DPH!$B$2:$B$84,B393)&gt;0,D393*1.1,IF(COUNTIF(cis_DPH!$B$85:$B$171,B393)&gt;0,D393*1.2,"chyba"))</f>
        <v>0</v>
      </c>
      <c r="G393" s="16" t="e">
        <f>_xlfn.XLOOKUP(Tabuľka9[[#This Row],[položka]],#REF!,#REF!)</f>
        <v>#REF!</v>
      </c>
      <c r="I393" s="15">
        <f>Tabuľka9[[#This Row],[Aktuálna cena v RZ s DPH]]*Tabuľka9[[#This Row],[Priemerný odber za mesiac]]</f>
        <v>0</v>
      </c>
      <c r="J393" t="s">
        <v>190</v>
      </c>
      <c r="K393" s="17" t="e">
        <f>Tabuľka9[[#This Row],[Cena za MJ s DPH]]*Tabuľka9[[#This Row],[Predpokladaný odber počas 6 mesiacov]]</f>
        <v>#REF!</v>
      </c>
      <c r="L393" s="1">
        <v>52757048</v>
      </c>
      <c r="M393" t="e">
        <f>_xlfn.XLOOKUP(Tabuľka9[[#This Row],[IČO]],#REF!,#REF!)</f>
        <v>#REF!</v>
      </c>
      <c r="N393" t="e">
        <f>_xlfn.XLOOKUP(Tabuľka9[[#This Row],[IČO]],#REF!,#REF!)</f>
        <v>#REF!</v>
      </c>
    </row>
    <row r="394" spans="1:14" hidden="1" x14ac:dyDescent="0.35">
      <c r="A394" t="s">
        <v>10</v>
      </c>
      <c r="B394" t="s">
        <v>67</v>
      </c>
      <c r="C394" t="s">
        <v>13</v>
      </c>
      <c r="E394" s="10">
        <f>IF(COUNTIF(cis_DPH!$B$2:$B$84,B394)&gt;0,D394*1.1,IF(COUNTIF(cis_DPH!$B$85:$B$171,B394)&gt;0,D394*1.2,"chyba"))</f>
        <v>0</v>
      </c>
      <c r="G394" s="16" t="e">
        <f>_xlfn.XLOOKUP(Tabuľka9[[#This Row],[položka]],#REF!,#REF!)</f>
        <v>#REF!</v>
      </c>
      <c r="I394" s="15">
        <f>Tabuľka9[[#This Row],[Aktuálna cena v RZ s DPH]]*Tabuľka9[[#This Row],[Priemerný odber za mesiac]]</f>
        <v>0</v>
      </c>
      <c r="J394" t="s">
        <v>190</v>
      </c>
      <c r="K394" s="17" t="e">
        <f>Tabuľka9[[#This Row],[Cena za MJ s DPH]]*Tabuľka9[[#This Row],[Predpokladaný odber počas 6 mesiacov]]</f>
        <v>#REF!</v>
      </c>
      <c r="L394" s="1">
        <v>52757048</v>
      </c>
      <c r="M394" t="e">
        <f>_xlfn.XLOOKUP(Tabuľka9[[#This Row],[IČO]],#REF!,#REF!)</f>
        <v>#REF!</v>
      </c>
      <c r="N394" t="e">
        <f>_xlfn.XLOOKUP(Tabuľka9[[#This Row],[IČO]],#REF!,#REF!)</f>
        <v>#REF!</v>
      </c>
    </row>
    <row r="395" spans="1:14" hidden="1" x14ac:dyDescent="0.35">
      <c r="A395" t="s">
        <v>10</v>
      </c>
      <c r="B395" t="s">
        <v>68</v>
      </c>
      <c r="C395" t="s">
        <v>13</v>
      </c>
      <c r="E395" s="10">
        <f>IF(COUNTIF(cis_DPH!$B$2:$B$84,B395)&gt;0,D395*1.1,IF(COUNTIF(cis_DPH!$B$85:$B$171,B395)&gt;0,D395*1.2,"chyba"))</f>
        <v>0</v>
      </c>
      <c r="G395" s="16" t="e">
        <f>_xlfn.XLOOKUP(Tabuľka9[[#This Row],[položka]],#REF!,#REF!)</f>
        <v>#REF!</v>
      </c>
      <c r="I395" s="15">
        <f>Tabuľka9[[#This Row],[Aktuálna cena v RZ s DPH]]*Tabuľka9[[#This Row],[Priemerný odber za mesiac]]</f>
        <v>0</v>
      </c>
      <c r="J395" t="s">
        <v>190</v>
      </c>
      <c r="K395" s="17" t="e">
        <f>Tabuľka9[[#This Row],[Cena za MJ s DPH]]*Tabuľka9[[#This Row],[Predpokladaný odber počas 6 mesiacov]]</f>
        <v>#REF!</v>
      </c>
      <c r="L395" s="1">
        <v>52757048</v>
      </c>
      <c r="M395" t="e">
        <f>_xlfn.XLOOKUP(Tabuľka9[[#This Row],[IČO]],#REF!,#REF!)</f>
        <v>#REF!</v>
      </c>
      <c r="N395" t="e">
        <f>_xlfn.XLOOKUP(Tabuľka9[[#This Row],[IČO]],#REF!,#REF!)</f>
        <v>#REF!</v>
      </c>
    </row>
    <row r="396" spans="1:14" hidden="1" x14ac:dyDescent="0.35">
      <c r="A396" t="s">
        <v>10</v>
      </c>
      <c r="B396" t="s">
        <v>69</v>
      </c>
      <c r="C396" t="s">
        <v>13</v>
      </c>
      <c r="D396" s="9">
        <v>1.55</v>
      </c>
      <c r="E396" s="10">
        <f>IF(COUNTIF(cis_DPH!$B$2:$B$84,B396)&gt;0,D396*1.1,IF(COUNTIF(cis_DPH!$B$85:$B$171,B396)&gt;0,D396*1.2,"chyba"))</f>
        <v>1.7050000000000003</v>
      </c>
      <c r="G396" s="16" t="e">
        <f>_xlfn.XLOOKUP(Tabuľka9[[#This Row],[položka]],#REF!,#REF!)</f>
        <v>#REF!</v>
      </c>
      <c r="H396">
        <v>13</v>
      </c>
      <c r="I396" s="15">
        <f>Tabuľka9[[#This Row],[Aktuálna cena v RZ s DPH]]*Tabuľka9[[#This Row],[Priemerný odber za mesiac]]</f>
        <v>22.165000000000003</v>
      </c>
      <c r="J396">
        <v>80</v>
      </c>
      <c r="K396" s="17" t="e">
        <f>Tabuľka9[[#This Row],[Cena za MJ s DPH]]*Tabuľka9[[#This Row],[Predpokladaný odber počas 6 mesiacov]]</f>
        <v>#REF!</v>
      </c>
      <c r="L396" s="1">
        <v>52757048</v>
      </c>
      <c r="M396" t="e">
        <f>_xlfn.XLOOKUP(Tabuľka9[[#This Row],[IČO]],#REF!,#REF!)</f>
        <v>#REF!</v>
      </c>
      <c r="N396" t="e">
        <f>_xlfn.XLOOKUP(Tabuľka9[[#This Row],[IČO]],#REF!,#REF!)</f>
        <v>#REF!</v>
      </c>
    </row>
    <row r="397" spans="1:14" hidden="1" x14ac:dyDescent="0.35">
      <c r="A397" t="s">
        <v>10</v>
      </c>
      <c r="B397" t="s">
        <v>70</v>
      </c>
      <c r="C397" t="s">
        <v>13</v>
      </c>
      <c r="E397" s="10">
        <f>IF(COUNTIF(cis_DPH!$B$2:$B$84,B397)&gt;0,D397*1.1,IF(COUNTIF(cis_DPH!$B$85:$B$171,B397)&gt;0,D397*1.2,"chyba"))</f>
        <v>0</v>
      </c>
      <c r="G397" s="16" t="e">
        <f>_xlfn.XLOOKUP(Tabuľka9[[#This Row],[položka]],#REF!,#REF!)</f>
        <v>#REF!</v>
      </c>
      <c r="I397" s="15">
        <f>Tabuľka9[[#This Row],[Aktuálna cena v RZ s DPH]]*Tabuľka9[[#This Row],[Priemerný odber za mesiac]]</f>
        <v>0</v>
      </c>
      <c r="J397" t="s">
        <v>190</v>
      </c>
      <c r="K397" s="17" t="e">
        <f>Tabuľka9[[#This Row],[Cena za MJ s DPH]]*Tabuľka9[[#This Row],[Predpokladaný odber počas 6 mesiacov]]</f>
        <v>#REF!</v>
      </c>
      <c r="L397" s="1">
        <v>52757048</v>
      </c>
      <c r="M397" t="e">
        <f>_xlfn.XLOOKUP(Tabuľka9[[#This Row],[IČO]],#REF!,#REF!)</f>
        <v>#REF!</v>
      </c>
      <c r="N397" t="e">
        <f>_xlfn.XLOOKUP(Tabuľka9[[#This Row],[IČO]],#REF!,#REF!)</f>
        <v>#REF!</v>
      </c>
    </row>
    <row r="398" spans="1:14" hidden="1" x14ac:dyDescent="0.35">
      <c r="A398" t="s">
        <v>10</v>
      </c>
      <c r="B398" t="s">
        <v>71</v>
      </c>
      <c r="C398" t="s">
        <v>13</v>
      </c>
      <c r="E398" s="10">
        <f>IF(COUNTIF(cis_DPH!$B$2:$B$84,B398)&gt;0,D398*1.1,IF(COUNTIF(cis_DPH!$B$85:$B$171,B398)&gt;0,D398*1.2,"chyba"))</f>
        <v>0</v>
      </c>
      <c r="G398" s="16" t="e">
        <f>_xlfn.XLOOKUP(Tabuľka9[[#This Row],[položka]],#REF!,#REF!)</f>
        <v>#REF!</v>
      </c>
      <c r="I398" s="15">
        <f>Tabuľka9[[#This Row],[Aktuálna cena v RZ s DPH]]*Tabuľka9[[#This Row],[Priemerný odber za mesiac]]</f>
        <v>0</v>
      </c>
      <c r="J398" t="s">
        <v>190</v>
      </c>
      <c r="K398" s="17" t="e">
        <f>Tabuľka9[[#This Row],[Cena za MJ s DPH]]*Tabuľka9[[#This Row],[Predpokladaný odber počas 6 mesiacov]]</f>
        <v>#REF!</v>
      </c>
      <c r="L398" s="1">
        <v>52757048</v>
      </c>
      <c r="M398" t="e">
        <f>_xlfn.XLOOKUP(Tabuľka9[[#This Row],[IČO]],#REF!,#REF!)</f>
        <v>#REF!</v>
      </c>
      <c r="N398" t="e">
        <f>_xlfn.XLOOKUP(Tabuľka9[[#This Row],[IČO]],#REF!,#REF!)</f>
        <v>#REF!</v>
      </c>
    </row>
    <row r="399" spans="1:14" hidden="1" x14ac:dyDescent="0.35">
      <c r="A399" t="s">
        <v>10</v>
      </c>
      <c r="B399" t="s">
        <v>72</v>
      </c>
      <c r="C399" t="s">
        <v>13</v>
      </c>
      <c r="E399" s="10">
        <f>IF(COUNTIF(cis_DPH!$B$2:$B$84,B399)&gt;0,D399*1.1,IF(COUNTIF(cis_DPH!$B$85:$B$171,B399)&gt;0,D399*1.2,"chyba"))</f>
        <v>0</v>
      </c>
      <c r="G399" s="16" t="e">
        <f>_xlfn.XLOOKUP(Tabuľka9[[#This Row],[položka]],#REF!,#REF!)</f>
        <v>#REF!</v>
      </c>
      <c r="I399" s="15">
        <f>Tabuľka9[[#This Row],[Aktuálna cena v RZ s DPH]]*Tabuľka9[[#This Row],[Priemerný odber za mesiac]]</f>
        <v>0</v>
      </c>
      <c r="J399" t="s">
        <v>190</v>
      </c>
      <c r="K399" s="17" t="e">
        <f>Tabuľka9[[#This Row],[Cena za MJ s DPH]]*Tabuľka9[[#This Row],[Predpokladaný odber počas 6 mesiacov]]</f>
        <v>#REF!</v>
      </c>
      <c r="L399" s="1">
        <v>52757048</v>
      </c>
      <c r="M399" t="e">
        <f>_xlfn.XLOOKUP(Tabuľka9[[#This Row],[IČO]],#REF!,#REF!)</f>
        <v>#REF!</v>
      </c>
      <c r="N399" t="e">
        <f>_xlfn.XLOOKUP(Tabuľka9[[#This Row],[IČO]],#REF!,#REF!)</f>
        <v>#REF!</v>
      </c>
    </row>
    <row r="400" spans="1:14" hidden="1" x14ac:dyDescent="0.35">
      <c r="A400" t="s">
        <v>10</v>
      </c>
      <c r="B400" t="s">
        <v>73</v>
      </c>
      <c r="C400" t="s">
        <v>13</v>
      </c>
      <c r="D400" s="9">
        <v>0.75</v>
      </c>
      <c r="E400" s="10">
        <f>IF(COUNTIF(cis_DPH!$B$2:$B$84,B400)&gt;0,D400*1.1,IF(COUNTIF(cis_DPH!$B$85:$B$171,B400)&gt;0,D400*1.2,"chyba"))</f>
        <v>0.89999999999999991</v>
      </c>
      <c r="G400" s="16" t="e">
        <f>_xlfn.XLOOKUP(Tabuľka9[[#This Row],[položka]],#REF!,#REF!)</f>
        <v>#REF!</v>
      </c>
      <c r="H400">
        <v>18</v>
      </c>
      <c r="I400" s="15">
        <f>Tabuľka9[[#This Row],[Aktuálna cena v RZ s DPH]]*Tabuľka9[[#This Row],[Priemerný odber za mesiac]]</f>
        <v>16.2</v>
      </c>
      <c r="J400">
        <v>110</v>
      </c>
      <c r="K400" s="17" t="e">
        <f>Tabuľka9[[#This Row],[Cena za MJ s DPH]]*Tabuľka9[[#This Row],[Predpokladaný odber počas 6 mesiacov]]</f>
        <v>#REF!</v>
      </c>
      <c r="L400" s="1">
        <v>52757048</v>
      </c>
      <c r="M400" t="e">
        <f>_xlfn.XLOOKUP(Tabuľka9[[#This Row],[IČO]],#REF!,#REF!)</f>
        <v>#REF!</v>
      </c>
      <c r="N400" t="e">
        <f>_xlfn.XLOOKUP(Tabuľka9[[#This Row],[IČO]],#REF!,#REF!)</f>
        <v>#REF!</v>
      </c>
    </row>
    <row r="401" spans="1:14" hidden="1" x14ac:dyDescent="0.35">
      <c r="A401" t="s">
        <v>10</v>
      </c>
      <c r="B401" t="s">
        <v>74</v>
      </c>
      <c r="C401" t="s">
        <v>13</v>
      </c>
      <c r="D401" s="9">
        <v>0.55000000000000004</v>
      </c>
      <c r="E401" s="10">
        <f>IF(COUNTIF(cis_DPH!$B$2:$B$84,B401)&gt;0,D401*1.1,IF(COUNTIF(cis_DPH!$B$85:$B$171,B401)&gt;0,D401*1.2,"chyba"))</f>
        <v>0.60500000000000009</v>
      </c>
      <c r="G401" s="16" t="e">
        <f>_xlfn.XLOOKUP(Tabuľka9[[#This Row],[položka]],#REF!,#REF!)</f>
        <v>#REF!</v>
      </c>
      <c r="H401">
        <v>300</v>
      </c>
      <c r="I401" s="15">
        <f>Tabuľka9[[#This Row],[Aktuálna cena v RZ s DPH]]*Tabuľka9[[#This Row],[Priemerný odber za mesiac]]</f>
        <v>181.50000000000003</v>
      </c>
      <c r="J401">
        <v>2000</v>
      </c>
      <c r="K401" s="17" t="e">
        <f>Tabuľka9[[#This Row],[Cena za MJ s DPH]]*Tabuľka9[[#This Row],[Predpokladaný odber počas 6 mesiacov]]</f>
        <v>#REF!</v>
      </c>
      <c r="L401" s="1">
        <v>52757048</v>
      </c>
      <c r="M401" t="e">
        <f>_xlfn.XLOOKUP(Tabuľka9[[#This Row],[IČO]],#REF!,#REF!)</f>
        <v>#REF!</v>
      </c>
      <c r="N401" t="e">
        <f>_xlfn.XLOOKUP(Tabuľka9[[#This Row],[IČO]],#REF!,#REF!)</f>
        <v>#REF!</v>
      </c>
    </row>
    <row r="402" spans="1:14" hidden="1" x14ac:dyDescent="0.35">
      <c r="A402" t="s">
        <v>10</v>
      </c>
      <c r="B402" t="s">
        <v>75</v>
      </c>
      <c r="C402" t="s">
        <v>13</v>
      </c>
      <c r="D402" s="9">
        <v>0.45</v>
      </c>
      <c r="E402" s="10">
        <f>IF(COUNTIF(cis_DPH!$B$2:$B$84,B402)&gt;0,D402*1.1,IF(COUNTIF(cis_DPH!$B$85:$B$171,B402)&gt;0,D402*1.2,"chyba"))</f>
        <v>0.49500000000000005</v>
      </c>
      <c r="G402" s="16" t="e">
        <f>_xlfn.XLOOKUP(Tabuľka9[[#This Row],[položka]],#REF!,#REF!)</f>
        <v>#REF!</v>
      </c>
      <c r="H402">
        <v>300</v>
      </c>
      <c r="I402" s="15">
        <f>Tabuľka9[[#This Row],[Aktuálna cena v RZ s DPH]]*Tabuľka9[[#This Row],[Priemerný odber za mesiac]]</f>
        <v>148.50000000000003</v>
      </c>
      <c r="J402">
        <v>2000</v>
      </c>
      <c r="K402" s="17" t="e">
        <f>Tabuľka9[[#This Row],[Cena za MJ s DPH]]*Tabuľka9[[#This Row],[Predpokladaný odber počas 6 mesiacov]]</f>
        <v>#REF!</v>
      </c>
      <c r="L402" s="1">
        <v>52757048</v>
      </c>
      <c r="M402" t="e">
        <f>_xlfn.XLOOKUP(Tabuľka9[[#This Row],[IČO]],#REF!,#REF!)</f>
        <v>#REF!</v>
      </c>
      <c r="N402" t="e">
        <f>_xlfn.XLOOKUP(Tabuľka9[[#This Row],[IČO]],#REF!,#REF!)</f>
        <v>#REF!</v>
      </c>
    </row>
    <row r="403" spans="1:14" hidden="1" x14ac:dyDescent="0.35">
      <c r="A403" t="s">
        <v>10</v>
      </c>
      <c r="B403" t="s">
        <v>76</v>
      </c>
      <c r="C403" t="s">
        <v>13</v>
      </c>
      <c r="E403" s="10">
        <f>IF(COUNTIF(cis_DPH!$B$2:$B$84,B403)&gt;0,D403*1.1,IF(COUNTIF(cis_DPH!$B$85:$B$171,B403)&gt;0,D403*1.2,"chyba"))</f>
        <v>0</v>
      </c>
      <c r="G403" s="16" t="e">
        <f>_xlfn.XLOOKUP(Tabuľka9[[#This Row],[položka]],#REF!,#REF!)</f>
        <v>#REF!</v>
      </c>
      <c r="I403" s="15">
        <f>Tabuľka9[[#This Row],[Aktuálna cena v RZ s DPH]]*Tabuľka9[[#This Row],[Priemerný odber za mesiac]]</f>
        <v>0</v>
      </c>
      <c r="K403" s="17" t="e">
        <f>Tabuľka9[[#This Row],[Cena za MJ s DPH]]*Tabuľka9[[#This Row],[Predpokladaný odber počas 6 mesiacov]]</f>
        <v>#REF!</v>
      </c>
      <c r="L403" s="1">
        <v>52757048</v>
      </c>
      <c r="M403" t="e">
        <f>_xlfn.XLOOKUP(Tabuľka9[[#This Row],[IČO]],#REF!,#REF!)</f>
        <v>#REF!</v>
      </c>
      <c r="N403" t="e">
        <f>_xlfn.XLOOKUP(Tabuľka9[[#This Row],[IČO]],#REF!,#REF!)</f>
        <v>#REF!</v>
      </c>
    </row>
    <row r="404" spans="1:14" hidden="1" x14ac:dyDescent="0.35">
      <c r="A404" t="s">
        <v>10</v>
      </c>
      <c r="B404" t="s">
        <v>77</v>
      </c>
      <c r="C404" t="s">
        <v>13</v>
      </c>
      <c r="E404" s="10">
        <f>IF(COUNTIF(cis_DPH!$B$2:$B$84,B404)&gt;0,D404*1.1,IF(COUNTIF(cis_DPH!$B$85:$B$171,B404)&gt;0,D404*1.2,"chyba"))</f>
        <v>0</v>
      </c>
      <c r="G404" s="16" t="e">
        <f>_xlfn.XLOOKUP(Tabuľka9[[#This Row],[položka]],#REF!,#REF!)</f>
        <v>#REF!</v>
      </c>
      <c r="I404" s="15">
        <f>Tabuľka9[[#This Row],[Aktuálna cena v RZ s DPH]]*Tabuľka9[[#This Row],[Priemerný odber za mesiac]]</f>
        <v>0</v>
      </c>
      <c r="K404" s="17" t="e">
        <f>Tabuľka9[[#This Row],[Cena za MJ s DPH]]*Tabuľka9[[#This Row],[Predpokladaný odber počas 6 mesiacov]]</f>
        <v>#REF!</v>
      </c>
      <c r="L404" s="1">
        <v>52757048</v>
      </c>
      <c r="M404" t="e">
        <f>_xlfn.XLOOKUP(Tabuľka9[[#This Row],[IČO]],#REF!,#REF!)</f>
        <v>#REF!</v>
      </c>
      <c r="N404" t="e">
        <f>_xlfn.XLOOKUP(Tabuľka9[[#This Row],[IČO]],#REF!,#REF!)</f>
        <v>#REF!</v>
      </c>
    </row>
    <row r="405" spans="1:14" hidden="1" x14ac:dyDescent="0.35">
      <c r="A405" t="s">
        <v>10</v>
      </c>
      <c r="B405" t="s">
        <v>78</v>
      </c>
      <c r="C405" t="s">
        <v>13</v>
      </c>
      <c r="E405" s="10">
        <f>IF(COUNTIF(cis_DPH!$B$2:$B$84,B405)&gt;0,D405*1.1,IF(COUNTIF(cis_DPH!$B$85:$B$171,B405)&gt;0,D405*1.2,"chyba"))</f>
        <v>0</v>
      </c>
      <c r="G405" s="16" t="e">
        <f>_xlfn.XLOOKUP(Tabuľka9[[#This Row],[položka]],#REF!,#REF!)</f>
        <v>#REF!</v>
      </c>
      <c r="I405" s="15">
        <f>Tabuľka9[[#This Row],[Aktuálna cena v RZ s DPH]]*Tabuľka9[[#This Row],[Priemerný odber za mesiac]]</f>
        <v>0</v>
      </c>
      <c r="K405" s="17" t="e">
        <f>Tabuľka9[[#This Row],[Cena za MJ s DPH]]*Tabuľka9[[#This Row],[Predpokladaný odber počas 6 mesiacov]]</f>
        <v>#REF!</v>
      </c>
      <c r="L405" s="1">
        <v>52757048</v>
      </c>
      <c r="M405" t="e">
        <f>_xlfn.XLOOKUP(Tabuľka9[[#This Row],[IČO]],#REF!,#REF!)</f>
        <v>#REF!</v>
      </c>
      <c r="N405" t="e">
        <f>_xlfn.XLOOKUP(Tabuľka9[[#This Row],[IČO]],#REF!,#REF!)</f>
        <v>#REF!</v>
      </c>
    </row>
    <row r="406" spans="1:14" hidden="1" x14ac:dyDescent="0.35">
      <c r="A406" t="s">
        <v>10</v>
      </c>
      <c r="B406" t="s">
        <v>79</v>
      </c>
      <c r="C406" t="s">
        <v>13</v>
      </c>
      <c r="E406" s="10">
        <f>IF(COUNTIF(cis_DPH!$B$2:$B$84,B406)&gt;0,D406*1.1,IF(COUNTIF(cis_DPH!$B$85:$B$171,B406)&gt;0,D406*1.2,"chyba"))</f>
        <v>0</v>
      </c>
      <c r="G406" s="16" t="e">
        <f>_xlfn.XLOOKUP(Tabuľka9[[#This Row],[položka]],#REF!,#REF!)</f>
        <v>#REF!</v>
      </c>
      <c r="I406" s="15">
        <f>Tabuľka9[[#This Row],[Aktuálna cena v RZ s DPH]]*Tabuľka9[[#This Row],[Priemerný odber za mesiac]]</f>
        <v>0</v>
      </c>
      <c r="K406" s="17" t="e">
        <f>Tabuľka9[[#This Row],[Cena za MJ s DPH]]*Tabuľka9[[#This Row],[Predpokladaný odber počas 6 mesiacov]]</f>
        <v>#REF!</v>
      </c>
      <c r="L406" s="1">
        <v>52757048</v>
      </c>
      <c r="M406" t="e">
        <f>_xlfn.XLOOKUP(Tabuľka9[[#This Row],[IČO]],#REF!,#REF!)</f>
        <v>#REF!</v>
      </c>
      <c r="N406" t="e">
        <f>_xlfn.XLOOKUP(Tabuľka9[[#This Row],[IČO]],#REF!,#REF!)</f>
        <v>#REF!</v>
      </c>
    </row>
    <row r="407" spans="1:14" hidden="1" x14ac:dyDescent="0.35">
      <c r="A407" t="s">
        <v>10</v>
      </c>
      <c r="B407" t="s">
        <v>80</v>
      </c>
      <c r="C407" t="s">
        <v>13</v>
      </c>
      <c r="E407" s="10">
        <f>IF(COUNTIF(cis_DPH!$B$2:$B$84,B407)&gt;0,D407*1.1,IF(COUNTIF(cis_DPH!$B$85:$B$171,B407)&gt;0,D407*1.2,"chyba"))</f>
        <v>0</v>
      </c>
      <c r="G407" s="16" t="e">
        <f>_xlfn.XLOOKUP(Tabuľka9[[#This Row],[položka]],#REF!,#REF!)</f>
        <v>#REF!</v>
      </c>
      <c r="I407" s="15">
        <f>Tabuľka9[[#This Row],[Aktuálna cena v RZ s DPH]]*Tabuľka9[[#This Row],[Priemerný odber za mesiac]]</f>
        <v>0</v>
      </c>
      <c r="K407" s="17" t="e">
        <f>Tabuľka9[[#This Row],[Cena za MJ s DPH]]*Tabuľka9[[#This Row],[Predpokladaný odber počas 6 mesiacov]]</f>
        <v>#REF!</v>
      </c>
      <c r="L407" s="1">
        <v>52757048</v>
      </c>
      <c r="M407" t="e">
        <f>_xlfn.XLOOKUP(Tabuľka9[[#This Row],[IČO]],#REF!,#REF!)</f>
        <v>#REF!</v>
      </c>
      <c r="N407" t="e">
        <f>_xlfn.XLOOKUP(Tabuľka9[[#This Row],[IČO]],#REF!,#REF!)</f>
        <v>#REF!</v>
      </c>
    </row>
    <row r="408" spans="1:14" hidden="1" x14ac:dyDescent="0.35">
      <c r="A408" t="s">
        <v>81</v>
      </c>
      <c r="B408" t="s">
        <v>82</v>
      </c>
      <c r="C408" t="s">
        <v>19</v>
      </c>
      <c r="E408" s="10">
        <f>IF(COUNTIF(cis_DPH!$B$2:$B$84,B408)&gt;0,D408*1.1,IF(COUNTIF(cis_DPH!$B$85:$B$171,B408)&gt;0,D408*1.2,"chyba"))</f>
        <v>0</v>
      </c>
      <c r="G408" s="16" t="e">
        <f>_xlfn.XLOOKUP(Tabuľka9[[#This Row],[položka]],#REF!,#REF!)</f>
        <v>#REF!</v>
      </c>
      <c r="I408" s="15">
        <f>Tabuľka9[[#This Row],[Aktuálna cena v RZ s DPH]]*Tabuľka9[[#This Row],[Priemerný odber za mesiac]]</f>
        <v>0</v>
      </c>
      <c r="K408" s="17" t="e">
        <f>Tabuľka9[[#This Row],[Cena za MJ s DPH]]*Tabuľka9[[#This Row],[Predpokladaný odber počas 6 mesiacov]]</f>
        <v>#REF!</v>
      </c>
      <c r="L408" s="1">
        <v>632864</v>
      </c>
      <c r="M408" t="e">
        <f>_xlfn.XLOOKUP(Tabuľka9[[#This Row],[IČO]],#REF!,#REF!)</f>
        <v>#REF!</v>
      </c>
      <c r="N408" t="e">
        <f>_xlfn.XLOOKUP(Tabuľka9[[#This Row],[IČO]],#REF!,#REF!)</f>
        <v>#REF!</v>
      </c>
    </row>
    <row r="409" spans="1:14" hidden="1" x14ac:dyDescent="0.35">
      <c r="A409" t="s">
        <v>81</v>
      </c>
      <c r="B409" t="s">
        <v>83</v>
      </c>
      <c r="C409" t="s">
        <v>19</v>
      </c>
      <c r="D409" s="9">
        <v>0.12</v>
      </c>
      <c r="E409" s="10">
        <f>IF(COUNTIF(cis_DPH!$B$2:$B$84,B409)&gt;0,D409*1.1,IF(COUNTIF(cis_DPH!$B$85:$B$171,B409)&gt;0,D409*1.2,"chyba"))</f>
        <v>0.14399999999999999</v>
      </c>
      <c r="G409" s="16" t="e">
        <f>_xlfn.XLOOKUP(Tabuľka9[[#This Row],[položka]],#REF!,#REF!)</f>
        <v>#REF!</v>
      </c>
      <c r="H409">
        <v>1300</v>
      </c>
      <c r="I409" s="15">
        <f>Tabuľka9[[#This Row],[Aktuálna cena v RZ s DPH]]*Tabuľka9[[#This Row],[Priemerný odber za mesiac]]</f>
        <v>187.2</v>
      </c>
      <c r="K409" s="17" t="e">
        <f>Tabuľka9[[#This Row],[Cena za MJ s DPH]]*Tabuľka9[[#This Row],[Predpokladaný odber počas 6 mesiacov]]</f>
        <v>#REF!</v>
      </c>
      <c r="L409" s="1">
        <v>632864</v>
      </c>
      <c r="M409" t="e">
        <f>_xlfn.XLOOKUP(Tabuľka9[[#This Row],[IČO]],#REF!,#REF!)</f>
        <v>#REF!</v>
      </c>
      <c r="N409" t="e">
        <f>_xlfn.XLOOKUP(Tabuľka9[[#This Row],[IČO]],#REF!,#REF!)</f>
        <v>#REF!</v>
      </c>
    </row>
    <row r="410" spans="1:14" hidden="1" x14ac:dyDescent="0.35">
      <c r="A410" t="s">
        <v>84</v>
      </c>
      <c r="B410" t="s">
        <v>85</v>
      </c>
      <c r="C410" t="s">
        <v>13</v>
      </c>
      <c r="D410" s="9">
        <v>3.49</v>
      </c>
      <c r="E410" s="10">
        <f>IF(COUNTIF(cis_DPH!$B$2:$B$84,B410)&gt;0,D410*1.1,IF(COUNTIF(cis_DPH!$B$85:$B$171,B410)&gt;0,D410*1.2,"chyba"))</f>
        <v>3.8390000000000004</v>
      </c>
      <c r="G410" s="16" t="e">
        <f>_xlfn.XLOOKUP(Tabuľka9[[#This Row],[položka]],#REF!,#REF!)</f>
        <v>#REF!</v>
      </c>
      <c r="H410">
        <v>50</v>
      </c>
      <c r="I410" s="15">
        <f>Tabuľka9[[#This Row],[Aktuálna cena v RZ s DPH]]*Tabuľka9[[#This Row],[Priemerný odber za mesiac]]</f>
        <v>191.95000000000002</v>
      </c>
      <c r="J410">
        <v>320</v>
      </c>
      <c r="K410" s="17" t="e">
        <f>Tabuľka9[[#This Row],[Cena za MJ s DPH]]*Tabuľka9[[#This Row],[Predpokladaný odber počas 6 mesiacov]]</f>
        <v>#REF!</v>
      </c>
      <c r="L410" s="1">
        <v>52757048</v>
      </c>
      <c r="M410" t="e">
        <f>_xlfn.XLOOKUP(Tabuľka9[[#This Row],[IČO]],#REF!,#REF!)</f>
        <v>#REF!</v>
      </c>
      <c r="N410" t="e">
        <f>_xlfn.XLOOKUP(Tabuľka9[[#This Row],[IČO]],#REF!,#REF!)</f>
        <v>#REF!</v>
      </c>
    </row>
    <row r="411" spans="1:14" hidden="1" x14ac:dyDescent="0.35">
      <c r="A411" t="s">
        <v>84</v>
      </c>
      <c r="B411" t="s">
        <v>86</v>
      </c>
      <c r="C411" t="s">
        <v>13</v>
      </c>
      <c r="D411" s="9">
        <v>2.79</v>
      </c>
      <c r="E411" s="10">
        <f>IF(COUNTIF(cis_DPH!$B$2:$B$84,B411)&gt;0,D411*1.1,IF(COUNTIF(cis_DPH!$B$85:$B$171,B411)&gt;0,D411*1.2,"chyba"))</f>
        <v>3.0690000000000004</v>
      </c>
      <c r="G411" s="16" t="e">
        <f>_xlfn.XLOOKUP(Tabuľka9[[#This Row],[položka]],#REF!,#REF!)</f>
        <v>#REF!</v>
      </c>
      <c r="H411">
        <v>50</v>
      </c>
      <c r="I411" s="15">
        <f>Tabuľka9[[#This Row],[Aktuálna cena v RZ s DPH]]*Tabuľka9[[#This Row],[Priemerný odber za mesiac]]</f>
        <v>153.45000000000002</v>
      </c>
      <c r="J411">
        <v>300</v>
      </c>
      <c r="K411" s="17" t="e">
        <f>Tabuľka9[[#This Row],[Cena za MJ s DPH]]*Tabuľka9[[#This Row],[Predpokladaný odber počas 6 mesiacov]]</f>
        <v>#REF!</v>
      </c>
      <c r="L411" s="1">
        <v>52757048</v>
      </c>
      <c r="M411" t="e">
        <f>_xlfn.XLOOKUP(Tabuľka9[[#This Row],[IČO]],#REF!,#REF!)</f>
        <v>#REF!</v>
      </c>
      <c r="N411" t="e">
        <f>_xlfn.XLOOKUP(Tabuľka9[[#This Row],[IČO]],#REF!,#REF!)</f>
        <v>#REF!</v>
      </c>
    </row>
    <row r="412" spans="1:14" hidden="1" x14ac:dyDescent="0.35">
      <c r="A412" t="s">
        <v>84</v>
      </c>
      <c r="B412" t="s">
        <v>87</v>
      </c>
      <c r="C412" t="s">
        <v>13</v>
      </c>
      <c r="D412" s="9">
        <v>3.59</v>
      </c>
      <c r="E412" s="10">
        <f>IF(COUNTIF(cis_DPH!$B$2:$B$84,B412)&gt;0,D412*1.1,IF(COUNTIF(cis_DPH!$B$85:$B$171,B412)&gt;0,D412*1.2,"chyba"))</f>
        <v>3.9490000000000003</v>
      </c>
      <c r="G412" s="16" t="e">
        <f>_xlfn.XLOOKUP(Tabuľka9[[#This Row],[položka]],#REF!,#REF!)</f>
        <v>#REF!</v>
      </c>
      <c r="H412">
        <v>13</v>
      </c>
      <c r="I412" s="15">
        <f>Tabuľka9[[#This Row],[Aktuálna cena v RZ s DPH]]*Tabuľka9[[#This Row],[Priemerný odber za mesiac]]</f>
        <v>51.337000000000003</v>
      </c>
      <c r="J412">
        <v>60</v>
      </c>
      <c r="K412" s="17" t="e">
        <f>Tabuľka9[[#This Row],[Cena za MJ s DPH]]*Tabuľka9[[#This Row],[Predpokladaný odber počas 6 mesiacov]]</f>
        <v>#REF!</v>
      </c>
      <c r="L412" s="1">
        <v>52757048</v>
      </c>
      <c r="M412" t="e">
        <f>_xlfn.XLOOKUP(Tabuľka9[[#This Row],[IČO]],#REF!,#REF!)</f>
        <v>#REF!</v>
      </c>
      <c r="N412" t="e">
        <f>_xlfn.XLOOKUP(Tabuľka9[[#This Row],[IČO]],#REF!,#REF!)</f>
        <v>#REF!</v>
      </c>
    </row>
    <row r="413" spans="1:14" hidden="1" x14ac:dyDescent="0.35">
      <c r="A413" t="s">
        <v>84</v>
      </c>
      <c r="B413" t="s">
        <v>88</v>
      </c>
      <c r="C413" t="s">
        <v>13</v>
      </c>
      <c r="D413" s="9">
        <v>2.73</v>
      </c>
      <c r="E413" s="10">
        <f>IF(COUNTIF(cis_DPH!$B$2:$B$84,B413)&gt;0,D413*1.1,IF(COUNTIF(cis_DPH!$B$85:$B$171,B413)&gt;0,D413*1.2,"chyba"))</f>
        <v>3.0030000000000001</v>
      </c>
      <c r="G413" s="16" t="e">
        <f>_xlfn.XLOOKUP(Tabuľka9[[#This Row],[položka]],#REF!,#REF!)</f>
        <v>#REF!</v>
      </c>
      <c r="H413">
        <v>50</v>
      </c>
      <c r="I413" s="15">
        <f>Tabuľka9[[#This Row],[Aktuálna cena v RZ s DPH]]*Tabuľka9[[#This Row],[Priemerný odber za mesiac]]</f>
        <v>150.15</v>
      </c>
      <c r="J413">
        <v>330</v>
      </c>
      <c r="K413" s="17" t="e">
        <f>Tabuľka9[[#This Row],[Cena za MJ s DPH]]*Tabuľka9[[#This Row],[Predpokladaný odber počas 6 mesiacov]]</f>
        <v>#REF!</v>
      </c>
      <c r="L413" s="1">
        <v>52757048</v>
      </c>
      <c r="M413" t="e">
        <f>_xlfn.XLOOKUP(Tabuľka9[[#This Row],[IČO]],#REF!,#REF!)</f>
        <v>#REF!</v>
      </c>
      <c r="N413" t="e">
        <f>_xlfn.XLOOKUP(Tabuľka9[[#This Row],[IČO]],#REF!,#REF!)</f>
        <v>#REF!</v>
      </c>
    </row>
    <row r="414" spans="1:14" hidden="1" x14ac:dyDescent="0.35">
      <c r="A414" t="s">
        <v>84</v>
      </c>
      <c r="B414" t="s">
        <v>89</v>
      </c>
      <c r="C414" t="s">
        <v>13</v>
      </c>
      <c r="E414" s="10">
        <f>IF(COUNTIF(cis_DPH!$B$2:$B$84,B414)&gt;0,D414*1.1,IF(COUNTIF(cis_DPH!$B$85:$B$171,B414)&gt;0,D414*1.2,"chyba"))</f>
        <v>0</v>
      </c>
      <c r="G414" s="16" t="e">
        <f>_xlfn.XLOOKUP(Tabuľka9[[#This Row],[položka]],#REF!,#REF!)</f>
        <v>#REF!</v>
      </c>
      <c r="I414" s="15">
        <f>Tabuľka9[[#This Row],[Aktuálna cena v RZ s DPH]]*Tabuľka9[[#This Row],[Priemerný odber za mesiac]]</f>
        <v>0</v>
      </c>
      <c r="K414" s="17" t="e">
        <f>Tabuľka9[[#This Row],[Cena za MJ s DPH]]*Tabuľka9[[#This Row],[Predpokladaný odber počas 6 mesiacov]]</f>
        <v>#REF!</v>
      </c>
      <c r="L414" s="1">
        <v>52757048</v>
      </c>
      <c r="M414" t="e">
        <f>_xlfn.XLOOKUP(Tabuľka9[[#This Row],[IČO]],#REF!,#REF!)</f>
        <v>#REF!</v>
      </c>
      <c r="N414" t="e">
        <f>_xlfn.XLOOKUP(Tabuľka9[[#This Row],[IČO]],#REF!,#REF!)</f>
        <v>#REF!</v>
      </c>
    </row>
    <row r="415" spans="1:14" hidden="1" x14ac:dyDescent="0.35">
      <c r="A415" t="s">
        <v>84</v>
      </c>
      <c r="B415" t="s">
        <v>90</v>
      </c>
      <c r="C415" t="s">
        <v>13</v>
      </c>
      <c r="E415" s="10">
        <f>IF(COUNTIF(cis_DPH!$B$2:$B$84,B415)&gt;0,D415*1.1,IF(COUNTIF(cis_DPH!$B$85:$B$171,B415)&gt;0,D415*1.2,"chyba"))</f>
        <v>0</v>
      </c>
      <c r="G415" s="16" t="e">
        <f>_xlfn.XLOOKUP(Tabuľka9[[#This Row],[položka]],#REF!,#REF!)</f>
        <v>#REF!</v>
      </c>
      <c r="I415" s="15">
        <f>Tabuľka9[[#This Row],[Aktuálna cena v RZ s DPH]]*Tabuľka9[[#This Row],[Priemerný odber za mesiac]]</f>
        <v>0</v>
      </c>
      <c r="K415" s="17" t="e">
        <f>Tabuľka9[[#This Row],[Cena za MJ s DPH]]*Tabuľka9[[#This Row],[Predpokladaný odber počas 6 mesiacov]]</f>
        <v>#REF!</v>
      </c>
      <c r="L415" s="1">
        <v>52757048</v>
      </c>
      <c r="M415" t="e">
        <f>_xlfn.XLOOKUP(Tabuľka9[[#This Row],[IČO]],#REF!,#REF!)</f>
        <v>#REF!</v>
      </c>
      <c r="N415" t="e">
        <f>_xlfn.XLOOKUP(Tabuľka9[[#This Row],[IČO]],#REF!,#REF!)</f>
        <v>#REF!</v>
      </c>
    </row>
    <row r="416" spans="1:14" hidden="1" x14ac:dyDescent="0.35">
      <c r="A416" t="s">
        <v>84</v>
      </c>
      <c r="B416" t="s">
        <v>91</v>
      </c>
      <c r="C416" t="s">
        <v>13</v>
      </c>
      <c r="E416" s="10">
        <f>IF(COUNTIF(cis_DPH!$B$2:$B$84,B416)&gt;0,D416*1.1,IF(COUNTIF(cis_DPH!$B$85:$B$171,B416)&gt;0,D416*1.2,"chyba"))</f>
        <v>0</v>
      </c>
      <c r="G416" s="16" t="e">
        <f>_xlfn.XLOOKUP(Tabuľka9[[#This Row],[položka]],#REF!,#REF!)</f>
        <v>#REF!</v>
      </c>
      <c r="I416" s="15">
        <f>Tabuľka9[[#This Row],[Aktuálna cena v RZ s DPH]]*Tabuľka9[[#This Row],[Priemerný odber za mesiac]]</f>
        <v>0</v>
      </c>
      <c r="K416" s="17" t="e">
        <f>Tabuľka9[[#This Row],[Cena za MJ s DPH]]*Tabuľka9[[#This Row],[Predpokladaný odber počas 6 mesiacov]]</f>
        <v>#REF!</v>
      </c>
      <c r="L416" s="1">
        <v>52757048</v>
      </c>
      <c r="M416" t="e">
        <f>_xlfn.XLOOKUP(Tabuľka9[[#This Row],[IČO]],#REF!,#REF!)</f>
        <v>#REF!</v>
      </c>
      <c r="N416" t="e">
        <f>_xlfn.XLOOKUP(Tabuľka9[[#This Row],[IČO]],#REF!,#REF!)</f>
        <v>#REF!</v>
      </c>
    </row>
    <row r="417" spans="1:14" hidden="1" x14ac:dyDescent="0.35">
      <c r="A417" t="s">
        <v>84</v>
      </c>
      <c r="B417" t="s">
        <v>92</v>
      </c>
      <c r="C417" t="s">
        <v>13</v>
      </c>
      <c r="E417" s="10">
        <f>IF(COUNTIF(cis_DPH!$B$2:$B$84,B417)&gt;0,D417*1.1,IF(COUNTIF(cis_DPH!$B$85:$B$171,B417)&gt;0,D417*1.2,"chyba"))</f>
        <v>0</v>
      </c>
      <c r="G417" s="16" t="e">
        <f>_xlfn.XLOOKUP(Tabuľka9[[#This Row],[položka]],#REF!,#REF!)</f>
        <v>#REF!</v>
      </c>
      <c r="I417" s="15">
        <f>Tabuľka9[[#This Row],[Aktuálna cena v RZ s DPH]]*Tabuľka9[[#This Row],[Priemerný odber za mesiac]]</f>
        <v>0</v>
      </c>
      <c r="K417" s="17" t="e">
        <f>Tabuľka9[[#This Row],[Cena za MJ s DPH]]*Tabuľka9[[#This Row],[Predpokladaný odber počas 6 mesiacov]]</f>
        <v>#REF!</v>
      </c>
      <c r="L417" s="1">
        <v>52757048</v>
      </c>
      <c r="M417" t="e">
        <f>_xlfn.XLOOKUP(Tabuľka9[[#This Row],[IČO]],#REF!,#REF!)</f>
        <v>#REF!</v>
      </c>
      <c r="N417" t="e">
        <f>_xlfn.XLOOKUP(Tabuľka9[[#This Row],[IČO]],#REF!,#REF!)</f>
        <v>#REF!</v>
      </c>
    </row>
    <row r="418" spans="1:14" hidden="1" x14ac:dyDescent="0.35">
      <c r="A418" t="s">
        <v>93</v>
      </c>
      <c r="B418" t="s">
        <v>94</v>
      </c>
      <c r="C418" t="s">
        <v>13</v>
      </c>
      <c r="D418" s="9">
        <v>0.57499999999999996</v>
      </c>
      <c r="E418" s="10">
        <f>IF(COUNTIF(cis_DPH!$B$2:$B$84,B418)&gt;0,D418*1.1,IF(COUNTIF(cis_DPH!$B$85:$B$171,B418)&gt;0,D418*1.2,"chyba"))</f>
        <v>0.63249999999999995</v>
      </c>
      <c r="G418" s="16" t="e">
        <f>_xlfn.XLOOKUP(Tabuľka9[[#This Row],[položka]],#REF!,#REF!)</f>
        <v>#REF!</v>
      </c>
      <c r="H418">
        <v>500</v>
      </c>
      <c r="I418" s="15">
        <f>Tabuľka9[[#This Row],[Aktuálna cena v RZ s DPH]]*Tabuľka9[[#This Row],[Priemerný odber za mesiac]]</f>
        <v>316.25</v>
      </c>
      <c r="J418">
        <v>3100</v>
      </c>
      <c r="K418" s="17" t="e">
        <f>Tabuľka9[[#This Row],[Cena za MJ s DPH]]*Tabuľka9[[#This Row],[Predpokladaný odber počas 6 mesiacov]]</f>
        <v>#REF!</v>
      </c>
      <c r="L418" s="1">
        <v>52757048</v>
      </c>
      <c r="M418" t="e">
        <f>_xlfn.XLOOKUP(Tabuľka9[[#This Row],[IČO]],#REF!,#REF!)</f>
        <v>#REF!</v>
      </c>
      <c r="N418" t="e">
        <f>_xlfn.XLOOKUP(Tabuľka9[[#This Row],[IČO]],#REF!,#REF!)</f>
        <v>#REF!</v>
      </c>
    </row>
    <row r="419" spans="1:14" hidden="1" x14ac:dyDescent="0.35">
      <c r="A419" t="s">
        <v>95</v>
      </c>
      <c r="B419" t="s">
        <v>96</v>
      </c>
      <c r="C419" t="s">
        <v>13</v>
      </c>
      <c r="D419" s="9">
        <v>0.26800000000000002</v>
      </c>
      <c r="E419" s="10">
        <f>IF(COUNTIF(cis_DPH!$B$2:$B$84,B419)&gt;0,D419*1.1,IF(COUNTIF(cis_DPH!$B$85:$B$171,B419)&gt;0,D419*1.2,"chyba"))</f>
        <v>0.29480000000000006</v>
      </c>
      <c r="G419" s="16" t="e">
        <f>_xlfn.XLOOKUP(Tabuľka9[[#This Row],[položka]],#REF!,#REF!)</f>
        <v>#REF!</v>
      </c>
      <c r="H419">
        <v>55</v>
      </c>
      <c r="I419" s="15">
        <f>Tabuľka9[[#This Row],[Aktuálna cena v RZ s DPH]]*Tabuľka9[[#This Row],[Priemerný odber za mesiac]]</f>
        <v>16.214000000000002</v>
      </c>
      <c r="J419">
        <v>350</v>
      </c>
      <c r="K419" s="17" t="e">
        <f>Tabuľka9[[#This Row],[Cena za MJ s DPH]]*Tabuľka9[[#This Row],[Predpokladaný odber počas 6 mesiacov]]</f>
        <v>#REF!</v>
      </c>
      <c r="L419" s="1">
        <v>52757048</v>
      </c>
      <c r="M419" t="e">
        <f>_xlfn.XLOOKUP(Tabuľka9[[#This Row],[IČO]],#REF!,#REF!)</f>
        <v>#REF!</v>
      </c>
      <c r="N419" t="e">
        <f>_xlfn.XLOOKUP(Tabuľka9[[#This Row],[IČO]],#REF!,#REF!)</f>
        <v>#REF!</v>
      </c>
    </row>
    <row r="420" spans="1:14" hidden="1" x14ac:dyDescent="0.35">
      <c r="A420" t="s">
        <v>95</v>
      </c>
      <c r="B420" t="s">
        <v>97</v>
      </c>
      <c r="C420" t="s">
        <v>13</v>
      </c>
      <c r="E420" s="10">
        <f>IF(COUNTIF(cis_DPH!$B$2:$B$84,B420)&gt;0,D420*1.1,IF(COUNTIF(cis_DPH!$B$85:$B$171,B420)&gt;0,D420*1.2,"chyba"))</f>
        <v>0</v>
      </c>
      <c r="G420" s="16" t="e">
        <f>_xlfn.XLOOKUP(Tabuľka9[[#This Row],[položka]],#REF!,#REF!)</f>
        <v>#REF!</v>
      </c>
      <c r="I420" s="15">
        <f>Tabuľka9[[#This Row],[Aktuálna cena v RZ s DPH]]*Tabuľka9[[#This Row],[Priemerný odber za mesiac]]</f>
        <v>0</v>
      </c>
      <c r="K420" s="17" t="e">
        <f>Tabuľka9[[#This Row],[Cena za MJ s DPH]]*Tabuľka9[[#This Row],[Predpokladaný odber počas 6 mesiacov]]</f>
        <v>#REF!</v>
      </c>
      <c r="L420" s="1">
        <v>52757048</v>
      </c>
      <c r="M420" t="e">
        <f>_xlfn.XLOOKUP(Tabuľka9[[#This Row],[IČO]],#REF!,#REF!)</f>
        <v>#REF!</v>
      </c>
      <c r="N420" t="e">
        <f>_xlfn.XLOOKUP(Tabuľka9[[#This Row],[IČO]],#REF!,#REF!)</f>
        <v>#REF!</v>
      </c>
    </row>
    <row r="421" spans="1:14" hidden="1" x14ac:dyDescent="0.35">
      <c r="A421" t="s">
        <v>95</v>
      </c>
      <c r="B421" t="s">
        <v>98</v>
      </c>
      <c r="C421" t="s">
        <v>13</v>
      </c>
      <c r="D421" s="9">
        <v>0.23599999999999999</v>
      </c>
      <c r="E421" s="10">
        <f>IF(COUNTIF(cis_DPH!$B$2:$B$84,B421)&gt;0,D421*1.1,IF(COUNTIF(cis_DPH!$B$85:$B$171,B421)&gt;0,D421*1.2,"chyba"))</f>
        <v>0.2596</v>
      </c>
      <c r="G421" s="16" t="e">
        <f>_xlfn.XLOOKUP(Tabuľka9[[#This Row],[položka]],#REF!,#REF!)</f>
        <v>#REF!</v>
      </c>
      <c r="H421">
        <v>15</v>
      </c>
      <c r="I421" s="15">
        <f>Tabuľka9[[#This Row],[Aktuálna cena v RZ s DPH]]*Tabuľka9[[#This Row],[Priemerný odber za mesiac]]</f>
        <v>3.8940000000000001</v>
      </c>
      <c r="J421">
        <v>60</v>
      </c>
      <c r="K421" s="17" t="e">
        <f>Tabuľka9[[#This Row],[Cena za MJ s DPH]]*Tabuľka9[[#This Row],[Predpokladaný odber počas 6 mesiacov]]</f>
        <v>#REF!</v>
      </c>
      <c r="L421" s="1">
        <v>52757048</v>
      </c>
      <c r="M421" t="e">
        <f>_xlfn.XLOOKUP(Tabuľka9[[#This Row],[IČO]],#REF!,#REF!)</f>
        <v>#REF!</v>
      </c>
      <c r="N421" t="e">
        <f>_xlfn.XLOOKUP(Tabuľka9[[#This Row],[IČO]],#REF!,#REF!)</f>
        <v>#REF!</v>
      </c>
    </row>
    <row r="422" spans="1:14" hidden="1" x14ac:dyDescent="0.35">
      <c r="A422" t="s">
        <v>95</v>
      </c>
      <c r="B422" t="s">
        <v>99</v>
      </c>
      <c r="C422" t="s">
        <v>13</v>
      </c>
      <c r="E422" s="10">
        <f>IF(COUNTIF(cis_DPH!$B$2:$B$84,B422)&gt;0,D422*1.1,IF(COUNTIF(cis_DPH!$B$85:$B$171,B422)&gt;0,D422*1.2,"chyba"))</f>
        <v>0</v>
      </c>
      <c r="G422" s="16" t="e">
        <f>_xlfn.XLOOKUP(Tabuľka9[[#This Row],[položka]],#REF!,#REF!)</f>
        <v>#REF!</v>
      </c>
      <c r="I422" s="15">
        <f>Tabuľka9[[#This Row],[Aktuálna cena v RZ s DPH]]*Tabuľka9[[#This Row],[Priemerný odber za mesiac]]</f>
        <v>0</v>
      </c>
      <c r="K422" s="17" t="e">
        <f>Tabuľka9[[#This Row],[Cena za MJ s DPH]]*Tabuľka9[[#This Row],[Predpokladaný odber počas 6 mesiacov]]</f>
        <v>#REF!</v>
      </c>
      <c r="L422" s="1">
        <v>52757048</v>
      </c>
      <c r="M422" t="e">
        <f>_xlfn.XLOOKUP(Tabuľka9[[#This Row],[IČO]],#REF!,#REF!)</f>
        <v>#REF!</v>
      </c>
      <c r="N422" t="e">
        <f>_xlfn.XLOOKUP(Tabuľka9[[#This Row],[IČO]],#REF!,#REF!)</f>
        <v>#REF!</v>
      </c>
    </row>
    <row r="423" spans="1:14" hidden="1" x14ac:dyDescent="0.35">
      <c r="A423" t="s">
        <v>95</v>
      </c>
      <c r="B423" t="s">
        <v>100</v>
      </c>
      <c r="C423" t="s">
        <v>13</v>
      </c>
      <c r="E423" s="10">
        <f>IF(COUNTIF(cis_DPH!$B$2:$B$84,B423)&gt;0,D423*1.1,IF(COUNTIF(cis_DPH!$B$85:$B$171,B423)&gt;0,D423*1.2,"chyba"))</f>
        <v>0</v>
      </c>
      <c r="G423" s="16" t="e">
        <f>_xlfn.XLOOKUP(Tabuľka9[[#This Row],[položka]],#REF!,#REF!)</f>
        <v>#REF!</v>
      </c>
      <c r="I423" s="15">
        <f>Tabuľka9[[#This Row],[Aktuálna cena v RZ s DPH]]*Tabuľka9[[#This Row],[Priemerný odber za mesiac]]</f>
        <v>0</v>
      </c>
      <c r="K423" s="17" t="e">
        <f>Tabuľka9[[#This Row],[Cena za MJ s DPH]]*Tabuľka9[[#This Row],[Predpokladaný odber počas 6 mesiacov]]</f>
        <v>#REF!</v>
      </c>
      <c r="L423" s="1">
        <v>52757048</v>
      </c>
      <c r="M423" t="e">
        <f>_xlfn.XLOOKUP(Tabuľka9[[#This Row],[IČO]],#REF!,#REF!)</f>
        <v>#REF!</v>
      </c>
      <c r="N423" t="e">
        <f>_xlfn.XLOOKUP(Tabuľka9[[#This Row],[IČO]],#REF!,#REF!)</f>
        <v>#REF!</v>
      </c>
    </row>
    <row r="424" spans="1:14" hidden="1" x14ac:dyDescent="0.35">
      <c r="A424" t="s">
        <v>95</v>
      </c>
      <c r="B424" t="s">
        <v>101</v>
      </c>
      <c r="C424" t="s">
        <v>13</v>
      </c>
      <c r="E424" s="10">
        <f>IF(COUNTIF(cis_DPH!$B$2:$B$84,B424)&gt;0,D424*1.1,IF(COUNTIF(cis_DPH!$B$85:$B$171,B424)&gt;0,D424*1.2,"chyba"))</f>
        <v>0</v>
      </c>
      <c r="G424" s="16" t="e">
        <f>_xlfn.XLOOKUP(Tabuľka9[[#This Row],[položka]],#REF!,#REF!)</f>
        <v>#REF!</v>
      </c>
      <c r="I424" s="15">
        <f>Tabuľka9[[#This Row],[Aktuálna cena v RZ s DPH]]*Tabuľka9[[#This Row],[Priemerný odber za mesiac]]</f>
        <v>0</v>
      </c>
      <c r="K424" s="17" t="e">
        <f>Tabuľka9[[#This Row],[Cena za MJ s DPH]]*Tabuľka9[[#This Row],[Predpokladaný odber počas 6 mesiacov]]</f>
        <v>#REF!</v>
      </c>
      <c r="L424" s="1">
        <v>52757048</v>
      </c>
      <c r="M424" t="e">
        <f>_xlfn.XLOOKUP(Tabuľka9[[#This Row],[IČO]],#REF!,#REF!)</f>
        <v>#REF!</v>
      </c>
      <c r="N424" t="e">
        <f>_xlfn.XLOOKUP(Tabuľka9[[#This Row],[IČO]],#REF!,#REF!)</f>
        <v>#REF!</v>
      </c>
    </row>
    <row r="425" spans="1:14" hidden="1" x14ac:dyDescent="0.35">
      <c r="A425" t="s">
        <v>95</v>
      </c>
      <c r="B425" t="s">
        <v>102</v>
      </c>
      <c r="C425" t="s">
        <v>48</v>
      </c>
      <c r="E425" s="10">
        <f>IF(COUNTIF(cis_DPH!$B$2:$B$84,B425)&gt;0,D425*1.1,IF(COUNTIF(cis_DPH!$B$85:$B$171,B425)&gt;0,D425*1.2,"chyba"))</f>
        <v>0</v>
      </c>
      <c r="G425" s="16" t="e">
        <f>_xlfn.XLOOKUP(Tabuľka9[[#This Row],[položka]],#REF!,#REF!)</f>
        <v>#REF!</v>
      </c>
      <c r="I425" s="15">
        <f>Tabuľka9[[#This Row],[Aktuálna cena v RZ s DPH]]*Tabuľka9[[#This Row],[Priemerný odber za mesiac]]</f>
        <v>0</v>
      </c>
      <c r="K425" s="17" t="e">
        <f>Tabuľka9[[#This Row],[Cena za MJ s DPH]]*Tabuľka9[[#This Row],[Predpokladaný odber počas 6 mesiacov]]</f>
        <v>#REF!</v>
      </c>
      <c r="L425" s="1">
        <v>52757048</v>
      </c>
      <c r="M425" t="e">
        <f>_xlfn.XLOOKUP(Tabuľka9[[#This Row],[IČO]],#REF!,#REF!)</f>
        <v>#REF!</v>
      </c>
      <c r="N425" t="e">
        <f>_xlfn.XLOOKUP(Tabuľka9[[#This Row],[IČO]],#REF!,#REF!)</f>
        <v>#REF!</v>
      </c>
    </row>
    <row r="426" spans="1:14" hidden="1" x14ac:dyDescent="0.35">
      <c r="A426" t="s">
        <v>95</v>
      </c>
      <c r="B426" t="s">
        <v>103</v>
      </c>
      <c r="C426" t="s">
        <v>13</v>
      </c>
      <c r="E426" s="10">
        <f>IF(COUNTIF(cis_DPH!$B$2:$B$84,B426)&gt;0,D426*1.1,IF(COUNTIF(cis_DPH!$B$85:$B$171,B426)&gt;0,D426*1.2,"chyba"))</f>
        <v>0</v>
      </c>
      <c r="G426" s="16" t="e">
        <f>_xlfn.XLOOKUP(Tabuľka9[[#This Row],[položka]],#REF!,#REF!)</f>
        <v>#REF!</v>
      </c>
      <c r="I426" s="15">
        <f>Tabuľka9[[#This Row],[Aktuálna cena v RZ s DPH]]*Tabuľka9[[#This Row],[Priemerný odber za mesiac]]</f>
        <v>0</v>
      </c>
      <c r="K426" s="17" t="e">
        <f>Tabuľka9[[#This Row],[Cena za MJ s DPH]]*Tabuľka9[[#This Row],[Predpokladaný odber počas 6 mesiacov]]</f>
        <v>#REF!</v>
      </c>
      <c r="L426" s="1">
        <v>52757048</v>
      </c>
      <c r="M426" t="e">
        <f>_xlfn.XLOOKUP(Tabuľka9[[#This Row],[IČO]],#REF!,#REF!)</f>
        <v>#REF!</v>
      </c>
      <c r="N426" t="e">
        <f>_xlfn.XLOOKUP(Tabuľka9[[#This Row],[IČO]],#REF!,#REF!)</f>
        <v>#REF!</v>
      </c>
    </row>
    <row r="427" spans="1:14" hidden="1" x14ac:dyDescent="0.35">
      <c r="A427" t="s">
        <v>95</v>
      </c>
      <c r="B427" t="s">
        <v>104</v>
      </c>
      <c r="C427" t="s">
        <v>48</v>
      </c>
      <c r="E427" s="10">
        <f>IF(COUNTIF(cis_DPH!$B$2:$B$84,B427)&gt;0,D427*1.1,IF(COUNTIF(cis_DPH!$B$85:$B$171,B427)&gt;0,D427*1.2,"chyba"))</f>
        <v>0</v>
      </c>
      <c r="G427" s="16" t="e">
        <f>_xlfn.XLOOKUP(Tabuľka9[[#This Row],[položka]],#REF!,#REF!)</f>
        <v>#REF!</v>
      </c>
      <c r="I427" s="15">
        <f>Tabuľka9[[#This Row],[Aktuálna cena v RZ s DPH]]*Tabuľka9[[#This Row],[Priemerný odber za mesiac]]</f>
        <v>0</v>
      </c>
      <c r="K427" s="17" t="e">
        <f>Tabuľka9[[#This Row],[Cena za MJ s DPH]]*Tabuľka9[[#This Row],[Predpokladaný odber počas 6 mesiacov]]</f>
        <v>#REF!</v>
      </c>
      <c r="L427" s="1">
        <v>52757048</v>
      </c>
      <c r="M427" t="e">
        <f>_xlfn.XLOOKUP(Tabuľka9[[#This Row],[IČO]],#REF!,#REF!)</f>
        <v>#REF!</v>
      </c>
      <c r="N427" t="e">
        <f>_xlfn.XLOOKUP(Tabuľka9[[#This Row],[IČO]],#REF!,#REF!)</f>
        <v>#REF!</v>
      </c>
    </row>
    <row r="428" spans="1:14" hidden="1" x14ac:dyDescent="0.35">
      <c r="A428" t="s">
        <v>95</v>
      </c>
      <c r="B428" t="s">
        <v>105</v>
      </c>
      <c r="C428" t="s">
        <v>13</v>
      </c>
      <c r="E428" s="10">
        <f>IF(COUNTIF(cis_DPH!$B$2:$B$84,B428)&gt;0,D428*1.1,IF(COUNTIF(cis_DPH!$B$85:$B$171,B428)&gt;0,D428*1.2,"chyba"))</f>
        <v>0</v>
      </c>
      <c r="G428" s="16" t="e">
        <f>_xlfn.XLOOKUP(Tabuľka9[[#This Row],[položka]],#REF!,#REF!)</f>
        <v>#REF!</v>
      </c>
      <c r="I428" s="15">
        <f>Tabuľka9[[#This Row],[Aktuálna cena v RZ s DPH]]*Tabuľka9[[#This Row],[Priemerný odber za mesiac]]</f>
        <v>0</v>
      </c>
      <c r="K428" s="17" t="e">
        <f>Tabuľka9[[#This Row],[Cena za MJ s DPH]]*Tabuľka9[[#This Row],[Predpokladaný odber počas 6 mesiacov]]</f>
        <v>#REF!</v>
      </c>
      <c r="L428" s="1">
        <v>52757048</v>
      </c>
      <c r="M428" t="e">
        <f>_xlfn.XLOOKUP(Tabuľka9[[#This Row],[IČO]],#REF!,#REF!)</f>
        <v>#REF!</v>
      </c>
      <c r="N428" t="e">
        <f>_xlfn.XLOOKUP(Tabuľka9[[#This Row],[IČO]],#REF!,#REF!)</f>
        <v>#REF!</v>
      </c>
    </row>
    <row r="429" spans="1:14" hidden="1" x14ac:dyDescent="0.35">
      <c r="A429" t="s">
        <v>95</v>
      </c>
      <c r="B429" t="s">
        <v>106</v>
      </c>
      <c r="C429" t="s">
        <v>13</v>
      </c>
      <c r="E429" s="10">
        <f>IF(COUNTIF(cis_DPH!$B$2:$B$84,B429)&gt;0,D429*1.1,IF(COUNTIF(cis_DPH!$B$85:$B$171,B429)&gt;0,D429*1.2,"chyba"))</f>
        <v>0</v>
      </c>
      <c r="G429" s="16" t="e">
        <f>_xlfn.XLOOKUP(Tabuľka9[[#This Row],[položka]],#REF!,#REF!)</f>
        <v>#REF!</v>
      </c>
      <c r="I429" s="15">
        <f>Tabuľka9[[#This Row],[Aktuálna cena v RZ s DPH]]*Tabuľka9[[#This Row],[Priemerný odber za mesiac]]</f>
        <v>0</v>
      </c>
      <c r="K429" s="17" t="e">
        <f>Tabuľka9[[#This Row],[Cena za MJ s DPH]]*Tabuľka9[[#This Row],[Predpokladaný odber počas 6 mesiacov]]</f>
        <v>#REF!</v>
      </c>
      <c r="L429" s="1">
        <v>52757048</v>
      </c>
      <c r="M429" t="e">
        <f>_xlfn.XLOOKUP(Tabuľka9[[#This Row],[IČO]],#REF!,#REF!)</f>
        <v>#REF!</v>
      </c>
      <c r="N429" t="e">
        <f>_xlfn.XLOOKUP(Tabuľka9[[#This Row],[IČO]],#REF!,#REF!)</f>
        <v>#REF!</v>
      </c>
    </row>
    <row r="430" spans="1:14" hidden="1" x14ac:dyDescent="0.35">
      <c r="A430" t="s">
        <v>93</v>
      </c>
      <c r="B430" t="s">
        <v>107</v>
      </c>
      <c r="C430" t="s">
        <v>48</v>
      </c>
      <c r="E430" s="10">
        <f>IF(COUNTIF(cis_DPH!$B$2:$B$84,B430)&gt;0,D430*1.1,IF(COUNTIF(cis_DPH!$B$85:$B$171,B430)&gt;0,D430*1.2,"chyba"))</f>
        <v>0</v>
      </c>
      <c r="G430" s="16" t="e">
        <f>_xlfn.XLOOKUP(Tabuľka9[[#This Row],[položka]],#REF!,#REF!)</f>
        <v>#REF!</v>
      </c>
      <c r="I430" s="15">
        <f>Tabuľka9[[#This Row],[Aktuálna cena v RZ s DPH]]*Tabuľka9[[#This Row],[Priemerný odber za mesiac]]</f>
        <v>0</v>
      </c>
      <c r="K430" s="17" t="e">
        <f>Tabuľka9[[#This Row],[Cena za MJ s DPH]]*Tabuľka9[[#This Row],[Predpokladaný odber počas 6 mesiacov]]</f>
        <v>#REF!</v>
      </c>
      <c r="L430" s="1">
        <v>52757048</v>
      </c>
      <c r="M430" t="e">
        <f>_xlfn.XLOOKUP(Tabuľka9[[#This Row],[IČO]],#REF!,#REF!)</f>
        <v>#REF!</v>
      </c>
      <c r="N430" t="e">
        <f>_xlfn.XLOOKUP(Tabuľka9[[#This Row],[IČO]],#REF!,#REF!)</f>
        <v>#REF!</v>
      </c>
    </row>
    <row r="431" spans="1:14" hidden="1" x14ac:dyDescent="0.35">
      <c r="A431" t="s">
        <v>95</v>
      </c>
      <c r="B431" t="s">
        <v>108</v>
      </c>
      <c r="C431" t="s">
        <v>13</v>
      </c>
      <c r="E431" s="10">
        <f>IF(COUNTIF(cis_DPH!$B$2:$B$84,B431)&gt;0,D431*1.1,IF(COUNTIF(cis_DPH!$B$85:$B$171,B431)&gt;0,D431*1.2,"chyba"))</f>
        <v>0</v>
      </c>
      <c r="G431" s="16" t="e">
        <f>_xlfn.XLOOKUP(Tabuľka9[[#This Row],[položka]],#REF!,#REF!)</f>
        <v>#REF!</v>
      </c>
      <c r="I431" s="15">
        <f>Tabuľka9[[#This Row],[Aktuálna cena v RZ s DPH]]*Tabuľka9[[#This Row],[Priemerný odber za mesiac]]</f>
        <v>0</v>
      </c>
      <c r="K431" s="17" t="e">
        <f>Tabuľka9[[#This Row],[Cena za MJ s DPH]]*Tabuľka9[[#This Row],[Predpokladaný odber počas 6 mesiacov]]</f>
        <v>#REF!</v>
      </c>
      <c r="L431" s="1">
        <v>52757048</v>
      </c>
      <c r="M431" t="e">
        <f>_xlfn.XLOOKUP(Tabuľka9[[#This Row],[IČO]],#REF!,#REF!)</f>
        <v>#REF!</v>
      </c>
      <c r="N431" t="e">
        <f>_xlfn.XLOOKUP(Tabuľka9[[#This Row],[IČO]],#REF!,#REF!)</f>
        <v>#REF!</v>
      </c>
    </row>
    <row r="432" spans="1:14" hidden="1" x14ac:dyDescent="0.35">
      <c r="A432" t="s">
        <v>95</v>
      </c>
      <c r="B432" t="s">
        <v>109</v>
      </c>
      <c r="C432" t="s">
        <v>13</v>
      </c>
      <c r="E432" s="10">
        <f>IF(COUNTIF(cis_DPH!$B$2:$B$84,B432)&gt;0,D432*1.1,IF(COUNTIF(cis_DPH!$B$85:$B$171,B432)&gt;0,D432*1.2,"chyba"))</f>
        <v>0</v>
      </c>
      <c r="G432" s="16" t="e">
        <f>_xlfn.XLOOKUP(Tabuľka9[[#This Row],[položka]],#REF!,#REF!)</f>
        <v>#REF!</v>
      </c>
      <c r="I432" s="15">
        <f>Tabuľka9[[#This Row],[Aktuálna cena v RZ s DPH]]*Tabuľka9[[#This Row],[Priemerný odber za mesiac]]</f>
        <v>0</v>
      </c>
      <c r="K432" s="17" t="e">
        <f>Tabuľka9[[#This Row],[Cena za MJ s DPH]]*Tabuľka9[[#This Row],[Predpokladaný odber počas 6 mesiacov]]</f>
        <v>#REF!</v>
      </c>
      <c r="L432" s="1">
        <v>52757048</v>
      </c>
      <c r="M432" t="e">
        <f>_xlfn.XLOOKUP(Tabuľka9[[#This Row],[IČO]],#REF!,#REF!)</f>
        <v>#REF!</v>
      </c>
      <c r="N432" t="e">
        <f>_xlfn.XLOOKUP(Tabuľka9[[#This Row],[IČO]],#REF!,#REF!)</f>
        <v>#REF!</v>
      </c>
    </row>
    <row r="433" spans="1:14" hidden="1" x14ac:dyDescent="0.35">
      <c r="A433" t="s">
        <v>95</v>
      </c>
      <c r="B433" t="s">
        <v>110</v>
      </c>
      <c r="C433" t="s">
        <v>13</v>
      </c>
      <c r="D433" s="9">
        <v>0.316</v>
      </c>
      <c r="E433" s="10">
        <f>IF(COUNTIF(cis_DPH!$B$2:$B$84,B433)&gt;0,D433*1.1,IF(COUNTIF(cis_DPH!$B$85:$B$171,B433)&gt;0,D433*1.2,"chyba"))</f>
        <v>0.34760000000000002</v>
      </c>
      <c r="G433" s="16" t="e">
        <f>_xlfn.XLOOKUP(Tabuľka9[[#This Row],[položka]],#REF!,#REF!)</f>
        <v>#REF!</v>
      </c>
      <c r="H433">
        <v>8</v>
      </c>
      <c r="I433" s="15">
        <f>Tabuľka9[[#This Row],[Aktuálna cena v RZ s DPH]]*Tabuľka9[[#This Row],[Priemerný odber za mesiac]]</f>
        <v>2.7808000000000002</v>
      </c>
      <c r="J433">
        <v>50</v>
      </c>
      <c r="K433" s="17" t="e">
        <f>Tabuľka9[[#This Row],[Cena za MJ s DPH]]*Tabuľka9[[#This Row],[Predpokladaný odber počas 6 mesiacov]]</f>
        <v>#REF!</v>
      </c>
      <c r="L433" s="1">
        <v>52757048</v>
      </c>
      <c r="M433" t="e">
        <f>_xlfn.XLOOKUP(Tabuľka9[[#This Row],[IČO]],#REF!,#REF!)</f>
        <v>#REF!</v>
      </c>
      <c r="N433" t="e">
        <f>_xlfn.XLOOKUP(Tabuľka9[[#This Row],[IČO]],#REF!,#REF!)</f>
        <v>#REF!</v>
      </c>
    </row>
    <row r="434" spans="1:14" hidden="1" x14ac:dyDescent="0.35">
      <c r="A434" t="s">
        <v>95</v>
      </c>
      <c r="B434" t="s">
        <v>111</v>
      </c>
      <c r="C434" t="s">
        <v>13</v>
      </c>
      <c r="D434" s="9">
        <v>7.9130000000000003</v>
      </c>
      <c r="E434" s="10">
        <f>IF(COUNTIF(cis_DPH!$B$2:$B$84,B434)&gt;0,D434*1.1,IF(COUNTIF(cis_DPH!$B$85:$B$171,B434)&gt;0,D434*1.2,"chyba"))</f>
        <v>8.7043000000000017</v>
      </c>
      <c r="G434" s="16" t="e">
        <f>_xlfn.XLOOKUP(Tabuľka9[[#This Row],[položka]],#REF!,#REF!)</f>
        <v>#REF!</v>
      </c>
      <c r="H434">
        <v>20</v>
      </c>
      <c r="I434" s="15">
        <f>Tabuľka9[[#This Row],[Aktuálna cena v RZ s DPH]]*Tabuľka9[[#This Row],[Priemerný odber za mesiac]]</f>
        <v>174.08600000000004</v>
      </c>
      <c r="J434">
        <v>120</v>
      </c>
      <c r="K434" s="17" t="e">
        <f>Tabuľka9[[#This Row],[Cena za MJ s DPH]]*Tabuľka9[[#This Row],[Predpokladaný odber počas 6 mesiacov]]</f>
        <v>#REF!</v>
      </c>
      <c r="L434" s="1">
        <v>52757048</v>
      </c>
      <c r="M434" t="e">
        <f>_xlfn.XLOOKUP(Tabuľka9[[#This Row],[IČO]],#REF!,#REF!)</f>
        <v>#REF!</v>
      </c>
      <c r="N434" t="e">
        <f>_xlfn.XLOOKUP(Tabuľka9[[#This Row],[IČO]],#REF!,#REF!)</f>
        <v>#REF!</v>
      </c>
    </row>
    <row r="435" spans="1:14" hidden="1" x14ac:dyDescent="0.35">
      <c r="A435" t="s">
        <v>95</v>
      </c>
      <c r="B435" t="s">
        <v>112</v>
      </c>
      <c r="C435" t="s">
        <v>48</v>
      </c>
      <c r="D435" s="9">
        <v>3.532</v>
      </c>
      <c r="E435" s="10">
        <f>IF(COUNTIF(cis_DPH!$B$2:$B$84,B435)&gt;0,D435*1.1,IF(COUNTIF(cis_DPH!$B$85:$B$171,B435)&gt;0,D435*1.2,"chyba"))</f>
        <v>3.8852000000000002</v>
      </c>
      <c r="G435" s="16" t="e">
        <f>_xlfn.XLOOKUP(Tabuľka9[[#This Row],[položka]],#REF!,#REF!)</f>
        <v>#REF!</v>
      </c>
      <c r="H435">
        <v>25</v>
      </c>
      <c r="I435" s="15">
        <f>Tabuľka9[[#This Row],[Aktuálna cena v RZ s DPH]]*Tabuľka9[[#This Row],[Priemerný odber za mesiac]]</f>
        <v>97.13000000000001</v>
      </c>
      <c r="J435">
        <v>150</v>
      </c>
      <c r="K435" s="17" t="e">
        <f>Tabuľka9[[#This Row],[Cena za MJ s DPH]]*Tabuľka9[[#This Row],[Predpokladaný odber počas 6 mesiacov]]</f>
        <v>#REF!</v>
      </c>
      <c r="L435" s="1">
        <v>52757048</v>
      </c>
      <c r="M435" t="e">
        <f>_xlfn.XLOOKUP(Tabuľka9[[#This Row],[IČO]],#REF!,#REF!)</f>
        <v>#REF!</v>
      </c>
      <c r="N435" t="e">
        <f>_xlfn.XLOOKUP(Tabuľka9[[#This Row],[IČO]],#REF!,#REF!)</f>
        <v>#REF!</v>
      </c>
    </row>
    <row r="436" spans="1:14" hidden="1" x14ac:dyDescent="0.35">
      <c r="A436" t="s">
        <v>95</v>
      </c>
      <c r="B436" t="s">
        <v>113</v>
      </c>
      <c r="C436" t="s">
        <v>13</v>
      </c>
      <c r="D436" s="9">
        <v>4.74</v>
      </c>
      <c r="E436" s="10">
        <f>IF(COUNTIF(cis_DPH!$B$2:$B$84,B436)&gt;0,D436*1.1,IF(COUNTIF(cis_DPH!$B$85:$B$171,B436)&gt;0,D436*1.2,"chyba"))</f>
        <v>5.2140000000000004</v>
      </c>
      <c r="G436" s="16" t="e">
        <f>_xlfn.XLOOKUP(Tabuľka9[[#This Row],[položka]],#REF!,#REF!)</f>
        <v>#REF!</v>
      </c>
      <c r="H436">
        <v>20</v>
      </c>
      <c r="I436" s="15">
        <f>Tabuľka9[[#This Row],[Aktuálna cena v RZ s DPH]]*Tabuľka9[[#This Row],[Priemerný odber za mesiac]]</f>
        <v>104.28</v>
      </c>
      <c r="J436">
        <v>120</v>
      </c>
      <c r="K436" s="17" t="e">
        <f>Tabuľka9[[#This Row],[Cena za MJ s DPH]]*Tabuľka9[[#This Row],[Predpokladaný odber počas 6 mesiacov]]</f>
        <v>#REF!</v>
      </c>
      <c r="L436" s="1">
        <v>52757048</v>
      </c>
      <c r="M436" t="e">
        <f>_xlfn.XLOOKUP(Tabuľka9[[#This Row],[IČO]],#REF!,#REF!)</f>
        <v>#REF!</v>
      </c>
      <c r="N436" t="e">
        <f>_xlfn.XLOOKUP(Tabuľka9[[#This Row],[IČO]],#REF!,#REF!)</f>
        <v>#REF!</v>
      </c>
    </row>
    <row r="437" spans="1:14" hidden="1" x14ac:dyDescent="0.35">
      <c r="A437" t="s">
        <v>95</v>
      </c>
      <c r="B437" t="s">
        <v>114</v>
      </c>
      <c r="C437" t="s">
        <v>13</v>
      </c>
      <c r="E437" s="10">
        <f>IF(COUNTIF(cis_DPH!$B$2:$B$84,B437)&gt;0,D437*1.1,IF(COUNTIF(cis_DPH!$B$85:$B$171,B437)&gt;0,D437*1.2,"chyba"))</f>
        <v>0</v>
      </c>
      <c r="G437" s="16" t="e">
        <f>_xlfn.XLOOKUP(Tabuľka9[[#This Row],[položka]],#REF!,#REF!)</f>
        <v>#REF!</v>
      </c>
      <c r="I437" s="15">
        <f>Tabuľka9[[#This Row],[Aktuálna cena v RZ s DPH]]*Tabuľka9[[#This Row],[Priemerný odber za mesiac]]</f>
        <v>0</v>
      </c>
      <c r="K437" s="17" t="e">
        <f>Tabuľka9[[#This Row],[Cena za MJ s DPH]]*Tabuľka9[[#This Row],[Predpokladaný odber počas 6 mesiacov]]</f>
        <v>#REF!</v>
      </c>
      <c r="L437" s="1">
        <v>52757048</v>
      </c>
      <c r="M437" t="e">
        <f>_xlfn.XLOOKUP(Tabuľka9[[#This Row],[IČO]],#REF!,#REF!)</f>
        <v>#REF!</v>
      </c>
      <c r="N437" t="e">
        <f>_xlfn.XLOOKUP(Tabuľka9[[#This Row],[IČO]],#REF!,#REF!)</f>
        <v>#REF!</v>
      </c>
    </row>
    <row r="438" spans="1:14" hidden="1" x14ac:dyDescent="0.35">
      <c r="A438" t="s">
        <v>95</v>
      </c>
      <c r="B438" t="s">
        <v>115</v>
      </c>
      <c r="C438" t="s">
        <v>13</v>
      </c>
      <c r="D438" s="9">
        <v>0.9</v>
      </c>
      <c r="E438" s="10">
        <f>IF(COUNTIF(cis_DPH!$B$2:$B$84,B438)&gt;0,D438*1.1,IF(COUNTIF(cis_DPH!$B$85:$B$171,B438)&gt;0,D438*1.2,"chyba"))</f>
        <v>0.9900000000000001</v>
      </c>
      <c r="G438" s="16" t="e">
        <f>_xlfn.XLOOKUP(Tabuľka9[[#This Row],[položka]],#REF!,#REF!)</f>
        <v>#REF!</v>
      </c>
      <c r="H438">
        <v>8</v>
      </c>
      <c r="I438" s="15">
        <f>Tabuľka9[[#This Row],[Aktuálna cena v RZ s DPH]]*Tabuľka9[[#This Row],[Priemerný odber za mesiac]]</f>
        <v>7.9200000000000008</v>
      </c>
      <c r="J438">
        <v>50</v>
      </c>
      <c r="K438" s="17" t="e">
        <f>Tabuľka9[[#This Row],[Cena za MJ s DPH]]*Tabuľka9[[#This Row],[Predpokladaný odber počas 6 mesiacov]]</f>
        <v>#REF!</v>
      </c>
      <c r="L438" s="1">
        <v>52757048</v>
      </c>
      <c r="M438" t="e">
        <f>_xlfn.XLOOKUP(Tabuľka9[[#This Row],[IČO]],#REF!,#REF!)</f>
        <v>#REF!</v>
      </c>
      <c r="N438" t="e">
        <f>_xlfn.XLOOKUP(Tabuľka9[[#This Row],[IČO]],#REF!,#REF!)</f>
        <v>#REF!</v>
      </c>
    </row>
    <row r="439" spans="1:14" hidden="1" x14ac:dyDescent="0.35">
      <c r="A439" t="s">
        <v>95</v>
      </c>
      <c r="B439" t="s">
        <v>116</v>
      </c>
      <c r="C439" t="s">
        <v>13</v>
      </c>
      <c r="E439" s="10">
        <f>IF(COUNTIF(cis_DPH!$B$2:$B$84,B439)&gt;0,D439*1.1,IF(COUNTIF(cis_DPH!$B$85:$B$171,B439)&gt;0,D439*1.2,"chyba"))</f>
        <v>0</v>
      </c>
      <c r="G439" s="16" t="e">
        <f>_xlfn.XLOOKUP(Tabuľka9[[#This Row],[položka]],#REF!,#REF!)</f>
        <v>#REF!</v>
      </c>
      <c r="I439" s="15">
        <f>Tabuľka9[[#This Row],[Aktuálna cena v RZ s DPH]]*Tabuľka9[[#This Row],[Priemerný odber za mesiac]]</f>
        <v>0</v>
      </c>
      <c r="K439" s="17" t="e">
        <f>Tabuľka9[[#This Row],[Cena za MJ s DPH]]*Tabuľka9[[#This Row],[Predpokladaný odber počas 6 mesiacov]]</f>
        <v>#REF!</v>
      </c>
      <c r="L439" s="1">
        <v>52757048</v>
      </c>
      <c r="M439" t="e">
        <f>_xlfn.XLOOKUP(Tabuľka9[[#This Row],[IČO]],#REF!,#REF!)</f>
        <v>#REF!</v>
      </c>
      <c r="N439" t="e">
        <f>_xlfn.XLOOKUP(Tabuľka9[[#This Row],[IČO]],#REF!,#REF!)</f>
        <v>#REF!</v>
      </c>
    </row>
    <row r="440" spans="1:14" hidden="1" x14ac:dyDescent="0.35">
      <c r="A440" t="s">
        <v>84</v>
      </c>
      <c r="B440" t="s">
        <v>117</v>
      </c>
      <c r="C440" t="s">
        <v>13</v>
      </c>
      <c r="D440" s="9">
        <v>0.01</v>
      </c>
      <c r="E440" s="10">
        <f>IF(COUNTIF(cis_DPH!$B$2:$B$84,B440)&gt;0,D440*1.1,IF(COUNTIF(cis_DPH!$B$85:$B$171,B440)&gt;0,D440*1.2,"chyba"))</f>
        <v>1.1000000000000001E-2</v>
      </c>
      <c r="G440" s="16" t="e">
        <f>_xlfn.XLOOKUP(Tabuľka9[[#This Row],[položka]],#REF!,#REF!)</f>
        <v>#REF!</v>
      </c>
      <c r="H440">
        <v>25</v>
      </c>
      <c r="I440" s="15">
        <f>Tabuľka9[[#This Row],[Aktuálna cena v RZ s DPH]]*Tabuľka9[[#This Row],[Priemerný odber za mesiac]]</f>
        <v>0.27500000000000002</v>
      </c>
      <c r="J440">
        <v>150</v>
      </c>
      <c r="K440" s="17" t="e">
        <f>Tabuľka9[[#This Row],[Cena za MJ s DPH]]*Tabuľka9[[#This Row],[Predpokladaný odber počas 6 mesiacov]]</f>
        <v>#REF!</v>
      </c>
      <c r="L440" s="1">
        <v>52757048</v>
      </c>
      <c r="M440" t="e">
        <f>_xlfn.XLOOKUP(Tabuľka9[[#This Row],[IČO]],#REF!,#REF!)</f>
        <v>#REF!</v>
      </c>
      <c r="N440" t="e">
        <f>_xlfn.XLOOKUP(Tabuľka9[[#This Row],[IČO]],#REF!,#REF!)</f>
        <v>#REF!</v>
      </c>
    </row>
    <row r="441" spans="1:14" hidden="1" x14ac:dyDescent="0.35">
      <c r="A441" t="s">
        <v>84</v>
      </c>
      <c r="B441" t="s">
        <v>118</v>
      </c>
      <c r="C441" t="s">
        <v>13</v>
      </c>
      <c r="E441" s="10">
        <f>IF(COUNTIF(cis_DPH!$B$2:$B$84,B441)&gt;0,D441*1.1,IF(COUNTIF(cis_DPH!$B$85:$B$171,B441)&gt;0,D441*1.2,"chyba"))</f>
        <v>0</v>
      </c>
      <c r="G441" s="16" t="e">
        <f>_xlfn.XLOOKUP(Tabuľka9[[#This Row],[položka]],#REF!,#REF!)</f>
        <v>#REF!</v>
      </c>
      <c r="I441" s="15">
        <f>Tabuľka9[[#This Row],[Aktuálna cena v RZ s DPH]]*Tabuľka9[[#This Row],[Priemerný odber za mesiac]]</f>
        <v>0</v>
      </c>
      <c r="K441" s="17" t="e">
        <f>Tabuľka9[[#This Row],[Cena za MJ s DPH]]*Tabuľka9[[#This Row],[Predpokladaný odber počas 6 mesiacov]]</f>
        <v>#REF!</v>
      </c>
      <c r="L441" s="1">
        <v>52757048</v>
      </c>
      <c r="M441" t="e">
        <f>_xlfn.XLOOKUP(Tabuľka9[[#This Row],[IČO]],#REF!,#REF!)</f>
        <v>#REF!</v>
      </c>
      <c r="N441" t="e">
        <f>_xlfn.XLOOKUP(Tabuľka9[[#This Row],[IČO]],#REF!,#REF!)</f>
        <v>#REF!</v>
      </c>
    </row>
    <row r="442" spans="1:14" hidden="1" x14ac:dyDescent="0.35">
      <c r="A442" t="s">
        <v>84</v>
      </c>
      <c r="B442" t="s">
        <v>119</v>
      </c>
      <c r="C442" t="s">
        <v>13</v>
      </c>
      <c r="D442" s="9">
        <v>6.4</v>
      </c>
      <c r="E442" s="10">
        <f>IF(COUNTIF(cis_DPH!$B$2:$B$84,B442)&gt;0,D442*1.1,IF(COUNTIF(cis_DPH!$B$85:$B$171,B442)&gt;0,D442*1.2,"chyba"))</f>
        <v>7.0400000000000009</v>
      </c>
      <c r="G442" s="16" t="e">
        <f>_xlfn.XLOOKUP(Tabuľka9[[#This Row],[položka]],#REF!,#REF!)</f>
        <v>#REF!</v>
      </c>
      <c r="H442">
        <v>13</v>
      </c>
      <c r="I442" s="15">
        <f>Tabuľka9[[#This Row],[Aktuálna cena v RZ s DPH]]*Tabuľka9[[#This Row],[Priemerný odber za mesiac]]</f>
        <v>91.52000000000001</v>
      </c>
      <c r="J442">
        <v>50</v>
      </c>
      <c r="K442" s="17" t="e">
        <f>Tabuľka9[[#This Row],[Cena za MJ s DPH]]*Tabuľka9[[#This Row],[Predpokladaný odber počas 6 mesiacov]]</f>
        <v>#REF!</v>
      </c>
      <c r="L442" s="1">
        <v>52757048</v>
      </c>
      <c r="M442" t="e">
        <f>_xlfn.XLOOKUP(Tabuľka9[[#This Row],[IČO]],#REF!,#REF!)</f>
        <v>#REF!</v>
      </c>
      <c r="N442" t="e">
        <f>_xlfn.XLOOKUP(Tabuľka9[[#This Row],[IČO]],#REF!,#REF!)</f>
        <v>#REF!</v>
      </c>
    </row>
    <row r="443" spans="1:14" hidden="1" x14ac:dyDescent="0.35">
      <c r="A443" t="s">
        <v>84</v>
      </c>
      <c r="B443" t="s">
        <v>120</v>
      </c>
      <c r="C443" t="s">
        <v>13</v>
      </c>
      <c r="E443" s="10">
        <f>IF(COUNTIF(cis_DPH!$B$2:$B$84,B443)&gt;0,D443*1.1,IF(COUNTIF(cis_DPH!$B$85:$B$171,B443)&gt;0,D443*1.2,"chyba"))</f>
        <v>0</v>
      </c>
      <c r="G443" s="16" t="e">
        <f>_xlfn.XLOOKUP(Tabuľka9[[#This Row],[položka]],#REF!,#REF!)</f>
        <v>#REF!</v>
      </c>
      <c r="I443" s="15">
        <f>Tabuľka9[[#This Row],[Aktuálna cena v RZ s DPH]]*Tabuľka9[[#This Row],[Priemerný odber za mesiac]]</f>
        <v>0</v>
      </c>
      <c r="K443" s="17" t="e">
        <f>Tabuľka9[[#This Row],[Cena za MJ s DPH]]*Tabuľka9[[#This Row],[Predpokladaný odber počas 6 mesiacov]]</f>
        <v>#REF!</v>
      </c>
      <c r="L443" s="1">
        <v>52757048</v>
      </c>
      <c r="M443" t="e">
        <f>_xlfn.XLOOKUP(Tabuľka9[[#This Row],[IČO]],#REF!,#REF!)</f>
        <v>#REF!</v>
      </c>
      <c r="N443" t="e">
        <f>_xlfn.XLOOKUP(Tabuľka9[[#This Row],[IČO]],#REF!,#REF!)</f>
        <v>#REF!</v>
      </c>
    </row>
    <row r="444" spans="1:14" hidden="1" x14ac:dyDescent="0.35">
      <c r="A444" t="s">
        <v>84</v>
      </c>
      <c r="B444" t="s">
        <v>121</v>
      </c>
      <c r="C444" t="s">
        <v>13</v>
      </c>
      <c r="E444" s="10">
        <f>IF(COUNTIF(cis_DPH!$B$2:$B$84,B444)&gt;0,D444*1.1,IF(COUNTIF(cis_DPH!$B$85:$B$171,B444)&gt;0,D444*1.2,"chyba"))</f>
        <v>0</v>
      </c>
      <c r="G444" s="16" t="e">
        <f>_xlfn.XLOOKUP(Tabuľka9[[#This Row],[položka]],#REF!,#REF!)</f>
        <v>#REF!</v>
      </c>
      <c r="I444" s="15">
        <f>Tabuľka9[[#This Row],[Aktuálna cena v RZ s DPH]]*Tabuľka9[[#This Row],[Priemerný odber za mesiac]]</f>
        <v>0</v>
      </c>
      <c r="K444" s="17" t="e">
        <f>Tabuľka9[[#This Row],[Cena za MJ s DPH]]*Tabuľka9[[#This Row],[Predpokladaný odber počas 6 mesiacov]]</f>
        <v>#REF!</v>
      </c>
      <c r="L444" s="1">
        <v>52757048</v>
      </c>
      <c r="M444" t="e">
        <f>_xlfn.XLOOKUP(Tabuľka9[[#This Row],[IČO]],#REF!,#REF!)</f>
        <v>#REF!</v>
      </c>
      <c r="N444" t="e">
        <f>_xlfn.XLOOKUP(Tabuľka9[[#This Row],[IČO]],#REF!,#REF!)</f>
        <v>#REF!</v>
      </c>
    </row>
    <row r="445" spans="1:14" hidden="1" x14ac:dyDescent="0.35">
      <c r="A445" t="s">
        <v>84</v>
      </c>
      <c r="B445" t="s">
        <v>122</v>
      </c>
      <c r="C445" t="s">
        <v>13</v>
      </c>
      <c r="E445" s="10">
        <f>IF(COUNTIF(cis_DPH!$B$2:$B$84,B445)&gt;0,D445*1.1,IF(COUNTIF(cis_DPH!$B$85:$B$171,B445)&gt;0,D445*1.2,"chyba"))</f>
        <v>0</v>
      </c>
      <c r="G445" s="16" t="e">
        <f>_xlfn.XLOOKUP(Tabuľka9[[#This Row],[položka]],#REF!,#REF!)</f>
        <v>#REF!</v>
      </c>
      <c r="I445" s="15">
        <f>Tabuľka9[[#This Row],[Aktuálna cena v RZ s DPH]]*Tabuľka9[[#This Row],[Priemerný odber za mesiac]]</f>
        <v>0</v>
      </c>
      <c r="K445" s="17" t="e">
        <f>Tabuľka9[[#This Row],[Cena za MJ s DPH]]*Tabuľka9[[#This Row],[Predpokladaný odber počas 6 mesiacov]]</f>
        <v>#REF!</v>
      </c>
      <c r="L445" s="1">
        <v>52757048</v>
      </c>
      <c r="M445" t="e">
        <f>_xlfn.XLOOKUP(Tabuľka9[[#This Row],[IČO]],#REF!,#REF!)</f>
        <v>#REF!</v>
      </c>
      <c r="N445" t="e">
        <f>_xlfn.XLOOKUP(Tabuľka9[[#This Row],[IČO]],#REF!,#REF!)</f>
        <v>#REF!</v>
      </c>
    </row>
    <row r="446" spans="1:14" hidden="1" x14ac:dyDescent="0.35">
      <c r="A446" t="s">
        <v>84</v>
      </c>
      <c r="B446" t="s">
        <v>123</v>
      </c>
      <c r="C446" t="s">
        <v>13</v>
      </c>
      <c r="D446" s="9">
        <v>7.8</v>
      </c>
      <c r="E446" s="10">
        <f>IF(COUNTIF(cis_DPH!$B$2:$B$84,B446)&gt;0,D446*1.1,IF(COUNTIF(cis_DPH!$B$85:$B$171,B446)&gt;0,D446*1.2,"chyba"))</f>
        <v>8.58</v>
      </c>
      <c r="G446" s="16" t="e">
        <f>_xlfn.XLOOKUP(Tabuľka9[[#This Row],[položka]],#REF!,#REF!)</f>
        <v>#REF!</v>
      </c>
      <c r="H446">
        <v>13</v>
      </c>
      <c r="I446" s="15">
        <f>Tabuľka9[[#This Row],[Aktuálna cena v RZ s DPH]]*Tabuľka9[[#This Row],[Priemerný odber za mesiac]]</f>
        <v>111.54</v>
      </c>
      <c r="J446">
        <v>50</v>
      </c>
      <c r="K446" s="17" t="e">
        <f>Tabuľka9[[#This Row],[Cena za MJ s DPH]]*Tabuľka9[[#This Row],[Predpokladaný odber počas 6 mesiacov]]</f>
        <v>#REF!</v>
      </c>
      <c r="L446" s="1">
        <v>52757048</v>
      </c>
      <c r="M446" t="e">
        <f>_xlfn.XLOOKUP(Tabuľka9[[#This Row],[IČO]],#REF!,#REF!)</f>
        <v>#REF!</v>
      </c>
      <c r="N446" t="e">
        <f>_xlfn.XLOOKUP(Tabuľka9[[#This Row],[IČO]],#REF!,#REF!)</f>
        <v>#REF!</v>
      </c>
    </row>
    <row r="447" spans="1:14" hidden="1" x14ac:dyDescent="0.35">
      <c r="A447" t="s">
        <v>84</v>
      </c>
      <c r="B447" t="s">
        <v>124</v>
      </c>
      <c r="C447" t="s">
        <v>13</v>
      </c>
      <c r="E447" s="10">
        <f>IF(COUNTIF(cis_DPH!$B$2:$B$84,B447)&gt;0,D447*1.1,IF(COUNTIF(cis_DPH!$B$85:$B$171,B447)&gt;0,D447*1.2,"chyba"))</f>
        <v>0</v>
      </c>
      <c r="G447" s="16" t="e">
        <f>_xlfn.XLOOKUP(Tabuľka9[[#This Row],[položka]],#REF!,#REF!)</f>
        <v>#REF!</v>
      </c>
      <c r="I447" s="15">
        <f>Tabuľka9[[#This Row],[Aktuálna cena v RZ s DPH]]*Tabuľka9[[#This Row],[Priemerný odber za mesiac]]</f>
        <v>0</v>
      </c>
      <c r="K447" s="17" t="e">
        <f>Tabuľka9[[#This Row],[Cena za MJ s DPH]]*Tabuľka9[[#This Row],[Predpokladaný odber počas 6 mesiacov]]</f>
        <v>#REF!</v>
      </c>
      <c r="L447" s="1">
        <v>52757048</v>
      </c>
      <c r="M447" t="e">
        <f>_xlfn.XLOOKUP(Tabuľka9[[#This Row],[IČO]],#REF!,#REF!)</f>
        <v>#REF!</v>
      </c>
      <c r="N447" t="e">
        <f>_xlfn.XLOOKUP(Tabuľka9[[#This Row],[IČO]],#REF!,#REF!)</f>
        <v>#REF!</v>
      </c>
    </row>
    <row r="448" spans="1:14" hidden="1" x14ac:dyDescent="0.35">
      <c r="A448" t="s">
        <v>125</v>
      </c>
      <c r="B448" t="s">
        <v>126</v>
      </c>
      <c r="C448" t="s">
        <v>13</v>
      </c>
      <c r="E448" s="10">
        <f>IF(COUNTIF(cis_DPH!$B$2:$B$84,B448)&gt;0,D448*1.1,IF(COUNTIF(cis_DPH!$B$85:$B$171,B448)&gt;0,D448*1.2,"chyba"))</f>
        <v>0</v>
      </c>
      <c r="G448" s="16" t="e">
        <f>_xlfn.XLOOKUP(Tabuľka9[[#This Row],[položka]],#REF!,#REF!)</f>
        <v>#REF!</v>
      </c>
      <c r="I448" s="15">
        <f>Tabuľka9[[#This Row],[Aktuálna cena v RZ s DPH]]*Tabuľka9[[#This Row],[Priemerný odber za mesiac]]</f>
        <v>0</v>
      </c>
      <c r="K448" s="17" t="e">
        <f>Tabuľka9[[#This Row],[Cena za MJ s DPH]]*Tabuľka9[[#This Row],[Predpokladaný odber počas 6 mesiacov]]</f>
        <v>#REF!</v>
      </c>
      <c r="L448" s="1">
        <v>52757048</v>
      </c>
      <c r="M448" t="e">
        <f>_xlfn.XLOOKUP(Tabuľka9[[#This Row],[IČO]],#REF!,#REF!)</f>
        <v>#REF!</v>
      </c>
      <c r="N448" t="e">
        <f>_xlfn.XLOOKUP(Tabuľka9[[#This Row],[IČO]],#REF!,#REF!)</f>
        <v>#REF!</v>
      </c>
    </row>
    <row r="449" spans="1:14" hidden="1" x14ac:dyDescent="0.35">
      <c r="A449" t="s">
        <v>125</v>
      </c>
      <c r="B449" t="s">
        <v>127</v>
      </c>
      <c r="C449" t="s">
        <v>13</v>
      </c>
      <c r="D449" s="9">
        <v>4</v>
      </c>
      <c r="E449" s="10">
        <f>IF(COUNTIF(cis_DPH!$B$2:$B$84,B449)&gt;0,D449*1.1,IF(COUNTIF(cis_DPH!$B$85:$B$171,B449)&gt;0,D449*1.2,"chyba"))</f>
        <v>4.8</v>
      </c>
      <c r="G449" s="16" t="e">
        <f>_xlfn.XLOOKUP(Tabuľka9[[#This Row],[položka]],#REF!,#REF!)</f>
        <v>#REF!</v>
      </c>
      <c r="H449">
        <v>15</v>
      </c>
      <c r="I449" s="15">
        <f>Tabuľka9[[#This Row],[Aktuálna cena v RZ s DPH]]*Tabuľka9[[#This Row],[Priemerný odber za mesiac]]</f>
        <v>72</v>
      </c>
      <c r="J449">
        <v>90</v>
      </c>
      <c r="K449" s="17" t="e">
        <f>Tabuľka9[[#This Row],[Cena za MJ s DPH]]*Tabuľka9[[#This Row],[Predpokladaný odber počas 6 mesiacov]]</f>
        <v>#REF!</v>
      </c>
      <c r="L449" s="1">
        <v>52757048</v>
      </c>
      <c r="M449" t="e">
        <f>_xlfn.XLOOKUP(Tabuľka9[[#This Row],[IČO]],#REF!,#REF!)</f>
        <v>#REF!</v>
      </c>
      <c r="N449" t="e">
        <f>_xlfn.XLOOKUP(Tabuľka9[[#This Row],[IČO]],#REF!,#REF!)</f>
        <v>#REF!</v>
      </c>
    </row>
    <row r="450" spans="1:14" hidden="1" x14ac:dyDescent="0.35">
      <c r="A450" t="s">
        <v>125</v>
      </c>
      <c r="B450" t="s">
        <v>128</v>
      </c>
      <c r="C450" t="s">
        <v>13</v>
      </c>
      <c r="D450" s="9">
        <v>4.0999999999999996</v>
      </c>
      <c r="E450" s="10">
        <f>IF(COUNTIF(cis_DPH!$B$2:$B$84,B450)&gt;0,D450*1.1,IF(COUNTIF(cis_DPH!$B$85:$B$171,B450)&gt;0,D450*1.2,"chyba"))</f>
        <v>4.919999999999999</v>
      </c>
      <c r="G450" s="16" t="e">
        <f>_xlfn.XLOOKUP(Tabuľka9[[#This Row],[položka]],#REF!,#REF!)</f>
        <v>#REF!</v>
      </c>
      <c r="H450">
        <v>10</v>
      </c>
      <c r="I450" s="15">
        <f>Tabuľka9[[#This Row],[Aktuálna cena v RZ s DPH]]*Tabuľka9[[#This Row],[Priemerný odber za mesiac]]</f>
        <v>49.199999999999989</v>
      </c>
      <c r="J450">
        <v>60</v>
      </c>
      <c r="K450" s="17" t="e">
        <f>Tabuľka9[[#This Row],[Cena za MJ s DPH]]*Tabuľka9[[#This Row],[Predpokladaný odber počas 6 mesiacov]]</f>
        <v>#REF!</v>
      </c>
      <c r="L450" s="1">
        <v>52757048</v>
      </c>
      <c r="M450" t="e">
        <f>_xlfn.XLOOKUP(Tabuľka9[[#This Row],[IČO]],#REF!,#REF!)</f>
        <v>#REF!</v>
      </c>
      <c r="N450" t="e">
        <f>_xlfn.XLOOKUP(Tabuľka9[[#This Row],[IČO]],#REF!,#REF!)</f>
        <v>#REF!</v>
      </c>
    </row>
    <row r="451" spans="1:14" hidden="1" x14ac:dyDescent="0.35">
      <c r="A451" t="s">
        <v>125</v>
      </c>
      <c r="B451" t="s">
        <v>129</v>
      </c>
      <c r="C451" t="s">
        <v>13</v>
      </c>
      <c r="D451" s="9">
        <v>2</v>
      </c>
      <c r="E451" s="10">
        <f>IF(COUNTIF(cis_DPH!$B$2:$B$84,B451)&gt;0,D451*1.1,IF(COUNTIF(cis_DPH!$B$85:$B$171,B451)&gt;0,D451*1.2,"chyba"))</f>
        <v>2.4</v>
      </c>
      <c r="G451" s="16" t="e">
        <f>_xlfn.XLOOKUP(Tabuľka9[[#This Row],[položka]],#REF!,#REF!)</f>
        <v>#REF!</v>
      </c>
      <c r="H451">
        <v>5</v>
      </c>
      <c r="I451" s="15">
        <f>Tabuľka9[[#This Row],[Aktuálna cena v RZ s DPH]]*Tabuľka9[[#This Row],[Priemerný odber za mesiac]]</f>
        <v>12</v>
      </c>
      <c r="J451">
        <v>15</v>
      </c>
      <c r="K451" s="17" t="e">
        <f>Tabuľka9[[#This Row],[Cena za MJ s DPH]]*Tabuľka9[[#This Row],[Predpokladaný odber počas 6 mesiacov]]</f>
        <v>#REF!</v>
      </c>
      <c r="L451" s="1">
        <v>52757048</v>
      </c>
      <c r="M451" t="e">
        <f>_xlfn.XLOOKUP(Tabuľka9[[#This Row],[IČO]],#REF!,#REF!)</f>
        <v>#REF!</v>
      </c>
      <c r="N451" t="e">
        <f>_xlfn.XLOOKUP(Tabuľka9[[#This Row],[IČO]],#REF!,#REF!)</f>
        <v>#REF!</v>
      </c>
    </row>
    <row r="452" spans="1:14" hidden="1" x14ac:dyDescent="0.35">
      <c r="A452" t="s">
        <v>125</v>
      </c>
      <c r="B452" t="s">
        <v>130</v>
      </c>
      <c r="C452" t="s">
        <v>13</v>
      </c>
      <c r="E452" s="10">
        <f>IF(COUNTIF(cis_DPH!$B$2:$B$84,B452)&gt;0,D452*1.1,IF(COUNTIF(cis_DPH!$B$85:$B$171,B452)&gt;0,D452*1.2,"chyba"))</f>
        <v>0</v>
      </c>
      <c r="G452" s="16" t="e">
        <f>_xlfn.XLOOKUP(Tabuľka9[[#This Row],[položka]],#REF!,#REF!)</f>
        <v>#REF!</v>
      </c>
      <c r="I452" s="15">
        <f>Tabuľka9[[#This Row],[Aktuálna cena v RZ s DPH]]*Tabuľka9[[#This Row],[Priemerný odber za mesiac]]</f>
        <v>0</v>
      </c>
      <c r="K452" s="17" t="e">
        <f>Tabuľka9[[#This Row],[Cena za MJ s DPH]]*Tabuľka9[[#This Row],[Predpokladaný odber počas 6 mesiacov]]</f>
        <v>#REF!</v>
      </c>
      <c r="L452" s="1">
        <v>52757048</v>
      </c>
      <c r="M452" t="e">
        <f>_xlfn.XLOOKUP(Tabuľka9[[#This Row],[IČO]],#REF!,#REF!)</f>
        <v>#REF!</v>
      </c>
      <c r="N452" t="e">
        <f>_xlfn.XLOOKUP(Tabuľka9[[#This Row],[IČO]],#REF!,#REF!)</f>
        <v>#REF!</v>
      </c>
    </row>
    <row r="453" spans="1:14" hidden="1" x14ac:dyDescent="0.35">
      <c r="A453" t="s">
        <v>125</v>
      </c>
      <c r="B453" t="s">
        <v>131</v>
      </c>
      <c r="C453" t="s">
        <v>13</v>
      </c>
      <c r="E453" s="10">
        <f>IF(COUNTIF(cis_DPH!$B$2:$B$84,B453)&gt;0,D453*1.1,IF(COUNTIF(cis_DPH!$B$85:$B$171,B453)&gt;0,D453*1.2,"chyba"))</f>
        <v>0</v>
      </c>
      <c r="G453" s="16" t="e">
        <f>_xlfn.XLOOKUP(Tabuľka9[[#This Row],[položka]],#REF!,#REF!)</f>
        <v>#REF!</v>
      </c>
      <c r="I453" s="15">
        <f>Tabuľka9[[#This Row],[Aktuálna cena v RZ s DPH]]*Tabuľka9[[#This Row],[Priemerný odber za mesiac]]</f>
        <v>0</v>
      </c>
      <c r="K453" s="17" t="e">
        <f>Tabuľka9[[#This Row],[Cena za MJ s DPH]]*Tabuľka9[[#This Row],[Predpokladaný odber počas 6 mesiacov]]</f>
        <v>#REF!</v>
      </c>
      <c r="L453" s="1">
        <v>52757048</v>
      </c>
      <c r="M453" t="e">
        <f>_xlfn.XLOOKUP(Tabuľka9[[#This Row],[IČO]],#REF!,#REF!)</f>
        <v>#REF!</v>
      </c>
      <c r="N453" t="e">
        <f>_xlfn.XLOOKUP(Tabuľka9[[#This Row],[IČO]],#REF!,#REF!)</f>
        <v>#REF!</v>
      </c>
    </row>
    <row r="454" spans="1:14" hidden="1" x14ac:dyDescent="0.35">
      <c r="A454" t="s">
        <v>125</v>
      </c>
      <c r="B454" t="s">
        <v>132</v>
      </c>
      <c r="C454" t="s">
        <v>13</v>
      </c>
      <c r="E454" s="10">
        <f>IF(COUNTIF(cis_DPH!$B$2:$B$84,B454)&gt;0,D454*1.1,IF(COUNTIF(cis_DPH!$B$85:$B$171,B454)&gt;0,D454*1.2,"chyba"))</f>
        <v>0</v>
      </c>
      <c r="G454" s="16" t="e">
        <f>_xlfn.XLOOKUP(Tabuľka9[[#This Row],[položka]],#REF!,#REF!)</f>
        <v>#REF!</v>
      </c>
      <c r="I454" s="15">
        <f>Tabuľka9[[#This Row],[Aktuálna cena v RZ s DPH]]*Tabuľka9[[#This Row],[Priemerný odber za mesiac]]</f>
        <v>0</v>
      </c>
      <c r="K454" s="17" t="e">
        <f>Tabuľka9[[#This Row],[Cena za MJ s DPH]]*Tabuľka9[[#This Row],[Predpokladaný odber počas 6 mesiacov]]</f>
        <v>#REF!</v>
      </c>
      <c r="L454" s="1">
        <v>52757048</v>
      </c>
      <c r="M454" t="e">
        <f>_xlfn.XLOOKUP(Tabuľka9[[#This Row],[IČO]],#REF!,#REF!)</f>
        <v>#REF!</v>
      </c>
      <c r="N454" t="e">
        <f>_xlfn.XLOOKUP(Tabuľka9[[#This Row],[IČO]],#REF!,#REF!)</f>
        <v>#REF!</v>
      </c>
    </row>
    <row r="455" spans="1:14" hidden="1" x14ac:dyDescent="0.35">
      <c r="A455" t="s">
        <v>125</v>
      </c>
      <c r="B455" t="s">
        <v>133</v>
      </c>
      <c r="C455" t="s">
        <v>13</v>
      </c>
      <c r="E455" s="10">
        <f>IF(COUNTIF(cis_DPH!$B$2:$B$84,B455)&gt;0,D455*1.1,IF(COUNTIF(cis_DPH!$B$85:$B$171,B455)&gt;0,D455*1.2,"chyba"))</f>
        <v>0</v>
      </c>
      <c r="G455" s="16" t="e">
        <f>_xlfn.XLOOKUP(Tabuľka9[[#This Row],[položka]],#REF!,#REF!)</f>
        <v>#REF!</v>
      </c>
      <c r="I455" s="15">
        <f>Tabuľka9[[#This Row],[Aktuálna cena v RZ s DPH]]*Tabuľka9[[#This Row],[Priemerný odber za mesiac]]</f>
        <v>0</v>
      </c>
      <c r="K455" s="17" t="e">
        <f>Tabuľka9[[#This Row],[Cena za MJ s DPH]]*Tabuľka9[[#This Row],[Predpokladaný odber počas 6 mesiacov]]</f>
        <v>#REF!</v>
      </c>
      <c r="L455" s="1">
        <v>52757048</v>
      </c>
      <c r="M455" t="e">
        <f>_xlfn.XLOOKUP(Tabuľka9[[#This Row],[IČO]],#REF!,#REF!)</f>
        <v>#REF!</v>
      </c>
      <c r="N455" t="e">
        <f>_xlfn.XLOOKUP(Tabuľka9[[#This Row],[IČO]],#REF!,#REF!)</f>
        <v>#REF!</v>
      </c>
    </row>
    <row r="456" spans="1:14" hidden="1" x14ac:dyDescent="0.35">
      <c r="A456" t="s">
        <v>125</v>
      </c>
      <c r="B456" t="s">
        <v>134</v>
      </c>
      <c r="C456" t="s">
        <v>13</v>
      </c>
      <c r="E456" s="10">
        <f>IF(COUNTIF(cis_DPH!$B$2:$B$84,B456)&gt;0,D456*1.1,IF(COUNTIF(cis_DPH!$B$85:$B$171,B456)&gt;0,D456*1.2,"chyba"))</f>
        <v>0</v>
      </c>
      <c r="G456" s="16" t="e">
        <f>_xlfn.XLOOKUP(Tabuľka9[[#This Row],[položka]],#REF!,#REF!)</f>
        <v>#REF!</v>
      </c>
      <c r="I456" s="15">
        <f>Tabuľka9[[#This Row],[Aktuálna cena v RZ s DPH]]*Tabuľka9[[#This Row],[Priemerný odber za mesiac]]</f>
        <v>0</v>
      </c>
      <c r="K456" s="17" t="e">
        <f>Tabuľka9[[#This Row],[Cena za MJ s DPH]]*Tabuľka9[[#This Row],[Predpokladaný odber počas 6 mesiacov]]</f>
        <v>#REF!</v>
      </c>
      <c r="L456" s="1">
        <v>52757048</v>
      </c>
      <c r="M456" t="e">
        <f>_xlfn.XLOOKUP(Tabuľka9[[#This Row],[IČO]],#REF!,#REF!)</f>
        <v>#REF!</v>
      </c>
      <c r="N456" t="e">
        <f>_xlfn.XLOOKUP(Tabuľka9[[#This Row],[IČO]],#REF!,#REF!)</f>
        <v>#REF!</v>
      </c>
    </row>
    <row r="457" spans="1:14" hidden="1" x14ac:dyDescent="0.35">
      <c r="A457" t="s">
        <v>125</v>
      </c>
      <c r="B457" t="s">
        <v>135</v>
      </c>
      <c r="C457" t="s">
        <v>13</v>
      </c>
      <c r="E457" s="10">
        <f>IF(COUNTIF(cis_DPH!$B$2:$B$84,B457)&gt;0,D457*1.1,IF(COUNTIF(cis_DPH!$B$85:$B$171,B457)&gt;0,D457*1.2,"chyba"))</f>
        <v>0</v>
      </c>
      <c r="G457" s="16" t="e">
        <f>_xlfn.XLOOKUP(Tabuľka9[[#This Row],[položka]],#REF!,#REF!)</f>
        <v>#REF!</v>
      </c>
      <c r="I457" s="15">
        <f>Tabuľka9[[#This Row],[Aktuálna cena v RZ s DPH]]*Tabuľka9[[#This Row],[Priemerný odber za mesiac]]</f>
        <v>0</v>
      </c>
      <c r="K457" s="17" t="e">
        <f>Tabuľka9[[#This Row],[Cena za MJ s DPH]]*Tabuľka9[[#This Row],[Predpokladaný odber počas 6 mesiacov]]</f>
        <v>#REF!</v>
      </c>
      <c r="L457" s="1">
        <v>52757048</v>
      </c>
      <c r="M457" t="e">
        <f>_xlfn.XLOOKUP(Tabuľka9[[#This Row],[IČO]],#REF!,#REF!)</f>
        <v>#REF!</v>
      </c>
      <c r="N457" t="e">
        <f>_xlfn.XLOOKUP(Tabuľka9[[#This Row],[IČO]],#REF!,#REF!)</f>
        <v>#REF!</v>
      </c>
    </row>
    <row r="458" spans="1:14" hidden="1" x14ac:dyDescent="0.35">
      <c r="A458" t="s">
        <v>125</v>
      </c>
      <c r="B458" t="s">
        <v>136</v>
      </c>
      <c r="C458" t="s">
        <v>13</v>
      </c>
      <c r="D458" s="9">
        <v>4.2</v>
      </c>
      <c r="E458" s="10">
        <f>IF(COUNTIF(cis_DPH!$B$2:$B$84,B458)&gt;0,D458*1.1,IF(COUNTIF(cis_DPH!$B$85:$B$171,B458)&gt;0,D458*1.2,"chyba"))</f>
        <v>5.04</v>
      </c>
      <c r="G458" s="16" t="e">
        <f>_xlfn.XLOOKUP(Tabuľka9[[#This Row],[položka]],#REF!,#REF!)</f>
        <v>#REF!</v>
      </c>
      <c r="H458">
        <v>10</v>
      </c>
      <c r="I458" s="15">
        <f>Tabuľka9[[#This Row],[Aktuálna cena v RZ s DPH]]*Tabuľka9[[#This Row],[Priemerný odber za mesiac]]</f>
        <v>50.4</v>
      </c>
      <c r="J458">
        <v>40</v>
      </c>
      <c r="K458" s="17" t="e">
        <f>Tabuľka9[[#This Row],[Cena za MJ s DPH]]*Tabuľka9[[#This Row],[Predpokladaný odber počas 6 mesiacov]]</f>
        <v>#REF!</v>
      </c>
      <c r="L458" s="1">
        <v>52757048</v>
      </c>
      <c r="M458" t="e">
        <f>_xlfn.XLOOKUP(Tabuľka9[[#This Row],[IČO]],#REF!,#REF!)</f>
        <v>#REF!</v>
      </c>
      <c r="N458" t="e">
        <f>_xlfn.XLOOKUP(Tabuľka9[[#This Row],[IČO]],#REF!,#REF!)</f>
        <v>#REF!</v>
      </c>
    </row>
    <row r="459" spans="1:14" hidden="1" x14ac:dyDescent="0.35">
      <c r="A459" t="s">
        <v>125</v>
      </c>
      <c r="B459" t="s">
        <v>137</v>
      </c>
      <c r="C459" t="s">
        <v>13</v>
      </c>
      <c r="E459" s="10">
        <f>IF(COUNTIF(cis_DPH!$B$2:$B$84,B459)&gt;0,D459*1.1,IF(COUNTIF(cis_DPH!$B$85:$B$171,B459)&gt;0,D459*1.2,"chyba"))</f>
        <v>0</v>
      </c>
      <c r="G459" s="16" t="e">
        <f>_xlfn.XLOOKUP(Tabuľka9[[#This Row],[položka]],#REF!,#REF!)</f>
        <v>#REF!</v>
      </c>
      <c r="I459" s="15">
        <f>Tabuľka9[[#This Row],[Aktuálna cena v RZ s DPH]]*Tabuľka9[[#This Row],[Priemerný odber za mesiac]]</f>
        <v>0</v>
      </c>
      <c r="K459" s="17" t="e">
        <f>Tabuľka9[[#This Row],[Cena za MJ s DPH]]*Tabuľka9[[#This Row],[Predpokladaný odber počas 6 mesiacov]]</f>
        <v>#REF!</v>
      </c>
      <c r="L459" s="1">
        <v>52757048</v>
      </c>
      <c r="M459" t="e">
        <f>_xlfn.XLOOKUP(Tabuľka9[[#This Row],[IČO]],#REF!,#REF!)</f>
        <v>#REF!</v>
      </c>
      <c r="N459" t="e">
        <f>_xlfn.XLOOKUP(Tabuľka9[[#This Row],[IČO]],#REF!,#REF!)</f>
        <v>#REF!</v>
      </c>
    </row>
    <row r="460" spans="1:14" hidden="1" x14ac:dyDescent="0.35">
      <c r="A460" t="s">
        <v>125</v>
      </c>
      <c r="B460" t="s">
        <v>138</v>
      </c>
      <c r="C460" t="s">
        <v>13</v>
      </c>
      <c r="E460" s="10">
        <f>IF(COUNTIF(cis_DPH!$B$2:$B$84,B460)&gt;0,D460*1.1,IF(COUNTIF(cis_DPH!$B$85:$B$171,B460)&gt;0,D460*1.2,"chyba"))</f>
        <v>0</v>
      </c>
      <c r="G460" s="16" t="e">
        <f>_xlfn.XLOOKUP(Tabuľka9[[#This Row],[položka]],#REF!,#REF!)</f>
        <v>#REF!</v>
      </c>
      <c r="I460" s="15">
        <f>Tabuľka9[[#This Row],[Aktuálna cena v RZ s DPH]]*Tabuľka9[[#This Row],[Priemerný odber za mesiac]]</f>
        <v>0</v>
      </c>
      <c r="K460" s="17" t="e">
        <f>Tabuľka9[[#This Row],[Cena za MJ s DPH]]*Tabuľka9[[#This Row],[Predpokladaný odber počas 6 mesiacov]]</f>
        <v>#REF!</v>
      </c>
      <c r="L460" s="1">
        <v>52757048</v>
      </c>
      <c r="M460" t="e">
        <f>_xlfn.XLOOKUP(Tabuľka9[[#This Row],[IČO]],#REF!,#REF!)</f>
        <v>#REF!</v>
      </c>
      <c r="N460" t="e">
        <f>_xlfn.XLOOKUP(Tabuľka9[[#This Row],[IČO]],#REF!,#REF!)</f>
        <v>#REF!</v>
      </c>
    </row>
    <row r="461" spans="1:14" hidden="1" x14ac:dyDescent="0.35">
      <c r="A461" t="s">
        <v>125</v>
      </c>
      <c r="B461" t="s">
        <v>139</v>
      </c>
      <c r="C461" t="s">
        <v>13</v>
      </c>
      <c r="D461" s="9">
        <v>1</v>
      </c>
      <c r="E461" s="10">
        <f>IF(COUNTIF(cis_DPH!$B$2:$B$84,B461)&gt;0,D461*1.1,IF(COUNTIF(cis_DPH!$B$85:$B$171,B461)&gt;0,D461*1.2,"chyba"))</f>
        <v>1.2</v>
      </c>
      <c r="G461" s="16" t="e">
        <f>_xlfn.XLOOKUP(Tabuľka9[[#This Row],[položka]],#REF!,#REF!)</f>
        <v>#REF!</v>
      </c>
      <c r="H461">
        <v>10</v>
      </c>
      <c r="I461" s="15">
        <f>Tabuľka9[[#This Row],[Aktuálna cena v RZ s DPH]]*Tabuľka9[[#This Row],[Priemerný odber za mesiac]]</f>
        <v>12</v>
      </c>
      <c r="J461">
        <v>30</v>
      </c>
      <c r="K461" s="17" t="e">
        <f>Tabuľka9[[#This Row],[Cena za MJ s DPH]]*Tabuľka9[[#This Row],[Predpokladaný odber počas 6 mesiacov]]</f>
        <v>#REF!</v>
      </c>
      <c r="L461" s="1">
        <v>52757048</v>
      </c>
      <c r="M461" t="e">
        <f>_xlfn.XLOOKUP(Tabuľka9[[#This Row],[IČO]],#REF!,#REF!)</f>
        <v>#REF!</v>
      </c>
      <c r="N461" t="e">
        <f>_xlfn.XLOOKUP(Tabuľka9[[#This Row],[IČO]],#REF!,#REF!)</f>
        <v>#REF!</v>
      </c>
    </row>
    <row r="462" spans="1:14" hidden="1" x14ac:dyDescent="0.35">
      <c r="A462" t="s">
        <v>125</v>
      </c>
      <c r="B462" t="s">
        <v>140</v>
      </c>
      <c r="C462" t="s">
        <v>13</v>
      </c>
      <c r="E462" s="10">
        <f>IF(COUNTIF(cis_DPH!$B$2:$B$84,B462)&gt;0,D462*1.1,IF(COUNTIF(cis_DPH!$B$85:$B$171,B462)&gt;0,D462*1.2,"chyba"))</f>
        <v>0</v>
      </c>
      <c r="G462" s="16" t="e">
        <f>_xlfn.XLOOKUP(Tabuľka9[[#This Row],[položka]],#REF!,#REF!)</f>
        <v>#REF!</v>
      </c>
      <c r="I462" s="15">
        <f>Tabuľka9[[#This Row],[Aktuálna cena v RZ s DPH]]*Tabuľka9[[#This Row],[Priemerný odber za mesiac]]</f>
        <v>0</v>
      </c>
      <c r="K462" s="17" t="e">
        <f>Tabuľka9[[#This Row],[Cena za MJ s DPH]]*Tabuľka9[[#This Row],[Predpokladaný odber počas 6 mesiacov]]</f>
        <v>#REF!</v>
      </c>
      <c r="L462" s="1">
        <v>52757048</v>
      </c>
      <c r="M462" t="e">
        <f>_xlfn.XLOOKUP(Tabuľka9[[#This Row],[IČO]],#REF!,#REF!)</f>
        <v>#REF!</v>
      </c>
      <c r="N462" t="e">
        <f>_xlfn.XLOOKUP(Tabuľka9[[#This Row],[IČO]],#REF!,#REF!)</f>
        <v>#REF!</v>
      </c>
    </row>
    <row r="463" spans="1:14" hidden="1" x14ac:dyDescent="0.35">
      <c r="A463" t="s">
        <v>125</v>
      </c>
      <c r="B463" t="s">
        <v>141</v>
      </c>
      <c r="C463" t="s">
        <v>13</v>
      </c>
      <c r="E463" s="10">
        <f>IF(COUNTIF(cis_DPH!$B$2:$B$84,B463)&gt;0,D463*1.1,IF(COUNTIF(cis_DPH!$B$85:$B$171,B463)&gt;0,D463*1.2,"chyba"))</f>
        <v>0</v>
      </c>
      <c r="G463" s="16" t="e">
        <f>_xlfn.XLOOKUP(Tabuľka9[[#This Row],[položka]],#REF!,#REF!)</f>
        <v>#REF!</v>
      </c>
      <c r="I463" s="15">
        <f>Tabuľka9[[#This Row],[Aktuálna cena v RZ s DPH]]*Tabuľka9[[#This Row],[Priemerný odber za mesiac]]</f>
        <v>0</v>
      </c>
      <c r="K463" s="17" t="e">
        <f>Tabuľka9[[#This Row],[Cena za MJ s DPH]]*Tabuľka9[[#This Row],[Predpokladaný odber počas 6 mesiacov]]</f>
        <v>#REF!</v>
      </c>
      <c r="L463" s="1">
        <v>52757048</v>
      </c>
      <c r="M463" t="e">
        <f>_xlfn.XLOOKUP(Tabuľka9[[#This Row],[IČO]],#REF!,#REF!)</f>
        <v>#REF!</v>
      </c>
      <c r="N463" t="e">
        <f>_xlfn.XLOOKUP(Tabuľka9[[#This Row],[IČO]],#REF!,#REF!)</f>
        <v>#REF!</v>
      </c>
    </row>
    <row r="464" spans="1:14" hidden="1" x14ac:dyDescent="0.35">
      <c r="A464" t="s">
        <v>125</v>
      </c>
      <c r="B464" t="s">
        <v>142</v>
      </c>
      <c r="C464" t="s">
        <v>13</v>
      </c>
      <c r="E464" s="10">
        <f>IF(COUNTIF(cis_DPH!$B$2:$B$84,B464)&gt;0,D464*1.1,IF(COUNTIF(cis_DPH!$B$85:$B$171,B464)&gt;0,D464*1.2,"chyba"))</f>
        <v>0</v>
      </c>
      <c r="G464" s="16" t="e">
        <f>_xlfn.XLOOKUP(Tabuľka9[[#This Row],[položka]],#REF!,#REF!)</f>
        <v>#REF!</v>
      </c>
      <c r="I464" s="15">
        <f>Tabuľka9[[#This Row],[Aktuálna cena v RZ s DPH]]*Tabuľka9[[#This Row],[Priemerný odber za mesiac]]</f>
        <v>0</v>
      </c>
      <c r="K464" s="17" t="e">
        <f>Tabuľka9[[#This Row],[Cena za MJ s DPH]]*Tabuľka9[[#This Row],[Predpokladaný odber počas 6 mesiacov]]</f>
        <v>#REF!</v>
      </c>
      <c r="L464" s="1">
        <v>52757048</v>
      </c>
      <c r="M464" t="e">
        <f>_xlfn.XLOOKUP(Tabuľka9[[#This Row],[IČO]],#REF!,#REF!)</f>
        <v>#REF!</v>
      </c>
      <c r="N464" t="e">
        <f>_xlfn.XLOOKUP(Tabuľka9[[#This Row],[IČO]],#REF!,#REF!)</f>
        <v>#REF!</v>
      </c>
    </row>
    <row r="465" spans="1:14" hidden="1" x14ac:dyDescent="0.35">
      <c r="A465" t="s">
        <v>125</v>
      </c>
      <c r="B465" t="s">
        <v>143</v>
      </c>
      <c r="C465" t="s">
        <v>13</v>
      </c>
      <c r="E465" s="10">
        <f>IF(COUNTIF(cis_DPH!$B$2:$B$84,B465)&gt;0,D465*1.1,IF(COUNTIF(cis_DPH!$B$85:$B$171,B465)&gt;0,D465*1.2,"chyba"))</f>
        <v>0</v>
      </c>
      <c r="G465" s="16" t="e">
        <f>_xlfn.XLOOKUP(Tabuľka9[[#This Row],[položka]],#REF!,#REF!)</f>
        <v>#REF!</v>
      </c>
      <c r="I465" s="15">
        <f>Tabuľka9[[#This Row],[Aktuálna cena v RZ s DPH]]*Tabuľka9[[#This Row],[Priemerný odber za mesiac]]</f>
        <v>0</v>
      </c>
      <c r="K465" s="17" t="e">
        <f>Tabuľka9[[#This Row],[Cena za MJ s DPH]]*Tabuľka9[[#This Row],[Predpokladaný odber počas 6 mesiacov]]</f>
        <v>#REF!</v>
      </c>
      <c r="L465" s="1">
        <v>52757048</v>
      </c>
      <c r="M465" t="e">
        <f>_xlfn.XLOOKUP(Tabuľka9[[#This Row],[IČO]],#REF!,#REF!)</f>
        <v>#REF!</v>
      </c>
      <c r="N465" t="e">
        <f>_xlfn.XLOOKUP(Tabuľka9[[#This Row],[IČO]],#REF!,#REF!)</f>
        <v>#REF!</v>
      </c>
    </row>
    <row r="466" spans="1:14" hidden="1" x14ac:dyDescent="0.35">
      <c r="A466" t="s">
        <v>125</v>
      </c>
      <c r="B466" t="s">
        <v>144</v>
      </c>
      <c r="C466" t="s">
        <v>13</v>
      </c>
      <c r="D466" s="9">
        <v>3.75</v>
      </c>
      <c r="E466" s="10">
        <f>IF(COUNTIF(cis_DPH!$B$2:$B$84,B466)&gt;0,D466*1.1,IF(COUNTIF(cis_DPH!$B$85:$B$171,B466)&gt;0,D466*1.2,"chyba"))</f>
        <v>4.5</v>
      </c>
      <c r="G466" s="16" t="e">
        <f>_xlfn.XLOOKUP(Tabuľka9[[#This Row],[položka]],#REF!,#REF!)</f>
        <v>#REF!</v>
      </c>
      <c r="H466">
        <v>5</v>
      </c>
      <c r="I466" s="15">
        <f>Tabuľka9[[#This Row],[Aktuálna cena v RZ s DPH]]*Tabuľka9[[#This Row],[Priemerný odber za mesiac]]</f>
        <v>22.5</v>
      </c>
      <c r="J466">
        <v>15</v>
      </c>
      <c r="K466" s="17" t="e">
        <f>Tabuľka9[[#This Row],[Cena za MJ s DPH]]*Tabuľka9[[#This Row],[Predpokladaný odber počas 6 mesiacov]]</f>
        <v>#REF!</v>
      </c>
      <c r="L466" s="1">
        <v>52757048</v>
      </c>
      <c r="M466" t="e">
        <f>_xlfn.XLOOKUP(Tabuľka9[[#This Row],[IČO]],#REF!,#REF!)</f>
        <v>#REF!</v>
      </c>
      <c r="N466" t="e">
        <f>_xlfn.XLOOKUP(Tabuľka9[[#This Row],[IČO]],#REF!,#REF!)</f>
        <v>#REF!</v>
      </c>
    </row>
    <row r="467" spans="1:14" hidden="1" x14ac:dyDescent="0.35">
      <c r="A467" t="s">
        <v>125</v>
      </c>
      <c r="B467" t="s">
        <v>145</v>
      </c>
      <c r="C467" t="s">
        <v>13</v>
      </c>
      <c r="E467" s="10">
        <f>IF(COUNTIF(cis_DPH!$B$2:$B$84,B467)&gt;0,D467*1.1,IF(COUNTIF(cis_DPH!$B$85:$B$171,B467)&gt;0,D467*1.2,"chyba"))</f>
        <v>0</v>
      </c>
      <c r="G467" s="16" t="e">
        <f>_xlfn.XLOOKUP(Tabuľka9[[#This Row],[položka]],#REF!,#REF!)</f>
        <v>#REF!</v>
      </c>
      <c r="I467" s="15">
        <f>Tabuľka9[[#This Row],[Aktuálna cena v RZ s DPH]]*Tabuľka9[[#This Row],[Priemerný odber za mesiac]]</f>
        <v>0</v>
      </c>
      <c r="J467" t="s">
        <v>190</v>
      </c>
      <c r="K467" s="17" t="e">
        <f>Tabuľka9[[#This Row],[Cena za MJ s DPH]]*Tabuľka9[[#This Row],[Predpokladaný odber počas 6 mesiacov]]</f>
        <v>#REF!</v>
      </c>
      <c r="L467" s="1">
        <v>52757048</v>
      </c>
      <c r="M467" t="e">
        <f>_xlfn.XLOOKUP(Tabuľka9[[#This Row],[IČO]],#REF!,#REF!)</f>
        <v>#REF!</v>
      </c>
      <c r="N467" t="e">
        <f>_xlfn.XLOOKUP(Tabuľka9[[#This Row],[IČO]],#REF!,#REF!)</f>
        <v>#REF!</v>
      </c>
    </row>
    <row r="468" spans="1:14" hidden="1" x14ac:dyDescent="0.35">
      <c r="A468" t="s">
        <v>125</v>
      </c>
      <c r="B468" t="s">
        <v>146</v>
      </c>
      <c r="C468" t="s">
        <v>13</v>
      </c>
      <c r="E468" s="10">
        <f>IF(COUNTIF(cis_DPH!$B$2:$B$84,B468)&gt;0,D468*1.1,IF(COUNTIF(cis_DPH!$B$85:$B$171,B468)&gt;0,D468*1.2,"chyba"))</f>
        <v>0</v>
      </c>
      <c r="G468" s="16" t="e">
        <f>_xlfn.XLOOKUP(Tabuľka9[[#This Row],[položka]],#REF!,#REF!)</f>
        <v>#REF!</v>
      </c>
      <c r="I468" s="15">
        <f>Tabuľka9[[#This Row],[Aktuálna cena v RZ s DPH]]*Tabuľka9[[#This Row],[Priemerný odber za mesiac]]</f>
        <v>0</v>
      </c>
      <c r="J468" t="s">
        <v>190</v>
      </c>
      <c r="K468" s="17" t="e">
        <f>Tabuľka9[[#This Row],[Cena za MJ s DPH]]*Tabuľka9[[#This Row],[Predpokladaný odber počas 6 mesiacov]]</f>
        <v>#REF!</v>
      </c>
      <c r="L468" s="1">
        <v>52757048</v>
      </c>
      <c r="M468" t="e">
        <f>_xlfn.XLOOKUP(Tabuľka9[[#This Row],[IČO]],#REF!,#REF!)</f>
        <v>#REF!</v>
      </c>
      <c r="N468" t="e">
        <f>_xlfn.XLOOKUP(Tabuľka9[[#This Row],[IČO]],#REF!,#REF!)</f>
        <v>#REF!</v>
      </c>
    </row>
    <row r="469" spans="1:14" hidden="1" x14ac:dyDescent="0.35">
      <c r="A469" t="s">
        <v>125</v>
      </c>
      <c r="B469" t="s">
        <v>147</v>
      </c>
      <c r="C469" t="s">
        <v>13</v>
      </c>
      <c r="D469" s="9">
        <v>1.5</v>
      </c>
      <c r="E469" s="10">
        <f>IF(COUNTIF(cis_DPH!$B$2:$B$84,B469)&gt;0,D469*1.1,IF(COUNTIF(cis_DPH!$B$85:$B$171,B469)&gt;0,D469*1.2,"chyba"))</f>
        <v>1.7999999999999998</v>
      </c>
      <c r="G469" s="16" t="e">
        <f>_xlfn.XLOOKUP(Tabuľka9[[#This Row],[položka]],#REF!,#REF!)</f>
        <v>#REF!</v>
      </c>
      <c r="H469">
        <v>22</v>
      </c>
      <c r="I469" s="15">
        <f>Tabuľka9[[#This Row],[Aktuálna cena v RZ s DPH]]*Tabuľka9[[#This Row],[Priemerný odber za mesiac]]</f>
        <v>39.599999999999994</v>
      </c>
      <c r="J469">
        <v>45</v>
      </c>
      <c r="K469" s="17" t="e">
        <f>Tabuľka9[[#This Row],[Cena za MJ s DPH]]*Tabuľka9[[#This Row],[Predpokladaný odber počas 6 mesiacov]]</f>
        <v>#REF!</v>
      </c>
      <c r="L469" s="1">
        <v>52757048</v>
      </c>
      <c r="M469" t="e">
        <f>_xlfn.XLOOKUP(Tabuľka9[[#This Row],[IČO]],#REF!,#REF!)</f>
        <v>#REF!</v>
      </c>
      <c r="N469" t="e">
        <f>_xlfn.XLOOKUP(Tabuľka9[[#This Row],[IČO]],#REF!,#REF!)</f>
        <v>#REF!</v>
      </c>
    </row>
    <row r="470" spans="1:14" hidden="1" x14ac:dyDescent="0.35">
      <c r="A470" t="s">
        <v>125</v>
      </c>
      <c r="B470" t="s">
        <v>148</v>
      </c>
      <c r="C470" t="s">
        <v>13</v>
      </c>
      <c r="E470" s="10">
        <f>IF(COUNTIF(cis_DPH!$B$2:$B$84,B470)&gt;0,D470*1.1,IF(COUNTIF(cis_DPH!$B$85:$B$171,B470)&gt;0,D470*1.2,"chyba"))</f>
        <v>0</v>
      </c>
      <c r="G470" s="16" t="e">
        <f>_xlfn.XLOOKUP(Tabuľka9[[#This Row],[položka]],#REF!,#REF!)</f>
        <v>#REF!</v>
      </c>
      <c r="I470" s="15">
        <f>Tabuľka9[[#This Row],[Aktuálna cena v RZ s DPH]]*Tabuľka9[[#This Row],[Priemerný odber za mesiac]]</f>
        <v>0</v>
      </c>
      <c r="J470" t="s">
        <v>190</v>
      </c>
      <c r="K470" s="17" t="e">
        <f>Tabuľka9[[#This Row],[Cena za MJ s DPH]]*Tabuľka9[[#This Row],[Predpokladaný odber počas 6 mesiacov]]</f>
        <v>#REF!</v>
      </c>
      <c r="L470" s="1">
        <v>52757048</v>
      </c>
      <c r="M470" t="e">
        <f>_xlfn.XLOOKUP(Tabuľka9[[#This Row],[IČO]],#REF!,#REF!)</f>
        <v>#REF!</v>
      </c>
      <c r="N470" t="e">
        <f>_xlfn.XLOOKUP(Tabuľka9[[#This Row],[IČO]],#REF!,#REF!)</f>
        <v>#REF!</v>
      </c>
    </row>
    <row r="471" spans="1:14" hidden="1" x14ac:dyDescent="0.35">
      <c r="A471" t="s">
        <v>125</v>
      </c>
      <c r="B471" t="s">
        <v>149</v>
      </c>
      <c r="C471" t="s">
        <v>13</v>
      </c>
      <c r="E471" s="10">
        <f>IF(COUNTIF(cis_DPH!$B$2:$B$84,B471)&gt;0,D471*1.1,IF(COUNTIF(cis_DPH!$B$85:$B$171,B471)&gt;0,D471*1.2,"chyba"))</f>
        <v>0</v>
      </c>
      <c r="G471" s="16" t="e">
        <f>_xlfn.XLOOKUP(Tabuľka9[[#This Row],[položka]],#REF!,#REF!)</f>
        <v>#REF!</v>
      </c>
      <c r="I471" s="15">
        <f>Tabuľka9[[#This Row],[Aktuálna cena v RZ s DPH]]*Tabuľka9[[#This Row],[Priemerný odber za mesiac]]</f>
        <v>0</v>
      </c>
      <c r="J471" t="s">
        <v>190</v>
      </c>
      <c r="K471" s="17" t="e">
        <f>Tabuľka9[[#This Row],[Cena za MJ s DPH]]*Tabuľka9[[#This Row],[Predpokladaný odber počas 6 mesiacov]]</f>
        <v>#REF!</v>
      </c>
      <c r="L471" s="1">
        <v>52757048</v>
      </c>
      <c r="M471" t="e">
        <f>_xlfn.XLOOKUP(Tabuľka9[[#This Row],[IČO]],#REF!,#REF!)</f>
        <v>#REF!</v>
      </c>
      <c r="N471" t="e">
        <f>_xlfn.XLOOKUP(Tabuľka9[[#This Row],[IČO]],#REF!,#REF!)</f>
        <v>#REF!</v>
      </c>
    </row>
    <row r="472" spans="1:14" hidden="1" x14ac:dyDescent="0.35">
      <c r="A472" t="s">
        <v>125</v>
      </c>
      <c r="B472" t="s">
        <v>150</v>
      </c>
      <c r="C472" t="s">
        <v>13</v>
      </c>
      <c r="E472" s="10">
        <f>IF(COUNTIF(cis_DPH!$B$2:$B$84,B472)&gt;0,D472*1.1,IF(COUNTIF(cis_DPH!$B$85:$B$171,B472)&gt;0,D472*1.2,"chyba"))</f>
        <v>0</v>
      </c>
      <c r="G472" s="16" t="e">
        <f>_xlfn.XLOOKUP(Tabuľka9[[#This Row],[položka]],#REF!,#REF!)</f>
        <v>#REF!</v>
      </c>
      <c r="I472" s="15">
        <f>Tabuľka9[[#This Row],[Aktuálna cena v RZ s DPH]]*Tabuľka9[[#This Row],[Priemerný odber za mesiac]]</f>
        <v>0</v>
      </c>
      <c r="J472" t="s">
        <v>190</v>
      </c>
      <c r="K472" s="17" t="e">
        <f>Tabuľka9[[#This Row],[Cena za MJ s DPH]]*Tabuľka9[[#This Row],[Predpokladaný odber počas 6 mesiacov]]</f>
        <v>#REF!</v>
      </c>
      <c r="L472" s="1">
        <v>52757048</v>
      </c>
      <c r="M472" t="e">
        <f>_xlfn.XLOOKUP(Tabuľka9[[#This Row],[IČO]],#REF!,#REF!)</f>
        <v>#REF!</v>
      </c>
      <c r="N472" t="e">
        <f>_xlfn.XLOOKUP(Tabuľka9[[#This Row],[IČO]],#REF!,#REF!)</f>
        <v>#REF!</v>
      </c>
    </row>
    <row r="473" spans="1:14" hidden="1" x14ac:dyDescent="0.35">
      <c r="A473" t="s">
        <v>125</v>
      </c>
      <c r="B473" t="s">
        <v>151</v>
      </c>
      <c r="C473" t="s">
        <v>13</v>
      </c>
      <c r="E473" s="10">
        <f>IF(COUNTIF(cis_DPH!$B$2:$B$84,B473)&gt;0,D473*1.1,IF(COUNTIF(cis_DPH!$B$85:$B$171,B473)&gt;0,D473*1.2,"chyba"))</f>
        <v>0</v>
      </c>
      <c r="G473" s="16" t="e">
        <f>_xlfn.XLOOKUP(Tabuľka9[[#This Row],[položka]],#REF!,#REF!)</f>
        <v>#REF!</v>
      </c>
      <c r="I473" s="15">
        <f>Tabuľka9[[#This Row],[Aktuálna cena v RZ s DPH]]*Tabuľka9[[#This Row],[Priemerný odber za mesiac]]</f>
        <v>0</v>
      </c>
      <c r="J473" t="s">
        <v>190</v>
      </c>
      <c r="K473" s="17" t="e">
        <f>Tabuľka9[[#This Row],[Cena za MJ s DPH]]*Tabuľka9[[#This Row],[Predpokladaný odber počas 6 mesiacov]]</f>
        <v>#REF!</v>
      </c>
      <c r="L473" s="1">
        <v>52757048</v>
      </c>
      <c r="M473" t="e">
        <f>_xlfn.XLOOKUP(Tabuľka9[[#This Row],[IČO]],#REF!,#REF!)</f>
        <v>#REF!</v>
      </c>
      <c r="N473" t="e">
        <f>_xlfn.XLOOKUP(Tabuľka9[[#This Row],[IČO]],#REF!,#REF!)</f>
        <v>#REF!</v>
      </c>
    </row>
    <row r="474" spans="1:14" hidden="1" x14ac:dyDescent="0.35">
      <c r="A474" t="s">
        <v>125</v>
      </c>
      <c r="B474" t="s">
        <v>152</v>
      </c>
      <c r="C474" t="s">
        <v>13</v>
      </c>
      <c r="D474" s="9">
        <v>2.5</v>
      </c>
      <c r="E474" s="10">
        <f>IF(COUNTIF(cis_DPH!$B$2:$B$84,B474)&gt;0,D474*1.1,IF(COUNTIF(cis_DPH!$B$85:$B$171,B474)&gt;0,D474*1.2,"chyba"))</f>
        <v>3</v>
      </c>
      <c r="G474" s="16" t="e">
        <f>_xlfn.XLOOKUP(Tabuľka9[[#This Row],[položka]],#REF!,#REF!)</f>
        <v>#REF!</v>
      </c>
      <c r="H474">
        <v>10</v>
      </c>
      <c r="I474" s="15">
        <f>Tabuľka9[[#This Row],[Aktuálna cena v RZ s DPH]]*Tabuľka9[[#This Row],[Priemerný odber za mesiac]]</f>
        <v>30</v>
      </c>
      <c r="J474">
        <v>60</v>
      </c>
      <c r="K474" s="17" t="e">
        <f>Tabuľka9[[#This Row],[Cena za MJ s DPH]]*Tabuľka9[[#This Row],[Predpokladaný odber počas 6 mesiacov]]</f>
        <v>#REF!</v>
      </c>
      <c r="L474" s="1">
        <v>52757048</v>
      </c>
      <c r="M474" t="e">
        <f>_xlfn.XLOOKUP(Tabuľka9[[#This Row],[IČO]],#REF!,#REF!)</f>
        <v>#REF!</v>
      </c>
      <c r="N474" t="e">
        <f>_xlfn.XLOOKUP(Tabuľka9[[#This Row],[IČO]],#REF!,#REF!)</f>
        <v>#REF!</v>
      </c>
    </row>
    <row r="475" spans="1:14" hidden="1" x14ac:dyDescent="0.35">
      <c r="A475" t="s">
        <v>125</v>
      </c>
      <c r="B475" t="s">
        <v>153</v>
      </c>
      <c r="C475" t="s">
        <v>13</v>
      </c>
      <c r="E475" s="10">
        <f>IF(COUNTIF(cis_DPH!$B$2:$B$84,B475)&gt;0,D475*1.1,IF(COUNTIF(cis_DPH!$B$85:$B$171,B475)&gt;0,D475*1.2,"chyba"))</f>
        <v>0</v>
      </c>
      <c r="G475" s="16" t="e">
        <f>_xlfn.XLOOKUP(Tabuľka9[[#This Row],[položka]],#REF!,#REF!)</f>
        <v>#REF!</v>
      </c>
      <c r="I475" s="15">
        <f>Tabuľka9[[#This Row],[Aktuálna cena v RZ s DPH]]*Tabuľka9[[#This Row],[Priemerný odber za mesiac]]</f>
        <v>0</v>
      </c>
      <c r="J475" t="s">
        <v>190</v>
      </c>
      <c r="K475" s="17" t="e">
        <f>Tabuľka9[[#This Row],[Cena za MJ s DPH]]*Tabuľka9[[#This Row],[Predpokladaný odber počas 6 mesiacov]]</f>
        <v>#REF!</v>
      </c>
      <c r="L475" s="1">
        <v>52757048</v>
      </c>
      <c r="M475" t="e">
        <f>_xlfn.XLOOKUP(Tabuľka9[[#This Row],[IČO]],#REF!,#REF!)</f>
        <v>#REF!</v>
      </c>
      <c r="N475" t="e">
        <f>_xlfn.XLOOKUP(Tabuľka9[[#This Row],[IČO]],#REF!,#REF!)</f>
        <v>#REF!</v>
      </c>
    </row>
    <row r="476" spans="1:14" hidden="1" x14ac:dyDescent="0.35">
      <c r="A476" t="s">
        <v>125</v>
      </c>
      <c r="B476" t="s">
        <v>154</v>
      </c>
      <c r="C476" t="s">
        <v>13</v>
      </c>
      <c r="D476" s="9">
        <v>5.6</v>
      </c>
      <c r="E476" s="10">
        <f>IF(COUNTIF(cis_DPH!$B$2:$B$84,B476)&gt;0,D476*1.1,IF(COUNTIF(cis_DPH!$B$85:$B$171,B476)&gt;0,D476*1.2,"chyba"))</f>
        <v>6.72</v>
      </c>
      <c r="G476" s="16" t="e">
        <f>_xlfn.XLOOKUP(Tabuľka9[[#This Row],[položka]],#REF!,#REF!)</f>
        <v>#REF!</v>
      </c>
      <c r="H476">
        <v>10</v>
      </c>
      <c r="I476" s="15">
        <f>Tabuľka9[[#This Row],[Aktuálna cena v RZ s DPH]]*Tabuľka9[[#This Row],[Priemerný odber za mesiac]]</f>
        <v>67.2</v>
      </c>
      <c r="J476">
        <v>60</v>
      </c>
      <c r="K476" s="17" t="e">
        <f>Tabuľka9[[#This Row],[Cena za MJ s DPH]]*Tabuľka9[[#This Row],[Predpokladaný odber počas 6 mesiacov]]</f>
        <v>#REF!</v>
      </c>
      <c r="L476" s="1">
        <v>52757048</v>
      </c>
      <c r="M476" t="e">
        <f>_xlfn.XLOOKUP(Tabuľka9[[#This Row],[IČO]],#REF!,#REF!)</f>
        <v>#REF!</v>
      </c>
      <c r="N476" t="e">
        <f>_xlfn.XLOOKUP(Tabuľka9[[#This Row],[IČO]],#REF!,#REF!)</f>
        <v>#REF!</v>
      </c>
    </row>
    <row r="477" spans="1:14" hidden="1" x14ac:dyDescent="0.35">
      <c r="A477" t="s">
        <v>125</v>
      </c>
      <c r="B477" t="s">
        <v>155</v>
      </c>
      <c r="C477" t="s">
        <v>13</v>
      </c>
      <c r="E477" s="10">
        <f>IF(COUNTIF(cis_DPH!$B$2:$B$84,B477)&gt;0,D477*1.1,IF(COUNTIF(cis_DPH!$B$85:$B$171,B477)&gt;0,D477*1.2,"chyba"))</f>
        <v>0</v>
      </c>
      <c r="G477" s="16" t="e">
        <f>_xlfn.XLOOKUP(Tabuľka9[[#This Row],[položka]],#REF!,#REF!)</f>
        <v>#REF!</v>
      </c>
      <c r="I477" s="15">
        <f>Tabuľka9[[#This Row],[Aktuálna cena v RZ s DPH]]*Tabuľka9[[#This Row],[Priemerný odber za mesiac]]</f>
        <v>0</v>
      </c>
      <c r="J477" t="s">
        <v>190</v>
      </c>
      <c r="K477" s="17" t="e">
        <f>Tabuľka9[[#This Row],[Cena za MJ s DPH]]*Tabuľka9[[#This Row],[Predpokladaný odber počas 6 mesiacov]]</f>
        <v>#REF!</v>
      </c>
      <c r="L477" s="1">
        <v>52757048</v>
      </c>
      <c r="M477" t="e">
        <f>_xlfn.XLOOKUP(Tabuľka9[[#This Row],[IČO]],#REF!,#REF!)</f>
        <v>#REF!</v>
      </c>
      <c r="N477" t="e">
        <f>_xlfn.XLOOKUP(Tabuľka9[[#This Row],[IČO]],#REF!,#REF!)</f>
        <v>#REF!</v>
      </c>
    </row>
    <row r="478" spans="1:14" hidden="1" x14ac:dyDescent="0.35">
      <c r="A478" t="s">
        <v>125</v>
      </c>
      <c r="B478" t="s">
        <v>156</v>
      </c>
      <c r="C478" t="s">
        <v>13</v>
      </c>
      <c r="E478" s="10">
        <f>IF(COUNTIF(cis_DPH!$B$2:$B$84,B478)&gt;0,D478*1.1,IF(COUNTIF(cis_DPH!$B$85:$B$171,B478)&gt;0,D478*1.2,"chyba"))</f>
        <v>0</v>
      </c>
      <c r="G478" s="16" t="e">
        <f>_xlfn.XLOOKUP(Tabuľka9[[#This Row],[položka]],#REF!,#REF!)</f>
        <v>#REF!</v>
      </c>
      <c r="I478" s="15">
        <f>Tabuľka9[[#This Row],[Aktuálna cena v RZ s DPH]]*Tabuľka9[[#This Row],[Priemerný odber za mesiac]]</f>
        <v>0</v>
      </c>
      <c r="J478" t="s">
        <v>190</v>
      </c>
      <c r="K478" s="17" t="e">
        <f>Tabuľka9[[#This Row],[Cena za MJ s DPH]]*Tabuľka9[[#This Row],[Predpokladaný odber počas 6 mesiacov]]</f>
        <v>#REF!</v>
      </c>
      <c r="L478" s="1">
        <v>52757048</v>
      </c>
      <c r="M478" t="e">
        <f>_xlfn.XLOOKUP(Tabuľka9[[#This Row],[IČO]],#REF!,#REF!)</f>
        <v>#REF!</v>
      </c>
      <c r="N478" t="e">
        <f>_xlfn.XLOOKUP(Tabuľka9[[#This Row],[IČO]],#REF!,#REF!)</f>
        <v>#REF!</v>
      </c>
    </row>
    <row r="479" spans="1:14" hidden="1" x14ac:dyDescent="0.35">
      <c r="A479" t="s">
        <v>125</v>
      </c>
      <c r="B479" t="s">
        <v>157</v>
      </c>
      <c r="C479" t="s">
        <v>13</v>
      </c>
      <c r="E479" s="10">
        <f>IF(COUNTIF(cis_DPH!$B$2:$B$84,B479)&gt;0,D479*1.1,IF(COUNTIF(cis_DPH!$B$85:$B$171,B479)&gt;0,D479*1.2,"chyba"))</f>
        <v>0</v>
      </c>
      <c r="G479" s="16" t="e">
        <f>_xlfn.XLOOKUP(Tabuľka9[[#This Row],[položka]],#REF!,#REF!)</f>
        <v>#REF!</v>
      </c>
      <c r="I479" s="15">
        <f>Tabuľka9[[#This Row],[Aktuálna cena v RZ s DPH]]*Tabuľka9[[#This Row],[Priemerný odber za mesiac]]</f>
        <v>0</v>
      </c>
      <c r="J479" t="s">
        <v>190</v>
      </c>
      <c r="K479" s="17" t="e">
        <f>Tabuľka9[[#This Row],[Cena za MJ s DPH]]*Tabuľka9[[#This Row],[Predpokladaný odber počas 6 mesiacov]]</f>
        <v>#REF!</v>
      </c>
      <c r="L479" s="1">
        <v>52757048</v>
      </c>
      <c r="M479" t="e">
        <f>_xlfn.XLOOKUP(Tabuľka9[[#This Row],[IČO]],#REF!,#REF!)</f>
        <v>#REF!</v>
      </c>
      <c r="N479" t="e">
        <f>_xlfn.XLOOKUP(Tabuľka9[[#This Row],[IČO]],#REF!,#REF!)</f>
        <v>#REF!</v>
      </c>
    </row>
    <row r="480" spans="1:14" hidden="1" x14ac:dyDescent="0.35">
      <c r="A480" t="s">
        <v>125</v>
      </c>
      <c r="B480" t="s">
        <v>158</v>
      </c>
      <c r="C480" t="s">
        <v>13</v>
      </c>
      <c r="D480" s="9">
        <v>4</v>
      </c>
      <c r="E480" s="10">
        <f>IF(COUNTIF(cis_DPH!$B$2:$B$84,B480)&gt;0,D480*1.1,IF(COUNTIF(cis_DPH!$B$85:$B$171,B480)&gt;0,D480*1.2,"chyba"))</f>
        <v>4.8</v>
      </c>
      <c r="G480" s="16" t="e">
        <f>_xlfn.XLOOKUP(Tabuľka9[[#This Row],[položka]],#REF!,#REF!)</f>
        <v>#REF!</v>
      </c>
      <c r="H480">
        <v>5</v>
      </c>
      <c r="I480" s="15">
        <f>Tabuľka9[[#This Row],[Aktuálna cena v RZ s DPH]]*Tabuľka9[[#This Row],[Priemerný odber za mesiac]]</f>
        <v>24</v>
      </c>
      <c r="J480">
        <v>20</v>
      </c>
      <c r="K480" s="17" t="e">
        <f>Tabuľka9[[#This Row],[Cena za MJ s DPH]]*Tabuľka9[[#This Row],[Predpokladaný odber počas 6 mesiacov]]</f>
        <v>#REF!</v>
      </c>
      <c r="L480" s="1">
        <v>52757048</v>
      </c>
      <c r="M480" t="e">
        <f>_xlfn.XLOOKUP(Tabuľka9[[#This Row],[IČO]],#REF!,#REF!)</f>
        <v>#REF!</v>
      </c>
      <c r="N480" t="e">
        <f>_xlfn.XLOOKUP(Tabuľka9[[#This Row],[IČO]],#REF!,#REF!)</f>
        <v>#REF!</v>
      </c>
    </row>
    <row r="481" spans="1:14" hidden="1" x14ac:dyDescent="0.35">
      <c r="A481" t="s">
        <v>125</v>
      </c>
      <c r="B481" t="s">
        <v>159</v>
      </c>
      <c r="C481" t="s">
        <v>13</v>
      </c>
      <c r="E481" s="10">
        <f>IF(COUNTIF(cis_DPH!$B$2:$B$84,B481)&gt;0,D481*1.1,IF(COUNTIF(cis_DPH!$B$85:$B$171,B481)&gt;0,D481*1.2,"chyba"))</f>
        <v>0</v>
      </c>
      <c r="G481" s="16" t="e">
        <f>_xlfn.XLOOKUP(Tabuľka9[[#This Row],[položka]],#REF!,#REF!)</f>
        <v>#REF!</v>
      </c>
      <c r="I481" s="15">
        <f>Tabuľka9[[#This Row],[Aktuálna cena v RZ s DPH]]*Tabuľka9[[#This Row],[Priemerný odber za mesiac]]</f>
        <v>0</v>
      </c>
      <c r="J481" t="s">
        <v>190</v>
      </c>
      <c r="K481" s="17" t="e">
        <f>Tabuľka9[[#This Row],[Cena za MJ s DPH]]*Tabuľka9[[#This Row],[Predpokladaný odber počas 6 mesiacov]]</f>
        <v>#REF!</v>
      </c>
      <c r="L481" s="1">
        <v>52757048</v>
      </c>
      <c r="M481" t="e">
        <f>_xlfn.XLOOKUP(Tabuľka9[[#This Row],[IČO]],#REF!,#REF!)</f>
        <v>#REF!</v>
      </c>
      <c r="N481" t="e">
        <f>_xlfn.XLOOKUP(Tabuľka9[[#This Row],[IČO]],#REF!,#REF!)</f>
        <v>#REF!</v>
      </c>
    </row>
    <row r="482" spans="1:14" hidden="1" x14ac:dyDescent="0.35">
      <c r="A482" t="s">
        <v>125</v>
      </c>
      <c r="B482" t="s">
        <v>160</v>
      </c>
      <c r="C482" t="s">
        <v>13</v>
      </c>
      <c r="D482" s="9">
        <v>2.8</v>
      </c>
      <c r="E482" s="10">
        <f>IF(COUNTIF(cis_DPH!$B$2:$B$84,B482)&gt;0,D482*1.1,IF(COUNTIF(cis_DPH!$B$85:$B$171,B482)&gt;0,D482*1.2,"chyba"))</f>
        <v>3.36</v>
      </c>
      <c r="G482" s="16" t="e">
        <f>_xlfn.XLOOKUP(Tabuľka9[[#This Row],[položka]],#REF!,#REF!)</f>
        <v>#REF!</v>
      </c>
      <c r="H482">
        <v>10</v>
      </c>
      <c r="I482" s="15">
        <f>Tabuľka9[[#This Row],[Aktuálna cena v RZ s DPH]]*Tabuľka9[[#This Row],[Priemerný odber za mesiac]]</f>
        <v>33.6</v>
      </c>
      <c r="J482">
        <v>60</v>
      </c>
      <c r="K482" s="17" t="e">
        <f>Tabuľka9[[#This Row],[Cena za MJ s DPH]]*Tabuľka9[[#This Row],[Predpokladaný odber počas 6 mesiacov]]</f>
        <v>#REF!</v>
      </c>
      <c r="L482" s="1">
        <v>52757048</v>
      </c>
      <c r="M482" t="e">
        <f>_xlfn.XLOOKUP(Tabuľka9[[#This Row],[IČO]],#REF!,#REF!)</f>
        <v>#REF!</v>
      </c>
      <c r="N482" t="e">
        <f>_xlfn.XLOOKUP(Tabuľka9[[#This Row],[IČO]],#REF!,#REF!)</f>
        <v>#REF!</v>
      </c>
    </row>
    <row r="483" spans="1:14" hidden="1" x14ac:dyDescent="0.35">
      <c r="A483" t="s">
        <v>125</v>
      </c>
      <c r="B483" t="s">
        <v>161</v>
      </c>
      <c r="C483" t="s">
        <v>13</v>
      </c>
      <c r="E483" s="10">
        <f>IF(COUNTIF(cis_DPH!$B$2:$B$84,B483)&gt;0,D483*1.1,IF(COUNTIF(cis_DPH!$B$85:$B$171,B483)&gt;0,D483*1.2,"chyba"))</f>
        <v>0</v>
      </c>
      <c r="G483" s="16" t="e">
        <f>_xlfn.XLOOKUP(Tabuľka9[[#This Row],[položka]],#REF!,#REF!)</f>
        <v>#REF!</v>
      </c>
      <c r="I483" s="15">
        <f>Tabuľka9[[#This Row],[Aktuálna cena v RZ s DPH]]*Tabuľka9[[#This Row],[Priemerný odber za mesiac]]</f>
        <v>0</v>
      </c>
      <c r="J483" t="s">
        <v>190</v>
      </c>
      <c r="K483" s="17" t="e">
        <f>Tabuľka9[[#This Row],[Cena za MJ s DPH]]*Tabuľka9[[#This Row],[Predpokladaný odber počas 6 mesiacov]]</f>
        <v>#REF!</v>
      </c>
      <c r="L483" s="1">
        <v>52757048</v>
      </c>
      <c r="M483" t="e">
        <f>_xlfn.XLOOKUP(Tabuľka9[[#This Row],[IČO]],#REF!,#REF!)</f>
        <v>#REF!</v>
      </c>
      <c r="N483" t="e">
        <f>_xlfn.XLOOKUP(Tabuľka9[[#This Row],[IČO]],#REF!,#REF!)</f>
        <v>#REF!</v>
      </c>
    </row>
    <row r="484" spans="1:14" hidden="1" x14ac:dyDescent="0.35">
      <c r="A484" t="s">
        <v>125</v>
      </c>
      <c r="B484" t="s">
        <v>162</v>
      </c>
      <c r="C484" t="s">
        <v>13</v>
      </c>
      <c r="E484" s="10">
        <f>IF(COUNTIF(cis_DPH!$B$2:$B$84,B484)&gt;0,D484*1.1,IF(COUNTIF(cis_DPH!$B$85:$B$171,B484)&gt;0,D484*1.2,"chyba"))</f>
        <v>0</v>
      </c>
      <c r="G484" s="16" t="e">
        <f>_xlfn.XLOOKUP(Tabuľka9[[#This Row],[položka]],#REF!,#REF!)</f>
        <v>#REF!</v>
      </c>
      <c r="I484" s="15">
        <f>Tabuľka9[[#This Row],[Aktuálna cena v RZ s DPH]]*Tabuľka9[[#This Row],[Priemerný odber za mesiac]]</f>
        <v>0</v>
      </c>
      <c r="J484" t="s">
        <v>190</v>
      </c>
      <c r="K484" s="17" t="e">
        <f>Tabuľka9[[#This Row],[Cena za MJ s DPH]]*Tabuľka9[[#This Row],[Predpokladaný odber počas 6 mesiacov]]</f>
        <v>#REF!</v>
      </c>
      <c r="L484" s="1">
        <v>52757048</v>
      </c>
      <c r="M484" t="e">
        <f>_xlfn.XLOOKUP(Tabuľka9[[#This Row],[IČO]],#REF!,#REF!)</f>
        <v>#REF!</v>
      </c>
      <c r="N484" t="e">
        <f>_xlfn.XLOOKUP(Tabuľka9[[#This Row],[IČO]],#REF!,#REF!)</f>
        <v>#REF!</v>
      </c>
    </row>
    <row r="485" spans="1:14" hidden="1" x14ac:dyDescent="0.35">
      <c r="A485" t="s">
        <v>125</v>
      </c>
      <c r="B485" t="s">
        <v>163</v>
      </c>
      <c r="C485" t="s">
        <v>13</v>
      </c>
      <c r="E485" s="10">
        <f>IF(COUNTIF(cis_DPH!$B$2:$B$84,B485)&gt;0,D485*1.1,IF(COUNTIF(cis_DPH!$B$85:$B$171,B485)&gt;0,D485*1.2,"chyba"))</f>
        <v>0</v>
      </c>
      <c r="G485" s="16" t="e">
        <f>_xlfn.XLOOKUP(Tabuľka9[[#This Row],[položka]],#REF!,#REF!)</f>
        <v>#REF!</v>
      </c>
      <c r="I485" s="15">
        <f>Tabuľka9[[#This Row],[Aktuálna cena v RZ s DPH]]*Tabuľka9[[#This Row],[Priemerný odber za mesiac]]</f>
        <v>0</v>
      </c>
      <c r="J485" t="s">
        <v>190</v>
      </c>
      <c r="K485" s="17" t="e">
        <f>Tabuľka9[[#This Row],[Cena za MJ s DPH]]*Tabuľka9[[#This Row],[Predpokladaný odber počas 6 mesiacov]]</f>
        <v>#REF!</v>
      </c>
      <c r="L485" s="1">
        <v>52757048</v>
      </c>
      <c r="M485" t="e">
        <f>_xlfn.XLOOKUP(Tabuľka9[[#This Row],[IČO]],#REF!,#REF!)</f>
        <v>#REF!</v>
      </c>
      <c r="N485" t="e">
        <f>_xlfn.XLOOKUP(Tabuľka9[[#This Row],[IČO]],#REF!,#REF!)</f>
        <v>#REF!</v>
      </c>
    </row>
    <row r="486" spans="1:14" hidden="1" x14ac:dyDescent="0.35">
      <c r="A486" t="s">
        <v>125</v>
      </c>
      <c r="B486" t="s">
        <v>164</v>
      </c>
      <c r="C486" t="s">
        <v>13</v>
      </c>
      <c r="D486" s="9">
        <v>3</v>
      </c>
      <c r="E486" s="10">
        <f>IF(COUNTIF(cis_DPH!$B$2:$B$84,B486)&gt;0,D486*1.1,IF(COUNTIF(cis_DPH!$B$85:$B$171,B486)&gt;0,D486*1.2,"chyba"))</f>
        <v>3.5999999999999996</v>
      </c>
      <c r="G486" s="16" t="e">
        <f>_xlfn.XLOOKUP(Tabuľka9[[#This Row],[položka]],#REF!,#REF!)</f>
        <v>#REF!</v>
      </c>
      <c r="H486">
        <v>10</v>
      </c>
      <c r="I486" s="15">
        <f>Tabuľka9[[#This Row],[Aktuálna cena v RZ s DPH]]*Tabuľka9[[#This Row],[Priemerný odber za mesiac]]</f>
        <v>36</v>
      </c>
      <c r="J486">
        <v>20</v>
      </c>
      <c r="K486" s="17" t="e">
        <f>Tabuľka9[[#This Row],[Cena za MJ s DPH]]*Tabuľka9[[#This Row],[Predpokladaný odber počas 6 mesiacov]]</f>
        <v>#REF!</v>
      </c>
      <c r="L486" s="1">
        <v>52757048</v>
      </c>
      <c r="M486" t="e">
        <f>_xlfn.XLOOKUP(Tabuľka9[[#This Row],[IČO]],#REF!,#REF!)</f>
        <v>#REF!</v>
      </c>
      <c r="N486" t="e">
        <f>_xlfn.XLOOKUP(Tabuľka9[[#This Row],[IČO]],#REF!,#REF!)</f>
        <v>#REF!</v>
      </c>
    </row>
    <row r="487" spans="1:14" hidden="1" x14ac:dyDescent="0.35">
      <c r="A487" t="s">
        <v>125</v>
      </c>
      <c r="B487" t="s">
        <v>165</v>
      </c>
      <c r="C487" t="s">
        <v>13</v>
      </c>
      <c r="E487" s="10">
        <f>IF(COUNTIF(cis_DPH!$B$2:$B$84,B487)&gt;0,D487*1.1,IF(COUNTIF(cis_DPH!$B$85:$B$171,B487)&gt;0,D487*1.2,"chyba"))</f>
        <v>0</v>
      </c>
      <c r="G487" s="16" t="e">
        <f>_xlfn.XLOOKUP(Tabuľka9[[#This Row],[položka]],#REF!,#REF!)</f>
        <v>#REF!</v>
      </c>
      <c r="I487" s="15">
        <f>Tabuľka9[[#This Row],[Aktuálna cena v RZ s DPH]]*Tabuľka9[[#This Row],[Priemerný odber za mesiac]]</f>
        <v>0</v>
      </c>
      <c r="J487" t="s">
        <v>190</v>
      </c>
      <c r="K487" s="17" t="e">
        <f>Tabuľka9[[#This Row],[Cena za MJ s DPH]]*Tabuľka9[[#This Row],[Predpokladaný odber počas 6 mesiacov]]</f>
        <v>#REF!</v>
      </c>
      <c r="L487" s="1">
        <v>52757048</v>
      </c>
      <c r="M487" t="e">
        <f>_xlfn.XLOOKUP(Tabuľka9[[#This Row],[IČO]],#REF!,#REF!)</f>
        <v>#REF!</v>
      </c>
      <c r="N487" t="e">
        <f>_xlfn.XLOOKUP(Tabuľka9[[#This Row],[IČO]],#REF!,#REF!)</f>
        <v>#REF!</v>
      </c>
    </row>
    <row r="488" spans="1:14" hidden="1" x14ac:dyDescent="0.35">
      <c r="A488" t="s">
        <v>125</v>
      </c>
      <c r="B488" t="s">
        <v>166</v>
      </c>
      <c r="C488" t="s">
        <v>13</v>
      </c>
      <c r="D488" s="9">
        <v>2.2000000000000002</v>
      </c>
      <c r="E488" s="10">
        <f>IF(COUNTIF(cis_DPH!$B$2:$B$84,B488)&gt;0,D488*1.1,IF(COUNTIF(cis_DPH!$B$85:$B$171,B488)&gt;0,D488*1.2,"chyba"))</f>
        <v>2.64</v>
      </c>
      <c r="G488" s="16" t="e">
        <f>_xlfn.XLOOKUP(Tabuľka9[[#This Row],[položka]],#REF!,#REF!)</f>
        <v>#REF!</v>
      </c>
      <c r="H488">
        <v>6</v>
      </c>
      <c r="I488" s="15">
        <f>Tabuľka9[[#This Row],[Aktuálna cena v RZ s DPH]]*Tabuľka9[[#This Row],[Priemerný odber za mesiac]]</f>
        <v>15.84</v>
      </c>
      <c r="J488">
        <v>40</v>
      </c>
      <c r="K488" s="17" t="e">
        <f>Tabuľka9[[#This Row],[Cena za MJ s DPH]]*Tabuľka9[[#This Row],[Predpokladaný odber počas 6 mesiacov]]</f>
        <v>#REF!</v>
      </c>
      <c r="L488" s="1">
        <v>52757048</v>
      </c>
      <c r="M488" t="e">
        <f>_xlfn.XLOOKUP(Tabuľka9[[#This Row],[IČO]],#REF!,#REF!)</f>
        <v>#REF!</v>
      </c>
      <c r="N488" t="e">
        <f>_xlfn.XLOOKUP(Tabuľka9[[#This Row],[IČO]],#REF!,#REF!)</f>
        <v>#REF!</v>
      </c>
    </row>
    <row r="489" spans="1:14" hidden="1" x14ac:dyDescent="0.35">
      <c r="A489" t="s">
        <v>125</v>
      </c>
      <c r="B489" t="s">
        <v>167</v>
      </c>
      <c r="C489" t="s">
        <v>13</v>
      </c>
      <c r="D489" s="9">
        <v>2</v>
      </c>
      <c r="E489" s="10">
        <f>IF(COUNTIF(cis_DPH!$B$2:$B$84,B489)&gt;0,D489*1.1,IF(COUNTIF(cis_DPH!$B$85:$B$171,B489)&gt;0,D489*1.2,"chyba"))</f>
        <v>2.4</v>
      </c>
      <c r="G489" s="16" t="e">
        <f>_xlfn.XLOOKUP(Tabuľka9[[#This Row],[položka]],#REF!,#REF!)</f>
        <v>#REF!</v>
      </c>
      <c r="H489">
        <v>5</v>
      </c>
      <c r="I489" s="15">
        <f>Tabuľka9[[#This Row],[Aktuálna cena v RZ s DPH]]*Tabuľka9[[#This Row],[Priemerný odber za mesiac]]</f>
        <v>12</v>
      </c>
      <c r="J489">
        <v>25</v>
      </c>
      <c r="K489" s="17" t="e">
        <f>Tabuľka9[[#This Row],[Cena za MJ s DPH]]*Tabuľka9[[#This Row],[Predpokladaný odber počas 6 mesiacov]]</f>
        <v>#REF!</v>
      </c>
      <c r="L489" s="1">
        <v>52757048</v>
      </c>
      <c r="M489" t="e">
        <f>_xlfn.XLOOKUP(Tabuľka9[[#This Row],[IČO]],#REF!,#REF!)</f>
        <v>#REF!</v>
      </c>
      <c r="N489" t="e">
        <f>_xlfn.XLOOKUP(Tabuľka9[[#This Row],[IČO]],#REF!,#REF!)</f>
        <v>#REF!</v>
      </c>
    </row>
    <row r="490" spans="1:14" hidden="1" x14ac:dyDescent="0.35">
      <c r="A490" t="s">
        <v>125</v>
      </c>
      <c r="B490" t="s">
        <v>168</v>
      </c>
      <c r="C490" t="s">
        <v>13</v>
      </c>
      <c r="D490" s="9">
        <v>3</v>
      </c>
      <c r="E490" s="10">
        <f>IF(COUNTIF(cis_DPH!$B$2:$B$84,B490)&gt;0,D490*1.1,IF(COUNTIF(cis_DPH!$B$85:$B$171,B490)&gt;0,D490*1.2,"chyba"))</f>
        <v>3.5999999999999996</v>
      </c>
      <c r="G490" s="16" t="e">
        <f>_xlfn.XLOOKUP(Tabuľka9[[#This Row],[položka]],#REF!,#REF!)</f>
        <v>#REF!</v>
      </c>
      <c r="H490">
        <v>10</v>
      </c>
      <c r="I490" s="15">
        <f>Tabuľka9[[#This Row],[Aktuálna cena v RZ s DPH]]*Tabuľka9[[#This Row],[Priemerný odber za mesiac]]</f>
        <v>36</v>
      </c>
      <c r="J490">
        <v>80</v>
      </c>
      <c r="K490" s="17" t="e">
        <f>Tabuľka9[[#This Row],[Cena za MJ s DPH]]*Tabuľka9[[#This Row],[Predpokladaný odber počas 6 mesiacov]]</f>
        <v>#REF!</v>
      </c>
      <c r="L490" s="1">
        <v>52757048</v>
      </c>
      <c r="M490" t="e">
        <f>_xlfn.XLOOKUP(Tabuľka9[[#This Row],[IČO]],#REF!,#REF!)</f>
        <v>#REF!</v>
      </c>
      <c r="N490" t="e">
        <f>_xlfn.XLOOKUP(Tabuľka9[[#This Row],[IČO]],#REF!,#REF!)</f>
        <v>#REF!</v>
      </c>
    </row>
    <row r="491" spans="1:14" hidden="1" x14ac:dyDescent="0.35">
      <c r="A491" t="s">
        <v>125</v>
      </c>
      <c r="B491" t="s">
        <v>169</v>
      </c>
      <c r="C491" t="s">
        <v>13</v>
      </c>
      <c r="E491" s="10">
        <f>IF(COUNTIF(cis_DPH!$B$2:$B$84,B491)&gt;0,D491*1.1,IF(COUNTIF(cis_DPH!$B$85:$B$171,B491)&gt;0,D491*1.2,"chyba"))</f>
        <v>0</v>
      </c>
      <c r="G491" s="16" t="e">
        <f>_xlfn.XLOOKUP(Tabuľka9[[#This Row],[položka]],#REF!,#REF!)</f>
        <v>#REF!</v>
      </c>
      <c r="I491" s="15">
        <f>Tabuľka9[[#This Row],[Aktuálna cena v RZ s DPH]]*Tabuľka9[[#This Row],[Priemerný odber za mesiac]]</f>
        <v>0</v>
      </c>
      <c r="K491" s="17" t="e">
        <f>Tabuľka9[[#This Row],[Cena za MJ s DPH]]*Tabuľka9[[#This Row],[Predpokladaný odber počas 6 mesiacov]]</f>
        <v>#REF!</v>
      </c>
      <c r="L491" s="1">
        <v>52757048</v>
      </c>
      <c r="M491" t="e">
        <f>_xlfn.XLOOKUP(Tabuľka9[[#This Row],[IČO]],#REF!,#REF!)</f>
        <v>#REF!</v>
      </c>
      <c r="N491" t="e">
        <f>_xlfn.XLOOKUP(Tabuľka9[[#This Row],[IČO]],#REF!,#REF!)</f>
        <v>#REF!</v>
      </c>
    </row>
    <row r="492" spans="1:14" hidden="1" x14ac:dyDescent="0.35">
      <c r="A492" t="s">
        <v>125</v>
      </c>
      <c r="B492" t="s">
        <v>170</v>
      </c>
      <c r="C492" t="s">
        <v>13</v>
      </c>
      <c r="E492" s="10">
        <f>IF(COUNTIF(cis_DPH!$B$2:$B$84,B492)&gt;0,D492*1.1,IF(COUNTIF(cis_DPH!$B$85:$B$171,B492)&gt;0,D492*1.2,"chyba"))</f>
        <v>0</v>
      </c>
      <c r="G492" s="16" t="e">
        <f>_xlfn.XLOOKUP(Tabuľka9[[#This Row],[položka]],#REF!,#REF!)</f>
        <v>#REF!</v>
      </c>
      <c r="I492" s="15">
        <f>Tabuľka9[[#This Row],[Aktuálna cena v RZ s DPH]]*Tabuľka9[[#This Row],[Priemerný odber za mesiac]]</f>
        <v>0</v>
      </c>
      <c r="K492" s="17" t="e">
        <f>Tabuľka9[[#This Row],[Cena za MJ s DPH]]*Tabuľka9[[#This Row],[Predpokladaný odber počas 6 mesiacov]]</f>
        <v>#REF!</v>
      </c>
      <c r="L492" s="1">
        <v>52757048</v>
      </c>
      <c r="M492" t="e">
        <f>_xlfn.XLOOKUP(Tabuľka9[[#This Row],[IČO]],#REF!,#REF!)</f>
        <v>#REF!</v>
      </c>
      <c r="N492" t="e">
        <f>_xlfn.XLOOKUP(Tabuľka9[[#This Row],[IČO]],#REF!,#REF!)</f>
        <v>#REF!</v>
      </c>
    </row>
    <row r="493" spans="1:14" hidden="1" x14ac:dyDescent="0.35">
      <c r="A493" t="s">
        <v>125</v>
      </c>
      <c r="B493" t="s">
        <v>171</v>
      </c>
      <c r="C493" t="s">
        <v>13</v>
      </c>
      <c r="E493" s="10">
        <f>IF(COUNTIF(cis_DPH!$B$2:$B$84,B493)&gt;0,D493*1.1,IF(COUNTIF(cis_DPH!$B$85:$B$171,B493)&gt;0,D493*1.2,"chyba"))</f>
        <v>0</v>
      </c>
      <c r="G493" s="16" t="e">
        <f>_xlfn.XLOOKUP(Tabuľka9[[#This Row],[položka]],#REF!,#REF!)</f>
        <v>#REF!</v>
      </c>
      <c r="I493" s="15">
        <f>Tabuľka9[[#This Row],[Aktuálna cena v RZ s DPH]]*Tabuľka9[[#This Row],[Priemerný odber za mesiac]]</f>
        <v>0</v>
      </c>
      <c r="K493" s="17" t="e">
        <f>Tabuľka9[[#This Row],[Cena za MJ s DPH]]*Tabuľka9[[#This Row],[Predpokladaný odber počas 6 mesiacov]]</f>
        <v>#REF!</v>
      </c>
      <c r="L493" s="1">
        <v>52757048</v>
      </c>
      <c r="M493" t="e">
        <f>_xlfn.XLOOKUP(Tabuľka9[[#This Row],[IČO]],#REF!,#REF!)</f>
        <v>#REF!</v>
      </c>
      <c r="N493" t="e">
        <f>_xlfn.XLOOKUP(Tabuľka9[[#This Row],[IČO]],#REF!,#REF!)</f>
        <v>#REF!</v>
      </c>
    </row>
    <row r="494" spans="1:14" hidden="1" x14ac:dyDescent="0.35">
      <c r="A494" t="s">
        <v>125</v>
      </c>
      <c r="B494" t="s">
        <v>172</v>
      </c>
      <c r="C494" t="s">
        <v>13</v>
      </c>
      <c r="E494" s="10">
        <f>IF(COUNTIF(cis_DPH!$B$2:$B$84,B494)&gt;0,D494*1.1,IF(COUNTIF(cis_DPH!$B$85:$B$171,B494)&gt;0,D494*1.2,"chyba"))</f>
        <v>0</v>
      </c>
      <c r="G494" s="16" t="e">
        <f>_xlfn.XLOOKUP(Tabuľka9[[#This Row],[položka]],#REF!,#REF!)</f>
        <v>#REF!</v>
      </c>
      <c r="I494" s="15">
        <f>Tabuľka9[[#This Row],[Aktuálna cena v RZ s DPH]]*Tabuľka9[[#This Row],[Priemerný odber za mesiac]]</f>
        <v>0</v>
      </c>
      <c r="K494" s="17" t="e">
        <f>Tabuľka9[[#This Row],[Cena za MJ s DPH]]*Tabuľka9[[#This Row],[Predpokladaný odber počas 6 mesiacov]]</f>
        <v>#REF!</v>
      </c>
      <c r="L494" s="1">
        <v>52757048</v>
      </c>
      <c r="M494" t="e">
        <f>_xlfn.XLOOKUP(Tabuľka9[[#This Row],[IČO]],#REF!,#REF!)</f>
        <v>#REF!</v>
      </c>
      <c r="N494" t="e">
        <f>_xlfn.XLOOKUP(Tabuľka9[[#This Row],[IČO]],#REF!,#REF!)</f>
        <v>#REF!</v>
      </c>
    </row>
    <row r="495" spans="1:14" hidden="1" x14ac:dyDescent="0.35">
      <c r="A495" t="s">
        <v>125</v>
      </c>
      <c r="B495" t="s">
        <v>173</v>
      </c>
      <c r="C495" t="s">
        <v>13</v>
      </c>
      <c r="E495" s="10">
        <f>IF(COUNTIF(cis_DPH!$B$2:$B$84,B495)&gt;0,D495*1.1,IF(COUNTIF(cis_DPH!$B$85:$B$171,B495)&gt;0,D495*1.2,"chyba"))</f>
        <v>0</v>
      </c>
      <c r="G495" s="16" t="e">
        <f>_xlfn.XLOOKUP(Tabuľka9[[#This Row],[položka]],#REF!,#REF!)</f>
        <v>#REF!</v>
      </c>
      <c r="I495" s="15">
        <f>Tabuľka9[[#This Row],[Aktuálna cena v RZ s DPH]]*Tabuľka9[[#This Row],[Priemerný odber za mesiac]]</f>
        <v>0</v>
      </c>
      <c r="K495" s="17" t="e">
        <f>Tabuľka9[[#This Row],[Cena za MJ s DPH]]*Tabuľka9[[#This Row],[Predpokladaný odber počas 6 mesiacov]]</f>
        <v>#REF!</v>
      </c>
      <c r="L495" s="1">
        <v>52757048</v>
      </c>
      <c r="M495" t="e">
        <f>_xlfn.XLOOKUP(Tabuľka9[[#This Row],[IČO]],#REF!,#REF!)</f>
        <v>#REF!</v>
      </c>
      <c r="N495" t="e">
        <f>_xlfn.XLOOKUP(Tabuľka9[[#This Row],[IČO]],#REF!,#REF!)</f>
        <v>#REF!</v>
      </c>
    </row>
    <row r="496" spans="1:14" hidden="1" x14ac:dyDescent="0.35">
      <c r="A496" t="s">
        <v>125</v>
      </c>
      <c r="B496" t="s">
        <v>174</v>
      </c>
      <c r="C496" t="s">
        <v>13</v>
      </c>
      <c r="D496" s="9">
        <v>3.49</v>
      </c>
      <c r="E496" s="10">
        <f>IF(COUNTIF(cis_DPH!$B$2:$B$84,B496)&gt;0,D496*1.1,IF(COUNTIF(cis_DPH!$B$85:$B$171,B496)&gt;0,D496*1.2,"chyba"))</f>
        <v>4.1879999999999997</v>
      </c>
      <c r="G496" s="16" t="e">
        <f>_xlfn.XLOOKUP(Tabuľka9[[#This Row],[položka]],#REF!,#REF!)</f>
        <v>#REF!</v>
      </c>
      <c r="H496">
        <v>6</v>
      </c>
      <c r="I496" s="15">
        <f>Tabuľka9[[#This Row],[Aktuálna cena v RZ s DPH]]*Tabuľka9[[#This Row],[Priemerný odber za mesiac]]</f>
        <v>25.128</v>
      </c>
      <c r="J496">
        <v>40</v>
      </c>
      <c r="K496" s="17" t="e">
        <f>Tabuľka9[[#This Row],[Cena za MJ s DPH]]*Tabuľka9[[#This Row],[Predpokladaný odber počas 6 mesiacov]]</f>
        <v>#REF!</v>
      </c>
      <c r="L496" s="1">
        <v>52757048</v>
      </c>
      <c r="M496" t="e">
        <f>_xlfn.XLOOKUP(Tabuľka9[[#This Row],[IČO]],#REF!,#REF!)</f>
        <v>#REF!</v>
      </c>
      <c r="N496" t="e">
        <f>_xlfn.XLOOKUP(Tabuľka9[[#This Row],[IČO]],#REF!,#REF!)</f>
        <v>#REF!</v>
      </c>
    </row>
    <row r="497" spans="1:14" hidden="1" x14ac:dyDescent="0.35">
      <c r="A497" t="s">
        <v>125</v>
      </c>
      <c r="B497" t="s">
        <v>175</v>
      </c>
      <c r="C497" t="s">
        <v>13</v>
      </c>
      <c r="E497" s="10">
        <f>IF(COUNTIF(cis_DPH!$B$2:$B$84,B497)&gt;0,D497*1.1,IF(COUNTIF(cis_DPH!$B$85:$B$171,B497)&gt;0,D497*1.2,"chyba"))</f>
        <v>0</v>
      </c>
      <c r="G497" s="16" t="e">
        <f>_xlfn.XLOOKUP(Tabuľka9[[#This Row],[položka]],#REF!,#REF!)</f>
        <v>#REF!</v>
      </c>
      <c r="I497" s="15">
        <f>Tabuľka9[[#This Row],[Aktuálna cena v RZ s DPH]]*Tabuľka9[[#This Row],[Priemerný odber za mesiac]]</f>
        <v>0</v>
      </c>
      <c r="K497" s="17" t="e">
        <f>Tabuľka9[[#This Row],[Cena za MJ s DPH]]*Tabuľka9[[#This Row],[Predpokladaný odber počas 6 mesiacov]]</f>
        <v>#REF!</v>
      </c>
      <c r="L497" s="1">
        <v>52757048</v>
      </c>
      <c r="M497" t="e">
        <f>_xlfn.XLOOKUP(Tabuľka9[[#This Row],[IČO]],#REF!,#REF!)</f>
        <v>#REF!</v>
      </c>
      <c r="N497" t="e">
        <f>_xlfn.XLOOKUP(Tabuľka9[[#This Row],[IČO]],#REF!,#REF!)</f>
        <v>#REF!</v>
      </c>
    </row>
    <row r="498" spans="1:14" hidden="1" x14ac:dyDescent="0.35">
      <c r="A498" t="s">
        <v>125</v>
      </c>
      <c r="B498" t="s">
        <v>176</v>
      </c>
      <c r="C498" t="s">
        <v>13</v>
      </c>
      <c r="D498" s="9">
        <v>3.9</v>
      </c>
      <c r="E498" s="10">
        <f>IF(COUNTIF(cis_DPH!$B$2:$B$84,B498)&gt;0,D498*1.1,IF(COUNTIF(cis_DPH!$B$85:$B$171,B498)&gt;0,D498*1.2,"chyba"))</f>
        <v>4.68</v>
      </c>
      <c r="G498" s="16" t="e">
        <f>_xlfn.XLOOKUP(Tabuľka9[[#This Row],[položka]],#REF!,#REF!)</f>
        <v>#REF!</v>
      </c>
      <c r="H498">
        <v>8</v>
      </c>
      <c r="I498" s="15">
        <f>Tabuľka9[[#This Row],[Aktuálna cena v RZ s DPH]]*Tabuľka9[[#This Row],[Priemerný odber za mesiac]]</f>
        <v>37.44</v>
      </c>
      <c r="J498">
        <v>50</v>
      </c>
      <c r="K498" s="17" t="e">
        <f>Tabuľka9[[#This Row],[Cena za MJ s DPH]]*Tabuľka9[[#This Row],[Predpokladaný odber počas 6 mesiacov]]</f>
        <v>#REF!</v>
      </c>
      <c r="L498" s="1">
        <v>52757048</v>
      </c>
      <c r="M498" t="e">
        <f>_xlfn.XLOOKUP(Tabuľka9[[#This Row],[IČO]],#REF!,#REF!)</f>
        <v>#REF!</v>
      </c>
      <c r="N498" t="e">
        <f>_xlfn.XLOOKUP(Tabuľka9[[#This Row],[IČO]],#REF!,#REF!)</f>
        <v>#REF!</v>
      </c>
    </row>
    <row r="499" spans="1:14" hidden="1" x14ac:dyDescent="0.35">
      <c r="A499" t="s">
        <v>125</v>
      </c>
      <c r="B499" t="s">
        <v>177</v>
      </c>
      <c r="C499" t="s">
        <v>13</v>
      </c>
      <c r="E499" s="10">
        <f>IF(COUNTIF(cis_DPH!$B$2:$B$84,B499)&gt;0,D499*1.1,IF(COUNTIF(cis_DPH!$B$85:$B$171,B499)&gt;0,D499*1.2,"chyba"))</f>
        <v>0</v>
      </c>
      <c r="G499" s="16" t="e">
        <f>_xlfn.XLOOKUP(Tabuľka9[[#This Row],[položka]],#REF!,#REF!)</f>
        <v>#REF!</v>
      </c>
      <c r="I499" s="15">
        <f>Tabuľka9[[#This Row],[Aktuálna cena v RZ s DPH]]*Tabuľka9[[#This Row],[Priemerný odber za mesiac]]</f>
        <v>0</v>
      </c>
      <c r="K499" s="17" t="e">
        <f>Tabuľka9[[#This Row],[Cena za MJ s DPH]]*Tabuľka9[[#This Row],[Predpokladaný odber počas 6 mesiacov]]</f>
        <v>#REF!</v>
      </c>
      <c r="L499" s="1">
        <v>52757048</v>
      </c>
      <c r="M499" t="e">
        <f>_xlfn.XLOOKUP(Tabuľka9[[#This Row],[IČO]],#REF!,#REF!)</f>
        <v>#REF!</v>
      </c>
      <c r="N499" t="e">
        <f>_xlfn.XLOOKUP(Tabuľka9[[#This Row],[IČO]],#REF!,#REF!)</f>
        <v>#REF!</v>
      </c>
    </row>
    <row r="500" spans="1:14" hidden="1" x14ac:dyDescent="0.35">
      <c r="A500" t="s">
        <v>125</v>
      </c>
      <c r="B500" t="s">
        <v>178</v>
      </c>
      <c r="C500" t="s">
        <v>13</v>
      </c>
      <c r="E500" s="10">
        <f>IF(COUNTIF(cis_DPH!$B$2:$B$84,B500)&gt;0,D500*1.1,IF(COUNTIF(cis_DPH!$B$85:$B$171,B500)&gt;0,D500*1.2,"chyba"))</f>
        <v>0</v>
      </c>
      <c r="G500" s="16" t="e">
        <f>_xlfn.XLOOKUP(Tabuľka9[[#This Row],[položka]],#REF!,#REF!)</f>
        <v>#REF!</v>
      </c>
      <c r="I500" s="15">
        <f>Tabuľka9[[#This Row],[Aktuálna cena v RZ s DPH]]*Tabuľka9[[#This Row],[Priemerný odber za mesiac]]</f>
        <v>0</v>
      </c>
      <c r="K500" s="17" t="e">
        <f>Tabuľka9[[#This Row],[Cena za MJ s DPH]]*Tabuľka9[[#This Row],[Predpokladaný odber počas 6 mesiacov]]</f>
        <v>#REF!</v>
      </c>
      <c r="L500" s="1">
        <v>52757048</v>
      </c>
      <c r="M500" t="e">
        <f>_xlfn.XLOOKUP(Tabuľka9[[#This Row],[IČO]],#REF!,#REF!)</f>
        <v>#REF!</v>
      </c>
      <c r="N500" t="e">
        <f>_xlfn.XLOOKUP(Tabuľka9[[#This Row],[IČO]],#REF!,#REF!)</f>
        <v>#REF!</v>
      </c>
    </row>
    <row r="501" spans="1:14" hidden="1" x14ac:dyDescent="0.35">
      <c r="A501" t="s">
        <v>125</v>
      </c>
      <c r="B501" t="s">
        <v>179</v>
      </c>
      <c r="C501" t="s">
        <v>13</v>
      </c>
      <c r="E501" s="10">
        <f>IF(COUNTIF(cis_DPH!$B$2:$B$84,B501)&gt;0,D501*1.1,IF(COUNTIF(cis_DPH!$B$85:$B$171,B501)&gt;0,D501*1.2,"chyba"))</f>
        <v>0</v>
      </c>
      <c r="G501" s="16" t="e">
        <f>_xlfn.XLOOKUP(Tabuľka9[[#This Row],[položka]],#REF!,#REF!)</f>
        <v>#REF!</v>
      </c>
      <c r="I501" s="15">
        <f>Tabuľka9[[#This Row],[Aktuálna cena v RZ s DPH]]*Tabuľka9[[#This Row],[Priemerný odber za mesiac]]</f>
        <v>0</v>
      </c>
      <c r="K501" s="17" t="e">
        <f>Tabuľka9[[#This Row],[Cena za MJ s DPH]]*Tabuľka9[[#This Row],[Predpokladaný odber počas 6 mesiacov]]</f>
        <v>#REF!</v>
      </c>
      <c r="L501" s="1">
        <v>52757048</v>
      </c>
      <c r="M501" t="e">
        <f>_xlfn.XLOOKUP(Tabuľka9[[#This Row],[IČO]],#REF!,#REF!)</f>
        <v>#REF!</v>
      </c>
      <c r="N501" t="e">
        <f>_xlfn.XLOOKUP(Tabuľka9[[#This Row],[IČO]],#REF!,#REF!)</f>
        <v>#REF!</v>
      </c>
    </row>
    <row r="502" spans="1:14" hidden="1" x14ac:dyDescent="0.35">
      <c r="A502" t="s">
        <v>125</v>
      </c>
      <c r="B502" t="s">
        <v>180</v>
      </c>
      <c r="C502" t="s">
        <v>13</v>
      </c>
      <c r="E502" s="10">
        <f>IF(COUNTIF(cis_DPH!$B$2:$B$84,B502)&gt;0,D502*1.1,IF(COUNTIF(cis_DPH!$B$85:$B$171,B502)&gt;0,D502*1.2,"chyba"))</f>
        <v>0</v>
      </c>
      <c r="G502" s="16" t="e">
        <f>_xlfn.XLOOKUP(Tabuľka9[[#This Row],[položka]],#REF!,#REF!)</f>
        <v>#REF!</v>
      </c>
      <c r="I502" s="15">
        <f>Tabuľka9[[#This Row],[Aktuálna cena v RZ s DPH]]*Tabuľka9[[#This Row],[Priemerný odber za mesiac]]</f>
        <v>0</v>
      </c>
      <c r="K502" s="17" t="e">
        <f>Tabuľka9[[#This Row],[Cena za MJ s DPH]]*Tabuľka9[[#This Row],[Predpokladaný odber počas 6 mesiacov]]</f>
        <v>#REF!</v>
      </c>
      <c r="L502" s="1">
        <v>52757048</v>
      </c>
      <c r="M502" t="e">
        <f>_xlfn.XLOOKUP(Tabuľka9[[#This Row],[IČO]],#REF!,#REF!)</f>
        <v>#REF!</v>
      </c>
      <c r="N502" t="e">
        <f>_xlfn.XLOOKUP(Tabuľka9[[#This Row],[IČO]],#REF!,#REF!)</f>
        <v>#REF!</v>
      </c>
    </row>
    <row r="503" spans="1:14" hidden="1" x14ac:dyDescent="0.35">
      <c r="A503" t="s">
        <v>125</v>
      </c>
      <c r="B503" t="s">
        <v>181</v>
      </c>
      <c r="C503" t="s">
        <v>13</v>
      </c>
      <c r="E503" s="10">
        <f>IF(COUNTIF(cis_DPH!$B$2:$B$84,B503)&gt;0,D503*1.1,IF(COUNTIF(cis_DPH!$B$85:$B$171,B503)&gt;0,D503*1.2,"chyba"))</f>
        <v>0</v>
      </c>
      <c r="G503" s="16" t="e">
        <f>_xlfn.XLOOKUP(Tabuľka9[[#This Row],[položka]],#REF!,#REF!)</f>
        <v>#REF!</v>
      </c>
      <c r="I503" s="15">
        <f>Tabuľka9[[#This Row],[Aktuálna cena v RZ s DPH]]*Tabuľka9[[#This Row],[Priemerný odber za mesiac]]</f>
        <v>0</v>
      </c>
      <c r="K503" s="17" t="e">
        <f>Tabuľka9[[#This Row],[Cena za MJ s DPH]]*Tabuľka9[[#This Row],[Predpokladaný odber počas 6 mesiacov]]</f>
        <v>#REF!</v>
      </c>
      <c r="L503" s="1">
        <v>52757048</v>
      </c>
      <c r="M503" t="e">
        <f>_xlfn.XLOOKUP(Tabuľka9[[#This Row],[IČO]],#REF!,#REF!)</f>
        <v>#REF!</v>
      </c>
      <c r="N503" t="e">
        <f>_xlfn.XLOOKUP(Tabuľka9[[#This Row],[IČO]],#REF!,#REF!)</f>
        <v>#REF!</v>
      </c>
    </row>
    <row r="504" spans="1:14" hidden="1" x14ac:dyDescent="0.35">
      <c r="A504" t="s">
        <v>125</v>
      </c>
      <c r="B504" t="s">
        <v>182</v>
      </c>
      <c r="C504" t="s">
        <v>13</v>
      </c>
      <c r="E504" s="10">
        <f>IF(COUNTIF(cis_DPH!$B$2:$B$84,B504)&gt;0,D504*1.1,IF(COUNTIF(cis_DPH!$B$85:$B$171,B504)&gt;0,D504*1.2,"chyba"))</f>
        <v>0</v>
      </c>
      <c r="G504" s="16" t="e">
        <f>_xlfn.XLOOKUP(Tabuľka9[[#This Row],[položka]],#REF!,#REF!)</f>
        <v>#REF!</v>
      </c>
      <c r="I504" s="15">
        <f>Tabuľka9[[#This Row],[Aktuálna cena v RZ s DPH]]*Tabuľka9[[#This Row],[Priemerný odber za mesiac]]</f>
        <v>0</v>
      </c>
      <c r="K504" s="17" t="e">
        <f>Tabuľka9[[#This Row],[Cena za MJ s DPH]]*Tabuľka9[[#This Row],[Predpokladaný odber počas 6 mesiacov]]</f>
        <v>#REF!</v>
      </c>
      <c r="L504" s="1">
        <v>52757048</v>
      </c>
      <c r="M504" t="e">
        <f>_xlfn.XLOOKUP(Tabuľka9[[#This Row],[IČO]],#REF!,#REF!)</f>
        <v>#REF!</v>
      </c>
      <c r="N504" t="e">
        <f>_xlfn.XLOOKUP(Tabuľka9[[#This Row],[IČO]],#REF!,#REF!)</f>
        <v>#REF!</v>
      </c>
    </row>
    <row r="505" spans="1:14" hidden="1" x14ac:dyDescent="0.35">
      <c r="A505" t="s">
        <v>125</v>
      </c>
      <c r="B505" t="s">
        <v>183</v>
      </c>
      <c r="C505" t="s">
        <v>13</v>
      </c>
      <c r="D505" s="9">
        <v>2.5</v>
      </c>
      <c r="E505" s="10">
        <f>IF(COUNTIF(cis_DPH!$B$2:$B$84,B505)&gt;0,D505*1.1,IF(COUNTIF(cis_DPH!$B$85:$B$171,B505)&gt;0,D505*1.2,"chyba"))</f>
        <v>3</v>
      </c>
      <c r="G505" s="16" t="e">
        <f>_xlfn.XLOOKUP(Tabuľka9[[#This Row],[položka]],#REF!,#REF!)</f>
        <v>#REF!</v>
      </c>
      <c r="H505">
        <v>4</v>
      </c>
      <c r="I505" s="15">
        <f>Tabuľka9[[#This Row],[Aktuálna cena v RZ s DPH]]*Tabuľka9[[#This Row],[Priemerný odber za mesiac]]</f>
        <v>12</v>
      </c>
      <c r="J505">
        <v>25</v>
      </c>
      <c r="K505" s="17" t="e">
        <f>Tabuľka9[[#This Row],[Cena za MJ s DPH]]*Tabuľka9[[#This Row],[Predpokladaný odber počas 6 mesiacov]]</f>
        <v>#REF!</v>
      </c>
      <c r="L505" s="1">
        <v>52757048</v>
      </c>
      <c r="M505" t="e">
        <f>_xlfn.XLOOKUP(Tabuľka9[[#This Row],[IČO]],#REF!,#REF!)</f>
        <v>#REF!</v>
      </c>
      <c r="N505" t="e">
        <f>_xlfn.XLOOKUP(Tabuľka9[[#This Row],[IČO]],#REF!,#REF!)</f>
        <v>#REF!</v>
      </c>
    </row>
    <row r="506" spans="1:14" hidden="1" x14ac:dyDescent="0.35">
      <c r="A506" t="s">
        <v>125</v>
      </c>
      <c r="B506" t="s">
        <v>184</v>
      </c>
      <c r="C506" t="s">
        <v>13</v>
      </c>
      <c r="E506" s="10">
        <f>IF(COUNTIF(cis_DPH!$B$2:$B$84,B506)&gt;0,D506*1.1,IF(COUNTIF(cis_DPH!$B$85:$B$171,B506)&gt;0,D506*1.2,"chyba"))</f>
        <v>0</v>
      </c>
      <c r="G506" s="16" t="e">
        <f>_xlfn.XLOOKUP(Tabuľka9[[#This Row],[položka]],#REF!,#REF!)</f>
        <v>#REF!</v>
      </c>
      <c r="I506" s="15">
        <f>Tabuľka9[[#This Row],[Aktuálna cena v RZ s DPH]]*Tabuľka9[[#This Row],[Priemerný odber za mesiac]]</f>
        <v>0</v>
      </c>
      <c r="K506" s="17" t="e">
        <f>Tabuľka9[[#This Row],[Cena za MJ s DPH]]*Tabuľka9[[#This Row],[Predpokladaný odber počas 6 mesiacov]]</f>
        <v>#REF!</v>
      </c>
      <c r="L506" s="1">
        <v>52757048</v>
      </c>
      <c r="M506" t="e">
        <f>_xlfn.XLOOKUP(Tabuľka9[[#This Row],[IČO]],#REF!,#REF!)</f>
        <v>#REF!</v>
      </c>
      <c r="N506" t="e">
        <f>_xlfn.XLOOKUP(Tabuľka9[[#This Row],[IČO]],#REF!,#REF!)</f>
        <v>#REF!</v>
      </c>
    </row>
    <row r="507" spans="1:14" hidden="1" x14ac:dyDescent="0.35">
      <c r="A507" t="s">
        <v>125</v>
      </c>
      <c r="B507" t="s">
        <v>185</v>
      </c>
      <c r="C507" t="s">
        <v>13</v>
      </c>
      <c r="E507" s="10">
        <f>IF(COUNTIF(cis_DPH!$B$2:$B$84,B507)&gt;0,D507*1.1,IF(COUNTIF(cis_DPH!$B$85:$B$171,B507)&gt;0,D507*1.2,"chyba"))</f>
        <v>0</v>
      </c>
      <c r="G507" s="16" t="e">
        <f>_xlfn.XLOOKUP(Tabuľka9[[#This Row],[položka]],#REF!,#REF!)</f>
        <v>#REF!</v>
      </c>
      <c r="I507" s="15">
        <f>Tabuľka9[[#This Row],[Aktuálna cena v RZ s DPH]]*Tabuľka9[[#This Row],[Priemerný odber za mesiac]]</f>
        <v>0</v>
      </c>
      <c r="K507" s="17" t="e">
        <f>Tabuľka9[[#This Row],[Cena za MJ s DPH]]*Tabuľka9[[#This Row],[Predpokladaný odber počas 6 mesiacov]]</f>
        <v>#REF!</v>
      </c>
      <c r="L507" s="1">
        <v>52757048</v>
      </c>
      <c r="M507" t="e">
        <f>_xlfn.XLOOKUP(Tabuľka9[[#This Row],[IČO]],#REF!,#REF!)</f>
        <v>#REF!</v>
      </c>
      <c r="N507" t="e">
        <f>_xlfn.XLOOKUP(Tabuľka9[[#This Row],[IČO]],#REF!,#REF!)</f>
        <v>#REF!</v>
      </c>
    </row>
    <row r="508" spans="1:14" hidden="1" x14ac:dyDescent="0.35">
      <c r="A508" t="s">
        <v>125</v>
      </c>
      <c r="B508" t="s">
        <v>186</v>
      </c>
      <c r="C508" t="s">
        <v>13</v>
      </c>
      <c r="E508" s="10">
        <f>IF(COUNTIF(cis_DPH!$B$2:$B$84,B508)&gt;0,D508*1.1,IF(COUNTIF(cis_DPH!$B$85:$B$171,B508)&gt;0,D508*1.2,"chyba"))</f>
        <v>0</v>
      </c>
      <c r="G508" s="16" t="e">
        <f>_xlfn.XLOOKUP(Tabuľka9[[#This Row],[položka]],#REF!,#REF!)</f>
        <v>#REF!</v>
      </c>
      <c r="I508" s="15">
        <f>Tabuľka9[[#This Row],[Aktuálna cena v RZ s DPH]]*Tabuľka9[[#This Row],[Priemerný odber za mesiac]]</f>
        <v>0</v>
      </c>
      <c r="K508" s="17" t="e">
        <f>Tabuľka9[[#This Row],[Cena za MJ s DPH]]*Tabuľka9[[#This Row],[Predpokladaný odber počas 6 mesiacov]]</f>
        <v>#REF!</v>
      </c>
      <c r="L508" s="1">
        <v>52757048</v>
      </c>
      <c r="M508" t="e">
        <f>_xlfn.XLOOKUP(Tabuľka9[[#This Row],[IČO]],#REF!,#REF!)</f>
        <v>#REF!</v>
      </c>
      <c r="N508" t="e">
        <f>_xlfn.XLOOKUP(Tabuľka9[[#This Row],[IČO]],#REF!,#REF!)</f>
        <v>#REF!</v>
      </c>
    </row>
    <row r="509" spans="1:14" hidden="1" x14ac:dyDescent="0.35">
      <c r="A509" t="s">
        <v>95</v>
      </c>
      <c r="B509" t="s">
        <v>187</v>
      </c>
      <c r="C509" t="s">
        <v>48</v>
      </c>
      <c r="E509" s="10">
        <f>IF(COUNTIF(cis_DPH!$B$2:$B$84,B509)&gt;0,D509*1.1,IF(COUNTIF(cis_DPH!$B$85:$B$171,B509)&gt;0,D509*1.2,"chyba"))</f>
        <v>0</v>
      </c>
      <c r="G509" s="16" t="e">
        <f>_xlfn.XLOOKUP(Tabuľka9[[#This Row],[položka]],#REF!,#REF!)</f>
        <v>#REF!</v>
      </c>
      <c r="I509" s="15">
        <f>Tabuľka9[[#This Row],[Aktuálna cena v RZ s DPH]]*Tabuľka9[[#This Row],[Priemerný odber za mesiac]]</f>
        <v>0</v>
      </c>
      <c r="K509" s="17" t="e">
        <f>Tabuľka9[[#This Row],[Cena za MJ s DPH]]*Tabuľka9[[#This Row],[Predpokladaný odber počas 6 mesiacov]]</f>
        <v>#REF!</v>
      </c>
      <c r="L509" s="1">
        <v>52757048</v>
      </c>
      <c r="M509" t="e">
        <f>_xlfn.XLOOKUP(Tabuľka9[[#This Row],[IČO]],#REF!,#REF!)</f>
        <v>#REF!</v>
      </c>
      <c r="N509" t="e">
        <f>_xlfn.XLOOKUP(Tabuľka9[[#This Row],[IČO]],#REF!,#REF!)</f>
        <v>#REF!</v>
      </c>
    </row>
    <row r="510" spans="1:14" hidden="1" x14ac:dyDescent="0.35">
      <c r="A510" t="s">
        <v>95</v>
      </c>
      <c r="B510" t="s">
        <v>188</v>
      </c>
      <c r="C510" t="s">
        <v>13</v>
      </c>
      <c r="E510" s="10">
        <f>IF(COUNTIF(cis_DPH!$B$2:$B$84,B510)&gt;0,D510*1.1,IF(COUNTIF(cis_DPH!$B$85:$B$171,B510)&gt;0,D510*1.2,"chyba"))</f>
        <v>0</v>
      </c>
      <c r="G510" s="16" t="e">
        <f>_xlfn.XLOOKUP(Tabuľka9[[#This Row],[položka]],#REF!,#REF!)</f>
        <v>#REF!</v>
      </c>
      <c r="I510" s="15">
        <f>Tabuľka9[[#This Row],[Aktuálna cena v RZ s DPH]]*Tabuľka9[[#This Row],[Priemerný odber za mesiac]]</f>
        <v>0</v>
      </c>
      <c r="K510" s="17" t="e">
        <f>Tabuľka9[[#This Row],[Cena za MJ s DPH]]*Tabuľka9[[#This Row],[Predpokladaný odber počas 6 mesiacov]]</f>
        <v>#REF!</v>
      </c>
      <c r="L510" s="1">
        <v>52757048</v>
      </c>
      <c r="M510" t="e">
        <f>_xlfn.XLOOKUP(Tabuľka9[[#This Row],[IČO]],#REF!,#REF!)</f>
        <v>#REF!</v>
      </c>
      <c r="N510" t="e">
        <f>_xlfn.XLOOKUP(Tabuľka9[[#This Row],[IČO]],#REF!,#REF!)</f>
        <v>#REF!</v>
      </c>
    </row>
    <row r="511" spans="1:14" hidden="1" x14ac:dyDescent="0.35">
      <c r="A511" t="s">
        <v>95</v>
      </c>
      <c r="B511" t="s">
        <v>189</v>
      </c>
      <c r="C511" t="s">
        <v>13</v>
      </c>
      <c r="E511" s="10">
        <f>IF(COUNTIF(cis_DPH!$B$2:$B$84,B511)&gt;0,D511*1.1,IF(COUNTIF(cis_DPH!$B$85:$B$171,B511)&gt;0,D511*1.2,"chyba"))</f>
        <v>0</v>
      </c>
      <c r="G511" s="16" t="e">
        <f>_xlfn.XLOOKUP(Tabuľka9[[#This Row],[položka]],#REF!,#REF!)</f>
        <v>#REF!</v>
      </c>
      <c r="I511" s="15">
        <f>Tabuľka9[[#This Row],[Aktuálna cena v RZ s DPH]]*Tabuľka9[[#This Row],[Priemerný odber za mesiac]]</f>
        <v>0</v>
      </c>
      <c r="K511" s="17" t="e">
        <f>Tabuľka9[[#This Row],[Cena za MJ s DPH]]*Tabuľka9[[#This Row],[Predpokladaný odber počas 6 mesiacov]]</f>
        <v>#REF!</v>
      </c>
      <c r="L511" s="1">
        <v>52757048</v>
      </c>
      <c r="M511" t="e">
        <f>_xlfn.XLOOKUP(Tabuľka9[[#This Row],[IČO]],#REF!,#REF!)</f>
        <v>#REF!</v>
      </c>
      <c r="N511" t="e">
        <f>_xlfn.XLOOKUP(Tabuľka9[[#This Row],[IČO]],#REF!,#REF!)</f>
        <v>#REF!</v>
      </c>
    </row>
    <row r="512" spans="1:14" hidden="1" x14ac:dyDescent="0.35">
      <c r="A512" t="s">
        <v>10</v>
      </c>
      <c r="B512" t="s">
        <v>11</v>
      </c>
      <c r="C512" t="s">
        <v>13</v>
      </c>
      <c r="E512" s="10">
        <f>IF(COUNTIF(cis_DPH!$B$2:$B$84,B512)&gt;0,D512*1.1,IF(COUNTIF(cis_DPH!$B$85:$B$171,B512)&gt;0,D512*1.2,"chyba"))</f>
        <v>0</v>
      </c>
      <c r="G512" s="16" t="e">
        <f>_xlfn.XLOOKUP(Tabuľka9[[#This Row],[položka]],#REF!,#REF!)</f>
        <v>#REF!</v>
      </c>
      <c r="I512" s="15">
        <f>Tabuľka9[[#This Row],[Aktuálna cena v RZ s DPH]]*Tabuľka9[[#This Row],[Priemerný odber za mesiac]]</f>
        <v>0</v>
      </c>
      <c r="K512" s="17" t="e">
        <f>Tabuľka9[[#This Row],[Cena za MJ s DPH]]*Tabuľka9[[#This Row],[Predpokladaný odber počas 6 mesiacov]]</f>
        <v>#REF!</v>
      </c>
      <c r="L512" s="1">
        <v>647551</v>
      </c>
      <c r="M512" t="e">
        <f>_xlfn.XLOOKUP(Tabuľka9[[#This Row],[IČO]],#REF!,#REF!)</f>
        <v>#REF!</v>
      </c>
      <c r="N512" t="e">
        <f>_xlfn.XLOOKUP(Tabuľka9[[#This Row],[IČO]],#REF!,#REF!)</f>
        <v>#REF!</v>
      </c>
    </row>
    <row r="513" spans="1:14" hidden="1" x14ac:dyDescent="0.35">
      <c r="A513" t="s">
        <v>10</v>
      </c>
      <c r="B513" t="s">
        <v>12</v>
      </c>
      <c r="C513" t="s">
        <v>13</v>
      </c>
      <c r="E513" s="10">
        <f>IF(COUNTIF(cis_DPH!$B$2:$B$84,B513)&gt;0,D513*1.1,IF(COUNTIF(cis_DPH!$B$85:$B$171,B513)&gt;0,D513*1.2,"chyba"))</f>
        <v>0</v>
      </c>
      <c r="G513" s="16" t="e">
        <f>_xlfn.XLOOKUP(Tabuľka9[[#This Row],[položka]],#REF!,#REF!)</f>
        <v>#REF!</v>
      </c>
      <c r="I513" s="15">
        <f>Tabuľka9[[#This Row],[Aktuálna cena v RZ s DPH]]*Tabuľka9[[#This Row],[Priemerný odber za mesiac]]</f>
        <v>0</v>
      </c>
      <c r="K513" s="17" t="e">
        <f>Tabuľka9[[#This Row],[Cena za MJ s DPH]]*Tabuľka9[[#This Row],[Predpokladaný odber počas 6 mesiacov]]</f>
        <v>#REF!</v>
      </c>
      <c r="L513" s="1">
        <v>647551</v>
      </c>
      <c r="M513" t="e">
        <f>_xlfn.XLOOKUP(Tabuľka9[[#This Row],[IČO]],#REF!,#REF!)</f>
        <v>#REF!</v>
      </c>
      <c r="N513" t="e">
        <f>_xlfn.XLOOKUP(Tabuľka9[[#This Row],[IČO]],#REF!,#REF!)</f>
        <v>#REF!</v>
      </c>
    </row>
    <row r="514" spans="1:14" hidden="1" x14ac:dyDescent="0.35">
      <c r="A514" t="s">
        <v>10</v>
      </c>
      <c r="B514" t="s">
        <v>14</v>
      </c>
      <c r="C514" t="s">
        <v>13</v>
      </c>
      <c r="D514" s="9">
        <v>3</v>
      </c>
      <c r="E514" s="10">
        <f>IF(COUNTIF(cis_DPH!$B$2:$B$84,B514)&gt;0,D514*1.1,IF(COUNTIF(cis_DPH!$B$85:$B$171,B514)&gt;0,D514*1.2,"chyba"))</f>
        <v>3.5999999999999996</v>
      </c>
      <c r="G514" s="16" t="e">
        <f>_xlfn.XLOOKUP(Tabuľka9[[#This Row],[položka]],#REF!,#REF!)</f>
        <v>#REF!</v>
      </c>
      <c r="H514">
        <v>5</v>
      </c>
      <c r="I514" s="15">
        <f>Tabuľka9[[#This Row],[Aktuálna cena v RZ s DPH]]*Tabuľka9[[#This Row],[Priemerný odber za mesiac]]</f>
        <v>18</v>
      </c>
      <c r="J514">
        <v>25</v>
      </c>
      <c r="K514" s="17" t="e">
        <f>Tabuľka9[[#This Row],[Cena za MJ s DPH]]*Tabuľka9[[#This Row],[Predpokladaný odber počas 6 mesiacov]]</f>
        <v>#REF!</v>
      </c>
      <c r="L514" s="1">
        <v>647551</v>
      </c>
      <c r="M514" t="e">
        <f>_xlfn.XLOOKUP(Tabuľka9[[#This Row],[IČO]],#REF!,#REF!)</f>
        <v>#REF!</v>
      </c>
      <c r="N514" t="e">
        <f>_xlfn.XLOOKUP(Tabuľka9[[#This Row],[IČO]],#REF!,#REF!)</f>
        <v>#REF!</v>
      </c>
    </row>
    <row r="515" spans="1:14" hidden="1" x14ac:dyDescent="0.35">
      <c r="A515" t="s">
        <v>10</v>
      </c>
      <c r="B515" t="s">
        <v>15</v>
      </c>
      <c r="C515" t="s">
        <v>13</v>
      </c>
      <c r="D515" s="9">
        <v>0.45</v>
      </c>
      <c r="E515" s="10">
        <f>IF(COUNTIF(cis_DPH!$B$2:$B$84,B515)&gt;0,D515*1.1,IF(COUNTIF(cis_DPH!$B$85:$B$171,B515)&gt;0,D515*1.2,"chyba"))</f>
        <v>0.49500000000000005</v>
      </c>
      <c r="G515" s="16" t="e">
        <f>_xlfn.XLOOKUP(Tabuľka9[[#This Row],[položka]],#REF!,#REF!)</f>
        <v>#REF!</v>
      </c>
      <c r="H515">
        <v>90</v>
      </c>
      <c r="I515" s="15">
        <f>Tabuľka9[[#This Row],[Aktuálna cena v RZ s DPH]]*Tabuľka9[[#This Row],[Priemerný odber za mesiac]]</f>
        <v>44.550000000000004</v>
      </c>
      <c r="J515">
        <v>450</v>
      </c>
      <c r="K515" s="17" t="e">
        <f>Tabuľka9[[#This Row],[Cena za MJ s DPH]]*Tabuľka9[[#This Row],[Predpokladaný odber počas 6 mesiacov]]</f>
        <v>#REF!</v>
      </c>
      <c r="L515" s="1">
        <v>647551</v>
      </c>
      <c r="M515" t="e">
        <f>_xlfn.XLOOKUP(Tabuľka9[[#This Row],[IČO]],#REF!,#REF!)</f>
        <v>#REF!</v>
      </c>
      <c r="N515" t="e">
        <f>_xlfn.XLOOKUP(Tabuľka9[[#This Row],[IČO]],#REF!,#REF!)</f>
        <v>#REF!</v>
      </c>
    </row>
    <row r="516" spans="1:14" hidden="1" x14ac:dyDescent="0.35">
      <c r="A516" t="s">
        <v>10</v>
      </c>
      <c r="B516" t="s">
        <v>16</v>
      </c>
      <c r="C516" t="s">
        <v>13</v>
      </c>
      <c r="E516" s="10">
        <f>IF(COUNTIF(cis_DPH!$B$2:$B$84,B516)&gt;0,D516*1.1,IF(COUNTIF(cis_DPH!$B$85:$B$171,B516)&gt;0,D516*1.2,"chyba"))</f>
        <v>0</v>
      </c>
      <c r="G516" s="16" t="e">
        <f>_xlfn.XLOOKUP(Tabuľka9[[#This Row],[položka]],#REF!,#REF!)</f>
        <v>#REF!</v>
      </c>
      <c r="I516" s="15">
        <f>Tabuľka9[[#This Row],[Aktuálna cena v RZ s DPH]]*Tabuľka9[[#This Row],[Priemerný odber za mesiac]]</f>
        <v>0</v>
      </c>
      <c r="K516" s="17" t="e">
        <f>Tabuľka9[[#This Row],[Cena za MJ s DPH]]*Tabuľka9[[#This Row],[Predpokladaný odber počas 6 mesiacov]]</f>
        <v>#REF!</v>
      </c>
      <c r="L516" s="1">
        <v>647551</v>
      </c>
      <c r="M516" t="e">
        <f>_xlfn.XLOOKUP(Tabuľka9[[#This Row],[IČO]],#REF!,#REF!)</f>
        <v>#REF!</v>
      </c>
      <c r="N516" t="e">
        <f>_xlfn.XLOOKUP(Tabuľka9[[#This Row],[IČO]],#REF!,#REF!)</f>
        <v>#REF!</v>
      </c>
    </row>
    <row r="517" spans="1:14" hidden="1" x14ac:dyDescent="0.35">
      <c r="A517" t="s">
        <v>10</v>
      </c>
      <c r="B517" t="s">
        <v>17</v>
      </c>
      <c r="C517" t="s">
        <v>13</v>
      </c>
      <c r="E517" s="10">
        <f>IF(COUNTIF(cis_DPH!$B$2:$B$84,B517)&gt;0,D517*1.1,IF(COUNTIF(cis_DPH!$B$85:$B$171,B517)&gt;0,D517*1.2,"chyba"))</f>
        <v>0</v>
      </c>
      <c r="G517" s="16" t="e">
        <f>_xlfn.XLOOKUP(Tabuľka9[[#This Row],[položka]],#REF!,#REF!)</f>
        <v>#REF!</v>
      </c>
      <c r="I517" s="15">
        <f>Tabuľka9[[#This Row],[Aktuálna cena v RZ s DPH]]*Tabuľka9[[#This Row],[Priemerný odber za mesiac]]</f>
        <v>0</v>
      </c>
      <c r="K517" s="17" t="e">
        <f>Tabuľka9[[#This Row],[Cena za MJ s DPH]]*Tabuľka9[[#This Row],[Predpokladaný odber počas 6 mesiacov]]</f>
        <v>#REF!</v>
      </c>
      <c r="L517" s="1">
        <v>647551</v>
      </c>
      <c r="M517" t="e">
        <f>_xlfn.XLOOKUP(Tabuľka9[[#This Row],[IČO]],#REF!,#REF!)</f>
        <v>#REF!</v>
      </c>
      <c r="N517" t="e">
        <f>_xlfn.XLOOKUP(Tabuľka9[[#This Row],[IČO]],#REF!,#REF!)</f>
        <v>#REF!</v>
      </c>
    </row>
    <row r="518" spans="1:14" hidden="1" x14ac:dyDescent="0.35">
      <c r="A518" t="s">
        <v>10</v>
      </c>
      <c r="B518" t="s">
        <v>18</v>
      </c>
      <c r="C518" t="s">
        <v>19</v>
      </c>
      <c r="D518" s="9">
        <v>0.55000000000000004</v>
      </c>
      <c r="E518" s="10">
        <f>IF(COUNTIF(cis_DPH!$B$2:$B$84,B518)&gt;0,D518*1.1,IF(COUNTIF(cis_DPH!$B$85:$B$171,B518)&gt;0,D518*1.2,"chyba"))</f>
        <v>0.60500000000000009</v>
      </c>
      <c r="G518" s="16" t="e">
        <f>_xlfn.XLOOKUP(Tabuľka9[[#This Row],[položka]],#REF!,#REF!)</f>
        <v>#REF!</v>
      </c>
      <c r="H518">
        <v>30</v>
      </c>
      <c r="I518" s="15">
        <f>Tabuľka9[[#This Row],[Aktuálna cena v RZ s DPH]]*Tabuľka9[[#This Row],[Priemerný odber za mesiac]]</f>
        <v>18.150000000000002</v>
      </c>
      <c r="J518">
        <v>180</v>
      </c>
      <c r="K518" s="17" t="e">
        <f>Tabuľka9[[#This Row],[Cena za MJ s DPH]]*Tabuľka9[[#This Row],[Predpokladaný odber počas 6 mesiacov]]</f>
        <v>#REF!</v>
      </c>
      <c r="L518" s="1">
        <v>647551</v>
      </c>
      <c r="M518" t="e">
        <f>_xlfn.XLOOKUP(Tabuľka9[[#This Row],[IČO]],#REF!,#REF!)</f>
        <v>#REF!</v>
      </c>
      <c r="N518" t="e">
        <f>_xlfn.XLOOKUP(Tabuľka9[[#This Row],[IČO]],#REF!,#REF!)</f>
        <v>#REF!</v>
      </c>
    </row>
    <row r="519" spans="1:14" hidden="1" x14ac:dyDescent="0.35">
      <c r="A519" t="s">
        <v>10</v>
      </c>
      <c r="B519" t="s">
        <v>20</v>
      </c>
      <c r="C519" t="s">
        <v>13</v>
      </c>
      <c r="D519" s="9">
        <v>4</v>
      </c>
      <c r="E519" s="10">
        <f>IF(COUNTIF(cis_DPH!$B$2:$B$84,B519)&gt;0,D519*1.1,IF(COUNTIF(cis_DPH!$B$85:$B$171,B519)&gt;0,D519*1.2,"chyba"))</f>
        <v>4.4000000000000004</v>
      </c>
      <c r="G519" s="16" t="e">
        <f>_xlfn.XLOOKUP(Tabuľka9[[#This Row],[položka]],#REF!,#REF!)</f>
        <v>#REF!</v>
      </c>
      <c r="H519">
        <v>4</v>
      </c>
      <c r="I519" s="15">
        <f>Tabuľka9[[#This Row],[Aktuálna cena v RZ s DPH]]*Tabuľka9[[#This Row],[Priemerný odber za mesiac]]</f>
        <v>17.600000000000001</v>
      </c>
      <c r="J519">
        <v>20</v>
      </c>
      <c r="K519" s="17" t="e">
        <f>Tabuľka9[[#This Row],[Cena za MJ s DPH]]*Tabuľka9[[#This Row],[Predpokladaný odber počas 6 mesiacov]]</f>
        <v>#REF!</v>
      </c>
      <c r="L519" s="1">
        <v>647551</v>
      </c>
      <c r="M519" t="e">
        <f>_xlfn.XLOOKUP(Tabuľka9[[#This Row],[IČO]],#REF!,#REF!)</f>
        <v>#REF!</v>
      </c>
      <c r="N519" t="e">
        <f>_xlfn.XLOOKUP(Tabuľka9[[#This Row],[IČO]],#REF!,#REF!)</f>
        <v>#REF!</v>
      </c>
    </row>
    <row r="520" spans="1:14" hidden="1" x14ac:dyDescent="0.35">
      <c r="A520" t="s">
        <v>10</v>
      </c>
      <c r="B520" t="s">
        <v>21</v>
      </c>
      <c r="C520" t="s">
        <v>13</v>
      </c>
      <c r="D520" s="9">
        <v>0.55000000000000004</v>
      </c>
      <c r="E520" s="10">
        <f>IF(COUNTIF(cis_DPH!$B$2:$B$84,B520)&gt;0,D520*1.1,IF(COUNTIF(cis_DPH!$B$85:$B$171,B520)&gt;0,D520*1.2,"chyba"))</f>
        <v>0.66</v>
      </c>
      <c r="G520" s="16" t="e">
        <f>_xlfn.XLOOKUP(Tabuľka9[[#This Row],[položka]],#REF!,#REF!)</f>
        <v>#REF!</v>
      </c>
      <c r="I520" s="15">
        <f>Tabuľka9[[#This Row],[Aktuálna cena v RZ s DPH]]*Tabuľka9[[#This Row],[Priemerný odber za mesiac]]</f>
        <v>0</v>
      </c>
      <c r="K520" s="17" t="e">
        <f>Tabuľka9[[#This Row],[Cena za MJ s DPH]]*Tabuľka9[[#This Row],[Predpokladaný odber počas 6 mesiacov]]</f>
        <v>#REF!</v>
      </c>
      <c r="L520" s="1">
        <v>647551</v>
      </c>
      <c r="M520" t="e">
        <f>_xlfn.XLOOKUP(Tabuľka9[[#This Row],[IČO]],#REF!,#REF!)</f>
        <v>#REF!</v>
      </c>
      <c r="N520" t="e">
        <f>_xlfn.XLOOKUP(Tabuľka9[[#This Row],[IČO]],#REF!,#REF!)</f>
        <v>#REF!</v>
      </c>
    </row>
    <row r="521" spans="1:14" hidden="1" x14ac:dyDescent="0.35">
      <c r="A521" t="s">
        <v>10</v>
      </c>
      <c r="B521" t="s">
        <v>22</v>
      </c>
      <c r="C521" t="s">
        <v>13</v>
      </c>
      <c r="D521" s="9">
        <v>2</v>
      </c>
      <c r="E521" s="10">
        <f>IF(COUNTIF(cis_DPH!$B$2:$B$84,B521)&gt;0,D521*1.1,IF(COUNTIF(cis_DPH!$B$85:$B$171,B521)&gt;0,D521*1.2,"chyba"))</f>
        <v>2.2000000000000002</v>
      </c>
      <c r="G521" s="16" t="e">
        <f>_xlfn.XLOOKUP(Tabuľka9[[#This Row],[položka]],#REF!,#REF!)</f>
        <v>#REF!</v>
      </c>
      <c r="I521" s="15">
        <f>Tabuľka9[[#This Row],[Aktuálna cena v RZ s DPH]]*Tabuľka9[[#This Row],[Priemerný odber za mesiac]]</f>
        <v>0</v>
      </c>
      <c r="J521">
        <v>5</v>
      </c>
      <c r="K521" s="17" t="e">
        <f>Tabuľka9[[#This Row],[Cena za MJ s DPH]]*Tabuľka9[[#This Row],[Predpokladaný odber počas 6 mesiacov]]</f>
        <v>#REF!</v>
      </c>
      <c r="L521" s="1">
        <v>647551</v>
      </c>
      <c r="M521" t="e">
        <f>_xlfn.XLOOKUP(Tabuľka9[[#This Row],[IČO]],#REF!,#REF!)</f>
        <v>#REF!</v>
      </c>
      <c r="N521" t="e">
        <f>_xlfn.XLOOKUP(Tabuľka9[[#This Row],[IČO]],#REF!,#REF!)</f>
        <v>#REF!</v>
      </c>
    </row>
    <row r="522" spans="1:14" hidden="1" x14ac:dyDescent="0.35">
      <c r="A522" t="s">
        <v>10</v>
      </c>
      <c r="B522" t="s">
        <v>23</v>
      </c>
      <c r="C522" t="s">
        <v>13</v>
      </c>
      <c r="E522" s="10">
        <f>IF(COUNTIF(cis_DPH!$B$2:$B$84,B522)&gt;0,D522*1.1,IF(COUNTIF(cis_DPH!$B$85:$B$171,B522)&gt;0,D522*1.2,"chyba"))</f>
        <v>0</v>
      </c>
      <c r="G522" s="16" t="e">
        <f>_xlfn.XLOOKUP(Tabuľka9[[#This Row],[položka]],#REF!,#REF!)</f>
        <v>#REF!</v>
      </c>
      <c r="I522" s="15">
        <f>Tabuľka9[[#This Row],[Aktuálna cena v RZ s DPH]]*Tabuľka9[[#This Row],[Priemerný odber za mesiac]]</f>
        <v>0</v>
      </c>
      <c r="K522" s="17" t="e">
        <f>Tabuľka9[[#This Row],[Cena za MJ s DPH]]*Tabuľka9[[#This Row],[Predpokladaný odber počas 6 mesiacov]]</f>
        <v>#REF!</v>
      </c>
      <c r="L522" s="1">
        <v>647551</v>
      </c>
      <c r="M522" t="e">
        <f>_xlfn.XLOOKUP(Tabuľka9[[#This Row],[IČO]],#REF!,#REF!)</f>
        <v>#REF!</v>
      </c>
      <c r="N522" t="e">
        <f>_xlfn.XLOOKUP(Tabuľka9[[#This Row],[IČO]],#REF!,#REF!)</f>
        <v>#REF!</v>
      </c>
    </row>
    <row r="523" spans="1:14" hidden="1" x14ac:dyDescent="0.35">
      <c r="A523" t="s">
        <v>10</v>
      </c>
      <c r="B523" t="s">
        <v>24</v>
      </c>
      <c r="C523" t="s">
        <v>25</v>
      </c>
      <c r="E523" s="10">
        <f>IF(COUNTIF(cis_DPH!$B$2:$B$84,B523)&gt;0,D523*1.1,IF(COUNTIF(cis_DPH!$B$85:$B$171,B523)&gt;0,D523*1.2,"chyba"))</f>
        <v>0</v>
      </c>
      <c r="G523" s="16" t="e">
        <f>_xlfn.XLOOKUP(Tabuľka9[[#This Row],[položka]],#REF!,#REF!)</f>
        <v>#REF!</v>
      </c>
      <c r="I523" s="15">
        <f>Tabuľka9[[#This Row],[Aktuálna cena v RZ s DPH]]*Tabuľka9[[#This Row],[Priemerný odber za mesiac]]</f>
        <v>0</v>
      </c>
      <c r="K523" s="17" t="e">
        <f>Tabuľka9[[#This Row],[Cena za MJ s DPH]]*Tabuľka9[[#This Row],[Predpokladaný odber počas 6 mesiacov]]</f>
        <v>#REF!</v>
      </c>
      <c r="L523" s="1">
        <v>647551</v>
      </c>
      <c r="M523" t="e">
        <f>_xlfn.XLOOKUP(Tabuľka9[[#This Row],[IČO]],#REF!,#REF!)</f>
        <v>#REF!</v>
      </c>
      <c r="N523" t="e">
        <f>_xlfn.XLOOKUP(Tabuľka9[[#This Row],[IČO]],#REF!,#REF!)</f>
        <v>#REF!</v>
      </c>
    </row>
    <row r="524" spans="1:14" hidden="1" x14ac:dyDescent="0.35">
      <c r="A524" t="s">
        <v>10</v>
      </c>
      <c r="B524" t="s">
        <v>26</v>
      </c>
      <c r="C524" t="s">
        <v>13</v>
      </c>
      <c r="E524" s="10">
        <f>IF(COUNTIF(cis_DPH!$B$2:$B$84,B524)&gt;0,D524*1.1,IF(COUNTIF(cis_DPH!$B$85:$B$171,B524)&gt;0,D524*1.2,"chyba"))</f>
        <v>0</v>
      </c>
      <c r="G524" s="16" t="e">
        <f>_xlfn.XLOOKUP(Tabuľka9[[#This Row],[položka]],#REF!,#REF!)</f>
        <v>#REF!</v>
      </c>
      <c r="I524" s="15">
        <f>Tabuľka9[[#This Row],[Aktuálna cena v RZ s DPH]]*Tabuľka9[[#This Row],[Priemerný odber za mesiac]]</f>
        <v>0</v>
      </c>
      <c r="K524" s="17" t="e">
        <f>Tabuľka9[[#This Row],[Cena za MJ s DPH]]*Tabuľka9[[#This Row],[Predpokladaný odber počas 6 mesiacov]]</f>
        <v>#REF!</v>
      </c>
      <c r="L524" s="1">
        <v>647551</v>
      </c>
      <c r="M524" t="e">
        <f>_xlfn.XLOOKUP(Tabuľka9[[#This Row],[IČO]],#REF!,#REF!)</f>
        <v>#REF!</v>
      </c>
      <c r="N524" t="e">
        <f>_xlfn.XLOOKUP(Tabuľka9[[#This Row],[IČO]],#REF!,#REF!)</f>
        <v>#REF!</v>
      </c>
    </row>
    <row r="525" spans="1:14" hidden="1" x14ac:dyDescent="0.35">
      <c r="A525" t="s">
        <v>10</v>
      </c>
      <c r="B525" t="s">
        <v>27</v>
      </c>
      <c r="C525" t="s">
        <v>13</v>
      </c>
      <c r="D525" s="9">
        <v>3</v>
      </c>
      <c r="E525" s="10">
        <f>IF(COUNTIF(cis_DPH!$B$2:$B$84,B525)&gt;0,D525*1.1,IF(COUNTIF(cis_DPH!$B$85:$B$171,B525)&gt;0,D525*1.2,"chyba"))</f>
        <v>3.5999999999999996</v>
      </c>
      <c r="G525" s="16" t="e">
        <f>_xlfn.XLOOKUP(Tabuľka9[[#This Row],[položka]],#REF!,#REF!)</f>
        <v>#REF!</v>
      </c>
      <c r="H525">
        <v>8</v>
      </c>
      <c r="I525" s="15">
        <f>Tabuľka9[[#This Row],[Aktuálna cena v RZ s DPH]]*Tabuľka9[[#This Row],[Priemerný odber za mesiac]]</f>
        <v>28.799999999999997</v>
      </c>
      <c r="J525">
        <v>8</v>
      </c>
      <c r="K525" s="17" t="e">
        <f>Tabuľka9[[#This Row],[Cena za MJ s DPH]]*Tabuľka9[[#This Row],[Predpokladaný odber počas 6 mesiacov]]</f>
        <v>#REF!</v>
      </c>
      <c r="L525" s="1">
        <v>647551</v>
      </c>
      <c r="M525" t="e">
        <f>_xlfn.XLOOKUP(Tabuľka9[[#This Row],[IČO]],#REF!,#REF!)</f>
        <v>#REF!</v>
      </c>
      <c r="N525" t="e">
        <f>_xlfn.XLOOKUP(Tabuľka9[[#This Row],[IČO]],#REF!,#REF!)</f>
        <v>#REF!</v>
      </c>
    </row>
    <row r="526" spans="1:14" hidden="1" x14ac:dyDescent="0.35">
      <c r="A526" t="s">
        <v>10</v>
      </c>
      <c r="B526" t="s">
        <v>28</v>
      </c>
      <c r="C526" t="s">
        <v>13</v>
      </c>
      <c r="E526" s="10">
        <f>IF(COUNTIF(cis_DPH!$B$2:$B$84,B526)&gt;0,D526*1.1,IF(COUNTIF(cis_DPH!$B$85:$B$171,B526)&gt;0,D526*1.2,"chyba"))</f>
        <v>0</v>
      </c>
      <c r="G526" s="16" t="e">
        <f>_xlfn.XLOOKUP(Tabuľka9[[#This Row],[položka]],#REF!,#REF!)</f>
        <v>#REF!</v>
      </c>
      <c r="I526" s="15">
        <f>Tabuľka9[[#This Row],[Aktuálna cena v RZ s DPH]]*Tabuľka9[[#This Row],[Priemerný odber za mesiac]]</f>
        <v>0</v>
      </c>
      <c r="K526" s="17" t="e">
        <f>Tabuľka9[[#This Row],[Cena za MJ s DPH]]*Tabuľka9[[#This Row],[Predpokladaný odber počas 6 mesiacov]]</f>
        <v>#REF!</v>
      </c>
      <c r="L526" s="1">
        <v>647551</v>
      </c>
      <c r="M526" t="e">
        <f>_xlfn.XLOOKUP(Tabuľka9[[#This Row],[IČO]],#REF!,#REF!)</f>
        <v>#REF!</v>
      </c>
      <c r="N526" t="e">
        <f>_xlfn.XLOOKUP(Tabuľka9[[#This Row],[IČO]],#REF!,#REF!)</f>
        <v>#REF!</v>
      </c>
    </row>
    <row r="527" spans="1:14" hidden="1" x14ac:dyDescent="0.35">
      <c r="A527" t="s">
        <v>10</v>
      </c>
      <c r="B527" t="s">
        <v>29</v>
      </c>
      <c r="C527" t="s">
        <v>13</v>
      </c>
      <c r="E527" s="10">
        <f>IF(COUNTIF(cis_DPH!$B$2:$B$84,B527)&gt;0,D527*1.1,IF(COUNTIF(cis_DPH!$B$85:$B$171,B527)&gt;0,D527*1.2,"chyba"))</f>
        <v>0</v>
      </c>
      <c r="G527" s="16" t="e">
        <f>_xlfn.XLOOKUP(Tabuľka9[[#This Row],[položka]],#REF!,#REF!)</f>
        <v>#REF!</v>
      </c>
      <c r="I527" s="15">
        <f>Tabuľka9[[#This Row],[Aktuálna cena v RZ s DPH]]*Tabuľka9[[#This Row],[Priemerný odber za mesiac]]</f>
        <v>0</v>
      </c>
      <c r="K527" s="17" t="e">
        <f>Tabuľka9[[#This Row],[Cena za MJ s DPH]]*Tabuľka9[[#This Row],[Predpokladaný odber počas 6 mesiacov]]</f>
        <v>#REF!</v>
      </c>
      <c r="L527" s="1">
        <v>647551</v>
      </c>
      <c r="M527" t="e">
        <f>_xlfn.XLOOKUP(Tabuľka9[[#This Row],[IČO]],#REF!,#REF!)</f>
        <v>#REF!</v>
      </c>
      <c r="N527" t="e">
        <f>_xlfn.XLOOKUP(Tabuľka9[[#This Row],[IČO]],#REF!,#REF!)</f>
        <v>#REF!</v>
      </c>
    </row>
    <row r="528" spans="1:14" hidden="1" x14ac:dyDescent="0.35">
      <c r="A528" t="s">
        <v>10</v>
      </c>
      <c r="B528" t="s">
        <v>30</v>
      </c>
      <c r="C528" t="s">
        <v>13</v>
      </c>
      <c r="D528" s="9">
        <v>0.7</v>
      </c>
      <c r="E528" s="10">
        <f>IF(COUNTIF(cis_DPH!$B$2:$B$84,B528)&gt;0,D528*1.1,IF(COUNTIF(cis_DPH!$B$85:$B$171,B528)&gt;0,D528*1.2,"chyba"))</f>
        <v>0.77</v>
      </c>
      <c r="G528" s="16" t="e">
        <f>_xlfn.XLOOKUP(Tabuľka9[[#This Row],[položka]],#REF!,#REF!)</f>
        <v>#REF!</v>
      </c>
      <c r="H528">
        <v>63</v>
      </c>
      <c r="I528" s="15">
        <f>Tabuľka9[[#This Row],[Aktuálna cena v RZ s DPH]]*Tabuľka9[[#This Row],[Priemerný odber za mesiac]]</f>
        <v>48.51</v>
      </c>
      <c r="J528">
        <v>250</v>
      </c>
      <c r="K528" s="17" t="e">
        <f>Tabuľka9[[#This Row],[Cena za MJ s DPH]]*Tabuľka9[[#This Row],[Predpokladaný odber počas 6 mesiacov]]</f>
        <v>#REF!</v>
      </c>
      <c r="L528" s="1">
        <v>647551</v>
      </c>
      <c r="M528" t="e">
        <f>_xlfn.XLOOKUP(Tabuľka9[[#This Row],[IČO]],#REF!,#REF!)</f>
        <v>#REF!</v>
      </c>
      <c r="N528" t="e">
        <f>_xlfn.XLOOKUP(Tabuľka9[[#This Row],[IČO]],#REF!,#REF!)</f>
        <v>#REF!</v>
      </c>
    </row>
    <row r="529" spans="1:14" hidden="1" x14ac:dyDescent="0.35">
      <c r="A529" t="s">
        <v>10</v>
      </c>
      <c r="B529" t="s">
        <v>31</v>
      </c>
      <c r="C529" t="s">
        <v>13</v>
      </c>
      <c r="D529" s="9">
        <v>0.7</v>
      </c>
      <c r="E529" s="10">
        <f>IF(COUNTIF(cis_DPH!$B$2:$B$84,B529)&gt;0,D529*1.1,IF(COUNTIF(cis_DPH!$B$85:$B$171,B529)&gt;0,D529*1.2,"chyba"))</f>
        <v>0.77</v>
      </c>
      <c r="G529" s="16" t="e">
        <f>_xlfn.XLOOKUP(Tabuľka9[[#This Row],[položka]],#REF!,#REF!)</f>
        <v>#REF!</v>
      </c>
      <c r="H529">
        <v>10</v>
      </c>
      <c r="I529" s="15">
        <f>Tabuľka9[[#This Row],[Aktuálna cena v RZ s DPH]]*Tabuľka9[[#This Row],[Priemerný odber za mesiac]]</f>
        <v>7.7</v>
      </c>
      <c r="J529">
        <v>30</v>
      </c>
      <c r="K529" s="17" t="e">
        <f>Tabuľka9[[#This Row],[Cena za MJ s DPH]]*Tabuľka9[[#This Row],[Predpokladaný odber počas 6 mesiacov]]</f>
        <v>#REF!</v>
      </c>
      <c r="L529" s="1">
        <v>647551</v>
      </c>
      <c r="M529" t="e">
        <f>_xlfn.XLOOKUP(Tabuľka9[[#This Row],[IČO]],#REF!,#REF!)</f>
        <v>#REF!</v>
      </c>
      <c r="N529" t="e">
        <f>_xlfn.XLOOKUP(Tabuľka9[[#This Row],[IČO]],#REF!,#REF!)</f>
        <v>#REF!</v>
      </c>
    </row>
    <row r="530" spans="1:14" hidden="1" x14ac:dyDescent="0.35">
      <c r="A530" t="s">
        <v>10</v>
      </c>
      <c r="B530" t="s">
        <v>32</v>
      </c>
      <c r="C530" t="s">
        <v>19</v>
      </c>
      <c r="D530" s="9">
        <v>0.55000000000000004</v>
      </c>
      <c r="E530" s="10">
        <f>IF(COUNTIF(cis_DPH!$B$2:$B$84,B530)&gt;0,D530*1.1,IF(COUNTIF(cis_DPH!$B$85:$B$171,B530)&gt;0,D530*1.2,"chyba"))</f>
        <v>0.60500000000000009</v>
      </c>
      <c r="G530" s="16" t="e">
        <f>_xlfn.XLOOKUP(Tabuľka9[[#This Row],[položka]],#REF!,#REF!)</f>
        <v>#REF!</v>
      </c>
      <c r="H530">
        <v>16</v>
      </c>
      <c r="I530" s="15">
        <f>Tabuľka9[[#This Row],[Aktuálna cena v RZ s DPH]]*Tabuľka9[[#This Row],[Priemerný odber za mesiac]]</f>
        <v>9.6800000000000015</v>
      </c>
      <c r="J530">
        <v>60</v>
      </c>
      <c r="K530" s="17" t="e">
        <f>Tabuľka9[[#This Row],[Cena za MJ s DPH]]*Tabuľka9[[#This Row],[Predpokladaný odber počas 6 mesiacov]]</f>
        <v>#REF!</v>
      </c>
      <c r="L530" s="1">
        <v>647551</v>
      </c>
      <c r="M530" t="e">
        <f>_xlfn.XLOOKUP(Tabuľka9[[#This Row],[IČO]],#REF!,#REF!)</f>
        <v>#REF!</v>
      </c>
      <c r="N530" t="e">
        <f>_xlfn.XLOOKUP(Tabuľka9[[#This Row],[IČO]],#REF!,#REF!)</f>
        <v>#REF!</v>
      </c>
    </row>
    <row r="531" spans="1:14" hidden="1" x14ac:dyDescent="0.35">
      <c r="A531" t="s">
        <v>10</v>
      </c>
      <c r="B531" t="s">
        <v>33</v>
      </c>
      <c r="C531" t="s">
        <v>13</v>
      </c>
      <c r="D531" s="9">
        <v>0.45</v>
      </c>
      <c r="E531" s="10">
        <f>IF(COUNTIF(cis_DPH!$B$2:$B$84,B531)&gt;0,D531*1.1,IF(COUNTIF(cis_DPH!$B$85:$B$171,B531)&gt;0,D531*1.2,"chyba"))</f>
        <v>0.49500000000000005</v>
      </c>
      <c r="G531" s="16" t="e">
        <f>_xlfn.XLOOKUP(Tabuľka9[[#This Row],[položka]],#REF!,#REF!)</f>
        <v>#REF!</v>
      </c>
      <c r="H531">
        <v>2</v>
      </c>
      <c r="I531" s="15">
        <f>Tabuľka9[[#This Row],[Aktuálna cena v RZ s DPH]]*Tabuľka9[[#This Row],[Priemerný odber za mesiac]]</f>
        <v>0.9900000000000001</v>
      </c>
      <c r="J531">
        <v>10</v>
      </c>
      <c r="K531" s="17" t="e">
        <f>Tabuľka9[[#This Row],[Cena za MJ s DPH]]*Tabuľka9[[#This Row],[Predpokladaný odber počas 6 mesiacov]]</f>
        <v>#REF!</v>
      </c>
      <c r="L531" s="1">
        <v>647551</v>
      </c>
      <c r="M531" t="e">
        <f>_xlfn.XLOOKUP(Tabuľka9[[#This Row],[IČO]],#REF!,#REF!)</f>
        <v>#REF!</v>
      </c>
      <c r="N531" t="e">
        <f>_xlfn.XLOOKUP(Tabuľka9[[#This Row],[IČO]],#REF!,#REF!)</f>
        <v>#REF!</v>
      </c>
    </row>
    <row r="532" spans="1:14" hidden="1" x14ac:dyDescent="0.35">
      <c r="A532" t="s">
        <v>10</v>
      </c>
      <c r="B532" t="s">
        <v>34</v>
      </c>
      <c r="C532" t="s">
        <v>13</v>
      </c>
      <c r="D532" s="9">
        <v>0.9</v>
      </c>
      <c r="E532" s="10">
        <f>IF(COUNTIF(cis_DPH!$B$2:$B$84,B532)&gt;0,D532*1.1,IF(COUNTIF(cis_DPH!$B$85:$B$171,B532)&gt;0,D532*1.2,"chyba"))</f>
        <v>0.9900000000000001</v>
      </c>
      <c r="G532" s="16" t="e">
        <f>_xlfn.XLOOKUP(Tabuľka9[[#This Row],[položka]],#REF!,#REF!)</f>
        <v>#REF!</v>
      </c>
      <c r="I532" s="15">
        <f>Tabuľka9[[#This Row],[Aktuálna cena v RZ s DPH]]*Tabuľka9[[#This Row],[Priemerný odber za mesiac]]</f>
        <v>0</v>
      </c>
      <c r="K532" s="17" t="e">
        <f>Tabuľka9[[#This Row],[Cena za MJ s DPH]]*Tabuľka9[[#This Row],[Predpokladaný odber počas 6 mesiacov]]</f>
        <v>#REF!</v>
      </c>
      <c r="L532" s="1">
        <v>647551</v>
      </c>
      <c r="M532" t="e">
        <f>_xlfn.XLOOKUP(Tabuľka9[[#This Row],[IČO]],#REF!,#REF!)</f>
        <v>#REF!</v>
      </c>
      <c r="N532" t="e">
        <f>_xlfn.XLOOKUP(Tabuľka9[[#This Row],[IČO]],#REF!,#REF!)</f>
        <v>#REF!</v>
      </c>
    </row>
    <row r="533" spans="1:14" hidden="1" x14ac:dyDescent="0.35">
      <c r="A533" t="s">
        <v>10</v>
      </c>
      <c r="B533" t="s">
        <v>35</v>
      </c>
      <c r="C533" t="s">
        <v>13</v>
      </c>
      <c r="D533" s="9">
        <v>1</v>
      </c>
      <c r="E533" s="10">
        <f>IF(COUNTIF(cis_DPH!$B$2:$B$84,B533)&gt;0,D533*1.1,IF(COUNTIF(cis_DPH!$B$85:$B$171,B533)&gt;0,D533*1.2,"chyba"))</f>
        <v>1.1000000000000001</v>
      </c>
      <c r="G533" s="16" t="e">
        <f>_xlfn.XLOOKUP(Tabuľka9[[#This Row],[položka]],#REF!,#REF!)</f>
        <v>#REF!</v>
      </c>
      <c r="H533">
        <v>30</v>
      </c>
      <c r="I533" s="15">
        <f>Tabuľka9[[#This Row],[Aktuálna cena v RZ s DPH]]*Tabuľka9[[#This Row],[Priemerný odber za mesiac]]</f>
        <v>33</v>
      </c>
      <c r="J533">
        <v>120</v>
      </c>
      <c r="K533" s="17" t="e">
        <f>Tabuľka9[[#This Row],[Cena za MJ s DPH]]*Tabuľka9[[#This Row],[Predpokladaný odber počas 6 mesiacov]]</f>
        <v>#REF!</v>
      </c>
      <c r="L533" s="1">
        <v>647551</v>
      </c>
      <c r="M533" t="e">
        <f>_xlfn.XLOOKUP(Tabuľka9[[#This Row],[IČO]],#REF!,#REF!)</f>
        <v>#REF!</v>
      </c>
      <c r="N533" t="e">
        <f>_xlfn.XLOOKUP(Tabuľka9[[#This Row],[IČO]],#REF!,#REF!)</f>
        <v>#REF!</v>
      </c>
    </row>
    <row r="534" spans="1:14" hidden="1" x14ac:dyDescent="0.35">
      <c r="A534" t="s">
        <v>10</v>
      </c>
      <c r="B534" t="s">
        <v>36</v>
      </c>
      <c r="C534" t="s">
        <v>13</v>
      </c>
      <c r="E534" s="10">
        <f>IF(COUNTIF(cis_DPH!$B$2:$B$84,B534)&gt;0,D534*1.1,IF(COUNTIF(cis_DPH!$B$85:$B$171,B534)&gt;0,D534*1.2,"chyba"))</f>
        <v>0</v>
      </c>
      <c r="G534" s="16" t="e">
        <f>_xlfn.XLOOKUP(Tabuľka9[[#This Row],[položka]],#REF!,#REF!)</f>
        <v>#REF!</v>
      </c>
      <c r="I534" s="15">
        <f>Tabuľka9[[#This Row],[Aktuálna cena v RZ s DPH]]*Tabuľka9[[#This Row],[Priemerný odber za mesiac]]</f>
        <v>0</v>
      </c>
      <c r="K534" s="17" t="e">
        <f>Tabuľka9[[#This Row],[Cena za MJ s DPH]]*Tabuľka9[[#This Row],[Predpokladaný odber počas 6 mesiacov]]</f>
        <v>#REF!</v>
      </c>
      <c r="L534" s="1">
        <v>647551</v>
      </c>
      <c r="M534" t="e">
        <f>_xlfn.XLOOKUP(Tabuľka9[[#This Row],[IČO]],#REF!,#REF!)</f>
        <v>#REF!</v>
      </c>
      <c r="N534" t="e">
        <f>_xlfn.XLOOKUP(Tabuľka9[[#This Row],[IČO]],#REF!,#REF!)</f>
        <v>#REF!</v>
      </c>
    </row>
    <row r="535" spans="1:14" hidden="1" x14ac:dyDescent="0.35">
      <c r="A535" t="s">
        <v>10</v>
      </c>
      <c r="B535" t="s">
        <v>37</v>
      </c>
      <c r="C535" t="s">
        <v>13</v>
      </c>
      <c r="D535" s="9">
        <v>0.495</v>
      </c>
      <c r="E535" s="10">
        <f>IF(COUNTIF(cis_DPH!$B$2:$B$84,B535)&gt;0,D535*1.1,IF(COUNTIF(cis_DPH!$B$85:$B$171,B535)&gt;0,D535*1.2,"chyba"))</f>
        <v>0.54449999999999998</v>
      </c>
      <c r="G535" s="16" t="e">
        <f>_xlfn.XLOOKUP(Tabuľka9[[#This Row],[položka]],#REF!,#REF!)</f>
        <v>#REF!</v>
      </c>
      <c r="H535">
        <v>40</v>
      </c>
      <c r="I535" s="15">
        <f>Tabuľka9[[#This Row],[Aktuálna cena v RZ s DPH]]*Tabuľka9[[#This Row],[Priemerný odber za mesiac]]</f>
        <v>21.78</v>
      </c>
      <c r="J535">
        <v>240</v>
      </c>
      <c r="K535" s="17" t="e">
        <f>Tabuľka9[[#This Row],[Cena za MJ s DPH]]*Tabuľka9[[#This Row],[Predpokladaný odber počas 6 mesiacov]]</f>
        <v>#REF!</v>
      </c>
      <c r="L535" s="1">
        <v>647551</v>
      </c>
      <c r="M535" t="e">
        <f>_xlfn.XLOOKUP(Tabuľka9[[#This Row],[IČO]],#REF!,#REF!)</f>
        <v>#REF!</v>
      </c>
      <c r="N535" t="e">
        <f>_xlfn.XLOOKUP(Tabuľka9[[#This Row],[IČO]],#REF!,#REF!)</f>
        <v>#REF!</v>
      </c>
    </row>
    <row r="536" spans="1:14" hidden="1" x14ac:dyDescent="0.35">
      <c r="A536" t="s">
        <v>10</v>
      </c>
      <c r="B536" t="s">
        <v>38</v>
      </c>
      <c r="C536" t="s">
        <v>13</v>
      </c>
      <c r="E536" s="10">
        <f>IF(COUNTIF(cis_DPH!$B$2:$B$84,B536)&gt;0,D536*1.1,IF(COUNTIF(cis_DPH!$B$85:$B$171,B536)&gt;0,D536*1.2,"chyba"))</f>
        <v>0</v>
      </c>
      <c r="G536" s="16" t="e">
        <f>_xlfn.XLOOKUP(Tabuľka9[[#This Row],[položka]],#REF!,#REF!)</f>
        <v>#REF!</v>
      </c>
      <c r="I536" s="15">
        <f>Tabuľka9[[#This Row],[Aktuálna cena v RZ s DPH]]*Tabuľka9[[#This Row],[Priemerný odber za mesiac]]</f>
        <v>0</v>
      </c>
      <c r="K536" s="17" t="e">
        <f>Tabuľka9[[#This Row],[Cena za MJ s DPH]]*Tabuľka9[[#This Row],[Predpokladaný odber počas 6 mesiacov]]</f>
        <v>#REF!</v>
      </c>
      <c r="L536" s="1">
        <v>647551</v>
      </c>
      <c r="M536" t="e">
        <f>_xlfn.XLOOKUP(Tabuľka9[[#This Row],[IČO]],#REF!,#REF!)</f>
        <v>#REF!</v>
      </c>
      <c r="N536" t="e">
        <f>_xlfn.XLOOKUP(Tabuľka9[[#This Row],[IČO]],#REF!,#REF!)</f>
        <v>#REF!</v>
      </c>
    </row>
    <row r="537" spans="1:14" hidden="1" x14ac:dyDescent="0.35">
      <c r="A537" t="s">
        <v>10</v>
      </c>
      <c r="B537" t="s">
        <v>39</v>
      </c>
      <c r="C537" t="s">
        <v>13</v>
      </c>
      <c r="E537" s="10">
        <f>IF(COUNTIF(cis_DPH!$B$2:$B$84,B537)&gt;0,D537*1.1,IF(COUNTIF(cis_DPH!$B$85:$B$171,B537)&gt;0,D537*1.2,"chyba"))</f>
        <v>0</v>
      </c>
      <c r="G537" s="16" t="e">
        <f>_xlfn.XLOOKUP(Tabuľka9[[#This Row],[položka]],#REF!,#REF!)</f>
        <v>#REF!</v>
      </c>
      <c r="I537" s="15">
        <f>Tabuľka9[[#This Row],[Aktuálna cena v RZ s DPH]]*Tabuľka9[[#This Row],[Priemerný odber za mesiac]]</f>
        <v>0</v>
      </c>
      <c r="K537" s="17" t="e">
        <f>Tabuľka9[[#This Row],[Cena za MJ s DPH]]*Tabuľka9[[#This Row],[Predpokladaný odber počas 6 mesiacov]]</f>
        <v>#REF!</v>
      </c>
      <c r="L537" s="1">
        <v>647551</v>
      </c>
      <c r="M537" t="e">
        <f>_xlfn.XLOOKUP(Tabuľka9[[#This Row],[IČO]],#REF!,#REF!)</f>
        <v>#REF!</v>
      </c>
      <c r="N537" t="e">
        <f>_xlfn.XLOOKUP(Tabuľka9[[#This Row],[IČO]],#REF!,#REF!)</f>
        <v>#REF!</v>
      </c>
    </row>
    <row r="538" spans="1:14" hidden="1" x14ac:dyDescent="0.35">
      <c r="A538" t="s">
        <v>10</v>
      </c>
      <c r="B538" t="s">
        <v>40</v>
      </c>
      <c r="C538" t="s">
        <v>13</v>
      </c>
      <c r="E538" s="10">
        <f>IF(COUNTIF(cis_DPH!$B$2:$B$84,B538)&gt;0,D538*1.1,IF(COUNTIF(cis_DPH!$B$85:$B$171,B538)&gt;0,D538*1.2,"chyba"))</f>
        <v>0</v>
      </c>
      <c r="G538" s="16" t="e">
        <f>_xlfn.XLOOKUP(Tabuľka9[[#This Row],[položka]],#REF!,#REF!)</f>
        <v>#REF!</v>
      </c>
      <c r="I538" s="15">
        <f>Tabuľka9[[#This Row],[Aktuálna cena v RZ s DPH]]*Tabuľka9[[#This Row],[Priemerný odber za mesiac]]</f>
        <v>0</v>
      </c>
      <c r="K538" s="17" t="e">
        <f>Tabuľka9[[#This Row],[Cena za MJ s DPH]]*Tabuľka9[[#This Row],[Predpokladaný odber počas 6 mesiacov]]</f>
        <v>#REF!</v>
      </c>
      <c r="L538" s="1">
        <v>647551</v>
      </c>
      <c r="M538" t="e">
        <f>_xlfn.XLOOKUP(Tabuľka9[[#This Row],[IČO]],#REF!,#REF!)</f>
        <v>#REF!</v>
      </c>
      <c r="N538" t="e">
        <f>_xlfn.XLOOKUP(Tabuľka9[[#This Row],[IČO]],#REF!,#REF!)</f>
        <v>#REF!</v>
      </c>
    </row>
    <row r="539" spans="1:14" hidden="1" x14ac:dyDescent="0.35">
      <c r="A539" t="s">
        <v>10</v>
      </c>
      <c r="B539" t="s">
        <v>41</v>
      </c>
      <c r="C539" t="s">
        <v>13</v>
      </c>
      <c r="D539" s="9">
        <v>1.3</v>
      </c>
      <c r="E539" s="10">
        <f>IF(COUNTIF(cis_DPH!$B$2:$B$84,B539)&gt;0,D539*1.1,IF(COUNTIF(cis_DPH!$B$85:$B$171,B539)&gt;0,D539*1.2,"chyba"))</f>
        <v>1.4300000000000002</v>
      </c>
      <c r="G539" s="16" t="e">
        <f>_xlfn.XLOOKUP(Tabuľka9[[#This Row],[položka]],#REF!,#REF!)</f>
        <v>#REF!</v>
      </c>
      <c r="H539">
        <v>11</v>
      </c>
      <c r="I539" s="15">
        <f>Tabuľka9[[#This Row],[Aktuálna cena v RZ s DPH]]*Tabuľka9[[#This Row],[Priemerný odber za mesiac]]</f>
        <v>15.730000000000002</v>
      </c>
      <c r="J539">
        <v>50</v>
      </c>
      <c r="K539" s="17" t="e">
        <f>Tabuľka9[[#This Row],[Cena za MJ s DPH]]*Tabuľka9[[#This Row],[Predpokladaný odber počas 6 mesiacov]]</f>
        <v>#REF!</v>
      </c>
      <c r="L539" s="1">
        <v>647551</v>
      </c>
      <c r="M539" t="e">
        <f>_xlfn.XLOOKUP(Tabuľka9[[#This Row],[IČO]],#REF!,#REF!)</f>
        <v>#REF!</v>
      </c>
      <c r="N539" t="e">
        <f>_xlfn.XLOOKUP(Tabuľka9[[#This Row],[IČO]],#REF!,#REF!)</f>
        <v>#REF!</v>
      </c>
    </row>
    <row r="540" spans="1:14" hidden="1" x14ac:dyDescent="0.35">
      <c r="A540" t="s">
        <v>10</v>
      </c>
      <c r="B540" t="s">
        <v>42</v>
      </c>
      <c r="C540" t="s">
        <v>19</v>
      </c>
      <c r="E540" s="10">
        <f>IF(COUNTIF(cis_DPH!$B$2:$B$84,B540)&gt;0,D540*1.1,IF(COUNTIF(cis_DPH!$B$85:$B$171,B540)&gt;0,D540*1.2,"chyba"))</f>
        <v>0</v>
      </c>
      <c r="G540" s="16" t="e">
        <f>_xlfn.XLOOKUP(Tabuľka9[[#This Row],[položka]],#REF!,#REF!)</f>
        <v>#REF!</v>
      </c>
      <c r="I540" s="15">
        <f>Tabuľka9[[#This Row],[Aktuálna cena v RZ s DPH]]*Tabuľka9[[#This Row],[Priemerný odber za mesiac]]</f>
        <v>0</v>
      </c>
      <c r="K540" s="17" t="e">
        <f>Tabuľka9[[#This Row],[Cena za MJ s DPH]]*Tabuľka9[[#This Row],[Predpokladaný odber počas 6 mesiacov]]</f>
        <v>#REF!</v>
      </c>
      <c r="L540" s="1">
        <v>647551</v>
      </c>
      <c r="M540" t="e">
        <f>_xlfn.XLOOKUP(Tabuľka9[[#This Row],[IČO]],#REF!,#REF!)</f>
        <v>#REF!</v>
      </c>
      <c r="N540" t="e">
        <f>_xlfn.XLOOKUP(Tabuľka9[[#This Row],[IČO]],#REF!,#REF!)</f>
        <v>#REF!</v>
      </c>
    </row>
    <row r="541" spans="1:14" hidden="1" x14ac:dyDescent="0.35">
      <c r="A541" t="s">
        <v>10</v>
      </c>
      <c r="B541" t="s">
        <v>43</v>
      </c>
      <c r="C541" t="s">
        <v>13</v>
      </c>
      <c r="E541" s="10">
        <f>IF(COUNTIF(cis_DPH!$B$2:$B$84,B541)&gt;0,D541*1.1,IF(COUNTIF(cis_DPH!$B$85:$B$171,B541)&gt;0,D541*1.2,"chyba"))</f>
        <v>0</v>
      </c>
      <c r="G541" s="16" t="e">
        <f>_xlfn.XLOOKUP(Tabuľka9[[#This Row],[položka]],#REF!,#REF!)</f>
        <v>#REF!</v>
      </c>
      <c r="I541" s="15">
        <f>Tabuľka9[[#This Row],[Aktuálna cena v RZ s DPH]]*Tabuľka9[[#This Row],[Priemerný odber za mesiac]]</f>
        <v>0</v>
      </c>
      <c r="K541" s="17" t="e">
        <f>Tabuľka9[[#This Row],[Cena za MJ s DPH]]*Tabuľka9[[#This Row],[Predpokladaný odber počas 6 mesiacov]]</f>
        <v>#REF!</v>
      </c>
      <c r="L541" s="1">
        <v>647551</v>
      </c>
      <c r="M541" t="e">
        <f>_xlfn.XLOOKUP(Tabuľka9[[#This Row],[IČO]],#REF!,#REF!)</f>
        <v>#REF!</v>
      </c>
      <c r="N541" t="e">
        <f>_xlfn.XLOOKUP(Tabuľka9[[#This Row],[IČO]],#REF!,#REF!)</f>
        <v>#REF!</v>
      </c>
    </row>
    <row r="542" spans="1:14" hidden="1" x14ac:dyDescent="0.35">
      <c r="A542" t="s">
        <v>10</v>
      </c>
      <c r="B542" t="s">
        <v>44</v>
      </c>
      <c r="C542" t="s">
        <v>13</v>
      </c>
      <c r="D542" s="9">
        <v>0.55000000000000004</v>
      </c>
      <c r="E542" s="10">
        <f>IF(COUNTIF(cis_DPH!$B$2:$B$84,B542)&gt;0,D542*1.1,IF(COUNTIF(cis_DPH!$B$85:$B$171,B542)&gt;0,D542*1.2,"chyba"))</f>
        <v>0.66</v>
      </c>
      <c r="G542" s="16" t="e">
        <f>_xlfn.XLOOKUP(Tabuľka9[[#This Row],[položka]],#REF!,#REF!)</f>
        <v>#REF!</v>
      </c>
      <c r="H542">
        <v>20</v>
      </c>
      <c r="I542" s="15">
        <f>Tabuľka9[[#This Row],[Aktuálna cena v RZ s DPH]]*Tabuľka9[[#This Row],[Priemerný odber za mesiac]]</f>
        <v>13.200000000000001</v>
      </c>
      <c r="J542">
        <v>100</v>
      </c>
      <c r="K542" s="17" t="e">
        <f>Tabuľka9[[#This Row],[Cena za MJ s DPH]]*Tabuľka9[[#This Row],[Predpokladaný odber počas 6 mesiacov]]</f>
        <v>#REF!</v>
      </c>
      <c r="L542" s="1">
        <v>647551</v>
      </c>
      <c r="M542" t="e">
        <f>_xlfn.XLOOKUP(Tabuľka9[[#This Row],[IČO]],#REF!,#REF!)</f>
        <v>#REF!</v>
      </c>
      <c r="N542" t="e">
        <f>_xlfn.XLOOKUP(Tabuľka9[[#This Row],[IČO]],#REF!,#REF!)</f>
        <v>#REF!</v>
      </c>
    </row>
    <row r="543" spans="1:14" hidden="1" x14ac:dyDescent="0.35">
      <c r="A543" t="s">
        <v>10</v>
      </c>
      <c r="B543" t="s">
        <v>45</v>
      </c>
      <c r="C543" t="s">
        <v>13</v>
      </c>
      <c r="D543" s="9">
        <v>1</v>
      </c>
      <c r="E543" s="10">
        <f>IF(COUNTIF(cis_DPH!$B$2:$B$84,B543)&gt;0,D543*1.1,IF(COUNTIF(cis_DPH!$B$85:$B$171,B543)&gt;0,D543*1.2,"chyba"))</f>
        <v>1.2</v>
      </c>
      <c r="G543" s="16" t="e">
        <f>_xlfn.XLOOKUP(Tabuľka9[[#This Row],[položka]],#REF!,#REF!)</f>
        <v>#REF!</v>
      </c>
      <c r="H543">
        <v>15</v>
      </c>
      <c r="I543" s="15">
        <f>Tabuľka9[[#This Row],[Aktuálna cena v RZ s DPH]]*Tabuľka9[[#This Row],[Priemerný odber za mesiac]]</f>
        <v>18</v>
      </c>
      <c r="J543">
        <v>15</v>
      </c>
      <c r="K543" s="17" t="e">
        <f>Tabuľka9[[#This Row],[Cena za MJ s DPH]]*Tabuľka9[[#This Row],[Predpokladaný odber počas 6 mesiacov]]</f>
        <v>#REF!</v>
      </c>
      <c r="L543" s="1">
        <v>647551</v>
      </c>
      <c r="M543" t="e">
        <f>_xlfn.XLOOKUP(Tabuľka9[[#This Row],[IČO]],#REF!,#REF!)</f>
        <v>#REF!</v>
      </c>
      <c r="N543" t="e">
        <f>_xlfn.XLOOKUP(Tabuľka9[[#This Row],[IČO]],#REF!,#REF!)</f>
        <v>#REF!</v>
      </c>
    </row>
    <row r="544" spans="1:14" hidden="1" x14ac:dyDescent="0.35">
      <c r="A544" t="s">
        <v>10</v>
      </c>
      <c r="B544" t="s">
        <v>46</v>
      </c>
      <c r="C544" t="s">
        <v>13</v>
      </c>
      <c r="D544" s="9">
        <v>0.5</v>
      </c>
      <c r="E544" s="10">
        <f>IF(COUNTIF(cis_DPH!$B$2:$B$84,B544)&gt;0,D544*1.1,IF(COUNTIF(cis_DPH!$B$85:$B$171,B544)&gt;0,D544*1.2,"chyba"))</f>
        <v>0.6</v>
      </c>
      <c r="G544" s="16" t="e">
        <f>_xlfn.XLOOKUP(Tabuľka9[[#This Row],[položka]],#REF!,#REF!)</f>
        <v>#REF!</v>
      </c>
      <c r="H544">
        <v>28</v>
      </c>
      <c r="I544" s="15">
        <f>Tabuľka9[[#This Row],[Aktuálna cena v RZ s DPH]]*Tabuľka9[[#This Row],[Priemerný odber za mesiac]]</f>
        <v>16.8</v>
      </c>
      <c r="J544">
        <v>130</v>
      </c>
      <c r="K544" s="17" t="e">
        <f>Tabuľka9[[#This Row],[Cena za MJ s DPH]]*Tabuľka9[[#This Row],[Predpokladaný odber počas 6 mesiacov]]</f>
        <v>#REF!</v>
      </c>
      <c r="L544" s="1">
        <v>647551</v>
      </c>
      <c r="M544" t="e">
        <f>_xlfn.XLOOKUP(Tabuľka9[[#This Row],[IČO]],#REF!,#REF!)</f>
        <v>#REF!</v>
      </c>
      <c r="N544" t="e">
        <f>_xlfn.XLOOKUP(Tabuľka9[[#This Row],[IČO]],#REF!,#REF!)</f>
        <v>#REF!</v>
      </c>
    </row>
    <row r="545" spans="1:14" hidden="1" x14ac:dyDescent="0.35">
      <c r="A545" t="s">
        <v>10</v>
      </c>
      <c r="B545" t="s">
        <v>47</v>
      </c>
      <c r="C545" t="s">
        <v>48</v>
      </c>
      <c r="E545" s="10">
        <f>IF(COUNTIF(cis_DPH!$B$2:$B$84,B545)&gt;0,D545*1.1,IF(COUNTIF(cis_DPH!$B$85:$B$171,B545)&gt;0,D545*1.2,"chyba"))</f>
        <v>0</v>
      </c>
      <c r="G545" s="16" t="e">
        <f>_xlfn.XLOOKUP(Tabuľka9[[#This Row],[položka]],#REF!,#REF!)</f>
        <v>#REF!</v>
      </c>
      <c r="I545" s="15">
        <f>Tabuľka9[[#This Row],[Aktuálna cena v RZ s DPH]]*Tabuľka9[[#This Row],[Priemerný odber za mesiac]]</f>
        <v>0</v>
      </c>
      <c r="K545" s="17" t="e">
        <f>Tabuľka9[[#This Row],[Cena za MJ s DPH]]*Tabuľka9[[#This Row],[Predpokladaný odber počas 6 mesiacov]]</f>
        <v>#REF!</v>
      </c>
      <c r="L545" s="1">
        <v>647551</v>
      </c>
      <c r="M545" t="e">
        <f>_xlfn.XLOOKUP(Tabuľka9[[#This Row],[IČO]],#REF!,#REF!)</f>
        <v>#REF!</v>
      </c>
      <c r="N545" t="e">
        <f>_xlfn.XLOOKUP(Tabuľka9[[#This Row],[IČO]],#REF!,#REF!)</f>
        <v>#REF!</v>
      </c>
    </row>
    <row r="546" spans="1:14" hidden="1" x14ac:dyDescent="0.35">
      <c r="A546" t="s">
        <v>10</v>
      </c>
      <c r="B546" t="s">
        <v>49</v>
      </c>
      <c r="C546" t="s">
        <v>48</v>
      </c>
      <c r="E546" s="10">
        <f>IF(COUNTIF(cis_DPH!$B$2:$B$84,B546)&gt;0,D546*1.1,IF(COUNTIF(cis_DPH!$B$85:$B$171,B546)&gt;0,D546*1.2,"chyba"))</f>
        <v>0</v>
      </c>
      <c r="G546" s="16" t="e">
        <f>_xlfn.XLOOKUP(Tabuľka9[[#This Row],[položka]],#REF!,#REF!)</f>
        <v>#REF!</v>
      </c>
      <c r="I546" s="15">
        <f>Tabuľka9[[#This Row],[Aktuálna cena v RZ s DPH]]*Tabuľka9[[#This Row],[Priemerný odber za mesiac]]</f>
        <v>0</v>
      </c>
      <c r="K546" s="17" t="e">
        <f>Tabuľka9[[#This Row],[Cena za MJ s DPH]]*Tabuľka9[[#This Row],[Predpokladaný odber počas 6 mesiacov]]</f>
        <v>#REF!</v>
      </c>
      <c r="L546" s="1">
        <v>647551</v>
      </c>
      <c r="M546" t="e">
        <f>_xlfn.XLOOKUP(Tabuľka9[[#This Row],[IČO]],#REF!,#REF!)</f>
        <v>#REF!</v>
      </c>
      <c r="N546" t="e">
        <f>_xlfn.XLOOKUP(Tabuľka9[[#This Row],[IČO]],#REF!,#REF!)</f>
        <v>#REF!</v>
      </c>
    </row>
    <row r="547" spans="1:14" hidden="1" x14ac:dyDescent="0.35">
      <c r="A547" t="s">
        <v>10</v>
      </c>
      <c r="B547" t="s">
        <v>50</v>
      </c>
      <c r="C547" t="s">
        <v>13</v>
      </c>
      <c r="D547" s="9">
        <v>15</v>
      </c>
      <c r="E547" s="10">
        <f>IF(COUNTIF(cis_DPH!$B$2:$B$84,B547)&gt;0,D547*1.1,IF(COUNTIF(cis_DPH!$B$85:$B$171,B547)&gt;0,D547*1.2,"chyba"))</f>
        <v>18</v>
      </c>
      <c r="G547" s="16" t="e">
        <f>_xlfn.XLOOKUP(Tabuľka9[[#This Row],[položka]],#REF!,#REF!)</f>
        <v>#REF!</v>
      </c>
      <c r="H547">
        <v>1</v>
      </c>
      <c r="I547" s="15">
        <f>Tabuľka9[[#This Row],[Aktuálna cena v RZ s DPH]]*Tabuľka9[[#This Row],[Priemerný odber za mesiac]]</f>
        <v>18</v>
      </c>
      <c r="J547">
        <v>6</v>
      </c>
      <c r="K547" s="17" t="e">
        <f>Tabuľka9[[#This Row],[Cena za MJ s DPH]]*Tabuľka9[[#This Row],[Predpokladaný odber počas 6 mesiacov]]</f>
        <v>#REF!</v>
      </c>
      <c r="L547" s="1">
        <v>647551</v>
      </c>
      <c r="M547" t="e">
        <f>_xlfn.XLOOKUP(Tabuľka9[[#This Row],[IČO]],#REF!,#REF!)</f>
        <v>#REF!</v>
      </c>
      <c r="N547" t="e">
        <f>_xlfn.XLOOKUP(Tabuľka9[[#This Row],[IČO]],#REF!,#REF!)</f>
        <v>#REF!</v>
      </c>
    </row>
    <row r="548" spans="1:14" hidden="1" x14ac:dyDescent="0.35">
      <c r="A548" t="s">
        <v>10</v>
      </c>
      <c r="B548" t="s">
        <v>51</v>
      </c>
      <c r="C548" t="s">
        <v>13</v>
      </c>
      <c r="E548" s="10">
        <f>IF(COUNTIF(cis_DPH!$B$2:$B$84,B548)&gt;0,D548*1.1,IF(COUNTIF(cis_DPH!$B$85:$B$171,B548)&gt;0,D548*1.2,"chyba"))</f>
        <v>0</v>
      </c>
      <c r="G548" s="16" t="e">
        <f>_xlfn.XLOOKUP(Tabuľka9[[#This Row],[položka]],#REF!,#REF!)</f>
        <v>#REF!</v>
      </c>
      <c r="I548" s="15">
        <f>Tabuľka9[[#This Row],[Aktuálna cena v RZ s DPH]]*Tabuľka9[[#This Row],[Priemerný odber za mesiac]]</f>
        <v>0</v>
      </c>
      <c r="K548" s="17" t="e">
        <f>Tabuľka9[[#This Row],[Cena za MJ s DPH]]*Tabuľka9[[#This Row],[Predpokladaný odber počas 6 mesiacov]]</f>
        <v>#REF!</v>
      </c>
      <c r="L548" s="1">
        <v>647551</v>
      </c>
      <c r="M548" t="e">
        <f>_xlfn.XLOOKUP(Tabuľka9[[#This Row],[IČO]],#REF!,#REF!)</f>
        <v>#REF!</v>
      </c>
      <c r="N548" t="e">
        <f>_xlfn.XLOOKUP(Tabuľka9[[#This Row],[IČO]],#REF!,#REF!)</f>
        <v>#REF!</v>
      </c>
    </row>
    <row r="549" spans="1:14" hidden="1" x14ac:dyDescent="0.35">
      <c r="A549" t="s">
        <v>10</v>
      </c>
      <c r="B549" t="s">
        <v>52</v>
      </c>
      <c r="C549" t="s">
        <v>13</v>
      </c>
      <c r="E549" s="10">
        <f>IF(COUNTIF(cis_DPH!$B$2:$B$84,B549)&gt;0,D549*1.1,IF(COUNTIF(cis_DPH!$B$85:$B$171,B549)&gt;0,D549*1.2,"chyba"))</f>
        <v>0</v>
      </c>
      <c r="G549" s="16" t="e">
        <f>_xlfn.XLOOKUP(Tabuľka9[[#This Row],[položka]],#REF!,#REF!)</f>
        <v>#REF!</v>
      </c>
      <c r="I549" s="15">
        <f>Tabuľka9[[#This Row],[Aktuálna cena v RZ s DPH]]*Tabuľka9[[#This Row],[Priemerný odber za mesiac]]</f>
        <v>0</v>
      </c>
      <c r="K549" s="17" t="e">
        <f>Tabuľka9[[#This Row],[Cena za MJ s DPH]]*Tabuľka9[[#This Row],[Predpokladaný odber počas 6 mesiacov]]</f>
        <v>#REF!</v>
      </c>
      <c r="L549" s="1">
        <v>647551</v>
      </c>
      <c r="M549" t="e">
        <f>_xlfn.XLOOKUP(Tabuľka9[[#This Row],[IČO]],#REF!,#REF!)</f>
        <v>#REF!</v>
      </c>
      <c r="N549" t="e">
        <f>_xlfn.XLOOKUP(Tabuľka9[[#This Row],[IČO]],#REF!,#REF!)</f>
        <v>#REF!</v>
      </c>
    </row>
    <row r="550" spans="1:14" hidden="1" x14ac:dyDescent="0.35">
      <c r="A550" t="s">
        <v>10</v>
      </c>
      <c r="B550" t="s">
        <v>53</v>
      </c>
      <c r="C550" t="s">
        <v>13</v>
      </c>
      <c r="E550" s="10">
        <f>IF(COUNTIF(cis_DPH!$B$2:$B$84,B550)&gt;0,D550*1.1,IF(COUNTIF(cis_DPH!$B$85:$B$171,B550)&gt;0,D550*1.2,"chyba"))</f>
        <v>0</v>
      </c>
      <c r="G550" s="16" t="e">
        <f>_xlfn.XLOOKUP(Tabuľka9[[#This Row],[položka]],#REF!,#REF!)</f>
        <v>#REF!</v>
      </c>
      <c r="I550" s="15">
        <f>Tabuľka9[[#This Row],[Aktuálna cena v RZ s DPH]]*Tabuľka9[[#This Row],[Priemerný odber za mesiac]]</f>
        <v>0</v>
      </c>
      <c r="K550" s="17" t="e">
        <f>Tabuľka9[[#This Row],[Cena za MJ s DPH]]*Tabuľka9[[#This Row],[Predpokladaný odber počas 6 mesiacov]]</f>
        <v>#REF!</v>
      </c>
      <c r="L550" s="1">
        <v>647551</v>
      </c>
      <c r="M550" t="e">
        <f>_xlfn.XLOOKUP(Tabuľka9[[#This Row],[IČO]],#REF!,#REF!)</f>
        <v>#REF!</v>
      </c>
      <c r="N550" t="e">
        <f>_xlfn.XLOOKUP(Tabuľka9[[#This Row],[IČO]],#REF!,#REF!)</f>
        <v>#REF!</v>
      </c>
    </row>
    <row r="551" spans="1:14" hidden="1" x14ac:dyDescent="0.35">
      <c r="A551" t="s">
        <v>10</v>
      </c>
      <c r="B551" t="s">
        <v>54</v>
      </c>
      <c r="C551" t="s">
        <v>13</v>
      </c>
      <c r="D551" s="9">
        <v>1.6</v>
      </c>
      <c r="E551" s="10">
        <f>IF(COUNTIF(cis_DPH!$B$2:$B$84,B551)&gt;0,D551*1.1,IF(COUNTIF(cis_DPH!$B$85:$B$171,B551)&gt;0,D551*1.2,"chyba"))</f>
        <v>1.7600000000000002</v>
      </c>
      <c r="G551" s="16" t="e">
        <f>_xlfn.XLOOKUP(Tabuľka9[[#This Row],[položka]],#REF!,#REF!)</f>
        <v>#REF!</v>
      </c>
      <c r="H551">
        <v>6</v>
      </c>
      <c r="I551" s="15">
        <f>Tabuľka9[[#This Row],[Aktuálna cena v RZ s DPH]]*Tabuľka9[[#This Row],[Priemerný odber za mesiac]]</f>
        <v>10.560000000000002</v>
      </c>
      <c r="J551">
        <v>36</v>
      </c>
      <c r="K551" s="17" t="e">
        <f>Tabuľka9[[#This Row],[Cena za MJ s DPH]]*Tabuľka9[[#This Row],[Predpokladaný odber počas 6 mesiacov]]</f>
        <v>#REF!</v>
      </c>
      <c r="L551" s="1">
        <v>647551</v>
      </c>
      <c r="M551" t="e">
        <f>_xlfn.XLOOKUP(Tabuľka9[[#This Row],[IČO]],#REF!,#REF!)</f>
        <v>#REF!</v>
      </c>
      <c r="N551" t="e">
        <f>_xlfn.XLOOKUP(Tabuľka9[[#This Row],[IČO]],#REF!,#REF!)</f>
        <v>#REF!</v>
      </c>
    </row>
    <row r="552" spans="1:14" hidden="1" x14ac:dyDescent="0.35">
      <c r="A552" t="s">
        <v>10</v>
      </c>
      <c r="B552" t="s">
        <v>55</v>
      </c>
      <c r="C552" t="s">
        <v>13</v>
      </c>
      <c r="E552" s="10">
        <f>IF(COUNTIF(cis_DPH!$B$2:$B$84,B552)&gt;0,D552*1.1,IF(COUNTIF(cis_DPH!$B$85:$B$171,B552)&gt;0,D552*1.2,"chyba"))</f>
        <v>0</v>
      </c>
      <c r="G552" s="16" t="e">
        <f>_xlfn.XLOOKUP(Tabuľka9[[#This Row],[položka]],#REF!,#REF!)</f>
        <v>#REF!</v>
      </c>
      <c r="I552" s="15">
        <f>Tabuľka9[[#This Row],[Aktuálna cena v RZ s DPH]]*Tabuľka9[[#This Row],[Priemerný odber za mesiac]]</f>
        <v>0</v>
      </c>
      <c r="K552" s="17" t="e">
        <f>Tabuľka9[[#This Row],[Cena za MJ s DPH]]*Tabuľka9[[#This Row],[Predpokladaný odber počas 6 mesiacov]]</f>
        <v>#REF!</v>
      </c>
      <c r="L552" s="1">
        <v>647551</v>
      </c>
      <c r="M552" t="e">
        <f>_xlfn.XLOOKUP(Tabuľka9[[#This Row],[IČO]],#REF!,#REF!)</f>
        <v>#REF!</v>
      </c>
      <c r="N552" t="e">
        <f>_xlfn.XLOOKUP(Tabuľka9[[#This Row],[IČO]],#REF!,#REF!)</f>
        <v>#REF!</v>
      </c>
    </row>
    <row r="553" spans="1:14" hidden="1" x14ac:dyDescent="0.35">
      <c r="A553" t="s">
        <v>10</v>
      </c>
      <c r="B553" t="s">
        <v>56</v>
      </c>
      <c r="C553" t="s">
        <v>13</v>
      </c>
      <c r="D553" s="9">
        <v>1.3</v>
      </c>
      <c r="E553" s="10">
        <f>IF(COUNTIF(cis_DPH!$B$2:$B$84,B553)&gt;0,D553*1.1,IF(COUNTIF(cis_DPH!$B$85:$B$171,B553)&gt;0,D553*1.2,"chyba"))</f>
        <v>1.4300000000000002</v>
      </c>
      <c r="G553" s="16" t="e">
        <f>_xlfn.XLOOKUP(Tabuľka9[[#This Row],[položka]],#REF!,#REF!)</f>
        <v>#REF!</v>
      </c>
      <c r="H553">
        <v>60</v>
      </c>
      <c r="I553" s="15">
        <f>Tabuľka9[[#This Row],[Aktuálna cena v RZ s DPH]]*Tabuľka9[[#This Row],[Priemerný odber za mesiac]]</f>
        <v>85.800000000000011</v>
      </c>
      <c r="J553">
        <v>240</v>
      </c>
      <c r="K553" s="17" t="e">
        <f>Tabuľka9[[#This Row],[Cena za MJ s DPH]]*Tabuľka9[[#This Row],[Predpokladaný odber počas 6 mesiacov]]</f>
        <v>#REF!</v>
      </c>
      <c r="L553" s="1">
        <v>647551</v>
      </c>
      <c r="M553" t="e">
        <f>_xlfn.XLOOKUP(Tabuľka9[[#This Row],[IČO]],#REF!,#REF!)</f>
        <v>#REF!</v>
      </c>
      <c r="N553" t="e">
        <f>_xlfn.XLOOKUP(Tabuľka9[[#This Row],[IČO]],#REF!,#REF!)</f>
        <v>#REF!</v>
      </c>
    </row>
    <row r="554" spans="1:14" hidden="1" x14ac:dyDescent="0.35">
      <c r="A554" t="s">
        <v>10</v>
      </c>
      <c r="B554" t="s">
        <v>57</v>
      </c>
      <c r="C554" t="s">
        <v>13</v>
      </c>
      <c r="E554" s="10">
        <f>IF(COUNTIF(cis_DPH!$B$2:$B$84,B554)&gt;0,D554*1.1,IF(COUNTIF(cis_DPH!$B$85:$B$171,B554)&gt;0,D554*1.2,"chyba"))</f>
        <v>0</v>
      </c>
      <c r="G554" s="16" t="e">
        <f>_xlfn.XLOOKUP(Tabuľka9[[#This Row],[položka]],#REF!,#REF!)</f>
        <v>#REF!</v>
      </c>
      <c r="I554" s="15">
        <f>Tabuľka9[[#This Row],[Aktuálna cena v RZ s DPH]]*Tabuľka9[[#This Row],[Priemerný odber za mesiac]]</f>
        <v>0</v>
      </c>
      <c r="K554" s="17" t="e">
        <f>Tabuľka9[[#This Row],[Cena za MJ s DPH]]*Tabuľka9[[#This Row],[Predpokladaný odber počas 6 mesiacov]]</f>
        <v>#REF!</v>
      </c>
      <c r="L554" s="1">
        <v>647551</v>
      </c>
      <c r="M554" t="e">
        <f>_xlfn.XLOOKUP(Tabuľka9[[#This Row],[IČO]],#REF!,#REF!)</f>
        <v>#REF!</v>
      </c>
      <c r="N554" t="e">
        <f>_xlfn.XLOOKUP(Tabuľka9[[#This Row],[IČO]],#REF!,#REF!)</f>
        <v>#REF!</v>
      </c>
    </row>
    <row r="555" spans="1:14" hidden="1" x14ac:dyDescent="0.35">
      <c r="A555" t="s">
        <v>10</v>
      </c>
      <c r="B555" t="s">
        <v>58</v>
      </c>
      <c r="C555" t="s">
        <v>13</v>
      </c>
      <c r="E555" s="10">
        <f>IF(COUNTIF(cis_DPH!$B$2:$B$84,B555)&gt;0,D555*1.1,IF(COUNTIF(cis_DPH!$B$85:$B$171,B555)&gt;0,D555*1.2,"chyba"))</f>
        <v>0</v>
      </c>
      <c r="G555" s="16" t="e">
        <f>_xlfn.XLOOKUP(Tabuľka9[[#This Row],[položka]],#REF!,#REF!)</f>
        <v>#REF!</v>
      </c>
      <c r="I555" s="15">
        <f>Tabuľka9[[#This Row],[Aktuálna cena v RZ s DPH]]*Tabuľka9[[#This Row],[Priemerný odber za mesiac]]</f>
        <v>0</v>
      </c>
      <c r="K555" s="17" t="e">
        <f>Tabuľka9[[#This Row],[Cena za MJ s DPH]]*Tabuľka9[[#This Row],[Predpokladaný odber počas 6 mesiacov]]</f>
        <v>#REF!</v>
      </c>
      <c r="L555" s="1">
        <v>647551</v>
      </c>
      <c r="M555" t="e">
        <f>_xlfn.XLOOKUP(Tabuľka9[[#This Row],[IČO]],#REF!,#REF!)</f>
        <v>#REF!</v>
      </c>
      <c r="N555" t="e">
        <f>_xlfn.XLOOKUP(Tabuľka9[[#This Row],[IČO]],#REF!,#REF!)</f>
        <v>#REF!</v>
      </c>
    </row>
    <row r="556" spans="1:14" hidden="1" x14ac:dyDescent="0.35">
      <c r="A556" t="s">
        <v>10</v>
      </c>
      <c r="B556" t="s">
        <v>59</v>
      </c>
      <c r="C556" t="s">
        <v>13</v>
      </c>
      <c r="D556" s="9">
        <v>1</v>
      </c>
      <c r="E556" s="10">
        <f>IF(COUNTIF(cis_DPH!$B$2:$B$84,B556)&gt;0,D556*1.1,IF(COUNTIF(cis_DPH!$B$85:$B$171,B556)&gt;0,D556*1.2,"chyba"))</f>
        <v>1.2</v>
      </c>
      <c r="G556" s="16" t="e">
        <f>_xlfn.XLOOKUP(Tabuľka9[[#This Row],[položka]],#REF!,#REF!)</f>
        <v>#REF!</v>
      </c>
      <c r="H556">
        <v>8</v>
      </c>
      <c r="I556" s="15">
        <f>Tabuľka9[[#This Row],[Aktuálna cena v RZ s DPH]]*Tabuľka9[[#This Row],[Priemerný odber za mesiac]]</f>
        <v>9.6</v>
      </c>
      <c r="J556">
        <v>40</v>
      </c>
      <c r="K556" s="17" t="e">
        <f>Tabuľka9[[#This Row],[Cena za MJ s DPH]]*Tabuľka9[[#This Row],[Predpokladaný odber počas 6 mesiacov]]</f>
        <v>#REF!</v>
      </c>
      <c r="L556" s="1">
        <v>647551</v>
      </c>
      <c r="M556" t="e">
        <f>_xlfn.XLOOKUP(Tabuľka9[[#This Row],[IČO]],#REF!,#REF!)</f>
        <v>#REF!</v>
      </c>
      <c r="N556" t="e">
        <f>_xlfn.XLOOKUP(Tabuľka9[[#This Row],[IČO]],#REF!,#REF!)</f>
        <v>#REF!</v>
      </c>
    </row>
    <row r="557" spans="1:14" hidden="1" x14ac:dyDescent="0.35">
      <c r="A557" t="s">
        <v>10</v>
      </c>
      <c r="B557" t="s">
        <v>60</v>
      </c>
      <c r="C557" t="s">
        <v>13</v>
      </c>
      <c r="E557" s="10">
        <f>IF(COUNTIF(cis_DPH!$B$2:$B$84,B557)&gt;0,D557*1.1,IF(COUNTIF(cis_DPH!$B$85:$B$171,B557)&gt;0,D557*1.2,"chyba"))</f>
        <v>0</v>
      </c>
      <c r="G557" s="16" t="e">
        <f>_xlfn.XLOOKUP(Tabuľka9[[#This Row],[položka]],#REF!,#REF!)</f>
        <v>#REF!</v>
      </c>
      <c r="I557" s="15">
        <f>Tabuľka9[[#This Row],[Aktuálna cena v RZ s DPH]]*Tabuľka9[[#This Row],[Priemerný odber za mesiac]]</f>
        <v>0</v>
      </c>
      <c r="K557" s="17" t="e">
        <f>Tabuľka9[[#This Row],[Cena za MJ s DPH]]*Tabuľka9[[#This Row],[Predpokladaný odber počas 6 mesiacov]]</f>
        <v>#REF!</v>
      </c>
      <c r="L557" s="1">
        <v>647551</v>
      </c>
      <c r="M557" t="e">
        <f>_xlfn.XLOOKUP(Tabuľka9[[#This Row],[IČO]],#REF!,#REF!)</f>
        <v>#REF!</v>
      </c>
      <c r="N557" t="e">
        <f>_xlfn.XLOOKUP(Tabuľka9[[#This Row],[IČO]],#REF!,#REF!)</f>
        <v>#REF!</v>
      </c>
    </row>
    <row r="558" spans="1:14" hidden="1" x14ac:dyDescent="0.35">
      <c r="A558" t="s">
        <v>10</v>
      </c>
      <c r="B558" t="s">
        <v>61</v>
      </c>
      <c r="C558" t="s">
        <v>19</v>
      </c>
      <c r="D558" s="9">
        <v>0.55000000000000004</v>
      </c>
      <c r="E558" s="10">
        <f>IF(COUNTIF(cis_DPH!$B$2:$B$84,B558)&gt;0,D558*1.1,IF(COUNTIF(cis_DPH!$B$85:$B$171,B558)&gt;0,D558*1.2,"chyba"))</f>
        <v>0.66</v>
      </c>
      <c r="G558" s="16" t="e">
        <f>_xlfn.XLOOKUP(Tabuľka9[[#This Row],[položka]],#REF!,#REF!)</f>
        <v>#REF!</v>
      </c>
      <c r="H558">
        <v>5</v>
      </c>
      <c r="I558" s="15">
        <f>Tabuľka9[[#This Row],[Aktuálna cena v RZ s DPH]]*Tabuľka9[[#This Row],[Priemerný odber za mesiac]]</f>
        <v>3.3000000000000003</v>
      </c>
      <c r="J558">
        <v>60</v>
      </c>
      <c r="K558" s="17" t="e">
        <f>Tabuľka9[[#This Row],[Cena za MJ s DPH]]*Tabuľka9[[#This Row],[Predpokladaný odber počas 6 mesiacov]]</f>
        <v>#REF!</v>
      </c>
      <c r="L558" s="1">
        <v>647551</v>
      </c>
      <c r="M558" t="e">
        <f>_xlfn.XLOOKUP(Tabuľka9[[#This Row],[IČO]],#REF!,#REF!)</f>
        <v>#REF!</v>
      </c>
      <c r="N558" t="e">
        <f>_xlfn.XLOOKUP(Tabuľka9[[#This Row],[IČO]],#REF!,#REF!)</f>
        <v>#REF!</v>
      </c>
    </row>
    <row r="559" spans="1:14" hidden="1" x14ac:dyDescent="0.35">
      <c r="A559" t="s">
        <v>10</v>
      </c>
      <c r="B559" t="s">
        <v>62</v>
      </c>
      <c r="C559" t="s">
        <v>13</v>
      </c>
      <c r="D559" s="9">
        <v>3</v>
      </c>
      <c r="E559" s="10">
        <f>IF(COUNTIF(cis_DPH!$B$2:$B$84,B559)&gt;0,D559*1.1,IF(COUNTIF(cis_DPH!$B$85:$B$171,B559)&gt;0,D559*1.2,"chyba"))</f>
        <v>3.5999999999999996</v>
      </c>
      <c r="G559" s="16" t="e">
        <f>_xlfn.XLOOKUP(Tabuľka9[[#This Row],[položka]],#REF!,#REF!)</f>
        <v>#REF!</v>
      </c>
      <c r="H559">
        <v>1</v>
      </c>
      <c r="I559" s="15">
        <f>Tabuľka9[[#This Row],[Aktuálna cena v RZ s DPH]]*Tabuľka9[[#This Row],[Priemerný odber za mesiac]]</f>
        <v>3.5999999999999996</v>
      </c>
      <c r="J559">
        <v>6</v>
      </c>
      <c r="K559" s="17" t="e">
        <f>Tabuľka9[[#This Row],[Cena za MJ s DPH]]*Tabuľka9[[#This Row],[Predpokladaný odber počas 6 mesiacov]]</f>
        <v>#REF!</v>
      </c>
      <c r="L559" s="1">
        <v>647551</v>
      </c>
      <c r="M559" t="e">
        <f>_xlfn.XLOOKUP(Tabuľka9[[#This Row],[IČO]],#REF!,#REF!)</f>
        <v>#REF!</v>
      </c>
      <c r="N559" t="e">
        <f>_xlfn.XLOOKUP(Tabuľka9[[#This Row],[IČO]],#REF!,#REF!)</f>
        <v>#REF!</v>
      </c>
    </row>
    <row r="560" spans="1:14" hidden="1" x14ac:dyDescent="0.35">
      <c r="A560" t="s">
        <v>10</v>
      </c>
      <c r="B560" t="s">
        <v>63</v>
      </c>
      <c r="C560" t="s">
        <v>13</v>
      </c>
      <c r="E560" s="10">
        <f>IF(COUNTIF(cis_DPH!$B$2:$B$84,B560)&gt;0,D560*1.1,IF(COUNTIF(cis_DPH!$B$85:$B$171,B560)&gt;0,D560*1.2,"chyba"))</f>
        <v>0</v>
      </c>
      <c r="G560" s="16" t="e">
        <f>_xlfn.XLOOKUP(Tabuľka9[[#This Row],[položka]],#REF!,#REF!)</f>
        <v>#REF!</v>
      </c>
      <c r="I560" s="15">
        <f>Tabuľka9[[#This Row],[Aktuálna cena v RZ s DPH]]*Tabuľka9[[#This Row],[Priemerný odber za mesiac]]</f>
        <v>0</v>
      </c>
      <c r="K560" s="17" t="e">
        <f>Tabuľka9[[#This Row],[Cena za MJ s DPH]]*Tabuľka9[[#This Row],[Predpokladaný odber počas 6 mesiacov]]</f>
        <v>#REF!</v>
      </c>
      <c r="L560" s="1">
        <v>647551</v>
      </c>
      <c r="M560" t="e">
        <f>_xlfn.XLOOKUP(Tabuľka9[[#This Row],[IČO]],#REF!,#REF!)</f>
        <v>#REF!</v>
      </c>
      <c r="N560" t="e">
        <f>_xlfn.XLOOKUP(Tabuľka9[[#This Row],[IČO]],#REF!,#REF!)</f>
        <v>#REF!</v>
      </c>
    </row>
    <row r="561" spans="1:14" hidden="1" x14ac:dyDescent="0.35">
      <c r="A561" t="s">
        <v>10</v>
      </c>
      <c r="B561" t="s">
        <v>64</v>
      </c>
      <c r="C561" t="s">
        <v>19</v>
      </c>
      <c r="D561" s="9">
        <v>0.75</v>
      </c>
      <c r="E561" s="10">
        <f>IF(COUNTIF(cis_DPH!$B$2:$B$84,B561)&gt;0,D561*1.1,IF(COUNTIF(cis_DPH!$B$85:$B$171,B561)&gt;0,D561*1.2,"chyba"))</f>
        <v>0.82500000000000007</v>
      </c>
      <c r="G561" s="16" t="e">
        <f>_xlfn.XLOOKUP(Tabuľka9[[#This Row],[položka]],#REF!,#REF!)</f>
        <v>#REF!</v>
      </c>
      <c r="H561">
        <v>40</v>
      </c>
      <c r="I561" s="15">
        <f>Tabuľka9[[#This Row],[Aktuálna cena v RZ s DPH]]*Tabuľka9[[#This Row],[Priemerný odber za mesiac]]</f>
        <v>33</v>
      </c>
      <c r="J561">
        <v>160</v>
      </c>
      <c r="K561" s="17" t="e">
        <f>Tabuľka9[[#This Row],[Cena za MJ s DPH]]*Tabuľka9[[#This Row],[Predpokladaný odber počas 6 mesiacov]]</f>
        <v>#REF!</v>
      </c>
      <c r="L561" s="1">
        <v>647551</v>
      </c>
      <c r="M561" t="e">
        <f>_xlfn.XLOOKUP(Tabuľka9[[#This Row],[IČO]],#REF!,#REF!)</f>
        <v>#REF!</v>
      </c>
      <c r="N561" t="e">
        <f>_xlfn.XLOOKUP(Tabuľka9[[#This Row],[IČO]],#REF!,#REF!)</f>
        <v>#REF!</v>
      </c>
    </row>
    <row r="562" spans="1:14" hidden="1" x14ac:dyDescent="0.35">
      <c r="A562" t="s">
        <v>10</v>
      </c>
      <c r="B562" t="s">
        <v>65</v>
      </c>
      <c r="C562" t="s">
        <v>19</v>
      </c>
      <c r="D562" s="9">
        <v>0.99</v>
      </c>
      <c r="E562" s="10">
        <f>IF(COUNTIF(cis_DPH!$B$2:$B$84,B562)&gt;0,D562*1.1,IF(COUNTIF(cis_DPH!$B$85:$B$171,B562)&gt;0,D562*1.2,"chyba"))</f>
        <v>1.089</v>
      </c>
      <c r="G562" s="16" t="e">
        <f>_xlfn.XLOOKUP(Tabuľka9[[#This Row],[položka]],#REF!,#REF!)</f>
        <v>#REF!</v>
      </c>
      <c r="H562">
        <v>26</v>
      </c>
      <c r="I562" s="15">
        <f>Tabuľka9[[#This Row],[Aktuálna cena v RZ s DPH]]*Tabuľka9[[#This Row],[Priemerný odber za mesiac]]</f>
        <v>28.314</v>
      </c>
      <c r="J562">
        <v>156</v>
      </c>
      <c r="K562" s="17" t="e">
        <f>Tabuľka9[[#This Row],[Cena za MJ s DPH]]*Tabuľka9[[#This Row],[Predpokladaný odber počas 6 mesiacov]]</f>
        <v>#REF!</v>
      </c>
      <c r="L562" s="1">
        <v>647551</v>
      </c>
      <c r="M562" t="e">
        <f>_xlfn.XLOOKUP(Tabuľka9[[#This Row],[IČO]],#REF!,#REF!)</f>
        <v>#REF!</v>
      </c>
      <c r="N562" t="e">
        <f>_xlfn.XLOOKUP(Tabuľka9[[#This Row],[IČO]],#REF!,#REF!)</f>
        <v>#REF!</v>
      </c>
    </row>
    <row r="563" spans="1:14" hidden="1" x14ac:dyDescent="0.35">
      <c r="A563" t="s">
        <v>10</v>
      </c>
      <c r="B563" t="s">
        <v>66</v>
      </c>
      <c r="C563" t="s">
        <v>19</v>
      </c>
      <c r="E563" s="10">
        <f>IF(COUNTIF(cis_DPH!$B$2:$B$84,B563)&gt;0,D563*1.1,IF(COUNTIF(cis_DPH!$B$85:$B$171,B563)&gt;0,D563*1.2,"chyba"))</f>
        <v>0</v>
      </c>
      <c r="G563" s="16" t="e">
        <f>_xlfn.XLOOKUP(Tabuľka9[[#This Row],[položka]],#REF!,#REF!)</f>
        <v>#REF!</v>
      </c>
      <c r="I563" s="15">
        <f>Tabuľka9[[#This Row],[Aktuálna cena v RZ s DPH]]*Tabuľka9[[#This Row],[Priemerný odber za mesiac]]</f>
        <v>0</v>
      </c>
      <c r="K563" s="17" t="e">
        <f>Tabuľka9[[#This Row],[Cena za MJ s DPH]]*Tabuľka9[[#This Row],[Predpokladaný odber počas 6 mesiacov]]</f>
        <v>#REF!</v>
      </c>
      <c r="L563" s="1">
        <v>647551</v>
      </c>
      <c r="M563" t="e">
        <f>_xlfn.XLOOKUP(Tabuľka9[[#This Row],[IČO]],#REF!,#REF!)</f>
        <v>#REF!</v>
      </c>
      <c r="N563" t="e">
        <f>_xlfn.XLOOKUP(Tabuľka9[[#This Row],[IČO]],#REF!,#REF!)</f>
        <v>#REF!</v>
      </c>
    </row>
    <row r="564" spans="1:14" hidden="1" x14ac:dyDescent="0.35">
      <c r="A564" t="s">
        <v>10</v>
      </c>
      <c r="B564" t="s">
        <v>67</v>
      </c>
      <c r="C564" t="s">
        <v>13</v>
      </c>
      <c r="E564" s="10">
        <f>IF(COUNTIF(cis_DPH!$B$2:$B$84,B564)&gt;0,D564*1.1,IF(COUNTIF(cis_DPH!$B$85:$B$171,B564)&gt;0,D564*1.2,"chyba"))</f>
        <v>0</v>
      </c>
      <c r="G564" s="16" t="e">
        <f>_xlfn.XLOOKUP(Tabuľka9[[#This Row],[položka]],#REF!,#REF!)</f>
        <v>#REF!</v>
      </c>
      <c r="I564" s="15">
        <f>Tabuľka9[[#This Row],[Aktuálna cena v RZ s DPH]]*Tabuľka9[[#This Row],[Priemerný odber za mesiac]]</f>
        <v>0</v>
      </c>
      <c r="K564" s="17" t="e">
        <f>Tabuľka9[[#This Row],[Cena za MJ s DPH]]*Tabuľka9[[#This Row],[Predpokladaný odber počas 6 mesiacov]]</f>
        <v>#REF!</v>
      </c>
      <c r="L564" s="1">
        <v>647551</v>
      </c>
      <c r="M564" t="e">
        <f>_xlfn.XLOOKUP(Tabuľka9[[#This Row],[IČO]],#REF!,#REF!)</f>
        <v>#REF!</v>
      </c>
      <c r="N564" t="e">
        <f>_xlfn.XLOOKUP(Tabuľka9[[#This Row],[IČO]],#REF!,#REF!)</f>
        <v>#REF!</v>
      </c>
    </row>
    <row r="565" spans="1:14" hidden="1" x14ac:dyDescent="0.35">
      <c r="A565" t="s">
        <v>10</v>
      </c>
      <c r="B565" t="s">
        <v>68</v>
      </c>
      <c r="C565" t="s">
        <v>13</v>
      </c>
      <c r="E565" s="10">
        <f>IF(COUNTIF(cis_DPH!$B$2:$B$84,B565)&gt;0,D565*1.1,IF(COUNTIF(cis_DPH!$B$85:$B$171,B565)&gt;0,D565*1.2,"chyba"))</f>
        <v>0</v>
      </c>
      <c r="G565" s="16" t="e">
        <f>_xlfn.XLOOKUP(Tabuľka9[[#This Row],[položka]],#REF!,#REF!)</f>
        <v>#REF!</v>
      </c>
      <c r="I565" s="15">
        <f>Tabuľka9[[#This Row],[Aktuálna cena v RZ s DPH]]*Tabuľka9[[#This Row],[Priemerný odber za mesiac]]</f>
        <v>0</v>
      </c>
      <c r="K565" s="17" t="e">
        <f>Tabuľka9[[#This Row],[Cena za MJ s DPH]]*Tabuľka9[[#This Row],[Predpokladaný odber počas 6 mesiacov]]</f>
        <v>#REF!</v>
      </c>
      <c r="L565" s="1">
        <v>647551</v>
      </c>
      <c r="M565" t="e">
        <f>_xlfn.XLOOKUP(Tabuľka9[[#This Row],[IČO]],#REF!,#REF!)</f>
        <v>#REF!</v>
      </c>
      <c r="N565" t="e">
        <f>_xlfn.XLOOKUP(Tabuľka9[[#This Row],[IČO]],#REF!,#REF!)</f>
        <v>#REF!</v>
      </c>
    </row>
    <row r="566" spans="1:14" hidden="1" x14ac:dyDescent="0.35">
      <c r="A566" t="s">
        <v>10</v>
      </c>
      <c r="B566" t="s">
        <v>69</v>
      </c>
      <c r="C566" t="s">
        <v>13</v>
      </c>
      <c r="D566" s="9">
        <v>1.25</v>
      </c>
      <c r="E566" s="10">
        <f>IF(COUNTIF(cis_DPH!$B$2:$B$84,B566)&gt;0,D566*1.1,IF(COUNTIF(cis_DPH!$B$85:$B$171,B566)&gt;0,D566*1.2,"chyba"))</f>
        <v>1.375</v>
      </c>
      <c r="G566" s="16" t="e">
        <f>_xlfn.XLOOKUP(Tabuľka9[[#This Row],[položka]],#REF!,#REF!)</f>
        <v>#REF!</v>
      </c>
      <c r="H566">
        <v>18</v>
      </c>
      <c r="I566" s="15">
        <f>Tabuľka9[[#This Row],[Aktuálna cena v RZ s DPH]]*Tabuľka9[[#This Row],[Priemerný odber za mesiac]]</f>
        <v>24.75</v>
      </c>
      <c r="J566">
        <v>36</v>
      </c>
      <c r="K566" s="17" t="e">
        <f>Tabuľka9[[#This Row],[Cena za MJ s DPH]]*Tabuľka9[[#This Row],[Predpokladaný odber počas 6 mesiacov]]</f>
        <v>#REF!</v>
      </c>
      <c r="L566" s="1">
        <v>647551</v>
      </c>
      <c r="M566" t="e">
        <f>_xlfn.XLOOKUP(Tabuľka9[[#This Row],[IČO]],#REF!,#REF!)</f>
        <v>#REF!</v>
      </c>
      <c r="N566" t="e">
        <f>_xlfn.XLOOKUP(Tabuľka9[[#This Row],[IČO]],#REF!,#REF!)</f>
        <v>#REF!</v>
      </c>
    </row>
    <row r="567" spans="1:14" hidden="1" x14ac:dyDescent="0.35">
      <c r="A567" t="s">
        <v>10</v>
      </c>
      <c r="B567" t="s">
        <v>70</v>
      </c>
      <c r="C567" t="s">
        <v>13</v>
      </c>
      <c r="E567" s="10">
        <f>IF(COUNTIF(cis_DPH!$B$2:$B$84,B567)&gt;0,D567*1.1,IF(COUNTIF(cis_DPH!$B$85:$B$171,B567)&gt;0,D567*1.2,"chyba"))</f>
        <v>0</v>
      </c>
      <c r="G567" s="16" t="e">
        <f>_xlfn.XLOOKUP(Tabuľka9[[#This Row],[položka]],#REF!,#REF!)</f>
        <v>#REF!</v>
      </c>
      <c r="I567" s="15">
        <f>Tabuľka9[[#This Row],[Aktuálna cena v RZ s DPH]]*Tabuľka9[[#This Row],[Priemerný odber za mesiac]]</f>
        <v>0</v>
      </c>
      <c r="K567" s="17" t="e">
        <f>Tabuľka9[[#This Row],[Cena za MJ s DPH]]*Tabuľka9[[#This Row],[Predpokladaný odber počas 6 mesiacov]]</f>
        <v>#REF!</v>
      </c>
      <c r="L567" s="1">
        <v>647551</v>
      </c>
      <c r="M567" t="e">
        <f>_xlfn.XLOOKUP(Tabuľka9[[#This Row],[IČO]],#REF!,#REF!)</f>
        <v>#REF!</v>
      </c>
      <c r="N567" t="e">
        <f>_xlfn.XLOOKUP(Tabuľka9[[#This Row],[IČO]],#REF!,#REF!)</f>
        <v>#REF!</v>
      </c>
    </row>
    <row r="568" spans="1:14" hidden="1" x14ac:dyDescent="0.35">
      <c r="A568" t="s">
        <v>10</v>
      </c>
      <c r="B568" t="s">
        <v>71</v>
      </c>
      <c r="C568" t="s">
        <v>13</v>
      </c>
      <c r="E568" s="10">
        <f>IF(COUNTIF(cis_DPH!$B$2:$B$84,B568)&gt;0,D568*1.1,IF(COUNTIF(cis_DPH!$B$85:$B$171,B568)&gt;0,D568*1.2,"chyba"))</f>
        <v>0</v>
      </c>
      <c r="G568" s="16" t="e">
        <f>_xlfn.XLOOKUP(Tabuľka9[[#This Row],[položka]],#REF!,#REF!)</f>
        <v>#REF!</v>
      </c>
      <c r="I568" s="15">
        <f>Tabuľka9[[#This Row],[Aktuálna cena v RZ s DPH]]*Tabuľka9[[#This Row],[Priemerný odber za mesiac]]</f>
        <v>0</v>
      </c>
      <c r="K568" s="17" t="e">
        <f>Tabuľka9[[#This Row],[Cena za MJ s DPH]]*Tabuľka9[[#This Row],[Predpokladaný odber počas 6 mesiacov]]</f>
        <v>#REF!</v>
      </c>
      <c r="L568" s="1">
        <v>647551</v>
      </c>
      <c r="M568" t="e">
        <f>_xlfn.XLOOKUP(Tabuľka9[[#This Row],[IČO]],#REF!,#REF!)</f>
        <v>#REF!</v>
      </c>
      <c r="N568" t="e">
        <f>_xlfn.XLOOKUP(Tabuľka9[[#This Row],[IČO]],#REF!,#REF!)</f>
        <v>#REF!</v>
      </c>
    </row>
    <row r="569" spans="1:14" hidden="1" x14ac:dyDescent="0.35">
      <c r="A569" t="s">
        <v>10</v>
      </c>
      <c r="B569" t="s">
        <v>72</v>
      </c>
      <c r="C569" t="s">
        <v>13</v>
      </c>
      <c r="E569" s="10">
        <f>IF(COUNTIF(cis_DPH!$B$2:$B$84,B569)&gt;0,D569*1.1,IF(COUNTIF(cis_DPH!$B$85:$B$171,B569)&gt;0,D569*1.2,"chyba"))</f>
        <v>0</v>
      </c>
      <c r="G569" s="16" t="e">
        <f>_xlfn.XLOOKUP(Tabuľka9[[#This Row],[položka]],#REF!,#REF!)</f>
        <v>#REF!</v>
      </c>
      <c r="I569" s="15">
        <f>Tabuľka9[[#This Row],[Aktuálna cena v RZ s DPH]]*Tabuľka9[[#This Row],[Priemerný odber za mesiac]]</f>
        <v>0</v>
      </c>
      <c r="K569" s="17" t="e">
        <f>Tabuľka9[[#This Row],[Cena za MJ s DPH]]*Tabuľka9[[#This Row],[Predpokladaný odber počas 6 mesiacov]]</f>
        <v>#REF!</v>
      </c>
      <c r="L569" s="1">
        <v>647551</v>
      </c>
      <c r="M569" t="e">
        <f>_xlfn.XLOOKUP(Tabuľka9[[#This Row],[IČO]],#REF!,#REF!)</f>
        <v>#REF!</v>
      </c>
      <c r="N569" t="e">
        <f>_xlfn.XLOOKUP(Tabuľka9[[#This Row],[IČO]],#REF!,#REF!)</f>
        <v>#REF!</v>
      </c>
    </row>
    <row r="570" spans="1:14" hidden="1" x14ac:dyDescent="0.35">
      <c r="A570" t="s">
        <v>10</v>
      </c>
      <c r="B570" t="s">
        <v>73</v>
      </c>
      <c r="C570" t="s">
        <v>13</v>
      </c>
      <c r="D570" s="9">
        <v>1</v>
      </c>
      <c r="E570" s="10">
        <f>IF(COUNTIF(cis_DPH!$B$2:$B$84,B570)&gt;0,D570*1.1,IF(COUNTIF(cis_DPH!$B$85:$B$171,B570)&gt;0,D570*1.2,"chyba"))</f>
        <v>1.2</v>
      </c>
      <c r="G570" s="16" t="e">
        <f>_xlfn.XLOOKUP(Tabuľka9[[#This Row],[položka]],#REF!,#REF!)</f>
        <v>#REF!</v>
      </c>
      <c r="H570">
        <v>8</v>
      </c>
      <c r="I570" s="15">
        <f>Tabuľka9[[#This Row],[Aktuálna cena v RZ s DPH]]*Tabuľka9[[#This Row],[Priemerný odber za mesiac]]</f>
        <v>9.6</v>
      </c>
      <c r="J570">
        <v>24</v>
      </c>
      <c r="K570" s="17" t="e">
        <f>Tabuľka9[[#This Row],[Cena za MJ s DPH]]*Tabuľka9[[#This Row],[Predpokladaný odber počas 6 mesiacov]]</f>
        <v>#REF!</v>
      </c>
      <c r="L570" s="1">
        <v>647551</v>
      </c>
      <c r="M570" t="e">
        <f>_xlfn.XLOOKUP(Tabuľka9[[#This Row],[IČO]],#REF!,#REF!)</f>
        <v>#REF!</v>
      </c>
      <c r="N570" t="e">
        <f>_xlfn.XLOOKUP(Tabuľka9[[#This Row],[IČO]],#REF!,#REF!)</f>
        <v>#REF!</v>
      </c>
    </row>
    <row r="571" spans="1:14" hidden="1" x14ac:dyDescent="0.35">
      <c r="A571" t="s">
        <v>10</v>
      </c>
      <c r="B571" t="s">
        <v>74</v>
      </c>
      <c r="C571" t="s">
        <v>13</v>
      </c>
      <c r="D571" s="9">
        <v>0.45</v>
      </c>
      <c r="E571" s="10">
        <f>IF(COUNTIF(cis_DPH!$B$2:$B$84,B571)&gt;0,D571*1.1,IF(COUNTIF(cis_DPH!$B$85:$B$171,B571)&gt;0,D571*1.2,"chyba"))</f>
        <v>0.49500000000000005</v>
      </c>
      <c r="G571" s="16" t="e">
        <f>_xlfn.XLOOKUP(Tabuľka9[[#This Row],[položka]],#REF!,#REF!)</f>
        <v>#REF!</v>
      </c>
      <c r="H571">
        <v>300</v>
      </c>
      <c r="I571" s="15">
        <f>Tabuľka9[[#This Row],[Aktuálna cena v RZ s DPH]]*Tabuľka9[[#This Row],[Priemerný odber za mesiac]]</f>
        <v>148.50000000000003</v>
      </c>
      <c r="J571">
        <v>600</v>
      </c>
      <c r="K571" s="17" t="e">
        <f>Tabuľka9[[#This Row],[Cena za MJ s DPH]]*Tabuľka9[[#This Row],[Predpokladaný odber počas 6 mesiacov]]</f>
        <v>#REF!</v>
      </c>
      <c r="L571" s="1">
        <v>647551</v>
      </c>
      <c r="M571" t="e">
        <f>_xlfn.XLOOKUP(Tabuľka9[[#This Row],[IČO]],#REF!,#REF!)</f>
        <v>#REF!</v>
      </c>
      <c r="N571" t="e">
        <f>_xlfn.XLOOKUP(Tabuľka9[[#This Row],[IČO]],#REF!,#REF!)</f>
        <v>#REF!</v>
      </c>
    </row>
    <row r="572" spans="1:14" hidden="1" x14ac:dyDescent="0.35">
      <c r="A572" t="s">
        <v>10</v>
      </c>
      <c r="B572" t="s">
        <v>75</v>
      </c>
      <c r="C572" t="s">
        <v>13</v>
      </c>
      <c r="D572" s="9">
        <v>0.4</v>
      </c>
      <c r="E572" s="10">
        <f>IF(COUNTIF(cis_DPH!$B$2:$B$84,B572)&gt;0,D572*1.1,IF(COUNTIF(cis_DPH!$B$85:$B$171,B572)&gt;0,D572*1.2,"chyba"))</f>
        <v>0.44000000000000006</v>
      </c>
      <c r="G572" s="16" t="e">
        <f>_xlfn.XLOOKUP(Tabuľka9[[#This Row],[položka]],#REF!,#REF!)</f>
        <v>#REF!</v>
      </c>
      <c r="H572">
        <v>1000</v>
      </c>
      <c r="I572" s="15">
        <f>Tabuľka9[[#This Row],[Aktuálna cena v RZ s DPH]]*Tabuľka9[[#This Row],[Priemerný odber za mesiac]]</f>
        <v>440.00000000000006</v>
      </c>
      <c r="J572">
        <v>4000</v>
      </c>
      <c r="K572" s="17" t="e">
        <f>Tabuľka9[[#This Row],[Cena za MJ s DPH]]*Tabuľka9[[#This Row],[Predpokladaný odber počas 6 mesiacov]]</f>
        <v>#REF!</v>
      </c>
      <c r="L572" s="1">
        <v>647551</v>
      </c>
      <c r="M572" t="e">
        <f>_xlfn.XLOOKUP(Tabuľka9[[#This Row],[IČO]],#REF!,#REF!)</f>
        <v>#REF!</v>
      </c>
      <c r="N572" t="e">
        <f>_xlfn.XLOOKUP(Tabuľka9[[#This Row],[IČO]],#REF!,#REF!)</f>
        <v>#REF!</v>
      </c>
    </row>
    <row r="573" spans="1:14" hidden="1" x14ac:dyDescent="0.35">
      <c r="A573" t="s">
        <v>10</v>
      </c>
      <c r="B573" t="s">
        <v>76</v>
      </c>
      <c r="C573" t="s">
        <v>13</v>
      </c>
      <c r="E573" s="10">
        <f>IF(COUNTIF(cis_DPH!$B$2:$B$84,B573)&gt;0,D573*1.1,IF(COUNTIF(cis_DPH!$B$85:$B$171,B573)&gt;0,D573*1.2,"chyba"))</f>
        <v>0</v>
      </c>
      <c r="G573" s="16" t="e">
        <f>_xlfn.XLOOKUP(Tabuľka9[[#This Row],[položka]],#REF!,#REF!)</f>
        <v>#REF!</v>
      </c>
      <c r="I573" s="15">
        <f>Tabuľka9[[#This Row],[Aktuálna cena v RZ s DPH]]*Tabuľka9[[#This Row],[Priemerný odber za mesiac]]</f>
        <v>0</v>
      </c>
      <c r="K573" s="17" t="e">
        <f>Tabuľka9[[#This Row],[Cena za MJ s DPH]]*Tabuľka9[[#This Row],[Predpokladaný odber počas 6 mesiacov]]</f>
        <v>#REF!</v>
      </c>
      <c r="L573" s="1">
        <v>647551</v>
      </c>
      <c r="M573" t="e">
        <f>_xlfn.XLOOKUP(Tabuľka9[[#This Row],[IČO]],#REF!,#REF!)</f>
        <v>#REF!</v>
      </c>
      <c r="N573" t="e">
        <f>_xlfn.XLOOKUP(Tabuľka9[[#This Row],[IČO]],#REF!,#REF!)</f>
        <v>#REF!</v>
      </c>
    </row>
    <row r="574" spans="1:14" hidden="1" x14ac:dyDescent="0.35">
      <c r="A574" t="s">
        <v>10</v>
      </c>
      <c r="B574" t="s">
        <v>77</v>
      </c>
      <c r="C574" t="s">
        <v>13</v>
      </c>
      <c r="E574" s="10">
        <f>IF(COUNTIF(cis_DPH!$B$2:$B$84,B574)&gt;0,D574*1.1,IF(COUNTIF(cis_DPH!$B$85:$B$171,B574)&gt;0,D574*1.2,"chyba"))</f>
        <v>0</v>
      </c>
      <c r="G574" s="16" t="e">
        <f>_xlfn.XLOOKUP(Tabuľka9[[#This Row],[položka]],#REF!,#REF!)</f>
        <v>#REF!</v>
      </c>
      <c r="I574" s="15">
        <f>Tabuľka9[[#This Row],[Aktuálna cena v RZ s DPH]]*Tabuľka9[[#This Row],[Priemerný odber za mesiac]]</f>
        <v>0</v>
      </c>
      <c r="K574" s="17" t="e">
        <f>Tabuľka9[[#This Row],[Cena za MJ s DPH]]*Tabuľka9[[#This Row],[Predpokladaný odber počas 6 mesiacov]]</f>
        <v>#REF!</v>
      </c>
      <c r="L574" s="1">
        <v>647551</v>
      </c>
      <c r="M574" t="e">
        <f>_xlfn.XLOOKUP(Tabuľka9[[#This Row],[IČO]],#REF!,#REF!)</f>
        <v>#REF!</v>
      </c>
      <c r="N574" t="e">
        <f>_xlfn.XLOOKUP(Tabuľka9[[#This Row],[IČO]],#REF!,#REF!)</f>
        <v>#REF!</v>
      </c>
    </row>
    <row r="575" spans="1:14" hidden="1" x14ac:dyDescent="0.35">
      <c r="A575" t="s">
        <v>10</v>
      </c>
      <c r="B575" t="s">
        <v>78</v>
      </c>
      <c r="C575" t="s">
        <v>13</v>
      </c>
      <c r="E575" s="10">
        <f>IF(COUNTIF(cis_DPH!$B$2:$B$84,B575)&gt;0,D575*1.1,IF(COUNTIF(cis_DPH!$B$85:$B$171,B575)&gt;0,D575*1.2,"chyba"))</f>
        <v>0</v>
      </c>
      <c r="G575" s="16" t="e">
        <f>_xlfn.XLOOKUP(Tabuľka9[[#This Row],[položka]],#REF!,#REF!)</f>
        <v>#REF!</v>
      </c>
      <c r="I575" s="15">
        <f>Tabuľka9[[#This Row],[Aktuálna cena v RZ s DPH]]*Tabuľka9[[#This Row],[Priemerný odber za mesiac]]</f>
        <v>0</v>
      </c>
      <c r="K575" s="17" t="e">
        <f>Tabuľka9[[#This Row],[Cena za MJ s DPH]]*Tabuľka9[[#This Row],[Predpokladaný odber počas 6 mesiacov]]</f>
        <v>#REF!</v>
      </c>
      <c r="L575" s="1">
        <v>647551</v>
      </c>
      <c r="M575" t="e">
        <f>_xlfn.XLOOKUP(Tabuľka9[[#This Row],[IČO]],#REF!,#REF!)</f>
        <v>#REF!</v>
      </c>
      <c r="N575" t="e">
        <f>_xlfn.XLOOKUP(Tabuľka9[[#This Row],[IČO]],#REF!,#REF!)</f>
        <v>#REF!</v>
      </c>
    </row>
    <row r="576" spans="1:14" hidden="1" x14ac:dyDescent="0.35">
      <c r="A576" t="s">
        <v>10</v>
      </c>
      <c r="B576" t="s">
        <v>79</v>
      </c>
      <c r="C576" t="s">
        <v>13</v>
      </c>
      <c r="E576" s="10">
        <f>IF(COUNTIF(cis_DPH!$B$2:$B$84,B576)&gt;0,D576*1.1,IF(COUNTIF(cis_DPH!$B$85:$B$171,B576)&gt;0,D576*1.2,"chyba"))</f>
        <v>0</v>
      </c>
      <c r="G576" s="16" t="e">
        <f>_xlfn.XLOOKUP(Tabuľka9[[#This Row],[položka]],#REF!,#REF!)</f>
        <v>#REF!</v>
      </c>
      <c r="I576" s="15">
        <f>Tabuľka9[[#This Row],[Aktuálna cena v RZ s DPH]]*Tabuľka9[[#This Row],[Priemerný odber za mesiac]]</f>
        <v>0</v>
      </c>
      <c r="K576" s="17" t="e">
        <f>Tabuľka9[[#This Row],[Cena za MJ s DPH]]*Tabuľka9[[#This Row],[Predpokladaný odber počas 6 mesiacov]]</f>
        <v>#REF!</v>
      </c>
      <c r="L576" s="1">
        <v>647551</v>
      </c>
      <c r="M576" t="e">
        <f>_xlfn.XLOOKUP(Tabuľka9[[#This Row],[IČO]],#REF!,#REF!)</f>
        <v>#REF!</v>
      </c>
      <c r="N576" t="e">
        <f>_xlfn.XLOOKUP(Tabuľka9[[#This Row],[IČO]],#REF!,#REF!)</f>
        <v>#REF!</v>
      </c>
    </row>
    <row r="577" spans="1:14" hidden="1" x14ac:dyDescent="0.35">
      <c r="A577" t="s">
        <v>10</v>
      </c>
      <c r="B577" t="s">
        <v>80</v>
      </c>
      <c r="C577" t="s">
        <v>13</v>
      </c>
      <c r="E577" s="10">
        <f>IF(COUNTIF(cis_DPH!$B$2:$B$84,B577)&gt;0,D577*1.1,IF(COUNTIF(cis_DPH!$B$85:$B$171,B577)&gt;0,D577*1.2,"chyba"))</f>
        <v>0</v>
      </c>
      <c r="G577" s="16" t="e">
        <f>_xlfn.XLOOKUP(Tabuľka9[[#This Row],[položka]],#REF!,#REF!)</f>
        <v>#REF!</v>
      </c>
      <c r="I577" s="15">
        <f>Tabuľka9[[#This Row],[Aktuálna cena v RZ s DPH]]*Tabuľka9[[#This Row],[Priemerný odber za mesiac]]</f>
        <v>0</v>
      </c>
      <c r="K577" s="17" t="e">
        <f>Tabuľka9[[#This Row],[Cena za MJ s DPH]]*Tabuľka9[[#This Row],[Predpokladaný odber počas 6 mesiacov]]</f>
        <v>#REF!</v>
      </c>
      <c r="L577" s="1">
        <v>647551</v>
      </c>
      <c r="M577" t="e">
        <f>_xlfn.XLOOKUP(Tabuľka9[[#This Row],[IČO]],#REF!,#REF!)</f>
        <v>#REF!</v>
      </c>
      <c r="N577" t="e">
        <f>_xlfn.XLOOKUP(Tabuľka9[[#This Row],[IČO]],#REF!,#REF!)</f>
        <v>#REF!</v>
      </c>
    </row>
    <row r="578" spans="1:14" hidden="1" x14ac:dyDescent="0.35">
      <c r="A578" t="s">
        <v>81</v>
      </c>
      <c r="B578" t="s">
        <v>82</v>
      </c>
      <c r="C578" t="s">
        <v>19</v>
      </c>
      <c r="E578" s="10">
        <f>IF(COUNTIF(cis_DPH!$B$2:$B$84,B578)&gt;0,D578*1.1,IF(COUNTIF(cis_DPH!$B$85:$B$171,B578)&gt;0,D578*1.2,"chyba"))</f>
        <v>0</v>
      </c>
      <c r="G578" s="16" t="e">
        <f>_xlfn.XLOOKUP(Tabuľka9[[#This Row],[položka]],#REF!,#REF!)</f>
        <v>#REF!</v>
      </c>
      <c r="I578" s="15">
        <f>Tabuľka9[[#This Row],[Aktuálna cena v RZ s DPH]]*Tabuľka9[[#This Row],[Priemerný odber za mesiac]]</f>
        <v>0</v>
      </c>
      <c r="K578" s="17" t="e">
        <f>Tabuľka9[[#This Row],[Cena za MJ s DPH]]*Tabuľka9[[#This Row],[Predpokladaný odber počas 6 mesiacov]]</f>
        <v>#REF!</v>
      </c>
      <c r="L578" s="1">
        <v>647551</v>
      </c>
      <c r="M578" t="e">
        <f>_xlfn.XLOOKUP(Tabuľka9[[#This Row],[IČO]],#REF!,#REF!)</f>
        <v>#REF!</v>
      </c>
      <c r="N578" t="e">
        <f>_xlfn.XLOOKUP(Tabuľka9[[#This Row],[IČO]],#REF!,#REF!)</f>
        <v>#REF!</v>
      </c>
    </row>
    <row r="579" spans="1:14" hidden="1" x14ac:dyDescent="0.35">
      <c r="A579" t="s">
        <v>81</v>
      </c>
      <c r="B579" t="s">
        <v>83</v>
      </c>
      <c r="C579" t="s">
        <v>19</v>
      </c>
      <c r="D579" s="9">
        <v>0.11</v>
      </c>
      <c r="E579" s="10">
        <f>IF(COUNTIF(cis_DPH!$B$2:$B$84,B579)&gt;0,D579*1.1,IF(COUNTIF(cis_DPH!$B$85:$B$171,B579)&gt;0,D579*1.2,"chyba"))</f>
        <v>0.13200000000000001</v>
      </c>
      <c r="G579" s="16" t="e">
        <f>_xlfn.XLOOKUP(Tabuľka9[[#This Row],[položka]],#REF!,#REF!)</f>
        <v>#REF!</v>
      </c>
      <c r="H579">
        <v>1800</v>
      </c>
      <c r="I579" s="15">
        <f>Tabuľka9[[#This Row],[Aktuálna cena v RZ s DPH]]*Tabuľka9[[#This Row],[Priemerný odber za mesiac]]</f>
        <v>237.60000000000002</v>
      </c>
      <c r="J579">
        <v>10800</v>
      </c>
      <c r="K579" s="17" t="e">
        <f>Tabuľka9[[#This Row],[Cena za MJ s DPH]]*Tabuľka9[[#This Row],[Predpokladaný odber počas 6 mesiacov]]</f>
        <v>#REF!</v>
      </c>
      <c r="L579" s="1">
        <v>647551</v>
      </c>
      <c r="M579" t="e">
        <f>_xlfn.XLOOKUP(Tabuľka9[[#This Row],[IČO]],#REF!,#REF!)</f>
        <v>#REF!</v>
      </c>
      <c r="N579" t="e">
        <f>_xlfn.XLOOKUP(Tabuľka9[[#This Row],[IČO]],#REF!,#REF!)</f>
        <v>#REF!</v>
      </c>
    </row>
    <row r="580" spans="1:14" hidden="1" x14ac:dyDescent="0.35">
      <c r="A580" t="s">
        <v>84</v>
      </c>
      <c r="B580" t="s">
        <v>85</v>
      </c>
      <c r="C580" t="s">
        <v>13</v>
      </c>
      <c r="E580" s="10">
        <f>IF(COUNTIF(cis_DPH!$B$2:$B$84,B580)&gt;0,D580*1.1,IF(COUNTIF(cis_DPH!$B$85:$B$171,B580)&gt;0,D580*1.2,"chyba"))</f>
        <v>0</v>
      </c>
      <c r="G580" s="16" t="e">
        <f>_xlfn.XLOOKUP(Tabuľka9[[#This Row],[položka]],#REF!,#REF!)</f>
        <v>#REF!</v>
      </c>
      <c r="I580" s="15">
        <f>Tabuľka9[[#This Row],[Aktuálna cena v RZ s DPH]]*Tabuľka9[[#This Row],[Priemerný odber za mesiac]]</f>
        <v>0</v>
      </c>
      <c r="K580" s="17" t="e">
        <f>Tabuľka9[[#This Row],[Cena za MJ s DPH]]*Tabuľka9[[#This Row],[Predpokladaný odber počas 6 mesiacov]]</f>
        <v>#REF!</v>
      </c>
      <c r="L580" s="1">
        <v>647551</v>
      </c>
      <c r="M580" t="e">
        <f>_xlfn.XLOOKUP(Tabuľka9[[#This Row],[IČO]],#REF!,#REF!)</f>
        <v>#REF!</v>
      </c>
      <c r="N580" t="e">
        <f>_xlfn.XLOOKUP(Tabuľka9[[#This Row],[IČO]],#REF!,#REF!)</f>
        <v>#REF!</v>
      </c>
    </row>
    <row r="581" spans="1:14" hidden="1" x14ac:dyDescent="0.35">
      <c r="A581" t="s">
        <v>84</v>
      </c>
      <c r="B581" t="s">
        <v>86</v>
      </c>
      <c r="C581" t="s">
        <v>13</v>
      </c>
      <c r="E581" s="10">
        <f>IF(COUNTIF(cis_DPH!$B$2:$B$84,B581)&gt;0,D581*1.1,IF(COUNTIF(cis_DPH!$B$85:$B$171,B581)&gt;0,D581*1.2,"chyba"))</f>
        <v>0</v>
      </c>
      <c r="G581" s="16" t="e">
        <f>_xlfn.XLOOKUP(Tabuľka9[[#This Row],[položka]],#REF!,#REF!)</f>
        <v>#REF!</v>
      </c>
      <c r="I581" s="15">
        <f>Tabuľka9[[#This Row],[Aktuálna cena v RZ s DPH]]*Tabuľka9[[#This Row],[Priemerný odber za mesiac]]</f>
        <v>0</v>
      </c>
      <c r="K581" s="17" t="e">
        <f>Tabuľka9[[#This Row],[Cena za MJ s DPH]]*Tabuľka9[[#This Row],[Predpokladaný odber počas 6 mesiacov]]</f>
        <v>#REF!</v>
      </c>
      <c r="L581" s="1">
        <v>647551</v>
      </c>
      <c r="M581" t="e">
        <f>_xlfn.XLOOKUP(Tabuľka9[[#This Row],[IČO]],#REF!,#REF!)</f>
        <v>#REF!</v>
      </c>
      <c r="N581" t="e">
        <f>_xlfn.XLOOKUP(Tabuľka9[[#This Row],[IČO]],#REF!,#REF!)</f>
        <v>#REF!</v>
      </c>
    </row>
    <row r="582" spans="1:14" hidden="1" x14ac:dyDescent="0.35">
      <c r="A582" t="s">
        <v>84</v>
      </c>
      <c r="B582" t="s">
        <v>87</v>
      </c>
      <c r="C582" t="s">
        <v>13</v>
      </c>
      <c r="E582" s="10">
        <f>IF(COUNTIF(cis_DPH!$B$2:$B$84,B582)&gt;0,D582*1.1,IF(COUNTIF(cis_DPH!$B$85:$B$171,B582)&gt;0,D582*1.2,"chyba"))</f>
        <v>0</v>
      </c>
      <c r="G582" s="16" t="e">
        <f>_xlfn.XLOOKUP(Tabuľka9[[#This Row],[položka]],#REF!,#REF!)</f>
        <v>#REF!</v>
      </c>
      <c r="I582" s="15">
        <f>Tabuľka9[[#This Row],[Aktuálna cena v RZ s DPH]]*Tabuľka9[[#This Row],[Priemerný odber za mesiac]]</f>
        <v>0</v>
      </c>
      <c r="K582" s="17" t="e">
        <f>Tabuľka9[[#This Row],[Cena za MJ s DPH]]*Tabuľka9[[#This Row],[Predpokladaný odber počas 6 mesiacov]]</f>
        <v>#REF!</v>
      </c>
      <c r="L582" s="1">
        <v>647551</v>
      </c>
      <c r="M582" t="e">
        <f>_xlfn.XLOOKUP(Tabuľka9[[#This Row],[IČO]],#REF!,#REF!)</f>
        <v>#REF!</v>
      </c>
      <c r="N582" t="e">
        <f>_xlfn.XLOOKUP(Tabuľka9[[#This Row],[IČO]],#REF!,#REF!)</f>
        <v>#REF!</v>
      </c>
    </row>
    <row r="583" spans="1:14" hidden="1" x14ac:dyDescent="0.35">
      <c r="A583" t="s">
        <v>84</v>
      </c>
      <c r="B583" t="s">
        <v>88</v>
      </c>
      <c r="C583" t="s">
        <v>13</v>
      </c>
      <c r="E583" s="10">
        <f>IF(COUNTIF(cis_DPH!$B$2:$B$84,B583)&gt;0,D583*1.1,IF(COUNTIF(cis_DPH!$B$85:$B$171,B583)&gt;0,D583*1.2,"chyba"))</f>
        <v>0</v>
      </c>
      <c r="G583" s="16" t="e">
        <f>_xlfn.XLOOKUP(Tabuľka9[[#This Row],[položka]],#REF!,#REF!)</f>
        <v>#REF!</v>
      </c>
      <c r="I583" s="15">
        <f>Tabuľka9[[#This Row],[Aktuálna cena v RZ s DPH]]*Tabuľka9[[#This Row],[Priemerný odber za mesiac]]</f>
        <v>0</v>
      </c>
      <c r="K583" s="17" t="e">
        <f>Tabuľka9[[#This Row],[Cena za MJ s DPH]]*Tabuľka9[[#This Row],[Predpokladaný odber počas 6 mesiacov]]</f>
        <v>#REF!</v>
      </c>
      <c r="L583" s="1">
        <v>647551</v>
      </c>
      <c r="M583" t="e">
        <f>_xlfn.XLOOKUP(Tabuľka9[[#This Row],[IČO]],#REF!,#REF!)</f>
        <v>#REF!</v>
      </c>
      <c r="N583" t="e">
        <f>_xlfn.XLOOKUP(Tabuľka9[[#This Row],[IČO]],#REF!,#REF!)</f>
        <v>#REF!</v>
      </c>
    </row>
    <row r="584" spans="1:14" hidden="1" x14ac:dyDescent="0.35">
      <c r="A584" t="s">
        <v>84</v>
      </c>
      <c r="B584" t="s">
        <v>89</v>
      </c>
      <c r="C584" t="s">
        <v>13</v>
      </c>
      <c r="E584" s="10">
        <f>IF(COUNTIF(cis_DPH!$B$2:$B$84,B584)&gt;0,D584*1.1,IF(COUNTIF(cis_DPH!$B$85:$B$171,B584)&gt;0,D584*1.2,"chyba"))</f>
        <v>0</v>
      </c>
      <c r="G584" s="16" t="e">
        <f>_xlfn.XLOOKUP(Tabuľka9[[#This Row],[položka]],#REF!,#REF!)</f>
        <v>#REF!</v>
      </c>
      <c r="I584" s="15">
        <f>Tabuľka9[[#This Row],[Aktuálna cena v RZ s DPH]]*Tabuľka9[[#This Row],[Priemerný odber za mesiac]]</f>
        <v>0</v>
      </c>
      <c r="K584" s="17" t="e">
        <f>Tabuľka9[[#This Row],[Cena za MJ s DPH]]*Tabuľka9[[#This Row],[Predpokladaný odber počas 6 mesiacov]]</f>
        <v>#REF!</v>
      </c>
      <c r="L584" s="1">
        <v>647551</v>
      </c>
      <c r="M584" t="e">
        <f>_xlfn.XLOOKUP(Tabuľka9[[#This Row],[IČO]],#REF!,#REF!)</f>
        <v>#REF!</v>
      </c>
      <c r="N584" t="e">
        <f>_xlfn.XLOOKUP(Tabuľka9[[#This Row],[IČO]],#REF!,#REF!)</f>
        <v>#REF!</v>
      </c>
    </row>
    <row r="585" spans="1:14" hidden="1" x14ac:dyDescent="0.35">
      <c r="A585" t="s">
        <v>84</v>
      </c>
      <c r="B585" t="s">
        <v>90</v>
      </c>
      <c r="C585" t="s">
        <v>13</v>
      </c>
      <c r="E585" s="10">
        <f>IF(COUNTIF(cis_DPH!$B$2:$B$84,B585)&gt;0,D585*1.1,IF(COUNTIF(cis_DPH!$B$85:$B$171,B585)&gt;0,D585*1.2,"chyba"))</f>
        <v>0</v>
      </c>
      <c r="G585" s="16" t="e">
        <f>_xlfn.XLOOKUP(Tabuľka9[[#This Row],[položka]],#REF!,#REF!)</f>
        <v>#REF!</v>
      </c>
      <c r="I585" s="15">
        <f>Tabuľka9[[#This Row],[Aktuálna cena v RZ s DPH]]*Tabuľka9[[#This Row],[Priemerný odber za mesiac]]</f>
        <v>0</v>
      </c>
      <c r="K585" s="17" t="e">
        <f>Tabuľka9[[#This Row],[Cena za MJ s DPH]]*Tabuľka9[[#This Row],[Predpokladaný odber počas 6 mesiacov]]</f>
        <v>#REF!</v>
      </c>
      <c r="L585" s="1">
        <v>647551</v>
      </c>
      <c r="M585" t="e">
        <f>_xlfn.XLOOKUP(Tabuľka9[[#This Row],[IČO]],#REF!,#REF!)</f>
        <v>#REF!</v>
      </c>
      <c r="N585" t="e">
        <f>_xlfn.XLOOKUP(Tabuľka9[[#This Row],[IČO]],#REF!,#REF!)</f>
        <v>#REF!</v>
      </c>
    </row>
    <row r="586" spans="1:14" hidden="1" x14ac:dyDescent="0.35">
      <c r="A586" t="s">
        <v>84</v>
      </c>
      <c r="B586" t="s">
        <v>91</v>
      </c>
      <c r="C586" t="s">
        <v>13</v>
      </c>
      <c r="E586" s="10">
        <f>IF(COUNTIF(cis_DPH!$B$2:$B$84,B586)&gt;0,D586*1.1,IF(COUNTIF(cis_DPH!$B$85:$B$171,B586)&gt;0,D586*1.2,"chyba"))</f>
        <v>0</v>
      </c>
      <c r="G586" s="16" t="e">
        <f>_xlfn.XLOOKUP(Tabuľka9[[#This Row],[položka]],#REF!,#REF!)</f>
        <v>#REF!</v>
      </c>
      <c r="I586" s="15">
        <f>Tabuľka9[[#This Row],[Aktuálna cena v RZ s DPH]]*Tabuľka9[[#This Row],[Priemerný odber za mesiac]]</f>
        <v>0</v>
      </c>
      <c r="K586" s="17" t="e">
        <f>Tabuľka9[[#This Row],[Cena za MJ s DPH]]*Tabuľka9[[#This Row],[Predpokladaný odber počas 6 mesiacov]]</f>
        <v>#REF!</v>
      </c>
      <c r="L586" s="1">
        <v>647551</v>
      </c>
      <c r="M586" t="e">
        <f>_xlfn.XLOOKUP(Tabuľka9[[#This Row],[IČO]],#REF!,#REF!)</f>
        <v>#REF!</v>
      </c>
      <c r="N586" t="e">
        <f>_xlfn.XLOOKUP(Tabuľka9[[#This Row],[IČO]],#REF!,#REF!)</f>
        <v>#REF!</v>
      </c>
    </row>
    <row r="587" spans="1:14" hidden="1" x14ac:dyDescent="0.35">
      <c r="A587" t="s">
        <v>84</v>
      </c>
      <c r="B587" t="s">
        <v>92</v>
      </c>
      <c r="C587" t="s">
        <v>13</v>
      </c>
      <c r="E587" s="10">
        <f>IF(COUNTIF(cis_DPH!$B$2:$B$84,B587)&gt;0,D587*1.1,IF(COUNTIF(cis_DPH!$B$85:$B$171,B587)&gt;0,D587*1.2,"chyba"))</f>
        <v>0</v>
      </c>
      <c r="G587" s="16" t="e">
        <f>_xlfn.XLOOKUP(Tabuľka9[[#This Row],[položka]],#REF!,#REF!)</f>
        <v>#REF!</v>
      </c>
      <c r="I587" s="15">
        <f>Tabuľka9[[#This Row],[Aktuálna cena v RZ s DPH]]*Tabuľka9[[#This Row],[Priemerný odber za mesiac]]</f>
        <v>0</v>
      </c>
      <c r="K587" s="17" t="e">
        <f>Tabuľka9[[#This Row],[Cena za MJ s DPH]]*Tabuľka9[[#This Row],[Predpokladaný odber počas 6 mesiacov]]</f>
        <v>#REF!</v>
      </c>
      <c r="L587" s="1">
        <v>647551</v>
      </c>
      <c r="M587" t="e">
        <f>_xlfn.XLOOKUP(Tabuľka9[[#This Row],[IČO]],#REF!,#REF!)</f>
        <v>#REF!</v>
      </c>
      <c r="N587" t="e">
        <f>_xlfn.XLOOKUP(Tabuľka9[[#This Row],[IČO]],#REF!,#REF!)</f>
        <v>#REF!</v>
      </c>
    </row>
    <row r="588" spans="1:14" hidden="1" x14ac:dyDescent="0.35">
      <c r="A588" t="s">
        <v>93</v>
      </c>
      <c r="B588" t="s">
        <v>94</v>
      </c>
      <c r="C588" t="s">
        <v>13</v>
      </c>
      <c r="E588" s="10">
        <f>IF(COUNTIF(cis_DPH!$B$2:$B$84,B588)&gt;0,D588*1.1,IF(COUNTIF(cis_DPH!$B$85:$B$171,B588)&gt;0,D588*1.2,"chyba"))</f>
        <v>0</v>
      </c>
      <c r="G588" s="16" t="e">
        <f>_xlfn.XLOOKUP(Tabuľka9[[#This Row],[položka]],#REF!,#REF!)</f>
        <v>#REF!</v>
      </c>
      <c r="I588" s="15">
        <f>Tabuľka9[[#This Row],[Aktuálna cena v RZ s DPH]]*Tabuľka9[[#This Row],[Priemerný odber za mesiac]]</f>
        <v>0</v>
      </c>
      <c r="K588" s="17" t="e">
        <f>Tabuľka9[[#This Row],[Cena za MJ s DPH]]*Tabuľka9[[#This Row],[Predpokladaný odber počas 6 mesiacov]]</f>
        <v>#REF!</v>
      </c>
      <c r="L588" s="1">
        <v>647551</v>
      </c>
      <c r="M588" t="e">
        <f>_xlfn.XLOOKUP(Tabuľka9[[#This Row],[IČO]],#REF!,#REF!)</f>
        <v>#REF!</v>
      </c>
      <c r="N588" t="e">
        <f>_xlfn.XLOOKUP(Tabuľka9[[#This Row],[IČO]],#REF!,#REF!)</f>
        <v>#REF!</v>
      </c>
    </row>
    <row r="589" spans="1:14" hidden="1" x14ac:dyDescent="0.35">
      <c r="A589" t="s">
        <v>95</v>
      </c>
      <c r="B589" t="s">
        <v>96</v>
      </c>
      <c r="C589" t="s">
        <v>13</v>
      </c>
      <c r="E589" s="10">
        <f>IF(COUNTIF(cis_DPH!$B$2:$B$84,B589)&gt;0,D589*1.1,IF(COUNTIF(cis_DPH!$B$85:$B$171,B589)&gt;0,D589*1.2,"chyba"))</f>
        <v>0</v>
      </c>
      <c r="G589" s="16" t="e">
        <f>_xlfn.XLOOKUP(Tabuľka9[[#This Row],[položka]],#REF!,#REF!)</f>
        <v>#REF!</v>
      </c>
      <c r="I589" s="15">
        <f>Tabuľka9[[#This Row],[Aktuálna cena v RZ s DPH]]*Tabuľka9[[#This Row],[Priemerný odber za mesiac]]</f>
        <v>0</v>
      </c>
      <c r="K589" s="17" t="e">
        <f>Tabuľka9[[#This Row],[Cena za MJ s DPH]]*Tabuľka9[[#This Row],[Predpokladaný odber počas 6 mesiacov]]</f>
        <v>#REF!</v>
      </c>
      <c r="L589" s="1">
        <v>647551</v>
      </c>
      <c r="M589" t="e">
        <f>_xlfn.XLOOKUP(Tabuľka9[[#This Row],[IČO]],#REF!,#REF!)</f>
        <v>#REF!</v>
      </c>
      <c r="N589" t="e">
        <f>_xlfn.XLOOKUP(Tabuľka9[[#This Row],[IČO]],#REF!,#REF!)</f>
        <v>#REF!</v>
      </c>
    </row>
    <row r="590" spans="1:14" hidden="1" x14ac:dyDescent="0.35">
      <c r="A590" t="s">
        <v>95</v>
      </c>
      <c r="B590" t="s">
        <v>97</v>
      </c>
      <c r="C590" t="s">
        <v>13</v>
      </c>
      <c r="E590" s="10">
        <f>IF(COUNTIF(cis_DPH!$B$2:$B$84,B590)&gt;0,D590*1.1,IF(COUNTIF(cis_DPH!$B$85:$B$171,B590)&gt;0,D590*1.2,"chyba"))</f>
        <v>0</v>
      </c>
      <c r="G590" s="16" t="e">
        <f>_xlfn.XLOOKUP(Tabuľka9[[#This Row],[položka]],#REF!,#REF!)</f>
        <v>#REF!</v>
      </c>
      <c r="I590" s="15">
        <f>Tabuľka9[[#This Row],[Aktuálna cena v RZ s DPH]]*Tabuľka9[[#This Row],[Priemerný odber za mesiac]]</f>
        <v>0</v>
      </c>
      <c r="K590" s="17" t="e">
        <f>Tabuľka9[[#This Row],[Cena za MJ s DPH]]*Tabuľka9[[#This Row],[Predpokladaný odber počas 6 mesiacov]]</f>
        <v>#REF!</v>
      </c>
      <c r="L590" s="1">
        <v>647551</v>
      </c>
      <c r="M590" t="e">
        <f>_xlfn.XLOOKUP(Tabuľka9[[#This Row],[IČO]],#REF!,#REF!)</f>
        <v>#REF!</v>
      </c>
      <c r="N590" t="e">
        <f>_xlfn.XLOOKUP(Tabuľka9[[#This Row],[IČO]],#REF!,#REF!)</f>
        <v>#REF!</v>
      </c>
    </row>
    <row r="591" spans="1:14" hidden="1" x14ac:dyDescent="0.35">
      <c r="A591" t="s">
        <v>95</v>
      </c>
      <c r="B591" t="s">
        <v>98</v>
      </c>
      <c r="C591" t="s">
        <v>13</v>
      </c>
      <c r="E591" s="10">
        <f>IF(COUNTIF(cis_DPH!$B$2:$B$84,B591)&gt;0,D591*1.1,IF(COUNTIF(cis_DPH!$B$85:$B$171,B591)&gt;0,D591*1.2,"chyba"))</f>
        <v>0</v>
      </c>
      <c r="G591" s="16" t="e">
        <f>_xlfn.XLOOKUP(Tabuľka9[[#This Row],[položka]],#REF!,#REF!)</f>
        <v>#REF!</v>
      </c>
      <c r="I591" s="15">
        <f>Tabuľka9[[#This Row],[Aktuálna cena v RZ s DPH]]*Tabuľka9[[#This Row],[Priemerný odber za mesiac]]</f>
        <v>0</v>
      </c>
      <c r="K591" s="17" t="e">
        <f>Tabuľka9[[#This Row],[Cena za MJ s DPH]]*Tabuľka9[[#This Row],[Predpokladaný odber počas 6 mesiacov]]</f>
        <v>#REF!</v>
      </c>
      <c r="L591" s="1">
        <v>647551</v>
      </c>
      <c r="M591" t="e">
        <f>_xlfn.XLOOKUP(Tabuľka9[[#This Row],[IČO]],#REF!,#REF!)</f>
        <v>#REF!</v>
      </c>
      <c r="N591" t="e">
        <f>_xlfn.XLOOKUP(Tabuľka9[[#This Row],[IČO]],#REF!,#REF!)</f>
        <v>#REF!</v>
      </c>
    </row>
    <row r="592" spans="1:14" hidden="1" x14ac:dyDescent="0.35">
      <c r="A592" t="s">
        <v>95</v>
      </c>
      <c r="B592" t="s">
        <v>99</v>
      </c>
      <c r="C592" t="s">
        <v>13</v>
      </c>
      <c r="E592" s="10">
        <f>IF(COUNTIF(cis_DPH!$B$2:$B$84,B592)&gt;0,D592*1.1,IF(COUNTIF(cis_DPH!$B$85:$B$171,B592)&gt;0,D592*1.2,"chyba"))</f>
        <v>0</v>
      </c>
      <c r="G592" s="16" t="e">
        <f>_xlfn.XLOOKUP(Tabuľka9[[#This Row],[položka]],#REF!,#REF!)</f>
        <v>#REF!</v>
      </c>
      <c r="I592" s="15">
        <f>Tabuľka9[[#This Row],[Aktuálna cena v RZ s DPH]]*Tabuľka9[[#This Row],[Priemerný odber za mesiac]]</f>
        <v>0</v>
      </c>
      <c r="K592" s="17" t="e">
        <f>Tabuľka9[[#This Row],[Cena za MJ s DPH]]*Tabuľka9[[#This Row],[Predpokladaný odber počas 6 mesiacov]]</f>
        <v>#REF!</v>
      </c>
      <c r="L592" s="1">
        <v>647551</v>
      </c>
      <c r="M592" t="e">
        <f>_xlfn.XLOOKUP(Tabuľka9[[#This Row],[IČO]],#REF!,#REF!)</f>
        <v>#REF!</v>
      </c>
      <c r="N592" t="e">
        <f>_xlfn.XLOOKUP(Tabuľka9[[#This Row],[IČO]],#REF!,#REF!)</f>
        <v>#REF!</v>
      </c>
    </row>
    <row r="593" spans="1:14" hidden="1" x14ac:dyDescent="0.35">
      <c r="A593" t="s">
        <v>95</v>
      </c>
      <c r="B593" t="s">
        <v>100</v>
      </c>
      <c r="C593" t="s">
        <v>13</v>
      </c>
      <c r="E593" s="10">
        <f>IF(COUNTIF(cis_DPH!$B$2:$B$84,B593)&gt;0,D593*1.1,IF(COUNTIF(cis_DPH!$B$85:$B$171,B593)&gt;0,D593*1.2,"chyba"))</f>
        <v>0</v>
      </c>
      <c r="G593" s="16" t="e">
        <f>_xlfn.XLOOKUP(Tabuľka9[[#This Row],[položka]],#REF!,#REF!)</f>
        <v>#REF!</v>
      </c>
      <c r="I593" s="15">
        <f>Tabuľka9[[#This Row],[Aktuálna cena v RZ s DPH]]*Tabuľka9[[#This Row],[Priemerný odber za mesiac]]</f>
        <v>0</v>
      </c>
      <c r="K593" s="17" t="e">
        <f>Tabuľka9[[#This Row],[Cena za MJ s DPH]]*Tabuľka9[[#This Row],[Predpokladaný odber počas 6 mesiacov]]</f>
        <v>#REF!</v>
      </c>
      <c r="L593" s="1">
        <v>647551</v>
      </c>
      <c r="M593" t="e">
        <f>_xlfn.XLOOKUP(Tabuľka9[[#This Row],[IČO]],#REF!,#REF!)</f>
        <v>#REF!</v>
      </c>
      <c r="N593" t="e">
        <f>_xlfn.XLOOKUP(Tabuľka9[[#This Row],[IČO]],#REF!,#REF!)</f>
        <v>#REF!</v>
      </c>
    </row>
    <row r="594" spans="1:14" hidden="1" x14ac:dyDescent="0.35">
      <c r="A594" t="s">
        <v>95</v>
      </c>
      <c r="B594" t="s">
        <v>101</v>
      </c>
      <c r="C594" t="s">
        <v>13</v>
      </c>
      <c r="E594" s="10">
        <f>IF(COUNTIF(cis_DPH!$B$2:$B$84,B594)&gt;0,D594*1.1,IF(COUNTIF(cis_DPH!$B$85:$B$171,B594)&gt;0,D594*1.2,"chyba"))</f>
        <v>0</v>
      </c>
      <c r="G594" s="16" t="e">
        <f>_xlfn.XLOOKUP(Tabuľka9[[#This Row],[položka]],#REF!,#REF!)</f>
        <v>#REF!</v>
      </c>
      <c r="I594" s="15">
        <f>Tabuľka9[[#This Row],[Aktuálna cena v RZ s DPH]]*Tabuľka9[[#This Row],[Priemerný odber za mesiac]]</f>
        <v>0</v>
      </c>
      <c r="K594" s="17" t="e">
        <f>Tabuľka9[[#This Row],[Cena za MJ s DPH]]*Tabuľka9[[#This Row],[Predpokladaný odber počas 6 mesiacov]]</f>
        <v>#REF!</v>
      </c>
      <c r="L594" s="1">
        <v>647551</v>
      </c>
      <c r="M594" t="e">
        <f>_xlfn.XLOOKUP(Tabuľka9[[#This Row],[IČO]],#REF!,#REF!)</f>
        <v>#REF!</v>
      </c>
      <c r="N594" t="e">
        <f>_xlfn.XLOOKUP(Tabuľka9[[#This Row],[IČO]],#REF!,#REF!)</f>
        <v>#REF!</v>
      </c>
    </row>
    <row r="595" spans="1:14" hidden="1" x14ac:dyDescent="0.35">
      <c r="A595" t="s">
        <v>95</v>
      </c>
      <c r="B595" t="s">
        <v>102</v>
      </c>
      <c r="C595" t="s">
        <v>48</v>
      </c>
      <c r="E595" s="10">
        <f>IF(COUNTIF(cis_DPH!$B$2:$B$84,B595)&gt;0,D595*1.1,IF(COUNTIF(cis_DPH!$B$85:$B$171,B595)&gt;0,D595*1.2,"chyba"))</f>
        <v>0</v>
      </c>
      <c r="G595" s="16" t="e">
        <f>_xlfn.XLOOKUP(Tabuľka9[[#This Row],[položka]],#REF!,#REF!)</f>
        <v>#REF!</v>
      </c>
      <c r="I595" s="15">
        <f>Tabuľka9[[#This Row],[Aktuálna cena v RZ s DPH]]*Tabuľka9[[#This Row],[Priemerný odber za mesiac]]</f>
        <v>0</v>
      </c>
      <c r="K595" s="17" t="e">
        <f>Tabuľka9[[#This Row],[Cena za MJ s DPH]]*Tabuľka9[[#This Row],[Predpokladaný odber počas 6 mesiacov]]</f>
        <v>#REF!</v>
      </c>
      <c r="L595" s="1">
        <v>647551</v>
      </c>
      <c r="M595" t="e">
        <f>_xlfn.XLOOKUP(Tabuľka9[[#This Row],[IČO]],#REF!,#REF!)</f>
        <v>#REF!</v>
      </c>
      <c r="N595" t="e">
        <f>_xlfn.XLOOKUP(Tabuľka9[[#This Row],[IČO]],#REF!,#REF!)</f>
        <v>#REF!</v>
      </c>
    </row>
    <row r="596" spans="1:14" hidden="1" x14ac:dyDescent="0.35">
      <c r="A596" t="s">
        <v>95</v>
      </c>
      <c r="B596" t="s">
        <v>103</v>
      </c>
      <c r="C596" t="s">
        <v>13</v>
      </c>
      <c r="E596" s="10">
        <f>IF(COUNTIF(cis_DPH!$B$2:$B$84,B596)&gt;0,D596*1.1,IF(COUNTIF(cis_DPH!$B$85:$B$171,B596)&gt;0,D596*1.2,"chyba"))</f>
        <v>0</v>
      </c>
      <c r="G596" s="16" t="e">
        <f>_xlfn.XLOOKUP(Tabuľka9[[#This Row],[položka]],#REF!,#REF!)</f>
        <v>#REF!</v>
      </c>
      <c r="I596" s="15">
        <f>Tabuľka9[[#This Row],[Aktuálna cena v RZ s DPH]]*Tabuľka9[[#This Row],[Priemerný odber za mesiac]]</f>
        <v>0</v>
      </c>
      <c r="K596" s="17" t="e">
        <f>Tabuľka9[[#This Row],[Cena za MJ s DPH]]*Tabuľka9[[#This Row],[Predpokladaný odber počas 6 mesiacov]]</f>
        <v>#REF!</v>
      </c>
      <c r="L596" s="1">
        <v>647551</v>
      </c>
      <c r="M596" t="e">
        <f>_xlfn.XLOOKUP(Tabuľka9[[#This Row],[IČO]],#REF!,#REF!)</f>
        <v>#REF!</v>
      </c>
      <c r="N596" t="e">
        <f>_xlfn.XLOOKUP(Tabuľka9[[#This Row],[IČO]],#REF!,#REF!)</f>
        <v>#REF!</v>
      </c>
    </row>
    <row r="597" spans="1:14" hidden="1" x14ac:dyDescent="0.35">
      <c r="A597" t="s">
        <v>95</v>
      </c>
      <c r="B597" t="s">
        <v>104</v>
      </c>
      <c r="C597" t="s">
        <v>48</v>
      </c>
      <c r="E597" s="10">
        <f>IF(COUNTIF(cis_DPH!$B$2:$B$84,B597)&gt;0,D597*1.1,IF(COUNTIF(cis_DPH!$B$85:$B$171,B597)&gt;0,D597*1.2,"chyba"))</f>
        <v>0</v>
      </c>
      <c r="G597" s="16" t="e">
        <f>_xlfn.XLOOKUP(Tabuľka9[[#This Row],[položka]],#REF!,#REF!)</f>
        <v>#REF!</v>
      </c>
      <c r="I597" s="15">
        <f>Tabuľka9[[#This Row],[Aktuálna cena v RZ s DPH]]*Tabuľka9[[#This Row],[Priemerný odber za mesiac]]</f>
        <v>0</v>
      </c>
      <c r="K597" s="17" t="e">
        <f>Tabuľka9[[#This Row],[Cena za MJ s DPH]]*Tabuľka9[[#This Row],[Predpokladaný odber počas 6 mesiacov]]</f>
        <v>#REF!</v>
      </c>
      <c r="L597" s="1">
        <v>647551</v>
      </c>
      <c r="M597" t="e">
        <f>_xlfn.XLOOKUP(Tabuľka9[[#This Row],[IČO]],#REF!,#REF!)</f>
        <v>#REF!</v>
      </c>
      <c r="N597" t="e">
        <f>_xlfn.XLOOKUP(Tabuľka9[[#This Row],[IČO]],#REF!,#REF!)</f>
        <v>#REF!</v>
      </c>
    </row>
    <row r="598" spans="1:14" hidden="1" x14ac:dyDescent="0.35">
      <c r="A598" t="s">
        <v>95</v>
      </c>
      <c r="B598" t="s">
        <v>105</v>
      </c>
      <c r="C598" t="s">
        <v>13</v>
      </c>
      <c r="E598" s="10">
        <f>IF(COUNTIF(cis_DPH!$B$2:$B$84,B598)&gt;0,D598*1.1,IF(COUNTIF(cis_DPH!$B$85:$B$171,B598)&gt;0,D598*1.2,"chyba"))</f>
        <v>0</v>
      </c>
      <c r="G598" s="16" t="e">
        <f>_xlfn.XLOOKUP(Tabuľka9[[#This Row],[položka]],#REF!,#REF!)</f>
        <v>#REF!</v>
      </c>
      <c r="I598" s="15">
        <f>Tabuľka9[[#This Row],[Aktuálna cena v RZ s DPH]]*Tabuľka9[[#This Row],[Priemerný odber za mesiac]]</f>
        <v>0</v>
      </c>
      <c r="K598" s="17" t="e">
        <f>Tabuľka9[[#This Row],[Cena za MJ s DPH]]*Tabuľka9[[#This Row],[Predpokladaný odber počas 6 mesiacov]]</f>
        <v>#REF!</v>
      </c>
      <c r="L598" s="1">
        <v>647551</v>
      </c>
      <c r="M598" t="e">
        <f>_xlfn.XLOOKUP(Tabuľka9[[#This Row],[IČO]],#REF!,#REF!)</f>
        <v>#REF!</v>
      </c>
      <c r="N598" t="e">
        <f>_xlfn.XLOOKUP(Tabuľka9[[#This Row],[IČO]],#REF!,#REF!)</f>
        <v>#REF!</v>
      </c>
    </row>
    <row r="599" spans="1:14" hidden="1" x14ac:dyDescent="0.35">
      <c r="A599" t="s">
        <v>95</v>
      </c>
      <c r="B599" t="s">
        <v>106</v>
      </c>
      <c r="C599" t="s">
        <v>13</v>
      </c>
      <c r="E599" s="10">
        <f>IF(COUNTIF(cis_DPH!$B$2:$B$84,B599)&gt;0,D599*1.1,IF(COUNTIF(cis_DPH!$B$85:$B$171,B599)&gt;0,D599*1.2,"chyba"))</f>
        <v>0</v>
      </c>
      <c r="G599" s="16" t="e">
        <f>_xlfn.XLOOKUP(Tabuľka9[[#This Row],[položka]],#REF!,#REF!)</f>
        <v>#REF!</v>
      </c>
      <c r="I599" s="15">
        <f>Tabuľka9[[#This Row],[Aktuálna cena v RZ s DPH]]*Tabuľka9[[#This Row],[Priemerný odber za mesiac]]</f>
        <v>0</v>
      </c>
      <c r="K599" s="17" t="e">
        <f>Tabuľka9[[#This Row],[Cena za MJ s DPH]]*Tabuľka9[[#This Row],[Predpokladaný odber počas 6 mesiacov]]</f>
        <v>#REF!</v>
      </c>
      <c r="L599" s="1">
        <v>647551</v>
      </c>
      <c r="M599" t="e">
        <f>_xlfn.XLOOKUP(Tabuľka9[[#This Row],[IČO]],#REF!,#REF!)</f>
        <v>#REF!</v>
      </c>
      <c r="N599" t="e">
        <f>_xlfn.XLOOKUP(Tabuľka9[[#This Row],[IČO]],#REF!,#REF!)</f>
        <v>#REF!</v>
      </c>
    </row>
    <row r="600" spans="1:14" hidden="1" x14ac:dyDescent="0.35">
      <c r="A600" t="s">
        <v>93</v>
      </c>
      <c r="B600" t="s">
        <v>107</v>
      </c>
      <c r="C600" t="s">
        <v>48</v>
      </c>
      <c r="E600" s="10">
        <f>IF(COUNTIF(cis_DPH!$B$2:$B$84,B600)&gt;0,D600*1.1,IF(COUNTIF(cis_DPH!$B$85:$B$171,B600)&gt;0,D600*1.2,"chyba"))</f>
        <v>0</v>
      </c>
      <c r="G600" s="16" t="e">
        <f>_xlfn.XLOOKUP(Tabuľka9[[#This Row],[položka]],#REF!,#REF!)</f>
        <v>#REF!</v>
      </c>
      <c r="I600" s="15">
        <f>Tabuľka9[[#This Row],[Aktuálna cena v RZ s DPH]]*Tabuľka9[[#This Row],[Priemerný odber za mesiac]]</f>
        <v>0</v>
      </c>
      <c r="K600" s="17" t="e">
        <f>Tabuľka9[[#This Row],[Cena za MJ s DPH]]*Tabuľka9[[#This Row],[Predpokladaný odber počas 6 mesiacov]]</f>
        <v>#REF!</v>
      </c>
      <c r="L600" s="1">
        <v>647551</v>
      </c>
      <c r="M600" t="e">
        <f>_xlfn.XLOOKUP(Tabuľka9[[#This Row],[IČO]],#REF!,#REF!)</f>
        <v>#REF!</v>
      </c>
      <c r="N600" t="e">
        <f>_xlfn.XLOOKUP(Tabuľka9[[#This Row],[IČO]],#REF!,#REF!)</f>
        <v>#REF!</v>
      </c>
    </row>
    <row r="601" spans="1:14" hidden="1" x14ac:dyDescent="0.35">
      <c r="A601" t="s">
        <v>95</v>
      </c>
      <c r="B601" t="s">
        <v>108</v>
      </c>
      <c r="C601" t="s">
        <v>13</v>
      </c>
      <c r="E601" s="10">
        <f>IF(COUNTIF(cis_DPH!$B$2:$B$84,B601)&gt;0,D601*1.1,IF(COUNTIF(cis_DPH!$B$85:$B$171,B601)&gt;0,D601*1.2,"chyba"))</f>
        <v>0</v>
      </c>
      <c r="G601" s="16" t="e">
        <f>_xlfn.XLOOKUP(Tabuľka9[[#This Row],[položka]],#REF!,#REF!)</f>
        <v>#REF!</v>
      </c>
      <c r="I601" s="15">
        <f>Tabuľka9[[#This Row],[Aktuálna cena v RZ s DPH]]*Tabuľka9[[#This Row],[Priemerný odber za mesiac]]</f>
        <v>0</v>
      </c>
      <c r="K601" s="17" t="e">
        <f>Tabuľka9[[#This Row],[Cena za MJ s DPH]]*Tabuľka9[[#This Row],[Predpokladaný odber počas 6 mesiacov]]</f>
        <v>#REF!</v>
      </c>
      <c r="L601" s="1">
        <v>647551</v>
      </c>
      <c r="M601" t="e">
        <f>_xlfn.XLOOKUP(Tabuľka9[[#This Row],[IČO]],#REF!,#REF!)</f>
        <v>#REF!</v>
      </c>
      <c r="N601" t="e">
        <f>_xlfn.XLOOKUP(Tabuľka9[[#This Row],[IČO]],#REF!,#REF!)</f>
        <v>#REF!</v>
      </c>
    </row>
    <row r="602" spans="1:14" hidden="1" x14ac:dyDescent="0.35">
      <c r="A602" t="s">
        <v>95</v>
      </c>
      <c r="B602" t="s">
        <v>109</v>
      </c>
      <c r="C602" t="s">
        <v>13</v>
      </c>
      <c r="E602" s="10">
        <f>IF(COUNTIF(cis_DPH!$B$2:$B$84,B602)&gt;0,D602*1.1,IF(COUNTIF(cis_DPH!$B$85:$B$171,B602)&gt;0,D602*1.2,"chyba"))</f>
        <v>0</v>
      </c>
      <c r="G602" s="16" t="e">
        <f>_xlfn.XLOOKUP(Tabuľka9[[#This Row],[položka]],#REF!,#REF!)</f>
        <v>#REF!</v>
      </c>
      <c r="I602" s="15">
        <f>Tabuľka9[[#This Row],[Aktuálna cena v RZ s DPH]]*Tabuľka9[[#This Row],[Priemerný odber za mesiac]]</f>
        <v>0</v>
      </c>
      <c r="K602" s="17" t="e">
        <f>Tabuľka9[[#This Row],[Cena za MJ s DPH]]*Tabuľka9[[#This Row],[Predpokladaný odber počas 6 mesiacov]]</f>
        <v>#REF!</v>
      </c>
      <c r="L602" s="1">
        <v>647551</v>
      </c>
      <c r="M602" t="e">
        <f>_xlfn.XLOOKUP(Tabuľka9[[#This Row],[IČO]],#REF!,#REF!)</f>
        <v>#REF!</v>
      </c>
      <c r="N602" t="e">
        <f>_xlfn.XLOOKUP(Tabuľka9[[#This Row],[IČO]],#REF!,#REF!)</f>
        <v>#REF!</v>
      </c>
    </row>
    <row r="603" spans="1:14" hidden="1" x14ac:dyDescent="0.35">
      <c r="A603" t="s">
        <v>95</v>
      </c>
      <c r="B603" t="s">
        <v>110</v>
      </c>
      <c r="C603" t="s">
        <v>13</v>
      </c>
      <c r="D603" s="9">
        <v>0.26</v>
      </c>
      <c r="E603" s="10">
        <f>IF(COUNTIF(cis_DPH!$B$2:$B$84,B603)&gt;0,D603*1.1,IF(COUNTIF(cis_DPH!$B$85:$B$171,B603)&gt;0,D603*1.2,"chyba"))</f>
        <v>0.28600000000000003</v>
      </c>
      <c r="G603" s="16" t="e">
        <f>_xlfn.XLOOKUP(Tabuľka9[[#This Row],[položka]],#REF!,#REF!)</f>
        <v>#REF!</v>
      </c>
      <c r="H603">
        <v>130</v>
      </c>
      <c r="I603" s="15">
        <f>Tabuľka9[[#This Row],[Aktuálna cena v RZ s DPH]]*Tabuľka9[[#This Row],[Priemerný odber za mesiac]]</f>
        <v>37.180000000000007</v>
      </c>
      <c r="J603">
        <v>520</v>
      </c>
      <c r="K603" s="17" t="e">
        <f>Tabuľka9[[#This Row],[Cena za MJ s DPH]]*Tabuľka9[[#This Row],[Predpokladaný odber počas 6 mesiacov]]</f>
        <v>#REF!</v>
      </c>
      <c r="L603" s="1">
        <v>647551</v>
      </c>
      <c r="M603" t="e">
        <f>_xlfn.XLOOKUP(Tabuľka9[[#This Row],[IČO]],#REF!,#REF!)</f>
        <v>#REF!</v>
      </c>
      <c r="N603" t="e">
        <f>_xlfn.XLOOKUP(Tabuľka9[[#This Row],[IČO]],#REF!,#REF!)</f>
        <v>#REF!</v>
      </c>
    </row>
    <row r="604" spans="1:14" hidden="1" x14ac:dyDescent="0.35">
      <c r="A604" t="s">
        <v>95</v>
      </c>
      <c r="B604" t="s">
        <v>111</v>
      </c>
      <c r="C604" t="s">
        <v>13</v>
      </c>
      <c r="D604" s="9">
        <v>7.5</v>
      </c>
      <c r="E604" s="10">
        <f>IF(COUNTIF(cis_DPH!$B$2:$B$84,B604)&gt;0,D604*1.1,IF(COUNTIF(cis_DPH!$B$85:$B$171,B604)&gt;0,D604*1.2,"chyba"))</f>
        <v>8.25</v>
      </c>
      <c r="G604" s="16" t="e">
        <f>_xlfn.XLOOKUP(Tabuľka9[[#This Row],[položka]],#REF!,#REF!)</f>
        <v>#REF!</v>
      </c>
      <c r="H604">
        <v>72</v>
      </c>
      <c r="I604" s="15">
        <f>Tabuľka9[[#This Row],[Aktuálna cena v RZ s DPH]]*Tabuľka9[[#This Row],[Priemerný odber za mesiac]]</f>
        <v>594</v>
      </c>
      <c r="J604">
        <v>360</v>
      </c>
      <c r="K604" s="17" t="e">
        <f>Tabuľka9[[#This Row],[Cena za MJ s DPH]]*Tabuľka9[[#This Row],[Predpokladaný odber počas 6 mesiacov]]</f>
        <v>#REF!</v>
      </c>
      <c r="L604" s="1">
        <v>647551</v>
      </c>
      <c r="M604" t="e">
        <f>_xlfn.XLOOKUP(Tabuľka9[[#This Row],[IČO]],#REF!,#REF!)</f>
        <v>#REF!</v>
      </c>
      <c r="N604" t="e">
        <f>_xlfn.XLOOKUP(Tabuľka9[[#This Row],[IČO]],#REF!,#REF!)</f>
        <v>#REF!</v>
      </c>
    </row>
    <row r="605" spans="1:14" hidden="1" x14ac:dyDescent="0.35">
      <c r="A605" t="s">
        <v>95</v>
      </c>
      <c r="B605" t="s">
        <v>112</v>
      </c>
      <c r="C605" t="s">
        <v>48</v>
      </c>
      <c r="E605" s="10">
        <f>IF(COUNTIF(cis_DPH!$B$2:$B$84,B605)&gt;0,D605*1.1,IF(COUNTIF(cis_DPH!$B$85:$B$171,B605)&gt;0,D605*1.2,"chyba"))</f>
        <v>0</v>
      </c>
      <c r="G605" s="16" t="e">
        <f>_xlfn.XLOOKUP(Tabuľka9[[#This Row],[položka]],#REF!,#REF!)</f>
        <v>#REF!</v>
      </c>
      <c r="I605" s="15">
        <f>Tabuľka9[[#This Row],[Aktuálna cena v RZ s DPH]]*Tabuľka9[[#This Row],[Priemerný odber za mesiac]]</f>
        <v>0</v>
      </c>
      <c r="K605" s="17" t="e">
        <f>Tabuľka9[[#This Row],[Cena za MJ s DPH]]*Tabuľka9[[#This Row],[Predpokladaný odber počas 6 mesiacov]]</f>
        <v>#REF!</v>
      </c>
      <c r="L605" s="1">
        <v>647551</v>
      </c>
      <c r="M605" t="e">
        <f>_xlfn.XLOOKUP(Tabuľka9[[#This Row],[IČO]],#REF!,#REF!)</f>
        <v>#REF!</v>
      </c>
      <c r="N605" t="e">
        <f>_xlfn.XLOOKUP(Tabuľka9[[#This Row],[IČO]],#REF!,#REF!)</f>
        <v>#REF!</v>
      </c>
    </row>
    <row r="606" spans="1:14" hidden="1" x14ac:dyDescent="0.35">
      <c r="A606" t="s">
        <v>95</v>
      </c>
      <c r="B606" t="s">
        <v>113</v>
      </c>
      <c r="C606" t="s">
        <v>13</v>
      </c>
      <c r="D606" s="9">
        <v>4.9000000000000004</v>
      </c>
      <c r="E606" s="10">
        <f>IF(COUNTIF(cis_DPH!$B$2:$B$84,B606)&gt;0,D606*1.1,IF(COUNTIF(cis_DPH!$B$85:$B$171,B606)&gt;0,D606*1.2,"chyba"))</f>
        <v>5.3900000000000006</v>
      </c>
      <c r="G606" s="16" t="e">
        <f>_xlfn.XLOOKUP(Tabuľka9[[#This Row],[položka]],#REF!,#REF!)</f>
        <v>#REF!</v>
      </c>
      <c r="H606">
        <v>28</v>
      </c>
      <c r="I606" s="15">
        <f>Tabuľka9[[#This Row],[Aktuálna cena v RZ s DPH]]*Tabuľka9[[#This Row],[Priemerný odber za mesiac]]</f>
        <v>150.92000000000002</v>
      </c>
      <c r="J606">
        <v>112</v>
      </c>
      <c r="K606" s="17" t="e">
        <f>Tabuľka9[[#This Row],[Cena za MJ s DPH]]*Tabuľka9[[#This Row],[Predpokladaný odber počas 6 mesiacov]]</f>
        <v>#REF!</v>
      </c>
      <c r="L606" s="1">
        <v>647551</v>
      </c>
      <c r="M606" t="e">
        <f>_xlfn.XLOOKUP(Tabuľka9[[#This Row],[IČO]],#REF!,#REF!)</f>
        <v>#REF!</v>
      </c>
      <c r="N606" t="e">
        <f>_xlfn.XLOOKUP(Tabuľka9[[#This Row],[IČO]],#REF!,#REF!)</f>
        <v>#REF!</v>
      </c>
    </row>
    <row r="607" spans="1:14" hidden="1" x14ac:dyDescent="0.35">
      <c r="A607" t="s">
        <v>95</v>
      </c>
      <c r="B607" t="s">
        <v>114</v>
      </c>
      <c r="C607" t="s">
        <v>13</v>
      </c>
      <c r="E607" s="10">
        <f>IF(COUNTIF(cis_DPH!$B$2:$B$84,B607)&gt;0,D607*1.1,IF(COUNTIF(cis_DPH!$B$85:$B$171,B607)&gt;0,D607*1.2,"chyba"))</f>
        <v>0</v>
      </c>
      <c r="G607" s="16" t="e">
        <f>_xlfn.XLOOKUP(Tabuľka9[[#This Row],[položka]],#REF!,#REF!)</f>
        <v>#REF!</v>
      </c>
      <c r="I607" s="15">
        <f>Tabuľka9[[#This Row],[Aktuálna cena v RZ s DPH]]*Tabuľka9[[#This Row],[Priemerný odber za mesiac]]</f>
        <v>0</v>
      </c>
      <c r="K607" s="17" t="e">
        <f>Tabuľka9[[#This Row],[Cena za MJ s DPH]]*Tabuľka9[[#This Row],[Predpokladaný odber počas 6 mesiacov]]</f>
        <v>#REF!</v>
      </c>
      <c r="L607" s="1">
        <v>647551</v>
      </c>
      <c r="M607" t="e">
        <f>_xlfn.XLOOKUP(Tabuľka9[[#This Row],[IČO]],#REF!,#REF!)</f>
        <v>#REF!</v>
      </c>
      <c r="N607" t="e">
        <f>_xlfn.XLOOKUP(Tabuľka9[[#This Row],[IČO]],#REF!,#REF!)</f>
        <v>#REF!</v>
      </c>
    </row>
    <row r="608" spans="1:14" hidden="1" x14ac:dyDescent="0.35">
      <c r="A608" t="s">
        <v>95</v>
      </c>
      <c r="B608" t="s">
        <v>115</v>
      </c>
      <c r="C608" t="s">
        <v>13</v>
      </c>
      <c r="E608" s="10">
        <f>IF(COUNTIF(cis_DPH!$B$2:$B$84,B608)&gt;0,D608*1.1,IF(COUNTIF(cis_DPH!$B$85:$B$171,B608)&gt;0,D608*1.2,"chyba"))</f>
        <v>0</v>
      </c>
      <c r="G608" s="16" t="e">
        <f>_xlfn.XLOOKUP(Tabuľka9[[#This Row],[položka]],#REF!,#REF!)</f>
        <v>#REF!</v>
      </c>
      <c r="I608" s="15">
        <f>Tabuľka9[[#This Row],[Aktuálna cena v RZ s DPH]]*Tabuľka9[[#This Row],[Priemerný odber za mesiac]]</f>
        <v>0</v>
      </c>
      <c r="K608" s="17" t="e">
        <f>Tabuľka9[[#This Row],[Cena za MJ s DPH]]*Tabuľka9[[#This Row],[Predpokladaný odber počas 6 mesiacov]]</f>
        <v>#REF!</v>
      </c>
      <c r="L608" s="1">
        <v>647551</v>
      </c>
      <c r="M608" t="e">
        <f>_xlfn.XLOOKUP(Tabuľka9[[#This Row],[IČO]],#REF!,#REF!)</f>
        <v>#REF!</v>
      </c>
      <c r="N608" t="e">
        <f>_xlfn.XLOOKUP(Tabuľka9[[#This Row],[IČO]],#REF!,#REF!)</f>
        <v>#REF!</v>
      </c>
    </row>
    <row r="609" spans="1:14" hidden="1" x14ac:dyDescent="0.35">
      <c r="A609" t="s">
        <v>95</v>
      </c>
      <c r="B609" t="s">
        <v>116</v>
      </c>
      <c r="C609" t="s">
        <v>13</v>
      </c>
      <c r="E609" s="10">
        <f>IF(COUNTIF(cis_DPH!$B$2:$B$84,B609)&gt;0,D609*1.1,IF(COUNTIF(cis_DPH!$B$85:$B$171,B609)&gt;0,D609*1.2,"chyba"))</f>
        <v>0</v>
      </c>
      <c r="G609" s="16" t="e">
        <f>_xlfn.XLOOKUP(Tabuľka9[[#This Row],[položka]],#REF!,#REF!)</f>
        <v>#REF!</v>
      </c>
      <c r="I609" s="15">
        <f>Tabuľka9[[#This Row],[Aktuálna cena v RZ s DPH]]*Tabuľka9[[#This Row],[Priemerný odber za mesiac]]</f>
        <v>0</v>
      </c>
      <c r="K609" s="17" t="e">
        <f>Tabuľka9[[#This Row],[Cena za MJ s DPH]]*Tabuľka9[[#This Row],[Predpokladaný odber počas 6 mesiacov]]</f>
        <v>#REF!</v>
      </c>
      <c r="L609" s="1">
        <v>647551</v>
      </c>
      <c r="M609" t="e">
        <f>_xlfn.XLOOKUP(Tabuľka9[[#This Row],[IČO]],#REF!,#REF!)</f>
        <v>#REF!</v>
      </c>
      <c r="N609" t="e">
        <f>_xlfn.XLOOKUP(Tabuľka9[[#This Row],[IČO]],#REF!,#REF!)</f>
        <v>#REF!</v>
      </c>
    </row>
    <row r="610" spans="1:14" hidden="1" x14ac:dyDescent="0.35">
      <c r="A610" t="s">
        <v>84</v>
      </c>
      <c r="B610" t="s">
        <v>117</v>
      </c>
      <c r="C610" t="s">
        <v>13</v>
      </c>
      <c r="E610" s="10">
        <f>IF(COUNTIF(cis_DPH!$B$2:$B$84,B610)&gt;0,D610*1.1,IF(COUNTIF(cis_DPH!$B$85:$B$171,B610)&gt;0,D610*1.2,"chyba"))</f>
        <v>0</v>
      </c>
      <c r="G610" s="16" t="e">
        <f>_xlfn.XLOOKUP(Tabuľka9[[#This Row],[položka]],#REF!,#REF!)</f>
        <v>#REF!</v>
      </c>
      <c r="I610" s="15">
        <f>Tabuľka9[[#This Row],[Aktuálna cena v RZ s DPH]]*Tabuľka9[[#This Row],[Priemerný odber za mesiac]]</f>
        <v>0</v>
      </c>
      <c r="K610" s="17" t="e">
        <f>Tabuľka9[[#This Row],[Cena za MJ s DPH]]*Tabuľka9[[#This Row],[Predpokladaný odber počas 6 mesiacov]]</f>
        <v>#REF!</v>
      </c>
      <c r="L610" s="1">
        <v>647551</v>
      </c>
      <c r="M610" t="e">
        <f>_xlfn.XLOOKUP(Tabuľka9[[#This Row],[IČO]],#REF!,#REF!)</f>
        <v>#REF!</v>
      </c>
      <c r="N610" t="e">
        <f>_xlfn.XLOOKUP(Tabuľka9[[#This Row],[IČO]],#REF!,#REF!)</f>
        <v>#REF!</v>
      </c>
    </row>
    <row r="611" spans="1:14" hidden="1" x14ac:dyDescent="0.35">
      <c r="A611" t="s">
        <v>84</v>
      </c>
      <c r="B611" t="s">
        <v>118</v>
      </c>
      <c r="C611" t="s">
        <v>13</v>
      </c>
      <c r="E611" s="10">
        <f>IF(COUNTIF(cis_DPH!$B$2:$B$84,B611)&gt;0,D611*1.1,IF(COUNTIF(cis_DPH!$B$85:$B$171,B611)&gt;0,D611*1.2,"chyba"))</f>
        <v>0</v>
      </c>
      <c r="G611" s="16" t="e">
        <f>_xlfn.XLOOKUP(Tabuľka9[[#This Row],[položka]],#REF!,#REF!)</f>
        <v>#REF!</v>
      </c>
      <c r="I611" s="15">
        <f>Tabuľka9[[#This Row],[Aktuálna cena v RZ s DPH]]*Tabuľka9[[#This Row],[Priemerný odber za mesiac]]</f>
        <v>0</v>
      </c>
      <c r="K611" s="17" t="e">
        <f>Tabuľka9[[#This Row],[Cena za MJ s DPH]]*Tabuľka9[[#This Row],[Predpokladaný odber počas 6 mesiacov]]</f>
        <v>#REF!</v>
      </c>
      <c r="L611" s="1">
        <v>647551</v>
      </c>
      <c r="M611" t="e">
        <f>_xlfn.XLOOKUP(Tabuľka9[[#This Row],[IČO]],#REF!,#REF!)</f>
        <v>#REF!</v>
      </c>
      <c r="N611" t="e">
        <f>_xlfn.XLOOKUP(Tabuľka9[[#This Row],[IČO]],#REF!,#REF!)</f>
        <v>#REF!</v>
      </c>
    </row>
    <row r="612" spans="1:14" hidden="1" x14ac:dyDescent="0.35">
      <c r="A612" t="s">
        <v>84</v>
      </c>
      <c r="B612" t="s">
        <v>119</v>
      </c>
      <c r="C612" t="s">
        <v>13</v>
      </c>
      <c r="E612" s="10">
        <f>IF(COUNTIF(cis_DPH!$B$2:$B$84,B612)&gt;0,D612*1.1,IF(COUNTIF(cis_DPH!$B$85:$B$171,B612)&gt;0,D612*1.2,"chyba"))</f>
        <v>0</v>
      </c>
      <c r="G612" s="16" t="e">
        <f>_xlfn.XLOOKUP(Tabuľka9[[#This Row],[položka]],#REF!,#REF!)</f>
        <v>#REF!</v>
      </c>
      <c r="I612" s="15">
        <f>Tabuľka9[[#This Row],[Aktuálna cena v RZ s DPH]]*Tabuľka9[[#This Row],[Priemerný odber za mesiac]]</f>
        <v>0</v>
      </c>
      <c r="K612" s="17" t="e">
        <f>Tabuľka9[[#This Row],[Cena za MJ s DPH]]*Tabuľka9[[#This Row],[Predpokladaný odber počas 6 mesiacov]]</f>
        <v>#REF!</v>
      </c>
      <c r="L612" s="1">
        <v>647551</v>
      </c>
      <c r="M612" t="e">
        <f>_xlfn.XLOOKUP(Tabuľka9[[#This Row],[IČO]],#REF!,#REF!)</f>
        <v>#REF!</v>
      </c>
      <c r="N612" t="e">
        <f>_xlfn.XLOOKUP(Tabuľka9[[#This Row],[IČO]],#REF!,#REF!)</f>
        <v>#REF!</v>
      </c>
    </row>
    <row r="613" spans="1:14" hidden="1" x14ac:dyDescent="0.35">
      <c r="A613" t="s">
        <v>84</v>
      </c>
      <c r="B613" t="s">
        <v>120</v>
      </c>
      <c r="C613" t="s">
        <v>13</v>
      </c>
      <c r="E613" s="10">
        <f>IF(COUNTIF(cis_DPH!$B$2:$B$84,B613)&gt;0,D613*1.1,IF(COUNTIF(cis_DPH!$B$85:$B$171,B613)&gt;0,D613*1.2,"chyba"))</f>
        <v>0</v>
      </c>
      <c r="G613" s="16" t="e">
        <f>_xlfn.XLOOKUP(Tabuľka9[[#This Row],[položka]],#REF!,#REF!)</f>
        <v>#REF!</v>
      </c>
      <c r="I613" s="15">
        <f>Tabuľka9[[#This Row],[Aktuálna cena v RZ s DPH]]*Tabuľka9[[#This Row],[Priemerný odber za mesiac]]</f>
        <v>0</v>
      </c>
      <c r="K613" s="17" t="e">
        <f>Tabuľka9[[#This Row],[Cena za MJ s DPH]]*Tabuľka9[[#This Row],[Predpokladaný odber počas 6 mesiacov]]</f>
        <v>#REF!</v>
      </c>
      <c r="L613" s="1">
        <v>647551</v>
      </c>
      <c r="M613" t="e">
        <f>_xlfn.XLOOKUP(Tabuľka9[[#This Row],[IČO]],#REF!,#REF!)</f>
        <v>#REF!</v>
      </c>
      <c r="N613" t="e">
        <f>_xlfn.XLOOKUP(Tabuľka9[[#This Row],[IČO]],#REF!,#REF!)</f>
        <v>#REF!</v>
      </c>
    </row>
    <row r="614" spans="1:14" hidden="1" x14ac:dyDescent="0.35">
      <c r="A614" t="s">
        <v>84</v>
      </c>
      <c r="B614" t="s">
        <v>121</v>
      </c>
      <c r="C614" t="s">
        <v>13</v>
      </c>
      <c r="E614" s="10">
        <f>IF(COUNTIF(cis_DPH!$B$2:$B$84,B614)&gt;0,D614*1.1,IF(COUNTIF(cis_DPH!$B$85:$B$171,B614)&gt;0,D614*1.2,"chyba"))</f>
        <v>0</v>
      </c>
      <c r="G614" s="16" t="e">
        <f>_xlfn.XLOOKUP(Tabuľka9[[#This Row],[položka]],#REF!,#REF!)</f>
        <v>#REF!</v>
      </c>
      <c r="I614" s="15">
        <f>Tabuľka9[[#This Row],[Aktuálna cena v RZ s DPH]]*Tabuľka9[[#This Row],[Priemerný odber za mesiac]]</f>
        <v>0</v>
      </c>
      <c r="K614" s="17" t="e">
        <f>Tabuľka9[[#This Row],[Cena za MJ s DPH]]*Tabuľka9[[#This Row],[Predpokladaný odber počas 6 mesiacov]]</f>
        <v>#REF!</v>
      </c>
      <c r="L614" s="1">
        <v>647551</v>
      </c>
      <c r="M614" t="e">
        <f>_xlfn.XLOOKUP(Tabuľka9[[#This Row],[IČO]],#REF!,#REF!)</f>
        <v>#REF!</v>
      </c>
      <c r="N614" t="e">
        <f>_xlfn.XLOOKUP(Tabuľka9[[#This Row],[IČO]],#REF!,#REF!)</f>
        <v>#REF!</v>
      </c>
    </row>
    <row r="615" spans="1:14" hidden="1" x14ac:dyDescent="0.35">
      <c r="A615" t="s">
        <v>84</v>
      </c>
      <c r="B615" t="s">
        <v>122</v>
      </c>
      <c r="C615" t="s">
        <v>13</v>
      </c>
      <c r="E615" s="10">
        <f>IF(COUNTIF(cis_DPH!$B$2:$B$84,B615)&gt;0,D615*1.1,IF(COUNTIF(cis_DPH!$B$85:$B$171,B615)&gt;0,D615*1.2,"chyba"))</f>
        <v>0</v>
      </c>
      <c r="G615" s="16" t="e">
        <f>_xlfn.XLOOKUP(Tabuľka9[[#This Row],[položka]],#REF!,#REF!)</f>
        <v>#REF!</v>
      </c>
      <c r="I615" s="15">
        <f>Tabuľka9[[#This Row],[Aktuálna cena v RZ s DPH]]*Tabuľka9[[#This Row],[Priemerný odber za mesiac]]</f>
        <v>0</v>
      </c>
      <c r="K615" s="17" t="e">
        <f>Tabuľka9[[#This Row],[Cena za MJ s DPH]]*Tabuľka9[[#This Row],[Predpokladaný odber počas 6 mesiacov]]</f>
        <v>#REF!</v>
      </c>
      <c r="L615" s="1">
        <v>647551</v>
      </c>
      <c r="M615" t="e">
        <f>_xlfn.XLOOKUP(Tabuľka9[[#This Row],[IČO]],#REF!,#REF!)</f>
        <v>#REF!</v>
      </c>
      <c r="N615" t="e">
        <f>_xlfn.XLOOKUP(Tabuľka9[[#This Row],[IČO]],#REF!,#REF!)</f>
        <v>#REF!</v>
      </c>
    </row>
    <row r="616" spans="1:14" hidden="1" x14ac:dyDescent="0.35">
      <c r="A616" t="s">
        <v>84</v>
      </c>
      <c r="B616" t="s">
        <v>123</v>
      </c>
      <c r="C616" t="s">
        <v>13</v>
      </c>
      <c r="E616" s="10">
        <f>IF(COUNTIF(cis_DPH!$B$2:$B$84,B616)&gt;0,D616*1.1,IF(COUNTIF(cis_DPH!$B$85:$B$171,B616)&gt;0,D616*1.2,"chyba"))</f>
        <v>0</v>
      </c>
      <c r="G616" s="16" t="e">
        <f>_xlfn.XLOOKUP(Tabuľka9[[#This Row],[položka]],#REF!,#REF!)</f>
        <v>#REF!</v>
      </c>
      <c r="I616" s="15">
        <f>Tabuľka9[[#This Row],[Aktuálna cena v RZ s DPH]]*Tabuľka9[[#This Row],[Priemerný odber za mesiac]]</f>
        <v>0</v>
      </c>
      <c r="K616" s="17" t="e">
        <f>Tabuľka9[[#This Row],[Cena za MJ s DPH]]*Tabuľka9[[#This Row],[Predpokladaný odber počas 6 mesiacov]]</f>
        <v>#REF!</v>
      </c>
      <c r="L616" s="1">
        <v>647551</v>
      </c>
      <c r="M616" t="e">
        <f>_xlfn.XLOOKUP(Tabuľka9[[#This Row],[IČO]],#REF!,#REF!)</f>
        <v>#REF!</v>
      </c>
      <c r="N616" t="e">
        <f>_xlfn.XLOOKUP(Tabuľka9[[#This Row],[IČO]],#REF!,#REF!)</f>
        <v>#REF!</v>
      </c>
    </row>
    <row r="617" spans="1:14" hidden="1" x14ac:dyDescent="0.35">
      <c r="A617" t="s">
        <v>84</v>
      </c>
      <c r="B617" t="s">
        <v>124</v>
      </c>
      <c r="C617" t="s">
        <v>13</v>
      </c>
      <c r="E617" s="10">
        <f>IF(COUNTIF(cis_DPH!$B$2:$B$84,B617)&gt;0,D617*1.1,IF(COUNTIF(cis_DPH!$B$85:$B$171,B617)&gt;0,D617*1.2,"chyba"))</f>
        <v>0</v>
      </c>
      <c r="G617" s="16" t="e">
        <f>_xlfn.XLOOKUP(Tabuľka9[[#This Row],[položka]],#REF!,#REF!)</f>
        <v>#REF!</v>
      </c>
      <c r="I617" s="15">
        <f>Tabuľka9[[#This Row],[Aktuálna cena v RZ s DPH]]*Tabuľka9[[#This Row],[Priemerný odber za mesiac]]</f>
        <v>0</v>
      </c>
      <c r="K617" s="17" t="e">
        <f>Tabuľka9[[#This Row],[Cena za MJ s DPH]]*Tabuľka9[[#This Row],[Predpokladaný odber počas 6 mesiacov]]</f>
        <v>#REF!</v>
      </c>
      <c r="L617" s="1">
        <v>647551</v>
      </c>
      <c r="M617" t="e">
        <f>_xlfn.XLOOKUP(Tabuľka9[[#This Row],[IČO]],#REF!,#REF!)</f>
        <v>#REF!</v>
      </c>
      <c r="N617" t="e">
        <f>_xlfn.XLOOKUP(Tabuľka9[[#This Row],[IČO]],#REF!,#REF!)</f>
        <v>#REF!</v>
      </c>
    </row>
    <row r="618" spans="1:14" hidden="1" x14ac:dyDescent="0.35">
      <c r="A618" t="s">
        <v>125</v>
      </c>
      <c r="B618" t="s">
        <v>126</v>
      </c>
      <c r="C618" t="s">
        <v>13</v>
      </c>
      <c r="E618" s="10">
        <f>IF(COUNTIF(cis_DPH!$B$2:$B$84,B618)&gt;0,D618*1.1,IF(COUNTIF(cis_DPH!$B$85:$B$171,B618)&gt;0,D618*1.2,"chyba"))</f>
        <v>0</v>
      </c>
      <c r="G618" s="16" t="e">
        <f>_xlfn.XLOOKUP(Tabuľka9[[#This Row],[položka]],#REF!,#REF!)</f>
        <v>#REF!</v>
      </c>
      <c r="I618" s="15">
        <f>Tabuľka9[[#This Row],[Aktuálna cena v RZ s DPH]]*Tabuľka9[[#This Row],[Priemerný odber za mesiac]]</f>
        <v>0</v>
      </c>
      <c r="K618" s="17" t="e">
        <f>Tabuľka9[[#This Row],[Cena za MJ s DPH]]*Tabuľka9[[#This Row],[Predpokladaný odber počas 6 mesiacov]]</f>
        <v>#REF!</v>
      </c>
      <c r="L618" s="1">
        <v>647551</v>
      </c>
      <c r="M618" t="e">
        <f>_xlfn.XLOOKUP(Tabuľka9[[#This Row],[IČO]],#REF!,#REF!)</f>
        <v>#REF!</v>
      </c>
      <c r="N618" t="e">
        <f>_xlfn.XLOOKUP(Tabuľka9[[#This Row],[IČO]],#REF!,#REF!)</f>
        <v>#REF!</v>
      </c>
    </row>
    <row r="619" spans="1:14" hidden="1" x14ac:dyDescent="0.35">
      <c r="A619" t="s">
        <v>125</v>
      </c>
      <c r="B619" t="s">
        <v>127</v>
      </c>
      <c r="C619" t="s">
        <v>13</v>
      </c>
      <c r="D619" s="9">
        <v>2.99</v>
      </c>
      <c r="E619" s="10">
        <f>IF(COUNTIF(cis_DPH!$B$2:$B$84,B619)&gt;0,D619*1.1,IF(COUNTIF(cis_DPH!$B$85:$B$171,B619)&gt;0,D619*1.2,"chyba"))</f>
        <v>3.5880000000000001</v>
      </c>
      <c r="G619" s="16" t="e">
        <f>_xlfn.XLOOKUP(Tabuľka9[[#This Row],[položka]],#REF!,#REF!)</f>
        <v>#REF!</v>
      </c>
      <c r="H619">
        <v>17</v>
      </c>
      <c r="I619" s="15">
        <f>Tabuľka9[[#This Row],[Aktuálna cena v RZ s DPH]]*Tabuľka9[[#This Row],[Priemerný odber za mesiac]]</f>
        <v>60.996000000000002</v>
      </c>
      <c r="J619">
        <v>68</v>
      </c>
      <c r="K619" s="17" t="e">
        <f>Tabuľka9[[#This Row],[Cena za MJ s DPH]]*Tabuľka9[[#This Row],[Predpokladaný odber počas 6 mesiacov]]</f>
        <v>#REF!</v>
      </c>
      <c r="L619" s="1">
        <v>647551</v>
      </c>
      <c r="M619" t="e">
        <f>_xlfn.XLOOKUP(Tabuľka9[[#This Row],[IČO]],#REF!,#REF!)</f>
        <v>#REF!</v>
      </c>
      <c r="N619" t="e">
        <f>_xlfn.XLOOKUP(Tabuľka9[[#This Row],[IČO]],#REF!,#REF!)</f>
        <v>#REF!</v>
      </c>
    </row>
    <row r="620" spans="1:14" hidden="1" x14ac:dyDescent="0.35">
      <c r="A620" t="s">
        <v>125</v>
      </c>
      <c r="B620" t="s">
        <v>128</v>
      </c>
      <c r="C620" t="s">
        <v>13</v>
      </c>
      <c r="E620" s="10">
        <f>IF(COUNTIF(cis_DPH!$B$2:$B$84,B620)&gt;0,D620*1.1,IF(COUNTIF(cis_DPH!$B$85:$B$171,B620)&gt;0,D620*1.2,"chyba"))</f>
        <v>0</v>
      </c>
      <c r="G620" s="16" t="e">
        <f>_xlfn.XLOOKUP(Tabuľka9[[#This Row],[položka]],#REF!,#REF!)</f>
        <v>#REF!</v>
      </c>
      <c r="I620" s="15">
        <f>Tabuľka9[[#This Row],[Aktuálna cena v RZ s DPH]]*Tabuľka9[[#This Row],[Priemerný odber za mesiac]]</f>
        <v>0</v>
      </c>
      <c r="K620" s="17" t="e">
        <f>Tabuľka9[[#This Row],[Cena za MJ s DPH]]*Tabuľka9[[#This Row],[Predpokladaný odber počas 6 mesiacov]]</f>
        <v>#REF!</v>
      </c>
      <c r="L620" s="1">
        <v>647551</v>
      </c>
      <c r="M620" t="e">
        <f>_xlfn.XLOOKUP(Tabuľka9[[#This Row],[IČO]],#REF!,#REF!)</f>
        <v>#REF!</v>
      </c>
      <c r="N620" t="e">
        <f>_xlfn.XLOOKUP(Tabuľka9[[#This Row],[IČO]],#REF!,#REF!)</f>
        <v>#REF!</v>
      </c>
    </row>
    <row r="621" spans="1:14" hidden="1" x14ac:dyDescent="0.35">
      <c r="A621" t="s">
        <v>125</v>
      </c>
      <c r="B621" t="s">
        <v>129</v>
      </c>
      <c r="C621" t="s">
        <v>13</v>
      </c>
      <c r="E621" s="10">
        <f>IF(COUNTIF(cis_DPH!$B$2:$B$84,B621)&gt;0,D621*1.1,IF(COUNTIF(cis_DPH!$B$85:$B$171,B621)&gt;0,D621*1.2,"chyba"))</f>
        <v>0</v>
      </c>
      <c r="G621" s="16" t="e">
        <f>_xlfn.XLOOKUP(Tabuľka9[[#This Row],[položka]],#REF!,#REF!)</f>
        <v>#REF!</v>
      </c>
      <c r="I621" s="15">
        <f>Tabuľka9[[#This Row],[Aktuálna cena v RZ s DPH]]*Tabuľka9[[#This Row],[Priemerný odber za mesiac]]</f>
        <v>0</v>
      </c>
      <c r="K621" s="17" t="e">
        <f>Tabuľka9[[#This Row],[Cena za MJ s DPH]]*Tabuľka9[[#This Row],[Predpokladaný odber počas 6 mesiacov]]</f>
        <v>#REF!</v>
      </c>
      <c r="L621" s="1">
        <v>647551</v>
      </c>
      <c r="M621" t="e">
        <f>_xlfn.XLOOKUP(Tabuľka9[[#This Row],[IČO]],#REF!,#REF!)</f>
        <v>#REF!</v>
      </c>
      <c r="N621" t="e">
        <f>_xlfn.XLOOKUP(Tabuľka9[[#This Row],[IČO]],#REF!,#REF!)</f>
        <v>#REF!</v>
      </c>
    </row>
    <row r="622" spans="1:14" hidden="1" x14ac:dyDescent="0.35">
      <c r="A622" t="s">
        <v>125</v>
      </c>
      <c r="B622" t="s">
        <v>130</v>
      </c>
      <c r="C622" t="s">
        <v>13</v>
      </c>
      <c r="E622" s="10">
        <f>IF(COUNTIF(cis_DPH!$B$2:$B$84,B622)&gt;0,D622*1.1,IF(COUNTIF(cis_DPH!$B$85:$B$171,B622)&gt;0,D622*1.2,"chyba"))</f>
        <v>0</v>
      </c>
      <c r="G622" s="16" t="e">
        <f>_xlfn.XLOOKUP(Tabuľka9[[#This Row],[položka]],#REF!,#REF!)</f>
        <v>#REF!</v>
      </c>
      <c r="I622" s="15">
        <f>Tabuľka9[[#This Row],[Aktuálna cena v RZ s DPH]]*Tabuľka9[[#This Row],[Priemerný odber za mesiac]]</f>
        <v>0</v>
      </c>
      <c r="K622" s="17" t="e">
        <f>Tabuľka9[[#This Row],[Cena za MJ s DPH]]*Tabuľka9[[#This Row],[Predpokladaný odber počas 6 mesiacov]]</f>
        <v>#REF!</v>
      </c>
      <c r="L622" s="1">
        <v>647551</v>
      </c>
      <c r="M622" t="e">
        <f>_xlfn.XLOOKUP(Tabuľka9[[#This Row],[IČO]],#REF!,#REF!)</f>
        <v>#REF!</v>
      </c>
      <c r="N622" t="e">
        <f>_xlfn.XLOOKUP(Tabuľka9[[#This Row],[IČO]],#REF!,#REF!)</f>
        <v>#REF!</v>
      </c>
    </row>
    <row r="623" spans="1:14" hidden="1" x14ac:dyDescent="0.35">
      <c r="A623" t="s">
        <v>125</v>
      </c>
      <c r="B623" t="s">
        <v>131</v>
      </c>
      <c r="C623" t="s">
        <v>13</v>
      </c>
      <c r="E623" s="10">
        <f>IF(COUNTIF(cis_DPH!$B$2:$B$84,B623)&gt;0,D623*1.1,IF(COUNTIF(cis_DPH!$B$85:$B$171,B623)&gt;0,D623*1.2,"chyba"))</f>
        <v>0</v>
      </c>
      <c r="G623" s="16" t="e">
        <f>_xlfn.XLOOKUP(Tabuľka9[[#This Row],[položka]],#REF!,#REF!)</f>
        <v>#REF!</v>
      </c>
      <c r="I623" s="15">
        <f>Tabuľka9[[#This Row],[Aktuálna cena v RZ s DPH]]*Tabuľka9[[#This Row],[Priemerný odber za mesiac]]</f>
        <v>0</v>
      </c>
      <c r="K623" s="17" t="e">
        <f>Tabuľka9[[#This Row],[Cena za MJ s DPH]]*Tabuľka9[[#This Row],[Predpokladaný odber počas 6 mesiacov]]</f>
        <v>#REF!</v>
      </c>
      <c r="L623" s="1">
        <v>647551</v>
      </c>
      <c r="M623" t="e">
        <f>_xlfn.XLOOKUP(Tabuľka9[[#This Row],[IČO]],#REF!,#REF!)</f>
        <v>#REF!</v>
      </c>
      <c r="N623" t="e">
        <f>_xlfn.XLOOKUP(Tabuľka9[[#This Row],[IČO]],#REF!,#REF!)</f>
        <v>#REF!</v>
      </c>
    </row>
    <row r="624" spans="1:14" hidden="1" x14ac:dyDescent="0.35">
      <c r="A624" t="s">
        <v>125</v>
      </c>
      <c r="B624" t="s">
        <v>132</v>
      </c>
      <c r="C624" t="s">
        <v>13</v>
      </c>
      <c r="E624" s="10">
        <f>IF(COUNTIF(cis_DPH!$B$2:$B$84,B624)&gt;0,D624*1.1,IF(COUNTIF(cis_DPH!$B$85:$B$171,B624)&gt;0,D624*1.2,"chyba"))</f>
        <v>0</v>
      </c>
      <c r="G624" s="16" t="e">
        <f>_xlfn.XLOOKUP(Tabuľka9[[#This Row],[položka]],#REF!,#REF!)</f>
        <v>#REF!</v>
      </c>
      <c r="I624" s="15">
        <f>Tabuľka9[[#This Row],[Aktuálna cena v RZ s DPH]]*Tabuľka9[[#This Row],[Priemerný odber za mesiac]]</f>
        <v>0</v>
      </c>
      <c r="K624" s="17" t="e">
        <f>Tabuľka9[[#This Row],[Cena za MJ s DPH]]*Tabuľka9[[#This Row],[Predpokladaný odber počas 6 mesiacov]]</f>
        <v>#REF!</v>
      </c>
      <c r="L624" s="1">
        <v>647551</v>
      </c>
      <c r="M624" t="e">
        <f>_xlfn.XLOOKUP(Tabuľka9[[#This Row],[IČO]],#REF!,#REF!)</f>
        <v>#REF!</v>
      </c>
      <c r="N624" t="e">
        <f>_xlfn.XLOOKUP(Tabuľka9[[#This Row],[IČO]],#REF!,#REF!)</f>
        <v>#REF!</v>
      </c>
    </row>
    <row r="625" spans="1:14" hidden="1" x14ac:dyDescent="0.35">
      <c r="A625" t="s">
        <v>125</v>
      </c>
      <c r="B625" t="s">
        <v>133</v>
      </c>
      <c r="C625" t="s">
        <v>13</v>
      </c>
      <c r="E625" s="10">
        <f>IF(COUNTIF(cis_DPH!$B$2:$B$84,B625)&gt;0,D625*1.1,IF(COUNTIF(cis_DPH!$B$85:$B$171,B625)&gt;0,D625*1.2,"chyba"))</f>
        <v>0</v>
      </c>
      <c r="G625" s="16" t="e">
        <f>_xlfn.XLOOKUP(Tabuľka9[[#This Row],[položka]],#REF!,#REF!)</f>
        <v>#REF!</v>
      </c>
      <c r="I625" s="15">
        <f>Tabuľka9[[#This Row],[Aktuálna cena v RZ s DPH]]*Tabuľka9[[#This Row],[Priemerný odber za mesiac]]</f>
        <v>0</v>
      </c>
      <c r="K625" s="17" t="e">
        <f>Tabuľka9[[#This Row],[Cena za MJ s DPH]]*Tabuľka9[[#This Row],[Predpokladaný odber počas 6 mesiacov]]</f>
        <v>#REF!</v>
      </c>
      <c r="L625" s="1">
        <v>647551</v>
      </c>
      <c r="M625" t="e">
        <f>_xlfn.XLOOKUP(Tabuľka9[[#This Row],[IČO]],#REF!,#REF!)</f>
        <v>#REF!</v>
      </c>
      <c r="N625" t="e">
        <f>_xlfn.XLOOKUP(Tabuľka9[[#This Row],[IČO]],#REF!,#REF!)</f>
        <v>#REF!</v>
      </c>
    </row>
    <row r="626" spans="1:14" hidden="1" x14ac:dyDescent="0.35">
      <c r="A626" t="s">
        <v>125</v>
      </c>
      <c r="B626" t="s">
        <v>134</v>
      </c>
      <c r="C626" t="s">
        <v>13</v>
      </c>
      <c r="E626" s="10">
        <f>IF(COUNTIF(cis_DPH!$B$2:$B$84,B626)&gt;0,D626*1.1,IF(COUNTIF(cis_DPH!$B$85:$B$171,B626)&gt;0,D626*1.2,"chyba"))</f>
        <v>0</v>
      </c>
      <c r="G626" s="16" t="e">
        <f>_xlfn.XLOOKUP(Tabuľka9[[#This Row],[položka]],#REF!,#REF!)</f>
        <v>#REF!</v>
      </c>
      <c r="I626" s="15">
        <f>Tabuľka9[[#This Row],[Aktuálna cena v RZ s DPH]]*Tabuľka9[[#This Row],[Priemerný odber za mesiac]]</f>
        <v>0</v>
      </c>
      <c r="K626" s="17" t="e">
        <f>Tabuľka9[[#This Row],[Cena za MJ s DPH]]*Tabuľka9[[#This Row],[Predpokladaný odber počas 6 mesiacov]]</f>
        <v>#REF!</v>
      </c>
      <c r="L626" s="1">
        <v>647551</v>
      </c>
      <c r="M626" t="e">
        <f>_xlfn.XLOOKUP(Tabuľka9[[#This Row],[IČO]],#REF!,#REF!)</f>
        <v>#REF!</v>
      </c>
      <c r="N626" t="e">
        <f>_xlfn.XLOOKUP(Tabuľka9[[#This Row],[IČO]],#REF!,#REF!)</f>
        <v>#REF!</v>
      </c>
    </row>
    <row r="627" spans="1:14" hidden="1" x14ac:dyDescent="0.35">
      <c r="A627" t="s">
        <v>125</v>
      </c>
      <c r="B627" t="s">
        <v>135</v>
      </c>
      <c r="C627" t="s">
        <v>13</v>
      </c>
      <c r="E627" s="10">
        <f>IF(COUNTIF(cis_DPH!$B$2:$B$84,B627)&gt;0,D627*1.1,IF(COUNTIF(cis_DPH!$B$85:$B$171,B627)&gt;0,D627*1.2,"chyba"))</f>
        <v>0</v>
      </c>
      <c r="G627" s="16" t="e">
        <f>_xlfn.XLOOKUP(Tabuľka9[[#This Row],[položka]],#REF!,#REF!)</f>
        <v>#REF!</v>
      </c>
      <c r="I627" s="15">
        <f>Tabuľka9[[#This Row],[Aktuálna cena v RZ s DPH]]*Tabuľka9[[#This Row],[Priemerný odber za mesiac]]</f>
        <v>0</v>
      </c>
      <c r="K627" s="17" t="e">
        <f>Tabuľka9[[#This Row],[Cena za MJ s DPH]]*Tabuľka9[[#This Row],[Predpokladaný odber počas 6 mesiacov]]</f>
        <v>#REF!</v>
      </c>
      <c r="L627" s="1">
        <v>647551</v>
      </c>
      <c r="M627" t="e">
        <f>_xlfn.XLOOKUP(Tabuľka9[[#This Row],[IČO]],#REF!,#REF!)</f>
        <v>#REF!</v>
      </c>
      <c r="N627" t="e">
        <f>_xlfn.XLOOKUP(Tabuľka9[[#This Row],[IČO]],#REF!,#REF!)</f>
        <v>#REF!</v>
      </c>
    </row>
    <row r="628" spans="1:14" hidden="1" x14ac:dyDescent="0.35">
      <c r="A628" t="s">
        <v>125</v>
      </c>
      <c r="B628" t="s">
        <v>136</v>
      </c>
      <c r="C628" t="s">
        <v>13</v>
      </c>
      <c r="D628" s="9">
        <v>3.69</v>
      </c>
      <c r="E628" s="10">
        <f>IF(COUNTIF(cis_DPH!$B$2:$B$84,B628)&gt;0,D628*1.1,IF(COUNTIF(cis_DPH!$B$85:$B$171,B628)&gt;0,D628*1.2,"chyba"))</f>
        <v>4.4279999999999999</v>
      </c>
      <c r="G628" s="16" t="e">
        <f>_xlfn.XLOOKUP(Tabuľka9[[#This Row],[položka]],#REF!,#REF!)</f>
        <v>#REF!</v>
      </c>
      <c r="H628">
        <v>5</v>
      </c>
      <c r="I628" s="15">
        <f>Tabuľka9[[#This Row],[Aktuálna cena v RZ s DPH]]*Tabuľka9[[#This Row],[Priemerný odber za mesiac]]</f>
        <v>22.14</v>
      </c>
      <c r="J628">
        <v>30</v>
      </c>
      <c r="K628" s="17" t="e">
        <f>Tabuľka9[[#This Row],[Cena za MJ s DPH]]*Tabuľka9[[#This Row],[Predpokladaný odber počas 6 mesiacov]]</f>
        <v>#REF!</v>
      </c>
      <c r="L628" s="1">
        <v>647551</v>
      </c>
      <c r="M628" t="e">
        <f>_xlfn.XLOOKUP(Tabuľka9[[#This Row],[IČO]],#REF!,#REF!)</f>
        <v>#REF!</v>
      </c>
      <c r="N628" t="e">
        <f>_xlfn.XLOOKUP(Tabuľka9[[#This Row],[IČO]],#REF!,#REF!)</f>
        <v>#REF!</v>
      </c>
    </row>
    <row r="629" spans="1:14" hidden="1" x14ac:dyDescent="0.35">
      <c r="A629" t="s">
        <v>125</v>
      </c>
      <c r="B629" t="s">
        <v>137</v>
      </c>
      <c r="C629" t="s">
        <v>13</v>
      </c>
      <c r="E629" s="10">
        <f>IF(COUNTIF(cis_DPH!$B$2:$B$84,B629)&gt;0,D629*1.1,IF(COUNTIF(cis_DPH!$B$85:$B$171,B629)&gt;0,D629*1.2,"chyba"))</f>
        <v>0</v>
      </c>
      <c r="G629" s="16" t="e">
        <f>_xlfn.XLOOKUP(Tabuľka9[[#This Row],[položka]],#REF!,#REF!)</f>
        <v>#REF!</v>
      </c>
      <c r="I629" s="15">
        <f>Tabuľka9[[#This Row],[Aktuálna cena v RZ s DPH]]*Tabuľka9[[#This Row],[Priemerný odber za mesiac]]</f>
        <v>0</v>
      </c>
      <c r="K629" s="17" t="e">
        <f>Tabuľka9[[#This Row],[Cena za MJ s DPH]]*Tabuľka9[[#This Row],[Predpokladaný odber počas 6 mesiacov]]</f>
        <v>#REF!</v>
      </c>
      <c r="L629" s="1">
        <v>647551</v>
      </c>
      <c r="M629" t="e">
        <f>_xlfn.XLOOKUP(Tabuľka9[[#This Row],[IČO]],#REF!,#REF!)</f>
        <v>#REF!</v>
      </c>
      <c r="N629" t="e">
        <f>_xlfn.XLOOKUP(Tabuľka9[[#This Row],[IČO]],#REF!,#REF!)</f>
        <v>#REF!</v>
      </c>
    </row>
    <row r="630" spans="1:14" hidden="1" x14ac:dyDescent="0.35">
      <c r="A630" t="s">
        <v>125</v>
      </c>
      <c r="B630" t="s">
        <v>138</v>
      </c>
      <c r="C630" t="s">
        <v>13</v>
      </c>
      <c r="E630" s="10">
        <f>IF(COUNTIF(cis_DPH!$B$2:$B$84,B630)&gt;0,D630*1.1,IF(COUNTIF(cis_DPH!$B$85:$B$171,B630)&gt;0,D630*1.2,"chyba"))</f>
        <v>0</v>
      </c>
      <c r="G630" s="16" t="e">
        <f>_xlfn.XLOOKUP(Tabuľka9[[#This Row],[položka]],#REF!,#REF!)</f>
        <v>#REF!</v>
      </c>
      <c r="I630" s="15">
        <f>Tabuľka9[[#This Row],[Aktuálna cena v RZ s DPH]]*Tabuľka9[[#This Row],[Priemerný odber za mesiac]]</f>
        <v>0</v>
      </c>
      <c r="K630" s="17" t="e">
        <f>Tabuľka9[[#This Row],[Cena za MJ s DPH]]*Tabuľka9[[#This Row],[Predpokladaný odber počas 6 mesiacov]]</f>
        <v>#REF!</v>
      </c>
      <c r="L630" s="1">
        <v>647551</v>
      </c>
      <c r="M630" t="e">
        <f>_xlfn.XLOOKUP(Tabuľka9[[#This Row],[IČO]],#REF!,#REF!)</f>
        <v>#REF!</v>
      </c>
      <c r="N630" t="e">
        <f>_xlfn.XLOOKUP(Tabuľka9[[#This Row],[IČO]],#REF!,#REF!)</f>
        <v>#REF!</v>
      </c>
    </row>
    <row r="631" spans="1:14" hidden="1" x14ac:dyDescent="0.35">
      <c r="A631" t="s">
        <v>125</v>
      </c>
      <c r="B631" t="s">
        <v>139</v>
      </c>
      <c r="C631" t="s">
        <v>13</v>
      </c>
      <c r="E631" s="10">
        <f>IF(COUNTIF(cis_DPH!$B$2:$B$84,B631)&gt;0,D631*1.1,IF(COUNTIF(cis_DPH!$B$85:$B$171,B631)&gt;0,D631*1.2,"chyba"))</f>
        <v>0</v>
      </c>
      <c r="G631" s="16" t="e">
        <f>_xlfn.XLOOKUP(Tabuľka9[[#This Row],[položka]],#REF!,#REF!)</f>
        <v>#REF!</v>
      </c>
      <c r="I631" s="15">
        <f>Tabuľka9[[#This Row],[Aktuálna cena v RZ s DPH]]*Tabuľka9[[#This Row],[Priemerný odber za mesiac]]</f>
        <v>0</v>
      </c>
      <c r="K631" s="17" t="e">
        <f>Tabuľka9[[#This Row],[Cena za MJ s DPH]]*Tabuľka9[[#This Row],[Predpokladaný odber počas 6 mesiacov]]</f>
        <v>#REF!</v>
      </c>
      <c r="L631" s="1">
        <v>647551</v>
      </c>
      <c r="M631" t="e">
        <f>_xlfn.XLOOKUP(Tabuľka9[[#This Row],[IČO]],#REF!,#REF!)</f>
        <v>#REF!</v>
      </c>
      <c r="N631" t="e">
        <f>_xlfn.XLOOKUP(Tabuľka9[[#This Row],[IČO]],#REF!,#REF!)</f>
        <v>#REF!</v>
      </c>
    </row>
    <row r="632" spans="1:14" hidden="1" x14ac:dyDescent="0.35">
      <c r="A632" t="s">
        <v>125</v>
      </c>
      <c r="B632" t="s">
        <v>140</v>
      </c>
      <c r="C632" t="s">
        <v>13</v>
      </c>
      <c r="E632" s="10">
        <f>IF(COUNTIF(cis_DPH!$B$2:$B$84,B632)&gt;0,D632*1.1,IF(COUNTIF(cis_DPH!$B$85:$B$171,B632)&gt;0,D632*1.2,"chyba"))</f>
        <v>0</v>
      </c>
      <c r="G632" s="16" t="e">
        <f>_xlfn.XLOOKUP(Tabuľka9[[#This Row],[položka]],#REF!,#REF!)</f>
        <v>#REF!</v>
      </c>
      <c r="I632" s="15">
        <f>Tabuľka9[[#This Row],[Aktuálna cena v RZ s DPH]]*Tabuľka9[[#This Row],[Priemerný odber za mesiac]]</f>
        <v>0</v>
      </c>
      <c r="K632" s="17" t="e">
        <f>Tabuľka9[[#This Row],[Cena za MJ s DPH]]*Tabuľka9[[#This Row],[Predpokladaný odber počas 6 mesiacov]]</f>
        <v>#REF!</v>
      </c>
      <c r="L632" s="1">
        <v>647551</v>
      </c>
      <c r="M632" t="e">
        <f>_xlfn.XLOOKUP(Tabuľka9[[#This Row],[IČO]],#REF!,#REF!)</f>
        <v>#REF!</v>
      </c>
      <c r="N632" t="e">
        <f>_xlfn.XLOOKUP(Tabuľka9[[#This Row],[IČO]],#REF!,#REF!)</f>
        <v>#REF!</v>
      </c>
    </row>
    <row r="633" spans="1:14" hidden="1" x14ac:dyDescent="0.35">
      <c r="A633" t="s">
        <v>125</v>
      </c>
      <c r="B633" t="s">
        <v>141</v>
      </c>
      <c r="C633" t="s">
        <v>13</v>
      </c>
      <c r="E633" s="10">
        <f>IF(COUNTIF(cis_DPH!$B$2:$B$84,B633)&gt;0,D633*1.1,IF(COUNTIF(cis_DPH!$B$85:$B$171,B633)&gt;0,D633*1.2,"chyba"))</f>
        <v>0</v>
      </c>
      <c r="G633" s="16" t="e">
        <f>_xlfn.XLOOKUP(Tabuľka9[[#This Row],[položka]],#REF!,#REF!)</f>
        <v>#REF!</v>
      </c>
      <c r="I633" s="15">
        <f>Tabuľka9[[#This Row],[Aktuálna cena v RZ s DPH]]*Tabuľka9[[#This Row],[Priemerný odber za mesiac]]</f>
        <v>0</v>
      </c>
      <c r="K633" s="17" t="e">
        <f>Tabuľka9[[#This Row],[Cena za MJ s DPH]]*Tabuľka9[[#This Row],[Predpokladaný odber počas 6 mesiacov]]</f>
        <v>#REF!</v>
      </c>
      <c r="L633" s="1">
        <v>647551</v>
      </c>
      <c r="M633" t="e">
        <f>_xlfn.XLOOKUP(Tabuľka9[[#This Row],[IČO]],#REF!,#REF!)</f>
        <v>#REF!</v>
      </c>
      <c r="N633" t="e">
        <f>_xlfn.XLOOKUP(Tabuľka9[[#This Row],[IČO]],#REF!,#REF!)</f>
        <v>#REF!</v>
      </c>
    </row>
    <row r="634" spans="1:14" hidden="1" x14ac:dyDescent="0.35">
      <c r="A634" t="s">
        <v>125</v>
      </c>
      <c r="B634" t="s">
        <v>142</v>
      </c>
      <c r="C634" t="s">
        <v>13</v>
      </c>
      <c r="E634" s="10">
        <f>IF(COUNTIF(cis_DPH!$B$2:$B$84,B634)&gt;0,D634*1.1,IF(COUNTIF(cis_DPH!$B$85:$B$171,B634)&gt;0,D634*1.2,"chyba"))</f>
        <v>0</v>
      </c>
      <c r="G634" s="16" t="e">
        <f>_xlfn.XLOOKUP(Tabuľka9[[#This Row],[položka]],#REF!,#REF!)</f>
        <v>#REF!</v>
      </c>
      <c r="I634" s="15">
        <f>Tabuľka9[[#This Row],[Aktuálna cena v RZ s DPH]]*Tabuľka9[[#This Row],[Priemerný odber za mesiac]]</f>
        <v>0</v>
      </c>
      <c r="K634" s="17" t="e">
        <f>Tabuľka9[[#This Row],[Cena za MJ s DPH]]*Tabuľka9[[#This Row],[Predpokladaný odber počas 6 mesiacov]]</f>
        <v>#REF!</v>
      </c>
      <c r="L634" s="1">
        <v>647551</v>
      </c>
      <c r="M634" t="e">
        <f>_xlfn.XLOOKUP(Tabuľka9[[#This Row],[IČO]],#REF!,#REF!)</f>
        <v>#REF!</v>
      </c>
      <c r="N634" t="e">
        <f>_xlfn.XLOOKUP(Tabuľka9[[#This Row],[IČO]],#REF!,#REF!)</f>
        <v>#REF!</v>
      </c>
    </row>
    <row r="635" spans="1:14" hidden="1" x14ac:dyDescent="0.35">
      <c r="A635" t="s">
        <v>125</v>
      </c>
      <c r="B635" t="s">
        <v>143</v>
      </c>
      <c r="C635" t="s">
        <v>13</v>
      </c>
      <c r="E635" s="10">
        <f>IF(COUNTIF(cis_DPH!$B$2:$B$84,B635)&gt;0,D635*1.1,IF(COUNTIF(cis_DPH!$B$85:$B$171,B635)&gt;0,D635*1.2,"chyba"))</f>
        <v>0</v>
      </c>
      <c r="G635" s="16" t="e">
        <f>_xlfn.XLOOKUP(Tabuľka9[[#This Row],[položka]],#REF!,#REF!)</f>
        <v>#REF!</v>
      </c>
      <c r="I635" s="15">
        <f>Tabuľka9[[#This Row],[Aktuálna cena v RZ s DPH]]*Tabuľka9[[#This Row],[Priemerný odber za mesiac]]</f>
        <v>0</v>
      </c>
      <c r="K635" s="17" t="e">
        <f>Tabuľka9[[#This Row],[Cena za MJ s DPH]]*Tabuľka9[[#This Row],[Predpokladaný odber počas 6 mesiacov]]</f>
        <v>#REF!</v>
      </c>
      <c r="L635" s="1">
        <v>647551</v>
      </c>
      <c r="M635" t="e">
        <f>_xlfn.XLOOKUP(Tabuľka9[[#This Row],[IČO]],#REF!,#REF!)</f>
        <v>#REF!</v>
      </c>
      <c r="N635" t="e">
        <f>_xlfn.XLOOKUP(Tabuľka9[[#This Row],[IČO]],#REF!,#REF!)</f>
        <v>#REF!</v>
      </c>
    </row>
    <row r="636" spans="1:14" hidden="1" x14ac:dyDescent="0.35">
      <c r="A636" t="s">
        <v>125</v>
      </c>
      <c r="B636" t="s">
        <v>144</v>
      </c>
      <c r="C636" t="s">
        <v>13</v>
      </c>
      <c r="D636" s="9">
        <v>3.69</v>
      </c>
      <c r="E636" s="10">
        <f>IF(COUNTIF(cis_DPH!$B$2:$B$84,B636)&gt;0,D636*1.1,IF(COUNTIF(cis_DPH!$B$85:$B$171,B636)&gt;0,D636*1.2,"chyba"))</f>
        <v>4.4279999999999999</v>
      </c>
      <c r="G636" s="16" t="e">
        <f>_xlfn.XLOOKUP(Tabuľka9[[#This Row],[položka]],#REF!,#REF!)</f>
        <v>#REF!</v>
      </c>
      <c r="H636">
        <v>6</v>
      </c>
      <c r="I636" s="15">
        <f>Tabuľka9[[#This Row],[Aktuálna cena v RZ s DPH]]*Tabuľka9[[#This Row],[Priemerný odber za mesiac]]</f>
        <v>26.567999999999998</v>
      </c>
      <c r="J636">
        <v>12</v>
      </c>
      <c r="K636" s="17" t="e">
        <f>Tabuľka9[[#This Row],[Cena za MJ s DPH]]*Tabuľka9[[#This Row],[Predpokladaný odber počas 6 mesiacov]]</f>
        <v>#REF!</v>
      </c>
      <c r="L636" s="1">
        <v>647551</v>
      </c>
      <c r="M636" t="e">
        <f>_xlfn.XLOOKUP(Tabuľka9[[#This Row],[IČO]],#REF!,#REF!)</f>
        <v>#REF!</v>
      </c>
      <c r="N636" t="e">
        <f>_xlfn.XLOOKUP(Tabuľka9[[#This Row],[IČO]],#REF!,#REF!)</f>
        <v>#REF!</v>
      </c>
    </row>
    <row r="637" spans="1:14" hidden="1" x14ac:dyDescent="0.35">
      <c r="A637" t="s">
        <v>125</v>
      </c>
      <c r="B637" t="s">
        <v>145</v>
      </c>
      <c r="C637" t="s">
        <v>13</v>
      </c>
      <c r="E637" s="10">
        <f>IF(COUNTIF(cis_DPH!$B$2:$B$84,B637)&gt;0,D637*1.1,IF(COUNTIF(cis_DPH!$B$85:$B$171,B637)&gt;0,D637*1.2,"chyba"))</f>
        <v>0</v>
      </c>
      <c r="G637" s="16" t="e">
        <f>_xlfn.XLOOKUP(Tabuľka9[[#This Row],[položka]],#REF!,#REF!)</f>
        <v>#REF!</v>
      </c>
      <c r="I637" s="15">
        <f>Tabuľka9[[#This Row],[Aktuálna cena v RZ s DPH]]*Tabuľka9[[#This Row],[Priemerný odber za mesiac]]</f>
        <v>0</v>
      </c>
      <c r="K637" s="17" t="e">
        <f>Tabuľka9[[#This Row],[Cena za MJ s DPH]]*Tabuľka9[[#This Row],[Predpokladaný odber počas 6 mesiacov]]</f>
        <v>#REF!</v>
      </c>
      <c r="L637" s="1">
        <v>647551</v>
      </c>
      <c r="M637" t="e">
        <f>_xlfn.XLOOKUP(Tabuľka9[[#This Row],[IČO]],#REF!,#REF!)</f>
        <v>#REF!</v>
      </c>
      <c r="N637" t="e">
        <f>_xlfn.XLOOKUP(Tabuľka9[[#This Row],[IČO]],#REF!,#REF!)</f>
        <v>#REF!</v>
      </c>
    </row>
    <row r="638" spans="1:14" hidden="1" x14ac:dyDescent="0.35">
      <c r="A638" t="s">
        <v>125</v>
      </c>
      <c r="B638" t="s">
        <v>146</v>
      </c>
      <c r="C638" t="s">
        <v>13</v>
      </c>
      <c r="D638" s="9">
        <v>6.5</v>
      </c>
      <c r="E638" s="10">
        <f>IF(COUNTIF(cis_DPH!$B$2:$B$84,B638)&gt;0,D638*1.1,IF(COUNTIF(cis_DPH!$B$85:$B$171,B638)&gt;0,D638*1.2,"chyba"))</f>
        <v>7.8</v>
      </c>
      <c r="G638" s="16" t="e">
        <f>_xlfn.XLOOKUP(Tabuľka9[[#This Row],[položka]],#REF!,#REF!)</f>
        <v>#REF!</v>
      </c>
      <c r="H638">
        <v>12</v>
      </c>
      <c r="I638" s="15">
        <f>Tabuľka9[[#This Row],[Aktuálna cena v RZ s DPH]]*Tabuľka9[[#This Row],[Priemerný odber za mesiac]]</f>
        <v>93.6</v>
      </c>
      <c r="J638">
        <v>36</v>
      </c>
      <c r="K638" s="17" t="e">
        <f>Tabuľka9[[#This Row],[Cena za MJ s DPH]]*Tabuľka9[[#This Row],[Predpokladaný odber počas 6 mesiacov]]</f>
        <v>#REF!</v>
      </c>
      <c r="L638" s="1">
        <v>647551</v>
      </c>
      <c r="M638" t="e">
        <f>_xlfn.XLOOKUP(Tabuľka9[[#This Row],[IČO]],#REF!,#REF!)</f>
        <v>#REF!</v>
      </c>
      <c r="N638" t="e">
        <f>_xlfn.XLOOKUP(Tabuľka9[[#This Row],[IČO]],#REF!,#REF!)</f>
        <v>#REF!</v>
      </c>
    </row>
    <row r="639" spans="1:14" hidden="1" x14ac:dyDescent="0.35">
      <c r="A639" t="s">
        <v>125</v>
      </c>
      <c r="B639" t="s">
        <v>147</v>
      </c>
      <c r="C639" t="s">
        <v>13</v>
      </c>
      <c r="D639" s="9">
        <v>2.99</v>
      </c>
      <c r="E639" s="10">
        <f>IF(COUNTIF(cis_DPH!$B$2:$B$84,B639)&gt;0,D639*1.1,IF(COUNTIF(cis_DPH!$B$85:$B$171,B639)&gt;0,D639*1.2,"chyba"))</f>
        <v>3.5880000000000001</v>
      </c>
      <c r="G639" s="16" t="e">
        <f>_xlfn.XLOOKUP(Tabuľka9[[#This Row],[položka]],#REF!,#REF!)</f>
        <v>#REF!</v>
      </c>
      <c r="H639">
        <v>18</v>
      </c>
      <c r="I639" s="15">
        <f>Tabuľka9[[#This Row],[Aktuálna cena v RZ s DPH]]*Tabuľka9[[#This Row],[Priemerný odber za mesiac]]</f>
        <v>64.584000000000003</v>
      </c>
      <c r="J639">
        <v>90</v>
      </c>
      <c r="K639" s="17" t="e">
        <f>Tabuľka9[[#This Row],[Cena za MJ s DPH]]*Tabuľka9[[#This Row],[Predpokladaný odber počas 6 mesiacov]]</f>
        <v>#REF!</v>
      </c>
      <c r="L639" s="1">
        <v>647551</v>
      </c>
      <c r="M639" t="e">
        <f>_xlfn.XLOOKUP(Tabuľka9[[#This Row],[IČO]],#REF!,#REF!)</f>
        <v>#REF!</v>
      </c>
      <c r="N639" t="e">
        <f>_xlfn.XLOOKUP(Tabuľka9[[#This Row],[IČO]],#REF!,#REF!)</f>
        <v>#REF!</v>
      </c>
    </row>
    <row r="640" spans="1:14" hidden="1" x14ac:dyDescent="0.35">
      <c r="A640" t="s">
        <v>125</v>
      </c>
      <c r="B640" t="s">
        <v>148</v>
      </c>
      <c r="C640" t="s">
        <v>13</v>
      </c>
      <c r="E640" s="10">
        <f>IF(COUNTIF(cis_DPH!$B$2:$B$84,B640)&gt;0,D640*1.1,IF(COUNTIF(cis_DPH!$B$85:$B$171,B640)&gt;0,D640*1.2,"chyba"))</f>
        <v>0</v>
      </c>
      <c r="G640" s="16" t="e">
        <f>_xlfn.XLOOKUP(Tabuľka9[[#This Row],[položka]],#REF!,#REF!)</f>
        <v>#REF!</v>
      </c>
      <c r="I640" s="15">
        <f>Tabuľka9[[#This Row],[Aktuálna cena v RZ s DPH]]*Tabuľka9[[#This Row],[Priemerný odber za mesiac]]</f>
        <v>0</v>
      </c>
      <c r="K640" s="17" t="e">
        <f>Tabuľka9[[#This Row],[Cena za MJ s DPH]]*Tabuľka9[[#This Row],[Predpokladaný odber počas 6 mesiacov]]</f>
        <v>#REF!</v>
      </c>
      <c r="L640" s="1">
        <v>647551</v>
      </c>
      <c r="M640" t="e">
        <f>_xlfn.XLOOKUP(Tabuľka9[[#This Row],[IČO]],#REF!,#REF!)</f>
        <v>#REF!</v>
      </c>
      <c r="N640" t="e">
        <f>_xlfn.XLOOKUP(Tabuľka9[[#This Row],[IČO]],#REF!,#REF!)</f>
        <v>#REF!</v>
      </c>
    </row>
    <row r="641" spans="1:14" hidden="1" x14ac:dyDescent="0.35">
      <c r="A641" t="s">
        <v>125</v>
      </c>
      <c r="B641" t="s">
        <v>149</v>
      </c>
      <c r="C641" t="s">
        <v>13</v>
      </c>
      <c r="E641" s="10">
        <f>IF(COUNTIF(cis_DPH!$B$2:$B$84,B641)&gt;0,D641*1.1,IF(COUNTIF(cis_DPH!$B$85:$B$171,B641)&gt;0,D641*1.2,"chyba"))</f>
        <v>0</v>
      </c>
      <c r="G641" s="16" t="e">
        <f>_xlfn.XLOOKUP(Tabuľka9[[#This Row],[položka]],#REF!,#REF!)</f>
        <v>#REF!</v>
      </c>
      <c r="I641" s="15">
        <f>Tabuľka9[[#This Row],[Aktuálna cena v RZ s DPH]]*Tabuľka9[[#This Row],[Priemerný odber za mesiac]]</f>
        <v>0</v>
      </c>
      <c r="K641" s="17" t="e">
        <f>Tabuľka9[[#This Row],[Cena za MJ s DPH]]*Tabuľka9[[#This Row],[Predpokladaný odber počas 6 mesiacov]]</f>
        <v>#REF!</v>
      </c>
      <c r="L641" s="1">
        <v>647551</v>
      </c>
      <c r="M641" t="e">
        <f>_xlfn.XLOOKUP(Tabuľka9[[#This Row],[IČO]],#REF!,#REF!)</f>
        <v>#REF!</v>
      </c>
      <c r="N641" t="e">
        <f>_xlfn.XLOOKUP(Tabuľka9[[#This Row],[IČO]],#REF!,#REF!)</f>
        <v>#REF!</v>
      </c>
    </row>
    <row r="642" spans="1:14" hidden="1" x14ac:dyDescent="0.35">
      <c r="A642" t="s">
        <v>125</v>
      </c>
      <c r="B642" t="s">
        <v>150</v>
      </c>
      <c r="C642" t="s">
        <v>13</v>
      </c>
      <c r="D642" s="9">
        <v>2.4900000000000002</v>
      </c>
      <c r="E642" s="10">
        <f>IF(COUNTIF(cis_DPH!$B$2:$B$84,B642)&gt;0,D642*1.1,IF(COUNTIF(cis_DPH!$B$85:$B$171,B642)&gt;0,D642*1.2,"chyba"))</f>
        <v>2.988</v>
      </c>
      <c r="G642" s="16" t="e">
        <f>_xlfn.XLOOKUP(Tabuľka9[[#This Row],[položka]],#REF!,#REF!)</f>
        <v>#REF!</v>
      </c>
      <c r="H642">
        <v>20</v>
      </c>
      <c r="I642" s="15">
        <f>Tabuľka9[[#This Row],[Aktuálna cena v RZ s DPH]]*Tabuľka9[[#This Row],[Priemerný odber za mesiac]]</f>
        <v>59.76</v>
      </c>
      <c r="J642">
        <v>80</v>
      </c>
      <c r="K642" s="17" t="e">
        <f>Tabuľka9[[#This Row],[Cena za MJ s DPH]]*Tabuľka9[[#This Row],[Predpokladaný odber počas 6 mesiacov]]</f>
        <v>#REF!</v>
      </c>
      <c r="L642" s="1">
        <v>647551</v>
      </c>
      <c r="M642" t="e">
        <f>_xlfn.XLOOKUP(Tabuľka9[[#This Row],[IČO]],#REF!,#REF!)</f>
        <v>#REF!</v>
      </c>
      <c r="N642" t="e">
        <f>_xlfn.XLOOKUP(Tabuľka9[[#This Row],[IČO]],#REF!,#REF!)</f>
        <v>#REF!</v>
      </c>
    </row>
    <row r="643" spans="1:14" hidden="1" x14ac:dyDescent="0.35">
      <c r="A643" t="s">
        <v>125</v>
      </c>
      <c r="B643" t="s">
        <v>151</v>
      </c>
      <c r="C643" t="s">
        <v>13</v>
      </c>
      <c r="E643" s="10">
        <f>IF(COUNTIF(cis_DPH!$B$2:$B$84,B643)&gt;0,D643*1.1,IF(COUNTIF(cis_DPH!$B$85:$B$171,B643)&gt;0,D643*1.2,"chyba"))</f>
        <v>0</v>
      </c>
      <c r="G643" s="16" t="e">
        <f>_xlfn.XLOOKUP(Tabuľka9[[#This Row],[položka]],#REF!,#REF!)</f>
        <v>#REF!</v>
      </c>
      <c r="I643" s="15">
        <f>Tabuľka9[[#This Row],[Aktuálna cena v RZ s DPH]]*Tabuľka9[[#This Row],[Priemerný odber za mesiac]]</f>
        <v>0</v>
      </c>
      <c r="K643" s="17" t="e">
        <f>Tabuľka9[[#This Row],[Cena za MJ s DPH]]*Tabuľka9[[#This Row],[Predpokladaný odber počas 6 mesiacov]]</f>
        <v>#REF!</v>
      </c>
      <c r="L643" s="1">
        <v>647551</v>
      </c>
      <c r="M643" t="e">
        <f>_xlfn.XLOOKUP(Tabuľka9[[#This Row],[IČO]],#REF!,#REF!)</f>
        <v>#REF!</v>
      </c>
      <c r="N643" t="e">
        <f>_xlfn.XLOOKUP(Tabuľka9[[#This Row],[IČO]],#REF!,#REF!)</f>
        <v>#REF!</v>
      </c>
    </row>
    <row r="644" spans="1:14" hidden="1" x14ac:dyDescent="0.35">
      <c r="A644" t="s">
        <v>125</v>
      </c>
      <c r="B644" t="s">
        <v>152</v>
      </c>
      <c r="C644" t="s">
        <v>13</v>
      </c>
      <c r="D644" s="9">
        <v>7</v>
      </c>
      <c r="E644" s="10">
        <f>IF(COUNTIF(cis_DPH!$B$2:$B$84,B644)&gt;0,D644*1.1,IF(COUNTIF(cis_DPH!$B$85:$B$171,B644)&gt;0,D644*1.2,"chyba"))</f>
        <v>8.4</v>
      </c>
      <c r="G644" s="16" t="e">
        <f>_xlfn.XLOOKUP(Tabuľka9[[#This Row],[položka]],#REF!,#REF!)</f>
        <v>#REF!</v>
      </c>
      <c r="H644">
        <v>12</v>
      </c>
      <c r="I644" s="15">
        <f>Tabuľka9[[#This Row],[Aktuálna cena v RZ s DPH]]*Tabuľka9[[#This Row],[Priemerný odber za mesiac]]</f>
        <v>100.80000000000001</v>
      </c>
      <c r="J644">
        <v>36</v>
      </c>
      <c r="K644" s="17" t="e">
        <f>Tabuľka9[[#This Row],[Cena za MJ s DPH]]*Tabuľka9[[#This Row],[Predpokladaný odber počas 6 mesiacov]]</f>
        <v>#REF!</v>
      </c>
      <c r="L644" s="1">
        <v>647551</v>
      </c>
      <c r="M644" t="e">
        <f>_xlfn.XLOOKUP(Tabuľka9[[#This Row],[IČO]],#REF!,#REF!)</f>
        <v>#REF!</v>
      </c>
      <c r="N644" t="e">
        <f>_xlfn.XLOOKUP(Tabuľka9[[#This Row],[IČO]],#REF!,#REF!)</f>
        <v>#REF!</v>
      </c>
    </row>
    <row r="645" spans="1:14" hidden="1" x14ac:dyDescent="0.35">
      <c r="A645" t="s">
        <v>125</v>
      </c>
      <c r="B645" t="s">
        <v>153</v>
      </c>
      <c r="C645" t="s">
        <v>13</v>
      </c>
      <c r="E645" s="10">
        <f>IF(COUNTIF(cis_DPH!$B$2:$B$84,B645)&gt;0,D645*1.1,IF(COUNTIF(cis_DPH!$B$85:$B$171,B645)&gt;0,D645*1.2,"chyba"))</f>
        <v>0</v>
      </c>
      <c r="G645" s="16" t="e">
        <f>_xlfn.XLOOKUP(Tabuľka9[[#This Row],[položka]],#REF!,#REF!)</f>
        <v>#REF!</v>
      </c>
      <c r="I645" s="15">
        <f>Tabuľka9[[#This Row],[Aktuálna cena v RZ s DPH]]*Tabuľka9[[#This Row],[Priemerný odber za mesiac]]</f>
        <v>0</v>
      </c>
      <c r="K645" s="17" t="e">
        <f>Tabuľka9[[#This Row],[Cena za MJ s DPH]]*Tabuľka9[[#This Row],[Predpokladaný odber počas 6 mesiacov]]</f>
        <v>#REF!</v>
      </c>
      <c r="L645" s="1">
        <v>647551</v>
      </c>
      <c r="M645" t="e">
        <f>_xlfn.XLOOKUP(Tabuľka9[[#This Row],[IČO]],#REF!,#REF!)</f>
        <v>#REF!</v>
      </c>
      <c r="N645" t="e">
        <f>_xlfn.XLOOKUP(Tabuľka9[[#This Row],[IČO]],#REF!,#REF!)</f>
        <v>#REF!</v>
      </c>
    </row>
    <row r="646" spans="1:14" hidden="1" x14ac:dyDescent="0.35">
      <c r="A646" t="s">
        <v>125</v>
      </c>
      <c r="B646" t="s">
        <v>154</v>
      </c>
      <c r="C646" t="s">
        <v>13</v>
      </c>
      <c r="D646" s="9">
        <v>7</v>
      </c>
      <c r="E646" s="10">
        <f>IF(COUNTIF(cis_DPH!$B$2:$B$84,B646)&gt;0,D646*1.1,IF(COUNTIF(cis_DPH!$B$85:$B$171,B646)&gt;0,D646*1.2,"chyba"))</f>
        <v>8.4</v>
      </c>
      <c r="G646" s="16" t="e">
        <f>_xlfn.XLOOKUP(Tabuľka9[[#This Row],[položka]],#REF!,#REF!)</f>
        <v>#REF!</v>
      </c>
      <c r="H646">
        <v>6</v>
      </c>
      <c r="I646" s="15">
        <f>Tabuľka9[[#This Row],[Aktuálna cena v RZ s DPH]]*Tabuľka9[[#This Row],[Priemerný odber za mesiac]]</f>
        <v>50.400000000000006</v>
      </c>
      <c r="J646">
        <v>30</v>
      </c>
      <c r="K646" s="17" t="e">
        <f>Tabuľka9[[#This Row],[Cena za MJ s DPH]]*Tabuľka9[[#This Row],[Predpokladaný odber počas 6 mesiacov]]</f>
        <v>#REF!</v>
      </c>
      <c r="L646" s="1">
        <v>647551</v>
      </c>
      <c r="M646" t="e">
        <f>_xlfn.XLOOKUP(Tabuľka9[[#This Row],[IČO]],#REF!,#REF!)</f>
        <v>#REF!</v>
      </c>
      <c r="N646" t="e">
        <f>_xlfn.XLOOKUP(Tabuľka9[[#This Row],[IČO]],#REF!,#REF!)</f>
        <v>#REF!</v>
      </c>
    </row>
    <row r="647" spans="1:14" hidden="1" x14ac:dyDescent="0.35">
      <c r="A647" t="s">
        <v>125</v>
      </c>
      <c r="B647" t="s">
        <v>155</v>
      </c>
      <c r="C647" t="s">
        <v>13</v>
      </c>
      <c r="D647" s="9">
        <v>2.5499999999999998</v>
      </c>
      <c r="E647" s="10">
        <f>IF(COUNTIF(cis_DPH!$B$2:$B$84,B647)&gt;0,D647*1.1,IF(COUNTIF(cis_DPH!$B$85:$B$171,B647)&gt;0,D647*1.2,"chyba"))</f>
        <v>3.0599999999999996</v>
      </c>
      <c r="G647" s="16" t="e">
        <f>_xlfn.XLOOKUP(Tabuľka9[[#This Row],[položka]],#REF!,#REF!)</f>
        <v>#REF!</v>
      </c>
      <c r="H647">
        <v>3</v>
      </c>
      <c r="I647" s="15">
        <f>Tabuľka9[[#This Row],[Aktuálna cena v RZ s DPH]]*Tabuľka9[[#This Row],[Priemerný odber za mesiac]]</f>
        <v>9.18</v>
      </c>
      <c r="J647">
        <v>9</v>
      </c>
      <c r="K647" s="17" t="e">
        <f>Tabuľka9[[#This Row],[Cena za MJ s DPH]]*Tabuľka9[[#This Row],[Predpokladaný odber počas 6 mesiacov]]</f>
        <v>#REF!</v>
      </c>
      <c r="L647" s="1">
        <v>647551</v>
      </c>
      <c r="M647" t="e">
        <f>_xlfn.XLOOKUP(Tabuľka9[[#This Row],[IČO]],#REF!,#REF!)</f>
        <v>#REF!</v>
      </c>
      <c r="N647" t="e">
        <f>_xlfn.XLOOKUP(Tabuľka9[[#This Row],[IČO]],#REF!,#REF!)</f>
        <v>#REF!</v>
      </c>
    </row>
    <row r="648" spans="1:14" hidden="1" x14ac:dyDescent="0.35">
      <c r="A648" t="s">
        <v>125</v>
      </c>
      <c r="B648" t="s">
        <v>156</v>
      </c>
      <c r="C648" t="s">
        <v>13</v>
      </c>
      <c r="D648" s="9">
        <v>4.4000000000000004</v>
      </c>
      <c r="E648" s="10">
        <f>IF(COUNTIF(cis_DPH!$B$2:$B$84,B648)&gt;0,D648*1.1,IF(COUNTIF(cis_DPH!$B$85:$B$171,B648)&gt;0,D648*1.2,"chyba"))</f>
        <v>5.28</v>
      </c>
      <c r="G648" s="16" t="e">
        <f>_xlfn.XLOOKUP(Tabuľka9[[#This Row],[položka]],#REF!,#REF!)</f>
        <v>#REF!</v>
      </c>
      <c r="H648">
        <v>12</v>
      </c>
      <c r="I648" s="15">
        <f>Tabuľka9[[#This Row],[Aktuálna cena v RZ s DPH]]*Tabuľka9[[#This Row],[Priemerný odber za mesiac]]</f>
        <v>63.36</v>
      </c>
      <c r="J648">
        <v>36</v>
      </c>
      <c r="K648" s="17" t="e">
        <f>Tabuľka9[[#This Row],[Cena za MJ s DPH]]*Tabuľka9[[#This Row],[Predpokladaný odber počas 6 mesiacov]]</f>
        <v>#REF!</v>
      </c>
      <c r="L648" s="1">
        <v>647551</v>
      </c>
      <c r="M648" t="e">
        <f>_xlfn.XLOOKUP(Tabuľka9[[#This Row],[IČO]],#REF!,#REF!)</f>
        <v>#REF!</v>
      </c>
      <c r="N648" t="e">
        <f>_xlfn.XLOOKUP(Tabuľka9[[#This Row],[IČO]],#REF!,#REF!)</f>
        <v>#REF!</v>
      </c>
    </row>
    <row r="649" spans="1:14" hidden="1" x14ac:dyDescent="0.35">
      <c r="A649" t="s">
        <v>125</v>
      </c>
      <c r="B649" t="s">
        <v>157</v>
      </c>
      <c r="C649" t="s">
        <v>13</v>
      </c>
      <c r="D649" s="9">
        <v>4.99</v>
      </c>
      <c r="E649" s="10">
        <f>IF(COUNTIF(cis_DPH!$B$2:$B$84,B649)&gt;0,D649*1.1,IF(COUNTIF(cis_DPH!$B$85:$B$171,B649)&gt;0,D649*1.2,"chyba"))</f>
        <v>5.9880000000000004</v>
      </c>
      <c r="G649" s="16" t="e">
        <f>_xlfn.XLOOKUP(Tabuľka9[[#This Row],[položka]],#REF!,#REF!)</f>
        <v>#REF!</v>
      </c>
      <c r="H649">
        <v>4</v>
      </c>
      <c r="I649" s="15">
        <f>Tabuľka9[[#This Row],[Aktuálna cena v RZ s DPH]]*Tabuľka9[[#This Row],[Priemerný odber za mesiac]]</f>
        <v>23.952000000000002</v>
      </c>
      <c r="J649">
        <v>20</v>
      </c>
      <c r="K649" s="17" t="e">
        <f>Tabuľka9[[#This Row],[Cena za MJ s DPH]]*Tabuľka9[[#This Row],[Predpokladaný odber počas 6 mesiacov]]</f>
        <v>#REF!</v>
      </c>
      <c r="L649" s="1">
        <v>647551</v>
      </c>
      <c r="M649" t="e">
        <f>_xlfn.XLOOKUP(Tabuľka9[[#This Row],[IČO]],#REF!,#REF!)</f>
        <v>#REF!</v>
      </c>
      <c r="N649" t="e">
        <f>_xlfn.XLOOKUP(Tabuľka9[[#This Row],[IČO]],#REF!,#REF!)</f>
        <v>#REF!</v>
      </c>
    </row>
    <row r="650" spans="1:14" hidden="1" x14ac:dyDescent="0.35">
      <c r="A650" t="s">
        <v>125</v>
      </c>
      <c r="B650" t="s">
        <v>158</v>
      </c>
      <c r="C650" t="s">
        <v>13</v>
      </c>
      <c r="E650" s="10">
        <f>IF(COUNTIF(cis_DPH!$B$2:$B$84,B650)&gt;0,D650*1.1,IF(COUNTIF(cis_DPH!$B$85:$B$171,B650)&gt;0,D650*1.2,"chyba"))</f>
        <v>0</v>
      </c>
      <c r="G650" s="16" t="e">
        <f>_xlfn.XLOOKUP(Tabuľka9[[#This Row],[položka]],#REF!,#REF!)</f>
        <v>#REF!</v>
      </c>
      <c r="I650" s="15">
        <f>Tabuľka9[[#This Row],[Aktuálna cena v RZ s DPH]]*Tabuľka9[[#This Row],[Priemerný odber za mesiac]]</f>
        <v>0</v>
      </c>
      <c r="K650" s="17" t="e">
        <f>Tabuľka9[[#This Row],[Cena za MJ s DPH]]*Tabuľka9[[#This Row],[Predpokladaný odber počas 6 mesiacov]]</f>
        <v>#REF!</v>
      </c>
      <c r="L650" s="1">
        <v>647551</v>
      </c>
      <c r="M650" t="e">
        <f>_xlfn.XLOOKUP(Tabuľka9[[#This Row],[IČO]],#REF!,#REF!)</f>
        <v>#REF!</v>
      </c>
      <c r="N650" t="e">
        <f>_xlfn.XLOOKUP(Tabuľka9[[#This Row],[IČO]],#REF!,#REF!)</f>
        <v>#REF!</v>
      </c>
    </row>
    <row r="651" spans="1:14" hidden="1" x14ac:dyDescent="0.35">
      <c r="A651" t="s">
        <v>125</v>
      </c>
      <c r="B651" t="s">
        <v>159</v>
      </c>
      <c r="C651" t="s">
        <v>13</v>
      </c>
      <c r="E651" s="10">
        <f>IF(COUNTIF(cis_DPH!$B$2:$B$84,B651)&gt;0,D651*1.1,IF(COUNTIF(cis_DPH!$B$85:$B$171,B651)&gt;0,D651*1.2,"chyba"))</f>
        <v>0</v>
      </c>
      <c r="G651" s="16" t="e">
        <f>_xlfn.XLOOKUP(Tabuľka9[[#This Row],[položka]],#REF!,#REF!)</f>
        <v>#REF!</v>
      </c>
      <c r="I651" s="15">
        <f>Tabuľka9[[#This Row],[Aktuálna cena v RZ s DPH]]*Tabuľka9[[#This Row],[Priemerný odber za mesiac]]</f>
        <v>0</v>
      </c>
      <c r="K651" s="17" t="e">
        <f>Tabuľka9[[#This Row],[Cena za MJ s DPH]]*Tabuľka9[[#This Row],[Predpokladaný odber počas 6 mesiacov]]</f>
        <v>#REF!</v>
      </c>
      <c r="L651" s="1">
        <v>647551</v>
      </c>
      <c r="M651" t="e">
        <f>_xlfn.XLOOKUP(Tabuľka9[[#This Row],[IČO]],#REF!,#REF!)</f>
        <v>#REF!</v>
      </c>
      <c r="N651" t="e">
        <f>_xlfn.XLOOKUP(Tabuľka9[[#This Row],[IČO]],#REF!,#REF!)</f>
        <v>#REF!</v>
      </c>
    </row>
    <row r="652" spans="1:14" hidden="1" x14ac:dyDescent="0.35">
      <c r="A652" t="s">
        <v>125</v>
      </c>
      <c r="B652" t="s">
        <v>160</v>
      </c>
      <c r="C652" t="s">
        <v>13</v>
      </c>
      <c r="D652" s="9">
        <v>3.25</v>
      </c>
      <c r="E652" s="10">
        <f>IF(COUNTIF(cis_DPH!$B$2:$B$84,B652)&gt;0,D652*1.1,IF(COUNTIF(cis_DPH!$B$85:$B$171,B652)&gt;0,D652*1.2,"chyba"))</f>
        <v>3.9</v>
      </c>
      <c r="G652" s="16" t="e">
        <f>_xlfn.XLOOKUP(Tabuľka9[[#This Row],[položka]],#REF!,#REF!)</f>
        <v>#REF!</v>
      </c>
      <c r="H652">
        <v>5</v>
      </c>
      <c r="I652" s="15">
        <f>Tabuľka9[[#This Row],[Aktuálna cena v RZ s DPH]]*Tabuľka9[[#This Row],[Priemerný odber za mesiac]]</f>
        <v>19.5</v>
      </c>
      <c r="J652">
        <v>30</v>
      </c>
      <c r="K652" s="17" t="e">
        <f>Tabuľka9[[#This Row],[Cena za MJ s DPH]]*Tabuľka9[[#This Row],[Predpokladaný odber počas 6 mesiacov]]</f>
        <v>#REF!</v>
      </c>
      <c r="L652" s="1">
        <v>647551</v>
      </c>
      <c r="M652" t="e">
        <f>_xlfn.XLOOKUP(Tabuľka9[[#This Row],[IČO]],#REF!,#REF!)</f>
        <v>#REF!</v>
      </c>
      <c r="N652" t="e">
        <f>_xlfn.XLOOKUP(Tabuľka9[[#This Row],[IČO]],#REF!,#REF!)</f>
        <v>#REF!</v>
      </c>
    </row>
    <row r="653" spans="1:14" hidden="1" x14ac:dyDescent="0.35">
      <c r="A653" t="s">
        <v>125</v>
      </c>
      <c r="B653" t="s">
        <v>161</v>
      </c>
      <c r="C653" t="s">
        <v>13</v>
      </c>
      <c r="E653" s="10">
        <f>IF(COUNTIF(cis_DPH!$B$2:$B$84,B653)&gt;0,D653*1.1,IF(COUNTIF(cis_DPH!$B$85:$B$171,B653)&gt;0,D653*1.2,"chyba"))</f>
        <v>0</v>
      </c>
      <c r="G653" s="16" t="e">
        <f>_xlfn.XLOOKUP(Tabuľka9[[#This Row],[položka]],#REF!,#REF!)</f>
        <v>#REF!</v>
      </c>
      <c r="I653" s="15">
        <f>Tabuľka9[[#This Row],[Aktuálna cena v RZ s DPH]]*Tabuľka9[[#This Row],[Priemerný odber za mesiac]]</f>
        <v>0</v>
      </c>
      <c r="K653" s="17" t="e">
        <f>Tabuľka9[[#This Row],[Cena za MJ s DPH]]*Tabuľka9[[#This Row],[Predpokladaný odber počas 6 mesiacov]]</f>
        <v>#REF!</v>
      </c>
      <c r="L653" s="1">
        <v>647551</v>
      </c>
      <c r="M653" t="e">
        <f>_xlfn.XLOOKUP(Tabuľka9[[#This Row],[IČO]],#REF!,#REF!)</f>
        <v>#REF!</v>
      </c>
      <c r="N653" t="e">
        <f>_xlfn.XLOOKUP(Tabuľka9[[#This Row],[IČO]],#REF!,#REF!)</f>
        <v>#REF!</v>
      </c>
    </row>
    <row r="654" spans="1:14" hidden="1" x14ac:dyDescent="0.35">
      <c r="A654" t="s">
        <v>125</v>
      </c>
      <c r="B654" t="s">
        <v>162</v>
      </c>
      <c r="C654" t="s">
        <v>13</v>
      </c>
      <c r="E654" s="10">
        <f>IF(COUNTIF(cis_DPH!$B$2:$B$84,B654)&gt;0,D654*1.1,IF(COUNTIF(cis_DPH!$B$85:$B$171,B654)&gt;0,D654*1.2,"chyba"))</f>
        <v>0</v>
      </c>
      <c r="G654" s="16" t="e">
        <f>_xlfn.XLOOKUP(Tabuľka9[[#This Row],[položka]],#REF!,#REF!)</f>
        <v>#REF!</v>
      </c>
      <c r="I654" s="15">
        <f>Tabuľka9[[#This Row],[Aktuálna cena v RZ s DPH]]*Tabuľka9[[#This Row],[Priemerný odber za mesiac]]</f>
        <v>0</v>
      </c>
      <c r="K654" s="17" t="e">
        <f>Tabuľka9[[#This Row],[Cena za MJ s DPH]]*Tabuľka9[[#This Row],[Predpokladaný odber počas 6 mesiacov]]</f>
        <v>#REF!</v>
      </c>
      <c r="L654" s="1">
        <v>647551</v>
      </c>
      <c r="M654" t="e">
        <f>_xlfn.XLOOKUP(Tabuľka9[[#This Row],[IČO]],#REF!,#REF!)</f>
        <v>#REF!</v>
      </c>
      <c r="N654" t="e">
        <f>_xlfn.XLOOKUP(Tabuľka9[[#This Row],[IČO]],#REF!,#REF!)</f>
        <v>#REF!</v>
      </c>
    </row>
    <row r="655" spans="1:14" hidden="1" x14ac:dyDescent="0.35">
      <c r="A655" t="s">
        <v>125</v>
      </c>
      <c r="B655" t="s">
        <v>163</v>
      </c>
      <c r="C655" t="s">
        <v>13</v>
      </c>
      <c r="E655" s="10">
        <f>IF(COUNTIF(cis_DPH!$B$2:$B$84,B655)&gt;0,D655*1.1,IF(COUNTIF(cis_DPH!$B$85:$B$171,B655)&gt;0,D655*1.2,"chyba"))</f>
        <v>0</v>
      </c>
      <c r="G655" s="16" t="e">
        <f>_xlfn.XLOOKUP(Tabuľka9[[#This Row],[položka]],#REF!,#REF!)</f>
        <v>#REF!</v>
      </c>
      <c r="I655" s="15">
        <f>Tabuľka9[[#This Row],[Aktuálna cena v RZ s DPH]]*Tabuľka9[[#This Row],[Priemerný odber za mesiac]]</f>
        <v>0</v>
      </c>
      <c r="K655" s="17" t="e">
        <f>Tabuľka9[[#This Row],[Cena za MJ s DPH]]*Tabuľka9[[#This Row],[Predpokladaný odber počas 6 mesiacov]]</f>
        <v>#REF!</v>
      </c>
      <c r="L655" s="1">
        <v>647551</v>
      </c>
      <c r="M655" t="e">
        <f>_xlfn.XLOOKUP(Tabuľka9[[#This Row],[IČO]],#REF!,#REF!)</f>
        <v>#REF!</v>
      </c>
      <c r="N655" t="e">
        <f>_xlfn.XLOOKUP(Tabuľka9[[#This Row],[IČO]],#REF!,#REF!)</f>
        <v>#REF!</v>
      </c>
    </row>
    <row r="656" spans="1:14" hidden="1" x14ac:dyDescent="0.35">
      <c r="A656" t="s">
        <v>125</v>
      </c>
      <c r="B656" t="s">
        <v>164</v>
      </c>
      <c r="C656" t="s">
        <v>13</v>
      </c>
      <c r="E656" s="10">
        <f>IF(COUNTIF(cis_DPH!$B$2:$B$84,B656)&gt;0,D656*1.1,IF(COUNTIF(cis_DPH!$B$85:$B$171,B656)&gt;0,D656*1.2,"chyba"))</f>
        <v>0</v>
      </c>
      <c r="G656" s="16" t="e">
        <f>_xlfn.XLOOKUP(Tabuľka9[[#This Row],[položka]],#REF!,#REF!)</f>
        <v>#REF!</v>
      </c>
      <c r="I656" s="15">
        <f>Tabuľka9[[#This Row],[Aktuálna cena v RZ s DPH]]*Tabuľka9[[#This Row],[Priemerný odber za mesiac]]</f>
        <v>0</v>
      </c>
      <c r="K656" s="17" t="e">
        <f>Tabuľka9[[#This Row],[Cena za MJ s DPH]]*Tabuľka9[[#This Row],[Predpokladaný odber počas 6 mesiacov]]</f>
        <v>#REF!</v>
      </c>
      <c r="L656" s="1">
        <v>647551</v>
      </c>
      <c r="M656" t="e">
        <f>_xlfn.XLOOKUP(Tabuľka9[[#This Row],[IČO]],#REF!,#REF!)</f>
        <v>#REF!</v>
      </c>
      <c r="N656" t="e">
        <f>_xlfn.XLOOKUP(Tabuľka9[[#This Row],[IČO]],#REF!,#REF!)</f>
        <v>#REF!</v>
      </c>
    </row>
    <row r="657" spans="1:14" hidden="1" x14ac:dyDescent="0.35">
      <c r="A657" t="s">
        <v>125</v>
      </c>
      <c r="B657" t="s">
        <v>165</v>
      </c>
      <c r="C657" t="s">
        <v>13</v>
      </c>
      <c r="D657" s="9">
        <v>5.15</v>
      </c>
      <c r="E657" s="10">
        <f>IF(COUNTIF(cis_DPH!$B$2:$B$84,B657)&gt;0,D657*1.1,IF(COUNTIF(cis_DPH!$B$85:$B$171,B657)&gt;0,D657*1.2,"chyba"))</f>
        <v>6.1800000000000006</v>
      </c>
      <c r="G657" s="16" t="e">
        <f>_xlfn.XLOOKUP(Tabuľka9[[#This Row],[položka]],#REF!,#REF!)</f>
        <v>#REF!</v>
      </c>
      <c r="H657">
        <v>3</v>
      </c>
      <c r="I657" s="15">
        <f>Tabuľka9[[#This Row],[Aktuálna cena v RZ s DPH]]*Tabuľka9[[#This Row],[Priemerný odber za mesiac]]</f>
        <v>18.540000000000003</v>
      </c>
      <c r="J657">
        <v>30</v>
      </c>
      <c r="K657" s="17" t="e">
        <f>Tabuľka9[[#This Row],[Cena za MJ s DPH]]*Tabuľka9[[#This Row],[Predpokladaný odber počas 6 mesiacov]]</f>
        <v>#REF!</v>
      </c>
      <c r="L657" s="1">
        <v>647551</v>
      </c>
      <c r="M657" t="e">
        <f>_xlfn.XLOOKUP(Tabuľka9[[#This Row],[IČO]],#REF!,#REF!)</f>
        <v>#REF!</v>
      </c>
      <c r="N657" t="e">
        <f>_xlfn.XLOOKUP(Tabuľka9[[#This Row],[IČO]],#REF!,#REF!)</f>
        <v>#REF!</v>
      </c>
    </row>
    <row r="658" spans="1:14" hidden="1" x14ac:dyDescent="0.35">
      <c r="A658" t="s">
        <v>125</v>
      </c>
      <c r="B658" t="s">
        <v>166</v>
      </c>
      <c r="C658" t="s">
        <v>13</v>
      </c>
      <c r="E658" s="10">
        <f>IF(COUNTIF(cis_DPH!$B$2:$B$84,B658)&gt;0,D658*1.1,IF(COUNTIF(cis_DPH!$B$85:$B$171,B658)&gt;0,D658*1.2,"chyba"))</f>
        <v>0</v>
      </c>
      <c r="G658" s="16" t="e">
        <f>_xlfn.XLOOKUP(Tabuľka9[[#This Row],[položka]],#REF!,#REF!)</f>
        <v>#REF!</v>
      </c>
      <c r="I658" s="15">
        <f>Tabuľka9[[#This Row],[Aktuálna cena v RZ s DPH]]*Tabuľka9[[#This Row],[Priemerný odber za mesiac]]</f>
        <v>0</v>
      </c>
      <c r="K658" s="17" t="e">
        <f>Tabuľka9[[#This Row],[Cena za MJ s DPH]]*Tabuľka9[[#This Row],[Predpokladaný odber počas 6 mesiacov]]</f>
        <v>#REF!</v>
      </c>
      <c r="L658" s="1">
        <v>647551</v>
      </c>
      <c r="M658" t="e">
        <f>_xlfn.XLOOKUP(Tabuľka9[[#This Row],[IČO]],#REF!,#REF!)</f>
        <v>#REF!</v>
      </c>
      <c r="N658" t="e">
        <f>_xlfn.XLOOKUP(Tabuľka9[[#This Row],[IČO]],#REF!,#REF!)</f>
        <v>#REF!</v>
      </c>
    </row>
    <row r="659" spans="1:14" hidden="1" x14ac:dyDescent="0.35">
      <c r="A659" t="s">
        <v>125</v>
      </c>
      <c r="B659" t="s">
        <v>167</v>
      </c>
      <c r="C659" t="s">
        <v>13</v>
      </c>
      <c r="E659" s="10">
        <f>IF(COUNTIF(cis_DPH!$B$2:$B$84,B659)&gt;0,D659*1.1,IF(COUNTIF(cis_DPH!$B$85:$B$171,B659)&gt;0,D659*1.2,"chyba"))</f>
        <v>0</v>
      </c>
      <c r="G659" s="16" t="e">
        <f>_xlfn.XLOOKUP(Tabuľka9[[#This Row],[položka]],#REF!,#REF!)</f>
        <v>#REF!</v>
      </c>
      <c r="I659" s="15">
        <f>Tabuľka9[[#This Row],[Aktuálna cena v RZ s DPH]]*Tabuľka9[[#This Row],[Priemerný odber za mesiac]]</f>
        <v>0</v>
      </c>
      <c r="K659" s="17" t="e">
        <f>Tabuľka9[[#This Row],[Cena za MJ s DPH]]*Tabuľka9[[#This Row],[Predpokladaný odber počas 6 mesiacov]]</f>
        <v>#REF!</v>
      </c>
      <c r="L659" s="1">
        <v>647551</v>
      </c>
      <c r="M659" t="e">
        <f>_xlfn.XLOOKUP(Tabuľka9[[#This Row],[IČO]],#REF!,#REF!)</f>
        <v>#REF!</v>
      </c>
      <c r="N659" t="e">
        <f>_xlfn.XLOOKUP(Tabuľka9[[#This Row],[IČO]],#REF!,#REF!)</f>
        <v>#REF!</v>
      </c>
    </row>
    <row r="660" spans="1:14" hidden="1" x14ac:dyDescent="0.35">
      <c r="A660" t="s">
        <v>125</v>
      </c>
      <c r="B660" t="s">
        <v>168</v>
      </c>
      <c r="C660" t="s">
        <v>13</v>
      </c>
      <c r="D660" s="9">
        <v>2.99</v>
      </c>
      <c r="E660" s="10">
        <f>IF(COUNTIF(cis_DPH!$B$2:$B$84,B660)&gt;0,D660*1.1,IF(COUNTIF(cis_DPH!$B$85:$B$171,B660)&gt;0,D660*1.2,"chyba"))</f>
        <v>3.5880000000000001</v>
      </c>
      <c r="G660" s="16" t="e">
        <f>_xlfn.XLOOKUP(Tabuľka9[[#This Row],[položka]],#REF!,#REF!)</f>
        <v>#REF!</v>
      </c>
      <c r="H660">
        <v>10</v>
      </c>
      <c r="I660" s="15">
        <f>Tabuľka9[[#This Row],[Aktuálna cena v RZ s DPH]]*Tabuľka9[[#This Row],[Priemerný odber za mesiac]]</f>
        <v>35.880000000000003</v>
      </c>
      <c r="J660">
        <v>40</v>
      </c>
      <c r="K660" s="17" t="e">
        <f>Tabuľka9[[#This Row],[Cena za MJ s DPH]]*Tabuľka9[[#This Row],[Predpokladaný odber počas 6 mesiacov]]</f>
        <v>#REF!</v>
      </c>
      <c r="L660" s="1">
        <v>647551</v>
      </c>
      <c r="M660" t="e">
        <f>_xlfn.XLOOKUP(Tabuľka9[[#This Row],[IČO]],#REF!,#REF!)</f>
        <v>#REF!</v>
      </c>
      <c r="N660" t="e">
        <f>_xlfn.XLOOKUP(Tabuľka9[[#This Row],[IČO]],#REF!,#REF!)</f>
        <v>#REF!</v>
      </c>
    </row>
    <row r="661" spans="1:14" hidden="1" x14ac:dyDescent="0.35">
      <c r="A661" t="s">
        <v>125</v>
      </c>
      <c r="B661" t="s">
        <v>169</v>
      </c>
      <c r="C661" t="s">
        <v>13</v>
      </c>
      <c r="E661" s="10">
        <f>IF(COUNTIF(cis_DPH!$B$2:$B$84,B661)&gt;0,D661*1.1,IF(COUNTIF(cis_DPH!$B$85:$B$171,B661)&gt;0,D661*1.2,"chyba"))</f>
        <v>0</v>
      </c>
      <c r="G661" s="16" t="e">
        <f>_xlfn.XLOOKUP(Tabuľka9[[#This Row],[položka]],#REF!,#REF!)</f>
        <v>#REF!</v>
      </c>
      <c r="I661" s="15">
        <f>Tabuľka9[[#This Row],[Aktuálna cena v RZ s DPH]]*Tabuľka9[[#This Row],[Priemerný odber za mesiac]]</f>
        <v>0</v>
      </c>
      <c r="K661" s="17" t="e">
        <f>Tabuľka9[[#This Row],[Cena za MJ s DPH]]*Tabuľka9[[#This Row],[Predpokladaný odber počas 6 mesiacov]]</f>
        <v>#REF!</v>
      </c>
      <c r="L661" s="1">
        <v>647551</v>
      </c>
      <c r="M661" t="e">
        <f>_xlfn.XLOOKUP(Tabuľka9[[#This Row],[IČO]],#REF!,#REF!)</f>
        <v>#REF!</v>
      </c>
      <c r="N661" t="e">
        <f>_xlfn.XLOOKUP(Tabuľka9[[#This Row],[IČO]],#REF!,#REF!)</f>
        <v>#REF!</v>
      </c>
    </row>
    <row r="662" spans="1:14" hidden="1" x14ac:dyDescent="0.35">
      <c r="A662" t="s">
        <v>125</v>
      </c>
      <c r="B662" t="s">
        <v>170</v>
      </c>
      <c r="C662" t="s">
        <v>13</v>
      </c>
      <c r="D662" s="9">
        <v>3.25</v>
      </c>
      <c r="E662" s="10">
        <f>IF(COUNTIF(cis_DPH!$B$2:$B$84,B662)&gt;0,D662*1.1,IF(COUNTIF(cis_DPH!$B$85:$B$171,B662)&gt;0,D662*1.2,"chyba"))</f>
        <v>3.9</v>
      </c>
      <c r="G662" s="16" t="e">
        <f>_xlfn.XLOOKUP(Tabuľka9[[#This Row],[položka]],#REF!,#REF!)</f>
        <v>#REF!</v>
      </c>
      <c r="H662">
        <v>15</v>
      </c>
      <c r="I662" s="15">
        <f>Tabuľka9[[#This Row],[Aktuálna cena v RZ s DPH]]*Tabuľka9[[#This Row],[Priemerný odber za mesiac]]</f>
        <v>58.5</v>
      </c>
      <c r="J662">
        <v>75</v>
      </c>
      <c r="K662" s="17" t="e">
        <f>Tabuľka9[[#This Row],[Cena za MJ s DPH]]*Tabuľka9[[#This Row],[Predpokladaný odber počas 6 mesiacov]]</f>
        <v>#REF!</v>
      </c>
      <c r="L662" s="1">
        <v>647551</v>
      </c>
      <c r="M662" t="e">
        <f>_xlfn.XLOOKUP(Tabuľka9[[#This Row],[IČO]],#REF!,#REF!)</f>
        <v>#REF!</v>
      </c>
      <c r="N662" t="e">
        <f>_xlfn.XLOOKUP(Tabuľka9[[#This Row],[IČO]],#REF!,#REF!)</f>
        <v>#REF!</v>
      </c>
    </row>
    <row r="663" spans="1:14" hidden="1" x14ac:dyDescent="0.35">
      <c r="A663" t="s">
        <v>125</v>
      </c>
      <c r="B663" t="s">
        <v>171</v>
      </c>
      <c r="C663" t="s">
        <v>13</v>
      </c>
      <c r="E663" s="10">
        <f>IF(COUNTIF(cis_DPH!$B$2:$B$84,B663)&gt;0,D663*1.1,IF(COUNTIF(cis_DPH!$B$85:$B$171,B663)&gt;0,D663*1.2,"chyba"))</f>
        <v>0</v>
      </c>
      <c r="G663" s="16" t="e">
        <f>_xlfn.XLOOKUP(Tabuľka9[[#This Row],[položka]],#REF!,#REF!)</f>
        <v>#REF!</v>
      </c>
      <c r="I663" s="15">
        <f>Tabuľka9[[#This Row],[Aktuálna cena v RZ s DPH]]*Tabuľka9[[#This Row],[Priemerný odber za mesiac]]</f>
        <v>0</v>
      </c>
      <c r="K663" s="17" t="e">
        <f>Tabuľka9[[#This Row],[Cena za MJ s DPH]]*Tabuľka9[[#This Row],[Predpokladaný odber počas 6 mesiacov]]</f>
        <v>#REF!</v>
      </c>
      <c r="L663" s="1">
        <v>647551</v>
      </c>
      <c r="M663" t="e">
        <f>_xlfn.XLOOKUP(Tabuľka9[[#This Row],[IČO]],#REF!,#REF!)</f>
        <v>#REF!</v>
      </c>
      <c r="N663" t="e">
        <f>_xlfn.XLOOKUP(Tabuľka9[[#This Row],[IČO]],#REF!,#REF!)</f>
        <v>#REF!</v>
      </c>
    </row>
    <row r="664" spans="1:14" hidden="1" x14ac:dyDescent="0.35">
      <c r="A664" t="s">
        <v>125</v>
      </c>
      <c r="B664" t="s">
        <v>172</v>
      </c>
      <c r="C664" t="s">
        <v>13</v>
      </c>
      <c r="E664" s="10">
        <f>IF(COUNTIF(cis_DPH!$B$2:$B$84,B664)&gt;0,D664*1.1,IF(COUNTIF(cis_DPH!$B$85:$B$171,B664)&gt;0,D664*1.2,"chyba"))</f>
        <v>0</v>
      </c>
      <c r="G664" s="16" t="e">
        <f>_xlfn.XLOOKUP(Tabuľka9[[#This Row],[položka]],#REF!,#REF!)</f>
        <v>#REF!</v>
      </c>
      <c r="I664" s="15">
        <f>Tabuľka9[[#This Row],[Aktuálna cena v RZ s DPH]]*Tabuľka9[[#This Row],[Priemerný odber za mesiac]]</f>
        <v>0</v>
      </c>
      <c r="K664" s="17" t="e">
        <f>Tabuľka9[[#This Row],[Cena za MJ s DPH]]*Tabuľka9[[#This Row],[Predpokladaný odber počas 6 mesiacov]]</f>
        <v>#REF!</v>
      </c>
      <c r="L664" s="1">
        <v>647551</v>
      </c>
      <c r="M664" t="e">
        <f>_xlfn.XLOOKUP(Tabuľka9[[#This Row],[IČO]],#REF!,#REF!)</f>
        <v>#REF!</v>
      </c>
      <c r="N664" t="e">
        <f>_xlfn.XLOOKUP(Tabuľka9[[#This Row],[IČO]],#REF!,#REF!)</f>
        <v>#REF!</v>
      </c>
    </row>
    <row r="665" spans="1:14" hidden="1" x14ac:dyDescent="0.35">
      <c r="A665" t="s">
        <v>125</v>
      </c>
      <c r="B665" t="s">
        <v>173</v>
      </c>
      <c r="C665" t="s">
        <v>13</v>
      </c>
      <c r="D665" s="9">
        <v>2.99</v>
      </c>
      <c r="E665" s="10">
        <f>IF(COUNTIF(cis_DPH!$B$2:$B$84,B665)&gt;0,D665*1.1,IF(COUNTIF(cis_DPH!$B$85:$B$171,B665)&gt;0,D665*1.2,"chyba"))</f>
        <v>3.5880000000000001</v>
      </c>
      <c r="G665" s="16" t="e">
        <f>_xlfn.XLOOKUP(Tabuľka9[[#This Row],[položka]],#REF!,#REF!)</f>
        <v>#REF!</v>
      </c>
      <c r="H665">
        <v>5</v>
      </c>
      <c r="I665" s="15">
        <f>Tabuľka9[[#This Row],[Aktuálna cena v RZ s DPH]]*Tabuľka9[[#This Row],[Priemerný odber za mesiac]]</f>
        <v>17.940000000000001</v>
      </c>
      <c r="J665">
        <v>30</v>
      </c>
      <c r="K665" s="17" t="e">
        <f>Tabuľka9[[#This Row],[Cena za MJ s DPH]]*Tabuľka9[[#This Row],[Predpokladaný odber počas 6 mesiacov]]</f>
        <v>#REF!</v>
      </c>
      <c r="L665" s="1">
        <v>647551</v>
      </c>
      <c r="M665" t="e">
        <f>_xlfn.XLOOKUP(Tabuľka9[[#This Row],[IČO]],#REF!,#REF!)</f>
        <v>#REF!</v>
      </c>
      <c r="N665" t="e">
        <f>_xlfn.XLOOKUP(Tabuľka9[[#This Row],[IČO]],#REF!,#REF!)</f>
        <v>#REF!</v>
      </c>
    </row>
    <row r="666" spans="1:14" hidden="1" x14ac:dyDescent="0.35">
      <c r="A666" t="s">
        <v>125</v>
      </c>
      <c r="B666" t="s">
        <v>174</v>
      </c>
      <c r="C666" t="s">
        <v>13</v>
      </c>
      <c r="E666" s="10">
        <f>IF(COUNTIF(cis_DPH!$B$2:$B$84,B666)&gt;0,D666*1.1,IF(COUNTIF(cis_DPH!$B$85:$B$171,B666)&gt;0,D666*1.2,"chyba"))</f>
        <v>0</v>
      </c>
      <c r="G666" s="16" t="e">
        <f>_xlfn.XLOOKUP(Tabuľka9[[#This Row],[položka]],#REF!,#REF!)</f>
        <v>#REF!</v>
      </c>
      <c r="I666" s="15">
        <f>Tabuľka9[[#This Row],[Aktuálna cena v RZ s DPH]]*Tabuľka9[[#This Row],[Priemerný odber za mesiac]]</f>
        <v>0</v>
      </c>
      <c r="K666" s="17" t="e">
        <f>Tabuľka9[[#This Row],[Cena za MJ s DPH]]*Tabuľka9[[#This Row],[Predpokladaný odber počas 6 mesiacov]]</f>
        <v>#REF!</v>
      </c>
      <c r="L666" s="1">
        <v>647551</v>
      </c>
      <c r="M666" t="e">
        <f>_xlfn.XLOOKUP(Tabuľka9[[#This Row],[IČO]],#REF!,#REF!)</f>
        <v>#REF!</v>
      </c>
      <c r="N666" t="e">
        <f>_xlfn.XLOOKUP(Tabuľka9[[#This Row],[IČO]],#REF!,#REF!)</f>
        <v>#REF!</v>
      </c>
    </row>
    <row r="667" spans="1:14" hidden="1" x14ac:dyDescent="0.35">
      <c r="A667" t="s">
        <v>125</v>
      </c>
      <c r="B667" t="s">
        <v>175</v>
      </c>
      <c r="C667" t="s">
        <v>13</v>
      </c>
      <c r="E667" s="10">
        <f>IF(COUNTIF(cis_DPH!$B$2:$B$84,B667)&gt;0,D667*1.1,IF(COUNTIF(cis_DPH!$B$85:$B$171,B667)&gt;0,D667*1.2,"chyba"))</f>
        <v>0</v>
      </c>
      <c r="G667" s="16" t="e">
        <f>_xlfn.XLOOKUP(Tabuľka9[[#This Row],[položka]],#REF!,#REF!)</f>
        <v>#REF!</v>
      </c>
      <c r="I667" s="15">
        <f>Tabuľka9[[#This Row],[Aktuálna cena v RZ s DPH]]*Tabuľka9[[#This Row],[Priemerný odber za mesiac]]</f>
        <v>0</v>
      </c>
      <c r="K667" s="17" t="e">
        <f>Tabuľka9[[#This Row],[Cena za MJ s DPH]]*Tabuľka9[[#This Row],[Predpokladaný odber počas 6 mesiacov]]</f>
        <v>#REF!</v>
      </c>
      <c r="L667" s="1">
        <v>647551</v>
      </c>
      <c r="M667" t="e">
        <f>_xlfn.XLOOKUP(Tabuľka9[[#This Row],[IČO]],#REF!,#REF!)</f>
        <v>#REF!</v>
      </c>
      <c r="N667" t="e">
        <f>_xlfn.XLOOKUP(Tabuľka9[[#This Row],[IČO]],#REF!,#REF!)</f>
        <v>#REF!</v>
      </c>
    </row>
    <row r="668" spans="1:14" hidden="1" x14ac:dyDescent="0.35">
      <c r="A668" t="s">
        <v>125</v>
      </c>
      <c r="B668" t="s">
        <v>176</v>
      </c>
      <c r="C668" t="s">
        <v>13</v>
      </c>
      <c r="E668" s="10">
        <f>IF(COUNTIF(cis_DPH!$B$2:$B$84,B668)&gt;0,D668*1.1,IF(COUNTIF(cis_DPH!$B$85:$B$171,B668)&gt;0,D668*1.2,"chyba"))</f>
        <v>0</v>
      </c>
      <c r="G668" s="16" t="e">
        <f>_xlfn.XLOOKUP(Tabuľka9[[#This Row],[položka]],#REF!,#REF!)</f>
        <v>#REF!</v>
      </c>
      <c r="I668" s="15">
        <f>Tabuľka9[[#This Row],[Aktuálna cena v RZ s DPH]]*Tabuľka9[[#This Row],[Priemerný odber za mesiac]]</f>
        <v>0</v>
      </c>
      <c r="K668" s="17" t="e">
        <f>Tabuľka9[[#This Row],[Cena za MJ s DPH]]*Tabuľka9[[#This Row],[Predpokladaný odber počas 6 mesiacov]]</f>
        <v>#REF!</v>
      </c>
      <c r="L668" s="1">
        <v>647551</v>
      </c>
      <c r="M668" t="e">
        <f>_xlfn.XLOOKUP(Tabuľka9[[#This Row],[IČO]],#REF!,#REF!)</f>
        <v>#REF!</v>
      </c>
      <c r="N668" t="e">
        <f>_xlfn.XLOOKUP(Tabuľka9[[#This Row],[IČO]],#REF!,#REF!)</f>
        <v>#REF!</v>
      </c>
    </row>
    <row r="669" spans="1:14" hidden="1" x14ac:dyDescent="0.35">
      <c r="A669" t="s">
        <v>125</v>
      </c>
      <c r="B669" t="s">
        <v>177</v>
      </c>
      <c r="C669" t="s">
        <v>13</v>
      </c>
      <c r="E669" s="10">
        <f>IF(COUNTIF(cis_DPH!$B$2:$B$84,B669)&gt;0,D669*1.1,IF(COUNTIF(cis_DPH!$B$85:$B$171,B669)&gt;0,D669*1.2,"chyba"))</f>
        <v>0</v>
      </c>
      <c r="G669" s="16" t="e">
        <f>_xlfn.XLOOKUP(Tabuľka9[[#This Row],[položka]],#REF!,#REF!)</f>
        <v>#REF!</v>
      </c>
      <c r="I669" s="15">
        <f>Tabuľka9[[#This Row],[Aktuálna cena v RZ s DPH]]*Tabuľka9[[#This Row],[Priemerný odber za mesiac]]</f>
        <v>0</v>
      </c>
      <c r="K669" s="17" t="e">
        <f>Tabuľka9[[#This Row],[Cena za MJ s DPH]]*Tabuľka9[[#This Row],[Predpokladaný odber počas 6 mesiacov]]</f>
        <v>#REF!</v>
      </c>
      <c r="L669" s="1">
        <v>647551</v>
      </c>
      <c r="M669" t="e">
        <f>_xlfn.XLOOKUP(Tabuľka9[[#This Row],[IČO]],#REF!,#REF!)</f>
        <v>#REF!</v>
      </c>
      <c r="N669" t="e">
        <f>_xlfn.XLOOKUP(Tabuľka9[[#This Row],[IČO]],#REF!,#REF!)</f>
        <v>#REF!</v>
      </c>
    </row>
    <row r="670" spans="1:14" hidden="1" x14ac:dyDescent="0.35">
      <c r="A670" t="s">
        <v>125</v>
      </c>
      <c r="B670" t="s">
        <v>178</v>
      </c>
      <c r="C670" t="s">
        <v>13</v>
      </c>
      <c r="E670" s="10">
        <f>IF(COUNTIF(cis_DPH!$B$2:$B$84,B670)&gt;0,D670*1.1,IF(COUNTIF(cis_DPH!$B$85:$B$171,B670)&gt;0,D670*1.2,"chyba"))</f>
        <v>0</v>
      </c>
      <c r="G670" s="16" t="e">
        <f>_xlfn.XLOOKUP(Tabuľka9[[#This Row],[položka]],#REF!,#REF!)</f>
        <v>#REF!</v>
      </c>
      <c r="I670" s="15">
        <f>Tabuľka9[[#This Row],[Aktuálna cena v RZ s DPH]]*Tabuľka9[[#This Row],[Priemerný odber za mesiac]]</f>
        <v>0</v>
      </c>
      <c r="K670" s="17" t="e">
        <f>Tabuľka9[[#This Row],[Cena za MJ s DPH]]*Tabuľka9[[#This Row],[Predpokladaný odber počas 6 mesiacov]]</f>
        <v>#REF!</v>
      </c>
      <c r="L670" s="1">
        <v>647551</v>
      </c>
      <c r="M670" t="e">
        <f>_xlfn.XLOOKUP(Tabuľka9[[#This Row],[IČO]],#REF!,#REF!)</f>
        <v>#REF!</v>
      </c>
      <c r="N670" t="e">
        <f>_xlfn.XLOOKUP(Tabuľka9[[#This Row],[IČO]],#REF!,#REF!)</f>
        <v>#REF!</v>
      </c>
    </row>
    <row r="671" spans="1:14" hidden="1" x14ac:dyDescent="0.35">
      <c r="A671" t="s">
        <v>125</v>
      </c>
      <c r="B671" t="s">
        <v>179</v>
      </c>
      <c r="C671" t="s">
        <v>13</v>
      </c>
      <c r="E671" s="10">
        <f>IF(COUNTIF(cis_DPH!$B$2:$B$84,B671)&gt;0,D671*1.1,IF(COUNTIF(cis_DPH!$B$85:$B$171,B671)&gt;0,D671*1.2,"chyba"))</f>
        <v>0</v>
      </c>
      <c r="G671" s="16" t="e">
        <f>_xlfn.XLOOKUP(Tabuľka9[[#This Row],[položka]],#REF!,#REF!)</f>
        <v>#REF!</v>
      </c>
      <c r="I671" s="15">
        <f>Tabuľka9[[#This Row],[Aktuálna cena v RZ s DPH]]*Tabuľka9[[#This Row],[Priemerný odber za mesiac]]</f>
        <v>0</v>
      </c>
      <c r="K671" s="17" t="e">
        <f>Tabuľka9[[#This Row],[Cena za MJ s DPH]]*Tabuľka9[[#This Row],[Predpokladaný odber počas 6 mesiacov]]</f>
        <v>#REF!</v>
      </c>
      <c r="L671" s="1">
        <v>647551</v>
      </c>
      <c r="M671" t="e">
        <f>_xlfn.XLOOKUP(Tabuľka9[[#This Row],[IČO]],#REF!,#REF!)</f>
        <v>#REF!</v>
      </c>
      <c r="N671" t="e">
        <f>_xlfn.XLOOKUP(Tabuľka9[[#This Row],[IČO]],#REF!,#REF!)</f>
        <v>#REF!</v>
      </c>
    </row>
    <row r="672" spans="1:14" hidden="1" x14ac:dyDescent="0.35">
      <c r="A672" t="s">
        <v>125</v>
      </c>
      <c r="B672" t="s">
        <v>180</v>
      </c>
      <c r="C672" t="s">
        <v>13</v>
      </c>
      <c r="D672" s="9">
        <v>2.9</v>
      </c>
      <c r="E672" s="10">
        <f>IF(COUNTIF(cis_DPH!$B$2:$B$84,B672)&gt;0,D672*1.1,IF(COUNTIF(cis_DPH!$B$85:$B$171,B672)&gt;0,D672*1.2,"chyba"))</f>
        <v>3.48</v>
      </c>
      <c r="G672" s="16" t="e">
        <f>_xlfn.XLOOKUP(Tabuľka9[[#This Row],[položka]],#REF!,#REF!)</f>
        <v>#REF!</v>
      </c>
      <c r="H672">
        <v>3</v>
      </c>
      <c r="I672" s="15">
        <f>Tabuľka9[[#This Row],[Aktuálna cena v RZ s DPH]]*Tabuľka9[[#This Row],[Priemerný odber za mesiac]]</f>
        <v>10.44</v>
      </c>
      <c r="J672">
        <v>18</v>
      </c>
      <c r="K672" s="17" t="e">
        <f>Tabuľka9[[#This Row],[Cena za MJ s DPH]]*Tabuľka9[[#This Row],[Predpokladaný odber počas 6 mesiacov]]</f>
        <v>#REF!</v>
      </c>
      <c r="L672" s="1">
        <v>647551</v>
      </c>
      <c r="M672" t="e">
        <f>_xlfn.XLOOKUP(Tabuľka9[[#This Row],[IČO]],#REF!,#REF!)</f>
        <v>#REF!</v>
      </c>
      <c r="N672" t="e">
        <f>_xlfn.XLOOKUP(Tabuľka9[[#This Row],[IČO]],#REF!,#REF!)</f>
        <v>#REF!</v>
      </c>
    </row>
    <row r="673" spans="1:14" hidden="1" x14ac:dyDescent="0.35">
      <c r="A673" t="s">
        <v>125</v>
      </c>
      <c r="B673" t="s">
        <v>181</v>
      </c>
      <c r="C673" t="s">
        <v>13</v>
      </c>
      <c r="E673" s="10">
        <f>IF(COUNTIF(cis_DPH!$B$2:$B$84,B673)&gt;0,D673*1.1,IF(COUNTIF(cis_DPH!$B$85:$B$171,B673)&gt;0,D673*1.2,"chyba"))</f>
        <v>0</v>
      </c>
      <c r="G673" s="16" t="e">
        <f>_xlfn.XLOOKUP(Tabuľka9[[#This Row],[položka]],#REF!,#REF!)</f>
        <v>#REF!</v>
      </c>
      <c r="I673" s="15">
        <f>Tabuľka9[[#This Row],[Aktuálna cena v RZ s DPH]]*Tabuľka9[[#This Row],[Priemerný odber za mesiac]]</f>
        <v>0</v>
      </c>
      <c r="K673" s="17" t="e">
        <f>Tabuľka9[[#This Row],[Cena za MJ s DPH]]*Tabuľka9[[#This Row],[Predpokladaný odber počas 6 mesiacov]]</f>
        <v>#REF!</v>
      </c>
      <c r="L673" s="1">
        <v>647551</v>
      </c>
      <c r="M673" t="e">
        <f>_xlfn.XLOOKUP(Tabuľka9[[#This Row],[IČO]],#REF!,#REF!)</f>
        <v>#REF!</v>
      </c>
      <c r="N673" t="e">
        <f>_xlfn.XLOOKUP(Tabuľka9[[#This Row],[IČO]],#REF!,#REF!)</f>
        <v>#REF!</v>
      </c>
    </row>
    <row r="674" spans="1:14" hidden="1" x14ac:dyDescent="0.35">
      <c r="A674" t="s">
        <v>125</v>
      </c>
      <c r="B674" t="s">
        <v>182</v>
      </c>
      <c r="C674" t="s">
        <v>13</v>
      </c>
      <c r="E674" s="10">
        <f>IF(COUNTIF(cis_DPH!$B$2:$B$84,B674)&gt;0,D674*1.1,IF(COUNTIF(cis_DPH!$B$85:$B$171,B674)&gt;0,D674*1.2,"chyba"))</f>
        <v>0</v>
      </c>
      <c r="G674" s="16" t="e">
        <f>_xlfn.XLOOKUP(Tabuľka9[[#This Row],[položka]],#REF!,#REF!)</f>
        <v>#REF!</v>
      </c>
      <c r="I674" s="15">
        <f>Tabuľka9[[#This Row],[Aktuálna cena v RZ s DPH]]*Tabuľka9[[#This Row],[Priemerný odber za mesiac]]</f>
        <v>0</v>
      </c>
      <c r="K674" s="17" t="e">
        <f>Tabuľka9[[#This Row],[Cena za MJ s DPH]]*Tabuľka9[[#This Row],[Predpokladaný odber počas 6 mesiacov]]</f>
        <v>#REF!</v>
      </c>
      <c r="L674" s="1">
        <v>647551</v>
      </c>
      <c r="M674" t="e">
        <f>_xlfn.XLOOKUP(Tabuľka9[[#This Row],[IČO]],#REF!,#REF!)</f>
        <v>#REF!</v>
      </c>
      <c r="N674" t="e">
        <f>_xlfn.XLOOKUP(Tabuľka9[[#This Row],[IČO]],#REF!,#REF!)</f>
        <v>#REF!</v>
      </c>
    </row>
    <row r="675" spans="1:14" hidden="1" x14ac:dyDescent="0.35">
      <c r="A675" t="s">
        <v>125</v>
      </c>
      <c r="B675" t="s">
        <v>183</v>
      </c>
      <c r="C675" t="s">
        <v>13</v>
      </c>
      <c r="E675" s="10">
        <f>IF(COUNTIF(cis_DPH!$B$2:$B$84,B675)&gt;0,D675*1.1,IF(COUNTIF(cis_DPH!$B$85:$B$171,B675)&gt;0,D675*1.2,"chyba"))</f>
        <v>0</v>
      </c>
      <c r="G675" s="16" t="e">
        <f>_xlfn.XLOOKUP(Tabuľka9[[#This Row],[položka]],#REF!,#REF!)</f>
        <v>#REF!</v>
      </c>
      <c r="I675" s="15">
        <f>Tabuľka9[[#This Row],[Aktuálna cena v RZ s DPH]]*Tabuľka9[[#This Row],[Priemerný odber za mesiac]]</f>
        <v>0</v>
      </c>
      <c r="K675" s="17" t="e">
        <f>Tabuľka9[[#This Row],[Cena za MJ s DPH]]*Tabuľka9[[#This Row],[Predpokladaný odber počas 6 mesiacov]]</f>
        <v>#REF!</v>
      </c>
      <c r="L675" s="1">
        <v>647551</v>
      </c>
      <c r="M675" t="e">
        <f>_xlfn.XLOOKUP(Tabuľka9[[#This Row],[IČO]],#REF!,#REF!)</f>
        <v>#REF!</v>
      </c>
      <c r="N675" t="e">
        <f>_xlfn.XLOOKUP(Tabuľka9[[#This Row],[IČO]],#REF!,#REF!)</f>
        <v>#REF!</v>
      </c>
    </row>
    <row r="676" spans="1:14" hidden="1" x14ac:dyDescent="0.35">
      <c r="A676" t="s">
        <v>125</v>
      </c>
      <c r="B676" t="s">
        <v>184</v>
      </c>
      <c r="C676" t="s">
        <v>13</v>
      </c>
      <c r="E676" s="10">
        <f>IF(COUNTIF(cis_DPH!$B$2:$B$84,B676)&gt;0,D676*1.1,IF(COUNTIF(cis_DPH!$B$85:$B$171,B676)&gt;0,D676*1.2,"chyba"))</f>
        <v>0</v>
      </c>
      <c r="G676" s="16" t="e">
        <f>_xlfn.XLOOKUP(Tabuľka9[[#This Row],[položka]],#REF!,#REF!)</f>
        <v>#REF!</v>
      </c>
      <c r="I676" s="15">
        <f>Tabuľka9[[#This Row],[Aktuálna cena v RZ s DPH]]*Tabuľka9[[#This Row],[Priemerný odber za mesiac]]</f>
        <v>0</v>
      </c>
      <c r="K676" s="17" t="e">
        <f>Tabuľka9[[#This Row],[Cena za MJ s DPH]]*Tabuľka9[[#This Row],[Predpokladaný odber počas 6 mesiacov]]</f>
        <v>#REF!</v>
      </c>
      <c r="L676" s="1">
        <v>647551</v>
      </c>
      <c r="M676" t="e">
        <f>_xlfn.XLOOKUP(Tabuľka9[[#This Row],[IČO]],#REF!,#REF!)</f>
        <v>#REF!</v>
      </c>
      <c r="N676" t="e">
        <f>_xlfn.XLOOKUP(Tabuľka9[[#This Row],[IČO]],#REF!,#REF!)</f>
        <v>#REF!</v>
      </c>
    </row>
    <row r="677" spans="1:14" hidden="1" x14ac:dyDescent="0.35">
      <c r="A677" t="s">
        <v>125</v>
      </c>
      <c r="B677" t="s">
        <v>185</v>
      </c>
      <c r="C677" t="s">
        <v>13</v>
      </c>
      <c r="D677" s="9">
        <v>3.5</v>
      </c>
      <c r="E677" s="10">
        <f>IF(COUNTIF(cis_DPH!$B$2:$B$84,B677)&gt;0,D677*1.1,IF(COUNTIF(cis_DPH!$B$85:$B$171,B677)&gt;0,D677*1.2,"chyba"))</f>
        <v>4.2</v>
      </c>
      <c r="G677" s="16" t="e">
        <f>_xlfn.XLOOKUP(Tabuľka9[[#This Row],[položka]],#REF!,#REF!)</f>
        <v>#REF!</v>
      </c>
      <c r="H677">
        <v>14</v>
      </c>
      <c r="I677" s="15">
        <f>Tabuľka9[[#This Row],[Aktuálna cena v RZ s DPH]]*Tabuľka9[[#This Row],[Priemerný odber za mesiac]]</f>
        <v>58.800000000000004</v>
      </c>
      <c r="J677">
        <v>70</v>
      </c>
      <c r="K677" s="17" t="e">
        <f>Tabuľka9[[#This Row],[Cena za MJ s DPH]]*Tabuľka9[[#This Row],[Predpokladaný odber počas 6 mesiacov]]</f>
        <v>#REF!</v>
      </c>
      <c r="L677" s="1">
        <v>647551</v>
      </c>
      <c r="M677" t="e">
        <f>_xlfn.XLOOKUP(Tabuľka9[[#This Row],[IČO]],#REF!,#REF!)</f>
        <v>#REF!</v>
      </c>
      <c r="N677" t="e">
        <f>_xlfn.XLOOKUP(Tabuľka9[[#This Row],[IČO]],#REF!,#REF!)</f>
        <v>#REF!</v>
      </c>
    </row>
    <row r="678" spans="1:14" hidden="1" x14ac:dyDescent="0.35">
      <c r="A678" t="s">
        <v>125</v>
      </c>
      <c r="B678" t="s">
        <v>186</v>
      </c>
      <c r="C678" t="s">
        <v>13</v>
      </c>
      <c r="D678" s="9">
        <v>5.15</v>
      </c>
      <c r="E678" s="10">
        <f>IF(COUNTIF(cis_DPH!$B$2:$B$84,B678)&gt;0,D678*1.1,IF(COUNTIF(cis_DPH!$B$85:$B$171,B678)&gt;0,D678*1.2,"chyba"))</f>
        <v>6.1800000000000006</v>
      </c>
      <c r="G678" s="16" t="e">
        <f>_xlfn.XLOOKUP(Tabuľka9[[#This Row],[položka]],#REF!,#REF!)</f>
        <v>#REF!</v>
      </c>
      <c r="H678">
        <v>6</v>
      </c>
      <c r="I678" s="15">
        <f>Tabuľka9[[#This Row],[Aktuálna cena v RZ s DPH]]*Tabuľka9[[#This Row],[Priemerný odber za mesiac]]</f>
        <v>37.080000000000005</v>
      </c>
      <c r="J678">
        <v>18</v>
      </c>
      <c r="K678" s="17" t="e">
        <f>Tabuľka9[[#This Row],[Cena za MJ s DPH]]*Tabuľka9[[#This Row],[Predpokladaný odber počas 6 mesiacov]]</f>
        <v>#REF!</v>
      </c>
      <c r="L678" s="1">
        <v>647551</v>
      </c>
      <c r="M678" t="e">
        <f>_xlfn.XLOOKUP(Tabuľka9[[#This Row],[IČO]],#REF!,#REF!)</f>
        <v>#REF!</v>
      </c>
      <c r="N678" t="e">
        <f>_xlfn.XLOOKUP(Tabuľka9[[#This Row],[IČO]],#REF!,#REF!)</f>
        <v>#REF!</v>
      </c>
    </row>
    <row r="679" spans="1:14" hidden="1" x14ac:dyDescent="0.35">
      <c r="A679" t="s">
        <v>95</v>
      </c>
      <c r="B679" t="s">
        <v>187</v>
      </c>
      <c r="C679" t="s">
        <v>48</v>
      </c>
      <c r="E679" s="10">
        <f>IF(COUNTIF(cis_DPH!$B$2:$B$84,B679)&gt;0,D679*1.1,IF(COUNTIF(cis_DPH!$B$85:$B$171,B679)&gt;0,D679*1.2,"chyba"))</f>
        <v>0</v>
      </c>
      <c r="G679" s="16" t="e">
        <f>_xlfn.XLOOKUP(Tabuľka9[[#This Row],[položka]],#REF!,#REF!)</f>
        <v>#REF!</v>
      </c>
      <c r="I679" s="15">
        <f>Tabuľka9[[#This Row],[Aktuálna cena v RZ s DPH]]*Tabuľka9[[#This Row],[Priemerný odber za mesiac]]</f>
        <v>0</v>
      </c>
      <c r="K679" s="17" t="e">
        <f>Tabuľka9[[#This Row],[Cena za MJ s DPH]]*Tabuľka9[[#This Row],[Predpokladaný odber počas 6 mesiacov]]</f>
        <v>#REF!</v>
      </c>
      <c r="L679" s="1">
        <v>647551</v>
      </c>
      <c r="M679" t="e">
        <f>_xlfn.XLOOKUP(Tabuľka9[[#This Row],[IČO]],#REF!,#REF!)</f>
        <v>#REF!</v>
      </c>
      <c r="N679" t="e">
        <f>_xlfn.XLOOKUP(Tabuľka9[[#This Row],[IČO]],#REF!,#REF!)</f>
        <v>#REF!</v>
      </c>
    </row>
    <row r="680" spans="1:14" hidden="1" x14ac:dyDescent="0.35">
      <c r="A680" t="s">
        <v>95</v>
      </c>
      <c r="B680" t="s">
        <v>188</v>
      </c>
      <c r="C680" t="s">
        <v>13</v>
      </c>
      <c r="E680" s="10">
        <f>IF(COUNTIF(cis_DPH!$B$2:$B$84,B680)&gt;0,D680*1.1,IF(COUNTIF(cis_DPH!$B$85:$B$171,B680)&gt;0,D680*1.2,"chyba"))</f>
        <v>0</v>
      </c>
      <c r="G680" s="16" t="e">
        <f>_xlfn.XLOOKUP(Tabuľka9[[#This Row],[položka]],#REF!,#REF!)</f>
        <v>#REF!</v>
      </c>
      <c r="I680" s="15">
        <f>Tabuľka9[[#This Row],[Aktuálna cena v RZ s DPH]]*Tabuľka9[[#This Row],[Priemerný odber za mesiac]]</f>
        <v>0</v>
      </c>
      <c r="K680" s="17" t="e">
        <f>Tabuľka9[[#This Row],[Cena za MJ s DPH]]*Tabuľka9[[#This Row],[Predpokladaný odber počas 6 mesiacov]]</f>
        <v>#REF!</v>
      </c>
      <c r="L680" s="1">
        <v>647551</v>
      </c>
      <c r="M680" t="e">
        <f>_xlfn.XLOOKUP(Tabuľka9[[#This Row],[IČO]],#REF!,#REF!)</f>
        <v>#REF!</v>
      </c>
      <c r="N680" t="e">
        <f>_xlfn.XLOOKUP(Tabuľka9[[#This Row],[IČO]],#REF!,#REF!)</f>
        <v>#REF!</v>
      </c>
    </row>
    <row r="681" spans="1:14" hidden="1" x14ac:dyDescent="0.35">
      <c r="A681" t="s">
        <v>95</v>
      </c>
      <c r="B681" t="s">
        <v>189</v>
      </c>
      <c r="C681" t="s">
        <v>13</v>
      </c>
      <c r="D681" s="9">
        <v>0.37</v>
      </c>
      <c r="E681" s="10">
        <f>IF(COUNTIF(cis_DPH!$B$2:$B$84,B681)&gt;0,D681*1.1,IF(COUNTIF(cis_DPH!$B$85:$B$171,B681)&gt;0,D681*1.2,"chyba"))</f>
        <v>0.40700000000000003</v>
      </c>
      <c r="G681" s="16" t="e">
        <f>_xlfn.XLOOKUP(Tabuľka9[[#This Row],[položka]],#REF!,#REF!)</f>
        <v>#REF!</v>
      </c>
      <c r="H681">
        <v>20</v>
      </c>
      <c r="I681" s="15">
        <f>Tabuľka9[[#This Row],[Aktuálna cena v RZ s DPH]]*Tabuľka9[[#This Row],[Priemerný odber za mesiac]]</f>
        <v>8.14</v>
      </c>
      <c r="J681">
        <v>100</v>
      </c>
      <c r="K681" s="17" t="e">
        <f>Tabuľka9[[#This Row],[Cena za MJ s DPH]]*Tabuľka9[[#This Row],[Predpokladaný odber počas 6 mesiacov]]</f>
        <v>#REF!</v>
      </c>
      <c r="L681" s="1">
        <v>647551</v>
      </c>
      <c r="M681" t="e">
        <f>_xlfn.XLOOKUP(Tabuľka9[[#This Row],[IČO]],#REF!,#REF!)</f>
        <v>#REF!</v>
      </c>
      <c r="N681" t="e">
        <f>_xlfn.XLOOKUP(Tabuľka9[[#This Row],[IČO]],#REF!,#REF!)</f>
        <v>#REF!</v>
      </c>
    </row>
    <row r="682" spans="1:14" hidden="1" x14ac:dyDescent="0.35">
      <c r="A682" t="s">
        <v>10</v>
      </c>
      <c r="B682" t="s">
        <v>11</v>
      </c>
      <c r="C682" t="s">
        <v>13</v>
      </c>
      <c r="E682" s="10">
        <f>IF(COUNTIF(cis_DPH!$B$2:$B$84,B682)&gt;0,D682*1.1,IF(COUNTIF(cis_DPH!$B$85:$B$171,B682)&gt;0,D682*1.2,"chyba"))</f>
        <v>0</v>
      </c>
      <c r="G682" s="16" t="e">
        <f>_xlfn.XLOOKUP(Tabuľka9[[#This Row],[položka]],#REF!,#REF!)</f>
        <v>#REF!</v>
      </c>
      <c r="I682" s="15">
        <f>Tabuľka9[[#This Row],[Aktuálna cena v RZ s DPH]]*Tabuľka9[[#This Row],[Priemerný odber za mesiac]]</f>
        <v>0</v>
      </c>
      <c r="K682" s="17" t="e">
        <f>Tabuľka9[[#This Row],[Cena za MJ s DPH]]*Tabuľka9[[#This Row],[Predpokladaný odber počas 6 mesiacov]]</f>
        <v>#REF!</v>
      </c>
      <c r="L682" s="1">
        <v>647926</v>
      </c>
      <c r="M682" t="e">
        <f>_xlfn.XLOOKUP(Tabuľka9[[#This Row],[IČO]],#REF!,#REF!)</f>
        <v>#REF!</v>
      </c>
      <c r="N682" t="e">
        <f>_xlfn.XLOOKUP(Tabuľka9[[#This Row],[IČO]],#REF!,#REF!)</f>
        <v>#REF!</v>
      </c>
    </row>
    <row r="683" spans="1:14" hidden="1" x14ac:dyDescent="0.35">
      <c r="A683" t="s">
        <v>10</v>
      </c>
      <c r="B683" t="s">
        <v>12</v>
      </c>
      <c r="C683" t="s">
        <v>13</v>
      </c>
      <c r="D683" s="9">
        <v>2</v>
      </c>
      <c r="E683" s="10">
        <f>IF(COUNTIF(cis_DPH!$B$2:$B$84,B683)&gt;0,D683*1.1,IF(COUNTIF(cis_DPH!$B$85:$B$171,B683)&gt;0,D683*1.2,"chyba"))</f>
        <v>2.2000000000000002</v>
      </c>
      <c r="G683" s="16" t="e">
        <f>_xlfn.XLOOKUP(Tabuľka9[[#This Row],[položka]],#REF!,#REF!)</f>
        <v>#REF!</v>
      </c>
      <c r="I683" s="15">
        <f>Tabuľka9[[#This Row],[Aktuálna cena v RZ s DPH]]*Tabuľka9[[#This Row],[Priemerný odber za mesiac]]</f>
        <v>0</v>
      </c>
      <c r="K683" s="17" t="e">
        <f>Tabuľka9[[#This Row],[Cena za MJ s DPH]]*Tabuľka9[[#This Row],[Predpokladaný odber počas 6 mesiacov]]</f>
        <v>#REF!</v>
      </c>
      <c r="L683" s="1">
        <v>647926</v>
      </c>
      <c r="M683" t="e">
        <f>_xlfn.XLOOKUP(Tabuľka9[[#This Row],[IČO]],#REF!,#REF!)</f>
        <v>#REF!</v>
      </c>
      <c r="N683" t="e">
        <f>_xlfn.XLOOKUP(Tabuľka9[[#This Row],[IČO]],#REF!,#REF!)</f>
        <v>#REF!</v>
      </c>
    </row>
    <row r="684" spans="1:14" hidden="1" x14ac:dyDescent="0.35">
      <c r="A684" t="s">
        <v>10</v>
      </c>
      <c r="B684" t="s">
        <v>14</v>
      </c>
      <c r="C684" t="s">
        <v>13</v>
      </c>
      <c r="D684" s="9">
        <v>1.1000000000000001</v>
      </c>
      <c r="E684" s="10">
        <f>IF(COUNTIF(cis_DPH!$B$2:$B$84,B684)&gt;0,D684*1.1,IF(COUNTIF(cis_DPH!$B$85:$B$171,B684)&gt;0,D684*1.2,"chyba"))</f>
        <v>1.32</v>
      </c>
      <c r="G684" s="16" t="e">
        <f>_xlfn.XLOOKUP(Tabuľka9[[#This Row],[položka]],#REF!,#REF!)</f>
        <v>#REF!</v>
      </c>
      <c r="I684" s="15">
        <f>Tabuľka9[[#This Row],[Aktuálna cena v RZ s DPH]]*Tabuľka9[[#This Row],[Priemerný odber za mesiac]]</f>
        <v>0</v>
      </c>
      <c r="K684" s="17" t="e">
        <f>Tabuľka9[[#This Row],[Cena za MJ s DPH]]*Tabuľka9[[#This Row],[Predpokladaný odber počas 6 mesiacov]]</f>
        <v>#REF!</v>
      </c>
      <c r="L684" s="1">
        <v>647926</v>
      </c>
      <c r="M684" t="e">
        <f>_xlfn.XLOOKUP(Tabuľka9[[#This Row],[IČO]],#REF!,#REF!)</f>
        <v>#REF!</v>
      </c>
      <c r="N684" t="e">
        <f>_xlfn.XLOOKUP(Tabuľka9[[#This Row],[IČO]],#REF!,#REF!)</f>
        <v>#REF!</v>
      </c>
    </row>
    <row r="685" spans="1:14" hidden="1" x14ac:dyDescent="0.35">
      <c r="A685" t="s">
        <v>10</v>
      </c>
      <c r="B685" t="s">
        <v>15</v>
      </c>
      <c r="C685" t="s">
        <v>13</v>
      </c>
      <c r="D685" s="9">
        <v>0.49</v>
      </c>
      <c r="E685" s="10">
        <f>IF(COUNTIF(cis_DPH!$B$2:$B$84,B685)&gt;0,D685*1.1,IF(COUNTIF(cis_DPH!$B$85:$B$171,B685)&gt;0,D685*1.2,"chyba"))</f>
        <v>0.53900000000000003</v>
      </c>
      <c r="G685" s="16" t="e">
        <f>_xlfn.XLOOKUP(Tabuľka9[[#This Row],[položka]],#REF!,#REF!)</f>
        <v>#REF!</v>
      </c>
      <c r="H685">
        <v>110</v>
      </c>
      <c r="I685" s="15">
        <f>Tabuľka9[[#This Row],[Aktuálna cena v RZ s DPH]]*Tabuľka9[[#This Row],[Priemerný odber za mesiac]]</f>
        <v>59.290000000000006</v>
      </c>
      <c r="J685">
        <v>300</v>
      </c>
      <c r="K685" s="17" t="e">
        <f>Tabuľka9[[#This Row],[Cena za MJ s DPH]]*Tabuľka9[[#This Row],[Predpokladaný odber počas 6 mesiacov]]</f>
        <v>#REF!</v>
      </c>
      <c r="L685" s="1">
        <v>647926</v>
      </c>
      <c r="M685" t="e">
        <f>_xlfn.XLOOKUP(Tabuľka9[[#This Row],[IČO]],#REF!,#REF!)</f>
        <v>#REF!</v>
      </c>
      <c r="N685" t="e">
        <f>_xlfn.XLOOKUP(Tabuľka9[[#This Row],[IČO]],#REF!,#REF!)</f>
        <v>#REF!</v>
      </c>
    </row>
    <row r="686" spans="1:14" hidden="1" x14ac:dyDescent="0.35">
      <c r="A686" t="s">
        <v>10</v>
      </c>
      <c r="B686" t="s">
        <v>16</v>
      </c>
      <c r="C686" t="s">
        <v>13</v>
      </c>
      <c r="E686" s="10">
        <f>IF(COUNTIF(cis_DPH!$B$2:$B$84,B686)&gt;0,D686*1.1,IF(COUNTIF(cis_DPH!$B$85:$B$171,B686)&gt;0,D686*1.2,"chyba"))</f>
        <v>0</v>
      </c>
      <c r="G686" s="16" t="e">
        <f>_xlfn.XLOOKUP(Tabuľka9[[#This Row],[položka]],#REF!,#REF!)</f>
        <v>#REF!</v>
      </c>
      <c r="I686" s="15">
        <f>Tabuľka9[[#This Row],[Aktuálna cena v RZ s DPH]]*Tabuľka9[[#This Row],[Priemerný odber za mesiac]]</f>
        <v>0</v>
      </c>
      <c r="K686" s="17" t="e">
        <f>Tabuľka9[[#This Row],[Cena za MJ s DPH]]*Tabuľka9[[#This Row],[Predpokladaný odber počas 6 mesiacov]]</f>
        <v>#REF!</v>
      </c>
      <c r="L686" s="1">
        <v>647926</v>
      </c>
      <c r="M686" t="e">
        <f>_xlfn.XLOOKUP(Tabuľka9[[#This Row],[IČO]],#REF!,#REF!)</f>
        <v>#REF!</v>
      </c>
      <c r="N686" t="e">
        <f>_xlfn.XLOOKUP(Tabuľka9[[#This Row],[IČO]],#REF!,#REF!)</f>
        <v>#REF!</v>
      </c>
    </row>
    <row r="687" spans="1:14" hidden="1" x14ac:dyDescent="0.35">
      <c r="A687" t="s">
        <v>10</v>
      </c>
      <c r="B687" t="s">
        <v>17</v>
      </c>
      <c r="C687" t="s">
        <v>13</v>
      </c>
      <c r="E687" s="10">
        <f>IF(COUNTIF(cis_DPH!$B$2:$B$84,B687)&gt;0,D687*1.1,IF(COUNTIF(cis_DPH!$B$85:$B$171,B687)&gt;0,D687*1.2,"chyba"))</f>
        <v>0</v>
      </c>
      <c r="G687" s="16" t="e">
        <f>_xlfn.XLOOKUP(Tabuľka9[[#This Row],[položka]],#REF!,#REF!)</f>
        <v>#REF!</v>
      </c>
      <c r="I687" s="15">
        <f>Tabuľka9[[#This Row],[Aktuálna cena v RZ s DPH]]*Tabuľka9[[#This Row],[Priemerný odber za mesiac]]</f>
        <v>0</v>
      </c>
      <c r="K687" s="17" t="e">
        <f>Tabuľka9[[#This Row],[Cena za MJ s DPH]]*Tabuľka9[[#This Row],[Predpokladaný odber počas 6 mesiacov]]</f>
        <v>#REF!</v>
      </c>
      <c r="L687" s="1">
        <v>647926</v>
      </c>
      <c r="M687" t="e">
        <f>_xlfn.XLOOKUP(Tabuľka9[[#This Row],[IČO]],#REF!,#REF!)</f>
        <v>#REF!</v>
      </c>
      <c r="N687" t="e">
        <f>_xlfn.XLOOKUP(Tabuľka9[[#This Row],[IČO]],#REF!,#REF!)</f>
        <v>#REF!</v>
      </c>
    </row>
    <row r="688" spans="1:14" hidden="1" x14ac:dyDescent="0.35">
      <c r="A688" t="s">
        <v>10</v>
      </c>
      <c r="B688" t="s">
        <v>18</v>
      </c>
      <c r="C688" t="s">
        <v>19</v>
      </c>
      <c r="D688" s="9">
        <v>0.5</v>
      </c>
      <c r="E688" s="10">
        <f>IF(COUNTIF(cis_DPH!$B$2:$B$84,B688)&gt;0,D688*1.1,IF(COUNTIF(cis_DPH!$B$85:$B$171,B688)&gt;0,D688*1.2,"chyba"))</f>
        <v>0.55000000000000004</v>
      </c>
      <c r="G688" s="16" t="e">
        <f>_xlfn.XLOOKUP(Tabuľka9[[#This Row],[položka]],#REF!,#REF!)</f>
        <v>#REF!</v>
      </c>
      <c r="H688">
        <v>80</v>
      </c>
      <c r="I688" s="15">
        <f>Tabuľka9[[#This Row],[Aktuálna cena v RZ s DPH]]*Tabuľka9[[#This Row],[Priemerný odber za mesiac]]</f>
        <v>44</v>
      </c>
      <c r="K688" s="17" t="e">
        <f>Tabuľka9[[#This Row],[Cena za MJ s DPH]]*Tabuľka9[[#This Row],[Predpokladaný odber počas 6 mesiacov]]</f>
        <v>#REF!</v>
      </c>
      <c r="L688" s="1">
        <v>647926</v>
      </c>
      <c r="M688" t="e">
        <f>_xlfn.XLOOKUP(Tabuľka9[[#This Row],[IČO]],#REF!,#REF!)</f>
        <v>#REF!</v>
      </c>
      <c r="N688" t="e">
        <f>_xlfn.XLOOKUP(Tabuľka9[[#This Row],[IČO]],#REF!,#REF!)</f>
        <v>#REF!</v>
      </c>
    </row>
    <row r="689" spans="1:14" hidden="1" x14ac:dyDescent="0.35">
      <c r="A689" t="s">
        <v>10</v>
      </c>
      <c r="B689" t="s">
        <v>20</v>
      </c>
      <c r="C689" t="s">
        <v>13</v>
      </c>
      <c r="D689" s="9">
        <v>3.9</v>
      </c>
      <c r="E689" s="10">
        <f>IF(COUNTIF(cis_DPH!$B$2:$B$84,B689)&gt;0,D689*1.1,IF(COUNTIF(cis_DPH!$B$85:$B$171,B689)&gt;0,D689*1.2,"chyba"))</f>
        <v>4.29</v>
      </c>
      <c r="G689" s="16" t="e">
        <f>_xlfn.XLOOKUP(Tabuľka9[[#This Row],[položka]],#REF!,#REF!)</f>
        <v>#REF!</v>
      </c>
      <c r="H689">
        <v>8</v>
      </c>
      <c r="I689" s="15">
        <f>Tabuľka9[[#This Row],[Aktuálna cena v RZ s DPH]]*Tabuľka9[[#This Row],[Priemerný odber za mesiac]]</f>
        <v>34.32</v>
      </c>
      <c r="J689">
        <v>30</v>
      </c>
      <c r="K689" s="17" t="e">
        <f>Tabuľka9[[#This Row],[Cena za MJ s DPH]]*Tabuľka9[[#This Row],[Predpokladaný odber počas 6 mesiacov]]</f>
        <v>#REF!</v>
      </c>
      <c r="L689" s="1">
        <v>647926</v>
      </c>
      <c r="M689" t="e">
        <f>_xlfn.XLOOKUP(Tabuľka9[[#This Row],[IČO]],#REF!,#REF!)</f>
        <v>#REF!</v>
      </c>
      <c r="N689" t="e">
        <f>_xlfn.XLOOKUP(Tabuľka9[[#This Row],[IČO]],#REF!,#REF!)</f>
        <v>#REF!</v>
      </c>
    </row>
    <row r="690" spans="1:14" hidden="1" x14ac:dyDescent="0.35">
      <c r="A690" t="s">
        <v>10</v>
      </c>
      <c r="B690" t="s">
        <v>21</v>
      </c>
      <c r="C690" t="s">
        <v>13</v>
      </c>
      <c r="D690" s="9">
        <v>0.45</v>
      </c>
      <c r="E690" s="10">
        <f>IF(COUNTIF(cis_DPH!$B$2:$B$84,B690)&gt;0,D690*1.1,IF(COUNTIF(cis_DPH!$B$85:$B$171,B690)&gt;0,D690*1.2,"chyba"))</f>
        <v>0.54</v>
      </c>
      <c r="G690" s="16" t="e">
        <f>_xlfn.XLOOKUP(Tabuľka9[[#This Row],[položka]],#REF!,#REF!)</f>
        <v>#REF!</v>
      </c>
      <c r="H690">
        <v>4</v>
      </c>
      <c r="I690" s="15">
        <f>Tabuľka9[[#This Row],[Aktuálna cena v RZ s DPH]]*Tabuľka9[[#This Row],[Priemerný odber za mesiac]]</f>
        <v>2.16</v>
      </c>
      <c r="J690">
        <v>10</v>
      </c>
      <c r="K690" s="17" t="e">
        <f>Tabuľka9[[#This Row],[Cena za MJ s DPH]]*Tabuľka9[[#This Row],[Predpokladaný odber počas 6 mesiacov]]</f>
        <v>#REF!</v>
      </c>
      <c r="L690" s="1">
        <v>647926</v>
      </c>
      <c r="M690" t="e">
        <f>_xlfn.XLOOKUP(Tabuľka9[[#This Row],[IČO]],#REF!,#REF!)</f>
        <v>#REF!</v>
      </c>
      <c r="N690" t="e">
        <f>_xlfn.XLOOKUP(Tabuľka9[[#This Row],[IČO]],#REF!,#REF!)</f>
        <v>#REF!</v>
      </c>
    </row>
    <row r="691" spans="1:14" hidden="1" x14ac:dyDescent="0.35">
      <c r="A691" t="s">
        <v>10</v>
      </c>
      <c r="B691" t="s">
        <v>22</v>
      </c>
      <c r="C691" t="s">
        <v>13</v>
      </c>
      <c r="D691" s="9">
        <v>1.1000000000000001</v>
      </c>
      <c r="E691" s="10">
        <f>IF(COUNTIF(cis_DPH!$B$2:$B$84,B691)&gt;0,D691*1.1,IF(COUNTIF(cis_DPH!$B$85:$B$171,B691)&gt;0,D691*1.2,"chyba"))</f>
        <v>1.2100000000000002</v>
      </c>
      <c r="G691" s="16" t="e">
        <f>_xlfn.XLOOKUP(Tabuľka9[[#This Row],[položka]],#REF!,#REF!)</f>
        <v>#REF!</v>
      </c>
      <c r="H691">
        <v>4</v>
      </c>
      <c r="I691" s="15">
        <f>Tabuľka9[[#This Row],[Aktuálna cena v RZ s DPH]]*Tabuľka9[[#This Row],[Priemerný odber za mesiac]]</f>
        <v>4.8400000000000007</v>
      </c>
      <c r="K691" s="17" t="e">
        <f>Tabuľka9[[#This Row],[Cena za MJ s DPH]]*Tabuľka9[[#This Row],[Predpokladaný odber počas 6 mesiacov]]</f>
        <v>#REF!</v>
      </c>
      <c r="L691" s="1">
        <v>647926</v>
      </c>
      <c r="M691" t="e">
        <f>_xlfn.XLOOKUP(Tabuľka9[[#This Row],[IČO]],#REF!,#REF!)</f>
        <v>#REF!</v>
      </c>
      <c r="N691" t="e">
        <f>_xlfn.XLOOKUP(Tabuľka9[[#This Row],[IČO]],#REF!,#REF!)</f>
        <v>#REF!</v>
      </c>
    </row>
    <row r="692" spans="1:14" hidden="1" x14ac:dyDescent="0.35">
      <c r="A692" t="s">
        <v>10</v>
      </c>
      <c r="B692" t="s">
        <v>23</v>
      </c>
      <c r="C692" t="s">
        <v>13</v>
      </c>
      <c r="E692" s="10">
        <f>IF(COUNTIF(cis_DPH!$B$2:$B$84,B692)&gt;0,D692*1.1,IF(COUNTIF(cis_DPH!$B$85:$B$171,B692)&gt;0,D692*1.2,"chyba"))</f>
        <v>0</v>
      </c>
      <c r="G692" s="16" t="e">
        <f>_xlfn.XLOOKUP(Tabuľka9[[#This Row],[položka]],#REF!,#REF!)</f>
        <v>#REF!</v>
      </c>
      <c r="I692" s="15">
        <f>Tabuľka9[[#This Row],[Aktuálna cena v RZ s DPH]]*Tabuľka9[[#This Row],[Priemerný odber za mesiac]]</f>
        <v>0</v>
      </c>
      <c r="K692" s="17" t="e">
        <f>Tabuľka9[[#This Row],[Cena za MJ s DPH]]*Tabuľka9[[#This Row],[Predpokladaný odber počas 6 mesiacov]]</f>
        <v>#REF!</v>
      </c>
      <c r="L692" s="1">
        <v>647926</v>
      </c>
      <c r="M692" t="e">
        <f>_xlfn.XLOOKUP(Tabuľka9[[#This Row],[IČO]],#REF!,#REF!)</f>
        <v>#REF!</v>
      </c>
      <c r="N692" t="e">
        <f>_xlfn.XLOOKUP(Tabuľka9[[#This Row],[IČO]],#REF!,#REF!)</f>
        <v>#REF!</v>
      </c>
    </row>
    <row r="693" spans="1:14" hidden="1" x14ac:dyDescent="0.35">
      <c r="A693" t="s">
        <v>10</v>
      </c>
      <c r="B693" t="s">
        <v>24</v>
      </c>
      <c r="C693" t="s">
        <v>25</v>
      </c>
      <c r="D693" s="9">
        <v>1</v>
      </c>
      <c r="E693" s="10">
        <f>IF(COUNTIF(cis_DPH!$B$2:$B$84,B693)&gt;0,D693*1.1,IF(COUNTIF(cis_DPH!$B$85:$B$171,B693)&gt;0,D693*1.2,"chyba"))</f>
        <v>1.2</v>
      </c>
      <c r="G693" s="16" t="e">
        <f>_xlfn.XLOOKUP(Tabuľka9[[#This Row],[položka]],#REF!,#REF!)</f>
        <v>#REF!</v>
      </c>
      <c r="H693">
        <v>14</v>
      </c>
      <c r="I693" s="15">
        <f>Tabuľka9[[#This Row],[Aktuálna cena v RZ s DPH]]*Tabuľka9[[#This Row],[Priemerný odber za mesiac]]</f>
        <v>16.8</v>
      </c>
      <c r="J693">
        <v>5</v>
      </c>
      <c r="K693" s="17" t="e">
        <f>Tabuľka9[[#This Row],[Cena za MJ s DPH]]*Tabuľka9[[#This Row],[Predpokladaný odber počas 6 mesiacov]]</f>
        <v>#REF!</v>
      </c>
      <c r="L693" s="1">
        <v>647926</v>
      </c>
      <c r="M693" t="e">
        <f>_xlfn.XLOOKUP(Tabuľka9[[#This Row],[IČO]],#REF!,#REF!)</f>
        <v>#REF!</v>
      </c>
      <c r="N693" t="e">
        <f>_xlfn.XLOOKUP(Tabuľka9[[#This Row],[IČO]],#REF!,#REF!)</f>
        <v>#REF!</v>
      </c>
    </row>
    <row r="694" spans="1:14" hidden="1" x14ac:dyDescent="0.35">
      <c r="A694" t="s">
        <v>10</v>
      </c>
      <c r="B694" t="s">
        <v>26</v>
      </c>
      <c r="C694" t="s">
        <v>13</v>
      </c>
      <c r="E694" s="10">
        <f>IF(COUNTIF(cis_DPH!$B$2:$B$84,B694)&gt;0,D694*1.1,IF(COUNTIF(cis_DPH!$B$85:$B$171,B694)&gt;0,D694*1.2,"chyba"))</f>
        <v>0</v>
      </c>
      <c r="G694" s="16" t="e">
        <f>_xlfn.XLOOKUP(Tabuľka9[[#This Row],[položka]],#REF!,#REF!)</f>
        <v>#REF!</v>
      </c>
      <c r="I694" s="15">
        <f>Tabuľka9[[#This Row],[Aktuálna cena v RZ s DPH]]*Tabuľka9[[#This Row],[Priemerný odber za mesiac]]</f>
        <v>0</v>
      </c>
      <c r="K694" s="17" t="e">
        <f>Tabuľka9[[#This Row],[Cena za MJ s DPH]]*Tabuľka9[[#This Row],[Predpokladaný odber počas 6 mesiacov]]</f>
        <v>#REF!</v>
      </c>
      <c r="L694" s="1">
        <v>647926</v>
      </c>
      <c r="M694" t="e">
        <f>_xlfn.XLOOKUP(Tabuľka9[[#This Row],[IČO]],#REF!,#REF!)</f>
        <v>#REF!</v>
      </c>
      <c r="N694" t="e">
        <f>_xlfn.XLOOKUP(Tabuľka9[[#This Row],[IČO]],#REF!,#REF!)</f>
        <v>#REF!</v>
      </c>
    </row>
    <row r="695" spans="1:14" hidden="1" x14ac:dyDescent="0.35">
      <c r="A695" t="s">
        <v>10</v>
      </c>
      <c r="B695" t="s">
        <v>27</v>
      </c>
      <c r="C695" t="s">
        <v>13</v>
      </c>
      <c r="D695" s="9">
        <v>1.4</v>
      </c>
      <c r="E695" s="10">
        <f>IF(COUNTIF(cis_DPH!$B$2:$B$84,B695)&gt;0,D695*1.1,IF(COUNTIF(cis_DPH!$B$85:$B$171,B695)&gt;0,D695*1.2,"chyba"))</f>
        <v>1.68</v>
      </c>
      <c r="G695" s="16" t="e">
        <f>_xlfn.XLOOKUP(Tabuľka9[[#This Row],[položka]],#REF!,#REF!)</f>
        <v>#REF!</v>
      </c>
      <c r="H695">
        <v>20</v>
      </c>
      <c r="I695" s="15">
        <f>Tabuľka9[[#This Row],[Aktuálna cena v RZ s DPH]]*Tabuľka9[[#This Row],[Priemerný odber za mesiac]]</f>
        <v>33.6</v>
      </c>
      <c r="K695" s="17" t="e">
        <f>Tabuľka9[[#This Row],[Cena za MJ s DPH]]*Tabuľka9[[#This Row],[Predpokladaný odber počas 6 mesiacov]]</f>
        <v>#REF!</v>
      </c>
      <c r="L695" s="1">
        <v>647926</v>
      </c>
      <c r="M695" t="e">
        <f>_xlfn.XLOOKUP(Tabuľka9[[#This Row],[IČO]],#REF!,#REF!)</f>
        <v>#REF!</v>
      </c>
      <c r="N695" t="e">
        <f>_xlfn.XLOOKUP(Tabuľka9[[#This Row],[IČO]],#REF!,#REF!)</f>
        <v>#REF!</v>
      </c>
    </row>
    <row r="696" spans="1:14" hidden="1" x14ac:dyDescent="0.35">
      <c r="A696" t="s">
        <v>10</v>
      </c>
      <c r="B696" t="s">
        <v>28</v>
      </c>
      <c r="C696" t="s">
        <v>13</v>
      </c>
      <c r="D696" s="9">
        <v>1.4</v>
      </c>
      <c r="E696" s="10">
        <f>IF(COUNTIF(cis_DPH!$B$2:$B$84,B696)&gt;0,D696*1.1,IF(COUNTIF(cis_DPH!$B$85:$B$171,B696)&gt;0,D696*1.2,"chyba"))</f>
        <v>1.68</v>
      </c>
      <c r="G696" s="16" t="e">
        <f>_xlfn.XLOOKUP(Tabuľka9[[#This Row],[položka]],#REF!,#REF!)</f>
        <v>#REF!</v>
      </c>
      <c r="H696">
        <v>20</v>
      </c>
      <c r="I696" s="15">
        <f>Tabuľka9[[#This Row],[Aktuálna cena v RZ s DPH]]*Tabuľka9[[#This Row],[Priemerný odber za mesiac]]</f>
        <v>33.6</v>
      </c>
      <c r="K696" s="17" t="e">
        <f>Tabuľka9[[#This Row],[Cena za MJ s DPH]]*Tabuľka9[[#This Row],[Predpokladaný odber počas 6 mesiacov]]</f>
        <v>#REF!</v>
      </c>
      <c r="L696" s="1">
        <v>647926</v>
      </c>
      <c r="M696" t="e">
        <f>_xlfn.XLOOKUP(Tabuľka9[[#This Row],[IČO]],#REF!,#REF!)</f>
        <v>#REF!</v>
      </c>
      <c r="N696" t="e">
        <f>_xlfn.XLOOKUP(Tabuľka9[[#This Row],[IČO]],#REF!,#REF!)</f>
        <v>#REF!</v>
      </c>
    </row>
    <row r="697" spans="1:14" hidden="1" x14ac:dyDescent="0.35">
      <c r="A697" t="s">
        <v>10</v>
      </c>
      <c r="B697" t="s">
        <v>29</v>
      </c>
      <c r="C697" t="s">
        <v>13</v>
      </c>
      <c r="D697" s="9">
        <v>1.19</v>
      </c>
      <c r="E697" s="10">
        <f>IF(COUNTIF(cis_DPH!$B$2:$B$84,B697)&gt;0,D697*1.1,IF(COUNTIF(cis_DPH!$B$85:$B$171,B697)&gt;0,D697*1.2,"chyba"))</f>
        <v>1.3089999999999999</v>
      </c>
      <c r="G697" s="16" t="e">
        <f>_xlfn.XLOOKUP(Tabuľka9[[#This Row],[položka]],#REF!,#REF!)</f>
        <v>#REF!</v>
      </c>
      <c r="H697">
        <v>52</v>
      </c>
      <c r="I697" s="15">
        <f>Tabuľka9[[#This Row],[Aktuálna cena v RZ s DPH]]*Tabuľka9[[#This Row],[Priemerný odber za mesiac]]</f>
        <v>68.067999999999998</v>
      </c>
      <c r="J697">
        <v>200</v>
      </c>
      <c r="K697" s="17" t="e">
        <f>Tabuľka9[[#This Row],[Cena za MJ s DPH]]*Tabuľka9[[#This Row],[Predpokladaný odber počas 6 mesiacov]]</f>
        <v>#REF!</v>
      </c>
      <c r="L697" s="1">
        <v>647926</v>
      </c>
      <c r="M697" t="e">
        <f>_xlfn.XLOOKUP(Tabuľka9[[#This Row],[IČO]],#REF!,#REF!)</f>
        <v>#REF!</v>
      </c>
      <c r="N697" t="e">
        <f>_xlfn.XLOOKUP(Tabuľka9[[#This Row],[IČO]],#REF!,#REF!)</f>
        <v>#REF!</v>
      </c>
    </row>
    <row r="698" spans="1:14" hidden="1" x14ac:dyDescent="0.35">
      <c r="A698" t="s">
        <v>10</v>
      </c>
      <c r="B698" t="s">
        <v>30</v>
      </c>
      <c r="C698" t="s">
        <v>13</v>
      </c>
      <c r="D698" s="9">
        <v>0.55000000000000004</v>
      </c>
      <c r="E698" s="10">
        <f>IF(COUNTIF(cis_DPH!$B$2:$B$84,B698)&gt;0,D698*1.1,IF(COUNTIF(cis_DPH!$B$85:$B$171,B698)&gt;0,D698*1.2,"chyba"))</f>
        <v>0.60500000000000009</v>
      </c>
      <c r="G698" s="16" t="e">
        <f>_xlfn.XLOOKUP(Tabuľka9[[#This Row],[položka]],#REF!,#REF!)</f>
        <v>#REF!</v>
      </c>
      <c r="H698">
        <v>70</v>
      </c>
      <c r="I698" s="15">
        <f>Tabuľka9[[#This Row],[Aktuálna cena v RZ s DPH]]*Tabuľka9[[#This Row],[Priemerný odber za mesiac]]</f>
        <v>42.350000000000009</v>
      </c>
      <c r="J698">
        <v>300</v>
      </c>
      <c r="K698" s="17" t="e">
        <f>Tabuľka9[[#This Row],[Cena za MJ s DPH]]*Tabuľka9[[#This Row],[Predpokladaný odber počas 6 mesiacov]]</f>
        <v>#REF!</v>
      </c>
      <c r="L698" s="1">
        <v>647926</v>
      </c>
      <c r="M698" t="e">
        <f>_xlfn.XLOOKUP(Tabuľka9[[#This Row],[IČO]],#REF!,#REF!)</f>
        <v>#REF!</v>
      </c>
      <c r="N698" t="e">
        <f>_xlfn.XLOOKUP(Tabuľka9[[#This Row],[IČO]],#REF!,#REF!)</f>
        <v>#REF!</v>
      </c>
    </row>
    <row r="699" spans="1:14" hidden="1" x14ac:dyDescent="0.35">
      <c r="A699" t="s">
        <v>10</v>
      </c>
      <c r="B699" t="s">
        <v>31</v>
      </c>
      <c r="C699" t="s">
        <v>13</v>
      </c>
      <c r="D699" s="9">
        <v>0.65</v>
      </c>
      <c r="E699" s="10">
        <f>IF(COUNTIF(cis_DPH!$B$2:$B$84,B699)&gt;0,D699*1.1,IF(COUNTIF(cis_DPH!$B$85:$B$171,B699)&gt;0,D699*1.2,"chyba"))</f>
        <v>0.71500000000000008</v>
      </c>
      <c r="G699" s="16" t="e">
        <f>_xlfn.XLOOKUP(Tabuľka9[[#This Row],[položka]],#REF!,#REF!)</f>
        <v>#REF!</v>
      </c>
      <c r="H699">
        <v>70</v>
      </c>
      <c r="I699" s="15">
        <f>Tabuľka9[[#This Row],[Aktuálna cena v RZ s DPH]]*Tabuľka9[[#This Row],[Priemerný odber za mesiac]]</f>
        <v>50.050000000000004</v>
      </c>
      <c r="J699">
        <v>180</v>
      </c>
      <c r="K699" s="17" t="e">
        <f>Tabuľka9[[#This Row],[Cena za MJ s DPH]]*Tabuľka9[[#This Row],[Predpokladaný odber počas 6 mesiacov]]</f>
        <v>#REF!</v>
      </c>
      <c r="L699" s="1">
        <v>647926</v>
      </c>
      <c r="M699" t="e">
        <f>_xlfn.XLOOKUP(Tabuľka9[[#This Row],[IČO]],#REF!,#REF!)</f>
        <v>#REF!</v>
      </c>
      <c r="N699" t="e">
        <f>_xlfn.XLOOKUP(Tabuľka9[[#This Row],[IČO]],#REF!,#REF!)</f>
        <v>#REF!</v>
      </c>
    </row>
    <row r="700" spans="1:14" hidden="1" x14ac:dyDescent="0.35">
      <c r="A700" t="s">
        <v>10</v>
      </c>
      <c r="B700" t="s">
        <v>32</v>
      </c>
      <c r="C700" t="s">
        <v>19</v>
      </c>
      <c r="E700" s="10">
        <f>IF(COUNTIF(cis_DPH!$B$2:$B$84,B700)&gt;0,D700*1.1,IF(COUNTIF(cis_DPH!$B$85:$B$171,B700)&gt;0,D700*1.2,"chyba"))</f>
        <v>0</v>
      </c>
      <c r="G700" s="16" t="e">
        <f>_xlfn.XLOOKUP(Tabuľka9[[#This Row],[položka]],#REF!,#REF!)</f>
        <v>#REF!</v>
      </c>
      <c r="I700" s="15">
        <f>Tabuľka9[[#This Row],[Aktuálna cena v RZ s DPH]]*Tabuľka9[[#This Row],[Priemerný odber za mesiac]]</f>
        <v>0</v>
      </c>
      <c r="K700" s="17" t="e">
        <f>Tabuľka9[[#This Row],[Cena za MJ s DPH]]*Tabuľka9[[#This Row],[Predpokladaný odber počas 6 mesiacov]]</f>
        <v>#REF!</v>
      </c>
      <c r="L700" s="1">
        <v>647926</v>
      </c>
      <c r="M700" t="e">
        <f>_xlfn.XLOOKUP(Tabuľka9[[#This Row],[IČO]],#REF!,#REF!)</f>
        <v>#REF!</v>
      </c>
      <c r="N700" t="e">
        <f>_xlfn.XLOOKUP(Tabuľka9[[#This Row],[IČO]],#REF!,#REF!)</f>
        <v>#REF!</v>
      </c>
    </row>
    <row r="701" spans="1:14" hidden="1" x14ac:dyDescent="0.35">
      <c r="A701" t="s">
        <v>10</v>
      </c>
      <c r="B701" t="s">
        <v>33</v>
      </c>
      <c r="C701" t="s">
        <v>13</v>
      </c>
      <c r="D701" s="9">
        <v>0.57999999999999996</v>
      </c>
      <c r="E701" s="10">
        <f>IF(COUNTIF(cis_DPH!$B$2:$B$84,B701)&gt;0,D701*1.1,IF(COUNTIF(cis_DPH!$B$85:$B$171,B701)&gt;0,D701*1.2,"chyba"))</f>
        <v>0.63800000000000001</v>
      </c>
      <c r="G701" s="16" t="e">
        <f>_xlfn.XLOOKUP(Tabuľka9[[#This Row],[položka]],#REF!,#REF!)</f>
        <v>#REF!</v>
      </c>
      <c r="H701">
        <v>9</v>
      </c>
      <c r="I701" s="15">
        <f>Tabuľka9[[#This Row],[Aktuálna cena v RZ s DPH]]*Tabuľka9[[#This Row],[Priemerný odber za mesiac]]</f>
        <v>5.742</v>
      </c>
      <c r="J701">
        <v>20</v>
      </c>
      <c r="K701" s="17" t="e">
        <f>Tabuľka9[[#This Row],[Cena za MJ s DPH]]*Tabuľka9[[#This Row],[Predpokladaný odber počas 6 mesiacov]]</f>
        <v>#REF!</v>
      </c>
      <c r="L701" s="1">
        <v>647926</v>
      </c>
      <c r="M701" t="e">
        <f>_xlfn.XLOOKUP(Tabuľka9[[#This Row],[IČO]],#REF!,#REF!)</f>
        <v>#REF!</v>
      </c>
      <c r="N701" t="e">
        <f>_xlfn.XLOOKUP(Tabuľka9[[#This Row],[IČO]],#REF!,#REF!)</f>
        <v>#REF!</v>
      </c>
    </row>
    <row r="702" spans="1:14" hidden="1" x14ac:dyDescent="0.35">
      <c r="A702" t="s">
        <v>10</v>
      </c>
      <c r="B702" t="s">
        <v>34</v>
      </c>
      <c r="C702" t="s">
        <v>13</v>
      </c>
      <c r="D702" s="9">
        <v>0.63</v>
      </c>
      <c r="E702" s="10">
        <f>IF(COUNTIF(cis_DPH!$B$2:$B$84,B702)&gt;0,D702*1.1,IF(COUNTIF(cis_DPH!$B$85:$B$171,B702)&gt;0,D702*1.2,"chyba"))</f>
        <v>0.69300000000000006</v>
      </c>
      <c r="G702" s="16" t="e">
        <f>_xlfn.XLOOKUP(Tabuľka9[[#This Row],[položka]],#REF!,#REF!)</f>
        <v>#REF!</v>
      </c>
      <c r="H702">
        <v>20</v>
      </c>
      <c r="I702" s="15">
        <f>Tabuľka9[[#This Row],[Aktuálna cena v RZ s DPH]]*Tabuľka9[[#This Row],[Priemerný odber za mesiac]]</f>
        <v>13.860000000000001</v>
      </c>
      <c r="K702" s="17" t="e">
        <f>Tabuľka9[[#This Row],[Cena za MJ s DPH]]*Tabuľka9[[#This Row],[Predpokladaný odber počas 6 mesiacov]]</f>
        <v>#REF!</v>
      </c>
      <c r="L702" s="1">
        <v>647926</v>
      </c>
      <c r="M702" t="e">
        <f>_xlfn.XLOOKUP(Tabuľka9[[#This Row],[IČO]],#REF!,#REF!)</f>
        <v>#REF!</v>
      </c>
      <c r="N702" t="e">
        <f>_xlfn.XLOOKUP(Tabuľka9[[#This Row],[IČO]],#REF!,#REF!)</f>
        <v>#REF!</v>
      </c>
    </row>
    <row r="703" spans="1:14" hidden="1" x14ac:dyDescent="0.35">
      <c r="A703" t="s">
        <v>10</v>
      </c>
      <c r="B703" t="s">
        <v>35</v>
      </c>
      <c r="C703" t="s">
        <v>13</v>
      </c>
      <c r="D703" s="9">
        <v>0.73</v>
      </c>
      <c r="E703" s="10">
        <f>IF(COUNTIF(cis_DPH!$B$2:$B$84,B703)&gt;0,D703*1.1,IF(COUNTIF(cis_DPH!$B$85:$B$171,B703)&gt;0,D703*1.2,"chyba"))</f>
        <v>0.80300000000000005</v>
      </c>
      <c r="G703" s="16" t="e">
        <f>_xlfn.XLOOKUP(Tabuľka9[[#This Row],[položka]],#REF!,#REF!)</f>
        <v>#REF!</v>
      </c>
      <c r="H703">
        <v>50</v>
      </c>
      <c r="I703" s="15">
        <f>Tabuľka9[[#This Row],[Aktuálna cena v RZ s DPH]]*Tabuľka9[[#This Row],[Priemerný odber za mesiac]]</f>
        <v>40.150000000000006</v>
      </c>
      <c r="J703">
        <v>100</v>
      </c>
      <c r="K703" s="17" t="e">
        <f>Tabuľka9[[#This Row],[Cena za MJ s DPH]]*Tabuľka9[[#This Row],[Predpokladaný odber počas 6 mesiacov]]</f>
        <v>#REF!</v>
      </c>
      <c r="L703" s="1">
        <v>647926</v>
      </c>
      <c r="M703" t="e">
        <f>_xlfn.XLOOKUP(Tabuľka9[[#This Row],[IČO]],#REF!,#REF!)</f>
        <v>#REF!</v>
      </c>
      <c r="N703" t="e">
        <f>_xlfn.XLOOKUP(Tabuľka9[[#This Row],[IČO]],#REF!,#REF!)</f>
        <v>#REF!</v>
      </c>
    </row>
    <row r="704" spans="1:14" hidden="1" x14ac:dyDescent="0.35">
      <c r="A704" t="s">
        <v>10</v>
      </c>
      <c r="B704" t="s">
        <v>36</v>
      </c>
      <c r="C704" t="s">
        <v>13</v>
      </c>
      <c r="D704" s="9">
        <v>0.7</v>
      </c>
      <c r="E704" s="10">
        <f>IF(COUNTIF(cis_DPH!$B$2:$B$84,B704)&gt;0,D704*1.1,IF(COUNTIF(cis_DPH!$B$85:$B$171,B704)&gt;0,D704*1.2,"chyba"))</f>
        <v>0.77</v>
      </c>
      <c r="G704" s="16" t="e">
        <f>_xlfn.XLOOKUP(Tabuľka9[[#This Row],[položka]],#REF!,#REF!)</f>
        <v>#REF!</v>
      </c>
      <c r="I704" s="15">
        <f>Tabuľka9[[#This Row],[Aktuálna cena v RZ s DPH]]*Tabuľka9[[#This Row],[Priemerný odber za mesiac]]</f>
        <v>0</v>
      </c>
      <c r="K704" s="17" t="e">
        <f>Tabuľka9[[#This Row],[Cena za MJ s DPH]]*Tabuľka9[[#This Row],[Predpokladaný odber počas 6 mesiacov]]</f>
        <v>#REF!</v>
      </c>
      <c r="L704" s="1">
        <v>647926</v>
      </c>
      <c r="M704" t="e">
        <f>_xlfn.XLOOKUP(Tabuľka9[[#This Row],[IČO]],#REF!,#REF!)</f>
        <v>#REF!</v>
      </c>
      <c r="N704" t="e">
        <f>_xlfn.XLOOKUP(Tabuľka9[[#This Row],[IČO]],#REF!,#REF!)</f>
        <v>#REF!</v>
      </c>
    </row>
    <row r="705" spans="1:14" hidden="1" x14ac:dyDescent="0.35">
      <c r="A705" t="s">
        <v>10</v>
      </c>
      <c r="B705" t="s">
        <v>37</v>
      </c>
      <c r="C705" t="s">
        <v>13</v>
      </c>
      <c r="D705" s="9">
        <v>0.6</v>
      </c>
      <c r="E705" s="10">
        <f>IF(COUNTIF(cis_DPH!$B$2:$B$84,B705)&gt;0,D705*1.1,IF(COUNTIF(cis_DPH!$B$85:$B$171,B705)&gt;0,D705*1.2,"chyba"))</f>
        <v>0.66</v>
      </c>
      <c r="G705" s="16" t="e">
        <f>_xlfn.XLOOKUP(Tabuľka9[[#This Row],[položka]],#REF!,#REF!)</f>
        <v>#REF!</v>
      </c>
      <c r="H705">
        <v>55</v>
      </c>
      <c r="I705" s="15">
        <f>Tabuľka9[[#This Row],[Aktuálna cena v RZ s DPH]]*Tabuľka9[[#This Row],[Priemerný odber za mesiac]]</f>
        <v>36.300000000000004</v>
      </c>
      <c r="J705">
        <v>50</v>
      </c>
      <c r="K705" s="17" t="e">
        <f>Tabuľka9[[#This Row],[Cena za MJ s DPH]]*Tabuľka9[[#This Row],[Predpokladaný odber počas 6 mesiacov]]</f>
        <v>#REF!</v>
      </c>
      <c r="L705" s="1">
        <v>647926</v>
      </c>
      <c r="M705" t="e">
        <f>_xlfn.XLOOKUP(Tabuľka9[[#This Row],[IČO]],#REF!,#REF!)</f>
        <v>#REF!</v>
      </c>
      <c r="N705" t="e">
        <f>_xlfn.XLOOKUP(Tabuľka9[[#This Row],[IČO]],#REF!,#REF!)</f>
        <v>#REF!</v>
      </c>
    </row>
    <row r="706" spans="1:14" hidden="1" x14ac:dyDescent="0.35">
      <c r="A706" t="s">
        <v>10</v>
      </c>
      <c r="B706" t="s">
        <v>38</v>
      </c>
      <c r="C706" t="s">
        <v>13</v>
      </c>
      <c r="D706" s="9">
        <v>0.45</v>
      </c>
      <c r="E706" s="10">
        <f>IF(COUNTIF(cis_DPH!$B$2:$B$84,B706)&gt;0,D706*1.1,IF(COUNTIF(cis_DPH!$B$85:$B$171,B706)&gt;0,D706*1.2,"chyba"))</f>
        <v>0.49500000000000005</v>
      </c>
      <c r="G706" s="16" t="e">
        <f>_xlfn.XLOOKUP(Tabuľka9[[#This Row],[položka]],#REF!,#REF!)</f>
        <v>#REF!</v>
      </c>
      <c r="H706">
        <v>20</v>
      </c>
      <c r="I706" s="15">
        <f>Tabuľka9[[#This Row],[Aktuálna cena v RZ s DPH]]*Tabuľka9[[#This Row],[Priemerný odber za mesiac]]</f>
        <v>9.9</v>
      </c>
      <c r="K706" s="17" t="e">
        <f>Tabuľka9[[#This Row],[Cena za MJ s DPH]]*Tabuľka9[[#This Row],[Predpokladaný odber počas 6 mesiacov]]</f>
        <v>#REF!</v>
      </c>
      <c r="L706" s="1">
        <v>647926</v>
      </c>
      <c r="M706" t="e">
        <f>_xlfn.XLOOKUP(Tabuľka9[[#This Row],[IČO]],#REF!,#REF!)</f>
        <v>#REF!</v>
      </c>
      <c r="N706" t="e">
        <f>_xlfn.XLOOKUP(Tabuľka9[[#This Row],[IČO]],#REF!,#REF!)</f>
        <v>#REF!</v>
      </c>
    </row>
    <row r="707" spans="1:14" hidden="1" x14ac:dyDescent="0.35">
      <c r="A707" t="s">
        <v>10</v>
      </c>
      <c r="B707" t="s">
        <v>39</v>
      </c>
      <c r="C707" t="s">
        <v>13</v>
      </c>
      <c r="D707" s="9">
        <v>1.7692307692307692</v>
      </c>
      <c r="E707" s="10">
        <f>IF(COUNTIF(cis_DPH!$B$2:$B$84,B707)&gt;0,D707*1.1,IF(COUNTIF(cis_DPH!$B$85:$B$171,B707)&gt;0,D707*1.2,"chyba"))</f>
        <v>1.9461538461538463</v>
      </c>
      <c r="G707" s="16" t="e">
        <f>_xlfn.XLOOKUP(Tabuľka9[[#This Row],[položka]],#REF!,#REF!)</f>
        <v>#REF!</v>
      </c>
      <c r="H707">
        <v>10</v>
      </c>
      <c r="I707" s="15">
        <f>Tabuľka9[[#This Row],[Aktuálna cena v RZ s DPH]]*Tabuľka9[[#This Row],[Priemerný odber za mesiac]]</f>
        <v>19.461538461538463</v>
      </c>
      <c r="J707">
        <v>30</v>
      </c>
      <c r="K707" s="17" t="e">
        <f>Tabuľka9[[#This Row],[Cena za MJ s DPH]]*Tabuľka9[[#This Row],[Predpokladaný odber počas 6 mesiacov]]</f>
        <v>#REF!</v>
      </c>
      <c r="L707" s="1">
        <v>647926</v>
      </c>
      <c r="M707" t="e">
        <f>_xlfn.XLOOKUP(Tabuľka9[[#This Row],[IČO]],#REF!,#REF!)</f>
        <v>#REF!</v>
      </c>
      <c r="N707" t="e">
        <f>_xlfn.XLOOKUP(Tabuľka9[[#This Row],[IČO]],#REF!,#REF!)</f>
        <v>#REF!</v>
      </c>
    </row>
    <row r="708" spans="1:14" hidden="1" x14ac:dyDescent="0.35">
      <c r="A708" t="s">
        <v>10</v>
      </c>
      <c r="B708" t="s">
        <v>40</v>
      </c>
      <c r="C708" t="s">
        <v>13</v>
      </c>
      <c r="E708" s="10">
        <f>IF(COUNTIF(cis_DPH!$B$2:$B$84,B708)&gt;0,D708*1.1,IF(COUNTIF(cis_DPH!$B$85:$B$171,B708)&gt;0,D708*1.2,"chyba"))</f>
        <v>0</v>
      </c>
      <c r="G708" s="16" t="e">
        <f>_xlfn.XLOOKUP(Tabuľka9[[#This Row],[položka]],#REF!,#REF!)</f>
        <v>#REF!</v>
      </c>
      <c r="I708" s="15">
        <f>Tabuľka9[[#This Row],[Aktuálna cena v RZ s DPH]]*Tabuľka9[[#This Row],[Priemerný odber za mesiac]]</f>
        <v>0</v>
      </c>
      <c r="K708" s="17" t="e">
        <f>Tabuľka9[[#This Row],[Cena za MJ s DPH]]*Tabuľka9[[#This Row],[Predpokladaný odber počas 6 mesiacov]]</f>
        <v>#REF!</v>
      </c>
      <c r="L708" s="1">
        <v>647926</v>
      </c>
      <c r="M708" t="e">
        <f>_xlfn.XLOOKUP(Tabuľka9[[#This Row],[IČO]],#REF!,#REF!)</f>
        <v>#REF!</v>
      </c>
      <c r="N708" t="e">
        <f>_xlfn.XLOOKUP(Tabuľka9[[#This Row],[IČO]],#REF!,#REF!)</f>
        <v>#REF!</v>
      </c>
    </row>
    <row r="709" spans="1:14" hidden="1" x14ac:dyDescent="0.35">
      <c r="A709" t="s">
        <v>10</v>
      </c>
      <c r="B709" t="s">
        <v>41</v>
      </c>
      <c r="C709" t="s">
        <v>13</v>
      </c>
      <c r="E709" s="10">
        <f>IF(COUNTIF(cis_DPH!$B$2:$B$84,B709)&gt;0,D709*1.1,IF(COUNTIF(cis_DPH!$B$85:$B$171,B709)&gt;0,D709*1.2,"chyba"))</f>
        <v>0</v>
      </c>
      <c r="G709" s="16" t="e">
        <f>_xlfn.XLOOKUP(Tabuľka9[[#This Row],[položka]],#REF!,#REF!)</f>
        <v>#REF!</v>
      </c>
      <c r="I709" s="15">
        <f>Tabuľka9[[#This Row],[Aktuálna cena v RZ s DPH]]*Tabuľka9[[#This Row],[Priemerný odber za mesiac]]</f>
        <v>0</v>
      </c>
      <c r="K709" s="17" t="e">
        <f>Tabuľka9[[#This Row],[Cena za MJ s DPH]]*Tabuľka9[[#This Row],[Predpokladaný odber počas 6 mesiacov]]</f>
        <v>#REF!</v>
      </c>
      <c r="L709" s="1">
        <v>647926</v>
      </c>
      <c r="M709" t="e">
        <f>_xlfn.XLOOKUP(Tabuľka9[[#This Row],[IČO]],#REF!,#REF!)</f>
        <v>#REF!</v>
      </c>
      <c r="N709" t="e">
        <f>_xlfn.XLOOKUP(Tabuľka9[[#This Row],[IČO]],#REF!,#REF!)</f>
        <v>#REF!</v>
      </c>
    </row>
    <row r="710" spans="1:14" hidden="1" x14ac:dyDescent="0.35">
      <c r="A710" t="s">
        <v>10</v>
      </c>
      <c r="B710" t="s">
        <v>42</v>
      </c>
      <c r="C710" t="s">
        <v>19</v>
      </c>
      <c r="E710" s="10">
        <f>IF(COUNTIF(cis_DPH!$B$2:$B$84,B710)&gt;0,D710*1.1,IF(COUNTIF(cis_DPH!$B$85:$B$171,B710)&gt;0,D710*1.2,"chyba"))</f>
        <v>0</v>
      </c>
      <c r="G710" s="16" t="e">
        <f>_xlfn.XLOOKUP(Tabuľka9[[#This Row],[položka]],#REF!,#REF!)</f>
        <v>#REF!</v>
      </c>
      <c r="I710" s="15">
        <f>Tabuľka9[[#This Row],[Aktuálna cena v RZ s DPH]]*Tabuľka9[[#This Row],[Priemerný odber za mesiac]]</f>
        <v>0</v>
      </c>
      <c r="K710" s="17" t="e">
        <f>Tabuľka9[[#This Row],[Cena za MJ s DPH]]*Tabuľka9[[#This Row],[Predpokladaný odber počas 6 mesiacov]]</f>
        <v>#REF!</v>
      </c>
      <c r="L710" s="1">
        <v>647926</v>
      </c>
      <c r="M710" t="e">
        <f>_xlfn.XLOOKUP(Tabuľka9[[#This Row],[IČO]],#REF!,#REF!)</f>
        <v>#REF!</v>
      </c>
      <c r="N710" t="e">
        <f>_xlfn.XLOOKUP(Tabuľka9[[#This Row],[IČO]],#REF!,#REF!)</f>
        <v>#REF!</v>
      </c>
    </row>
    <row r="711" spans="1:14" hidden="1" x14ac:dyDescent="0.35">
      <c r="A711" t="s">
        <v>10</v>
      </c>
      <c r="B711" t="s">
        <v>43</v>
      </c>
      <c r="C711" t="s">
        <v>13</v>
      </c>
      <c r="D711" s="9">
        <v>1.18</v>
      </c>
      <c r="E711" s="10">
        <f>IF(COUNTIF(cis_DPH!$B$2:$B$84,B711)&gt;0,D711*1.1,IF(COUNTIF(cis_DPH!$B$85:$B$171,B711)&gt;0,D711*1.2,"chyba"))</f>
        <v>1.4159999999999999</v>
      </c>
      <c r="G711" s="16" t="e">
        <f>_xlfn.XLOOKUP(Tabuľka9[[#This Row],[položka]],#REF!,#REF!)</f>
        <v>#REF!</v>
      </c>
      <c r="H711">
        <v>15</v>
      </c>
      <c r="I711" s="15">
        <f>Tabuľka9[[#This Row],[Aktuálna cena v RZ s DPH]]*Tabuľka9[[#This Row],[Priemerný odber za mesiac]]</f>
        <v>21.24</v>
      </c>
      <c r="J711">
        <v>30</v>
      </c>
      <c r="K711" s="17" t="e">
        <f>Tabuľka9[[#This Row],[Cena za MJ s DPH]]*Tabuľka9[[#This Row],[Predpokladaný odber počas 6 mesiacov]]</f>
        <v>#REF!</v>
      </c>
      <c r="L711" s="1">
        <v>647926</v>
      </c>
      <c r="M711" t="e">
        <f>_xlfn.XLOOKUP(Tabuľka9[[#This Row],[IČO]],#REF!,#REF!)</f>
        <v>#REF!</v>
      </c>
      <c r="N711" t="e">
        <f>_xlfn.XLOOKUP(Tabuľka9[[#This Row],[IČO]],#REF!,#REF!)</f>
        <v>#REF!</v>
      </c>
    </row>
    <row r="712" spans="1:14" hidden="1" x14ac:dyDescent="0.35">
      <c r="A712" t="s">
        <v>10</v>
      </c>
      <c r="B712" t="s">
        <v>44</v>
      </c>
      <c r="C712" t="s">
        <v>13</v>
      </c>
      <c r="D712" s="9">
        <v>0.38</v>
      </c>
      <c r="E712" s="10">
        <f>IF(COUNTIF(cis_DPH!$B$2:$B$84,B712)&gt;0,D712*1.1,IF(COUNTIF(cis_DPH!$B$85:$B$171,B712)&gt;0,D712*1.2,"chyba"))</f>
        <v>0.45599999999999996</v>
      </c>
      <c r="G712" s="16" t="e">
        <f>_xlfn.XLOOKUP(Tabuľka9[[#This Row],[položka]],#REF!,#REF!)</f>
        <v>#REF!</v>
      </c>
      <c r="H712">
        <v>40</v>
      </c>
      <c r="I712" s="15">
        <f>Tabuľka9[[#This Row],[Aktuálna cena v RZ s DPH]]*Tabuľka9[[#This Row],[Priemerný odber za mesiac]]</f>
        <v>18.239999999999998</v>
      </c>
      <c r="J712">
        <v>100</v>
      </c>
      <c r="K712" s="17" t="e">
        <f>Tabuľka9[[#This Row],[Cena za MJ s DPH]]*Tabuľka9[[#This Row],[Predpokladaný odber počas 6 mesiacov]]</f>
        <v>#REF!</v>
      </c>
      <c r="L712" s="1">
        <v>647926</v>
      </c>
      <c r="M712" t="e">
        <f>_xlfn.XLOOKUP(Tabuľka9[[#This Row],[IČO]],#REF!,#REF!)</f>
        <v>#REF!</v>
      </c>
      <c r="N712" t="e">
        <f>_xlfn.XLOOKUP(Tabuľka9[[#This Row],[IČO]],#REF!,#REF!)</f>
        <v>#REF!</v>
      </c>
    </row>
    <row r="713" spans="1:14" hidden="1" x14ac:dyDescent="0.35">
      <c r="A713" t="s">
        <v>10</v>
      </c>
      <c r="B713" t="s">
        <v>45</v>
      </c>
      <c r="C713" t="s">
        <v>13</v>
      </c>
      <c r="D713" s="9">
        <v>0.9</v>
      </c>
      <c r="E713" s="10">
        <f>IF(COUNTIF(cis_DPH!$B$2:$B$84,B713)&gt;0,D713*1.1,IF(COUNTIF(cis_DPH!$B$85:$B$171,B713)&gt;0,D713*1.2,"chyba"))</f>
        <v>1.08</v>
      </c>
      <c r="G713" s="16" t="e">
        <f>_xlfn.XLOOKUP(Tabuľka9[[#This Row],[položka]],#REF!,#REF!)</f>
        <v>#REF!</v>
      </c>
      <c r="H713">
        <v>20</v>
      </c>
      <c r="I713" s="15">
        <f>Tabuľka9[[#This Row],[Aktuálna cena v RZ s DPH]]*Tabuľka9[[#This Row],[Priemerný odber za mesiac]]</f>
        <v>21.6</v>
      </c>
      <c r="K713" s="17" t="e">
        <f>Tabuľka9[[#This Row],[Cena za MJ s DPH]]*Tabuľka9[[#This Row],[Predpokladaný odber počas 6 mesiacov]]</f>
        <v>#REF!</v>
      </c>
      <c r="L713" s="1">
        <v>647926</v>
      </c>
      <c r="M713" t="e">
        <f>_xlfn.XLOOKUP(Tabuľka9[[#This Row],[IČO]],#REF!,#REF!)</f>
        <v>#REF!</v>
      </c>
      <c r="N713" t="e">
        <f>_xlfn.XLOOKUP(Tabuľka9[[#This Row],[IČO]],#REF!,#REF!)</f>
        <v>#REF!</v>
      </c>
    </row>
    <row r="714" spans="1:14" hidden="1" x14ac:dyDescent="0.35">
      <c r="A714" t="s">
        <v>10</v>
      </c>
      <c r="B714" t="s">
        <v>46</v>
      </c>
      <c r="C714" t="s">
        <v>13</v>
      </c>
      <c r="D714" s="9">
        <v>0.55000000000000004</v>
      </c>
      <c r="E714" s="10">
        <f>IF(COUNTIF(cis_DPH!$B$2:$B$84,B714)&gt;0,D714*1.1,IF(COUNTIF(cis_DPH!$B$85:$B$171,B714)&gt;0,D714*1.2,"chyba"))</f>
        <v>0.66</v>
      </c>
      <c r="G714" s="16" t="e">
        <f>_xlfn.XLOOKUP(Tabuľka9[[#This Row],[položka]],#REF!,#REF!)</f>
        <v>#REF!</v>
      </c>
      <c r="H714">
        <v>40</v>
      </c>
      <c r="I714" s="15">
        <f>Tabuľka9[[#This Row],[Aktuálna cena v RZ s DPH]]*Tabuľka9[[#This Row],[Priemerný odber za mesiac]]</f>
        <v>26.400000000000002</v>
      </c>
      <c r="J714">
        <v>110</v>
      </c>
      <c r="K714" s="17" t="e">
        <f>Tabuľka9[[#This Row],[Cena za MJ s DPH]]*Tabuľka9[[#This Row],[Predpokladaný odber počas 6 mesiacov]]</f>
        <v>#REF!</v>
      </c>
      <c r="L714" s="1">
        <v>647926</v>
      </c>
      <c r="M714" t="e">
        <f>_xlfn.XLOOKUP(Tabuľka9[[#This Row],[IČO]],#REF!,#REF!)</f>
        <v>#REF!</v>
      </c>
      <c r="N714" t="e">
        <f>_xlfn.XLOOKUP(Tabuľka9[[#This Row],[IČO]],#REF!,#REF!)</f>
        <v>#REF!</v>
      </c>
    </row>
    <row r="715" spans="1:14" hidden="1" x14ac:dyDescent="0.35">
      <c r="A715" t="s">
        <v>10</v>
      </c>
      <c r="B715" t="s">
        <v>47</v>
      </c>
      <c r="C715" t="s">
        <v>48</v>
      </c>
      <c r="E715" s="10">
        <f>IF(COUNTIF(cis_DPH!$B$2:$B$84,B715)&gt;0,D715*1.1,IF(COUNTIF(cis_DPH!$B$85:$B$171,B715)&gt;0,D715*1.2,"chyba"))</f>
        <v>0</v>
      </c>
      <c r="G715" s="16" t="e">
        <f>_xlfn.XLOOKUP(Tabuľka9[[#This Row],[položka]],#REF!,#REF!)</f>
        <v>#REF!</v>
      </c>
      <c r="I715" s="15">
        <f>Tabuľka9[[#This Row],[Aktuálna cena v RZ s DPH]]*Tabuľka9[[#This Row],[Priemerný odber za mesiac]]</f>
        <v>0</v>
      </c>
      <c r="K715" s="17" t="e">
        <f>Tabuľka9[[#This Row],[Cena za MJ s DPH]]*Tabuľka9[[#This Row],[Predpokladaný odber počas 6 mesiacov]]</f>
        <v>#REF!</v>
      </c>
      <c r="L715" s="1">
        <v>647926</v>
      </c>
      <c r="M715" t="e">
        <f>_xlfn.XLOOKUP(Tabuľka9[[#This Row],[IČO]],#REF!,#REF!)</f>
        <v>#REF!</v>
      </c>
      <c r="N715" t="e">
        <f>_xlfn.XLOOKUP(Tabuľka9[[#This Row],[IČO]],#REF!,#REF!)</f>
        <v>#REF!</v>
      </c>
    </row>
    <row r="716" spans="1:14" hidden="1" x14ac:dyDescent="0.35">
      <c r="A716" t="s">
        <v>10</v>
      </c>
      <c r="B716" t="s">
        <v>49</v>
      </c>
      <c r="C716" t="s">
        <v>48</v>
      </c>
      <c r="E716" s="10">
        <f>IF(COUNTIF(cis_DPH!$B$2:$B$84,B716)&gt;0,D716*1.1,IF(COUNTIF(cis_DPH!$B$85:$B$171,B716)&gt;0,D716*1.2,"chyba"))</f>
        <v>0</v>
      </c>
      <c r="G716" s="16" t="e">
        <f>_xlfn.XLOOKUP(Tabuľka9[[#This Row],[položka]],#REF!,#REF!)</f>
        <v>#REF!</v>
      </c>
      <c r="I716" s="15">
        <f>Tabuľka9[[#This Row],[Aktuálna cena v RZ s DPH]]*Tabuľka9[[#This Row],[Priemerný odber za mesiac]]</f>
        <v>0</v>
      </c>
      <c r="K716" s="17" t="e">
        <f>Tabuľka9[[#This Row],[Cena za MJ s DPH]]*Tabuľka9[[#This Row],[Predpokladaný odber počas 6 mesiacov]]</f>
        <v>#REF!</v>
      </c>
      <c r="L716" s="1">
        <v>647926</v>
      </c>
      <c r="M716" t="e">
        <f>_xlfn.XLOOKUP(Tabuľka9[[#This Row],[IČO]],#REF!,#REF!)</f>
        <v>#REF!</v>
      </c>
      <c r="N716" t="e">
        <f>_xlfn.XLOOKUP(Tabuľka9[[#This Row],[IČO]],#REF!,#REF!)</f>
        <v>#REF!</v>
      </c>
    </row>
    <row r="717" spans="1:14" hidden="1" x14ac:dyDescent="0.35">
      <c r="A717" t="s">
        <v>10</v>
      </c>
      <c r="B717" t="s">
        <v>50</v>
      </c>
      <c r="C717" t="s">
        <v>13</v>
      </c>
      <c r="E717" s="10">
        <f>IF(COUNTIF(cis_DPH!$B$2:$B$84,B717)&gt;0,D717*1.1,IF(COUNTIF(cis_DPH!$B$85:$B$171,B717)&gt;0,D717*1.2,"chyba"))</f>
        <v>0</v>
      </c>
      <c r="G717" s="16" t="e">
        <f>_xlfn.XLOOKUP(Tabuľka9[[#This Row],[položka]],#REF!,#REF!)</f>
        <v>#REF!</v>
      </c>
      <c r="I717" s="15">
        <f>Tabuľka9[[#This Row],[Aktuálna cena v RZ s DPH]]*Tabuľka9[[#This Row],[Priemerný odber za mesiac]]</f>
        <v>0</v>
      </c>
      <c r="K717" s="17" t="e">
        <f>Tabuľka9[[#This Row],[Cena za MJ s DPH]]*Tabuľka9[[#This Row],[Predpokladaný odber počas 6 mesiacov]]</f>
        <v>#REF!</v>
      </c>
      <c r="L717" s="1">
        <v>647926</v>
      </c>
      <c r="M717" t="e">
        <f>_xlfn.XLOOKUP(Tabuľka9[[#This Row],[IČO]],#REF!,#REF!)</f>
        <v>#REF!</v>
      </c>
      <c r="N717" t="e">
        <f>_xlfn.XLOOKUP(Tabuľka9[[#This Row],[IČO]],#REF!,#REF!)</f>
        <v>#REF!</v>
      </c>
    </row>
    <row r="718" spans="1:14" hidden="1" x14ac:dyDescent="0.35">
      <c r="A718" t="s">
        <v>10</v>
      </c>
      <c r="B718" t="s">
        <v>51</v>
      </c>
      <c r="C718" t="s">
        <v>13</v>
      </c>
      <c r="D718" s="9">
        <v>1.4</v>
      </c>
      <c r="E718" s="10">
        <f>IF(COUNTIF(cis_DPH!$B$2:$B$84,B718)&gt;0,D718*1.1,IF(COUNTIF(cis_DPH!$B$85:$B$171,B718)&gt;0,D718*1.2,"chyba"))</f>
        <v>1.54</v>
      </c>
      <c r="G718" s="16" t="e">
        <f>_xlfn.XLOOKUP(Tabuľka9[[#This Row],[položka]],#REF!,#REF!)</f>
        <v>#REF!</v>
      </c>
      <c r="H718">
        <v>33</v>
      </c>
      <c r="I718" s="15">
        <f>Tabuľka9[[#This Row],[Aktuálna cena v RZ s DPH]]*Tabuľka9[[#This Row],[Priemerný odber za mesiac]]</f>
        <v>50.82</v>
      </c>
      <c r="J718">
        <v>100</v>
      </c>
      <c r="K718" s="17" t="e">
        <f>Tabuľka9[[#This Row],[Cena za MJ s DPH]]*Tabuľka9[[#This Row],[Predpokladaný odber počas 6 mesiacov]]</f>
        <v>#REF!</v>
      </c>
      <c r="L718" s="1">
        <v>647926</v>
      </c>
      <c r="M718" t="e">
        <f>_xlfn.XLOOKUP(Tabuľka9[[#This Row],[IČO]],#REF!,#REF!)</f>
        <v>#REF!</v>
      </c>
      <c r="N718" t="e">
        <f>_xlfn.XLOOKUP(Tabuľka9[[#This Row],[IČO]],#REF!,#REF!)</f>
        <v>#REF!</v>
      </c>
    </row>
    <row r="719" spans="1:14" hidden="1" x14ac:dyDescent="0.35">
      <c r="A719" t="s">
        <v>10</v>
      </c>
      <c r="B719" t="s">
        <v>52</v>
      </c>
      <c r="C719" t="s">
        <v>13</v>
      </c>
      <c r="E719" s="10">
        <f>IF(COUNTIF(cis_DPH!$B$2:$B$84,B719)&gt;0,D719*1.1,IF(COUNTIF(cis_DPH!$B$85:$B$171,B719)&gt;0,D719*1.2,"chyba"))</f>
        <v>0</v>
      </c>
      <c r="G719" s="16" t="e">
        <f>_xlfn.XLOOKUP(Tabuľka9[[#This Row],[položka]],#REF!,#REF!)</f>
        <v>#REF!</v>
      </c>
      <c r="I719" s="15">
        <f>Tabuľka9[[#This Row],[Aktuálna cena v RZ s DPH]]*Tabuľka9[[#This Row],[Priemerný odber za mesiac]]</f>
        <v>0</v>
      </c>
      <c r="K719" s="17" t="e">
        <f>Tabuľka9[[#This Row],[Cena za MJ s DPH]]*Tabuľka9[[#This Row],[Predpokladaný odber počas 6 mesiacov]]</f>
        <v>#REF!</v>
      </c>
      <c r="L719" s="1">
        <v>647926</v>
      </c>
      <c r="M719" t="e">
        <f>_xlfn.XLOOKUP(Tabuľka9[[#This Row],[IČO]],#REF!,#REF!)</f>
        <v>#REF!</v>
      </c>
      <c r="N719" t="e">
        <f>_xlfn.XLOOKUP(Tabuľka9[[#This Row],[IČO]],#REF!,#REF!)</f>
        <v>#REF!</v>
      </c>
    </row>
    <row r="720" spans="1:14" hidden="1" x14ac:dyDescent="0.35">
      <c r="A720" t="s">
        <v>10</v>
      </c>
      <c r="B720" t="s">
        <v>53</v>
      </c>
      <c r="C720" t="s">
        <v>13</v>
      </c>
      <c r="E720" s="10">
        <f>IF(COUNTIF(cis_DPH!$B$2:$B$84,B720)&gt;0,D720*1.1,IF(COUNTIF(cis_DPH!$B$85:$B$171,B720)&gt;0,D720*1.2,"chyba"))</f>
        <v>0</v>
      </c>
      <c r="G720" s="16" t="e">
        <f>_xlfn.XLOOKUP(Tabuľka9[[#This Row],[položka]],#REF!,#REF!)</f>
        <v>#REF!</v>
      </c>
      <c r="I720" s="15">
        <f>Tabuľka9[[#This Row],[Aktuálna cena v RZ s DPH]]*Tabuľka9[[#This Row],[Priemerný odber za mesiac]]</f>
        <v>0</v>
      </c>
      <c r="K720" s="17" t="e">
        <f>Tabuľka9[[#This Row],[Cena za MJ s DPH]]*Tabuľka9[[#This Row],[Predpokladaný odber počas 6 mesiacov]]</f>
        <v>#REF!</v>
      </c>
      <c r="L720" s="1">
        <v>647926</v>
      </c>
      <c r="M720" t="e">
        <f>_xlfn.XLOOKUP(Tabuľka9[[#This Row],[IČO]],#REF!,#REF!)</f>
        <v>#REF!</v>
      </c>
      <c r="N720" t="e">
        <f>_xlfn.XLOOKUP(Tabuľka9[[#This Row],[IČO]],#REF!,#REF!)</f>
        <v>#REF!</v>
      </c>
    </row>
    <row r="721" spans="1:14" hidden="1" x14ac:dyDescent="0.35">
      <c r="A721" t="s">
        <v>10</v>
      </c>
      <c r="B721" t="s">
        <v>54</v>
      </c>
      <c r="C721" t="s">
        <v>13</v>
      </c>
      <c r="D721" s="9">
        <v>1.4</v>
      </c>
      <c r="E721" s="10">
        <f>IF(COUNTIF(cis_DPH!$B$2:$B$84,B721)&gt;0,D721*1.1,IF(COUNTIF(cis_DPH!$B$85:$B$171,B721)&gt;0,D721*1.2,"chyba"))</f>
        <v>1.54</v>
      </c>
      <c r="G721" s="16" t="e">
        <f>_xlfn.XLOOKUP(Tabuľka9[[#This Row],[položka]],#REF!,#REF!)</f>
        <v>#REF!</v>
      </c>
      <c r="H721">
        <v>33</v>
      </c>
      <c r="I721" s="15">
        <f>Tabuľka9[[#This Row],[Aktuálna cena v RZ s DPH]]*Tabuľka9[[#This Row],[Priemerný odber za mesiac]]</f>
        <v>50.82</v>
      </c>
      <c r="J721">
        <v>100</v>
      </c>
      <c r="K721" s="17" t="e">
        <f>Tabuľka9[[#This Row],[Cena za MJ s DPH]]*Tabuľka9[[#This Row],[Predpokladaný odber počas 6 mesiacov]]</f>
        <v>#REF!</v>
      </c>
      <c r="L721" s="1">
        <v>647926</v>
      </c>
      <c r="M721" t="e">
        <f>_xlfn.XLOOKUP(Tabuľka9[[#This Row],[IČO]],#REF!,#REF!)</f>
        <v>#REF!</v>
      </c>
      <c r="N721" t="e">
        <f>_xlfn.XLOOKUP(Tabuľka9[[#This Row],[IČO]],#REF!,#REF!)</f>
        <v>#REF!</v>
      </c>
    </row>
    <row r="722" spans="1:14" hidden="1" x14ac:dyDescent="0.35">
      <c r="A722" t="s">
        <v>10</v>
      </c>
      <c r="B722" t="s">
        <v>55</v>
      </c>
      <c r="C722" t="s">
        <v>13</v>
      </c>
      <c r="E722" s="10">
        <f>IF(COUNTIF(cis_DPH!$B$2:$B$84,B722)&gt;0,D722*1.1,IF(COUNTIF(cis_DPH!$B$85:$B$171,B722)&gt;0,D722*1.2,"chyba"))</f>
        <v>0</v>
      </c>
      <c r="G722" s="16" t="e">
        <f>_xlfn.XLOOKUP(Tabuľka9[[#This Row],[položka]],#REF!,#REF!)</f>
        <v>#REF!</v>
      </c>
      <c r="I722" s="15">
        <f>Tabuľka9[[#This Row],[Aktuálna cena v RZ s DPH]]*Tabuľka9[[#This Row],[Priemerný odber za mesiac]]</f>
        <v>0</v>
      </c>
      <c r="K722" s="17" t="e">
        <f>Tabuľka9[[#This Row],[Cena za MJ s DPH]]*Tabuľka9[[#This Row],[Predpokladaný odber počas 6 mesiacov]]</f>
        <v>#REF!</v>
      </c>
      <c r="L722" s="1">
        <v>647926</v>
      </c>
      <c r="M722" t="e">
        <f>_xlfn.XLOOKUP(Tabuľka9[[#This Row],[IČO]],#REF!,#REF!)</f>
        <v>#REF!</v>
      </c>
      <c r="N722" t="e">
        <f>_xlfn.XLOOKUP(Tabuľka9[[#This Row],[IČO]],#REF!,#REF!)</f>
        <v>#REF!</v>
      </c>
    </row>
    <row r="723" spans="1:14" hidden="1" x14ac:dyDescent="0.35">
      <c r="A723" t="s">
        <v>10</v>
      </c>
      <c r="B723" t="s">
        <v>56</v>
      </c>
      <c r="C723" t="s">
        <v>13</v>
      </c>
      <c r="D723" s="9">
        <v>1.2</v>
      </c>
      <c r="E723" s="10">
        <f>IF(COUNTIF(cis_DPH!$B$2:$B$84,B723)&gt;0,D723*1.1,IF(COUNTIF(cis_DPH!$B$85:$B$171,B723)&gt;0,D723*1.2,"chyba"))</f>
        <v>1.32</v>
      </c>
      <c r="G723" s="16" t="e">
        <f>_xlfn.XLOOKUP(Tabuľka9[[#This Row],[položka]],#REF!,#REF!)</f>
        <v>#REF!</v>
      </c>
      <c r="H723">
        <v>70</v>
      </c>
      <c r="I723" s="15">
        <f>Tabuľka9[[#This Row],[Aktuálna cena v RZ s DPH]]*Tabuľka9[[#This Row],[Priemerný odber za mesiac]]</f>
        <v>92.4</v>
      </c>
      <c r="J723">
        <v>100</v>
      </c>
      <c r="K723" s="17" t="e">
        <f>Tabuľka9[[#This Row],[Cena za MJ s DPH]]*Tabuľka9[[#This Row],[Predpokladaný odber počas 6 mesiacov]]</f>
        <v>#REF!</v>
      </c>
      <c r="L723" s="1">
        <v>647926</v>
      </c>
      <c r="M723" t="e">
        <f>_xlfn.XLOOKUP(Tabuľka9[[#This Row],[IČO]],#REF!,#REF!)</f>
        <v>#REF!</v>
      </c>
      <c r="N723" t="e">
        <f>_xlfn.XLOOKUP(Tabuľka9[[#This Row],[IČO]],#REF!,#REF!)</f>
        <v>#REF!</v>
      </c>
    </row>
    <row r="724" spans="1:14" hidden="1" x14ac:dyDescent="0.35">
      <c r="A724" t="s">
        <v>10</v>
      </c>
      <c r="B724" t="s">
        <v>57</v>
      </c>
      <c r="C724" t="s">
        <v>13</v>
      </c>
      <c r="E724" s="10">
        <f>IF(COUNTIF(cis_DPH!$B$2:$B$84,B724)&gt;0,D724*1.1,IF(COUNTIF(cis_DPH!$B$85:$B$171,B724)&gt;0,D724*1.2,"chyba"))</f>
        <v>0</v>
      </c>
      <c r="G724" s="16" t="e">
        <f>_xlfn.XLOOKUP(Tabuľka9[[#This Row],[položka]],#REF!,#REF!)</f>
        <v>#REF!</v>
      </c>
      <c r="I724" s="15">
        <f>Tabuľka9[[#This Row],[Aktuálna cena v RZ s DPH]]*Tabuľka9[[#This Row],[Priemerný odber za mesiac]]</f>
        <v>0</v>
      </c>
      <c r="K724" s="17" t="e">
        <f>Tabuľka9[[#This Row],[Cena za MJ s DPH]]*Tabuľka9[[#This Row],[Predpokladaný odber počas 6 mesiacov]]</f>
        <v>#REF!</v>
      </c>
      <c r="L724" s="1">
        <v>647926</v>
      </c>
      <c r="M724" t="e">
        <f>_xlfn.XLOOKUP(Tabuľka9[[#This Row],[IČO]],#REF!,#REF!)</f>
        <v>#REF!</v>
      </c>
      <c r="N724" t="e">
        <f>_xlfn.XLOOKUP(Tabuľka9[[#This Row],[IČO]],#REF!,#REF!)</f>
        <v>#REF!</v>
      </c>
    </row>
    <row r="725" spans="1:14" hidden="1" x14ac:dyDescent="0.35">
      <c r="A725" t="s">
        <v>10</v>
      </c>
      <c r="B725" t="s">
        <v>58</v>
      </c>
      <c r="C725" t="s">
        <v>13</v>
      </c>
      <c r="E725" s="10">
        <f>IF(COUNTIF(cis_DPH!$B$2:$B$84,B725)&gt;0,D725*1.1,IF(COUNTIF(cis_DPH!$B$85:$B$171,B725)&gt;0,D725*1.2,"chyba"))</f>
        <v>0</v>
      </c>
      <c r="G725" s="16" t="e">
        <f>_xlfn.XLOOKUP(Tabuľka9[[#This Row],[položka]],#REF!,#REF!)</f>
        <v>#REF!</v>
      </c>
      <c r="I725" s="15">
        <f>Tabuľka9[[#This Row],[Aktuálna cena v RZ s DPH]]*Tabuľka9[[#This Row],[Priemerný odber za mesiac]]</f>
        <v>0</v>
      </c>
      <c r="K725" s="17" t="e">
        <f>Tabuľka9[[#This Row],[Cena za MJ s DPH]]*Tabuľka9[[#This Row],[Predpokladaný odber počas 6 mesiacov]]</f>
        <v>#REF!</v>
      </c>
      <c r="L725" s="1">
        <v>647926</v>
      </c>
      <c r="M725" t="e">
        <f>_xlfn.XLOOKUP(Tabuľka9[[#This Row],[IČO]],#REF!,#REF!)</f>
        <v>#REF!</v>
      </c>
      <c r="N725" t="e">
        <f>_xlfn.XLOOKUP(Tabuľka9[[#This Row],[IČO]],#REF!,#REF!)</f>
        <v>#REF!</v>
      </c>
    </row>
    <row r="726" spans="1:14" hidden="1" x14ac:dyDescent="0.35">
      <c r="A726" t="s">
        <v>10</v>
      </c>
      <c r="B726" t="s">
        <v>59</v>
      </c>
      <c r="C726" t="s">
        <v>13</v>
      </c>
      <c r="D726" s="9">
        <v>1.1000000000000001</v>
      </c>
      <c r="E726" s="10">
        <f>IF(COUNTIF(cis_DPH!$B$2:$B$84,B726)&gt;0,D726*1.1,IF(COUNTIF(cis_DPH!$B$85:$B$171,B726)&gt;0,D726*1.2,"chyba"))</f>
        <v>1.32</v>
      </c>
      <c r="G726" s="16" t="e">
        <f>_xlfn.XLOOKUP(Tabuľka9[[#This Row],[položka]],#REF!,#REF!)</f>
        <v>#REF!</v>
      </c>
      <c r="H726">
        <v>11</v>
      </c>
      <c r="I726" s="15">
        <f>Tabuľka9[[#This Row],[Aktuálna cena v RZ s DPH]]*Tabuľka9[[#This Row],[Priemerný odber za mesiac]]</f>
        <v>14.520000000000001</v>
      </c>
      <c r="J726">
        <v>30</v>
      </c>
      <c r="K726" s="17" t="e">
        <f>Tabuľka9[[#This Row],[Cena za MJ s DPH]]*Tabuľka9[[#This Row],[Predpokladaný odber počas 6 mesiacov]]</f>
        <v>#REF!</v>
      </c>
      <c r="L726" s="1">
        <v>647926</v>
      </c>
      <c r="M726" t="e">
        <f>_xlfn.XLOOKUP(Tabuľka9[[#This Row],[IČO]],#REF!,#REF!)</f>
        <v>#REF!</v>
      </c>
      <c r="N726" t="e">
        <f>_xlfn.XLOOKUP(Tabuľka9[[#This Row],[IČO]],#REF!,#REF!)</f>
        <v>#REF!</v>
      </c>
    </row>
    <row r="727" spans="1:14" hidden="1" x14ac:dyDescent="0.35">
      <c r="A727" t="s">
        <v>10</v>
      </c>
      <c r="B727" t="s">
        <v>60</v>
      </c>
      <c r="C727" t="s">
        <v>13</v>
      </c>
      <c r="E727" s="10">
        <f>IF(COUNTIF(cis_DPH!$B$2:$B$84,B727)&gt;0,D727*1.1,IF(COUNTIF(cis_DPH!$B$85:$B$171,B727)&gt;0,D727*1.2,"chyba"))</f>
        <v>0</v>
      </c>
      <c r="G727" s="16" t="e">
        <f>_xlfn.XLOOKUP(Tabuľka9[[#This Row],[položka]],#REF!,#REF!)</f>
        <v>#REF!</v>
      </c>
      <c r="I727" s="15">
        <f>Tabuľka9[[#This Row],[Aktuálna cena v RZ s DPH]]*Tabuľka9[[#This Row],[Priemerný odber za mesiac]]</f>
        <v>0</v>
      </c>
      <c r="K727" s="17" t="e">
        <f>Tabuľka9[[#This Row],[Cena za MJ s DPH]]*Tabuľka9[[#This Row],[Predpokladaný odber počas 6 mesiacov]]</f>
        <v>#REF!</v>
      </c>
      <c r="L727" s="1">
        <v>647926</v>
      </c>
      <c r="M727" t="e">
        <f>_xlfn.XLOOKUP(Tabuľka9[[#This Row],[IČO]],#REF!,#REF!)</f>
        <v>#REF!</v>
      </c>
      <c r="N727" t="e">
        <f>_xlfn.XLOOKUP(Tabuľka9[[#This Row],[IČO]],#REF!,#REF!)</f>
        <v>#REF!</v>
      </c>
    </row>
    <row r="728" spans="1:14" hidden="1" x14ac:dyDescent="0.35">
      <c r="A728" t="s">
        <v>10</v>
      </c>
      <c r="B728" t="s">
        <v>61</v>
      </c>
      <c r="C728" t="s">
        <v>19</v>
      </c>
      <c r="D728" s="9">
        <v>0.56000000000000005</v>
      </c>
      <c r="E728" s="10">
        <f>IF(COUNTIF(cis_DPH!$B$2:$B$84,B728)&gt;0,D728*1.1,IF(COUNTIF(cis_DPH!$B$85:$B$171,B728)&gt;0,D728*1.2,"chyba"))</f>
        <v>0.67200000000000004</v>
      </c>
      <c r="G728" s="16" t="e">
        <f>_xlfn.XLOOKUP(Tabuľka9[[#This Row],[položka]],#REF!,#REF!)</f>
        <v>#REF!</v>
      </c>
      <c r="H728">
        <v>50</v>
      </c>
      <c r="I728" s="15">
        <f>Tabuľka9[[#This Row],[Aktuálna cena v RZ s DPH]]*Tabuľka9[[#This Row],[Priemerný odber za mesiac]]</f>
        <v>33.6</v>
      </c>
      <c r="J728">
        <v>30</v>
      </c>
      <c r="K728" s="17" t="e">
        <f>Tabuľka9[[#This Row],[Cena za MJ s DPH]]*Tabuľka9[[#This Row],[Predpokladaný odber počas 6 mesiacov]]</f>
        <v>#REF!</v>
      </c>
      <c r="L728" s="1">
        <v>647926</v>
      </c>
      <c r="M728" t="e">
        <f>_xlfn.XLOOKUP(Tabuľka9[[#This Row],[IČO]],#REF!,#REF!)</f>
        <v>#REF!</v>
      </c>
      <c r="N728" t="e">
        <f>_xlfn.XLOOKUP(Tabuľka9[[#This Row],[IČO]],#REF!,#REF!)</f>
        <v>#REF!</v>
      </c>
    </row>
    <row r="729" spans="1:14" hidden="1" x14ac:dyDescent="0.35">
      <c r="A729" t="s">
        <v>10</v>
      </c>
      <c r="B729" t="s">
        <v>62</v>
      </c>
      <c r="C729" t="s">
        <v>13</v>
      </c>
      <c r="D729" s="9">
        <v>0.79</v>
      </c>
      <c r="E729" s="10">
        <f>IF(COUNTIF(cis_DPH!$B$2:$B$84,B729)&gt;0,D729*1.1,IF(COUNTIF(cis_DPH!$B$85:$B$171,B729)&gt;0,D729*1.2,"chyba"))</f>
        <v>0.94799999999999995</v>
      </c>
      <c r="G729" s="16" t="e">
        <f>_xlfn.XLOOKUP(Tabuľka9[[#This Row],[položka]],#REF!,#REF!)</f>
        <v>#REF!</v>
      </c>
      <c r="H729">
        <v>30</v>
      </c>
      <c r="I729" s="15">
        <f>Tabuľka9[[#This Row],[Aktuálna cena v RZ s DPH]]*Tabuľka9[[#This Row],[Priemerný odber za mesiac]]</f>
        <v>28.439999999999998</v>
      </c>
      <c r="J729">
        <v>30</v>
      </c>
      <c r="K729" s="17" t="e">
        <f>Tabuľka9[[#This Row],[Cena za MJ s DPH]]*Tabuľka9[[#This Row],[Predpokladaný odber počas 6 mesiacov]]</f>
        <v>#REF!</v>
      </c>
      <c r="L729" s="1">
        <v>647926</v>
      </c>
      <c r="M729" t="e">
        <f>_xlfn.XLOOKUP(Tabuľka9[[#This Row],[IČO]],#REF!,#REF!)</f>
        <v>#REF!</v>
      </c>
      <c r="N729" t="e">
        <f>_xlfn.XLOOKUP(Tabuľka9[[#This Row],[IČO]],#REF!,#REF!)</f>
        <v>#REF!</v>
      </c>
    </row>
    <row r="730" spans="1:14" hidden="1" x14ac:dyDescent="0.35">
      <c r="A730" t="s">
        <v>10</v>
      </c>
      <c r="B730" t="s">
        <v>63</v>
      </c>
      <c r="C730" t="s">
        <v>13</v>
      </c>
      <c r="E730" s="10">
        <f>IF(COUNTIF(cis_DPH!$B$2:$B$84,B730)&gt;0,D730*1.1,IF(COUNTIF(cis_DPH!$B$85:$B$171,B730)&gt;0,D730*1.2,"chyba"))</f>
        <v>0</v>
      </c>
      <c r="G730" s="16" t="e">
        <f>_xlfn.XLOOKUP(Tabuľka9[[#This Row],[položka]],#REF!,#REF!)</f>
        <v>#REF!</v>
      </c>
      <c r="I730" s="15">
        <f>Tabuľka9[[#This Row],[Aktuálna cena v RZ s DPH]]*Tabuľka9[[#This Row],[Priemerný odber za mesiac]]</f>
        <v>0</v>
      </c>
      <c r="K730" s="17" t="e">
        <f>Tabuľka9[[#This Row],[Cena za MJ s DPH]]*Tabuľka9[[#This Row],[Predpokladaný odber počas 6 mesiacov]]</f>
        <v>#REF!</v>
      </c>
      <c r="L730" s="1">
        <v>647926</v>
      </c>
      <c r="M730" t="e">
        <f>_xlfn.XLOOKUP(Tabuľka9[[#This Row],[IČO]],#REF!,#REF!)</f>
        <v>#REF!</v>
      </c>
      <c r="N730" t="e">
        <f>_xlfn.XLOOKUP(Tabuľka9[[#This Row],[IČO]],#REF!,#REF!)</f>
        <v>#REF!</v>
      </c>
    </row>
    <row r="731" spans="1:14" hidden="1" x14ac:dyDescent="0.35">
      <c r="A731" t="s">
        <v>10</v>
      </c>
      <c r="B731" t="s">
        <v>64</v>
      </c>
      <c r="C731" t="s">
        <v>19</v>
      </c>
      <c r="D731" s="9">
        <v>0.47</v>
      </c>
      <c r="E731" s="10">
        <f>IF(COUNTIF(cis_DPH!$B$2:$B$84,B731)&gt;0,D731*1.1,IF(COUNTIF(cis_DPH!$B$85:$B$171,B731)&gt;0,D731*1.2,"chyba"))</f>
        <v>0.51700000000000002</v>
      </c>
      <c r="G731" s="16" t="e">
        <f>_xlfn.XLOOKUP(Tabuľka9[[#This Row],[položka]],#REF!,#REF!)</f>
        <v>#REF!</v>
      </c>
      <c r="H731">
        <v>40</v>
      </c>
      <c r="I731" s="15">
        <f>Tabuľka9[[#This Row],[Aktuálna cena v RZ s DPH]]*Tabuľka9[[#This Row],[Priemerný odber za mesiac]]</f>
        <v>20.68</v>
      </c>
      <c r="J731">
        <v>40</v>
      </c>
      <c r="K731" s="17" t="e">
        <f>Tabuľka9[[#This Row],[Cena za MJ s DPH]]*Tabuľka9[[#This Row],[Predpokladaný odber počas 6 mesiacov]]</f>
        <v>#REF!</v>
      </c>
      <c r="L731" s="1">
        <v>647926</v>
      </c>
      <c r="M731" t="e">
        <f>_xlfn.XLOOKUP(Tabuľka9[[#This Row],[IČO]],#REF!,#REF!)</f>
        <v>#REF!</v>
      </c>
      <c r="N731" t="e">
        <f>_xlfn.XLOOKUP(Tabuľka9[[#This Row],[IČO]],#REF!,#REF!)</f>
        <v>#REF!</v>
      </c>
    </row>
    <row r="732" spans="1:14" hidden="1" x14ac:dyDescent="0.35">
      <c r="A732" t="s">
        <v>10</v>
      </c>
      <c r="B732" t="s">
        <v>65</v>
      </c>
      <c r="C732" t="s">
        <v>19</v>
      </c>
      <c r="D732" s="9">
        <v>0.75</v>
      </c>
      <c r="E732" s="10">
        <f>IF(COUNTIF(cis_DPH!$B$2:$B$84,B732)&gt;0,D732*1.1,IF(COUNTIF(cis_DPH!$B$85:$B$171,B732)&gt;0,D732*1.2,"chyba"))</f>
        <v>0.82500000000000007</v>
      </c>
      <c r="G732" s="16" t="e">
        <f>_xlfn.XLOOKUP(Tabuľka9[[#This Row],[položka]],#REF!,#REF!)</f>
        <v>#REF!</v>
      </c>
      <c r="H732">
        <v>35</v>
      </c>
      <c r="I732" s="15">
        <f>Tabuľka9[[#This Row],[Aktuálna cena v RZ s DPH]]*Tabuľka9[[#This Row],[Priemerný odber za mesiac]]</f>
        <v>28.875000000000004</v>
      </c>
      <c r="K732" s="17" t="e">
        <f>Tabuľka9[[#This Row],[Cena za MJ s DPH]]*Tabuľka9[[#This Row],[Predpokladaný odber počas 6 mesiacov]]</f>
        <v>#REF!</v>
      </c>
      <c r="L732" s="1">
        <v>647926</v>
      </c>
      <c r="M732" t="e">
        <f>_xlfn.XLOOKUP(Tabuľka9[[#This Row],[IČO]],#REF!,#REF!)</f>
        <v>#REF!</v>
      </c>
      <c r="N732" t="e">
        <f>_xlfn.XLOOKUP(Tabuľka9[[#This Row],[IČO]],#REF!,#REF!)</f>
        <v>#REF!</v>
      </c>
    </row>
    <row r="733" spans="1:14" hidden="1" x14ac:dyDescent="0.35">
      <c r="A733" t="s">
        <v>10</v>
      </c>
      <c r="B733" t="s">
        <v>66</v>
      </c>
      <c r="C733" t="s">
        <v>19</v>
      </c>
      <c r="E733" s="10">
        <f>IF(COUNTIF(cis_DPH!$B$2:$B$84,B733)&gt;0,D733*1.1,IF(COUNTIF(cis_DPH!$B$85:$B$171,B733)&gt;0,D733*1.2,"chyba"))</f>
        <v>0</v>
      </c>
      <c r="G733" s="16" t="e">
        <f>_xlfn.XLOOKUP(Tabuľka9[[#This Row],[položka]],#REF!,#REF!)</f>
        <v>#REF!</v>
      </c>
      <c r="I733" s="15">
        <f>Tabuľka9[[#This Row],[Aktuálna cena v RZ s DPH]]*Tabuľka9[[#This Row],[Priemerný odber za mesiac]]</f>
        <v>0</v>
      </c>
      <c r="K733" s="17" t="e">
        <f>Tabuľka9[[#This Row],[Cena za MJ s DPH]]*Tabuľka9[[#This Row],[Predpokladaný odber počas 6 mesiacov]]</f>
        <v>#REF!</v>
      </c>
      <c r="L733" s="1">
        <v>647926</v>
      </c>
      <c r="M733" t="e">
        <f>_xlfn.XLOOKUP(Tabuľka9[[#This Row],[IČO]],#REF!,#REF!)</f>
        <v>#REF!</v>
      </c>
      <c r="N733" t="e">
        <f>_xlfn.XLOOKUP(Tabuľka9[[#This Row],[IČO]],#REF!,#REF!)</f>
        <v>#REF!</v>
      </c>
    </row>
    <row r="734" spans="1:14" hidden="1" x14ac:dyDescent="0.35">
      <c r="A734" t="s">
        <v>10</v>
      </c>
      <c r="B734" t="s">
        <v>67</v>
      </c>
      <c r="C734" t="s">
        <v>13</v>
      </c>
      <c r="E734" s="10">
        <f>IF(COUNTIF(cis_DPH!$B$2:$B$84,B734)&gt;0,D734*1.1,IF(COUNTIF(cis_DPH!$B$85:$B$171,B734)&gt;0,D734*1.2,"chyba"))</f>
        <v>0</v>
      </c>
      <c r="G734" s="16" t="e">
        <f>_xlfn.XLOOKUP(Tabuľka9[[#This Row],[položka]],#REF!,#REF!)</f>
        <v>#REF!</v>
      </c>
      <c r="I734" s="15">
        <f>Tabuľka9[[#This Row],[Aktuálna cena v RZ s DPH]]*Tabuľka9[[#This Row],[Priemerný odber za mesiac]]</f>
        <v>0</v>
      </c>
      <c r="K734" s="17" t="e">
        <f>Tabuľka9[[#This Row],[Cena za MJ s DPH]]*Tabuľka9[[#This Row],[Predpokladaný odber počas 6 mesiacov]]</f>
        <v>#REF!</v>
      </c>
      <c r="L734" s="1">
        <v>647926</v>
      </c>
      <c r="M734" t="e">
        <f>_xlfn.XLOOKUP(Tabuľka9[[#This Row],[IČO]],#REF!,#REF!)</f>
        <v>#REF!</v>
      </c>
      <c r="N734" t="e">
        <f>_xlfn.XLOOKUP(Tabuľka9[[#This Row],[IČO]],#REF!,#REF!)</f>
        <v>#REF!</v>
      </c>
    </row>
    <row r="735" spans="1:14" hidden="1" x14ac:dyDescent="0.35">
      <c r="A735" t="s">
        <v>10</v>
      </c>
      <c r="B735" t="s">
        <v>68</v>
      </c>
      <c r="C735" t="s">
        <v>13</v>
      </c>
      <c r="D735" s="9">
        <v>1.1299999999999999</v>
      </c>
      <c r="E735" s="10">
        <f>IF(COUNTIF(cis_DPH!$B$2:$B$84,B735)&gt;0,D735*1.1,IF(COUNTIF(cis_DPH!$B$85:$B$171,B735)&gt;0,D735*1.2,"chyba"))</f>
        <v>1.2429999999999999</v>
      </c>
      <c r="G735" s="16" t="e">
        <f>_xlfn.XLOOKUP(Tabuľka9[[#This Row],[položka]],#REF!,#REF!)</f>
        <v>#REF!</v>
      </c>
      <c r="H735">
        <v>50</v>
      </c>
      <c r="I735" s="15">
        <f>Tabuľka9[[#This Row],[Aktuálna cena v RZ s DPH]]*Tabuľka9[[#This Row],[Priemerný odber za mesiac]]</f>
        <v>62.149999999999991</v>
      </c>
      <c r="J735">
        <v>150</v>
      </c>
      <c r="K735" s="17" t="e">
        <f>Tabuľka9[[#This Row],[Cena za MJ s DPH]]*Tabuľka9[[#This Row],[Predpokladaný odber počas 6 mesiacov]]</f>
        <v>#REF!</v>
      </c>
      <c r="L735" s="1">
        <v>647926</v>
      </c>
      <c r="M735" t="e">
        <f>_xlfn.XLOOKUP(Tabuľka9[[#This Row],[IČO]],#REF!,#REF!)</f>
        <v>#REF!</v>
      </c>
      <c r="N735" t="e">
        <f>_xlfn.XLOOKUP(Tabuľka9[[#This Row],[IČO]],#REF!,#REF!)</f>
        <v>#REF!</v>
      </c>
    </row>
    <row r="736" spans="1:14" hidden="1" x14ac:dyDescent="0.35">
      <c r="A736" t="s">
        <v>10</v>
      </c>
      <c r="B736" t="s">
        <v>69</v>
      </c>
      <c r="C736" t="s">
        <v>13</v>
      </c>
      <c r="E736" s="10">
        <f>IF(COUNTIF(cis_DPH!$B$2:$B$84,B736)&gt;0,D736*1.1,IF(COUNTIF(cis_DPH!$B$85:$B$171,B736)&gt;0,D736*1.2,"chyba"))</f>
        <v>0</v>
      </c>
      <c r="G736" s="16" t="e">
        <f>_xlfn.XLOOKUP(Tabuľka9[[#This Row],[položka]],#REF!,#REF!)</f>
        <v>#REF!</v>
      </c>
      <c r="I736" s="15">
        <f>Tabuľka9[[#This Row],[Aktuálna cena v RZ s DPH]]*Tabuľka9[[#This Row],[Priemerný odber za mesiac]]</f>
        <v>0</v>
      </c>
      <c r="K736" s="17" t="e">
        <f>Tabuľka9[[#This Row],[Cena za MJ s DPH]]*Tabuľka9[[#This Row],[Predpokladaný odber počas 6 mesiacov]]</f>
        <v>#REF!</v>
      </c>
      <c r="L736" s="1">
        <v>647926</v>
      </c>
      <c r="M736" t="e">
        <f>_xlfn.XLOOKUP(Tabuľka9[[#This Row],[IČO]],#REF!,#REF!)</f>
        <v>#REF!</v>
      </c>
      <c r="N736" t="e">
        <f>_xlfn.XLOOKUP(Tabuľka9[[#This Row],[IČO]],#REF!,#REF!)</f>
        <v>#REF!</v>
      </c>
    </row>
    <row r="737" spans="1:14" hidden="1" x14ac:dyDescent="0.35">
      <c r="A737" t="s">
        <v>10</v>
      </c>
      <c r="B737" t="s">
        <v>70</v>
      </c>
      <c r="C737" t="s">
        <v>13</v>
      </c>
      <c r="E737" s="10">
        <f>IF(COUNTIF(cis_DPH!$B$2:$B$84,B737)&gt;0,D737*1.1,IF(COUNTIF(cis_DPH!$B$85:$B$171,B737)&gt;0,D737*1.2,"chyba"))</f>
        <v>0</v>
      </c>
      <c r="G737" s="16" t="e">
        <f>_xlfn.XLOOKUP(Tabuľka9[[#This Row],[položka]],#REF!,#REF!)</f>
        <v>#REF!</v>
      </c>
      <c r="I737" s="15">
        <f>Tabuľka9[[#This Row],[Aktuálna cena v RZ s DPH]]*Tabuľka9[[#This Row],[Priemerný odber za mesiac]]</f>
        <v>0</v>
      </c>
      <c r="K737" s="17" t="e">
        <f>Tabuľka9[[#This Row],[Cena za MJ s DPH]]*Tabuľka9[[#This Row],[Predpokladaný odber počas 6 mesiacov]]</f>
        <v>#REF!</v>
      </c>
      <c r="L737" s="1">
        <v>647926</v>
      </c>
      <c r="M737" t="e">
        <f>_xlfn.XLOOKUP(Tabuľka9[[#This Row],[IČO]],#REF!,#REF!)</f>
        <v>#REF!</v>
      </c>
      <c r="N737" t="e">
        <f>_xlfn.XLOOKUP(Tabuľka9[[#This Row],[IČO]],#REF!,#REF!)</f>
        <v>#REF!</v>
      </c>
    </row>
    <row r="738" spans="1:14" hidden="1" x14ac:dyDescent="0.35">
      <c r="A738" t="s">
        <v>10</v>
      </c>
      <c r="B738" t="s">
        <v>71</v>
      </c>
      <c r="C738" t="s">
        <v>13</v>
      </c>
      <c r="E738" s="10">
        <f>IF(COUNTIF(cis_DPH!$B$2:$B$84,B738)&gt;0,D738*1.1,IF(COUNTIF(cis_DPH!$B$85:$B$171,B738)&gt;0,D738*1.2,"chyba"))</f>
        <v>0</v>
      </c>
      <c r="G738" s="16" t="e">
        <f>_xlfn.XLOOKUP(Tabuľka9[[#This Row],[položka]],#REF!,#REF!)</f>
        <v>#REF!</v>
      </c>
      <c r="I738" s="15">
        <f>Tabuľka9[[#This Row],[Aktuálna cena v RZ s DPH]]*Tabuľka9[[#This Row],[Priemerný odber za mesiac]]</f>
        <v>0</v>
      </c>
      <c r="K738" s="17" t="e">
        <f>Tabuľka9[[#This Row],[Cena za MJ s DPH]]*Tabuľka9[[#This Row],[Predpokladaný odber počas 6 mesiacov]]</f>
        <v>#REF!</v>
      </c>
      <c r="L738" s="1">
        <v>647926</v>
      </c>
      <c r="M738" t="e">
        <f>_xlfn.XLOOKUP(Tabuľka9[[#This Row],[IČO]],#REF!,#REF!)</f>
        <v>#REF!</v>
      </c>
      <c r="N738" t="e">
        <f>_xlfn.XLOOKUP(Tabuľka9[[#This Row],[IČO]],#REF!,#REF!)</f>
        <v>#REF!</v>
      </c>
    </row>
    <row r="739" spans="1:14" hidden="1" x14ac:dyDescent="0.35">
      <c r="A739" t="s">
        <v>10</v>
      </c>
      <c r="B739" t="s">
        <v>72</v>
      </c>
      <c r="C739" t="s">
        <v>13</v>
      </c>
      <c r="D739" s="9">
        <v>0.8</v>
      </c>
      <c r="E739" s="10">
        <f>IF(COUNTIF(cis_DPH!$B$2:$B$84,B739)&gt;0,D739*1.1,IF(COUNTIF(cis_DPH!$B$85:$B$171,B739)&gt;0,D739*1.2,"chyba"))</f>
        <v>0.88000000000000012</v>
      </c>
      <c r="G739" s="16" t="e">
        <f>_xlfn.XLOOKUP(Tabuľka9[[#This Row],[položka]],#REF!,#REF!)</f>
        <v>#REF!</v>
      </c>
      <c r="H739">
        <v>10</v>
      </c>
      <c r="I739" s="15">
        <f>Tabuľka9[[#This Row],[Aktuálna cena v RZ s DPH]]*Tabuľka9[[#This Row],[Priemerný odber za mesiac]]</f>
        <v>8.8000000000000007</v>
      </c>
      <c r="J739">
        <v>40</v>
      </c>
      <c r="K739" s="17" t="e">
        <f>Tabuľka9[[#This Row],[Cena za MJ s DPH]]*Tabuľka9[[#This Row],[Predpokladaný odber počas 6 mesiacov]]</f>
        <v>#REF!</v>
      </c>
      <c r="L739" s="1">
        <v>647926</v>
      </c>
      <c r="M739" t="e">
        <f>_xlfn.XLOOKUP(Tabuľka9[[#This Row],[IČO]],#REF!,#REF!)</f>
        <v>#REF!</v>
      </c>
      <c r="N739" t="e">
        <f>_xlfn.XLOOKUP(Tabuľka9[[#This Row],[IČO]],#REF!,#REF!)</f>
        <v>#REF!</v>
      </c>
    </row>
    <row r="740" spans="1:14" hidden="1" x14ac:dyDescent="0.35">
      <c r="A740" t="s">
        <v>10</v>
      </c>
      <c r="B740" t="s">
        <v>73</v>
      </c>
      <c r="C740" t="s">
        <v>13</v>
      </c>
      <c r="D740" s="9">
        <v>0.74</v>
      </c>
      <c r="E740" s="10">
        <f>IF(COUNTIF(cis_DPH!$B$2:$B$84,B740)&gt;0,D740*1.1,IF(COUNTIF(cis_DPH!$B$85:$B$171,B740)&gt;0,D740*1.2,"chyba"))</f>
        <v>0.88800000000000001</v>
      </c>
      <c r="G740" s="16" t="e">
        <f>_xlfn.XLOOKUP(Tabuľka9[[#This Row],[položka]],#REF!,#REF!)</f>
        <v>#REF!</v>
      </c>
      <c r="H740">
        <v>13</v>
      </c>
      <c r="I740" s="15">
        <f>Tabuľka9[[#This Row],[Aktuálna cena v RZ s DPH]]*Tabuľka9[[#This Row],[Priemerný odber za mesiac]]</f>
        <v>11.544</v>
      </c>
      <c r="J740">
        <v>20</v>
      </c>
      <c r="K740" s="17" t="e">
        <f>Tabuľka9[[#This Row],[Cena za MJ s DPH]]*Tabuľka9[[#This Row],[Predpokladaný odber počas 6 mesiacov]]</f>
        <v>#REF!</v>
      </c>
      <c r="L740" s="1">
        <v>647926</v>
      </c>
      <c r="M740" t="e">
        <f>_xlfn.XLOOKUP(Tabuľka9[[#This Row],[IČO]],#REF!,#REF!)</f>
        <v>#REF!</v>
      </c>
      <c r="N740" t="e">
        <f>_xlfn.XLOOKUP(Tabuľka9[[#This Row],[IČO]],#REF!,#REF!)</f>
        <v>#REF!</v>
      </c>
    </row>
    <row r="741" spans="1:14" hidden="1" x14ac:dyDescent="0.35">
      <c r="A741" t="s">
        <v>10</v>
      </c>
      <c r="B741" t="s">
        <v>74</v>
      </c>
      <c r="C741" t="s">
        <v>13</v>
      </c>
      <c r="D741" s="9">
        <v>0.5</v>
      </c>
      <c r="E741" s="10">
        <f>IF(COUNTIF(cis_DPH!$B$2:$B$84,B741)&gt;0,D741*1.1,IF(COUNTIF(cis_DPH!$B$85:$B$171,B741)&gt;0,D741*1.2,"chyba"))</f>
        <v>0.55000000000000004</v>
      </c>
      <c r="G741" s="16" t="e">
        <f>_xlfn.XLOOKUP(Tabuľka9[[#This Row],[položka]],#REF!,#REF!)</f>
        <v>#REF!</v>
      </c>
      <c r="H741">
        <v>400</v>
      </c>
      <c r="I741" s="15">
        <f>Tabuľka9[[#This Row],[Aktuálna cena v RZ s DPH]]*Tabuľka9[[#This Row],[Priemerný odber za mesiac]]</f>
        <v>220.00000000000003</v>
      </c>
      <c r="K741" s="17" t="e">
        <f>Tabuľka9[[#This Row],[Cena za MJ s DPH]]*Tabuľka9[[#This Row],[Predpokladaný odber počas 6 mesiacov]]</f>
        <v>#REF!</v>
      </c>
      <c r="L741" s="1">
        <v>647926</v>
      </c>
      <c r="M741" t="e">
        <f>_xlfn.XLOOKUP(Tabuľka9[[#This Row],[IČO]],#REF!,#REF!)</f>
        <v>#REF!</v>
      </c>
      <c r="N741" t="e">
        <f>_xlfn.XLOOKUP(Tabuľka9[[#This Row],[IČO]],#REF!,#REF!)</f>
        <v>#REF!</v>
      </c>
    </row>
    <row r="742" spans="1:14" hidden="1" x14ac:dyDescent="0.35">
      <c r="A742" t="s">
        <v>10</v>
      </c>
      <c r="B742" t="s">
        <v>75</v>
      </c>
      <c r="C742" t="s">
        <v>13</v>
      </c>
      <c r="D742" s="9">
        <v>0.48</v>
      </c>
      <c r="E742" s="10">
        <f>IF(COUNTIF(cis_DPH!$B$2:$B$84,B742)&gt;0,D742*1.1,IF(COUNTIF(cis_DPH!$B$85:$B$171,B742)&gt;0,D742*1.2,"chyba"))</f>
        <v>0.52800000000000002</v>
      </c>
      <c r="G742" s="16" t="e">
        <f>_xlfn.XLOOKUP(Tabuľka9[[#This Row],[položka]],#REF!,#REF!)</f>
        <v>#REF!</v>
      </c>
      <c r="H742">
        <v>800</v>
      </c>
      <c r="I742" s="15">
        <f>Tabuľka9[[#This Row],[Aktuálna cena v RZ s DPH]]*Tabuľka9[[#This Row],[Priemerný odber za mesiac]]</f>
        <v>422.40000000000003</v>
      </c>
      <c r="J742">
        <v>350</v>
      </c>
      <c r="K742" s="17" t="e">
        <f>Tabuľka9[[#This Row],[Cena za MJ s DPH]]*Tabuľka9[[#This Row],[Predpokladaný odber počas 6 mesiacov]]</f>
        <v>#REF!</v>
      </c>
      <c r="L742" s="1">
        <v>647926</v>
      </c>
      <c r="M742" t="e">
        <f>_xlfn.XLOOKUP(Tabuľka9[[#This Row],[IČO]],#REF!,#REF!)</f>
        <v>#REF!</v>
      </c>
      <c r="N742" t="e">
        <f>_xlfn.XLOOKUP(Tabuľka9[[#This Row],[IČO]],#REF!,#REF!)</f>
        <v>#REF!</v>
      </c>
    </row>
    <row r="743" spans="1:14" hidden="1" x14ac:dyDescent="0.35">
      <c r="A743" t="s">
        <v>10</v>
      </c>
      <c r="B743" t="s">
        <v>76</v>
      </c>
      <c r="C743" t="s">
        <v>13</v>
      </c>
      <c r="E743" s="10">
        <f>IF(COUNTIF(cis_DPH!$B$2:$B$84,B743)&gt;0,D743*1.1,IF(COUNTIF(cis_DPH!$B$85:$B$171,B743)&gt;0,D743*1.2,"chyba"))</f>
        <v>0</v>
      </c>
      <c r="G743" s="16" t="e">
        <f>_xlfn.XLOOKUP(Tabuľka9[[#This Row],[položka]],#REF!,#REF!)</f>
        <v>#REF!</v>
      </c>
      <c r="I743" s="15">
        <f>Tabuľka9[[#This Row],[Aktuálna cena v RZ s DPH]]*Tabuľka9[[#This Row],[Priemerný odber za mesiac]]</f>
        <v>0</v>
      </c>
      <c r="K743" s="17" t="e">
        <f>Tabuľka9[[#This Row],[Cena za MJ s DPH]]*Tabuľka9[[#This Row],[Predpokladaný odber počas 6 mesiacov]]</f>
        <v>#REF!</v>
      </c>
      <c r="L743" s="1">
        <v>647926</v>
      </c>
      <c r="M743" t="e">
        <f>_xlfn.XLOOKUP(Tabuľka9[[#This Row],[IČO]],#REF!,#REF!)</f>
        <v>#REF!</v>
      </c>
      <c r="N743" t="e">
        <f>_xlfn.XLOOKUP(Tabuľka9[[#This Row],[IČO]],#REF!,#REF!)</f>
        <v>#REF!</v>
      </c>
    </row>
    <row r="744" spans="1:14" hidden="1" x14ac:dyDescent="0.35">
      <c r="A744" t="s">
        <v>10</v>
      </c>
      <c r="B744" t="s">
        <v>77</v>
      </c>
      <c r="C744" t="s">
        <v>13</v>
      </c>
      <c r="E744" s="10">
        <f>IF(COUNTIF(cis_DPH!$B$2:$B$84,B744)&gt;0,D744*1.1,IF(COUNTIF(cis_DPH!$B$85:$B$171,B744)&gt;0,D744*1.2,"chyba"))</f>
        <v>0</v>
      </c>
      <c r="G744" s="16" t="e">
        <f>_xlfn.XLOOKUP(Tabuľka9[[#This Row],[položka]],#REF!,#REF!)</f>
        <v>#REF!</v>
      </c>
      <c r="I744" s="15">
        <f>Tabuľka9[[#This Row],[Aktuálna cena v RZ s DPH]]*Tabuľka9[[#This Row],[Priemerný odber za mesiac]]</f>
        <v>0</v>
      </c>
      <c r="K744" s="17" t="e">
        <f>Tabuľka9[[#This Row],[Cena za MJ s DPH]]*Tabuľka9[[#This Row],[Predpokladaný odber počas 6 mesiacov]]</f>
        <v>#REF!</v>
      </c>
      <c r="L744" s="1">
        <v>647926</v>
      </c>
      <c r="M744" t="e">
        <f>_xlfn.XLOOKUP(Tabuľka9[[#This Row],[IČO]],#REF!,#REF!)</f>
        <v>#REF!</v>
      </c>
      <c r="N744" t="e">
        <f>_xlfn.XLOOKUP(Tabuľka9[[#This Row],[IČO]],#REF!,#REF!)</f>
        <v>#REF!</v>
      </c>
    </row>
    <row r="745" spans="1:14" hidden="1" x14ac:dyDescent="0.35">
      <c r="A745" t="s">
        <v>10</v>
      </c>
      <c r="B745" t="s">
        <v>78</v>
      </c>
      <c r="C745" t="s">
        <v>13</v>
      </c>
      <c r="E745" s="10">
        <f>IF(COUNTIF(cis_DPH!$B$2:$B$84,B745)&gt;0,D745*1.1,IF(COUNTIF(cis_DPH!$B$85:$B$171,B745)&gt;0,D745*1.2,"chyba"))</f>
        <v>0</v>
      </c>
      <c r="G745" s="16" t="e">
        <f>_xlfn.XLOOKUP(Tabuľka9[[#This Row],[položka]],#REF!,#REF!)</f>
        <v>#REF!</v>
      </c>
      <c r="I745" s="15">
        <f>Tabuľka9[[#This Row],[Aktuálna cena v RZ s DPH]]*Tabuľka9[[#This Row],[Priemerný odber za mesiac]]</f>
        <v>0</v>
      </c>
      <c r="K745" s="17" t="e">
        <f>Tabuľka9[[#This Row],[Cena za MJ s DPH]]*Tabuľka9[[#This Row],[Predpokladaný odber počas 6 mesiacov]]</f>
        <v>#REF!</v>
      </c>
      <c r="L745" s="1">
        <v>647926</v>
      </c>
      <c r="M745" t="e">
        <f>_xlfn.XLOOKUP(Tabuľka9[[#This Row],[IČO]],#REF!,#REF!)</f>
        <v>#REF!</v>
      </c>
      <c r="N745" t="e">
        <f>_xlfn.XLOOKUP(Tabuľka9[[#This Row],[IČO]],#REF!,#REF!)</f>
        <v>#REF!</v>
      </c>
    </row>
    <row r="746" spans="1:14" hidden="1" x14ac:dyDescent="0.35">
      <c r="A746" t="s">
        <v>10</v>
      </c>
      <c r="B746" t="s">
        <v>79</v>
      </c>
      <c r="C746" t="s">
        <v>13</v>
      </c>
      <c r="E746" s="10">
        <f>IF(COUNTIF(cis_DPH!$B$2:$B$84,B746)&gt;0,D746*1.1,IF(COUNTIF(cis_DPH!$B$85:$B$171,B746)&gt;0,D746*1.2,"chyba"))</f>
        <v>0</v>
      </c>
      <c r="G746" s="16" t="e">
        <f>_xlfn.XLOOKUP(Tabuľka9[[#This Row],[položka]],#REF!,#REF!)</f>
        <v>#REF!</v>
      </c>
      <c r="I746" s="15">
        <f>Tabuľka9[[#This Row],[Aktuálna cena v RZ s DPH]]*Tabuľka9[[#This Row],[Priemerný odber za mesiac]]</f>
        <v>0</v>
      </c>
      <c r="K746" s="17" t="e">
        <f>Tabuľka9[[#This Row],[Cena za MJ s DPH]]*Tabuľka9[[#This Row],[Predpokladaný odber počas 6 mesiacov]]</f>
        <v>#REF!</v>
      </c>
      <c r="L746" s="1">
        <v>647926</v>
      </c>
      <c r="M746" t="e">
        <f>_xlfn.XLOOKUP(Tabuľka9[[#This Row],[IČO]],#REF!,#REF!)</f>
        <v>#REF!</v>
      </c>
      <c r="N746" t="e">
        <f>_xlfn.XLOOKUP(Tabuľka9[[#This Row],[IČO]],#REF!,#REF!)</f>
        <v>#REF!</v>
      </c>
    </row>
    <row r="747" spans="1:14" hidden="1" x14ac:dyDescent="0.35">
      <c r="A747" t="s">
        <v>10</v>
      </c>
      <c r="B747" t="s">
        <v>80</v>
      </c>
      <c r="C747" t="s">
        <v>13</v>
      </c>
      <c r="E747" s="10">
        <f>IF(COUNTIF(cis_DPH!$B$2:$B$84,B747)&gt;0,D747*1.1,IF(COUNTIF(cis_DPH!$B$85:$B$171,B747)&gt;0,D747*1.2,"chyba"))</f>
        <v>0</v>
      </c>
      <c r="G747" s="16" t="e">
        <f>_xlfn.XLOOKUP(Tabuľka9[[#This Row],[položka]],#REF!,#REF!)</f>
        <v>#REF!</v>
      </c>
      <c r="I747" s="15">
        <f>Tabuľka9[[#This Row],[Aktuálna cena v RZ s DPH]]*Tabuľka9[[#This Row],[Priemerný odber za mesiac]]</f>
        <v>0</v>
      </c>
      <c r="K747" s="17" t="e">
        <f>Tabuľka9[[#This Row],[Cena za MJ s DPH]]*Tabuľka9[[#This Row],[Predpokladaný odber počas 6 mesiacov]]</f>
        <v>#REF!</v>
      </c>
      <c r="L747" s="1">
        <v>647926</v>
      </c>
      <c r="M747" t="e">
        <f>_xlfn.XLOOKUP(Tabuľka9[[#This Row],[IČO]],#REF!,#REF!)</f>
        <v>#REF!</v>
      </c>
      <c r="N747" t="e">
        <f>_xlfn.XLOOKUP(Tabuľka9[[#This Row],[IČO]],#REF!,#REF!)</f>
        <v>#REF!</v>
      </c>
    </row>
    <row r="748" spans="1:14" hidden="1" x14ac:dyDescent="0.35">
      <c r="A748" t="s">
        <v>81</v>
      </c>
      <c r="B748" t="s">
        <v>82</v>
      </c>
      <c r="C748" t="s">
        <v>19</v>
      </c>
      <c r="D748" s="9">
        <v>0.12</v>
      </c>
      <c r="E748" s="10">
        <f>IF(COUNTIF(cis_DPH!$B$2:$B$84,B748)&gt;0,D748*1.1,IF(COUNTIF(cis_DPH!$B$85:$B$171,B748)&gt;0,D748*1.2,"chyba"))</f>
        <v>0.14399999999999999</v>
      </c>
      <c r="G748" s="16" t="e">
        <f>_xlfn.XLOOKUP(Tabuľka9[[#This Row],[položka]],#REF!,#REF!)</f>
        <v>#REF!</v>
      </c>
      <c r="H748">
        <v>2000</v>
      </c>
      <c r="I748" s="15">
        <f>Tabuľka9[[#This Row],[Aktuálna cena v RZ s DPH]]*Tabuľka9[[#This Row],[Priemerný odber za mesiac]]</f>
        <v>288</v>
      </c>
      <c r="K748" s="17" t="e">
        <f>Tabuľka9[[#This Row],[Cena za MJ s DPH]]*Tabuľka9[[#This Row],[Predpokladaný odber počas 6 mesiacov]]</f>
        <v>#REF!</v>
      </c>
      <c r="L748" s="1">
        <v>647926</v>
      </c>
      <c r="M748" t="e">
        <f>_xlfn.XLOOKUP(Tabuľka9[[#This Row],[IČO]],#REF!,#REF!)</f>
        <v>#REF!</v>
      </c>
      <c r="N748" t="e">
        <f>_xlfn.XLOOKUP(Tabuľka9[[#This Row],[IČO]],#REF!,#REF!)</f>
        <v>#REF!</v>
      </c>
    </row>
    <row r="749" spans="1:14" hidden="1" x14ac:dyDescent="0.35">
      <c r="A749" t="s">
        <v>81</v>
      </c>
      <c r="B749" t="s">
        <v>83</v>
      </c>
      <c r="C749" t="s">
        <v>19</v>
      </c>
      <c r="E749" s="10">
        <f>IF(COUNTIF(cis_DPH!$B$2:$B$84,B749)&gt;0,D749*1.1,IF(COUNTIF(cis_DPH!$B$85:$B$171,B749)&gt;0,D749*1.2,"chyba"))</f>
        <v>0</v>
      </c>
      <c r="G749" s="16" t="e">
        <f>_xlfn.XLOOKUP(Tabuľka9[[#This Row],[položka]],#REF!,#REF!)</f>
        <v>#REF!</v>
      </c>
      <c r="I749" s="15">
        <f>Tabuľka9[[#This Row],[Aktuálna cena v RZ s DPH]]*Tabuľka9[[#This Row],[Priemerný odber za mesiac]]</f>
        <v>0</v>
      </c>
      <c r="K749" s="17" t="e">
        <f>Tabuľka9[[#This Row],[Cena za MJ s DPH]]*Tabuľka9[[#This Row],[Predpokladaný odber počas 6 mesiacov]]</f>
        <v>#REF!</v>
      </c>
      <c r="L749" s="1">
        <v>647926</v>
      </c>
      <c r="M749" t="e">
        <f>_xlfn.XLOOKUP(Tabuľka9[[#This Row],[IČO]],#REF!,#REF!)</f>
        <v>#REF!</v>
      </c>
      <c r="N749" t="e">
        <f>_xlfn.XLOOKUP(Tabuľka9[[#This Row],[IČO]],#REF!,#REF!)</f>
        <v>#REF!</v>
      </c>
    </row>
    <row r="750" spans="1:14" hidden="1" x14ac:dyDescent="0.35">
      <c r="A750" t="s">
        <v>84</v>
      </c>
      <c r="B750" t="s">
        <v>85</v>
      </c>
      <c r="C750" t="s">
        <v>13</v>
      </c>
      <c r="D750" s="9">
        <v>3.99</v>
      </c>
      <c r="E750" s="10">
        <f>IF(COUNTIF(cis_DPH!$B$2:$B$84,B750)&gt;0,D750*1.1,IF(COUNTIF(cis_DPH!$B$85:$B$171,B750)&gt;0,D750*1.2,"chyba"))</f>
        <v>4.3890000000000002</v>
      </c>
      <c r="G750" s="16" t="e">
        <f>_xlfn.XLOOKUP(Tabuľka9[[#This Row],[položka]],#REF!,#REF!)</f>
        <v>#REF!</v>
      </c>
      <c r="H750">
        <v>54</v>
      </c>
      <c r="I750" s="15">
        <f>Tabuľka9[[#This Row],[Aktuálna cena v RZ s DPH]]*Tabuľka9[[#This Row],[Priemerný odber za mesiac]]</f>
        <v>237.006</v>
      </c>
      <c r="J750">
        <v>150</v>
      </c>
      <c r="K750" s="17" t="e">
        <f>Tabuľka9[[#This Row],[Cena za MJ s DPH]]*Tabuľka9[[#This Row],[Predpokladaný odber počas 6 mesiacov]]</f>
        <v>#REF!</v>
      </c>
      <c r="L750" s="1">
        <v>647926</v>
      </c>
      <c r="M750" t="e">
        <f>_xlfn.XLOOKUP(Tabuľka9[[#This Row],[IČO]],#REF!,#REF!)</f>
        <v>#REF!</v>
      </c>
      <c r="N750" t="e">
        <f>_xlfn.XLOOKUP(Tabuľka9[[#This Row],[IČO]],#REF!,#REF!)</f>
        <v>#REF!</v>
      </c>
    </row>
    <row r="751" spans="1:14" hidden="1" x14ac:dyDescent="0.35">
      <c r="A751" t="s">
        <v>84</v>
      </c>
      <c r="B751" t="s">
        <v>86</v>
      </c>
      <c r="C751" t="s">
        <v>13</v>
      </c>
      <c r="D751" s="9">
        <v>3.85</v>
      </c>
      <c r="E751" s="10">
        <f>IF(COUNTIF(cis_DPH!$B$2:$B$84,B751)&gt;0,D751*1.1,IF(COUNTIF(cis_DPH!$B$85:$B$171,B751)&gt;0,D751*1.2,"chyba"))</f>
        <v>4.2350000000000003</v>
      </c>
      <c r="G751" s="16" t="e">
        <f>_xlfn.XLOOKUP(Tabuľka9[[#This Row],[položka]],#REF!,#REF!)</f>
        <v>#REF!</v>
      </c>
      <c r="H751">
        <v>120</v>
      </c>
      <c r="I751" s="15">
        <f>Tabuľka9[[#This Row],[Aktuálna cena v RZ s DPH]]*Tabuľka9[[#This Row],[Priemerný odber za mesiac]]</f>
        <v>508.20000000000005</v>
      </c>
      <c r="J751">
        <v>200</v>
      </c>
      <c r="K751" s="17" t="e">
        <f>Tabuľka9[[#This Row],[Cena za MJ s DPH]]*Tabuľka9[[#This Row],[Predpokladaný odber počas 6 mesiacov]]</f>
        <v>#REF!</v>
      </c>
      <c r="L751" s="1">
        <v>647926</v>
      </c>
      <c r="M751" t="e">
        <f>_xlfn.XLOOKUP(Tabuľka9[[#This Row],[IČO]],#REF!,#REF!)</f>
        <v>#REF!</v>
      </c>
      <c r="N751" t="e">
        <f>_xlfn.XLOOKUP(Tabuľka9[[#This Row],[IČO]],#REF!,#REF!)</f>
        <v>#REF!</v>
      </c>
    </row>
    <row r="752" spans="1:14" hidden="1" x14ac:dyDescent="0.35">
      <c r="A752" t="s">
        <v>84</v>
      </c>
      <c r="B752" t="s">
        <v>87</v>
      </c>
      <c r="C752" t="s">
        <v>13</v>
      </c>
      <c r="D752" s="9">
        <v>3.8</v>
      </c>
      <c r="E752" s="10">
        <f>IF(COUNTIF(cis_DPH!$B$2:$B$84,B752)&gt;0,D752*1.1,IF(COUNTIF(cis_DPH!$B$85:$B$171,B752)&gt;0,D752*1.2,"chyba"))</f>
        <v>4.18</v>
      </c>
      <c r="G752" s="16" t="e">
        <f>_xlfn.XLOOKUP(Tabuľka9[[#This Row],[položka]],#REF!,#REF!)</f>
        <v>#REF!</v>
      </c>
      <c r="H752">
        <v>20</v>
      </c>
      <c r="I752" s="15">
        <f>Tabuľka9[[#This Row],[Aktuálna cena v RZ s DPH]]*Tabuľka9[[#This Row],[Priemerný odber za mesiac]]</f>
        <v>83.6</v>
      </c>
      <c r="J752">
        <v>50</v>
      </c>
      <c r="K752" s="17" t="e">
        <f>Tabuľka9[[#This Row],[Cena za MJ s DPH]]*Tabuľka9[[#This Row],[Predpokladaný odber počas 6 mesiacov]]</f>
        <v>#REF!</v>
      </c>
      <c r="L752" s="1">
        <v>647926</v>
      </c>
      <c r="M752" t="e">
        <f>_xlfn.XLOOKUP(Tabuľka9[[#This Row],[IČO]],#REF!,#REF!)</f>
        <v>#REF!</v>
      </c>
      <c r="N752" t="e">
        <f>_xlfn.XLOOKUP(Tabuľka9[[#This Row],[IČO]],#REF!,#REF!)</f>
        <v>#REF!</v>
      </c>
    </row>
    <row r="753" spans="1:14" hidden="1" x14ac:dyDescent="0.35">
      <c r="A753" t="s">
        <v>84</v>
      </c>
      <c r="B753" t="s">
        <v>88</v>
      </c>
      <c r="C753" t="s">
        <v>13</v>
      </c>
      <c r="D753" s="9">
        <v>3.5</v>
      </c>
      <c r="E753" s="10">
        <f>IF(COUNTIF(cis_DPH!$B$2:$B$84,B753)&gt;0,D753*1.1,IF(COUNTIF(cis_DPH!$B$85:$B$171,B753)&gt;0,D753*1.2,"chyba"))</f>
        <v>3.8500000000000005</v>
      </c>
      <c r="G753" s="16" t="e">
        <f>_xlfn.XLOOKUP(Tabuľka9[[#This Row],[položka]],#REF!,#REF!)</f>
        <v>#REF!</v>
      </c>
      <c r="H753">
        <v>46</v>
      </c>
      <c r="I753" s="15">
        <f>Tabuľka9[[#This Row],[Aktuálna cena v RZ s DPH]]*Tabuľka9[[#This Row],[Priemerný odber za mesiac]]</f>
        <v>177.10000000000002</v>
      </c>
      <c r="J753">
        <v>70</v>
      </c>
      <c r="K753" s="17" t="e">
        <f>Tabuľka9[[#This Row],[Cena za MJ s DPH]]*Tabuľka9[[#This Row],[Predpokladaný odber počas 6 mesiacov]]</f>
        <v>#REF!</v>
      </c>
      <c r="L753" s="1">
        <v>647926</v>
      </c>
      <c r="M753" t="e">
        <f>_xlfn.XLOOKUP(Tabuľka9[[#This Row],[IČO]],#REF!,#REF!)</f>
        <v>#REF!</v>
      </c>
      <c r="N753" t="e">
        <f>_xlfn.XLOOKUP(Tabuľka9[[#This Row],[IČO]],#REF!,#REF!)</f>
        <v>#REF!</v>
      </c>
    </row>
    <row r="754" spans="1:14" hidden="1" x14ac:dyDescent="0.35">
      <c r="A754" t="s">
        <v>84</v>
      </c>
      <c r="B754" t="s">
        <v>89</v>
      </c>
      <c r="C754" t="s">
        <v>13</v>
      </c>
      <c r="D754" s="9">
        <v>3.6</v>
      </c>
      <c r="E754" s="10">
        <f>IF(COUNTIF(cis_DPH!$B$2:$B$84,B754)&gt;0,D754*1.1,IF(COUNTIF(cis_DPH!$B$85:$B$171,B754)&gt;0,D754*1.2,"chyba"))</f>
        <v>3.9600000000000004</v>
      </c>
      <c r="G754" s="16" t="e">
        <f>_xlfn.XLOOKUP(Tabuľka9[[#This Row],[položka]],#REF!,#REF!)</f>
        <v>#REF!</v>
      </c>
      <c r="H754">
        <v>19</v>
      </c>
      <c r="I754" s="15">
        <f>Tabuľka9[[#This Row],[Aktuálna cena v RZ s DPH]]*Tabuľka9[[#This Row],[Priemerný odber za mesiac]]</f>
        <v>75.240000000000009</v>
      </c>
      <c r="J754">
        <v>60</v>
      </c>
      <c r="K754" s="17" t="e">
        <f>Tabuľka9[[#This Row],[Cena za MJ s DPH]]*Tabuľka9[[#This Row],[Predpokladaný odber počas 6 mesiacov]]</f>
        <v>#REF!</v>
      </c>
      <c r="L754" s="1">
        <v>647926</v>
      </c>
      <c r="M754" t="e">
        <f>_xlfn.XLOOKUP(Tabuľka9[[#This Row],[IČO]],#REF!,#REF!)</f>
        <v>#REF!</v>
      </c>
      <c r="N754" t="e">
        <f>_xlfn.XLOOKUP(Tabuľka9[[#This Row],[IČO]],#REF!,#REF!)</f>
        <v>#REF!</v>
      </c>
    </row>
    <row r="755" spans="1:14" hidden="1" x14ac:dyDescent="0.35">
      <c r="A755" t="s">
        <v>84</v>
      </c>
      <c r="B755" t="s">
        <v>90</v>
      </c>
      <c r="C755" t="s">
        <v>13</v>
      </c>
      <c r="E755" s="10">
        <f>IF(COUNTIF(cis_DPH!$B$2:$B$84,B755)&gt;0,D755*1.1,IF(COUNTIF(cis_DPH!$B$85:$B$171,B755)&gt;0,D755*1.2,"chyba"))</f>
        <v>0</v>
      </c>
      <c r="G755" s="16" t="e">
        <f>_xlfn.XLOOKUP(Tabuľka9[[#This Row],[položka]],#REF!,#REF!)</f>
        <v>#REF!</v>
      </c>
      <c r="I755" s="15">
        <f>Tabuľka9[[#This Row],[Aktuálna cena v RZ s DPH]]*Tabuľka9[[#This Row],[Priemerný odber za mesiac]]</f>
        <v>0</v>
      </c>
      <c r="K755" s="17" t="e">
        <f>Tabuľka9[[#This Row],[Cena za MJ s DPH]]*Tabuľka9[[#This Row],[Predpokladaný odber počas 6 mesiacov]]</f>
        <v>#REF!</v>
      </c>
      <c r="L755" s="1">
        <v>647926</v>
      </c>
      <c r="M755" t="e">
        <f>_xlfn.XLOOKUP(Tabuľka9[[#This Row],[IČO]],#REF!,#REF!)</f>
        <v>#REF!</v>
      </c>
      <c r="N755" t="e">
        <f>_xlfn.XLOOKUP(Tabuľka9[[#This Row],[IČO]],#REF!,#REF!)</f>
        <v>#REF!</v>
      </c>
    </row>
    <row r="756" spans="1:14" hidden="1" x14ac:dyDescent="0.35">
      <c r="A756" t="s">
        <v>84</v>
      </c>
      <c r="B756" t="s">
        <v>91</v>
      </c>
      <c r="C756" t="s">
        <v>13</v>
      </c>
      <c r="E756" s="10">
        <f>IF(COUNTIF(cis_DPH!$B$2:$B$84,B756)&gt;0,D756*1.1,IF(COUNTIF(cis_DPH!$B$85:$B$171,B756)&gt;0,D756*1.2,"chyba"))</f>
        <v>0</v>
      </c>
      <c r="G756" s="16" t="e">
        <f>_xlfn.XLOOKUP(Tabuľka9[[#This Row],[položka]],#REF!,#REF!)</f>
        <v>#REF!</v>
      </c>
      <c r="I756" s="15">
        <f>Tabuľka9[[#This Row],[Aktuálna cena v RZ s DPH]]*Tabuľka9[[#This Row],[Priemerný odber za mesiac]]</f>
        <v>0</v>
      </c>
      <c r="J756">
        <v>20</v>
      </c>
      <c r="K756" s="17" t="e">
        <f>Tabuľka9[[#This Row],[Cena za MJ s DPH]]*Tabuľka9[[#This Row],[Predpokladaný odber počas 6 mesiacov]]</f>
        <v>#REF!</v>
      </c>
      <c r="L756" s="1">
        <v>647926</v>
      </c>
      <c r="M756" t="e">
        <f>_xlfn.XLOOKUP(Tabuľka9[[#This Row],[IČO]],#REF!,#REF!)</f>
        <v>#REF!</v>
      </c>
      <c r="N756" t="e">
        <f>_xlfn.XLOOKUP(Tabuľka9[[#This Row],[IČO]],#REF!,#REF!)</f>
        <v>#REF!</v>
      </c>
    </row>
    <row r="757" spans="1:14" hidden="1" x14ac:dyDescent="0.35">
      <c r="A757" t="s">
        <v>84</v>
      </c>
      <c r="B757" t="s">
        <v>92</v>
      </c>
      <c r="C757" t="s">
        <v>13</v>
      </c>
      <c r="E757" s="10">
        <f>IF(COUNTIF(cis_DPH!$B$2:$B$84,B757)&gt;0,D757*1.1,IF(COUNTIF(cis_DPH!$B$85:$B$171,B757)&gt;0,D757*1.2,"chyba"))</f>
        <v>0</v>
      </c>
      <c r="G757" s="16" t="e">
        <f>_xlfn.XLOOKUP(Tabuľka9[[#This Row],[položka]],#REF!,#REF!)</f>
        <v>#REF!</v>
      </c>
      <c r="I757" s="15">
        <f>Tabuľka9[[#This Row],[Aktuálna cena v RZ s DPH]]*Tabuľka9[[#This Row],[Priemerný odber za mesiac]]</f>
        <v>0</v>
      </c>
      <c r="K757" s="17" t="e">
        <f>Tabuľka9[[#This Row],[Cena za MJ s DPH]]*Tabuľka9[[#This Row],[Predpokladaný odber počas 6 mesiacov]]</f>
        <v>#REF!</v>
      </c>
      <c r="L757" s="1">
        <v>647926</v>
      </c>
      <c r="M757" t="e">
        <f>_xlfn.XLOOKUP(Tabuľka9[[#This Row],[IČO]],#REF!,#REF!)</f>
        <v>#REF!</v>
      </c>
      <c r="N757" t="e">
        <f>_xlfn.XLOOKUP(Tabuľka9[[#This Row],[IČO]],#REF!,#REF!)</f>
        <v>#REF!</v>
      </c>
    </row>
    <row r="758" spans="1:14" hidden="1" x14ac:dyDescent="0.35">
      <c r="A758" t="s">
        <v>93</v>
      </c>
      <c r="B758" t="s">
        <v>94</v>
      </c>
      <c r="C758" t="s">
        <v>13</v>
      </c>
      <c r="D758" s="9">
        <v>0.54</v>
      </c>
      <c r="E758" s="10">
        <f>IF(COUNTIF(cis_DPH!$B$2:$B$84,B758)&gt;0,D758*1.1,IF(COUNTIF(cis_DPH!$B$85:$B$171,B758)&gt;0,D758*1.2,"chyba"))</f>
        <v>0.59400000000000008</v>
      </c>
      <c r="G758" s="16" t="e">
        <f>_xlfn.XLOOKUP(Tabuľka9[[#This Row],[položka]],#REF!,#REF!)</f>
        <v>#REF!</v>
      </c>
      <c r="H758">
        <v>1400</v>
      </c>
      <c r="I758" s="15">
        <f>Tabuľka9[[#This Row],[Aktuálna cena v RZ s DPH]]*Tabuľka9[[#This Row],[Priemerný odber za mesiac]]</f>
        <v>831.60000000000014</v>
      </c>
      <c r="J758">
        <v>200</v>
      </c>
      <c r="K758" s="17" t="e">
        <f>Tabuľka9[[#This Row],[Cena za MJ s DPH]]*Tabuľka9[[#This Row],[Predpokladaný odber počas 6 mesiacov]]</f>
        <v>#REF!</v>
      </c>
      <c r="L758" s="1">
        <v>647926</v>
      </c>
      <c r="M758" t="e">
        <f>_xlfn.XLOOKUP(Tabuľka9[[#This Row],[IČO]],#REF!,#REF!)</f>
        <v>#REF!</v>
      </c>
      <c r="N758" t="e">
        <f>_xlfn.XLOOKUP(Tabuľka9[[#This Row],[IČO]],#REF!,#REF!)</f>
        <v>#REF!</v>
      </c>
    </row>
    <row r="759" spans="1:14" hidden="1" x14ac:dyDescent="0.35">
      <c r="A759" t="s">
        <v>95</v>
      </c>
      <c r="B759" t="s">
        <v>96</v>
      </c>
      <c r="C759" t="s">
        <v>13</v>
      </c>
      <c r="E759" s="10">
        <f>IF(COUNTIF(cis_DPH!$B$2:$B$84,B759)&gt;0,D759*1.1,IF(COUNTIF(cis_DPH!$B$85:$B$171,B759)&gt;0,D759*1.2,"chyba"))</f>
        <v>0</v>
      </c>
      <c r="G759" s="16" t="e">
        <f>_xlfn.XLOOKUP(Tabuľka9[[#This Row],[položka]],#REF!,#REF!)</f>
        <v>#REF!</v>
      </c>
      <c r="I759" s="15">
        <f>Tabuľka9[[#This Row],[Aktuálna cena v RZ s DPH]]*Tabuľka9[[#This Row],[Priemerný odber za mesiac]]</f>
        <v>0</v>
      </c>
      <c r="K759" s="17" t="e">
        <f>Tabuľka9[[#This Row],[Cena za MJ s DPH]]*Tabuľka9[[#This Row],[Predpokladaný odber počas 6 mesiacov]]</f>
        <v>#REF!</v>
      </c>
      <c r="L759" s="1">
        <v>647926</v>
      </c>
      <c r="M759" t="e">
        <f>_xlfn.XLOOKUP(Tabuľka9[[#This Row],[IČO]],#REF!,#REF!)</f>
        <v>#REF!</v>
      </c>
      <c r="N759" t="e">
        <f>_xlfn.XLOOKUP(Tabuľka9[[#This Row],[IČO]],#REF!,#REF!)</f>
        <v>#REF!</v>
      </c>
    </row>
    <row r="760" spans="1:14" hidden="1" x14ac:dyDescent="0.35">
      <c r="A760" t="s">
        <v>95</v>
      </c>
      <c r="B760" t="s">
        <v>97</v>
      </c>
      <c r="C760" t="s">
        <v>13</v>
      </c>
      <c r="E760" s="10">
        <f>IF(COUNTIF(cis_DPH!$B$2:$B$84,B760)&gt;0,D760*1.1,IF(COUNTIF(cis_DPH!$B$85:$B$171,B760)&gt;0,D760*1.2,"chyba"))</f>
        <v>0</v>
      </c>
      <c r="G760" s="16" t="e">
        <f>_xlfn.XLOOKUP(Tabuľka9[[#This Row],[položka]],#REF!,#REF!)</f>
        <v>#REF!</v>
      </c>
      <c r="H760">
        <v>5</v>
      </c>
      <c r="I760" s="15">
        <f>Tabuľka9[[#This Row],[Aktuálna cena v RZ s DPH]]*Tabuľka9[[#This Row],[Priemerný odber za mesiac]]</f>
        <v>0</v>
      </c>
      <c r="J760">
        <v>5</v>
      </c>
      <c r="K760" s="17" t="e">
        <f>Tabuľka9[[#This Row],[Cena za MJ s DPH]]*Tabuľka9[[#This Row],[Predpokladaný odber počas 6 mesiacov]]</f>
        <v>#REF!</v>
      </c>
      <c r="L760" s="1">
        <v>647926</v>
      </c>
      <c r="M760" t="e">
        <f>_xlfn.XLOOKUP(Tabuľka9[[#This Row],[IČO]],#REF!,#REF!)</f>
        <v>#REF!</v>
      </c>
      <c r="N760" t="e">
        <f>_xlfn.XLOOKUP(Tabuľka9[[#This Row],[IČO]],#REF!,#REF!)</f>
        <v>#REF!</v>
      </c>
    </row>
    <row r="761" spans="1:14" hidden="1" x14ac:dyDescent="0.35">
      <c r="A761" t="s">
        <v>95</v>
      </c>
      <c r="B761" t="s">
        <v>98</v>
      </c>
      <c r="C761" t="s">
        <v>13</v>
      </c>
      <c r="E761" s="10">
        <f>IF(COUNTIF(cis_DPH!$B$2:$B$84,B761)&gt;0,D761*1.1,IF(COUNTIF(cis_DPH!$B$85:$B$171,B761)&gt;0,D761*1.2,"chyba"))</f>
        <v>0</v>
      </c>
      <c r="G761" s="16" t="e">
        <f>_xlfn.XLOOKUP(Tabuľka9[[#This Row],[položka]],#REF!,#REF!)</f>
        <v>#REF!</v>
      </c>
      <c r="H761">
        <v>70</v>
      </c>
      <c r="I761" s="15">
        <f>Tabuľka9[[#This Row],[Aktuálna cena v RZ s DPH]]*Tabuľka9[[#This Row],[Priemerný odber za mesiac]]</f>
        <v>0</v>
      </c>
      <c r="K761" s="17" t="e">
        <f>Tabuľka9[[#This Row],[Cena za MJ s DPH]]*Tabuľka9[[#This Row],[Predpokladaný odber počas 6 mesiacov]]</f>
        <v>#REF!</v>
      </c>
      <c r="L761" s="1">
        <v>647926</v>
      </c>
      <c r="M761" t="e">
        <f>_xlfn.XLOOKUP(Tabuľka9[[#This Row],[IČO]],#REF!,#REF!)</f>
        <v>#REF!</v>
      </c>
      <c r="N761" t="e">
        <f>_xlfn.XLOOKUP(Tabuľka9[[#This Row],[IČO]],#REF!,#REF!)</f>
        <v>#REF!</v>
      </c>
    </row>
    <row r="762" spans="1:14" hidden="1" x14ac:dyDescent="0.35">
      <c r="A762" t="s">
        <v>95</v>
      </c>
      <c r="B762" t="s">
        <v>99</v>
      </c>
      <c r="C762" t="s">
        <v>13</v>
      </c>
      <c r="E762" s="10">
        <f>IF(COUNTIF(cis_DPH!$B$2:$B$84,B762)&gt;0,D762*1.1,IF(COUNTIF(cis_DPH!$B$85:$B$171,B762)&gt;0,D762*1.2,"chyba"))</f>
        <v>0</v>
      </c>
      <c r="G762" s="16" t="e">
        <f>_xlfn.XLOOKUP(Tabuľka9[[#This Row],[položka]],#REF!,#REF!)</f>
        <v>#REF!</v>
      </c>
      <c r="I762" s="15">
        <f>Tabuľka9[[#This Row],[Aktuálna cena v RZ s DPH]]*Tabuľka9[[#This Row],[Priemerný odber za mesiac]]</f>
        <v>0</v>
      </c>
      <c r="K762" s="17" t="e">
        <f>Tabuľka9[[#This Row],[Cena za MJ s DPH]]*Tabuľka9[[#This Row],[Predpokladaný odber počas 6 mesiacov]]</f>
        <v>#REF!</v>
      </c>
      <c r="L762" s="1">
        <v>647926</v>
      </c>
      <c r="M762" t="e">
        <f>_xlfn.XLOOKUP(Tabuľka9[[#This Row],[IČO]],#REF!,#REF!)</f>
        <v>#REF!</v>
      </c>
      <c r="N762" t="e">
        <f>_xlfn.XLOOKUP(Tabuľka9[[#This Row],[IČO]],#REF!,#REF!)</f>
        <v>#REF!</v>
      </c>
    </row>
    <row r="763" spans="1:14" hidden="1" x14ac:dyDescent="0.35">
      <c r="A763" t="s">
        <v>95</v>
      </c>
      <c r="B763" t="s">
        <v>100</v>
      </c>
      <c r="C763" t="s">
        <v>13</v>
      </c>
      <c r="E763" s="10">
        <f>IF(COUNTIF(cis_DPH!$B$2:$B$84,B763)&gt;0,D763*1.1,IF(COUNTIF(cis_DPH!$B$85:$B$171,B763)&gt;0,D763*1.2,"chyba"))</f>
        <v>0</v>
      </c>
      <c r="G763" s="16" t="e">
        <f>_xlfn.XLOOKUP(Tabuľka9[[#This Row],[položka]],#REF!,#REF!)</f>
        <v>#REF!</v>
      </c>
      <c r="H763">
        <v>201</v>
      </c>
      <c r="I763" s="15">
        <f>Tabuľka9[[#This Row],[Aktuálna cena v RZ s DPH]]*Tabuľka9[[#This Row],[Priemerný odber za mesiac]]</f>
        <v>0</v>
      </c>
      <c r="J763">
        <v>350</v>
      </c>
      <c r="K763" s="17" t="e">
        <f>Tabuľka9[[#This Row],[Cena za MJ s DPH]]*Tabuľka9[[#This Row],[Predpokladaný odber počas 6 mesiacov]]</f>
        <v>#REF!</v>
      </c>
      <c r="L763" s="1">
        <v>647926</v>
      </c>
      <c r="M763" t="e">
        <f>_xlfn.XLOOKUP(Tabuľka9[[#This Row],[IČO]],#REF!,#REF!)</f>
        <v>#REF!</v>
      </c>
      <c r="N763" t="e">
        <f>_xlfn.XLOOKUP(Tabuľka9[[#This Row],[IČO]],#REF!,#REF!)</f>
        <v>#REF!</v>
      </c>
    </row>
    <row r="764" spans="1:14" hidden="1" x14ac:dyDescent="0.35">
      <c r="A764" t="s">
        <v>95</v>
      </c>
      <c r="B764" t="s">
        <v>101</v>
      </c>
      <c r="C764" t="s">
        <v>13</v>
      </c>
      <c r="E764" s="10">
        <f>IF(COUNTIF(cis_DPH!$B$2:$B$84,B764)&gt;0,D764*1.1,IF(COUNTIF(cis_DPH!$B$85:$B$171,B764)&gt;0,D764*1.2,"chyba"))</f>
        <v>0</v>
      </c>
      <c r="G764" s="16" t="e">
        <f>_xlfn.XLOOKUP(Tabuľka9[[#This Row],[položka]],#REF!,#REF!)</f>
        <v>#REF!</v>
      </c>
      <c r="I764" s="15">
        <f>Tabuľka9[[#This Row],[Aktuálna cena v RZ s DPH]]*Tabuľka9[[#This Row],[Priemerný odber za mesiac]]</f>
        <v>0</v>
      </c>
      <c r="K764" s="17" t="e">
        <f>Tabuľka9[[#This Row],[Cena za MJ s DPH]]*Tabuľka9[[#This Row],[Predpokladaný odber počas 6 mesiacov]]</f>
        <v>#REF!</v>
      </c>
      <c r="L764" s="1">
        <v>647926</v>
      </c>
      <c r="M764" t="e">
        <f>_xlfn.XLOOKUP(Tabuľka9[[#This Row],[IČO]],#REF!,#REF!)</f>
        <v>#REF!</v>
      </c>
      <c r="N764" t="e">
        <f>_xlfn.XLOOKUP(Tabuľka9[[#This Row],[IČO]],#REF!,#REF!)</f>
        <v>#REF!</v>
      </c>
    </row>
    <row r="765" spans="1:14" hidden="1" x14ac:dyDescent="0.35">
      <c r="A765" t="s">
        <v>95</v>
      </c>
      <c r="B765" t="s">
        <v>102</v>
      </c>
      <c r="C765" t="s">
        <v>48</v>
      </c>
      <c r="E765" s="10">
        <f>IF(COUNTIF(cis_DPH!$B$2:$B$84,B765)&gt;0,D765*1.1,IF(COUNTIF(cis_DPH!$B$85:$B$171,B765)&gt;0,D765*1.2,"chyba"))</f>
        <v>0</v>
      </c>
      <c r="G765" s="16" t="e">
        <f>_xlfn.XLOOKUP(Tabuľka9[[#This Row],[položka]],#REF!,#REF!)</f>
        <v>#REF!</v>
      </c>
      <c r="I765" s="15">
        <f>Tabuľka9[[#This Row],[Aktuálna cena v RZ s DPH]]*Tabuľka9[[#This Row],[Priemerný odber za mesiac]]</f>
        <v>0</v>
      </c>
      <c r="K765" s="17" t="e">
        <f>Tabuľka9[[#This Row],[Cena za MJ s DPH]]*Tabuľka9[[#This Row],[Predpokladaný odber počas 6 mesiacov]]</f>
        <v>#REF!</v>
      </c>
      <c r="L765" s="1">
        <v>647926</v>
      </c>
      <c r="M765" t="e">
        <f>_xlfn.XLOOKUP(Tabuľka9[[#This Row],[IČO]],#REF!,#REF!)</f>
        <v>#REF!</v>
      </c>
      <c r="N765" t="e">
        <f>_xlfn.XLOOKUP(Tabuľka9[[#This Row],[IČO]],#REF!,#REF!)</f>
        <v>#REF!</v>
      </c>
    </row>
    <row r="766" spans="1:14" hidden="1" x14ac:dyDescent="0.35">
      <c r="A766" t="s">
        <v>95</v>
      </c>
      <c r="B766" t="s">
        <v>103</v>
      </c>
      <c r="C766" t="s">
        <v>13</v>
      </c>
      <c r="E766" s="10">
        <f>IF(COUNTIF(cis_DPH!$B$2:$B$84,B766)&gt;0,D766*1.1,IF(COUNTIF(cis_DPH!$B$85:$B$171,B766)&gt;0,D766*1.2,"chyba"))</f>
        <v>0</v>
      </c>
      <c r="G766" s="16" t="e">
        <f>_xlfn.XLOOKUP(Tabuľka9[[#This Row],[položka]],#REF!,#REF!)</f>
        <v>#REF!</v>
      </c>
      <c r="H766">
        <v>10</v>
      </c>
      <c r="I766" s="15">
        <f>Tabuľka9[[#This Row],[Aktuálna cena v RZ s DPH]]*Tabuľka9[[#This Row],[Priemerný odber za mesiac]]</f>
        <v>0</v>
      </c>
      <c r="K766" s="17" t="e">
        <f>Tabuľka9[[#This Row],[Cena za MJ s DPH]]*Tabuľka9[[#This Row],[Predpokladaný odber počas 6 mesiacov]]</f>
        <v>#REF!</v>
      </c>
      <c r="L766" s="1">
        <v>647926</v>
      </c>
      <c r="M766" t="e">
        <f>_xlfn.XLOOKUP(Tabuľka9[[#This Row],[IČO]],#REF!,#REF!)</f>
        <v>#REF!</v>
      </c>
      <c r="N766" t="e">
        <f>_xlfn.XLOOKUP(Tabuľka9[[#This Row],[IČO]],#REF!,#REF!)</f>
        <v>#REF!</v>
      </c>
    </row>
    <row r="767" spans="1:14" hidden="1" x14ac:dyDescent="0.35">
      <c r="A767" t="s">
        <v>95</v>
      </c>
      <c r="B767" t="s">
        <v>104</v>
      </c>
      <c r="C767" t="s">
        <v>48</v>
      </c>
      <c r="E767" s="10">
        <f>IF(COUNTIF(cis_DPH!$B$2:$B$84,B767)&gt;0,D767*1.1,IF(COUNTIF(cis_DPH!$B$85:$B$171,B767)&gt;0,D767*1.2,"chyba"))</f>
        <v>0</v>
      </c>
      <c r="G767" s="16" t="e">
        <f>_xlfn.XLOOKUP(Tabuľka9[[#This Row],[položka]],#REF!,#REF!)</f>
        <v>#REF!</v>
      </c>
      <c r="I767" s="15">
        <f>Tabuľka9[[#This Row],[Aktuálna cena v RZ s DPH]]*Tabuľka9[[#This Row],[Priemerný odber za mesiac]]</f>
        <v>0</v>
      </c>
      <c r="K767" s="17" t="e">
        <f>Tabuľka9[[#This Row],[Cena za MJ s DPH]]*Tabuľka9[[#This Row],[Predpokladaný odber počas 6 mesiacov]]</f>
        <v>#REF!</v>
      </c>
      <c r="L767" s="1">
        <v>647926</v>
      </c>
      <c r="M767" t="e">
        <f>_xlfn.XLOOKUP(Tabuľka9[[#This Row],[IČO]],#REF!,#REF!)</f>
        <v>#REF!</v>
      </c>
      <c r="N767" t="e">
        <f>_xlfn.XLOOKUP(Tabuľka9[[#This Row],[IČO]],#REF!,#REF!)</f>
        <v>#REF!</v>
      </c>
    </row>
    <row r="768" spans="1:14" hidden="1" x14ac:dyDescent="0.35">
      <c r="A768" t="s">
        <v>95</v>
      </c>
      <c r="B768" t="s">
        <v>105</v>
      </c>
      <c r="C768" t="s">
        <v>13</v>
      </c>
      <c r="D768" s="9">
        <v>9</v>
      </c>
      <c r="E768" s="10">
        <f>IF(COUNTIF(cis_DPH!$B$2:$B$84,B768)&gt;0,D768*1.1,IF(COUNTIF(cis_DPH!$B$85:$B$171,B768)&gt;0,D768*1.2,"chyba"))</f>
        <v>9.9</v>
      </c>
      <c r="G768" s="16" t="e">
        <f>_xlfn.XLOOKUP(Tabuľka9[[#This Row],[položka]],#REF!,#REF!)</f>
        <v>#REF!</v>
      </c>
      <c r="I768" s="15">
        <f>Tabuľka9[[#This Row],[Aktuálna cena v RZ s DPH]]*Tabuľka9[[#This Row],[Priemerný odber za mesiac]]</f>
        <v>0</v>
      </c>
      <c r="K768" s="17" t="e">
        <f>Tabuľka9[[#This Row],[Cena za MJ s DPH]]*Tabuľka9[[#This Row],[Predpokladaný odber počas 6 mesiacov]]</f>
        <v>#REF!</v>
      </c>
      <c r="L768" s="1">
        <v>647926</v>
      </c>
      <c r="M768" t="e">
        <f>_xlfn.XLOOKUP(Tabuľka9[[#This Row],[IČO]],#REF!,#REF!)</f>
        <v>#REF!</v>
      </c>
      <c r="N768" t="e">
        <f>_xlfn.XLOOKUP(Tabuľka9[[#This Row],[IČO]],#REF!,#REF!)</f>
        <v>#REF!</v>
      </c>
    </row>
    <row r="769" spans="1:14" hidden="1" x14ac:dyDescent="0.35">
      <c r="A769" t="s">
        <v>95</v>
      </c>
      <c r="B769" t="s">
        <v>106</v>
      </c>
      <c r="C769" t="s">
        <v>13</v>
      </c>
      <c r="D769" s="9">
        <v>8.5</v>
      </c>
      <c r="E769" s="10">
        <f>IF(COUNTIF(cis_DPH!$B$2:$B$84,B769)&gt;0,D769*1.1,IF(COUNTIF(cis_DPH!$B$85:$B$171,B769)&gt;0,D769*1.2,"chyba"))</f>
        <v>9.3500000000000014</v>
      </c>
      <c r="G769" s="16" t="e">
        <f>_xlfn.XLOOKUP(Tabuľka9[[#This Row],[položka]],#REF!,#REF!)</f>
        <v>#REF!</v>
      </c>
      <c r="I769" s="15">
        <f>Tabuľka9[[#This Row],[Aktuálna cena v RZ s DPH]]*Tabuľka9[[#This Row],[Priemerný odber za mesiac]]</f>
        <v>0</v>
      </c>
      <c r="K769" s="17" t="e">
        <f>Tabuľka9[[#This Row],[Cena za MJ s DPH]]*Tabuľka9[[#This Row],[Predpokladaný odber počas 6 mesiacov]]</f>
        <v>#REF!</v>
      </c>
      <c r="L769" s="1">
        <v>647926</v>
      </c>
      <c r="M769" t="e">
        <f>_xlfn.XLOOKUP(Tabuľka9[[#This Row],[IČO]],#REF!,#REF!)</f>
        <v>#REF!</v>
      </c>
      <c r="N769" t="e">
        <f>_xlfn.XLOOKUP(Tabuľka9[[#This Row],[IČO]],#REF!,#REF!)</f>
        <v>#REF!</v>
      </c>
    </row>
    <row r="770" spans="1:14" hidden="1" x14ac:dyDescent="0.35">
      <c r="A770" t="s">
        <v>93</v>
      </c>
      <c r="B770" t="s">
        <v>107</v>
      </c>
      <c r="C770" t="s">
        <v>48</v>
      </c>
      <c r="D770" s="9">
        <v>0.86</v>
      </c>
      <c r="E770" s="10">
        <f>IF(COUNTIF(cis_DPH!$B$2:$B$84,B770)&gt;0,D770*1.1,IF(COUNTIF(cis_DPH!$B$85:$B$171,B770)&gt;0,D770*1.2,"chyba"))</f>
        <v>0.94600000000000006</v>
      </c>
      <c r="G770" s="16" t="e">
        <f>_xlfn.XLOOKUP(Tabuľka9[[#This Row],[položka]],#REF!,#REF!)</f>
        <v>#REF!</v>
      </c>
      <c r="I770" s="15">
        <f>Tabuľka9[[#This Row],[Aktuálna cena v RZ s DPH]]*Tabuľka9[[#This Row],[Priemerný odber za mesiac]]</f>
        <v>0</v>
      </c>
      <c r="K770" s="17" t="e">
        <f>Tabuľka9[[#This Row],[Cena za MJ s DPH]]*Tabuľka9[[#This Row],[Predpokladaný odber počas 6 mesiacov]]</f>
        <v>#REF!</v>
      </c>
      <c r="L770" s="1">
        <v>647926</v>
      </c>
      <c r="M770" t="e">
        <f>_xlfn.XLOOKUP(Tabuľka9[[#This Row],[IČO]],#REF!,#REF!)</f>
        <v>#REF!</v>
      </c>
      <c r="N770" t="e">
        <f>_xlfn.XLOOKUP(Tabuľka9[[#This Row],[IČO]],#REF!,#REF!)</f>
        <v>#REF!</v>
      </c>
    </row>
    <row r="771" spans="1:14" hidden="1" x14ac:dyDescent="0.35">
      <c r="A771" t="s">
        <v>95</v>
      </c>
      <c r="B771" t="s">
        <v>108</v>
      </c>
      <c r="C771" t="s">
        <v>13</v>
      </c>
      <c r="D771" s="9">
        <v>8.5</v>
      </c>
      <c r="E771" s="10">
        <f>IF(COUNTIF(cis_DPH!$B$2:$B$84,B771)&gt;0,D771*1.1,IF(COUNTIF(cis_DPH!$B$85:$B$171,B771)&gt;0,D771*1.2,"chyba"))</f>
        <v>10.199999999999999</v>
      </c>
      <c r="G771" s="16" t="e">
        <f>_xlfn.XLOOKUP(Tabuľka9[[#This Row],[položka]],#REF!,#REF!)</f>
        <v>#REF!</v>
      </c>
      <c r="I771" s="15">
        <f>Tabuľka9[[#This Row],[Aktuálna cena v RZ s DPH]]*Tabuľka9[[#This Row],[Priemerný odber za mesiac]]</f>
        <v>0</v>
      </c>
      <c r="K771" s="17" t="e">
        <f>Tabuľka9[[#This Row],[Cena za MJ s DPH]]*Tabuľka9[[#This Row],[Predpokladaný odber počas 6 mesiacov]]</f>
        <v>#REF!</v>
      </c>
      <c r="L771" s="1">
        <v>647926</v>
      </c>
      <c r="M771" t="e">
        <f>_xlfn.XLOOKUP(Tabuľka9[[#This Row],[IČO]],#REF!,#REF!)</f>
        <v>#REF!</v>
      </c>
      <c r="N771" t="e">
        <f>_xlfn.XLOOKUP(Tabuľka9[[#This Row],[IČO]],#REF!,#REF!)</f>
        <v>#REF!</v>
      </c>
    </row>
    <row r="772" spans="1:14" hidden="1" x14ac:dyDescent="0.35">
      <c r="A772" t="s">
        <v>95</v>
      </c>
      <c r="B772" t="s">
        <v>109</v>
      </c>
      <c r="C772" t="s">
        <v>13</v>
      </c>
      <c r="D772" s="9">
        <v>8</v>
      </c>
      <c r="E772" s="10">
        <f>IF(COUNTIF(cis_DPH!$B$2:$B$84,B772)&gt;0,D772*1.1,IF(COUNTIF(cis_DPH!$B$85:$B$171,B772)&gt;0,D772*1.2,"chyba"))</f>
        <v>9.6</v>
      </c>
      <c r="G772" s="16" t="e">
        <f>_xlfn.XLOOKUP(Tabuľka9[[#This Row],[položka]],#REF!,#REF!)</f>
        <v>#REF!</v>
      </c>
      <c r="I772" s="15">
        <f>Tabuľka9[[#This Row],[Aktuálna cena v RZ s DPH]]*Tabuľka9[[#This Row],[Priemerný odber za mesiac]]</f>
        <v>0</v>
      </c>
      <c r="K772" s="17" t="e">
        <f>Tabuľka9[[#This Row],[Cena za MJ s DPH]]*Tabuľka9[[#This Row],[Predpokladaný odber počas 6 mesiacov]]</f>
        <v>#REF!</v>
      </c>
      <c r="L772" s="1">
        <v>647926</v>
      </c>
      <c r="M772" t="e">
        <f>_xlfn.XLOOKUP(Tabuľka9[[#This Row],[IČO]],#REF!,#REF!)</f>
        <v>#REF!</v>
      </c>
      <c r="N772" t="e">
        <f>_xlfn.XLOOKUP(Tabuľka9[[#This Row],[IČO]],#REF!,#REF!)</f>
        <v>#REF!</v>
      </c>
    </row>
    <row r="773" spans="1:14" hidden="1" x14ac:dyDescent="0.35">
      <c r="A773" t="s">
        <v>95</v>
      </c>
      <c r="B773" t="s">
        <v>110</v>
      </c>
      <c r="C773" t="s">
        <v>13</v>
      </c>
      <c r="E773" s="10">
        <f>IF(COUNTIF(cis_DPH!$B$2:$B$84,B773)&gt;0,D773*1.1,IF(COUNTIF(cis_DPH!$B$85:$B$171,B773)&gt;0,D773*1.2,"chyba"))</f>
        <v>0</v>
      </c>
      <c r="G773" s="16" t="e">
        <f>_xlfn.XLOOKUP(Tabuľka9[[#This Row],[položka]],#REF!,#REF!)</f>
        <v>#REF!</v>
      </c>
      <c r="H773">
        <v>140</v>
      </c>
      <c r="I773" s="15">
        <f>Tabuľka9[[#This Row],[Aktuálna cena v RZ s DPH]]*Tabuľka9[[#This Row],[Priemerný odber za mesiac]]</f>
        <v>0</v>
      </c>
      <c r="K773" s="17" t="e">
        <f>Tabuľka9[[#This Row],[Cena za MJ s DPH]]*Tabuľka9[[#This Row],[Predpokladaný odber počas 6 mesiacov]]</f>
        <v>#REF!</v>
      </c>
      <c r="L773" s="1">
        <v>647926</v>
      </c>
      <c r="M773" t="e">
        <f>_xlfn.XLOOKUP(Tabuľka9[[#This Row],[IČO]],#REF!,#REF!)</f>
        <v>#REF!</v>
      </c>
      <c r="N773" t="e">
        <f>_xlfn.XLOOKUP(Tabuľka9[[#This Row],[IČO]],#REF!,#REF!)</f>
        <v>#REF!</v>
      </c>
    </row>
    <row r="774" spans="1:14" hidden="1" x14ac:dyDescent="0.35">
      <c r="A774" t="s">
        <v>95</v>
      </c>
      <c r="B774" t="s">
        <v>111</v>
      </c>
      <c r="C774" t="s">
        <v>13</v>
      </c>
      <c r="D774" s="9">
        <v>8.8000000000000007</v>
      </c>
      <c r="E774" s="10">
        <f>IF(COUNTIF(cis_DPH!$B$2:$B$84,B774)&gt;0,D774*1.1,IF(COUNTIF(cis_DPH!$B$85:$B$171,B774)&gt;0,D774*1.2,"chyba"))</f>
        <v>9.6800000000000015</v>
      </c>
      <c r="G774" s="16" t="e">
        <f>_xlfn.XLOOKUP(Tabuľka9[[#This Row],[položka]],#REF!,#REF!)</f>
        <v>#REF!</v>
      </c>
      <c r="H774">
        <v>51</v>
      </c>
      <c r="I774" s="15">
        <f>Tabuľka9[[#This Row],[Aktuálna cena v RZ s DPH]]*Tabuľka9[[#This Row],[Priemerný odber za mesiac]]</f>
        <v>493.68000000000006</v>
      </c>
      <c r="J774">
        <v>20</v>
      </c>
      <c r="K774" s="17" t="e">
        <f>Tabuľka9[[#This Row],[Cena za MJ s DPH]]*Tabuľka9[[#This Row],[Predpokladaný odber počas 6 mesiacov]]</f>
        <v>#REF!</v>
      </c>
      <c r="L774" s="1">
        <v>647926</v>
      </c>
      <c r="M774" t="e">
        <f>_xlfn.XLOOKUP(Tabuľka9[[#This Row],[IČO]],#REF!,#REF!)</f>
        <v>#REF!</v>
      </c>
      <c r="N774" t="e">
        <f>_xlfn.XLOOKUP(Tabuľka9[[#This Row],[IČO]],#REF!,#REF!)</f>
        <v>#REF!</v>
      </c>
    </row>
    <row r="775" spans="1:14" hidden="1" x14ac:dyDescent="0.35">
      <c r="A775" t="s">
        <v>95</v>
      </c>
      <c r="B775" t="s">
        <v>112</v>
      </c>
      <c r="C775" t="s">
        <v>48</v>
      </c>
      <c r="D775" s="9">
        <v>9</v>
      </c>
      <c r="E775" s="10">
        <f>IF(COUNTIF(cis_DPH!$B$2:$B$84,B775)&gt;0,D775*1.1,IF(COUNTIF(cis_DPH!$B$85:$B$171,B775)&gt;0,D775*1.2,"chyba"))</f>
        <v>9.9</v>
      </c>
      <c r="G775" s="16" t="e">
        <f>_xlfn.XLOOKUP(Tabuľka9[[#This Row],[položka]],#REF!,#REF!)</f>
        <v>#REF!</v>
      </c>
      <c r="I775" s="15">
        <f>Tabuľka9[[#This Row],[Aktuálna cena v RZ s DPH]]*Tabuľka9[[#This Row],[Priemerný odber za mesiac]]</f>
        <v>0</v>
      </c>
      <c r="K775" s="17" t="e">
        <f>Tabuľka9[[#This Row],[Cena za MJ s DPH]]*Tabuľka9[[#This Row],[Predpokladaný odber počas 6 mesiacov]]</f>
        <v>#REF!</v>
      </c>
      <c r="L775" s="1">
        <v>647926</v>
      </c>
      <c r="M775" t="e">
        <f>_xlfn.XLOOKUP(Tabuľka9[[#This Row],[IČO]],#REF!,#REF!)</f>
        <v>#REF!</v>
      </c>
      <c r="N775" t="e">
        <f>_xlfn.XLOOKUP(Tabuľka9[[#This Row],[IČO]],#REF!,#REF!)</f>
        <v>#REF!</v>
      </c>
    </row>
    <row r="776" spans="1:14" hidden="1" x14ac:dyDescent="0.35">
      <c r="A776" t="s">
        <v>95</v>
      </c>
      <c r="B776" t="s">
        <v>113</v>
      </c>
      <c r="C776" t="s">
        <v>13</v>
      </c>
      <c r="D776" s="9">
        <v>10</v>
      </c>
      <c r="E776" s="10">
        <f>IF(COUNTIF(cis_DPH!$B$2:$B$84,B776)&gt;0,D776*1.1,IF(COUNTIF(cis_DPH!$B$85:$B$171,B776)&gt;0,D776*1.2,"chyba"))</f>
        <v>11</v>
      </c>
      <c r="G776" s="16" t="e">
        <f>_xlfn.XLOOKUP(Tabuľka9[[#This Row],[položka]],#REF!,#REF!)</f>
        <v>#REF!</v>
      </c>
      <c r="H776">
        <v>20</v>
      </c>
      <c r="I776" s="15">
        <f>Tabuľka9[[#This Row],[Aktuálna cena v RZ s DPH]]*Tabuľka9[[#This Row],[Priemerný odber za mesiac]]</f>
        <v>220</v>
      </c>
      <c r="K776" s="17" t="e">
        <f>Tabuľka9[[#This Row],[Cena za MJ s DPH]]*Tabuľka9[[#This Row],[Predpokladaný odber počas 6 mesiacov]]</f>
        <v>#REF!</v>
      </c>
      <c r="L776" s="1">
        <v>647926</v>
      </c>
      <c r="M776" t="e">
        <f>_xlfn.XLOOKUP(Tabuľka9[[#This Row],[IČO]],#REF!,#REF!)</f>
        <v>#REF!</v>
      </c>
      <c r="N776" t="e">
        <f>_xlfn.XLOOKUP(Tabuľka9[[#This Row],[IČO]],#REF!,#REF!)</f>
        <v>#REF!</v>
      </c>
    </row>
    <row r="777" spans="1:14" hidden="1" x14ac:dyDescent="0.35">
      <c r="A777" t="s">
        <v>95</v>
      </c>
      <c r="B777" t="s">
        <v>114</v>
      </c>
      <c r="C777" t="s">
        <v>13</v>
      </c>
      <c r="D777" s="9">
        <v>10</v>
      </c>
      <c r="E777" s="10">
        <f>IF(COUNTIF(cis_DPH!$B$2:$B$84,B777)&gt;0,D777*1.1,IF(COUNTIF(cis_DPH!$B$85:$B$171,B777)&gt;0,D777*1.2,"chyba"))</f>
        <v>11</v>
      </c>
      <c r="G777" s="16" t="e">
        <f>_xlfn.XLOOKUP(Tabuľka9[[#This Row],[položka]],#REF!,#REF!)</f>
        <v>#REF!</v>
      </c>
      <c r="H777">
        <v>20</v>
      </c>
      <c r="I777" s="15">
        <f>Tabuľka9[[#This Row],[Aktuálna cena v RZ s DPH]]*Tabuľka9[[#This Row],[Priemerný odber za mesiac]]</f>
        <v>220</v>
      </c>
      <c r="J777">
        <v>30</v>
      </c>
      <c r="K777" s="17" t="e">
        <f>Tabuľka9[[#This Row],[Cena za MJ s DPH]]*Tabuľka9[[#This Row],[Predpokladaný odber počas 6 mesiacov]]</f>
        <v>#REF!</v>
      </c>
      <c r="L777" s="1">
        <v>647926</v>
      </c>
      <c r="M777" t="e">
        <f>_xlfn.XLOOKUP(Tabuľka9[[#This Row],[IČO]],#REF!,#REF!)</f>
        <v>#REF!</v>
      </c>
      <c r="N777" t="e">
        <f>_xlfn.XLOOKUP(Tabuľka9[[#This Row],[IČO]],#REF!,#REF!)</f>
        <v>#REF!</v>
      </c>
    </row>
    <row r="778" spans="1:14" hidden="1" x14ac:dyDescent="0.35">
      <c r="A778" t="s">
        <v>95</v>
      </c>
      <c r="B778" t="s">
        <v>115</v>
      </c>
      <c r="C778" t="s">
        <v>13</v>
      </c>
      <c r="D778" s="9">
        <v>3.6</v>
      </c>
      <c r="E778" s="10">
        <f>IF(COUNTIF(cis_DPH!$B$2:$B$84,B778)&gt;0,D778*1.1,IF(COUNTIF(cis_DPH!$B$85:$B$171,B778)&gt;0,D778*1.2,"chyba"))</f>
        <v>3.9600000000000004</v>
      </c>
      <c r="G778" s="16" t="e">
        <f>_xlfn.XLOOKUP(Tabuľka9[[#This Row],[položka]],#REF!,#REF!)</f>
        <v>#REF!</v>
      </c>
      <c r="H778">
        <v>24</v>
      </c>
      <c r="I778" s="15">
        <f>Tabuľka9[[#This Row],[Aktuálna cena v RZ s DPH]]*Tabuľka9[[#This Row],[Priemerný odber za mesiac]]</f>
        <v>95.04</v>
      </c>
      <c r="J778">
        <v>50</v>
      </c>
      <c r="K778" s="17" t="e">
        <f>Tabuľka9[[#This Row],[Cena za MJ s DPH]]*Tabuľka9[[#This Row],[Predpokladaný odber počas 6 mesiacov]]</f>
        <v>#REF!</v>
      </c>
      <c r="L778" s="1">
        <v>647926</v>
      </c>
      <c r="M778" t="e">
        <f>_xlfn.XLOOKUP(Tabuľka9[[#This Row],[IČO]],#REF!,#REF!)</f>
        <v>#REF!</v>
      </c>
      <c r="N778" t="e">
        <f>_xlfn.XLOOKUP(Tabuľka9[[#This Row],[IČO]],#REF!,#REF!)</f>
        <v>#REF!</v>
      </c>
    </row>
    <row r="779" spans="1:14" hidden="1" x14ac:dyDescent="0.35">
      <c r="A779" t="s">
        <v>95</v>
      </c>
      <c r="B779" t="s">
        <v>116</v>
      </c>
      <c r="C779" t="s">
        <v>13</v>
      </c>
      <c r="D779" s="9">
        <v>10</v>
      </c>
      <c r="E779" s="10">
        <f>IF(COUNTIF(cis_DPH!$B$2:$B$84,B779)&gt;0,D779*1.1,IF(COUNTIF(cis_DPH!$B$85:$B$171,B779)&gt;0,D779*1.2,"chyba"))</f>
        <v>11</v>
      </c>
      <c r="G779" s="16" t="e">
        <f>_xlfn.XLOOKUP(Tabuľka9[[#This Row],[položka]],#REF!,#REF!)</f>
        <v>#REF!</v>
      </c>
      <c r="I779" s="15">
        <f>Tabuľka9[[#This Row],[Aktuálna cena v RZ s DPH]]*Tabuľka9[[#This Row],[Priemerný odber za mesiac]]</f>
        <v>0</v>
      </c>
      <c r="K779" s="17" t="e">
        <f>Tabuľka9[[#This Row],[Cena za MJ s DPH]]*Tabuľka9[[#This Row],[Predpokladaný odber počas 6 mesiacov]]</f>
        <v>#REF!</v>
      </c>
      <c r="L779" s="1">
        <v>647926</v>
      </c>
      <c r="M779" t="e">
        <f>_xlfn.XLOOKUP(Tabuľka9[[#This Row],[IČO]],#REF!,#REF!)</f>
        <v>#REF!</v>
      </c>
      <c r="N779" t="e">
        <f>_xlfn.XLOOKUP(Tabuľka9[[#This Row],[IČO]],#REF!,#REF!)</f>
        <v>#REF!</v>
      </c>
    </row>
    <row r="780" spans="1:14" hidden="1" x14ac:dyDescent="0.35">
      <c r="A780" t="s">
        <v>84</v>
      </c>
      <c r="B780" t="s">
        <v>117</v>
      </c>
      <c r="C780" t="s">
        <v>13</v>
      </c>
      <c r="D780" s="9">
        <v>1</v>
      </c>
      <c r="E780" s="10">
        <f>IF(COUNTIF(cis_DPH!$B$2:$B$84,B780)&gt;0,D780*1.1,IF(COUNTIF(cis_DPH!$B$85:$B$171,B780)&gt;0,D780*1.2,"chyba"))</f>
        <v>1.1000000000000001</v>
      </c>
      <c r="G780" s="16" t="e">
        <f>_xlfn.XLOOKUP(Tabuľka9[[#This Row],[položka]],#REF!,#REF!)</f>
        <v>#REF!</v>
      </c>
      <c r="H780">
        <v>22</v>
      </c>
      <c r="I780" s="15">
        <f>Tabuľka9[[#This Row],[Aktuálna cena v RZ s DPH]]*Tabuľka9[[#This Row],[Priemerný odber za mesiac]]</f>
        <v>24.200000000000003</v>
      </c>
      <c r="K780" s="17" t="e">
        <f>Tabuľka9[[#This Row],[Cena za MJ s DPH]]*Tabuľka9[[#This Row],[Predpokladaný odber počas 6 mesiacov]]</f>
        <v>#REF!</v>
      </c>
      <c r="L780" s="1">
        <v>647926</v>
      </c>
      <c r="M780" t="e">
        <f>_xlfn.XLOOKUP(Tabuľka9[[#This Row],[IČO]],#REF!,#REF!)</f>
        <v>#REF!</v>
      </c>
      <c r="N780" t="e">
        <f>_xlfn.XLOOKUP(Tabuľka9[[#This Row],[IČO]],#REF!,#REF!)</f>
        <v>#REF!</v>
      </c>
    </row>
    <row r="781" spans="1:14" hidden="1" x14ac:dyDescent="0.35">
      <c r="A781" t="s">
        <v>84</v>
      </c>
      <c r="B781" t="s">
        <v>118</v>
      </c>
      <c r="C781" t="s">
        <v>13</v>
      </c>
      <c r="E781" s="10">
        <f>IF(COUNTIF(cis_DPH!$B$2:$B$84,B781)&gt;0,D781*1.1,IF(COUNTIF(cis_DPH!$B$85:$B$171,B781)&gt;0,D781*1.2,"chyba"))</f>
        <v>0</v>
      </c>
      <c r="G781" s="16" t="e">
        <f>_xlfn.XLOOKUP(Tabuľka9[[#This Row],[položka]],#REF!,#REF!)</f>
        <v>#REF!</v>
      </c>
      <c r="I781" s="15">
        <f>Tabuľka9[[#This Row],[Aktuálna cena v RZ s DPH]]*Tabuľka9[[#This Row],[Priemerný odber za mesiac]]</f>
        <v>0</v>
      </c>
      <c r="K781" s="17" t="e">
        <f>Tabuľka9[[#This Row],[Cena za MJ s DPH]]*Tabuľka9[[#This Row],[Predpokladaný odber počas 6 mesiacov]]</f>
        <v>#REF!</v>
      </c>
      <c r="L781" s="1">
        <v>647926</v>
      </c>
      <c r="M781" t="e">
        <f>_xlfn.XLOOKUP(Tabuľka9[[#This Row],[IČO]],#REF!,#REF!)</f>
        <v>#REF!</v>
      </c>
      <c r="N781" t="e">
        <f>_xlfn.XLOOKUP(Tabuľka9[[#This Row],[IČO]],#REF!,#REF!)</f>
        <v>#REF!</v>
      </c>
    </row>
    <row r="782" spans="1:14" hidden="1" x14ac:dyDescent="0.35">
      <c r="A782" t="s">
        <v>84</v>
      </c>
      <c r="B782" t="s">
        <v>119</v>
      </c>
      <c r="C782" t="s">
        <v>13</v>
      </c>
      <c r="D782" s="9">
        <v>6.1</v>
      </c>
      <c r="E782" s="10">
        <f>IF(COUNTIF(cis_DPH!$B$2:$B$84,B782)&gt;0,D782*1.1,IF(COUNTIF(cis_DPH!$B$85:$B$171,B782)&gt;0,D782*1.2,"chyba"))</f>
        <v>6.71</v>
      </c>
      <c r="G782" s="16" t="e">
        <f>_xlfn.XLOOKUP(Tabuľka9[[#This Row],[položka]],#REF!,#REF!)</f>
        <v>#REF!</v>
      </c>
      <c r="H782">
        <v>43</v>
      </c>
      <c r="I782" s="15">
        <f>Tabuľka9[[#This Row],[Aktuálna cena v RZ s DPH]]*Tabuľka9[[#This Row],[Priemerný odber za mesiac]]</f>
        <v>288.52999999999997</v>
      </c>
      <c r="K782" s="17" t="e">
        <f>Tabuľka9[[#This Row],[Cena za MJ s DPH]]*Tabuľka9[[#This Row],[Predpokladaný odber počas 6 mesiacov]]</f>
        <v>#REF!</v>
      </c>
      <c r="L782" s="1">
        <v>647926</v>
      </c>
      <c r="M782" t="e">
        <f>_xlfn.XLOOKUP(Tabuľka9[[#This Row],[IČO]],#REF!,#REF!)</f>
        <v>#REF!</v>
      </c>
      <c r="N782" t="e">
        <f>_xlfn.XLOOKUP(Tabuľka9[[#This Row],[IČO]],#REF!,#REF!)</f>
        <v>#REF!</v>
      </c>
    </row>
    <row r="783" spans="1:14" hidden="1" x14ac:dyDescent="0.35">
      <c r="A783" t="s">
        <v>84</v>
      </c>
      <c r="B783" t="s">
        <v>120</v>
      </c>
      <c r="C783" t="s">
        <v>13</v>
      </c>
      <c r="E783" s="10">
        <f>IF(COUNTIF(cis_DPH!$B$2:$B$84,B783)&gt;0,D783*1.1,IF(COUNTIF(cis_DPH!$B$85:$B$171,B783)&gt;0,D783*1.2,"chyba"))</f>
        <v>0</v>
      </c>
      <c r="G783" s="16" t="e">
        <f>_xlfn.XLOOKUP(Tabuľka9[[#This Row],[položka]],#REF!,#REF!)</f>
        <v>#REF!</v>
      </c>
      <c r="I783" s="15">
        <f>Tabuľka9[[#This Row],[Aktuálna cena v RZ s DPH]]*Tabuľka9[[#This Row],[Priemerný odber za mesiac]]</f>
        <v>0</v>
      </c>
      <c r="K783" s="17" t="e">
        <f>Tabuľka9[[#This Row],[Cena za MJ s DPH]]*Tabuľka9[[#This Row],[Predpokladaný odber počas 6 mesiacov]]</f>
        <v>#REF!</v>
      </c>
      <c r="L783" s="1">
        <v>647926</v>
      </c>
      <c r="M783" t="e">
        <f>_xlfn.XLOOKUP(Tabuľka9[[#This Row],[IČO]],#REF!,#REF!)</f>
        <v>#REF!</v>
      </c>
      <c r="N783" t="e">
        <f>_xlfn.XLOOKUP(Tabuľka9[[#This Row],[IČO]],#REF!,#REF!)</f>
        <v>#REF!</v>
      </c>
    </row>
    <row r="784" spans="1:14" hidden="1" x14ac:dyDescent="0.35">
      <c r="A784" t="s">
        <v>84</v>
      </c>
      <c r="B784" t="s">
        <v>121</v>
      </c>
      <c r="C784" t="s">
        <v>13</v>
      </c>
      <c r="E784" s="10">
        <f>IF(COUNTIF(cis_DPH!$B$2:$B$84,B784)&gt;0,D784*1.1,IF(COUNTIF(cis_DPH!$B$85:$B$171,B784)&gt;0,D784*1.2,"chyba"))</f>
        <v>0</v>
      </c>
      <c r="G784" s="16" t="e">
        <f>_xlfn.XLOOKUP(Tabuľka9[[#This Row],[položka]],#REF!,#REF!)</f>
        <v>#REF!</v>
      </c>
      <c r="I784" s="15">
        <f>Tabuľka9[[#This Row],[Aktuálna cena v RZ s DPH]]*Tabuľka9[[#This Row],[Priemerný odber za mesiac]]</f>
        <v>0</v>
      </c>
      <c r="K784" s="17" t="e">
        <f>Tabuľka9[[#This Row],[Cena za MJ s DPH]]*Tabuľka9[[#This Row],[Predpokladaný odber počas 6 mesiacov]]</f>
        <v>#REF!</v>
      </c>
      <c r="L784" s="1">
        <v>647926</v>
      </c>
      <c r="M784" t="e">
        <f>_xlfn.XLOOKUP(Tabuľka9[[#This Row],[IČO]],#REF!,#REF!)</f>
        <v>#REF!</v>
      </c>
      <c r="N784" t="e">
        <f>_xlfn.XLOOKUP(Tabuľka9[[#This Row],[IČO]],#REF!,#REF!)</f>
        <v>#REF!</v>
      </c>
    </row>
    <row r="785" spans="1:14" hidden="1" x14ac:dyDescent="0.35">
      <c r="A785" t="s">
        <v>84</v>
      </c>
      <c r="B785" t="s">
        <v>122</v>
      </c>
      <c r="C785" t="s">
        <v>13</v>
      </c>
      <c r="D785" s="9">
        <v>2.5499999999999998</v>
      </c>
      <c r="E785" s="10">
        <f>IF(COUNTIF(cis_DPH!$B$2:$B$84,B785)&gt;0,D785*1.1,IF(COUNTIF(cis_DPH!$B$85:$B$171,B785)&gt;0,D785*1.2,"chyba"))</f>
        <v>2.8050000000000002</v>
      </c>
      <c r="G785" s="16" t="e">
        <f>_xlfn.XLOOKUP(Tabuľka9[[#This Row],[položka]],#REF!,#REF!)</f>
        <v>#REF!</v>
      </c>
      <c r="H785">
        <v>30</v>
      </c>
      <c r="I785" s="15">
        <f>Tabuľka9[[#This Row],[Aktuálna cena v RZ s DPH]]*Tabuľka9[[#This Row],[Priemerný odber za mesiac]]</f>
        <v>84.15</v>
      </c>
      <c r="K785" s="17" t="e">
        <f>Tabuľka9[[#This Row],[Cena za MJ s DPH]]*Tabuľka9[[#This Row],[Predpokladaný odber počas 6 mesiacov]]</f>
        <v>#REF!</v>
      </c>
      <c r="L785" s="1">
        <v>647926</v>
      </c>
      <c r="M785" t="e">
        <f>_xlfn.XLOOKUP(Tabuľka9[[#This Row],[IČO]],#REF!,#REF!)</f>
        <v>#REF!</v>
      </c>
      <c r="N785" t="e">
        <f>_xlfn.XLOOKUP(Tabuľka9[[#This Row],[IČO]],#REF!,#REF!)</f>
        <v>#REF!</v>
      </c>
    </row>
    <row r="786" spans="1:14" hidden="1" x14ac:dyDescent="0.35">
      <c r="A786" t="s">
        <v>84</v>
      </c>
      <c r="B786" t="s">
        <v>123</v>
      </c>
      <c r="C786" t="s">
        <v>13</v>
      </c>
      <c r="D786" s="9">
        <v>7.2</v>
      </c>
      <c r="E786" s="10">
        <f>IF(COUNTIF(cis_DPH!$B$2:$B$84,B786)&gt;0,D786*1.1,IF(COUNTIF(cis_DPH!$B$85:$B$171,B786)&gt;0,D786*1.2,"chyba"))</f>
        <v>7.9200000000000008</v>
      </c>
      <c r="G786" s="16" t="e">
        <f>_xlfn.XLOOKUP(Tabuľka9[[#This Row],[položka]],#REF!,#REF!)</f>
        <v>#REF!</v>
      </c>
      <c r="H786">
        <v>52</v>
      </c>
      <c r="I786" s="15">
        <f>Tabuľka9[[#This Row],[Aktuálna cena v RZ s DPH]]*Tabuľka9[[#This Row],[Priemerný odber za mesiac]]</f>
        <v>411.84000000000003</v>
      </c>
      <c r="K786" s="17" t="e">
        <f>Tabuľka9[[#This Row],[Cena za MJ s DPH]]*Tabuľka9[[#This Row],[Predpokladaný odber počas 6 mesiacov]]</f>
        <v>#REF!</v>
      </c>
      <c r="L786" s="1">
        <v>647926</v>
      </c>
      <c r="M786" t="e">
        <f>_xlfn.XLOOKUP(Tabuľka9[[#This Row],[IČO]],#REF!,#REF!)</f>
        <v>#REF!</v>
      </c>
      <c r="N786" t="e">
        <f>_xlfn.XLOOKUP(Tabuľka9[[#This Row],[IČO]],#REF!,#REF!)</f>
        <v>#REF!</v>
      </c>
    </row>
    <row r="787" spans="1:14" hidden="1" x14ac:dyDescent="0.35">
      <c r="A787" t="s">
        <v>84</v>
      </c>
      <c r="B787" t="s">
        <v>124</v>
      </c>
      <c r="C787" t="s">
        <v>13</v>
      </c>
      <c r="D787" s="9">
        <v>2.2000000000000002</v>
      </c>
      <c r="E787" s="10">
        <f>IF(COUNTIF(cis_DPH!$B$2:$B$84,B787)&gt;0,D787*1.1,IF(COUNTIF(cis_DPH!$B$85:$B$171,B787)&gt;0,D787*1.2,"chyba"))</f>
        <v>2.4200000000000004</v>
      </c>
      <c r="G787" s="16" t="e">
        <f>_xlfn.XLOOKUP(Tabuľka9[[#This Row],[položka]],#REF!,#REF!)</f>
        <v>#REF!</v>
      </c>
      <c r="H787">
        <v>10</v>
      </c>
      <c r="I787" s="15">
        <f>Tabuľka9[[#This Row],[Aktuálna cena v RZ s DPH]]*Tabuľka9[[#This Row],[Priemerný odber za mesiac]]</f>
        <v>24.200000000000003</v>
      </c>
      <c r="K787" s="17" t="e">
        <f>Tabuľka9[[#This Row],[Cena za MJ s DPH]]*Tabuľka9[[#This Row],[Predpokladaný odber počas 6 mesiacov]]</f>
        <v>#REF!</v>
      </c>
      <c r="L787" s="1">
        <v>647926</v>
      </c>
      <c r="M787" t="e">
        <f>_xlfn.XLOOKUP(Tabuľka9[[#This Row],[IČO]],#REF!,#REF!)</f>
        <v>#REF!</v>
      </c>
      <c r="N787" t="e">
        <f>_xlfn.XLOOKUP(Tabuľka9[[#This Row],[IČO]],#REF!,#REF!)</f>
        <v>#REF!</v>
      </c>
    </row>
    <row r="788" spans="1:14" hidden="1" x14ac:dyDescent="0.35">
      <c r="A788" t="s">
        <v>125</v>
      </c>
      <c r="B788" t="s">
        <v>126</v>
      </c>
      <c r="C788" t="s">
        <v>13</v>
      </c>
      <c r="E788" s="10">
        <f>IF(COUNTIF(cis_DPH!$B$2:$B$84,B788)&gt;0,D788*1.1,IF(COUNTIF(cis_DPH!$B$85:$B$171,B788)&gt;0,D788*1.2,"chyba"))</f>
        <v>0</v>
      </c>
      <c r="G788" s="16" t="e">
        <f>_xlfn.XLOOKUP(Tabuľka9[[#This Row],[položka]],#REF!,#REF!)</f>
        <v>#REF!</v>
      </c>
      <c r="I788" s="15">
        <f>Tabuľka9[[#This Row],[Aktuálna cena v RZ s DPH]]*Tabuľka9[[#This Row],[Priemerný odber za mesiac]]</f>
        <v>0</v>
      </c>
      <c r="K788" s="17" t="e">
        <f>Tabuľka9[[#This Row],[Cena za MJ s DPH]]*Tabuľka9[[#This Row],[Predpokladaný odber počas 6 mesiacov]]</f>
        <v>#REF!</v>
      </c>
      <c r="L788" s="1">
        <v>647926</v>
      </c>
      <c r="M788" t="e">
        <f>_xlfn.XLOOKUP(Tabuľka9[[#This Row],[IČO]],#REF!,#REF!)</f>
        <v>#REF!</v>
      </c>
      <c r="N788" t="e">
        <f>_xlfn.XLOOKUP(Tabuľka9[[#This Row],[IČO]],#REF!,#REF!)</f>
        <v>#REF!</v>
      </c>
    </row>
    <row r="789" spans="1:14" hidden="1" x14ac:dyDescent="0.35">
      <c r="A789" t="s">
        <v>125</v>
      </c>
      <c r="B789" t="s">
        <v>127</v>
      </c>
      <c r="C789" t="s">
        <v>13</v>
      </c>
      <c r="D789" s="9">
        <v>2.95</v>
      </c>
      <c r="E789" s="10">
        <f>IF(COUNTIF(cis_DPH!$B$2:$B$84,B789)&gt;0,D789*1.1,IF(COUNTIF(cis_DPH!$B$85:$B$171,B789)&gt;0,D789*1.2,"chyba"))</f>
        <v>3.54</v>
      </c>
      <c r="G789" s="16" t="e">
        <f>_xlfn.XLOOKUP(Tabuľka9[[#This Row],[položka]],#REF!,#REF!)</f>
        <v>#REF!</v>
      </c>
      <c r="H789">
        <v>15</v>
      </c>
      <c r="I789" s="15">
        <f>Tabuľka9[[#This Row],[Aktuálna cena v RZ s DPH]]*Tabuľka9[[#This Row],[Priemerný odber za mesiac]]</f>
        <v>53.1</v>
      </c>
      <c r="K789" s="17" t="e">
        <f>Tabuľka9[[#This Row],[Cena za MJ s DPH]]*Tabuľka9[[#This Row],[Predpokladaný odber počas 6 mesiacov]]</f>
        <v>#REF!</v>
      </c>
      <c r="L789" s="1">
        <v>647926</v>
      </c>
      <c r="M789" t="e">
        <f>_xlfn.XLOOKUP(Tabuľka9[[#This Row],[IČO]],#REF!,#REF!)</f>
        <v>#REF!</v>
      </c>
      <c r="N789" t="e">
        <f>_xlfn.XLOOKUP(Tabuľka9[[#This Row],[IČO]],#REF!,#REF!)</f>
        <v>#REF!</v>
      </c>
    </row>
    <row r="790" spans="1:14" hidden="1" x14ac:dyDescent="0.35">
      <c r="A790" t="s">
        <v>125</v>
      </c>
      <c r="B790" t="s">
        <v>128</v>
      </c>
      <c r="C790" t="s">
        <v>13</v>
      </c>
      <c r="D790" s="9">
        <v>3.9</v>
      </c>
      <c r="E790" s="10">
        <f>IF(COUNTIF(cis_DPH!$B$2:$B$84,B790)&gt;0,D790*1.1,IF(COUNTIF(cis_DPH!$B$85:$B$171,B790)&gt;0,D790*1.2,"chyba"))</f>
        <v>4.68</v>
      </c>
      <c r="G790" s="16" t="e">
        <f>_xlfn.XLOOKUP(Tabuľka9[[#This Row],[položka]],#REF!,#REF!)</f>
        <v>#REF!</v>
      </c>
      <c r="H790">
        <v>30</v>
      </c>
      <c r="I790" s="15">
        <f>Tabuľka9[[#This Row],[Aktuálna cena v RZ s DPH]]*Tabuľka9[[#This Row],[Priemerný odber za mesiac]]</f>
        <v>140.39999999999998</v>
      </c>
      <c r="K790" s="17" t="e">
        <f>Tabuľka9[[#This Row],[Cena za MJ s DPH]]*Tabuľka9[[#This Row],[Predpokladaný odber počas 6 mesiacov]]</f>
        <v>#REF!</v>
      </c>
      <c r="L790" s="1">
        <v>647926</v>
      </c>
      <c r="M790" t="e">
        <f>_xlfn.XLOOKUP(Tabuľka9[[#This Row],[IČO]],#REF!,#REF!)</f>
        <v>#REF!</v>
      </c>
      <c r="N790" t="e">
        <f>_xlfn.XLOOKUP(Tabuľka9[[#This Row],[IČO]],#REF!,#REF!)</f>
        <v>#REF!</v>
      </c>
    </row>
    <row r="791" spans="1:14" hidden="1" x14ac:dyDescent="0.35">
      <c r="A791" t="s">
        <v>125</v>
      </c>
      <c r="B791" t="s">
        <v>129</v>
      </c>
      <c r="C791" t="s">
        <v>13</v>
      </c>
      <c r="D791" s="9">
        <v>3.6</v>
      </c>
      <c r="E791" s="10">
        <f>IF(COUNTIF(cis_DPH!$B$2:$B$84,B791)&gt;0,D791*1.1,IF(COUNTIF(cis_DPH!$B$85:$B$171,B791)&gt;0,D791*1.2,"chyba"))</f>
        <v>4.32</v>
      </c>
      <c r="G791" s="16" t="e">
        <f>_xlfn.XLOOKUP(Tabuľka9[[#This Row],[položka]],#REF!,#REF!)</f>
        <v>#REF!</v>
      </c>
      <c r="H791">
        <v>13</v>
      </c>
      <c r="I791" s="15">
        <f>Tabuľka9[[#This Row],[Aktuálna cena v RZ s DPH]]*Tabuľka9[[#This Row],[Priemerný odber za mesiac]]</f>
        <v>56.160000000000004</v>
      </c>
      <c r="K791" s="17" t="e">
        <f>Tabuľka9[[#This Row],[Cena za MJ s DPH]]*Tabuľka9[[#This Row],[Predpokladaný odber počas 6 mesiacov]]</f>
        <v>#REF!</v>
      </c>
      <c r="L791" s="1">
        <v>647926</v>
      </c>
      <c r="M791" t="e">
        <f>_xlfn.XLOOKUP(Tabuľka9[[#This Row],[IČO]],#REF!,#REF!)</f>
        <v>#REF!</v>
      </c>
      <c r="N791" t="e">
        <f>_xlfn.XLOOKUP(Tabuľka9[[#This Row],[IČO]],#REF!,#REF!)</f>
        <v>#REF!</v>
      </c>
    </row>
    <row r="792" spans="1:14" hidden="1" x14ac:dyDescent="0.35">
      <c r="A792" t="s">
        <v>125</v>
      </c>
      <c r="B792" t="s">
        <v>130</v>
      </c>
      <c r="C792" t="s">
        <v>13</v>
      </c>
      <c r="E792" s="10">
        <f>IF(COUNTIF(cis_DPH!$B$2:$B$84,B792)&gt;0,D792*1.1,IF(COUNTIF(cis_DPH!$B$85:$B$171,B792)&gt;0,D792*1.2,"chyba"))</f>
        <v>0</v>
      </c>
      <c r="G792" s="16" t="e">
        <f>_xlfn.XLOOKUP(Tabuľka9[[#This Row],[položka]],#REF!,#REF!)</f>
        <v>#REF!</v>
      </c>
      <c r="I792" s="15">
        <f>Tabuľka9[[#This Row],[Aktuálna cena v RZ s DPH]]*Tabuľka9[[#This Row],[Priemerný odber za mesiac]]</f>
        <v>0</v>
      </c>
      <c r="K792" s="17" t="e">
        <f>Tabuľka9[[#This Row],[Cena za MJ s DPH]]*Tabuľka9[[#This Row],[Predpokladaný odber počas 6 mesiacov]]</f>
        <v>#REF!</v>
      </c>
      <c r="L792" s="1">
        <v>647926</v>
      </c>
      <c r="M792" t="e">
        <f>_xlfn.XLOOKUP(Tabuľka9[[#This Row],[IČO]],#REF!,#REF!)</f>
        <v>#REF!</v>
      </c>
      <c r="N792" t="e">
        <f>_xlfn.XLOOKUP(Tabuľka9[[#This Row],[IČO]],#REF!,#REF!)</f>
        <v>#REF!</v>
      </c>
    </row>
    <row r="793" spans="1:14" hidden="1" x14ac:dyDescent="0.35">
      <c r="A793" t="s">
        <v>125</v>
      </c>
      <c r="B793" t="s">
        <v>131</v>
      </c>
      <c r="C793" t="s">
        <v>13</v>
      </c>
      <c r="E793" s="10">
        <f>IF(COUNTIF(cis_DPH!$B$2:$B$84,B793)&gt;0,D793*1.1,IF(COUNTIF(cis_DPH!$B$85:$B$171,B793)&gt;0,D793*1.2,"chyba"))</f>
        <v>0</v>
      </c>
      <c r="G793" s="16" t="e">
        <f>_xlfn.XLOOKUP(Tabuľka9[[#This Row],[položka]],#REF!,#REF!)</f>
        <v>#REF!</v>
      </c>
      <c r="I793" s="15">
        <f>Tabuľka9[[#This Row],[Aktuálna cena v RZ s DPH]]*Tabuľka9[[#This Row],[Priemerný odber za mesiac]]</f>
        <v>0</v>
      </c>
      <c r="K793" s="17" t="e">
        <f>Tabuľka9[[#This Row],[Cena za MJ s DPH]]*Tabuľka9[[#This Row],[Predpokladaný odber počas 6 mesiacov]]</f>
        <v>#REF!</v>
      </c>
      <c r="L793" s="1">
        <v>647926</v>
      </c>
      <c r="M793" t="e">
        <f>_xlfn.XLOOKUP(Tabuľka9[[#This Row],[IČO]],#REF!,#REF!)</f>
        <v>#REF!</v>
      </c>
      <c r="N793" t="e">
        <f>_xlfn.XLOOKUP(Tabuľka9[[#This Row],[IČO]],#REF!,#REF!)</f>
        <v>#REF!</v>
      </c>
    </row>
    <row r="794" spans="1:14" hidden="1" x14ac:dyDescent="0.35">
      <c r="A794" t="s">
        <v>125</v>
      </c>
      <c r="B794" t="s">
        <v>132</v>
      </c>
      <c r="C794" t="s">
        <v>13</v>
      </c>
      <c r="E794" s="10">
        <f>IF(COUNTIF(cis_DPH!$B$2:$B$84,B794)&gt;0,D794*1.1,IF(COUNTIF(cis_DPH!$B$85:$B$171,B794)&gt;0,D794*1.2,"chyba"))</f>
        <v>0</v>
      </c>
      <c r="G794" s="16" t="e">
        <f>_xlfn.XLOOKUP(Tabuľka9[[#This Row],[položka]],#REF!,#REF!)</f>
        <v>#REF!</v>
      </c>
      <c r="I794" s="15">
        <f>Tabuľka9[[#This Row],[Aktuálna cena v RZ s DPH]]*Tabuľka9[[#This Row],[Priemerný odber za mesiac]]</f>
        <v>0</v>
      </c>
      <c r="K794" s="17" t="e">
        <f>Tabuľka9[[#This Row],[Cena za MJ s DPH]]*Tabuľka9[[#This Row],[Predpokladaný odber počas 6 mesiacov]]</f>
        <v>#REF!</v>
      </c>
      <c r="L794" s="1">
        <v>647926</v>
      </c>
      <c r="M794" t="e">
        <f>_xlfn.XLOOKUP(Tabuľka9[[#This Row],[IČO]],#REF!,#REF!)</f>
        <v>#REF!</v>
      </c>
      <c r="N794" t="e">
        <f>_xlfn.XLOOKUP(Tabuľka9[[#This Row],[IČO]],#REF!,#REF!)</f>
        <v>#REF!</v>
      </c>
    </row>
    <row r="795" spans="1:14" hidden="1" x14ac:dyDescent="0.35">
      <c r="A795" t="s">
        <v>125</v>
      </c>
      <c r="B795" t="s">
        <v>133</v>
      </c>
      <c r="C795" t="s">
        <v>13</v>
      </c>
      <c r="D795" s="9">
        <v>4.2</v>
      </c>
      <c r="E795" s="10">
        <f>IF(COUNTIF(cis_DPH!$B$2:$B$84,B795)&gt;0,D795*1.1,IF(COUNTIF(cis_DPH!$B$85:$B$171,B795)&gt;0,D795*1.2,"chyba"))</f>
        <v>5.04</v>
      </c>
      <c r="G795" s="16" t="e">
        <f>_xlfn.XLOOKUP(Tabuľka9[[#This Row],[položka]],#REF!,#REF!)</f>
        <v>#REF!</v>
      </c>
      <c r="H795">
        <v>20</v>
      </c>
      <c r="I795" s="15">
        <f>Tabuľka9[[#This Row],[Aktuálna cena v RZ s DPH]]*Tabuľka9[[#This Row],[Priemerný odber za mesiac]]</f>
        <v>100.8</v>
      </c>
      <c r="K795" s="17" t="e">
        <f>Tabuľka9[[#This Row],[Cena za MJ s DPH]]*Tabuľka9[[#This Row],[Predpokladaný odber počas 6 mesiacov]]</f>
        <v>#REF!</v>
      </c>
      <c r="L795" s="1">
        <v>647926</v>
      </c>
      <c r="M795" t="e">
        <f>_xlfn.XLOOKUP(Tabuľka9[[#This Row],[IČO]],#REF!,#REF!)</f>
        <v>#REF!</v>
      </c>
      <c r="N795" t="e">
        <f>_xlfn.XLOOKUP(Tabuľka9[[#This Row],[IČO]],#REF!,#REF!)</f>
        <v>#REF!</v>
      </c>
    </row>
    <row r="796" spans="1:14" hidden="1" x14ac:dyDescent="0.35">
      <c r="A796" t="s">
        <v>125</v>
      </c>
      <c r="B796" t="s">
        <v>134</v>
      </c>
      <c r="C796" t="s">
        <v>13</v>
      </c>
      <c r="E796" s="10">
        <f>IF(COUNTIF(cis_DPH!$B$2:$B$84,B796)&gt;0,D796*1.1,IF(COUNTIF(cis_DPH!$B$85:$B$171,B796)&gt;0,D796*1.2,"chyba"))</f>
        <v>0</v>
      </c>
      <c r="G796" s="16" t="e">
        <f>_xlfn.XLOOKUP(Tabuľka9[[#This Row],[položka]],#REF!,#REF!)</f>
        <v>#REF!</v>
      </c>
      <c r="I796" s="15">
        <f>Tabuľka9[[#This Row],[Aktuálna cena v RZ s DPH]]*Tabuľka9[[#This Row],[Priemerný odber za mesiac]]</f>
        <v>0</v>
      </c>
      <c r="K796" s="17" t="e">
        <f>Tabuľka9[[#This Row],[Cena za MJ s DPH]]*Tabuľka9[[#This Row],[Predpokladaný odber počas 6 mesiacov]]</f>
        <v>#REF!</v>
      </c>
      <c r="L796" s="1">
        <v>647926</v>
      </c>
      <c r="M796" t="e">
        <f>_xlfn.XLOOKUP(Tabuľka9[[#This Row],[IČO]],#REF!,#REF!)</f>
        <v>#REF!</v>
      </c>
      <c r="N796" t="e">
        <f>_xlfn.XLOOKUP(Tabuľka9[[#This Row],[IČO]],#REF!,#REF!)</f>
        <v>#REF!</v>
      </c>
    </row>
    <row r="797" spans="1:14" hidden="1" x14ac:dyDescent="0.35">
      <c r="A797" t="s">
        <v>125</v>
      </c>
      <c r="B797" t="s">
        <v>135</v>
      </c>
      <c r="C797" t="s">
        <v>13</v>
      </c>
      <c r="D797" s="9">
        <v>1.8</v>
      </c>
      <c r="E797" s="10">
        <f>IF(COUNTIF(cis_DPH!$B$2:$B$84,B797)&gt;0,D797*1.1,IF(COUNTIF(cis_DPH!$B$85:$B$171,B797)&gt;0,D797*1.2,"chyba"))</f>
        <v>2.16</v>
      </c>
      <c r="G797" s="16" t="e">
        <f>_xlfn.XLOOKUP(Tabuľka9[[#This Row],[položka]],#REF!,#REF!)</f>
        <v>#REF!</v>
      </c>
      <c r="H797">
        <v>27</v>
      </c>
      <c r="I797" s="15">
        <f>Tabuľka9[[#This Row],[Aktuálna cena v RZ s DPH]]*Tabuľka9[[#This Row],[Priemerný odber za mesiac]]</f>
        <v>58.320000000000007</v>
      </c>
      <c r="K797" s="17" t="e">
        <f>Tabuľka9[[#This Row],[Cena za MJ s DPH]]*Tabuľka9[[#This Row],[Predpokladaný odber počas 6 mesiacov]]</f>
        <v>#REF!</v>
      </c>
      <c r="L797" s="1">
        <v>647926</v>
      </c>
      <c r="M797" t="e">
        <f>_xlfn.XLOOKUP(Tabuľka9[[#This Row],[IČO]],#REF!,#REF!)</f>
        <v>#REF!</v>
      </c>
      <c r="N797" t="e">
        <f>_xlfn.XLOOKUP(Tabuľka9[[#This Row],[IČO]],#REF!,#REF!)</f>
        <v>#REF!</v>
      </c>
    </row>
    <row r="798" spans="1:14" hidden="1" x14ac:dyDescent="0.35">
      <c r="A798" t="s">
        <v>125</v>
      </c>
      <c r="B798" t="s">
        <v>136</v>
      </c>
      <c r="C798" t="s">
        <v>13</v>
      </c>
      <c r="D798" s="9">
        <v>3.5</v>
      </c>
      <c r="E798" s="10">
        <f>IF(COUNTIF(cis_DPH!$B$2:$B$84,B798)&gt;0,D798*1.1,IF(COUNTIF(cis_DPH!$B$85:$B$171,B798)&gt;0,D798*1.2,"chyba"))</f>
        <v>4.2</v>
      </c>
      <c r="G798" s="16" t="e">
        <f>_xlfn.XLOOKUP(Tabuľka9[[#This Row],[položka]],#REF!,#REF!)</f>
        <v>#REF!</v>
      </c>
      <c r="H798">
        <v>22</v>
      </c>
      <c r="I798" s="15">
        <f>Tabuľka9[[#This Row],[Aktuálna cena v RZ s DPH]]*Tabuľka9[[#This Row],[Priemerný odber za mesiac]]</f>
        <v>92.4</v>
      </c>
      <c r="K798" s="17" t="e">
        <f>Tabuľka9[[#This Row],[Cena za MJ s DPH]]*Tabuľka9[[#This Row],[Predpokladaný odber počas 6 mesiacov]]</f>
        <v>#REF!</v>
      </c>
      <c r="L798" s="1">
        <v>647926</v>
      </c>
      <c r="M798" t="e">
        <f>_xlfn.XLOOKUP(Tabuľka9[[#This Row],[IČO]],#REF!,#REF!)</f>
        <v>#REF!</v>
      </c>
      <c r="N798" t="e">
        <f>_xlfn.XLOOKUP(Tabuľka9[[#This Row],[IČO]],#REF!,#REF!)</f>
        <v>#REF!</v>
      </c>
    </row>
    <row r="799" spans="1:14" hidden="1" x14ac:dyDescent="0.35">
      <c r="A799" t="s">
        <v>125</v>
      </c>
      <c r="B799" t="s">
        <v>137</v>
      </c>
      <c r="C799" t="s">
        <v>13</v>
      </c>
      <c r="E799" s="10">
        <f>IF(COUNTIF(cis_DPH!$B$2:$B$84,B799)&gt;0,D799*1.1,IF(COUNTIF(cis_DPH!$B$85:$B$171,B799)&gt;0,D799*1.2,"chyba"))</f>
        <v>0</v>
      </c>
      <c r="G799" s="16" t="e">
        <f>_xlfn.XLOOKUP(Tabuľka9[[#This Row],[položka]],#REF!,#REF!)</f>
        <v>#REF!</v>
      </c>
      <c r="I799" s="15">
        <f>Tabuľka9[[#This Row],[Aktuálna cena v RZ s DPH]]*Tabuľka9[[#This Row],[Priemerný odber za mesiac]]</f>
        <v>0</v>
      </c>
      <c r="K799" s="17" t="e">
        <f>Tabuľka9[[#This Row],[Cena za MJ s DPH]]*Tabuľka9[[#This Row],[Predpokladaný odber počas 6 mesiacov]]</f>
        <v>#REF!</v>
      </c>
      <c r="L799" s="1">
        <v>647926</v>
      </c>
      <c r="M799" t="e">
        <f>_xlfn.XLOOKUP(Tabuľka9[[#This Row],[IČO]],#REF!,#REF!)</f>
        <v>#REF!</v>
      </c>
      <c r="N799" t="e">
        <f>_xlfn.XLOOKUP(Tabuľka9[[#This Row],[IČO]],#REF!,#REF!)</f>
        <v>#REF!</v>
      </c>
    </row>
    <row r="800" spans="1:14" hidden="1" x14ac:dyDescent="0.35">
      <c r="A800" t="s">
        <v>125</v>
      </c>
      <c r="B800" t="s">
        <v>138</v>
      </c>
      <c r="C800" t="s">
        <v>13</v>
      </c>
      <c r="E800" s="10">
        <f>IF(COUNTIF(cis_DPH!$B$2:$B$84,B800)&gt;0,D800*1.1,IF(COUNTIF(cis_DPH!$B$85:$B$171,B800)&gt;0,D800*1.2,"chyba"))</f>
        <v>0</v>
      </c>
      <c r="G800" s="16" t="e">
        <f>_xlfn.XLOOKUP(Tabuľka9[[#This Row],[položka]],#REF!,#REF!)</f>
        <v>#REF!</v>
      </c>
      <c r="I800" s="15">
        <f>Tabuľka9[[#This Row],[Aktuálna cena v RZ s DPH]]*Tabuľka9[[#This Row],[Priemerný odber za mesiac]]</f>
        <v>0</v>
      </c>
      <c r="K800" s="17" t="e">
        <f>Tabuľka9[[#This Row],[Cena za MJ s DPH]]*Tabuľka9[[#This Row],[Predpokladaný odber počas 6 mesiacov]]</f>
        <v>#REF!</v>
      </c>
      <c r="L800" s="1">
        <v>647926</v>
      </c>
      <c r="M800" t="e">
        <f>_xlfn.XLOOKUP(Tabuľka9[[#This Row],[IČO]],#REF!,#REF!)</f>
        <v>#REF!</v>
      </c>
      <c r="N800" t="e">
        <f>_xlfn.XLOOKUP(Tabuľka9[[#This Row],[IČO]],#REF!,#REF!)</f>
        <v>#REF!</v>
      </c>
    </row>
    <row r="801" spans="1:14" hidden="1" x14ac:dyDescent="0.35">
      <c r="A801" t="s">
        <v>125</v>
      </c>
      <c r="B801" t="s">
        <v>139</v>
      </c>
      <c r="C801" t="s">
        <v>13</v>
      </c>
      <c r="D801" s="9">
        <v>3.9</v>
      </c>
      <c r="E801" s="10">
        <f>IF(COUNTIF(cis_DPH!$B$2:$B$84,B801)&gt;0,D801*1.1,IF(COUNTIF(cis_DPH!$B$85:$B$171,B801)&gt;0,D801*1.2,"chyba"))</f>
        <v>4.68</v>
      </c>
      <c r="G801" s="16" t="e">
        <f>_xlfn.XLOOKUP(Tabuľka9[[#This Row],[položka]],#REF!,#REF!)</f>
        <v>#REF!</v>
      </c>
      <c r="H801">
        <v>7</v>
      </c>
      <c r="I801" s="15">
        <f>Tabuľka9[[#This Row],[Aktuálna cena v RZ s DPH]]*Tabuľka9[[#This Row],[Priemerný odber za mesiac]]</f>
        <v>32.76</v>
      </c>
      <c r="K801" s="17" t="e">
        <f>Tabuľka9[[#This Row],[Cena za MJ s DPH]]*Tabuľka9[[#This Row],[Predpokladaný odber počas 6 mesiacov]]</f>
        <v>#REF!</v>
      </c>
      <c r="L801" s="1">
        <v>647926</v>
      </c>
      <c r="M801" t="e">
        <f>_xlfn.XLOOKUP(Tabuľka9[[#This Row],[IČO]],#REF!,#REF!)</f>
        <v>#REF!</v>
      </c>
      <c r="N801" t="e">
        <f>_xlfn.XLOOKUP(Tabuľka9[[#This Row],[IČO]],#REF!,#REF!)</f>
        <v>#REF!</v>
      </c>
    </row>
    <row r="802" spans="1:14" hidden="1" x14ac:dyDescent="0.35">
      <c r="A802" t="s">
        <v>125</v>
      </c>
      <c r="B802" t="s">
        <v>140</v>
      </c>
      <c r="C802" t="s">
        <v>13</v>
      </c>
      <c r="E802" s="10">
        <f>IF(COUNTIF(cis_DPH!$B$2:$B$84,B802)&gt;0,D802*1.1,IF(COUNTIF(cis_DPH!$B$85:$B$171,B802)&gt;0,D802*1.2,"chyba"))</f>
        <v>0</v>
      </c>
      <c r="G802" s="16" t="e">
        <f>_xlfn.XLOOKUP(Tabuľka9[[#This Row],[položka]],#REF!,#REF!)</f>
        <v>#REF!</v>
      </c>
      <c r="I802" s="15">
        <f>Tabuľka9[[#This Row],[Aktuálna cena v RZ s DPH]]*Tabuľka9[[#This Row],[Priemerný odber za mesiac]]</f>
        <v>0</v>
      </c>
      <c r="K802" s="17" t="e">
        <f>Tabuľka9[[#This Row],[Cena za MJ s DPH]]*Tabuľka9[[#This Row],[Predpokladaný odber počas 6 mesiacov]]</f>
        <v>#REF!</v>
      </c>
      <c r="L802" s="1">
        <v>647926</v>
      </c>
      <c r="M802" t="e">
        <f>_xlfn.XLOOKUP(Tabuľka9[[#This Row],[IČO]],#REF!,#REF!)</f>
        <v>#REF!</v>
      </c>
      <c r="N802" t="e">
        <f>_xlfn.XLOOKUP(Tabuľka9[[#This Row],[IČO]],#REF!,#REF!)</f>
        <v>#REF!</v>
      </c>
    </row>
    <row r="803" spans="1:14" hidden="1" x14ac:dyDescent="0.35">
      <c r="A803" t="s">
        <v>125</v>
      </c>
      <c r="B803" t="s">
        <v>141</v>
      </c>
      <c r="C803" t="s">
        <v>13</v>
      </c>
      <c r="E803" s="10">
        <f>IF(COUNTIF(cis_DPH!$B$2:$B$84,B803)&gt;0,D803*1.1,IF(COUNTIF(cis_DPH!$B$85:$B$171,B803)&gt;0,D803*1.2,"chyba"))</f>
        <v>0</v>
      </c>
      <c r="G803" s="16" t="e">
        <f>_xlfn.XLOOKUP(Tabuľka9[[#This Row],[položka]],#REF!,#REF!)</f>
        <v>#REF!</v>
      </c>
      <c r="I803" s="15">
        <f>Tabuľka9[[#This Row],[Aktuálna cena v RZ s DPH]]*Tabuľka9[[#This Row],[Priemerný odber za mesiac]]</f>
        <v>0</v>
      </c>
      <c r="K803" s="17" t="e">
        <f>Tabuľka9[[#This Row],[Cena za MJ s DPH]]*Tabuľka9[[#This Row],[Predpokladaný odber počas 6 mesiacov]]</f>
        <v>#REF!</v>
      </c>
      <c r="L803" s="1">
        <v>647926</v>
      </c>
      <c r="M803" t="e">
        <f>_xlfn.XLOOKUP(Tabuľka9[[#This Row],[IČO]],#REF!,#REF!)</f>
        <v>#REF!</v>
      </c>
      <c r="N803" t="e">
        <f>_xlfn.XLOOKUP(Tabuľka9[[#This Row],[IČO]],#REF!,#REF!)</f>
        <v>#REF!</v>
      </c>
    </row>
    <row r="804" spans="1:14" hidden="1" x14ac:dyDescent="0.35">
      <c r="A804" t="s">
        <v>125</v>
      </c>
      <c r="B804" t="s">
        <v>142</v>
      </c>
      <c r="C804" t="s">
        <v>13</v>
      </c>
      <c r="E804" s="10">
        <f>IF(COUNTIF(cis_DPH!$B$2:$B$84,B804)&gt;0,D804*1.1,IF(COUNTIF(cis_DPH!$B$85:$B$171,B804)&gt;0,D804*1.2,"chyba"))</f>
        <v>0</v>
      </c>
      <c r="G804" s="16" t="e">
        <f>_xlfn.XLOOKUP(Tabuľka9[[#This Row],[položka]],#REF!,#REF!)</f>
        <v>#REF!</v>
      </c>
      <c r="I804" s="15">
        <f>Tabuľka9[[#This Row],[Aktuálna cena v RZ s DPH]]*Tabuľka9[[#This Row],[Priemerný odber za mesiac]]</f>
        <v>0</v>
      </c>
      <c r="K804" s="17" t="e">
        <f>Tabuľka9[[#This Row],[Cena za MJ s DPH]]*Tabuľka9[[#This Row],[Predpokladaný odber počas 6 mesiacov]]</f>
        <v>#REF!</v>
      </c>
      <c r="L804" s="1">
        <v>647926</v>
      </c>
      <c r="M804" t="e">
        <f>_xlfn.XLOOKUP(Tabuľka9[[#This Row],[IČO]],#REF!,#REF!)</f>
        <v>#REF!</v>
      </c>
      <c r="N804" t="e">
        <f>_xlfn.XLOOKUP(Tabuľka9[[#This Row],[IČO]],#REF!,#REF!)</f>
        <v>#REF!</v>
      </c>
    </row>
    <row r="805" spans="1:14" hidden="1" x14ac:dyDescent="0.35">
      <c r="A805" t="s">
        <v>125</v>
      </c>
      <c r="B805" t="s">
        <v>143</v>
      </c>
      <c r="C805" t="s">
        <v>13</v>
      </c>
      <c r="E805" s="10">
        <f>IF(COUNTIF(cis_DPH!$B$2:$B$84,B805)&gt;0,D805*1.1,IF(COUNTIF(cis_DPH!$B$85:$B$171,B805)&gt;0,D805*1.2,"chyba"))</f>
        <v>0</v>
      </c>
      <c r="G805" s="16" t="e">
        <f>_xlfn.XLOOKUP(Tabuľka9[[#This Row],[položka]],#REF!,#REF!)</f>
        <v>#REF!</v>
      </c>
      <c r="I805" s="15">
        <f>Tabuľka9[[#This Row],[Aktuálna cena v RZ s DPH]]*Tabuľka9[[#This Row],[Priemerný odber za mesiac]]</f>
        <v>0</v>
      </c>
      <c r="K805" s="17" t="e">
        <f>Tabuľka9[[#This Row],[Cena za MJ s DPH]]*Tabuľka9[[#This Row],[Predpokladaný odber počas 6 mesiacov]]</f>
        <v>#REF!</v>
      </c>
      <c r="L805" s="1">
        <v>647926</v>
      </c>
      <c r="M805" t="e">
        <f>_xlfn.XLOOKUP(Tabuľka9[[#This Row],[IČO]],#REF!,#REF!)</f>
        <v>#REF!</v>
      </c>
      <c r="N805" t="e">
        <f>_xlfn.XLOOKUP(Tabuľka9[[#This Row],[IČO]],#REF!,#REF!)</f>
        <v>#REF!</v>
      </c>
    </row>
    <row r="806" spans="1:14" hidden="1" x14ac:dyDescent="0.35">
      <c r="A806" t="s">
        <v>125</v>
      </c>
      <c r="B806" t="s">
        <v>144</v>
      </c>
      <c r="C806" t="s">
        <v>13</v>
      </c>
      <c r="D806" s="9">
        <v>1.1000000000000001</v>
      </c>
      <c r="E806" s="10">
        <f>IF(COUNTIF(cis_DPH!$B$2:$B$84,B806)&gt;0,D806*1.1,IF(COUNTIF(cis_DPH!$B$85:$B$171,B806)&gt;0,D806*1.2,"chyba"))</f>
        <v>1.32</v>
      </c>
      <c r="G806" s="16" t="e">
        <f>_xlfn.XLOOKUP(Tabuľka9[[#This Row],[položka]],#REF!,#REF!)</f>
        <v>#REF!</v>
      </c>
      <c r="H806">
        <v>13</v>
      </c>
      <c r="I806" s="15">
        <f>Tabuľka9[[#This Row],[Aktuálna cena v RZ s DPH]]*Tabuľka9[[#This Row],[Priemerný odber za mesiac]]</f>
        <v>17.16</v>
      </c>
      <c r="K806" s="17" t="e">
        <f>Tabuľka9[[#This Row],[Cena za MJ s DPH]]*Tabuľka9[[#This Row],[Predpokladaný odber počas 6 mesiacov]]</f>
        <v>#REF!</v>
      </c>
      <c r="L806" s="1">
        <v>647926</v>
      </c>
      <c r="M806" t="e">
        <f>_xlfn.XLOOKUP(Tabuľka9[[#This Row],[IČO]],#REF!,#REF!)</f>
        <v>#REF!</v>
      </c>
      <c r="N806" t="e">
        <f>_xlfn.XLOOKUP(Tabuľka9[[#This Row],[IČO]],#REF!,#REF!)</f>
        <v>#REF!</v>
      </c>
    </row>
    <row r="807" spans="1:14" hidden="1" x14ac:dyDescent="0.35">
      <c r="A807" t="s">
        <v>125</v>
      </c>
      <c r="B807" t="s">
        <v>145</v>
      </c>
      <c r="C807" t="s">
        <v>13</v>
      </c>
      <c r="D807" s="9">
        <v>3.3</v>
      </c>
      <c r="E807" s="10">
        <f>IF(COUNTIF(cis_DPH!$B$2:$B$84,B807)&gt;0,D807*1.1,IF(COUNTIF(cis_DPH!$B$85:$B$171,B807)&gt;0,D807*1.2,"chyba"))</f>
        <v>3.9599999999999995</v>
      </c>
      <c r="G807" s="16" t="e">
        <f>_xlfn.XLOOKUP(Tabuľka9[[#This Row],[položka]],#REF!,#REF!)</f>
        <v>#REF!</v>
      </c>
      <c r="H807">
        <v>15</v>
      </c>
      <c r="I807" s="15">
        <f>Tabuľka9[[#This Row],[Aktuálna cena v RZ s DPH]]*Tabuľka9[[#This Row],[Priemerný odber za mesiac]]</f>
        <v>59.399999999999991</v>
      </c>
      <c r="K807" s="17" t="e">
        <f>Tabuľka9[[#This Row],[Cena za MJ s DPH]]*Tabuľka9[[#This Row],[Predpokladaný odber počas 6 mesiacov]]</f>
        <v>#REF!</v>
      </c>
      <c r="L807" s="1">
        <v>647926</v>
      </c>
      <c r="M807" t="e">
        <f>_xlfn.XLOOKUP(Tabuľka9[[#This Row],[IČO]],#REF!,#REF!)</f>
        <v>#REF!</v>
      </c>
      <c r="N807" t="e">
        <f>_xlfn.XLOOKUP(Tabuľka9[[#This Row],[IČO]],#REF!,#REF!)</f>
        <v>#REF!</v>
      </c>
    </row>
    <row r="808" spans="1:14" hidden="1" x14ac:dyDescent="0.35">
      <c r="A808" t="s">
        <v>125</v>
      </c>
      <c r="B808" t="s">
        <v>146</v>
      </c>
      <c r="C808" t="s">
        <v>13</v>
      </c>
      <c r="D808" s="9">
        <v>4.4000000000000004</v>
      </c>
      <c r="E808" s="10">
        <f>IF(COUNTIF(cis_DPH!$B$2:$B$84,B808)&gt;0,D808*1.1,IF(COUNTIF(cis_DPH!$B$85:$B$171,B808)&gt;0,D808*1.2,"chyba"))</f>
        <v>5.28</v>
      </c>
      <c r="G808" s="16" t="e">
        <f>_xlfn.XLOOKUP(Tabuľka9[[#This Row],[položka]],#REF!,#REF!)</f>
        <v>#REF!</v>
      </c>
      <c r="H808">
        <v>8</v>
      </c>
      <c r="I808" s="15">
        <f>Tabuľka9[[#This Row],[Aktuálna cena v RZ s DPH]]*Tabuľka9[[#This Row],[Priemerný odber za mesiac]]</f>
        <v>42.24</v>
      </c>
      <c r="K808" s="17" t="e">
        <f>Tabuľka9[[#This Row],[Cena za MJ s DPH]]*Tabuľka9[[#This Row],[Predpokladaný odber počas 6 mesiacov]]</f>
        <v>#REF!</v>
      </c>
      <c r="L808" s="1">
        <v>647926</v>
      </c>
      <c r="M808" t="e">
        <f>_xlfn.XLOOKUP(Tabuľka9[[#This Row],[IČO]],#REF!,#REF!)</f>
        <v>#REF!</v>
      </c>
      <c r="N808" t="e">
        <f>_xlfn.XLOOKUP(Tabuľka9[[#This Row],[IČO]],#REF!,#REF!)</f>
        <v>#REF!</v>
      </c>
    </row>
    <row r="809" spans="1:14" hidden="1" x14ac:dyDescent="0.35">
      <c r="A809" t="s">
        <v>125</v>
      </c>
      <c r="B809" t="s">
        <v>147</v>
      </c>
      <c r="C809" t="s">
        <v>13</v>
      </c>
      <c r="D809" s="9">
        <v>2.1</v>
      </c>
      <c r="E809" s="10">
        <f>IF(COUNTIF(cis_DPH!$B$2:$B$84,B809)&gt;0,D809*1.1,IF(COUNTIF(cis_DPH!$B$85:$B$171,B809)&gt;0,D809*1.2,"chyba"))</f>
        <v>2.52</v>
      </c>
      <c r="G809" s="16" t="e">
        <f>_xlfn.XLOOKUP(Tabuľka9[[#This Row],[položka]],#REF!,#REF!)</f>
        <v>#REF!</v>
      </c>
      <c r="H809">
        <v>7</v>
      </c>
      <c r="I809" s="15">
        <f>Tabuľka9[[#This Row],[Aktuálna cena v RZ s DPH]]*Tabuľka9[[#This Row],[Priemerný odber za mesiac]]</f>
        <v>17.64</v>
      </c>
      <c r="K809" s="17" t="e">
        <f>Tabuľka9[[#This Row],[Cena za MJ s DPH]]*Tabuľka9[[#This Row],[Predpokladaný odber počas 6 mesiacov]]</f>
        <v>#REF!</v>
      </c>
      <c r="L809" s="1">
        <v>647926</v>
      </c>
      <c r="M809" t="e">
        <f>_xlfn.XLOOKUP(Tabuľka9[[#This Row],[IČO]],#REF!,#REF!)</f>
        <v>#REF!</v>
      </c>
      <c r="N809" t="e">
        <f>_xlfn.XLOOKUP(Tabuľka9[[#This Row],[IČO]],#REF!,#REF!)</f>
        <v>#REF!</v>
      </c>
    </row>
    <row r="810" spans="1:14" hidden="1" x14ac:dyDescent="0.35">
      <c r="A810" t="s">
        <v>125</v>
      </c>
      <c r="B810" t="s">
        <v>148</v>
      </c>
      <c r="C810" t="s">
        <v>13</v>
      </c>
      <c r="E810" s="10">
        <f>IF(COUNTIF(cis_DPH!$B$2:$B$84,B810)&gt;0,D810*1.1,IF(COUNTIF(cis_DPH!$B$85:$B$171,B810)&gt;0,D810*1.2,"chyba"))</f>
        <v>0</v>
      </c>
      <c r="G810" s="16" t="e">
        <f>_xlfn.XLOOKUP(Tabuľka9[[#This Row],[položka]],#REF!,#REF!)</f>
        <v>#REF!</v>
      </c>
      <c r="I810" s="15">
        <f>Tabuľka9[[#This Row],[Aktuálna cena v RZ s DPH]]*Tabuľka9[[#This Row],[Priemerný odber za mesiac]]</f>
        <v>0</v>
      </c>
      <c r="K810" s="17" t="e">
        <f>Tabuľka9[[#This Row],[Cena za MJ s DPH]]*Tabuľka9[[#This Row],[Predpokladaný odber počas 6 mesiacov]]</f>
        <v>#REF!</v>
      </c>
      <c r="L810" s="1">
        <v>647926</v>
      </c>
      <c r="M810" t="e">
        <f>_xlfn.XLOOKUP(Tabuľka9[[#This Row],[IČO]],#REF!,#REF!)</f>
        <v>#REF!</v>
      </c>
      <c r="N810" t="e">
        <f>_xlfn.XLOOKUP(Tabuľka9[[#This Row],[IČO]],#REF!,#REF!)</f>
        <v>#REF!</v>
      </c>
    </row>
    <row r="811" spans="1:14" hidden="1" x14ac:dyDescent="0.35">
      <c r="A811" t="s">
        <v>125</v>
      </c>
      <c r="B811" t="s">
        <v>149</v>
      </c>
      <c r="C811" t="s">
        <v>13</v>
      </c>
      <c r="E811" s="10">
        <f>IF(COUNTIF(cis_DPH!$B$2:$B$84,B811)&gt;0,D811*1.1,IF(COUNTIF(cis_DPH!$B$85:$B$171,B811)&gt;0,D811*1.2,"chyba"))</f>
        <v>0</v>
      </c>
      <c r="G811" s="16" t="e">
        <f>_xlfn.XLOOKUP(Tabuľka9[[#This Row],[položka]],#REF!,#REF!)</f>
        <v>#REF!</v>
      </c>
      <c r="I811" s="15">
        <f>Tabuľka9[[#This Row],[Aktuálna cena v RZ s DPH]]*Tabuľka9[[#This Row],[Priemerný odber za mesiac]]</f>
        <v>0</v>
      </c>
      <c r="K811" s="17" t="e">
        <f>Tabuľka9[[#This Row],[Cena za MJ s DPH]]*Tabuľka9[[#This Row],[Predpokladaný odber počas 6 mesiacov]]</f>
        <v>#REF!</v>
      </c>
      <c r="L811" s="1">
        <v>647926</v>
      </c>
      <c r="M811" t="e">
        <f>_xlfn.XLOOKUP(Tabuľka9[[#This Row],[IČO]],#REF!,#REF!)</f>
        <v>#REF!</v>
      </c>
      <c r="N811" t="e">
        <f>_xlfn.XLOOKUP(Tabuľka9[[#This Row],[IČO]],#REF!,#REF!)</f>
        <v>#REF!</v>
      </c>
    </row>
    <row r="812" spans="1:14" hidden="1" x14ac:dyDescent="0.35">
      <c r="A812" t="s">
        <v>125</v>
      </c>
      <c r="B812" t="s">
        <v>150</v>
      </c>
      <c r="C812" t="s">
        <v>13</v>
      </c>
      <c r="D812" s="9">
        <v>1.18</v>
      </c>
      <c r="E812" s="10">
        <f>IF(COUNTIF(cis_DPH!$B$2:$B$84,B812)&gt;0,D812*1.1,IF(COUNTIF(cis_DPH!$B$85:$B$171,B812)&gt;0,D812*1.2,"chyba"))</f>
        <v>1.4159999999999999</v>
      </c>
      <c r="G812" s="16" t="e">
        <f>_xlfn.XLOOKUP(Tabuľka9[[#This Row],[položka]],#REF!,#REF!)</f>
        <v>#REF!</v>
      </c>
      <c r="H812">
        <v>27</v>
      </c>
      <c r="I812" s="15">
        <f>Tabuľka9[[#This Row],[Aktuálna cena v RZ s DPH]]*Tabuľka9[[#This Row],[Priemerný odber za mesiac]]</f>
        <v>38.231999999999999</v>
      </c>
      <c r="K812" s="17" t="e">
        <f>Tabuľka9[[#This Row],[Cena za MJ s DPH]]*Tabuľka9[[#This Row],[Predpokladaný odber počas 6 mesiacov]]</f>
        <v>#REF!</v>
      </c>
      <c r="L812" s="1">
        <v>647926</v>
      </c>
      <c r="M812" t="e">
        <f>_xlfn.XLOOKUP(Tabuľka9[[#This Row],[IČO]],#REF!,#REF!)</f>
        <v>#REF!</v>
      </c>
      <c r="N812" t="e">
        <f>_xlfn.XLOOKUP(Tabuľka9[[#This Row],[IČO]],#REF!,#REF!)</f>
        <v>#REF!</v>
      </c>
    </row>
    <row r="813" spans="1:14" hidden="1" x14ac:dyDescent="0.35">
      <c r="A813" t="s">
        <v>125</v>
      </c>
      <c r="B813" t="s">
        <v>151</v>
      </c>
      <c r="C813" t="s">
        <v>13</v>
      </c>
      <c r="E813" s="10">
        <f>IF(COUNTIF(cis_DPH!$B$2:$B$84,B813)&gt;0,D813*1.1,IF(COUNTIF(cis_DPH!$B$85:$B$171,B813)&gt;0,D813*1.2,"chyba"))</f>
        <v>0</v>
      </c>
      <c r="G813" s="16" t="e">
        <f>_xlfn.XLOOKUP(Tabuľka9[[#This Row],[položka]],#REF!,#REF!)</f>
        <v>#REF!</v>
      </c>
      <c r="I813" s="15">
        <f>Tabuľka9[[#This Row],[Aktuálna cena v RZ s DPH]]*Tabuľka9[[#This Row],[Priemerný odber za mesiac]]</f>
        <v>0</v>
      </c>
      <c r="K813" s="17" t="e">
        <f>Tabuľka9[[#This Row],[Cena za MJ s DPH]]*Tabuľka9[[#This Row],[Predpokladaný odber počas 6 mesiacov]]</f>
        <v>#REF!</v>
      </c>
      <c r="L813" s="1">
        <v>647926</v>
      </c>
      <c r="M813" t="e">
        <f>_xlfn.XLOOKUP(Tabuľka9[[#This Row],[IČO]],#REF!,#REF!)</f>
        <v>#REF!</v>
      </c>
      <c r="N813" t="e">
        <f>_xlfn.XLOOKUP(Tabuľka9[[#This Row],[IČO]],#REF!,#REF!)</f>
        <v>#REF!</v>
      </c>
    </row>
    <row r="814" spans="1:14" hidden="1" x14ac:dyDescent="0.35">
      <c r="A814" t="s">
        <v>125</v>
      </c>
      <c r="B814" t="s">
        <v>152</v>
      </c>
      <c r="C814" t="s">
        <v>13</v>
      </c>
      <c r="D814" s="9">
        <v>5.4</v>
      </c>
      <c r="E814" s="10">
        <f>IF(COUNTIF(cis_DPH!$B$2:$B$84,B814)&gt;0,D814*1.1,IF(COUNTIF(cis_DPH!$B$85:$B$171,B814)&gt;0,D814*1.2,"chyba"))</f>
        <v>6.48</v>
      </c>
      <c r="G814" s="16" t="e">
        <f>_xlfn.XLOOKUP(Tabuľka9[[#This Row],[položka]],#REF!,#REF!)</f>
        <v>#REF!</v>
      </c>
      <c r="H814">
        <v>4</v>
      </c>
      <c r="I814" s="15">
        <f>Tabuľka9[[#This Row],[Aktuálna cena v RZ s DPH]]*Tabuľka9[[#This Row],[Priemerný odber za mesiac]]</f>
        <v>25.92</v>
      </c>
      <c r="K814" s="17" t="e">
        <f>Tabuľka9[[#This Row],[Cena za MJ s DPH]]*Tabuľka9[[#This Row],[Predpokladaný odber počas 6 mesiacov]]</f>
        <v>#REF!</v>
      </c>
      <c r="L814" s="1">
        <v>647926</v>
      </c>
      <c r="M814" t="e">
        <f>_xlfn.XLOOKUP(Tabuľka9[[#This Row],[IČO]],#REF!,#REF!)</f>
        <v>#REF!</v>
      </c>
      <c r="N814" t="e">
        <f>_xlfn.XLOOKUP(Tabuľka9[[#This Row],[IČO]],#REF!,#REF!)</f>
        <v>#REF!</v>
      </c>
    </row>
    <row r="815" spans="1:14" hidden="1" x14ac:dyDescent="0.35">
      <c r="A815" t="s">
        <v>125</v>
      </c>
      <c r="B815" t="s">
        <v>153</v>
      </c>
      <c r="C815" t="s">
        <v>13</v>
      </c>
      <c r="D815" s="9">
        <v>5</v>
      </c>
      <c r="E815" s="10">
        <f>IF(COUNTIF(cis_DPH!$B$2:$B$84,B815)&gt;0,D815*1.1,IF(COUNTIF(cis_DPH!$B$85:$B$171,B815)&gt;0,D815*1.2,"chyba"))</f>
        <v>6</v>
      </c>
      <c r="G815" s="16" t="e">
        <f>_xlfn.XLOOKUP(Tabuľka9[[#This Row],[položka]],#REF!,#REF!)</f>
        <v>#REF!</v>
      </c>
      <c r="I815" s="15">
        <f>Tabuľka9[[#This Row],[Aktuálna cena v RZ s DPH]]*Tabuľka9[[#This Row],[Priemerný odber za mesiac]]</f>
        <v>0</v>
      </c>
      <c r="K815" s="17" t="e">
        <f>Tabuľka9[[#This Row],[Cena za MJ s DPH]]*Tabuľka9[[#This Row],[Predpokladaný odber počas 6 mesiacov]]</f>
        <v>#REF!</v>
      </c>
      <c r="L815" s="1">
        <v>647926</v>
      </c>
      <c r="M815" t="e">
        <f>_xlfn.XLOOKUP(Tabuľka9[[#This Row],[IČO]],#REF!,#REF!)</f>
        <v>#REF!</v>
      </c>
      <c r="N815" t="e">
        <f>_xlfn.XLOOKUP(Tabuľka9[[#This Row],[IČO]],#REF!,#REF!)</f>
        <v>#REF!</v>
      </c>
    </row>
    <row r="816" spans="1:14" hidden="1" x14ac:dyDescent="0.35">
      <c r="A816" t="s">
        <v>125</v>
      </c>
      <c r="B816" t="s">
        <v>154</v>
      </c>
      <c r="C816" t="s">
        <v>13</v>
      </c>
      <c r="D816" s="9">
        <v>5.4</v>
      </c>
      <c r="E816" s="10">
        <f>IF(COUNTIF(cis_DPH!$B$2:$B$84,B816)&gt;0,D816*1.1,IF(COUNTIF(cis_DPH!$B$85:$B$171,B816)&gt;0,D816*1.2,"chyba"))</f>
        <v>6.48</v>
      </c>
      <c r="G816" s="16" t="e">
        <f>_xlfn.XLOOKUP(Tabuľka9[[#This Row],[položka]],#REF!,#REF!)</f>
        <v>#REF!</v>
      </c>
      <c r="H816">
        <v>20</v>
      </c>
      <c r="I816" s="15">
        <f>Tabuľka9[[#This Row],[Aktuálna cena v RZ s DPH]]*Tabuľka9[[#This Row],[Priemerný odber za mesiac]]</f>
        <v>129.60000000000002</v>
      </c>
      <c r="K816" s="17" t="e">
        <f>Tabuľka9[[#This Row],[Cena za MJ s DPH]]*Tabuľka9[[#This Row],[Predpokladaný odber počas 6 mesiacov]]</f>
        <v>#REF!</v>
      </c>
      <c r="L816" s="1">
        <v>647926</v>
      </c>
      <c r="M816" t="e">
        <f>_xlfn.XLOOKUP(Tabuľka9[[#This Row],[IČO]],#REF!,#REF!)</f>
        <v>#REF!</v>
      </c>
      <c r="N816" t="e">
        <f>_xlfn.XLOOKUP(Tabuľka9[[#This Row],[IČO]],#REF!,#REF!)</f>
        <v>#REF!</v>
      </c>
    </row>
    <row r="817" spans="1:14" hidden="1" x14ac:dyDescent="0.35">
      <c r="A817" t="s">
        <v>125</v>
      </c>
      <c r="B817" t="s">
        <v>155</v>
      </c>
      <c r="C817" t="s">
        <v>13</v>
      </c>
      <c r="E817" s="10">
        <f>IF(COUNTIF(cis_DPH!$B$2:$B$84,B817)&gt;0,D817*1.1,IF(COUNTIF(cis_DPH!$B$85:$B$171,B817)&gt;0,D817*1.2,"chyba"))</f>
        <v>0</v>
      </c>
      <c r="G817" s="16" t="e">
        <f>_xlfn.XLOOKUP(Tabuľka9[[#This Row],[položka]],#REF!,#REF!)</f>
        <v>#REF!</v>
      </c>
      <c r="I817" s="15">
        <f>Tabuľka9[[#This Row],[Aktuálna cena v RZ s DPH]]*Tabuľka9[[#This Row],[Priemerný odber za mesiac]]</f>
        <v>0</v>
      </c>
      <c r="K817" s="17" t="e">
        <f>Tabuľka9[[#This Row],[Cena za MJ s DPH]]*Tabuľka9[[#This Row],[Predpokladaný odber počas 6 mesiacov]]</f>
        <v>#REF!</v>
      </c>
      <c r="L817" s="1">
        <v>647926</v>
      </c>
      <c r="M817" t="e">
        <f>_xlfn.XLOOKUP(Tabuľka9[[#This Row],[IČO]],#REF!,#REF!)</f>
        <v>#REF!</v>
      </c>
      <c r="N817" t="e">
        <f>_xlfn.XLOOKUP(Tabuľka9[[#This Row],[IČO]],#REF!,#REF!)</f>
        <v>#REF!</v>
      </c>
    </row>
    <row r="818" spans="1:14" hidden="1" x14ac:dyDescent="0.35">
      <c r="A818" t="s">
        <v>125</v>
      </c>
      <c r="B818" t="s">
        <v>156</v>
      </c>
      <c r="C818" t="s">
        <v>13</v>
      </c>
      <c r="D818" s="9">
        <v>5.5</v>
      </c>
      <c r="E818" s="10">
        <f>IF(COUNTIF(cis_DPH!$B$2:$B$84,B818)&gt;0,D818*1.1,IF(COUNTIF(cis_DPH!$B$85:$B$171,B818)&gt;0,D818*1.2,"chyba"))</f>
        <v>6.6</v>
      </c>
      <c r="G818" s="16" t="e">
        <f>_xlfn.XLOOKUP(Tabuľka9[[#This Row],[položka]],#REF!,#REF!)</f>
        <v>#REF!</v>
      </c>
      <c r="H818">
        <v>12</v>
      </c>
      <c r="I818" s="15">
        <f>Tabuľka9[[#This Row],[Aktuálna cena v RZ s DPH]]*Tabuľka9[[#This Row],[Priemerný odber za mesiac]]</f>
        <v>79.199999999999989</v>
      </c>
      <c r="K818" s="17" t="e">
        <f>Tabuľka9[[#This Row],[Cena za MJ s DPH]]*Tabuľka9[[#This Row],[Predpokladaný odber počas 6 mesiacov]]</f>
        <v>#REF!</v>
      </c>
      <c r="L818" s="1">
        <v>647926</v>
      </c>
      <c r="M818" t="e">
        <f>_xlfn.XLOOKUP(Tabuľka9[[#This Row],[IČO]],#REF!,#REF!)</f>
        <v>#REF!</v>
      </c>
      <c r="N818" t="e">
        <f>_xlfn.XLOOKUP(Tabuľka9[[#This Row],[IČO]],#REF!,#REF!)</f>
        <v>#REF!</v>
      </c>
    </row>
    <row r="819" spans="1:14" hidden="1" x14ac:dyDescent="0.35">
      <c r="A819" t="s">
        <v>125</v>
      </c>
      <c r="B819" t="s">
        <v>157</v>
      </c>
      <c r="C819" t="s">
        <v>13</v>
      </c>
      <c r="D819" s="9">
        <v>3.8</v>
      </c>
      <c r="E819" s="10">
        <f>IF(COUNTIF(cis_DPH!$B$2:$B$84,B819)&gt;0,D819*1.1,IF(COUNTIF(cis_DPH!$B$85:$B$171,B819)&gt;0,D819*1.2,"chyba"))</f>
        <v>4.5599999999999996</v>
      </c>
      <c r="G819" s="16" t="e">
        <f>_xlfn.XLOOKUP(Tabuľka9[[#This Row],[položka]],#REF!,#REF!)</f>
        <v>#REF!</v>
      </c>
      <c r="H819">
        <v>8</v>
      </c>
      <c r="I819" s="15">
        <f>Tabuľka9[[#This Row],[Aktuálna cena v RZ s DPH]]*Tabuľka9[[#This Row],[Priemerný odber za mesiac]]</f>
        <v>36.479999999999997</v>
      </c>
      <c r="K819" s="17" t="e">
        <f>Tabuľka9[[#This Row],[Cena za MJ s DPH]]*Tabuľka9[[#This Row],[Predpokladaný odber počas 6 mesiacov]]</f>
        <v>#REF!</v>
      </c>
      <c r="L819" s="1">
        <v>647926</v>
      </c>
      <c r="M819" t="e">
        <f>_xlfn.XLOOKUP(Tabuľka9[[#This Row],[IČO]],#REF!,#REF!)</f>
        <v>#REF!</v>
      </c>
      <c r="N819" t="e">
        <f>_xlfn.XLOOKUP(Tabuľka9[[#This Row],[IČO]],#REF!,#REF!)</f>
        <v>#REF!</v>
      </c>
    </row>
    <row r="820" spans="1:14" hidden="1" x14ac:dyDescent="0.35">
      <c r="A820" t="s">
        <v>125</v>
      </c>
      <c r="B820" t="s">
        <v>158</v>
      </c>
      <c r="C820" t="s">
        <v>13</v>
      </c>
      <c r="D820" s="9">
        <v>4</v>
      </c>
      <c r="E820" s="10">
        <f>IF(COUNTIF(cis_DPH!$B$2:$B$84,B820)&gt;0,D820*1.1,IF(COUNTIF(cis_DPH!$B$85:$B$171,B820)&gt;0,D820*1.2,"chyba"))</f>
        <v>4.8</v>
      </c>
      <c r="G820" s="16" t="e">
        <f>_xlfn.XLOOKUP(Tabuľka9[[#This Row],[položka]],#REF!,#REF!)</f>
        <v>#REF!</v>
      </c>
      <c r="H820">
        <v>10</v>
      </c>
      <c r="I820" s="15">
        <f>Tabuľka9[[#This Row],[Aktuálna cena v RZ s DPH]]*Tabuľka9[[#This Row],[Priemerný odber za mesiac]]</f>
        <v>48</v>
      </c>
      <c r="K820" s="17" t="e">
        <f>Tabuľka9[[#This Row],[Cena za MJ s DPH]]*Tabuľka9[[#This Row],[Predpokladaný odber počas 6 mesiacov]]</f>
        <v>#REF!</v>
      </c>
      <c r="L820" s="1">
        <v>647926</v>
      </c>
      <c r="M820" t="e">
        <f>_xlfn.XLOOKUP(Tabuľka9[[#This Row],[IČO]],#REF!,#REF!)</f>
        <v>#REF!</v>
      </c>
      <c r="N820" t="e">
        <f>_xlfn.XLOOKUP(Tabuľka9[[#This Row],[IČO]],#REF!,#REF!)</f>
        <v>#REF!</v>
      </c>
    </row>
    <row r="821" spans="1:14" hidden="1" x14ac:dyDescent="0.35">
      <c r="A821" t="s">
        <v>125</v>
      </c>
      <c r="B821" t="s">
        <v>159</v>
      </c>
      <c r="C821" t="s">
        <v>13</v>
      </c>
      <c r="E821" s="10">
        <f>IF(COUNTIF(cis_DPH!$B$2:$B$84,B821)&gt;0,D821*1.1,IF(COUNTIF(cis_DPH!$B$85:$B$171,B821)&gt;0,D821*1.2,"chyba"))</f>
        <v>0</v>
      </c>
      <c r="G821" s="16" t="e">
        <f>_xlfn.XLOOKUP(Tabuľka9[[#This Row],[položka]],#REF!,#REF!)</f>
        <v>#REF!</v>
      </c>
      <c r="I821" s="15">
        <f>Tabuľka9[[#This Row],[Aktuálna cena v RZ s DPH]]*Tabuľka9[[#This Row],[Priemerný odber za mesiac]]</f>
        <v>0</v>
      </c>
      <c r="K821" s="17" t="e">
        <f>Tabuľka9[[#This Row],[Cena za MJ s DPH]]*Tabuľka9[[#This Row],[Predpokladaný odber počas 6 mesiacov]]</f>
        <v>#REF!</v>
      </c>
      <c r="L821" s="1">
        <v>647926</v>
      </c>
      <c r="M821" t="e">
        <f>_xlfn.XLOOKUP(Tabuľka9[[#This Row],[IČO]],#REF!,#REF!)</f>
        <v>#REF!</v>
      </c>
      <c r="N821" t="e">
        <f>_xlfn.XLOOKUP(Tabuľka9[[#This Row],[IČO]],#REF!,#REF!)</f>
        <v>#REF!</v>
      </c>
    </row>
    <row r="822" spans="1:14" hidden="1" x14ac:dyDescent="0.35">
      <c r="A822" t="s">
        <v>125</v>
      </c>
      <c r="B822" t="s">
        <v>160</v>
      </c>
      <c r="C822" t="s">
        <v>13</v>
      </c>
      <c r="E822" s="10">
        <f>IF(COUNTIF(cis_DPH!$B$2:$B$84,B822)&gt;0,D822*1.1,IF(COUNTIF(cis_DPH!$B$85:$B$171,B822)&gt;0,D822*1.2,"chyba"))</f>
        <v>0</v>
      </c>
      <c r="G822" s="16" t="e">
        <f>_xlfn.XLOOKUP(Tabuľka9[[#This Row],[položka]],#REF!,#REF!)</f>
        <v>#REF!</v>
      </c>
      <c r="I822" s="15">
        <f>Tabuľka9[[#This Row],[Aktuálna cena v RZ s DPH]]*Tabuľka9[[#This Row],[Priemerný odber za mesiac]]</f>
        <v>0</v>
      </c>
      <c r="K822" s="17" t="e">
        <f>Tabuľka9[[#This Row],[Cena za MJ s DPH]]*Tabuľka9[[#This Row],[Predpokladaný odber počas 6 mesiacov]]</f>
        <v>#REF!</v>
      </c>
      <c r="L822" s="1">
        <v>647926</v>
      </c>
      <c r="M822" t="e">
        <f>_xlfn.XLOOKUP(Tabuľka9[[#This Row],[IČO]],#REF!,#REF!)</f>
        <v>#REF!</v>
      </c>
      <c r="N822" t="e">
        <f>_xlfn.XLOOKUP(Tabuľka9[[#This Row],[IČO]],#REF!,#REF!)</f>
        <v>#REF!</v>
      </c>
    </row>
    <row r="823" spans="1:14" hidden="1" x14ac:dyDescent="0.35">
      <c r="A823" t="s">
        <v>125</v>
      </c>
      <c r="B823" t="s">
        <v>161</v>
      </c>
      <c r="C823" t="s">
        <v>13</v>
      </c>
      <c r="E823" s="10">
        <f>IF(COUNTIF(cis_DPH!$B$2:$B$84,B823)&gt;0,D823*1.1,IF(COUNTIF(cis_DPH!$B$85:$B$171,B823)&gt;0,D823*1.2,"chyba"))</f>
        <v>0</v>
      </c>
      <c r="G823" s="16" t="e">
        <f>_xlfn.XLOOKUP(Tabuľka9[[#This Row],[položka]],#REF!,#REF!)</f>
        <v>#REF!</v>
      </c>
      <c r="I823" s="15">
        <f>Tabuľka9[[#This Row],[Aktuálna cena v RZ s DPH]]*Tabuľka9[[#This Row],[Priemerný odber za mesiac]]</f>
        <v>0</v>
      </c>
      <c r="K823" s="17" t="e">
        <f>Tabuľka9[[#This Row],[Cena za MJ s DPH]]*Tabuľka9[[#This Row],[Predpokladaný odber počas 6 mesiacov]]</f>
        <v>#REF!</v>
      </c>
      <c r="L823" s="1">
        <v>647926</v>
      </c>
      <c r="M823" t="e">
        <f>_xlfn.XLOOKUP(Tabuľka9[[#This Row],[IČO]],#REF!,#REF!)</f>
        <v>#REF!</v>
      </c>
      <c r="N823" t="e">
        <f>_xlfn.XLOOKUP(Tabuľka9[[#This Row],[IČO]],#REF!,#REF!)</f>
        <v>#REF!</v>
      </c>
    </row>
    <row r="824" spans="1:14" hidden="1" x14ac:dyDescent="0.35">
      <c r="A824" t="s">
        <v>125</v>
      </c>
      <c r="B824" t="s">
        <v>162</v>
      </c>
      <c r="C824" t="s">
        <v>13</v>
      </c>
      <c r="E824" s="10">
        <f>IF(COUNTIF(cis_DPH!$B$2:$B$84,B824)&gt;0,D824*1.1,IF(COUNTIF(cis_DPH!$B$85:$B$171,B824)&gt;0,D824*1.2,"chyba"))</f>
        <v>0</v>
      </c>
      <c r="G824" s="16" t="e">
        <f>_xlfn.XLOOKUP(Tabuľka9[[#This Row],[položka]],#REF!,#REF!)</f>
        <v>#REF!</v>
      </c>
      <c r="I824" s="15">
        <f>Tabuľka9[[#This Row],[Aktuálna cena v RZ s DPH]]*Tabuľka9[[#This Row],[Priemerný odber za mesiac]]</f>
        <v>0</v>
      </c>
      <c r="K824" s="17" t="e">
        <f>Tabuľka9[[#This Row],[Cena za MJ s DPH]]*Tabuľka9[[#This Row],[Predpokladaný odber počas 6 mesiacov]]</f>
        <v>#REF!</v>
      </c>
      <c r="L824" s="1">
        <v>647926</v>
      </c>
      <c r="M824" t="e">
        <f>_xlfn.XLOOKUP(Tabuľka9[[#This Row],[IČO]],#REF!,#REF!)</f>
        <v>#REF!</v>
      </c>
      <c r="N824" t="e">
        <f>_xlfn.XLOOKUP(Tabuľka9[[#This Row],[IČO]],#REF!,#REF!)</f>
        <v>#REF!</v>
      </c>
    </row>
    <row r="825" spans="1:14" hidden="1" x14ac:dyDescent="0.35">
      <c r="A825" t="s">
        <v>125</v>
      </c>
      <c r="B825" t="s">
        <v>163</v>
      </c>
      <c r="C825" t="s">
        <v>13</v>
      </c>
      <c r="E825" s="10">
        <f>IF(COUNTIF(cis_DPH!$B$2:$B$84,B825)&gt;0,D825*1.1,IF(COUNTIF(cis_DPH!$B$85:$B$171,B825)&gt;0,D825*1.2,"chyba"))</f>
        <v>0</v>
      </c>
      <c r="G825" s="16" t="e">
        <f>_xlfn.XLOOKUP(Tabuľka9[[#This Row],[položka]],#REF!,#REF!)</f>
        <v>#REF!</v>
      </c>
      <c r="I825" s="15">
        <f>Tabuľka9[[#This Row],[Aktuálna cena v RZ s DPH]]*Tabuľka9[[#This Row],[Priemerný odber za mesiac]]</f>
        <v>0</v>
      </c>
      <c r="K825" s="17" t="e">
        <f>Tabuľka9[[#This Row],[Cena za MJ s DPH]]*Tabuľka9[[#This Row],[Predpokladaný odber počas 6 mesiacov]]</f>
        <v>#REF!</v>
      </c>
      <c r="L825" s="1">
        <v>647926</v>
      </c>
      <c r="M825" t="e">
        <f>_xlfn.XLOOKUP(Tabuľka9[[#This Row],[IČO]],#REF!,#REF!)</f>
        <v>#REF!</v>
      </c>
      <c r="N825" t="e">
        <f>_xlfn.XLOOKUP(Tabuľka9[[#This Row],[IČO]],#REF!,#REF!)</f>
        <v>#REF!</v>
      </c>
    </row>
    <row r="826" spans="1:14" hidden="1" x14ac:dyDescent="0.35">
      <c r="A826" t="s">
        <v>125</v>
      </c>
      <c r="B826" t="s">
        <v>164</v>
      </c>
      <c r="C826" t="s">
        <v>13</v>
      </c>
      <c r="D826" s="9">
        <v>3.75</v>
      </c>
      <c r="E826" s="10">
        <f>IF(COUNTIF(cis_DPH!$B$2:$B$84,B826)&gt;0,D826*1.1,IF(COUNTIF(cis_DPH!$B$85:$B$171,B826)&gt;0,D826*1.2,"chyba"))</f>
        <v>4.5</v>
      </c>
      <c r="G826" s="16" t="e">
        <f>_xlfn.XLOOKUP(Tabuľka9[[#This Row],[položka]],#REF!,#REF!)</f>
        <v>#REF!</v>
      </c>
      <c r="H826">
        <v>12</v>
      </c>
      <c r="I826" s="15">
        <f>Tabuľka9[[#This Row],[Aktuálna cena v RZ s DPH]]*Tabuľka9[[#This Row],[Priemerný odber za mesiac]]</f>
        <v>54</v>
      </c>
      <c r="K826" s="17" t="e">
        <f>Tabuľka9[[#This Row],[Cena za MJ s DPH]]*Tabuľka9[[#This Row],[Predpokladaný odber počas 6 mesiacov]]</f>
        <v>#REF!</v>
      </c>
      <c r="L826" s="1">
        <v>647926</v>
      </c>
      <c r="M826" t="e">
        <f>_xlfn.XLOOKUP(Tabuľka9[[#This Row],[IČO]],#REF!,#REF!)</f>
        <v>#REF!</v>
      </c>
      <c r="N826" t="e">
        <f>_xlfn.XLOOKUP(Tabuľka9[[#This Row],[IČO]],#REF!,#REF!)</f>
        <v>#REF!</v>
      </c>
    </row>
    <row r="827" spans="1:14" hidden="1" x14ac:dyDescent="0.35">
      <c r="A827" t="s">
        <v>125</v>
      </c>
      <c r="B827" t="s">
        <v>165</v>
      </c>
      <c r="C827" t="s">
        <v>13</v>
      </c>
      <c r="D827" s="9">
        <v>4.4000000000000004</v>
      </c>
      <c r="E827" s="10">
        <f>IF(COUNTIF(cis_DPH!$B$2:$B$84,B827)&gt;0,D827*1.1,IF(COUNTIF(cis_DPH!$B$85:$B$171,B827)&gt;0,D827*1.2,"chyba"))</f>
        <v>5.28</v>
      </c>
      <c r="G827" s="16" t="e">
        <f>_xlfn.XLOOKUP(Tabuľka9[[#This Row],[položka]],#REF!,#REF!)</f>
        <v>#REF!</v>
      </c>
      <c r="H827">
        <v>8</v>
      </c>
      <c r="I827" s="15">
        <f>Tabuľka9[[#This Row],[Aktuálna cena v RZ s DPH]]*Tabuľka9[[#This Row],[Priemerný odber za mesiac]]</f>
        <v>42.24</v>
      </c>
      <c r="K827" s="17" t="e">
        <f>Tabuľka9[[#This Row],[Cena za MJ s DPH]]*Tabuľka9[[#This Row],[Predpokladaný odber počas 6 mesiacov]]</f>
        <v>#REF!</v>
      </c>
      <c r="L827" s="1">
        <v>647926</v>
      </c>
      <c r="M827" t="e">
        <f>_xlfn.XLOOKUP(Tabuľka9[[#This Row],[IČO]],#REF!,#REF!)</f>
        <v>#REF!</v>
      </c>
      <c r="N827" t="e">
        <f>_xlfn.XLOOKUP(Tabuľka9[[#This Row],[IČO]],#REF!,#REF!)</f>
        <v>#REF!</v>
      </c>
    </row>
    <row r="828" spans="1:14" hidden="1" x14ac:dyDescent="0.35">
      <c r="A828" t="s">
        <v>125</v>
      </c>
      <c r="B828" t="s">
        <v>166</v>
      </c>
      <c r="C828" t="s">
        <v>13</v>
      </c>
      <c r="D828" s="9">
        <v>1.75</v>
      </c>
      <c r="E828" s="10">
        <f>IF(COUNTIF(cis_DPH!$B$2:$B$84,B828)&gt;0,D828*1.1,IF(COUNTIF(cis_DPH!$B$85:$B$171,B828)&gt;0,D828*1.2,"chyba"))</f>
        <v>2.1</v>
      </c>
      <c r="G828" s="16" t="e">
        <f>_xlfn.XLOOKUP(Tabuľka9[[#This Row],[položka]],#REF!,#REF!)</f>
        <v>#REF!</v>
      </c>
      <c r="H828">
        <v>37</v>
      </c>
      <c r="I828" s="15">
        <f>Tabuľka9[[#This Row],[Aktuálna cena v RZ s DPH]]*Tabuľka9[[#This Row],[Priemerný odber za mesiac]]</f>
        <v>77.7</v>
      </c>
      <c r="K828" s="17" t="e">
        <f>Tabuľka9[[#This Row],[Cena za MJ s DPH]]*Tabuľka9[[#This Row],[Predpokladaný odber počas 6 mesiacov]]</f>
        <v>#REF!</v>
      </c>
      <c r="L828" s="1">
        <v>647926</v>
      </c>
      <c r="M828" t="e">
        <f>_xlfn.XLOOKUP(Tabuľka9[[#This Row],[IČO]],#REF!,#REF!)</f>
        <v>#REF!</v>
      </c>
      <c r="N828" t="e">
        <f>_xlfn.XLOOKUP(Tabuľka9[[#This Row],[IČO]],#REF!,#REF!)</f>
        <v>#REF!</v>
      </c>
    </row>
    <row r="829" spans="1:14" hidden="1" x14ac:dyDescent="0.35">
      <c r="A829" t="s">
        <v>125</v>
      </c>
      <c r="B829" t="s">
        <v>167</v>
      </c>
      <c r="C829" t="s">
        <v>13</v>
      </c>
      <c r="D829" s="9">
        <v>3.8</v>
      </c>
      <c r="E829" s="10">
        <f>IF(COUNTIF(cis_DPH!$B$2:$B$84,B829)&gt;0,D829*1.1,IF(COUNTIF(cis_DPH!$B$85:$B$171,B829)&gt;0,D829*1.2,"chyba"))</f>
        <v>4.5599999999999996</v>
      </c>
      <c r="G829" s="16" t="e">
        <f>_xlfn.XLOOKUP(Tabuľka9[[#This Row],[položka]],#REF!,#REF!)</f>
        <v>#REF!</v>
      </c>
      <c r="H829">
        <v>9</v>
      </c>
      <c r="I829" s="15">
        <f>Tabuľka9[[#This Row],[Aktuálna cena v RZ s DPH]]*Tabuľka9[[#This Row],[Priemerný odber za mesiac]]</f>
        <v>41.04</v>
      </c>
      <c r="K829" s="17" t="e">
        <f>Tabuľka9[[#This Row],[Cena za MJ s DPH]]*Tabuľka9[[#This Row],[Predpokladaný odber počas 6 mesiacov]]</f>
        <v>#REF!</v>
      </c>
      <c r="L829" s="1">
        <v>647926</v>
      </c>
      <c r="M829" t="e">
        <f>_xlfn.XLOOKUP(Tabuľka9[[#This Row],[IČO]],#REF!,#REF!)</f>
        <v>#REF!</v>
      </c>
      <c r="N829" t="e">
        <f>_xlfn.XLOOKUP(Tabuľka9[[#This Row],[IČO]],#REF!,#REF!)</f>
        <v>#REF!</v>
      </c>
    </row>
    <row r="830" spans="1:14" hidden="1" x14ac:dyDescent="0.35">
      <c r="A830" t="s">
        <v>125</v>
      </c>
      <c r="B830" t="s">
        <v>168</v>
      </c>
      <c r="C830" t="s">
        <v>13</v>
      </c>
      <c r="D830" s="9">
        <v>2.95</v>
      </c>
      <c r="E830" s="10">
        <f>IF(COUNTIF(cis_DPH!$B$2:$B$84,B830)&gt;0,D830*1.1,IF(COUNTIF(cis_DPH!$B$85:$B$171,B830)&gt;0,D830*1.2,"chyba"))</f>
        <v>3.54</v>
      </c>
      <c r="G830" s="16" t="e">
        <f>_xlfn.XLOOKUP(Tabuľka9[[#This Row],[položka]],#REF!,#REF!)</f>
        <v>#REF!</v>
      </c>
      <c r="H830">
        <v>28</v>
      </c>
      <c r="I830" s="15">
        <f>Tabuľka9[[#This Row],[Aktuálna cena v RZ s DPH]]*Tabuľka9[[#This Row],[Priemerný odber za mesiac]]</f>
        <v>99.12</v>
      </c>
      <c r="K830" s="17" t="e">
        <f>Tabuľka9[[#This Row],[Cena za MJ s DPH]]*Tabuľka9[[#This Row],[Predpokladaný odber počas 6 mesiacov]]</f>
        <v>#REF!</v>
      </c>
      <c r="L830" s="1">
        <v>647926</v>
      </c>
      <c r="M830" t="e">
        <f>_xlfn.XLOOKUP(Tabuľka9[[#This Row],[IČO]],#REF!,#REF!)</f>
        <v>#REF!</v>
      </c>
      <c r="N830" t="e">
        <f>_xlfn.XLOOKUP(Tabuľka9[[#This Row],[IČO]],#REF!,#REF!)</f>
        <v>#REF!</v>
      </c>
    </row>
    <row r="831" spans="1:14" hidden="1" x14ac:dyDescent="0.35">
      <c r="A831" t="s">
        <v>125</v>
      </c>
      <c r="B831" t="s">
        <v>169</v>
      </c>
      <c r="C831" t="s">
        <v>13</v>
      </c>
      <c r="E831" s="10">
        <f>IF(COUNTIF(cis_DPH!$B$2:$B$84,B831)&gt;0,D831*1.1,IF(COUNTIF(cis_DPH!$B$85:$B$171,B831)&gt;0,D831*1.2,"chyba"))</f>
        <v>0</v>
      </c>
      <c r="G831" s="16" t="e">
        <f>_xlfn.XLOOKUP(Tabuľka9[[#This Row],[položka]],#REF!,#REF!)</f>
        <v>#REF!</v>
      </c>
      <c r="I831" s="15">
        <f>Tabuľka9[[#This Row],[Aktuálna cena v RZ s DPH]]*Tabuľka9[[#This Row],[Priemerný odber za mesiac]]</f>
        <v>0</v>
      </c>
      <c r="K831" s="17" t="e">
        <f>Tabuľka9[[#This Row],[Cena za MJ s DPH]]*Tabuľka9[[#This Row],[Predpokladaný odber počas 6 mesiacov]]</f>
        <v>#REF!</v>
      </c>
      <c r="L831" s="1">
        <v>647926</v>
      </c>
      <c r="M831" t="e">
        <f>_xlfn.XLOOKUP(Tabuľka9[[#This Row],[IČO]],#REF!,#REF!)</f>
        <v>#REF!</v>
      </c>
      <c r="N831" t="e">
        <f>_xlfn.XLOOKUP(Tabuľka9[[#This Row],[IČO]],#REF!,#REF!)</f>
        <v>#REF!</v>
      </c>
    </row>
    <row r="832" spans="1:14" hidden="1" x14ac:dyDescent="0.35">
      <c r="A832" t="s">
        <v>125</v>
      </c>
      <c r="B832" t="s">
        <v>170</v>
      </c>
      <c r="C832" t="s">
        <v>13</v>
      </c>
      <c r="E832" s="10">
        <f>IF(COUNTIF(cis_DPH!$B$2:$B$84,B832)&gt;0,D832*1.1,IF(COUNTIF(cis_DPH!$B$85:$B$171,B832)&gt;0,D832*1.2,"chyba"))</f>
        <v>0</v>
      </c>
      <c r="G832" s="16" t="e">
        <f>_xlfn.XLOOKUP(Tabuľka9[[#This Row],[položka]],#REF!,#REF!)</f>
        <v>#REF!</v>
      </c>
      <c r="I832" s="15">
        <f>Tabuľka9[[#This Row],[Aktuálna cena v RZ s DPH]]*Tabuľka9[[#This Row],[Priemerný odber za mesiac]]</f>
        <v>0</v>
      </c>
      <c r="K832" s="17" t="e">
        <f>Tabuľka9[[#This Row],[Cena za MJ s DPH]]*Tabuľka9[[#This Row],[Predpokladaný odber počas 6 mesiacov]]</f>
        <v>#REF!</v>
      </c>
      <c r="L832" s="1">
        <v>647926</v>
      </c>
      <c r="M832" t="e">
        <f>_xlfn.XLOOKUP(Tabuľka9[[#This Row],[IČO]],#REF!,#REF!)</f>
        <v>#REF!</v>
      </c>
      <c r="N832" t="e">
        <f>_xlfn.XLOOKUP(Tabuľka9[[#This Row],[IČO]],#REF!,#REF!)</f>
        <v>#REF!</v>
      </c>
    </row>
    <row r="833" spans="1:14" hidden="1" x14ac:dyDescent="0.35">
      <c r="A833" t="s">
        <v>125</v>
      </c>
      <c r="B833" t="s">
        <v>171</v>
      </c>
      <c r="C833" t="s">
        <v>13</v>
      </c>
      <c r="E833" s="10">
        <f>IF(COUNTIF(cis_DPH!$B$2:$B$84,B833)&gt;0,D833*1.1,IF(COUNTIF(cis_DPH!$B$85:$B$171,B833)&gt;0,D833*1.2,"chyba"))</f>
        <v>0</v>
      </c>
      <c r="G833" s="16" t="e">
        <f>_xlfn.XLOOKUP(Tabuľka9[[#This Row],[položka]],#REF!,#REF!)</f>
        <v>#REF!</v>
      </c>
      <c r="I833" s="15">
        <f>Tabuľka9[[#This Row],[Aktuálna cena v RZ s DPH]]*Tabuľka9[[#This Row],[Priemerný odber za mesiac]]</f>
        <v>0</v>
      </c>
      <c r="K833" s="17" t="e">
        <f>Tabuľka9[[#This Row],[Cena za MJ s DPH]]*Tabuľka9[[#This Row],[Predpokladaný odber počas 6 mesiacov]]</f>
        <v>#REF!</v>
      </c>
      <c r="L833" s="1">
        <v>647926</v>
      </c>
      <c r="M833" t="e">
        <f>_xlfn.XLOOKUP(Tabuľka9[[#This Row],[IČO]],#REF!,#REF!)</f>
        <v>#REF!</v>
      </c>
      <c r="N833" t="e">
        <f>_xlfn.XLOOKUP(Tabuľka9[[#This Row],[IČO]],#REF!,#REF!)</f>
        <v>#REF!</v>
      </c>
    </row>
    <row r="834" spans="1:14" hidden="1" x14ac:dyDescent="0.35">
      <c r="A834" t="s">
        <v>125</v>
      </c>
      <c r="B834" t="s">
        <v>172</v>
      </c>
      <c r="C834" t="s">
        <v>13</v>
      </c>
      <c r="E834" s="10">
        <f>IF(COUNTIF(cis_DPH!$B$2:$B$84,B834)&gt;0,D834*1.1,IF(COUNTIF(cis_DPH!$B$85:$B$171,B834)&gt;0,D834*1.2,"chyba"))</f>
        <v>0</v>
      </c>
      <c r="G834" s="16" t="e">
        <f>_xlfn.XLOOKUP(Tabuľka9[[#This Row],[položka]],#REF!,#REF!)</f>
        <v>#REF!</v>
      </c>
      <c r="I834" s="15">
        <f>Tabuľka9[[#This Row],[Aktuálna cena v RZ s DPH]]*Tabuľka9[[#This Row],[Priemerný odber za mesiac]]</f>
        <v>0</v>
      </c>
      <c r="K834" s="17" t="e">
        <f>Tabuľka9[[#This Row],[Cena za MJ s DPH]]*Tabuľka9[[#This Row],[Predpokladaný odber počas 6 mesiacov]]</f>
        <v>#REF!</v>
      </c>
      <c r="L834" s="1">
        <v>647926</v>
      </c>
      <c r="M834" t="e">
        <f>_xlfn.XLOOKUP(Tabuľka9[[#This Row],[IČO]],#REF!,#REF!)</f>
        <v>#REF!</v>
      </c>
      <c r="N834" t="e">
        <f>_xlfn.XLOOKUP(Tabuľka9[[#This Row],[IČO]],#REF!,#REF!)</f>
        <v>#REF!</v>
      </c>
    </row>
    <row r="835" spans="1:14" hidden="1" x14ac:dyDescent="0.35">
      <c r="A835" t="s">
        <v>125</v>
      </c>
      <c r="B835" t="s">
        <v>173</v>
      </c>
      <c r="C835" t="s">
        <v>13</v>
      </c>
      <c r="D835" s="9">
        <v>3.33</v>
      </c>
      <c r="E835" s="10">
        <f>IF(COUNTIF(cis_DPH!$B$2:$B$84,B835)&gt;0,D835*1.1,IF(COUNTIF(cis_DPH!$B$85:$B$171,B835)&gt;0,D835*1.2,"chyba"))</f>
        <v>3.996</v>
      </c>
      <c r="G835" s="16" t="e">
        <f>_xlfn.XLOOKUP(Tabuľka9[[#This Row],[položka]],#REF!,#REF!)</f>
        <v>#REF!</v>
      </c>
      <c r="I835" s="15">
        <f>Tabuľka9[[#This Row],[Aktuálna cena v RZ s DPH]]*Tabuľka9[[#This Row],[Priemerný odber za mesiac]]</f>
        <v>0</v>
      </c>
      <c r="K835" s="17" t="e">
        <f>Tabuľka9[[#This Row],[Cena za MJ s DPH]]*Tabuľka9[[#This Row],[Predpokladaný odber počas 6 mesiacov]]</f>
        <v>#REF!</v>
      </c>
      <c r="L835" s="1">
        <v>647926</v>
      </c>
      <c r="M835" t="e">
        <f>_xlfn.XLOOKUP(Tabuľka9[[#This Row],[IČO]],#REF!,#REF!)</f>
        <v>#REF!</v>
      </c>
      <c r="N835" t="e">
        <f>_xlfn.XLOOKUP(Tabuľka9[[#This Row],[IČO]],#REF!,#REF!)</f>
        <v>#REF!</v>
      </c>
    </row>
    <row r="836" spans="1:14" hidden="1" x14ac:dyDescent="0.35">
      <c r="A836" t="s">
        <v>125</v>
      </c>
      <c r="B836" t="s">
        <v>174</v>
      </c>
      <c r="C836" t="s">
        <v>13</v>
      </c>
      <c r="D836" s="9">
        <v>3.33</v>
      </c>
      <c r="E836" s="10">
        <f>IF(COUNTIF(cis_DPH!$B$2:$B$84,B836)&gt;0,D836*1.1,IF(COUNTIF(cis_DPH!$B$85:$B$171,B836)&gt;0,D836*1.2,"chyba"))</f>
        <v>3.996</v>
      </c>
      <c r="G836" s="16" t="e">
        <f>_xlfn.XLOOKUP(Tabuľka9[[#This Row],[položka]],#REF!,#REF!)</f>
        <v>#REF!</v>
      </c>
      <c r="H836">
        <v>10</v>
      </c>
      <c r="I836" s="15">
        <f>Tabuľka9[[#This Row],[Aktuálna cena v RZ s DPH]]*Tabuľka9[[#This Row],[Priemerný odber za mesiac]]</f>
        <v>39.96</v>
      </c>
      <c r="K836" s="17" t="e">
        <f>Tabuľka9[[#This Row],[Cena za MJ s DPH]]*Tabuľka9[[#This Row],[Predpokladaný odber počas 6 mesiacov]]</f>
        <v>#REF!</v>
      </c>
      <c r="L836" s="1">
        <v>647926</v>
      </c>
      <c r="M836" t="e">
        <f>_xlfn.XLOOKUP(Tabuľka9[[#This Row],[IČO]],#REF!,#REF!)</f>
        <v>#REF!</v>
      </c>
      <c r="N836" t="e">
        <f>_xlfn.XLOOKUP(Tabuľka9[[#This Row],[IČO]],#REF!,#REF!)</f>
        <v>#REF!</v>
      </c>
    </row>
    <row r="837" spans="1:14" hidden="1" x14ac:dyDescent="0.35">
      <c r="A837" t="s">
        <v>125</v>
      </c>
      <c r="B837" t="s">
        <v>175</v>
      </c>
      <c r="C837" t="s">
        <v>13</v>
      </c>
      <c r="E837" s="10">
        <f>IF(COUNTIF(cis_DPH!$B$2:$B$84,B837)&gt;0,D837*1.1,IF(COUNTIF(cis_DPH!$B$85:$B$171,B837)&gt;0,D837*1.2,"chyba"))</f>
        <v>0</v>
      </c>
      <c r="G837" s="16" t="e">
        <f>_xlfn.XLOOKUP(Tabuľka9[[#This Row],[položka]],#REF!,#REF!)</f>
        <v>#REF!</v>
      </c>
      <c r="I837" s="15">
        <f>Tabuľka9[[#This Row],[Aktuálna cena v RZ s DPH]]*Tabuľka9[[#This Row],[Priemerný odber za mesiac]]</f>
        <v>0</v>
      </c>
      <c r="K837" s="17" t="e">
        <f>Tabuľka9[[#This Row],[Cena za MJ s DPH]]*Tabuľka9[[#This Row],[Predpokladaný odber počas 6 mesiacov]]</f>
        <v>#REF!</v>
      </c>
      <c r="L837" s="1">
        <v>647926</v>
      </c>
      <c r="M837" t="e">
        <f>_xlfn.XLOOKUP(Tabuľka9[[#This Row],[IČO]],#REF!,#REF!)</f>
        <v>#REF!</v>
      </c>
      <c r="N837" t="e">
        <f>_xlfn.XLOOKUP(Tabuľka9[[#This Row],[IČO]],#REF!,#REF!)</f>
        <v>#REF!</v>
      </c>
    </row>
    <row r="838" spans="1:14" hidden="1" x14ac:dyDescent="0.35">
      <c r="A838" t="s">
        <v>125</v>
      </c>
      <c r="B838" t="s">
        <v>176</v>
      </c>
      <c r="C838" t="s">
        <v>13</v>
      </c>
      <c r="D838" s="9">
        <v>3.9</v>
      </c>
      <c r="E838" s="10">
        <f>IF(COUNTIF(cis_DPH!$B$2:$B$84,B838)&gt;0,D838*1.1,IF(COUNTIF(cis_DPH!$B$85:$B$171,B838)&gt;0,D838*1.2,"chyba"))</f>
        <v>4.68</v>
      </c>
      <c r="G838" s="16" t="e">
        <f>_xlfn.XLOOKUP(Tabuľka9[[#This Row],[položka]],#REF!,#REF!)</f>
        <v>#REF!</v>
      </c>
      <c r="H838">
        <v>23</v>
      </c>
      <c r="I838" s="15">
        <f>Tabuľka9[[#This Row],[Aktuálna cena v RZ s DPH]]*Tabuľka9[[#This Row],[Priemerný odber za mesiac]]</f>
        <v>107.63999999999999</v>
      </c>
      <c r="K838" s="17" t="e">
        <f>Tabuľka9[[#This Row],[Cena za MJ s DPH]]*Tabuľka9[[#This Row],[Predpokladaný odber počas 6 mesiacov]]</f>
        <v>#REF!</v>
      </c>
      <c r="L838" s="1">
        <v>647926</v>
      </c>
      <c r="M838" t="e">
        <f>_xlfn.XLOOKUP(Tabuľka9[[#This Row],[IČO]],#REF!,#REF!)</f>
        <v>#REF!</v>
      </c>
      <c r="N838" t="e">
        <f>_xlfn.XLOOKUP(Tabuľka9[[#This Row],[IČO]],#REF!,#REF!)</f>
        <v>#REF!</v>
      </c>
    </row>
    <row r="839" spans="1:14" hidden="1" x14ac:dyDescent="0.35">
      <c r="A839" t="s">
        <v>125</v>
      </c>
      <c r="B839" t="s">
        <v>177</v>
      </c>
      <c r="C839" t="s">
        <v>13</v>
      </c>
      <c r="E839" s="10">
        <f>IF(COUNTIF(cis_DPH!$B$2:$B$84,B839)&gt;0,D839*1.1,IF(COUNTIF(cis_DPH!$B$85:$B$171,B839)&gt;0,D839*1.2,"chyba"))</f>
        <v>0</v>
      </c>
      <c r="G839" s="16" t="e">
        <f>_xlfn.XLOOKUP(Tabuľka9[[#This Row],[položka]],#REF!,#REF!)</f>
        <v>#REF!</v>
      </c>
      <c r="I839" s="15">
        <f>Tabuľka9[[#This Row],[Aktuálna cena v RZ s DPH]]*Tabuľka9[[#This Row],[Priemerný odber za mesiac]]</f>
        <v>0</v>
      </c>
      <c r="K839" s="17" t="e">
        <f>Tabuľka9[[#This Row],[Cena za MJ s DPH]]*Tabuľka9[[#This Row],[Predpokladaný odber počas 6 mesiacov]]</f>
        <v>#REF!</v>
      </c>
      <c r="L839" s="1">
        <v>647926</v>
      </c>
      <c r="M839" t="e">
        <f>_xlfn.XLOOKUP(Tabuľka9[[#This Row],[IČO]],#REF!,#REF!)</f>
        <v>#REF!</v>
      </c>
      <c r="N839" t="e">
        <f>_xlfn.XLOOKUP(Tabuľka9[[#This Row],[IČO]],#REF!,#REF!)</f>
        <v>#REF!</v>
      </c>
    </row>
    <row r="840" spans="1:14" hidden="1" x14ac:dyDescent="0.35">
      <c r="A840" t="s">
        <v>125</v>
      </c>
      <c r="B840" t="s">
        <v>178</v>
      </c>
      <c r="C840" t="s">
        <v>13</v>
      </c>
      <c r="E840" s="10">
        <f>IF(COUNTIF(cis_DPH!$B$2:$B$84,B840)&gt;0,D840*1.1,IF(COUNTIF(cis_DPH!$B$85:$B$171,B840)&gt;0,D840*1.2,"chyba"))</f>
        <v>0</v>
      </c>
      <c r="G840" s="16" t="e">
        <f>_xlfn.XLOOKUP(Tabuľka9[[#This Row],[položka]],#REF!,#REF!)</f>
        <v>#REF!</v>
      </c>
      <c r="I840" s="15">
        <f>Tabuľka9[[#This Row],[Aktuálna cena v RZ s DPH]]*Tabuľka9[[#This Row],[Priemerný odber za mesiac]]</f>
        <v>0</v>
      </c>
      <c r="K840" s="17" t="e">
        <f>Tabuľka9[[#This Row],[Cena za MJ s DPH]]*Tabuľka9[[#This Row],[Predpokladaný odber počas 6 mesiacov]]</f>
        <v>#REF!</v>
      </c>
      <c r="L840" s="1">
        <v>647926</v>
      </c>
      <c r="M840" t="e">
        <f>_xlfn.XLOOKUP(Tabuľka9[[#This Row],[IČO]],#REF!,#REF!)</f>
        <v>#REF!</v>
      </c>
      <c r="N840" t="e">
        <f>_xlfn.XLOOKUP(Tabuľka9[[#This Row],[IČO]],#REF!,#REF!)</f>
        <v>#REF!</v>
      </c>
    </row>
    <row r="841" spans="1:14" hidden="1" x14ac:dyDescent="0.35">
      <c r="A841" t="s">
        <v>125</v>
      </c>
      <c r="B841" t="s">
        <v>179</v>
      </c>
      <c r="C841" t="s">
        <v>13</v>
      </c>
      <c r="D841" s="9">
        <v>3.9</v>
      </c>
      <c r="E841" s="10">
        <f>IF(COUNTIF(cis_DPH!$B$2:$B$84,B841)&gt;0,D841*1.1,IF(COUNTIF(cis_DPH!$B$85:$B$171,B841)&gt;0,D841*1.2,"chyba"))</f>
        <v>4.68</v>
      </c>
      <c r="G841" s="16" t="e">
        <f>_xlfn.XLOOKUP(Tabuľka9[[#This Row],[položka]],#REF!,#REF!)</f>
        <v>#REF!</v>
      </c>
      <c r="H841">
        <v>20</v>
      </c>
      <c r="I841" s="15">
        <f>Tabuľka9[[#This Row],[Aktuálna cena v RZ s DPH]]*Tabuľka9[[#This Row],[Priemerný odber za mesiac]]</f>
        <v>93.6</v>
      </c>
      <c r="K841" s="17" t="e">
        <f>Tabuľka9[[#This Row],[Cena za MJ s DPH]]*Tabuľka9[[#This Row],[Predpokladaný odber počas 6 mesiacov]]</f>
        <v>#REF!</v>
      </c>
      <c r="L841" s="1">
        <v>647926</v>
      </c>
      <c r="M841" t="e">
        <f>_xlfn.XLOOKUP(Tabuľka9[[#This Row],[IČO]],#REF!,#REF!)</f>
        <v>#REF!</v>
      </c>
      <c r="N841" t="e">
        <f>_xlfn.XLOOKUP(Tabuľka9[[#This Row],[IČO]],#REF!,#REF!)</f>
        <v>#REF!</v>
      </c>
    </row>
    <row r="842" spans="1:14" hidden="1" x14ac:dyDescent="0.35">
      <c r="A842" t="s">
        <v>125</v>
      </c>
      <c r="B842" t="s">
        <v>180</v>
      </c>
      <c r="C842" t="s">
        <v>13</v>
      </c>
      <c r="D842" s="9">
        <v>3.9</v>
      </c>
      <c r="E842" s="10">
        <f>IF(COUNTIF(cis_DPH!$B$2:$B$84,B842)&gt;0,D842*1.1,IF(COUNTIF(cis_DPH!$B$85:$B$171,B842)&gt;0,D842*1.2,"chyba"))</f>
        <v>4.68</v>
      </c>
      <c r="G842" s="16" t="e">
        <f>_xlfn.XLOOKUP(Tabuľka9[[#This Row],[položka]],#REF!,#REF!)</f>
        <v>#REF!</v>
      </c>
      <c r="H842">
        <v>20</v>
      </c>
      <c r="I842" s="15">
        <f>Tabuľka9[[#This Row],[Aktuálna cena v RZ s DPH]]*Tabuľka9[[#This Row],[Priemerný odber za mesiac]]</f>
        <v>93.6</v>
      </c>
      <c r="K842" s="17" t="e">
        <f>Tabuľka9[[#This Row],[Cena za MJ s DPH]]*Tabuľka9[[#This Row],[Predpokladaný odber počas 6 mesiacov]]</f>
        <v>#REF!</v>
      </c>
      <c r="L842" s="1">
        <v>647926</v>
      </c>
      <c r="M842" t="e">
        <f>_xlfn.XLOOKUP(Tabuľka9[[#This Row],[IČO]],#REF!,#REF!)</f>
        <v>#REF!</v>
      </c>
      <c r="N842" t="e">
        <f>_xlfn.XLOOKUP(Tabuľka9[[#This Row],[IČO]],#REF!,#REF!)</f>
        <v>#REF!</v>
      </c>
    </row>
    <row r="843" spans="1:14" hidden="1" x14ac:dyDescent="0.35">
      <c r="A843" t="s">
        <v>125</v>
      </c>
      <c r="B843" t="s">
        <v>181</v>
      </c>
      <c r="C843" t="s">
        <v>13</v>
      </c>
      <c r="D843" s="9">
        <v>3.9</v>
      </c>
      <c r="E843" s="10">
        <f>IF(COUNTIF(cis_DPH!$B$2:$B$84,B843)&gt;0,D843*1.1,IF(COUNTIF(cis_DPH!$B$85:$B$171,B843)&gt;0,D843*1.2,"chyba"))</f>
        <v>4.68</v>
      </c>
      <c r="G843" s="16" t="e">
        <f>_xlfn.XLOOKUP(Tabuľka9[[#This Row],[položka]],#REF!,#REF!)</f>
        <v>#REF!</v>
      </c>
      <c r="H843">
        <v>20</v>
      </c>
      <c r="I843" s="15">
        <f>Tabuľka9[[#This Row],[Aktuálna cena v RZ s DPH]]*Tabuľka9[[#This Row],[Priemerný odber za mesiac]]</f>
        <v>93.6</v>
      </c>
      <c r="K843" s="17" t="e">
        <f>Tabuľka9[[#This Row],[Cena za MJ s DPH]]*Tabuľka9[[#This Row],[Predpokladaný odber počas 6 mesiacov]]</f>
        <v>#REF!</v>
      </c>
      <c r="L843" s="1">
        <v>647926</v>
      </c>
      <c r="M843" t="e">
        <f>_xlfn.XLOOKUP(Tabuľka9[[#This Row],[IČO]],#REF!,#REF!)</f>
        <v>#REF!</v>
      </c>
      <c r="N843" t="e">
        <f>_xlfn.XLOOKUP(Tabuľka9[[#This Row],[IČO]],#REF!,#REF!)</f>
        <v>#REF!</v>
      </c>
    </row>
    <row r="844" spans="1:14" hidden="1" x14ac:dyDescent="0.35">
      <c r="A844" t="s">
        <v>125</v>
      </c>
      <c r="B844" t="s">
        <v>182</v>
      </c>
      <c r="C844" t="s">
        <v>13</v>
      </c>
      <c r="E844" s="10">
        <f>IF(COUNTIF(cis_DPH!$B$2:$B$84,B844)&gt;0,D844*1.1,IF(COUNTIF(cis_DPH!$B$85:$B$171,B844)&gt;0,D844*1.2,"chyba"))</f>
        <v>0</v>
      </c>
      <c r="G844" s="16" t="e">
        <f>_xlfn.XLOOKUP(Tabuľka9[[#This Row],[položka]],#REF!,#REF!)</f>
        <v>#REF!</v>
      </c>
      <c r="I844" s="15">
        <f>Tabuľka9[[#This Row],[Aktuálna cena v RZ s DPH]]*Tabuľka9[[#This Row],[Priemerný odber za mesiac]]</f>
        <v>0</v>
      </c>
      <c r="K844" s="17" t="e">
        <f>Tabuľka9[[#This Row],[Cena za MJ s DPH]]*Tabuľka9[[#This Row],[Predpokladaný odber počas 6 mesiacov]]</f>
        <v>#REF!</v>
      </c>
      <c r="L844" s="1">
        <v>647926</v>
      </c>
      <c r="M844" t="e">
        <f>_xlfn.XLOOKUP(Tabuľka9[[#This Row],[IČO]],#REF!,#REF!)</f>
        <v>#REF!</v>
      </c>
      <c r="N844" t="e">
        <f>_xlfn.XLOOKUP(Tabuľka9[[#This Row],[IČO]],#REF!,#REF!)</f>
        <v>#REF!</v>
      </c>
    </row>
    <row r="845" spans="1:14" hidden="1" x14ac:dyDescent="0.35">
      <c r="A845" t="s">
        <v>125</v>
      </c>
      <c r="B845" t="s">
        <v>183</v>
      </c>
      <c r="C845" t="s">
        <v>13</v>
      </c>
      <c r="E845" s="10">
        <f>IF(COUNTIF(cis_DPH!$B$2:$B$84,B845)&gt;0,D845*1.1,IF(COUNTIF(cis_DPH!$B$85:$B$171,B845)&gt;0,D845*1.2,"chyba"))</f>
        <v>0</v>
      </c>
      <c r="G845" s="16" t="e">
        <f>_xlfn.XLOOKUP(Tabuľka9[[#This Row],[položka]],#REF!,#REF!)</f>
        <v>#REF!</v>
      </c>
      <c r="I845" s="15">
        <f>Tabuľka9[[#This Row],[Aktuálna cena v RZ s DPH]]*Tabuľka9[[#This Row],[Priemerný odber za mesiac]]</f>
        <v>0</v>
      </c>
      <c r="K845" s="17" t="e">
        <f>Tabuľka9[[#This Row],[Cena za MJ s DPH]]*Tabuľka9[[#This Row],[Predpokladaný odber počas 6 mesiacov]]</f>
        <v>#REF!</v>
      </c>
      <c r="L845" s="1">
        <v>647926</v>
      </c>
      <c r="M845" t="e">
        <f>_xlfn.XLOOKUP(Tabuľka9[[#This Row],[IČO]],#REF!,#REF!)</f>
        <v>#REF!</v>
      </c>
      <c r="N845" t="e">
        <f>_xlfn.XLOOKUP(Tabuľka9[[#This Row],[IČO]],#REF!,#REF!)</f>
        <v>#REF!</v>
      </c>
    </row>
    <row r="846" spans="1:14" hidden="1" x14ac:dyDescent="0.35">
      <c r="A846" t="s">
        <v>125</v>
      </c>
      <c r="B846" t="s">
        <v>184</v>
      </c>
      <c r="C846" t="s">
        <v>13</v>
      </c>
      <c r="E846" s="10">
        <f>IF(COUNTIF(cis_DPH!$B$2:$B$84,B846)&gt;0,D846*1.1,IF(COUNTIF(cis_DPH!$B$85:$B$171,B846)&gt;0,D846*1.2,"chyba"))</f>
        <v>0</v>
      </c>
      <c r="G846" s="16" t="e">
        <f>_xlfn.XLOOKUP(Tabuľka9[[#This Row],[položka]],#REF!,#REF!)</f>
        <v>#REF!</v>
      </c>
      <c r="I846" s="15">
        <f>Tabuľka9[[#This Row],[Aktuálna cena v RZ s DPH]]*Tabuľka9[[#This Row],[Priemerný odber za mesiac]]</f>
        <v>0</v>
      </c>
      <c r="K846" s="17" t="e">
        <f>Tabuľka9[[#This Row],[Cena za MJ s DPH]]*Tabuľka9[[#This Row],[Predpokladaný odber počas 6 mesiacov]]</f>
        <v>#REF!</v>
      </c>
      <c r="L846" s="1">
        <v>647926</v>
      </c>
      <c r="M846" t="e">
        <f>_xlfn.XLOOKUP(Tabuľka9[[#This Row],[IČO]],#REF!,#REF!)</f>
        <v>#REF!</v>
      </c>
      <c r="N846" t="e">
        <f>_xlfn.XLOOKUP(Tabuľka9[[#This Row],[IČO]],#REF!,#REF!)</f>
        <v>#REF!</v>
      </c>
    </row>
    <row r="847" spans="1:14" hidden="1" x14ac:dyDescent="0.35">
      <c r="A847" t="s">
        <v>125</v>
      </c>
      <c r="B847" t="s">
        <v>185</v>
      </c>
      <c r="C847" t="s">
        <v>13</v>
      </c>
      <c r="E847" s="10">
        <f>IF(COUNTIF(cis_DPH!$B$2:$B$84,B847)&gt;0,D847*1.1,IF(COUNTIF(cis_DPH!$B$85:$B$171,B847)&gt;0,D847*1.2,"chyba"))</f>
        <v>0</v>
      </c>
      <c r="G847" s="16" t="e">
        <f>_xlfn.XLOOKUP(Tabuľka9[[#This Row],[položka]],#REF!,#REF!)</f>
        <v>#REF!</v>
      </c>
      <c r="I847" s="15">
        <f>Tabuľka9[[#This Row],[Aktuálna cena v RZ s DPH]]*Tabuľka9[[#This Row],[Priemerný odber za mesiac]]</f>
        <v>0</v>
      </c>
      <c r="K847" s="17" t="e">
        <f>Tabuľka9[[#This Row],[Cena za MJ s DPH]]*Tabuľka9[[#This Row],[Predpokladaný odber počas 6 mesiacov]]</f>
        <v>#REF!</v>
      </c>
      <c r="L847" s="1">
        <v>647926</v>
      </c>
      <c r="M847" t="e">
        <f>_xlfn.XLOOKUP(Tabuľka9[[#This Row],[IČO]],#REF!,#REF!)</f>
        <v>#REF!</v>
      </c>
      <c r="N847" t="e">
        <f>_xlfn.XLOOKUP(Tabuľka9[[#This Row],[IČO]],#REF!,#REF!)</f>
        <v>#REF!</v>
      </c>
    </row>
    <row r="848" spans="1:14" hidden="1" x14ac:dyDescent="0.35">
      <c r="A848" t="s">
        <v>125</v>
      </c>
      <c r="B848" t="s">
        <v>186</v>
      </c>
      <c r="C848" t="s">
        <v>13</v>
      </c>
      <c r="D848" s="9">
        <v>4.4000000000000004</v>
      </c>
      <c r="E848" s="10">
        <f>IF(COUNTIF(cis_DPH!$B$2:$B$84,B848)&gt;0,D848*1.1,IF(COUNTIF(cis_DPH!$B$85:$B$171,B848)&gt;0,D848*1.2,"chyba"))</f>
        <v>5.28</v>
      </c>
      <c r="G848" s="16" t="e">
        <f>_xlfn.XLOOKUP(Tabuľka9[[#This Row],[položka]],#REF!,#REF!)</f>
        <v>#REF!</v>
      </c>
      <c r="H848">
        <v>10</v>
      </c>
      <c r="I848" s="15">
        <f>Tabuľka9[[#This Row],[Aktuálna cena v RZ s DPH]]*Tabuľka9[[#This Row],[Priemerný odber za mesiac]]</f>
        <v>52.800000000000004</v>
      </c>
      <c r="K848" s="17" t="e">
        <f>Tabuľka9[[#This Row],[Cena za MJ s DPH]]*Tabuľka9[[#This Row],[Predpokladaný odber počas 6 mesiacov]]</f>
        <v>#REF!</v>
      </c>
      <c r="L848" s="1">
        <v>647926</v>
      </c>
      <c r="M848" t="e">
        <f>_xlfn.XLOOKUP(Tabuľka9[[#This Row],[IČO]],#REF!,#REF!)</f>
        <v>#REF!</v>
      </c>
      <c r="N848" t="e">
        <f>_xlfn.XLOOKUP(Tabuľka9[[#This Row],[IČO]],#REF!,#REF!)</f>
        <v>#REF!</v>
      </c>
    </row>
    <row r="849" spans="1:14" hidden="1" x14ac:dyDescent="0.35">
      <c r="A849" t="s">
        <v>95</v>
      </c>
      <c r="B849" t="s">
        <v>187</v>
      </c>
      <c r="C849" t="s">
        <v>48</v>
      </c>
      <c r="D849" s="9">
        <v>1.1399999999999999</v>
      </c>
      <c r="E849" s="10">
        <f>IF(COUNTIF(cis_DPH!$B$2:$B$84,B849)&gt;0,D849*1.1,IF(COUNTIF(cis_DPH!$B$85:$B$171,B849)&gt;0,D849*1.2,"chyba"))</f>
        <v>1.254</v>
      </c>
      <c r="G849" s="16" t="e">
        <f>_xlfn.XLOOKUP(Tabuľka9[[#This Row],[položka]],#REF!,#REF!)</f>
        <v>#REF!</v>
      </c>
      <c r="I849" s="15">
        <f>Tabuľka9[[#This Row],[Aktuálna cena v RZ s DPH]]*Tabuľka9[[#This Row],[Priemerný odber za mesiac]]</f>
        <v>0</v>
      </c>
      <c r="K849" s="17" t="e">
        <f>Tabuľka9[[#This Row],[Cena za MJ s DPH]]*Tabuľka9[[#This Row],[Predpokladaný odber počas 6 mesiacov]]</f>
        <v>#REF!</v>
      </c>
      <c r="L849" s="1">
        <v>647926</v>
      </c>
      <c r="M849" t="e">
        <f>_xlfn.XLOOKUP(Tabuľka9[[#This Row],[IČO]],#REF!,#REF!)</f>
        <v>#REF!</v>
      </c>
      <c r="N849" t="e">
        <f>_xlfn.XLOOKUP(Tabuľka9[[#This Row],[IČO]],#REF!,#REF!)</f>
        <v>#REF!</v>
      </c>
    </row>
    <row r="850" spans="1:14" hidden="1" x14ac:dyDescent="0.35">
      <c r="A850" t="s">
        <v>95</v>
      </c>
      <c r="B850" t="s">
        <v>188</v>
      </c>
      <c r="C850" t="s">
        <v>13</v>
      </c>
      <c r="E850" s="10">
        <f>IF(COUNTIF(cis_DPH!$B$2:$B$84,B850)&gt;0,D850*1.1,IF(COUNTIF(cis_DPH!$B$85:$B$171,B850)&gt;0,D850*1.2,"chyba"))</f>
        <v>0</v>
      </c>
      <c r="G850" s="16" t="e">
        <f>_xlfn.XLOOKUP(Tabuľka9[[#This Row],[položka]],#REF!,#REF!)</f>
        <v>#REF!</v>
      </c>
      <c r="H850">
        <v>130</v>
      </c>
      <c r="I850" s="15">
        <f>Tabuľka9[[#This Row],[Aktuálna cena v RZ s DPH]]*Tabuľka9[[#This Row],[Priemerný odber za mesiac]]</f>
        <v>0</v>
      </c>
      <c r="K850" s="17" t="e">
        <f>Tabuľka9[[#This Row],[Cena za MJ s DPH]]*Tabuľka9[[#This Row],[Predpokladaný odber počas 6 mesiacov]]</f>
        <v>#REF!</v>
      </c>
      <c r="L850" s="1">
        <v>647926</v>
      </c>
      <c r="M850" t="e">
        <f>_xlfn.XLOOKUP(Tabuľka9[[#This Row],[IČO]],#REF!,#REF!)</f>
        <v>#REF!</v>
      </c>
      <c r="N850" t="e">
        <f>_xlfn.XLOOKUP(Tabuľka9[[#This Row],[IČO]],#REF!,#REF!)</f>
        <v>#REF!</v>
      </c>
    </row>
    <row r="851" spans="1:14" hidden="1" x14ac:dyDescent="0.35">
      <c r="A851" t="s">
        <v>95</v>
      </c>
      <c r="B851" t="s">
        <v>189</v>
      </c>
      <c r="C851" t="s">
        <v>13</v>
      </c>
      <c r="D851" s="9">
        <v>0.46</v>
      </c>
      <c r="E851" s="10">
        <f>IF(COUNTIF(cis_DPH!$B$2:$B$84,B851)&gt;0,D851*1.1,IF(COUNTIF(cis_DPH!$B$85:$B$171,B851)&gt;0,D851*1.2,"chyba"))</f>
        <v>0.50600000000000012</v>
      </c>
      <c r="G851" s="16" t="e">
        <f>_xlfn.XLOOKUP(Tabuľka9[[#This Row],[položka]],#REF!,#REF!)</f>
        <v>#REF!</v>
      </c>
      <c r="H851">
        <v>109</v>
      </c>
      <c r="I851" s="15">
        <f>Tabuľka9[[#This Row],[Aktuálna cena v RZ s DPH]]*Tabuľka9[[#This Row],[Priemerný odber za mesiac]]</f>
        <v>55.154000000000011</v>
      </c>
      <c r="K851" s="17" t="e">
        <f>Tabuľka9[[#This Row],[Cena za MJ s DPH]]*Tabuľka9[[#This Row],[Predpokladaný odber počas 6 mesiacov]]</f>
        <v>#REF!</v>
      </c>
      <c r="L851" s="1">
        <v>647926</v>
      </c>
      <c r="M851" t="e">
        <f>_xlfn.XLOOKUP(Tabuľka9[[#This Row],[IČO]],#REF!,#REF!)</f>
        <v>#REF!</v>
      </c>
      <c r="N851" t="e">
        <f>_xlfn.XLOOKUP(Tabuľka9[[#This Row],[IČO]],#REF!,#REF!)</f>
        <v>#REF!</v>
      </c>
    </row>
    <row r="852" spans="1:14" hidden="1" x14ac:dyDescent="0.35">
      <c r="A852" t="s">
        <v>10</v>
      </c>
      <c r="B852" t="s">
        <v>11</v>
      </c>
      <c r="C852" t="s">
        <v>13</v>
      </c>
      <c r="E852" s="10">
        <f>IF(COUNTIF(cis_DPH!$B$2:$B$84,B852)&gt;0,D852*1.1,IF(COUNTIF(cis_DPH!$B$85:$B$171,B852)&gt;0,D852*1.2,"chyba"))</f>
        <v>0</v>
      </c>
      <c r="G852" s="16" t="e">
        <f>_xlfn.XLOOKUP(Tabuľka9[[#This Row],[položka]],#REF!,#REF!)</f>
        <v>#REF!</v>
      </c>
      <c r="I852" s="15">
        <f>Tabuľka9[[#This Row],[Aktuálna cena v RZ s DPH]]*Tabuľka9[[#This Row],[Priemerný odber za mesiac]]</f>
        <v>0</v>
      </c>
      <c r="K852" s="17" t="e">
        <f>Tabuľka9[[#This Row],[Cena za MJ s DPH]]*Tabuľka9[[#This Row],[Predpokladaný odber počas 6 mesiacov]]</f>
        <v>#REF!</v>
      </c>
      <c r="L852" s="1">
        <v>633453</v>
      </c>
      <c r="M852" t="e">
        <f>_xlfn.XLOOKUP(Tabuľka9[[#This Row],[IČO]],#REF!,#REF!)</f>
        <v>#REF!</v>
      </c>
      <c r="N852" t="e">
        <f>_xlfn.XLOOKUP(Tabuľka9[[#This Row],[IČO]],#REF!,#REF!)</f>
        <v>#REF!</v>
      </c>
    </row>
    <row r="853" spans="1:14" hidden="1" x14ac:dyDescent="0.35">
      <c r="A853" t="s">
        <v>10</v>
      </c>
      <c r="B853" t="s">
        <v>12</v>
      </c>
      <c r="C853" t="s">
        <v>13</v>
      </c>
      <c r="D853" s="9">
        <v>1.21</v>
      </c>
      <c r="E853" s="10">
        <f>IF(COUNTIF(cis_DPH!$B$2:$B$84,B853)&gt;0,D853*1.1,IF(COUNTIF(cis_DPH!$B$85:$B$171,B853)&gt;0,D853*1.2,"chyba"))</f>
        <v>1.331</v>
      </c>
      <c r="G853" s="16" t="e">
        <f>_xlfn.XLOOKUP(Tabuľka9[[#This Row],[položka]],#REF!,#REF!)</f>
        <v>#REF!</v>
      </c>
      <c r="H853">
        <v>10</v>
      </c>
      <c r="I853" s="15">
        <f>Tabuľka9[[#This Row],[Aktuálna cena v RZ s DPH]]*Tabuľka9[[#This Row],[Priemerný odber za mesiac]]</f>
        <v>13.309999999999999</v>
      </c>
      <c r="J853">
        <v>60</v>
      </c>
      <c r="K853" s="17" t="e">
        <f>Tabuľka9[[#This Row],[Cena za MJ s DPH]]*Tabuľka9[[#This Row],[Predpokladaný odber počas 6 mesiacov]]</f>
        <v>#REF!</v>
      </c>
      <c r="L853" s="1">
        <v>633453</v>
      </c>
      <c r="M853" t="e">
        <f>_xlfn.XLOOKUP(Tabuľka9[[#This Row],[IČO]],#REF!,#REF!)</f>
        <v>#REF!</v>
      </c>
      <c r="N853" t="e">
        <f>_xlfn.XLOOKUP(Tabuľka9[[#This Row],[IČO]],#REF!,#REF!)</f>
        <v>#REF!</v>
      </c>
    </row>
    <row r="854" spans="1:14" hidden="1" x14ac:dyDescent="0.35">
      <c r="A854" t="s">
        <v>10</v>
      </c>
      <c r="B854" t="s">
        <v>14</v>
      </c>
      <c r="C854" t="s">
        <v>13</v>
      </c>
      <c r="D854" s="9">
        <v>1.49</v>
      </c>
      <c r="E854" s="10">
        <f>IF(COUNTIF(cis_DPH!$B$2:$B$84,B854)&gt;0,D854*1.1,IF(COUNTIF(cis_DPH!$B$85:$B$171,B854)&gt;0,D854*1.2,"chyba"))</f>
        <v>1.788</v>
      </c>
      <c r="G854" s="16" t="e">
        <f>_xlfn.XLOOKUP(Tabuľka9[[#This Row],[položka]],#REF!,#REF!)</f>
        <v>#REF!</v>
      </c>
      <c r="H854">
        <v>15</v>
      </c>
      <c r="I854" s="15">
        <f>Tabuľka9[[#This Row],[Aktuálna cena v RZ s DPH]]*Tabuľka9[[#This Row],[Priemerný odber za mesiac]]</f>
        <v>26.82</v>
      </c>
      <c r="J854">
        <v>90</v>
      </c>
      <c r="K854" s="17" t="e">
        <f>Tabuľka9[[#This Row],[Cena za MJ s DPH]]*Tabuľka9[[#This Row],[Predpokladaný odber počas 6 mesiacov]]</f>
        <v>#REF!</v>
      </c>
      <c r="L854" s="1">
        <v>633453</v>
      </c>
      <c r="M854" t="e">
        <f>_xlfn.XLOOKUP(Tabuľka9[[#This Row],[IČO]],#REF!,#REF!)</f>
        <v>#REF!</v>
      </c>
      <c r="N854" t="e">
        <f>_xlfn.XLOOKUP(Tabuľka9[[#This Row],[IČO]],#REF!,#REF!)</f>
        <v>#REF!</v>
      </c>
    </row>
    <row r="855" spans="1:14" hidden="1" x14ac:dyDescent="0.35">
      <c r="A855" t="s">
        <v>10</v>
      </c>
      <c r="B855" t="s">
        <v>15</v>
      </c>
      <c r="C855" t="s">
        <v>13</v>
      </c>
      <c r="D855" s="9">
        <v>0.59</v>
      </c>
      <c r="E855" s="10">
        <f>IF(COUNTIF(cis_DPH!$B$2:$B$84,B855)&gt;0,D855*1.1,IF(COUNTIF(cis_DPH!$B$85:$B$171,B855)&gt;0,D855*1.2,"chyba"))</f>
        <v>0.64900000000000002</v>
      </c>
      <c r="G855" s="16" t="e">
        <f>_xlfn.XLOOKUP(Tabuľka9[[#This Row],[položka]],#REF!,#REF!)</f>
        <v>#REF!</v>
      </c>
      <c r="H855">
        <v>30</v>
      </c>
      <c r="I855" s="15">
        <f>Tabuľka9[[#This Row],[Aktuálna cena v RZ s DPH]]*Tabuľka9[[#This Row],[Priemerný odber za mesiac]]</f>
        <v>19.47</v>
      </c>
      <c r="J855">
        <v>180</v>
      </c>
      <c r="K855" s="17" t="e">
        <f>Tabuľka9[[#This Row],[Cena za MJ s DPH]]*Tabuľka9[[#This Row],[Predpokladaný odber počas 6 mesiacov]]</f>
        <v>#REF!</v>
      </c>
      <c r="L855" s="1">
        <v>633453</v>
      </c>
      <c r="M855" t="e">
        <f>_xlfn.XLOOKUP(Tabuľka9[[#This Row],[IČO]],#REF!,#REF!)</f>
        <v>#REF!</v>
      </c>
      <c r="N855" t="e">
        <f>_xlfn.XLOOKUP(Tabuľka9[[#This Row],[IČO]],#REF!,#REF!)</f>
        <v>#REF!</v>
      </c>
    </row>
    <row r="856" spans="1:14" hidden="1" x14ac:dyDescent="0.35">
      <c r="A856" t="s">
        <v>10</v>
      </c>
      <c r="B856" t="s">
        <v>16</v>
      </c>
      <c r="C856" t="s">
        <v>13</v>
      </c>
      <c r="E856" s="10">
        <f>IF(COUNTIF(cis_DPH!$B$2:$B$84,B856)&gt;0,D856*1.1,IF(COUNTIF(cis_DPH!$B$85:$B$171,B856)&gt;0,D856*1.2,"chyba"))</f>
        <v>0</v>
      </c>
      <c r="G856" s="16" t="e">
        <f>_xlfn.XLOOKUP(Tabuľka9[[#This Row],[položka]],#REF!,#REF!)</f>
        <v>#REF!</v>
      </c>
      <c r="I856" s="15">
        <f>Tabuľka9[[#This Row],[Aktuálna cena v RZ s DPH]]*Tabuľka9[[#This Row],[Priemerný odber za mesiac]]</f>
        <v>0</v>
      </c>
      <c r="K856" s="17" t="e">
        <f>Tabuľka9[[#This Row],[Cena za MJ s DPH]]*Tabuľka9[[#This Row],[Predpokladaný odber počas 6 mesiacov]]</f>
        <v>#REF!</v>
      </c>
      <c r="L856" s="1">
        <v>633453</v>
      </c>
      <c r="M856" t="e">
        <f>_xlfn.XLOOKUP(Tabuľka9[[#This Row],[IČO]],#REF!,#REF!)</f>
        <v>#REF!</v>
      </c>
      <c r="N856" t="e">
        <f>_xlfn.XLOOKUP(Tabuľka9[[#This Row],[IČO]],#REF!,#REF!)</f>
        <v>#REF!</v>
      </c>
    </row>
    <row r="857" spans="1:14" hidden="1" x14ac:dyDescent="0.35">
      <c r="A857" t="s">
        <v>10</v>
      </c>
      <c r="B857" t="s">
        <v>17</v>
      </c>
      <c r="C857" t="s">
        <v>13</v>
      </c>
      <c r="D857" s="9">
        <v>1.89</v>
      </c>
      <c r="E857" s="10">
        <f>IF(COUNTIF(cis_DPH!$B$2:$B$84,B857)&gt;0,D857*1.1,IF(COUNTIF(cis_DPH!$B$85:$B$171,B857)&gt;0,D857*1.2,"chyba"))</f>
        <v>2.0790000000000002</v>
      </c>
      <c r="G857" s="16" t="e">
        <f>_xlfn.XLOOKUP(Tabuľka9[[#This Row],[položka]],#REF!,#REF!)</f>
        <v>#REF!</v>
      </c>
      <c r="H857">
        <v>4</v>
      </c>
      <c r="I857" s="15">
        <f>Tabuľka9[[#This Row],[Aktuálna cena v RZ s DPH]]*Tabuľka9[[#This Row],[Priemerný odber za mesiac]]</f>
        <v>8.3160000000000007</v>
      </c>
      <c r="J857">
        <v>24</v>
      </c>
      <c r="K857" s="17" t="e">
        <f>Tabuľka9[[#This Row],[Cena za MJ s DPH]]*Tabuľka9[[#This Row],[Predpokladaný odber počas 6 mesiacov]]</f>
        <v>#REF!</v>
      </c>
      <c r="L857" s="1">
        <v>633453</v>
      </c>
      <c r="M857" t="e">
        <f>_xlfn.XLOOKUP(Tabuľka9[[#This Row],[IČO]],#REF!,#REF!)</f>
        <v>#REF!</v>
      </c>
      <c r="N857" t="e">
        <f>_xlfn.XLOOKUP(Tabuľka9[[#This Row],[IČO]],#REF!,#REF!)</f>
        <v>#REF!</v>
      </c>
    </row>
    <row r="858" spans="1:14" hidden="1" x14ac:dyDescent="0.35">
      <c r="A858" t="s">
        <v>10</v>
      </c>
      <c r="B858" t="s">
        <v>18</v>
      </c>
      <c r="C858" t="s">
        <v>19</v>
      </c>
      <c r="E858" s="10">
        <f>IF(COUNTIF(cis_DPH!$B$2:$B$84,B858)&gt;0,D858*1.1,IF(COUNTIF(cis_DPH!$B$85:$B$171,B858)&gt;0,D858*1.2,"chyba"))</f>
        <v>0</v>
      </c>
      <c r="G858" s="16" t="e">
        <f>_xlfn.XLOOKUP(Tabuľka9[[#This Row],[položka]],#REF!,#REF!)</f>
        <v>#REF!</v>
      </c>
      <c r="I858" s="15">
        <f>Tabuľka9[[#This Row],[Aktuálna cena v RZ s DPH]]*Tabuľka9[[#This Row],[Priemerný odber za mesiac]]</f>
        <v>0</v>
      </c>
      <c r="K858" s="17" t="e">
        <f>Tabuľka9[[#This Row],[Cena za MJ s DPH]]*Tabuľka9[[#This Row],[Predpokladaný odber počas 6 mesiacov]]</f>
        <v>#REF!</v>
      </c>
      <c r="L858" s="1">
        <v>633453</v>
      </c>
      <c r="M858" t="e">
        <f>_xlfn.XLOOKUP(Tabuľka9[[#This Row],[IČO]],#REF!,#REF!)</f>
        <v>#REF!</v>
      </c>
      <c r="N858" t="e">
        <f>_xlfn.XLOOKUP(Tabuľka9[[#This Row],[IČO]],#REF!,#REF!)</f>
        <v>#REF!</v>
      </c>
    </row>
    <row r="859" spans="1:14" hidden="1" x14ac:dyDescent="0.35">
      <c r="A859" t="s">
        <v>10</v>
      </c>
      <c r="B859" t="s">
        <v>20</v>
      </c>
      <c r="C859" t="s">
        <v>13</v>
      </c>
      <c r="D859" s="9">
        <v>2.79</v>
      </c>
      <c r="E859" s="10">
        <f>IF(COUNTIF(cis_DPH!$B$2:$B$84,B859)&gt;0,D859*1.1,IF(COUNTIF(cis_DPH!$B$85:$B$171,B859)&gt;0,D859*1.2,"chyba"))</f>
        <v>3.0690000000000004</v>
      </c>
      <c r="G859" s="16" t="e">
        <f>_xlfn.XLOOKUP(Tabuľka9[[#This Row],[položka]],#REF!,#REF!)</f>
        <v>#REF!</v>
      </c>
      <c r="H859">
        <v>5</v>
      </c>
      <c r="I859" s="15">
        <f>Tabuľka9[[#This Row],[Aktuálna cena v RZ s DPH]]*Tabuľka9[[#This Row],[Priemerný odber za mesiac]]</f>
        <v>15.345000000000002</v>
      </c>
      <c r="J859">
        <v>30</v>
      </c>
      <c r="K859" s="17" t="e">
        <f>Tabuľka9[[#This Row],[Cena za MJ s DPH]]*Tabuľka9[[#This Row],[Predpokladaný odber počas 6 mesiacov]]</f>
        <v>#REF!</v>
      </c>
      <c r="L859" s="1">
        <v>633453</v>
      </c>
      <c r="M859" t="e">
        <f>_xlfn.XLOOKUP(Tabuľka9[[#This Row],[IČO]],#REF!,#REF!)</f>
        <v>#REF!</v>
      </c>
      <c r="N859" t="e">
        <f>_xlfn.XLOOKUP(Tabuľka9[[#This Row],[IČO]],#REF!,#REF!)</f>
        <v>#REF!</v>
      </c>
    </row>
    <row r="860" spans="1:14" hidden="1" x14ac:dyDescent="0.35">
      <c r="A860" t="s">
        <v>10</v>
      </c>
      <c r="B860" t="s">
        <v>21</v>
      </c>
      <c r="C860" t="s">
        <v>13</v>
      </c>
      <c r="E860" s="10">
        <f>IF(COUNTIF(cis_DPH!$B$2:$B$84,B860)&gt;0,D860*1.1,IF(COUNTIF(cis_DPH!$B$85:$B$171,B860)&gt;0,D860*1.2,"chyba"))</f>
        <v>0</v>
      </c>
      <c r="G860" s="16" t="e">
        <f>_xlfn.XLOOKUP(Tabuľka9[[#This Row],[položka]],#REF!,#REF!)</f>
        <v>#REF!</v>
      </c>
      <c r="I860" s="15">
        <f>Tabuľka9[[#This Row],[Aktuálna cena v RZ s DPH]]*Tabuľka9[[#This Row],[Priemerný odber za mesiac]]</f>
        <v>0</v>
      </c>
      <c r="K860" s="17" t="e">
        <f>Tabuľka9[[#This Row],[Cena za MJ s DPH]]*Tabuľka9[[#This Row],[Predpokladaný odber počas 6 mesiacov]]</f>
        <v>#REF!</v>
      </c>
      <c r="L860" s="1">
        <v>633453</v>
      </c>
      <c r="M860" t="e">
        <f>_xlfn.XLOOKUP(Tabuľka9[[#This Row],[IČO]],#REF!,#REF!)</f>
        <v>#REF!</v>
      </c>
      <c r="N860" t="e">
        <f>_xlfn.XLOOKUP(Tabuľka9[[#This Row],[IČO]],#REF!,#REF!)</f>
        <v>#REF!</v>
      </c>
    </row>
    <row r="861" spans="1:14" hidden="1" x14ac:dyDescent="0.35">
      <c r="A861" t="s">
        <v>10</v>
      </c>
      <c r="B861" t="s">
        <v>22</v>
      </c>
      <c r="C861" t="s">
        <v>13</v>
      </c>
      <c r="D861" s="9">
        <v>1.0900000000000001</v>
      </c>
      <c r="E861" s="10">
        <f>IF(COUNTIF(cis_DPH!$B$2:$B$84,B861)&gt;0,D861*1.1,IF(COUNTIF(cis_DPH!$B$85:$B$171,B861)&gt;0,D861*1.2,"chyba"))</f>
        <v>1.1990000000000003</v>
      </c>
      <c r="G861" s="16" t="e">
        <f>_xlfn.XLOOKUP(Tabuľka9[[#This Row],[položka]],#REF!,#REF!)</f>
        <v>#REF!</v>
      </c>
      <c r="H861">
        <v>4</v>
      </c>
      <c r="I861" s="15">
        <f>Tabuľka9[[#This Row],[Aktuálna cena v RZ s DPH]]*Tabuľka9[[#This Row],[Priemerný odber za mesiac]]</f>
        <v>4.7960000000000012</v>
      </c>
      <c r="J861">
        <v>24</v>
      </c>
      <c r="K861" s="17" t="e">
        <f>Tabuľka9[[#This Row],[Cena za MJ s DPH]]*Tabuľka9[[#This Row],[Predpokladaný odber počas 6 mesiacov]]</f>
        <v>#REF!</v>
      </c>
      <c r="L861" s="1">
        <v>633453</v>
      </c>
      <c r="M861" t="e">
        <f>_xlfn.XLOOKUP(Tabuľka9[[#This Row],[IČO]],#REF!,#REF!)</f>
        <v>#REF!</v>
      </c>
      <c r="N861" t="e">
        <f>_xlfn.XLOOKUP(Tabuľka9[[#This Row],[IČO]],#REF!,#REF!)</f>
        <v>#REF!</v>
      </c>
    </row>
    <row r="862" spans="1:14" hidden="1" x14ac:dyDescent="0.35">
      <c r="A862" t="s">
        <v>10</v>
      </c>
      <c r="B862" t="s">
        <v>23</v>
      </c>
      <c r="C862" t="s">
        <v>13</v>
      </c>
      <c r="D862" s="9">
        <v>0.68</v>
      </c>
      <c r="E862" s="10">
        <f>IF(COUNTIF(cis_DPH!$B$2:$B$84,B862)&gt;0,D862*1.1,IF(COUNTIF(cis_DPH!$B$85:$B$171,B862)&gt;0,D862*1.2,"chyba"))</f>
        <v>0.81600000000000006</v>
      </c>
      <c r="G862" s="16" t="e">
        <f>_xlfn.XLOOKUP(Tabuľka9[[#This Row],[položka]],#REF!,#REF!)</f>
        <v>#REF!</v>
      </c>
      <c r="H862">
        <v>20</v>
      </c>
      <c r="I862" s="15">
        <f>Tabuľka9[[#This Row],[Aktuálna cena v RZ s DPH]]*Tabuľka9[[#This Row],[Priemerný odber za mesiac]]</f>
        <v>16.32</v>
      </c>
      <c r="J862">
        <v>120</v>
      </c>
      <c r="K862" s="17" t="e">
        <f>Tabuľka9[[#This Row],[Cena za MJ s DPH]]*Tabuľka9[[#This Row],[Predpokladaný odber počas 6 mesiacov]]</f>
        <v>#REF!</v>
      </c>
      <c r="L862" s="1">
        <v>633453</v>
      </c>
      <c r="M862" t="e">
        <f>_xlfn.XLOOKUP(Tabuľka9[[#This Row],[IČO]],#REF!,#REF!)</f>
        <v>#REF!</v>
      </c>
      <c r="N862" t="e">
        <f>_xlfn.XLOOKUP(Tabuľka9[[#This Row],[IČO]],#REF!,#REF!)</f>
        <v>#REF!</v>
      </c>
    </row>
    <row r="863" spans="1:14" hidden="1" x14ac:dyDescent="0.35">
      <c r="A863" t="s">
        <v>10</v>
      </c>
      <c r="B863" t="s">
        <v>24</v>
      </c>
      <c r="C863" t="s">
        <v>25</v>
      </c>
      <c r="E863" s="10">
        <f>IF(COUNTIF(cis_DPH!$B$2:$B$84,B863)&gt;0,D863*1.1,IF(COUNTIF(cis_DPH!$B$85:$B$171,B863)&gt;0,D863*1.2,"chyba"))</f>
        <v>0</v>
      </c>
      <c r="G863" s="16" t="e">
        <f>_xlfn.XLOOKUP(Tabuľka9[[#This Row],[položka]],#REF!,#REF!)</f>
        <v>#REF!</v>
      </c>
      <c r="I863" s="15">
        <f>Tabuľka9[[#This Row],[Aktuálna cena v RZ s DPH]]*Tabuľka9[[#This Row],[Priemerný odber za mesiac]]</f>
        <v>0</v>
      </c>
      <c r="K863" s="17" t="e">
        <f>Tabuľka9[[#This Row],[Cena za MJ s DPH]]*Tabuľka9[[#This Row],[Predpokladaný odber počas 6 mesiacov]]</f>
        <v>#REF!</v>
      </c>
      <c r="L863" s="1">
        <v>633453</v>
      </c>
      <c r="M863" t="e">
        <f>_xlfn.XLOOKUP(Tabuľka9[[#This Row],[IČO]],#REF!,#REF!)</f>
        <v>#REF!</v>
      </c>
      <c r="N863" t="e">
        <f>_xlfn.XLOOKUP(Tabuľka9[[#This Row],[IČO]],#REF!,#REF!)</f>
        <v>#REF!</v>
      </c>
    </row>
    <row r="864" spans="1:14" hidden="1" x14ac:dyDescent="0.35">
      <c r="A864" t="s">
        <v>10</v>
      </c>
      <c r="B864" t="s">
        <v>26</v>
      </c>
      <c r="C864" t="s">
        <v>13</v>
      </c>
      <c r="D864" s="9">
        <v>2.39</v>
      </c>
      <c r="E864" s="10">
        <f>IF(COUNTIF(cis_DPH!$B$2:$B$84,B864)&gt;0,D864*1.1,IF(COUNTIF(cis_DPH!$B$85:$B$171,B864)&gt;0,D864*1.2,"chyba"))</f>
        <v>2.8679999999999999</v>
      </c>
      <c r="G864" s="16" t="e">
        <f>_xlfn.XLOOKUP(Tabuľka9[[#This Row],[položka]],#REF!,#REF!)</f>
        <v>#REF!</v>
      </c>
      <c r="H864">
        <v>4</v>
      </c>
      <c r="I864" s="15">
        <f>Tabuľka9[[#This Row],[Aktuálna cena v RZ s DPH]]*Tabuľka9[[#This Row],[Priemerný odber za mesiac]]</f>
        <v>11.472</v>
      </c>
      <c r="J864">
        <v>24</v>
      </c>
      <c r="K864" s="17" t="e">
        <f>Tabuľka9[[#This Row],[Cena za MJ s DPH]]*Tabuľka9[[#This Row],[Predpokladaný odber počas 6 mesiacov]]</f>
        <v>#REF!</v>
      </c>
      <c r="L864" s="1">
        <v>633453</v>
      </c>
      <c r="M864" t="e">
        <f>_xlfn.XLOOKUP(Tabuľka9[[#This Row],[IČO]],#REF!,#REF!)</f>
        <v>#REF!</v>
      </c>
      <c r="N864" t="e">
        <f>_xlfn.XLOOKUP(Tabuľka9[[#This Row],[IČO]],#REF!,#REF!)</f>
        <v>#REF!</v>
      </c>
    </row>
    <row r="865" spans="1:14" hidden="1" x14ac:dyDescent="0.35">
      <c r="A865" t="s">
        <v>10</v>
      </c>
      <c r="B865" t="s">
        <v>27</v>
      </c>
      <c r="C865" t="s">
        <v>13</v>
      </c>
      <c r="D865" s="9">
        <v>1.89</v>
      </c>
      <c r="E865" s="10">
        <f>IF(COUNTIF(cis_DPH!$B$2:$B$84,B865)&gt;0,D865*1.1,IF(COUNTIF(cis_DPH!$B$85:$B$171,B865)&gt;0,D865*1.2,"chyba"))</f>
        <v>2.2679999999999998</v>
      </c>
      <c r="G865" s="16" t="e">
        <f>_xlfn.XLOOKUP(Tabuľka9[[#This Row],[položka]],#REF!,#REF!)</f>
        <v>#REF!</v>
      </c>
      <c r="H865">
        <v>7</v>
      </c>
      <c r="I865" s="15">
        <f>Tabuľka9[[#This Row],[Aktuálna cena v RZ s DPH]]*Tabuľka9[[#This Row],[Priemerný odber za mesiac]]</f>
        <v>15.875999999999998</v>
      </c>
      <c r="J865">
        <v>42</v>
      </c>
      <c r="K865" s="17" t="e">
        <f>Tabuľka9[[#This Row],[Cena za MJ s DPH]]*Tabuľka9[[#This Row],[Predpokladaný odber počas 6 mesiacov]]</f>
        <v>#REF!</v>
      </c>
      <c r="L865" s="1">
        <v>633453</v>
      </c>
      <c r="M865" t="e">
        <f>_xlfn.XLOOKUP(Tabuľka9[[#This Row],[IČO]],#REF!,#REF!)</f>
        <v>#REF!</v>
      </c>
      <c r="N865" t="e">
        <f>_xlfn.XLOOKUP(Tabuľka9[[#This Row],[IČO]],#REF!,#REF!)</f>
        <v>#REF!</v>
      </c>
    </row>
    <row r="866" spans="1:14" hidden="1" x14ac:dyDescent="0.35">
      <c r="A866" t="s">
        <v>10</v>
      </c>
      <c r="B866" t="s">
        <v>28</v>
      </c>
      <c r="C866" t="s">
        <v>13</v>
      </c>
      <c r="D866" s="9">
        <v>1.89</v>
      </c>
      <c r="E866" s="10">
        <f>IF(COUNTIF(cis_DPH!$B$2:$B$84,B866)&gt;0,D866*1.1,IF(COUNTIF(cis_DPH!$B$85:$B$171,B866)&gt;0,D866*1.2,"chyba"))</f>
        <v>2.2679999999999998</v>
      </c>
      <c r="G866" s="16" t="e">
        <f>_xlfn.XLOOKUP(Tabuľka9[[#This Row],[položka]],#REF!,#REF!)</f>
        <v>#REF!</v>
      </c>
      <c r="H866">
        <v>7</v>
      </c>
      <c r="I866" s="15">
        <f>Tabuľka9[[#This Row],[Aktuálna cena v RZ s DPH]]*Tabuľka9[[#This Row],[Priemerný odber za mesiac]]</f>
        <v>15.875999999999998</v>
      </c>
      <c r="J866">
        <v>42</v>
      </c>
      <c r="K866" s="17" t="e">
        <f>Tabuľka9[[#This Row],[Cena za MJ s DPH]]*Tabuľka9[[#This Row],[Predpokladaný odber počas 6 mesiacov]]</f>
        <v>#REF!</v>
      </c>
      <c r="L866" s="1">
        <v>633453</v>
      </c>
      <c r="M866" t="e">
        <f>_xlfn.XLOOKUP(Tabuľka9[[#This Row],[IČO]],#REF!,#REF!)</f>
        <v>#REF!</v>
      </c>
      <c r="N866" t="e">
        <f>_xlfn.XLOOKUP(Tabuľka9[[#This Row],[IČO]],#REF!,#REF!)</f>
        <v>#REF!</v>
      </c>
    </row>
    <row r="867" spans="1:14" hidden="1" x14ac:dyDescent="0.35">
      <c r="A867" t="s">
        <v>10</v>
      </c>
      <c r="B867" t="s">
        <v>29</v>
      </c>
      <c r="C867" t="s">
        <v>13</v>
      </c>
      <c r="E867" s="10">
        <f>IF(COUNTIF(cis_DPH!$B$2:$B$84,B867)&gt;0,D867*1.1,IF(COUNTIF(cis_DPH!$B$85:$B$171,B867)&gt;0,D867*1.2,"chyba"))</f>
        <v>0</v>
      </c>
      <c r="G867" s="16" t="e">
        <f>_xlfn.XLOOKUP(Tabuľka9[[#This Row],[položka]],#REF!,#REF!)</f>
        <v>#REF!</v>
      </c>
      <c r="I867" s="15">
        <f>Tabuľka9[[#This Row],[Aktuálna cena v RZ s DPH]]*Tabuľka9[[#This Row],[Priemerný odber za mesiac]]</f>
        <v>0</v>
      </c>
      <c r="K867" s="17" t="e">
        <f>Tabuľka9[[#This Row],[Cena za MJ s DPH]]*Tabuľka9[[#This Row],[Predpokladaný odber počas 6 mesiacov]]</f>
        <v>#REF!</v>
      </c>
      <c r="L867" s="1">
        <v>633453</v>
      </c>
      <c r="M867" t="e">
        <f>_xlfn.XLOOKUP(Tabuľka9[[#This Row],[IČO]],#REF!,#REF!)</f>
        <v>#REF!</v>
      </c>
      <c r="N867" t="e">
        <f>_xlfn.XLOOKUP(Tabuľka9[[#This Row],[IČO]],#REF!,#REF!)</f>
        <v>#REF!</v>
      </c>
    </row>
    <row r="868" spans="1:14" hidden="1" x14ac:dyDescent="0.35">
      <c r="A868" t="s">
        <v>10</v>
      </c>
      <c r="B868" t="s">
        <v>30</v>
      </c>
      <c r="C868" t="s">
        <v>13</v>
      </c>
      <c r="D868" s="9">
        <v>0.79</v>
      </c>
      <c r="E868" s="10">
        <f>IF(COUNTIF(cis_DPH!$B$2:$B$84,B868)&gt;0,D868*1.1,IF(COUNTIF(cis_DPH!$B$85:$B$171,B868)&gt;0,D868*1.2,"chyba"))</f>
        <v>0.86900000000000011</v>
      </c>
      <c r="G868" s="16" t="e">
        <f>_xlfn.XLOOKUP(Tabuľka9[[#This Row],[položka]],#REF!,#REF!)</f>
        <v>#REF!</v>
      </c>
      <c r="H868">
        <v>60</v>
      </c>
      <c r="I868" s="15">
        <f>Tabuľka9[[#This Row],[Aktuálna cena v RZ s DPH]]*Tabuľka9[[#This Row],[Priemerný odber za mesiac]]</f>
        <v>52.140000000000008</v>
      </c>
      <c r="J868">
        <v>360</v>
      </c>
      <c r="K868" s="17" t="e">
        <f>Tabuľka9[[#This Row],[Cena za MJ s DPH]]*Tabuľka9[[#This Row],[Predpokladaný odber počas 6 mesiacov]]</f>
        <v>#REF!</v>
      </c>
      <c r="L868" s="1">
        <v>633453</v>
      </c>
      <c r="M868" t="e">
        <f>_xlfn.XLOOKUP(Tabuľka9[[#This Row],[IČO]],#REF!,#REF!)</f>
        <v>#REF!</v>
      </c>
      <c r="N868" t="e">
        <f>_xlfn.XLOOKUP(Tabuľka9[[#This Row],[IČO]],#REF!,#REF!)</f>
        <v>#REF!</v>
      </c>
    </row>
    <row r="869" spans="1:14" hidden="1" x14ac:dyDescent="0.35">
      <c r="A869" t="s">
        <v>10</v>
      </c>
      <c r="B869" t="s">
        <v>31</v>
      </c>
      <c r="C869" t="s">
        <v>13</v>
      </c>
      <c r="D869" s="9">
        <v>0.89</v>
      </c>
      <c r="E869" s="10">
        <f>IF(COUNTIF(cis_DPH!$B$2:$B$84,B869)&gt;0,D869*1.1,IF(COUNTIF(cis_DPH!$B$85:$B$171,B869)&gt;0,D869*1.2,"chyba"))</f>
        <v>0.97900000000000009</v>
      </c>
      <c r="G869" s="16" t="e">
        <f>_xlfn.XLOOKUP(Tabuľka9[[#This Row],[položka]],#REF!,#REF!)</f>
        <v>#REF!</v>
      </c>
      <c r="H869">
        <v>30</v>
      </c>
      <c r="I869" s="15">
        <f>Tabuľka9[[#This Row],[Aktuálna cena v RZ s DPH]]*Tabuľka9[[#This Row],[Priemerný odber za mesiac]]</f>
        <v>29.370000000000005</v>
      </c>
      <c r="J869">
        <v>180</v>
      </c>
      <c r="K869" s="17" t="e">
        <f>Tabuľka9[[#This Row],[Cena za MJ s DPH]]*Tabuľka9[[#This Row],[Predpokladaný odber počas 6 mesiacov]]</f>
        <v>#REF!</v>
      </c>
      <c r="L869" s="1">
        <v>633453</v>
      </c>
      <c r="M869" t="e">
        <f>_xlfn.XLOOKUP(Tabuľka9[[#This Row],[IČO]],#REF!,#REF!)</f>
        <v>#REF!</v>
      </c>
      <c r="N869" t="e">
        <f>_xlfn.XLOOKUP(Tabuľka9[[#This Row],[IČO]],#REF!,#REF!)</f>
        <v>#REF!</v>
      </c>
    </row>
    <row r="870" spans="1:14" hidden="1" x14ac:dyDescent="0.35">
      <c r="A870" t="s">
        <v>10</v>
      </c>
      <c r="B870" t="s">
        <v>32</v>
      </c>
      <c r="C870" t="s">
        <v>19</v>
      </c>
      <c r="D870" s="9">
        <v>0.59</v>
      </c>
      <c r="E870" s="10">
        <f>IF(COUNTIF(cis_DPH!$B$2:$B$84,B870)&gt;0,D870*1.1,IF(COUNTIF(cis_DPH!$B$85:$B$171,B870)&gt;0,D870*1.2,"chyba"))</f>
        <v>0.64900000000000002</v>
      </c>
      <c r="G870" s="16" t="e">
        <f>_xlfn.XLOOKUP(Tabuľka9[[#This Row],[položka]],#REF!,#REF!)</f>
        <v>#REF!</v>
      </c>
      <c r="H870">
        <v>5</v>
      </c>
      <c r="I870" s="15">
        <f>Tabuľka9[[#This Row],[Aktuálna cena v RZ s DPH]]*Tabuľka9[[#This Row],[Priemerný odber za mesiac]]</f>
        <v>3.2450000000000001</v>
      </c>
      <c r="J870">
        <v>30</v>
      </c>
      <c r="K870" s="17" t="e">
        <f>Tabuľka9[[#This Row],[Cena za MJ s DPH]]*Tabuľka9[[#This Row],[Predpokladaný odber počas 6 mesiacov]]</f>
        <v>#REF!</v>
      </c>
      <c r="L870" s="1">
        <v>633453</v>
      </c>
      <c r="M870" t="e">
        <f>_xlfn.XLOOKUP(Tabuľka9[[#This Row],[IČO]],#REF!,#REF!)</f>
        <v>#REF!</v>
      </c>
      <c r="N870" t="e">
        <f>_xlfn.XLOOKUP(Tabuľka9[[#This Row],[IČO]],#REF!,#REF!)</f>
        <v>#REF!</v>
      </c>
    </row>
    <row r="871" spans="1:14" hidden="1" x14ac:dyDescent="0.35">
      <c r="A871" t="s">
        <v>10</v>
      </c>
      <c r="B871" t="s">
        <v>33</v>
      </c>
      <c r="C871" t="s">
        <v>13</v>
      </c>
      <c r="D871" s="9">
        <v>0.59</v>
      </c>
      <c r="E871" s="10">
        <f>IF(COUNTIF(cis_DPH!$B$2:$B$84,B871)&gt;0,D871*1.1,IF(COUNTIF(cis_DPH!$B$85:$B$171,B871)&gt;0,D871*1.2,"chyba"))</f>
        <v>0.64900000000000002</v>
      </c>
      <c r="G871" s="16" t="e">
        <f>_xlfn.XLOOKUP(Tabuľka9[[#This Row],[položka]],#REF!,#REF!)</f>
        <v>#REF!</v>
      </c>
      <c r="H871">
        <v>2</v>
      </c>
      <c r="I871" s="15">
        <f>Tabuľka9[[#This Row],[Aktuálna cena v RZ s DPH]]*Tabuľka9[[#This Row],[Priemerný odber za mesiac]]</f>
        <v>1.298</v>
      </c>
      <c r="J871">
        <v>12</v>
      </c>
      <c r="K871" s="17" t="e">
        <f>Tabuľka9[[#This Row],[Cena za MJ s DPH]]*Tabuľka9[[#This Row],[Predpokladaný odber počas 6 mesiacov]]</f>
        <v>#REF!</v>
      </c>
      <c r="L871" s="1">
        <v>633453</v>
      </c>
      <c r="M871" t="e">
        <f>_xlfn.XLOOKUP(Tabuľka9[[#This Row],[IČO]],#REF!,#REF!)</f>
        <v>#REF!</v>
      </c>
      <c r="N871" t="e">
        <f>_xlfn.XLOOKUP(Tabuľka9[[#This Row],[IČO]],#REF!,#REF!)</f>
        <v>#REF!</v>
      </c>
    </row>
    <row r="872" spans="1:14" hidden="1" x14ac:dyDescent="0.35">
      <c r="A872" t="s">
        <v>10</v>
      </c>
      <c r="B872" t="s">
        <v>34</v>
      </c>
      <c r="C872" t="s">
        <v>13</v>
      </c>
      <c r="D872" s="9">
        <v>0.99</v>
      </c>
      <c r="E872" s="10">
        <f>IF(COUNTIF(cis_DPH!$B$2:$B$84,B872)&gt;0,D872*1.1,IF(COUNTIF(cis_DPH!$B$85:$B$171,B872)&gt;0,D872*1.2,"chyba"))</f>
        <v>1.089</v>
      </c>
      <c r="G872" s="16" t="e">
        <f>_xlfn.XLOOKUP(Tabuľka9[[#This Row],[položka]],#REF!,#REF!)</f>
        <v>#REF!</v>
      </c>
      <c r="H872">
        <v>8</v>
      </c>
      <c r="I872" s="15">
        <f>Tabuľka9[[#This Row],[Aktuálna cena v RZ s DPH]]*Tabuľka9[[#This Row],[Priemerný odber za mesiac]]</f>
        <v>8.7119999999999997</v>
      </c>
      <c r="J872">
        <v>48</v>
      </c>
      <c r="K872" s="17" t="e">
        <f>Tabuľka9[[#This Row],[Cena za MJ s DPH]]*Tabuľka9[[#This Row],[Predpokladaný odber počas 6 mesiacov]]</f>
        <v>#REF!</v>
      </c>
      <c r="L872" s="1">
        <v>633453</v>
      </c>
      <c r="M872" t="e">
        <f>_xlfn.XLOOKUP(Tabuľka9[[#This Row],[IČO]],#REF!,#REF!)</f>
        <v>#REF!</v>
      </c>
      <c r="N872" t="e">
        <f>_xlfn.XLOOKUP(Tabuľka9[[#This Row],[IČO]],#REF!,#REF!)</f>
        <v>#REF!</v>
      </c>
    </row>
    <row r="873" spans="1:14" hidden="1" x14ac:dyDescent="0.35">
      <c r="A873" t="s">
        <v>10</v>
      </c>
      <c r="B873" t="s">
        <v>35</v>
      </c>
      <c r="C873" t="s">
        <v>13</v>
      </c>
      <c r="D873" s="9">
        <v>0.75</v>
      </c>
      <c r="E873" s="10">
        <f>IF(COUNTIF(cis_DPH!$B$2:$B$84,B873)&gt;0,D873*1.1,IF(COUNTIF(cis_DPH!$B$85:$B$171,B873)&gt;0,D873*1.2,"chyba"))</f>
        <v>0.82500000000000007</v>
      </c>
      <c r="G873" s="16" t="e">
        <f>_xlfn.XLOOKUP(Tabuľka9[[#This Row],[položka]],#REF!,#REF!)</f>
        <v>#REF!</v>
      </c>
      <c r="H873">
        <v>42</v>
      </c>
      <c r="I873" s="15">
        <f>Tabuľka9[[#This Row],[Aktuálna cena v RZ s DPH]]*Tabuľka9[[#This Row],[Priemerný odber za mesiac]]</f>
        <v>34.650000000000006</v>
      </c>
      <c r="J873">
        <v>252</v>
      </c>
      <c r="K873" s="17" t="e">
        <f>Tabuľka9[[#This Row],[Cena za MJ s DPH]]*Tabuľka9[[#This Row],[Predpokladaný odber počas 6 mesiacov]]</f>
        <v>#REF!</v>
      </c>
      <c r="L873" s="1">
        <v>633453</v>
      </c>
      <c r="M873" t="e">
        <f>_xlfn.XLOOKUP(Tabuľka9[[#This Row],[IČO]],#REF!,#REF!)</f>
        <v>#REF!</v>
      </c>
      <c r="N873" t="e">
        <f>_xlfn.XLOOKUP(Tabuľka9[[#This Row],[IČO]],#REF!,#REF!)</f>
        <v>#REF!</v>
      </c>
    </row>
    <row r="874" spans="1:14" hidden="1" x14ac:dyDescent="0.35">
      <c r="A874" t="s">
        <v>10</v>
      </c>
      <c r="B874" t="s">
        <v>36</v>
      </c>
      <c r="C874" t="s">
        <v>13</v>
      </c>
      <c r="E874" s="10">
        <f>IF(COUNTIF(cis_DPH!$B$2:$B$84,B874)&gt;0,D874*1.1,IF(COUNTIF(cis_DPH!$B$85:$B$171,B874)&gt;0,D874*1.2,"chyba"))</f>
        <v>0</v>
      </c>
      <c r="G874" s="16" t="e">
        <f>_xlfn.XLOOKUP(Tabuľka9[[#This Row],[položka]],#REF!,#REF!)</f>
        <v>#REF!</v>
      </c>
      <c r="I874" s="15">
        <f>Tabuľka9[[#This Row],[Aktuálna cena v RZ s DPH]]*Tabuľka9[[#This Row],[Priemerný odber za mesiac]]</f>
        <v>0</v>
      </c>
      <c r="K874" s="17" t="e">
        <f>Tabuľka9[[#This Row],[Cena za MJ s DPH]]*Tabuľka9[[#This Row],[Predpokladaný odber počas 6 mesiacov]]</f>
        <v>#REF!</v>
      </c>
      <c r="L874" s="1">
        <v>633453</v>
      </c>
      <c r="M874" t="e">
        <f>_xlfn.XLOOKUP(Tabuľka9[[#This Row],[IČO]],#REF!,#REF!)</f>
        <v>#REF!</v>
      </c>
      <c r="N874" t="e">
        <f>_xlfn.XLOOKUP(Tabuľka9[[#This Row],[IČO]],#REF!,#REF!)</f>
        <v>#REF!</v>
      </c>
    </row>
    <row r="875" spans="1:14" hidden="1" x14ac:dyDescent="0.35">
      <c r="A875" t="s">
        <v>10</v>
      </c>
      <c r="B875" t="s">
        <v>37</v>
      </c>
      <c r="C875" t="s">
        <v>13</v>
      </c>
      <c r="D875" s="9">
        <v>0.65</v>
      </c>
      <c r="E875" s="10">
        <f>IF(COUNTIF(cis_DPH!$B$2:$B$84,B875)&gt;0,D875*1.1,IF(COUNTIF(cis_DPH!$B$85:$B$171,B875)&gt;0,D875*1.2,"chyba"))</f>
        <v>0.71500000000000008</v>
      </c>
      <c r="G875" s="16" t="e">
        <f>_xlfn.XLOOKUP(Tabuľka9[[#This Row],[položka]],#REF!,#REF!)</f>
        <v>#REF!</v>
      </c>
      <c r="H875">
        <v>30</v>
      </c>
      <c r="I875" s="15">
        <f>Tabuľka9[[#This Row],[Aktuálna cena v RZ s DPH]]*Tabuľka9[[#This Row],[Priemerný odber za mesiac]]</f>
        <v>21.450000000000003</v>
      </c>
      <c r="J875">
        <v>180</v>
      </c>
      <c r="K875" s="17" t="e">
        <f>Tabuľka9[[#This Row],[Cena za MJ s DPH]]*Tabuľka9[[#This Row],[Predpokladaný odber počas 6 mesiacov]]</f>
        <v>#REF!</v>
      </c>
      <c r="L875" s="1">
        <v>633453</v>
      </c>
      <c r="M875" t="e">
        <f>_xlfn.XLOOKUP(Tabuľka9[[#This Row],[IČO]],#REF!,#REF!)</f>
        <v>#REF!</v>
      </c>
      <c r="N875" t="e">
        <f>_xlfn.XLOOKUP(Tabuľka9[[#This Row],[IČO]],#REF!,#REF!)</f>
        <v>#REF!</v>
      </c>
    </row>
    <row r="876" spans="1:14" hidden="1" x14ac:dyDescent="0.35">
      <c r="A876" t="s">
        <v>10</v>
      </c>
      <c r="B876" t="s">
        <v>38</v>
      </c>
      <c r="C876" t="s">
        <v>13</v>
      </c>
      <c r="D876" s="9">
        <v>0.69</v>
      </c>
      <c r="E876" s="10">
        <f>IF(COUNTIF(cis_DPH!$B$2:$B$84,B876)&gt;0,D876*1.1,IF(COUNTIF(cis_DPH!$B$85:$B$171,B876)&gt;0,D876*1.2,"chyba"))</f>
        <v>0.75900000000000001</v>
      </c>
      <c r="G876" s="16" t="e">
        <f>_xlfn.XLOOKUP(Tabuľka9[[#This Row],[položka]],#REF!,#REF!)</f>
        <v>#REF!</v>
      </c>
      <c r="H876">
        <v>15</v>
      </c>
      <c r="I876" s="15">
        <f>Tabuľka9[[#This Row],[Aktuálna cena v RZ s DPH]]*Tabuľka9[[#This Row],[Priemerný odber za mesiac]]</f>
        <v>11.385</v>
      </c>
      <c r="J876">
        <v>90</v>
      </c>
      <c r="K876" s="17" t="e">
        <f>Tabuľka9[[#This Row],[Cena za MJ s DPH]]*Tabuľka9[[#This Row],[Predpokladaný odber počas 6 mesiacov]]</f>
        <v>#REF!</v>
      </c>
      <c r="L876" s="1">
        <v>633453</v>
      </c>
      <c r="M876" t="e">
        <f>_xlfn.XLOOKUP(Tabuľka9[[#This Row],[IČO]],#REF!,#REF!)</f>
        <v>#REF!</v>
      </c>
      <c r="N876" t="e">
        <f>_xlfn.XLOOKUP(Tabuľka9[[#This Row],[IČO]],#REF!,#REF!)</f>
        <v>#REF!</v>
      </c>
    </row>
    <row r="877" spans="1:14" hidden="1" x14ac:dyDescent="0.35">
      <c r="A877" t="s">
        <v>10</v>
      </c>
      <c r="B877" t="s">
        <v>39</v>
      </c>
      <c r="C877" t="s">
        <v>13</v>
      </c>
      <c r="D877" s="9">
        <v>1.29</v>
      </c>
      <c r="E877" s="10">
        <f>IF(COUNTIF(cis_DPH!$B$2:$B$84,B877)&gt;0,D877*1.1,IF(COUNTIF(cis_DPH!$B$85:$B$171,B877)&gt;0,D877*1.2,"chyba"))</f>
        <v>1.4190000000000003</v>
      </c>
      <c r="G877" s="16" t="e">
        <f>_xlfn.XLOOKUP(Tabuľka9[[#This Row],[položka]],#REF!,#REF!)</f>
        <v>#REF!</v>
      </c>
      <c r="H877">
        <v>25</v>
      </c>
      <c r="I877" s="15">
        <f>Tabuľka9[[#This Row],[Aktuálna cena v RZ s DPH]]*Tabuľka9[[#This Row],[Priemerný odber za mesiac]]</f>
        <v>35.475000000000009</v>
      </c>
      <c r="J877">
        <v>150</v>
      </c>
      <c r="K877" s="17" t="e">
        <f>Tabuľka9[[#This Row],[Cena za MJ s DPH]]*Tabuľka9[[#This Row],[Predpokladaný odber počas 6 mesiacov]]</f>
        <v>#REF!</v>
      </c>
      <c r="L877" s="1">
        <v>633453</v>
      </c>
      <c r="M877" t="e">
        <f>_xlfn.XLOOKUP(Tabuľka9[[#This Row],[IČO]],#REF!,#REF!)</f>
        <v>#REF!</v>
      </c>
      <c r="N877" t="e">
        <f>_xlfn.XLOOKUP(Tabuľka9[[#This Row],[IČO]],#REF!,#REF!)</f>
        <v>#REF!</v>
      </c>
    </row>
    <row r="878" spans="1:14" hidden="1" x14ac:dyDescent="0.35">
      <c r="A878" t="s">
        <v>10</v>
      </c>
      <c r="B878" t="s">
        <v>40</v>
      </c>
      <c r="C878" t="s">
        <v>13</v>
      </c>
      <c r="E878" s="10">
        <f>IF(COUNTIF(cis_DPH!$B$2:$B$84,B878)&gt;0,D878*1.1,IF(COUNTIF(cis_DPH!$B$85:$B$171,B878)&gt;0,D878*1.2,"chyba"))</f>
        <v>0</v>
      </c>
      <c r="G878" s="16" t="e">
        <f>_xlfn.XLOOKUP(Tabuľka9[[#This Row],[položka]],#REF!,#REF!)</f>
        <v>#REF!</v>
      </c>
      <c r="I878" s="15">
        <f>Tabuľka9[[#This Row],[Aktuálna cena v RZ s DPH]]*Tabuľka9[[#This Row],[Priemerný odber za mesiac]]</f>
        <v>0</v>
      </c>
      <c r="K878" s="17" t="e">
        <f>Tabuľka9[[#This Row],[Cena za MJ s DPH]]*Tabuľka9[[#This Row],[Predpokladaný odber počas 6 mesiacov]]</f>
        <v>#REF!</v>
      </c>
      <c r="L878" s="1">
        <v>633453</v>
      </c>
      <c r="M878" t="e">
        <f>_xlfn.XLOOKUP(Tabuľka9[[#This Row],[IČO]],#REF!,#REF!)</f>
        <v>#REF!</v>
      </c>
      <c r="N878" t="e">
        <f>_xlfn.XLOOKUP(Tabuľka9[[#This Row],[IČO]],#REF!,#REF!)</f>
        <v>#REF!</v>
      </c>
    </row>
    <row r="879" spans="1:14" hidden="1" x14ac:dyDescent="0.35">
      <c r="A879" t="s">
        <v>10</v>
      </c>
      <c r="B879" t="s">
        <v>41</v>
      </c>
      <c r="C879" t="s">
        <v>13</v>
      </c>
      <c r="D879" s="9">
        <v>0.99</v>
      </c>
      <c r="E879" s="10">
        <f>IF(COUNTIF(cis_DPH!$B$2:$B$84,B879)&gt;0,D879*1.1,IF(COUNTIF(cis_DPH!$B$85:$B$171,B879)&gt;0,D879*1.2,"chyba"))</f>
        <v>1.089</v>
      </c>
      <c r="G879" s="16" t="e">
        <f>_xlfn.XLOOKUP(Tabuľka9[[#This Row],[položka]],#REF!,#REF!)</f>
        <v>#REF!</v>
      </c>
      <c r="H879">
        <v>8</v>
      </c>
      <c r="I879" s="15">
        <f>Tabuľka9[[#This Row],[Aktuálna cena v RZ s DPH]]*Tabuľka9[[#This Row],[Priemerný odber za mesiac]]</f>
        <v>8.7119999999999997</v>
      </c>
      <c r="J879">
        <v>48</v>
      </c>
      <c r="K879" s="17" t="e">
        <f>Tabuľka9[[#This Row],[Cena za MJ s DPH]]*Tabuľka9[[#This Row],[Predpokladaný odber počas 6 mesiacov]]</f>
        <v>#REF!</v>
      </c>
      <c r="L879" s="1">
        <v>633453</v>
      </c>
      <c r="M879" t="e">
        <f>_xlfn.XLOOKUP(Tabuľka9[[#This Row],[IČO]],#REF!,#REF!)</f>
        <v>#REF!</v>
      </c>
      <c r="N879" t="e">
        <f>_xlfn.XLOOKUP(Tabuľka9[[#This Row],[IČO]],#REF!,#REF!)</f>
        <v>#REF!</v>
      </c>
    </row>
    <row r="880" spans="1:14" hidden="1" x14ac:dyDescent="0.35">
      <c r="A880" t="s">
        <v>10</v>
      </c>
      <c r="B880" t="s">
        <v>42</v>
      </c>
      <c r="C880" t="s">
        <v>19</v>
      </c>
      <c r="E880" s="10">
        <f>IF(COUNTIF(cis_DPH!$B$2:$B$84,B880)&gt;0,D880*1.1,IF(COUNTIF(cis_DPH!$B$85:$B$171,B880)&gt;0,D880*1.2,"chyba"))</f>
        <v>0</v>
      </c>
      <c r="G880" s="16" t="e">
        <f>_xlfn.XLOOKUP(Tabuľka9[[#This Row],[položka]],#REF!,#REF!)</f>
        <v>#REF!</v>
      </c>
      <c r="I880" s="15">
        <f>Tabuľka9[[#This Row],[Aktuálna cena v RZ s DPH]]*Tabuľka9[[#This Row],[Priemerný odber za mesiac]]</f>
        <v>0</v>
      </c>
      <c r="K880" s="17" t="e">
        <f>Tabuľka9[[#This Row],[Cena za MJ s DPH]]*Tabuľka9[[#This Row],[Predpokladaný odber počas 6 mesiacov]]</f>
        <v>#REF!</v>
      </c>
      <c r="L880" s="1">
        <v>633453</v>
      </c>
      <c r="M880" t="e">
        <f>_xlfn.XLOOKUP(Tabuľka9[[#This Row],[IČO]],#REF!,#REF!)</f>
        <v>#REF!</v>
      </c>
      <c r="N880" t="e">
        <f>_xlfn.XLOOKUP(Tabuľka9[[#This Row],[IČO]],#REF!,#REF!)</f>
        <v>#REF!</v>
      </c>
    </row>
    <row r="881" spans="1:14" hidden="1" x14ac:dyDescent="0.35">
      <c r="A881" t="s">
        <v>10</v>
      </c>
      <c r="B881" t="s">
        <v>43</v>
      </c>
      <c r="C881" t="s">
        <v>13</v>
      </c>
      <c r="D881" s="9">
        <v>1.65</v>
      </c>
      <c r="E881" s="10">
        <f>IF(COUNTIF(cis_DPH!$B$2:$B$84,B881)&gt;0,D881*1.1,IF(COUNTIF(cis_DPH!$B$85:$B$171,B881)&gt;0,D881*1.2,"chyba"))</f>
        <v>1.9799999999999998</v>
      </c>
      <c r="G881" s="16" t="e">
        <f>_xlfn.XLOOKUP(Tabuľka9[[#This Row],[položka]],#REF!,#REF!)</f>
        <v>#REF!</v>
      </c>
      <c r="H881">
        <v>12</v>
      </c>
      <c r="I881" s="15">
        <f>Tabuľka9[[#This Row],[Aktuálna cena v RZ s DPH]]*Tabuľka9[[#This Row],[Priemerný odber za mesiac]]</f>
        <v>23.759999999999998</v>
      </c>
      <c r="J881">
        <v>72</v>
      </c>
      <c r="K881" s="17" t="e">
        <f>Tabuľka9[[#This Row],[Cena za MJ s DPH]]*Tabuľka9[[#This Row],[Predpokladaný odber počas 6 mesiacov]]</f>
        <v>#REF!</v>
      </c>
      <c r="L881" s="1">
        <v>633453</v>
      </c>
      <c r="M881" t="e">
        <f>_xlfn.XLOOKUP(Tabuľka9[[#This Row],[IČO]],#REF!,#REF!)</f>
        <v>#REF!</v>
      </c>
      <c r="N881" t="e">
        <f>_xlfn.XLOOKUP(Tabuľka9[[#This Row],[IČO]],#REF!,#REF!)</f>
        <v>#REF!</v>
      </c>
    </row>
    <row r="882" spans="1:14" hidden="1" x14ac:dyDescent="0.35">
      <c r="A882" t="s">
        <v>10</v>
      </c>
      <c r="B882" t="s">
        <v>44</v>
      </c>
      <c r="C882" t="s">
        <v>13</v>
      </c>
      <c r="D882" s="9">
        <v>0.49</v>
      </c>
      <c r="E882" s="10">
        <f>IF(COUNTIF(cis_DPH!$B$2:$B$84,B882)&gt;0,D882*1.1,IF(COUNTIF(cis_DPH!$B$85:$B$171,B882)&gt;0,D882*1.2,"chyba"))</f>
        <v>0.58799999999999997</v>
      </c>
      <c r="G882" s="16" t="e">
        <f>_xlfn.XLOOKUP(Tabuľka9[[#This Row],[položka]],#REF!,#REF!)</f>
        <v>#REF!</v>
      </c>
      <c r="H882">
        <v>10</v>
      </c>
      <c r="I882" s="15">
        <f>Tabuľka9[[#This Row],[Aktuálna cena v RZ s DPH]]*Tabuľka9[[#This Row],[Priemerný odber za mesiac]]</f>
        <v>5.88</v>
      </c>
      <c r="J882">
        <v>60</v>
      </c>
      <c r="K882" s="17" t="e">
        <f>Tabuľka9[[#This Row],[Cena za MJ s DPH]]*Tabuľka9[[#This Row],[Predpokladaný odber počas 6 mesiacov]]</f>
        <v>#REF!</v>
      </c>
      <c r="L882" s="1">
        <v>633453</v>
      </c>
      <c r="M882" t="e">
        <f>_xlfn.XLOOKUP(Tabuľka9[[#This Row],[IČO]],#REF!,#REF!)</f>
        <v>#REF!</v>
      </c>
      <c r="N882" t="e">
        <f>_xlfn.XLOOKUP(Tabuľka9[[#This Row],[IČO]],#REF!,#REF!)</f>
        <v>#REF!</v>
      </c>
    </row>
    <row r="883" spans="1:14" hidden="1" x14ac:dyDescent="0.35">
      <c r="A883" t="s">
        <v>10</v>
      </c>
      <c r="B883" t="s">
        <v>45</v>
      </c>
      <c r="C883" t="s">
        <v>13</v>
      </c>
      <c r="D883" s="9">
        <v>1.49</v>
      </c>
      <c r="E883" s="10">
        <f>IF(COUNTIF(cis_DPH!$B$2:$B$84,B883)&gt;0,D883*1.1,IF(COUNTIF(cis_DPH!$B$85:$B$171,B883)&gt;0,D883*1.2,"chyba"))</f>
        <v>1.788</v>
      </c>
      <c r="G883" s="16" t="e">
        <f>_xlfn.XLOOKUP(Tabuľka9[[#This Row],[položka]],#REF!,#REF!)</f>
        <v>#REF!</v>
      </c>
      <c r="H883">
        <v>8</v>
      </c>
      <c r="I883" s="15">
        <f>Tabuľka9[[#This Row],[Aktuálna cena v RZ s DPH]]*Tabuľka9[[#This Row],[Priemerný odber za mesiac]]</f>
        <v>14.304</v>
      </c>
      <c r="J883">
        <v>48</v>
      </c>
      <c r="K883" s="17" t="e">
        <f>Tabuľka9[[#This Row],[Cena za MJ s DPH]]*Tabuľka9[[#This Row],[Predpokladaný odber počas 6 mesiacov]]</f>
        <v>#REF!</v>
      </c>
      <c r="L883" s="1">
        <v>633453</v>
      </c>
      <c r="M883" t="e">
        <f>_xlfn.XLOOKUP(Tabuľka9[[#This Row],[IČO]],#REF!,#REF!)</f>
        <v>#REF!</v>
      </c>
      <c r="N883" t="e">
        <f>_xlfn.XLOOKUP(Tabuľka9[[#This Row],[IČO]],#REF!,#REF!)</f>
        <v>#REF!</v>
      </c>
    </row>
    <row r="884" spans="1:14" hidden="1" x14ac:dyDescent="0.35">
      <c r="A884" t="s">
        <v>10</v>
      </c>
      <c r="B884" t="s">
        <v>46</v>
      </c>
      <c r="C884" t="s">
        <v>13</v>
      </c>
      <c r="D884" s="9">
        <v>0.59</v>
      </c>
      <c r="E884" s="10">
        <f>IF(COUNTIF(cis_DPH!$B$2:$B$84,B884)&gt;0,D884*1.1,IF(COUNTIF(cis_DPH!$B$85:$B$171,B884)&gt;0,D884*1.2,"chyba"))</f>
        <v>0.70799999999999996</v>
      </c>
      <c r="G884" s="16" t="e">
        <f>_xlfn.XLOOKUP(Tabuľka9[[#This Row],[položka]],#REF!,#REF!)</f>
        <v>#REF!</v>
      </c>
      <c r="H884">
        <v>16</v>
      </c>
      <c r="I884" s="15">
        <f>Tabuľka9[[#This Row],[Aktuálna cena v RZ s DPH]]*Tabuľka9[[#This Row],[Priemerný odber za mesiac]]</f>
        <v>11.327999999999999</v>
      </c>
      <c r="J884">
        <v>96</v>
      </c>
      <c r="K884" s="17" t="e">
        <f>Tabuľka9[[#This Row],[Cena za MJ s DPH]]*Tabuľka9[[#This Row],[Predpokladaný odber počas 6 mesiacov]]</f>
        <v>#REF!</v>
      </c>
      <c r="L884" s="1">
        <v>633453</v>
      </c>
      <c r="M884" t="e">
        <f>_xlfn.XLOOKUP(Tabuľka9[[#This Row],[IČO]],#REF!,#REF!)</f>
        <v>#REF!</v>
      </c>
      <c r="N884" t="e">
        <f>_xlfn.XLOOKUP(Tabuľka9[[#This Row],[IČO]],#REF!,#REF!)</f>
        <v>#REF!</v>
      </c>
    </row>
    <row r="885" spans="1:14" hidden="1" x14ac:dyDescent="0.35">
      <c r="A885" t="s">
        <v>10</v>
      </c>
      <c r="B885" t="s">
        <v>47</v>
      </c>
      <c r="C885" t="s">
        <v>48</v>
      </c>
      <c r="E885" s="10">
        <f>IF(COUNTIF(cis_DPH!$B$2:$B$84,B885)&gt;0,D885*1.1,IF(COUNTIF(cis_DPH!$B$85:$B$171,B885)&gt;0,D885*1.2,"chyba"))</f>
        <v>0</v>
      </c>
      <c r="G885" s="16" t="e">
        <f>_xlfn.XLOOKUP(Tabuľka9[[#This Row],[položka]],#REF!,#REF!)</f>
        <v>#REF!</v>
      </c>
      <c r="I885" s="15">
        <f>Tabuľka9[[#This Row],[Aktuálna cena v RZ s DPH]]*Tabuľka9[[#This Row],[Priemerný odber za mesiac]]</f>
        <v>0</v>
      </c>
      <c r="K885" s="17" t="e">
        <f>Tabuľka9[[#This Row],[Cena za MJ s DPH]]*Tabuľka9[[#This Row],[Predpokladaný odber počas 6 mesiacov]]</f>
        <v>#REF!</v>
      </c>
      <c r="L885" s="1">
        <v>633453</v>
      </c>
      <c r="M885" t="e">
        <f>_xlfn.XLOOKUP(Tabuľka9[[#This Row],[IČO]],#REF!,#REF!)</f>
        <v>#REF!</v>
      </c>
      <c r="N885" t="e">
        <f>_xlfn.XLOOKUP(Tabuľka9[[#This Row],[IČO]],#REF!,#REF!)</f>
        <v>#REF!</v>
      </c>
    </row>
    <row r="886" spans="1:14" hidden="1" x14ac:dyDescent="0.35">
      <c r="A886" t="s">
        <v>10</v>
      </c>
      <c r="B886" t="s">
        <v>49</v>
      </c>
      <c r="C886" t="s">
        <v>48</v>
      </c>
      <c r="E886" s="10">
        <f>IF(COUNTIF(cis_DPH!$B$2:$B$84,B886)&gt;0,D886*1.1,IF(COUNTIF(cis_DPH!$B$85:$B$171,B886)&gt;0,D886*1.2,"chyba"))</f>
        <v>0</v>
      </c>
      <c r="G886" s="16" t="e">
        <f>_xlfn.XLOOKUP(Tabuľka9[[#This Row],[položka]],#REF!,#REF!)</f>
        <v>#REF!</v>
      </c>
      <c r="I886" s="15">
        <f>Tabuľka9[[#This Row],[Aktuálna cena v RZ s DPH]]*Tabuľka9[[#This Row],[Priemerný odber za mesiac]]</f>
        <v>0</v>
      </c>
      <c r="K886" s="17" t="e">
        <f>Tabuľka9[[#This Row],[Cena za MJ s DPH]]*Tabuľka9[[#This Row],[Predpokladaný odber počas 6 mesiacov]]</f>
        <v>#REF!</v>
      </c>
      <c r="L886" s="1">
        <v>633453</v>
      </c>
      <c r="M886" t="e">
        <f>_xlfn.XLOOKUP(Tabuľka9[[#This Row],[IČO]],#REF!,#REF!)</f>
        <v>#REF!</v>
      </c>
      <c r="N886" t="e">
        <f>_xlfn.XLOOKUP(Tabuľka9[[#This Row],[IČO]],#REF!,#REF!)</f>
        <v>#REF!</v>
      </c>
    </row>
    <row r="887" spans="1:14" hidden="1" x14ac:dyDescent="0.35">
      <c r="A887" t="s">
        <v>10</v>
      </c>
      <c r="B887" t="s">
        <v>50</v>
      </c>
      <c r="C887" t="s">
        <v>13</v>
      </c>
      <c r="D887" s="9">
        <v>7.99</v>
      </c>
      <c r="E887" s="10">
        <f>IF(COUNTIF(cis_DPH!$B$2:$B$84,B887)&gt;0,D887*1.1,IF(COUNTIF(cis_DPH!$B$85:$B$171,B887)&gt;0,D887*1.2,"chyba"))</f>
        <v>9.5879999999999992</v>
      </c>
      <c r="G887" s="16" t="e">
        <f>_xlfn.XLOOKUP(Tabuľka9[[#This Row],[položka]],#REF!,#REF!)</f>
        <v>#REF!</v>
      </c>
      <c r="H887">
        <v>2</v>
      </c>
      <c r="I887" s="15">
        <f>Tabuľka9[[#This Row],[Aktuálna cena v RZ s DPH]]*Tabuľka9[[#This Row],[Priemerný odber za mesiac]]</f>
        <v>19.175999999999998</v>
      </c>
      <c r="J887">
        <v>12</v>
      </c>
      <c r="K887" s="17" t="e">
        <f>Tabuľka9[[#This Row],[Cena za MJ s DPH]]*Tabuľka9[[#This Row],[Predpokladaný odber počas 6 mesiacov]]</f>
        <v>#REF!</v>
      </c>
      <c r="L887" s="1">
        <v>633453</v>
      </c>
      <c r="M887" t="e">
        <f>_xlfn.XLOOKUP(Tabuľka9[[#This Row],[IČO]],#REF!,#REF!)</f>
        <v>#REF!</v>
      </c>
      <c r="N887" t="e">
        <f>_xlfn.XLOOKUP(Tabuľka9[[#This Row],[IČO]],#REF!,#REF!)</f>
        <v>#REF!</v>
      </c>
    </row>
    <row r="888" spans="1:14" hidden="1" x14ac:dyDescent="0.35">
      <c r="A888" t="s">
        <v>10</v>
      </c>
      <c r="B888" t="s">
        <v>51</v>
      </c>
      <c r="C888" t="s">
        <v>13</v>
      </c>
      <c r="D888" s="9">
        <v>1.39</v>
      </c>
      <c r="E888" s="10">
        <f>IF(COUNTIF(cis_DPH!$B$2:$B$84,B888)&gt;0,D888*1.1,IF(COUNTIF(cis_DPH!$B$85:$B$171,B888)&gt;0,D888*1.2,"chyba"))</f>
        <v>1.5289999999999999</v>
      </c>
      <c r="G888" s="16" t="e">
        <f>_xlfn.XLOOKUP(Tabuľka9[[#This Row],[položka]],#REF!,#REF!)</f>
        <v>#REF!</v>
      </c>
      <c r="H888">
        <v>2</v>
      </c>
      <c r="I888" s="15">
        <f>Tabuľka9[[#This Row],[Aktuálna cena v RZ s DPH]]*Tabuľka9[[#This Row],[Priemerný odber za mesiac]]</f>
        <v>3.0579999999999998</v>
      </c>
      <c r="J888">
        <v>12</v>
      </c>
      <c r="K888" s="17" t="e">
        <f>Tabuľka9[[#This Row],[Cena za MJ s DPH]]*Tabuľka9[[#This Row],[Predpokladaný odber počas 6 mesiacov]]</f>
        <v>#REF!</v>
      </c>
      <c r="L888" s="1">
        <v>633453</v>
      </c>
      <c r="M888" t="e">
        <f>_xlfn.XLOOKUP(Tabuľka9[[#This Row],[IČO]],#REF!,#REF!)</f>
        <v>#REF!</v>
      </c>
      <c r="N888" t="e">
        <f>_xlfn.XLOOKUP(Tabuľka9[[#This Row],[IČO]],#REF!,#REF!)</f>
        <v>#REF!</v>
      </c>
    </row>
    <row r="889" spans="1:14" hidden="1" x14ac:dyDescent="0.35">
      <c r="A889" t="s">
        <v>10</v>
      </c>
      <c r="B889" t="s">
        <v>52</v>
      </c>
      <c r="C889" t="s">
        <v>13</v>
      </c>
      <c r="D889" s="9">
        <v>1.49</v>
      </c>
      <c r="E889" s="10">
        <f>IF(COUNTIF(cis_DPH!$B$2:$B$84,B889)&gt;0,D889*1.1,IF(COUNTIF(cis_DPH!$B$85:$B$171,B889)&gt;0,D889*1.2,"chyba"))</f>
        <v>1.639</v>
      </c>
      <c r="G889" s="16" t="e">
        <f>_xlfn.XLOOKUP(Tabuľka9[[#This Row],[položka]],#REF!,#REF!)</f>
        <v>#REF!</v>
      </c>
      <c r="H889">
        <v>7</v>
      </c>
      <c r="I889" s="15">
        <f>Tabuľka9[[#This Row],[Aktuálna cena v RZ s DPH]]*Tabuľka9[[#This Row],[Priemerný odber za mesiac]]</f>
        <v>11.473000000000001</v>
      </c>
      <c r="J889">
        <v>42</v>
      </c>
      <c r="K889" s="17" t="e">
        <f>Tabuľka9[[#This Row],[Cena za MJ s DPH]]*Tabuľka9[[#This Row],[Predpokladaný odber počas 6 mesiacov]]</f>
        <v>#REF!</v>
      </c>
      <c r="L889" s="1">
        <v>633453</v>
      </c>
      <c r="M889" t="e">
        <f>_xlfn.XLOOKUP(Tabuľka9[[#This Row],[IČO]],#REF!,#REF!)</f>
        <v>#REF!</v>
      </c>
      <c r="N889" t="e">
        <f>_xlfn.XLOOKUP(Tabuľka9[[#This Row],[IČO]],#REF!,#REF!)</f>
        <v>#REF!</v>
      </c>
    </row>
    <row r="890" spans="1:14" hidden="1" x14ac:dyDescent="0.35">
      <c r="A890" t="s">
        <v>10</v>
      </c>
      <c r="B890" t="s">
        <v>53</v>
      </c>
      <c r="C890" t="s">
        <v>13</v>
      </c>
      <c r="E890" s="10">
        <f>IF(COUNTIF(cis_DPH!$B$2:$B$84,B890)&gt;0,D890*1.1,IF(COUNTIF(cis_DPH!$B$85:$B$171,B890)&gt;0,D890*1.2,"chyba"))</f>
        <v>0</v>
      </c>
      <c r="G890" s="16" t="e">
        <f>_xlfn.XLOOKUP(Tabuľka9[[#This Row],[položka]],#REF!,#REF!)</f>
        <v>#REF!</v>
      </c>
      <c r="I890" s="15">
        <f>Tabuľka9[[#This Row],[Aktuálna cena v RZ s DPH]]*Tabuľka9[[#This Row],[Priemerný odber za mesiac]]</f>
        <v>0</v>
      </c>
      <c r="K890" s="17" t="e">
        <f>Tabuľka9[[#This Row],[Cena za MJ s DPH]]*Tabuľka9[[#This Row],[Predpokladaný odber počas 6 mesiacov]]</f>
        <v>#REF!</v>
      </c>
      <c r="L890" s="1">
        <v>633453</v>
      </c>
      <c r="M890" t="e">
        <f>_xlfn.XLOOKUP(Tabuľka9[[#This Row],[IČO]],#REF!,#REF!)</f>
        <v>#REF!</v>
      </c>
      <c r="N890" t="e">
        <f>_xlfn.XLOOKUP(Tabuľka9[[#This Row],[IČO]],#REF!,#REF!)</f>
        <v>#REF!</v>
      </c>
    </row>
    <row r="891" spans="1:14" hidden="1" x14ac:dyDescent="0.35">
      <c r="A891" t="s">
        <v>10</v>
      </c>
      <c r="B891" t="s">
        <v>54</v>
      </c>
      <c r="C891" t="s">
        <v>13</v>
      </c>
      <c r="D891" s="9">
        <v>1.39</v>
      </c>
      <c r="E891" s="10">
        <f>IF(COUNTIF(cis_DPH!$B$2:$B$84,B891)&gt;0,D891*1.1,IF(COUNTIF(cis_DPH!$B$85:$B$171,B891)&gt;0,D891*1.2,"chyba"))</f>
        <v>1.5289999999999999</v>
      </c>
      <c r="G891" s="16" t="e">
        <f>_xlfn.XLOOKUP(Tabuľka9[[#This Row],[položka]],#REF!,#REF!)</f>
        <v>#REF!</v>
      </c>
      <c r="H891">
        <v>2</v>
      </c>
      <c r="I891" s="15">
        <f>Tabuľka9[[#This Row],[Aktuálna cena v RZ s DPH]]*Tabuľka9[[#This Row],[Priemerný odber za mesiac]]</f>
        <v>3.0579999999999998</v>
      </c>
      <c r="J891">
        <v>12</v>
      </c>
      <c r="K891" s="17" t="e">
        <f>Tabuľka9[[#This Row],[Cena za MJ s DPH]]*Tabuľka9[[#This Row],[Predpokladaný odber počas 6 mesiacov]]</f>
        <v>#REF!</v>
      </c>
      <c r="L891" s="1">
        <v>633453</v>
      </c>
      <c r="M891" t="e">
        <f>_xlfn.XLOOKUP(Tabuľka9[[#This Row],[IČO]],#REF!,#REF!)</f>
        <v>#REF!</v>
      </c>
      <c r="N891" t="e">
        <f>_xlfn.XLOOKUP(Tabuľka9[[#This Row],[IČO]],#REF!,#REF!)</f>
        <v>#REF!</v>
      </c>
    </row>
    <row r="892" spans="1:14" hidden="1" x14ac:dyDescent="0.35">
      <c r="A892" t="s">
        <v>10</v>
      </c>
      <c r="B892" t="s">
        <v>55</v>
      </c>
      <c r="C892" t="s">
        <v>13</v>
      </c>
      <c r="E892" s="10">
        <f>IF(COUNTIF(cis_DPH!$B$2:$B$84,B892)&gt;0,D892*1.1,IF(COUNTIF(cis_DPH!$B$85:$B$171,B892)&gt;0,D892*1.2,"chyba"))</f>
        <v>0</v>
      </c>
      <c r="G892" s="16" t="e">
        <f>_xlfn.XLOOKUP(Tabuľka9[[#This Row],[položka]],#REF!,#REF!)</f>
        <v>#REF!</v>
      </c>
      <c r="I892" s="15">
        <f>Tabuľka9[[#This Row],[Aktuálna cena v RZ s DPH]]*Tabuľka9[[#This Row],[Priemerný odber za mesiac]]</f>
        <v>0</v>
      </c>
      <c r="K892" s="17" t="e">
        <f>Tabuľka9[[#This Row],[Cena za MJ s DPH]]*Tabuľka9[[#This Row],[Predpokladaný odber počas 6 mesiacov]]</f>
        <v>#REF!</v>
      </c>
      <c r="L892" s="1">
        <v>633453</v>
      </c>
      <c r="M892" t="e">
        <f>_xlfn.XLOOKUP(Tabuľka9[[#This Row],[IČO]],#REF!,#REF!)</f>
        <v>#REF!</v>
      </c>
      <c r="N892" t="e">
        <f>_xlfn.XLOOKUP(Tabuľka9[[#This Row],[IČO]],#REF!,#REF!)</f>
        <v>#REF!</v>
      </c>
    </row>
    <row r="893" spans="1:14" hidden="1" x14ac:dyDescent="0.35">
      <c r="A893" t="s">
        <v>10</v>
      </c>
      <c r="B893" t="s">
        <v>56</v>
      </c>
      <c r="C893" t="s">
        <v>13</v>
      </c>
      <c r="E893" s="10">
        <f>IF(COUNTIF(cis_DPH!$B$2:$B$84,B893)&gt;0,D893*1.1,IF(COUNTIF(cis_DPH!$B$85:$B$171,B893)&gt;0,D893*1.2,"chyba"))</f>
        <v>0</v>
      </c>
      <c r="G893" s="16" t="e">
        <f>_xlfn.XLOOKUP(Tabuľka9[[#This Row],[položka]],#REF!,#REF!)</f>
        <v>#REF!</v>
      </c>
      <c r="I893" s="15">
        <f>Tabuľka9[[#This Row],[Aktuálna cena v RZ s DPH]]*Tabuľka9[[#This Row],[Priemerný odber za mesiac]]</f>
        <v>0</v>
      </c>
      <c r="K893" s="17" t="e">
        <f>Tabuľka9[[#This Row],[Cena za MJ s DPH]]*Tabuľka9[[#This Row],[Predpokladaný odber počas 6 mesiacov]]</f>
        <v>#REF!</v>
      </c>
      <c r="L893" s="1">
        <v>633453</v>
      </c>
      <c r="M893" t="e">
        <f>_xlfn.XLOOKUP(Tabuľka9[[#This Row],[IČO]],#REF!,#REF!)</f>
        <v>#REF!</v>
      </c>
      <c r="N893" t="e">
        <f>_xlfn.XLOOKUP(Tabuľka9[[#This Row],[IČO]],#REF!,#REF!)</f>
        <v>#REF!</v>
      </c>
    </row>
    <row r="894" spans="1:14" hidden="1" x14ac:dyDescent="0.35">
      <c r="A894" t="s">
        <v>10</v>
      </c>
      <c r="B894" t="s">
        <v>57</v>
      </c>
      <c r="C894" t="s">
        <v>13</v>
      </c>
      <c r="D894" s="9">
        <v>1.29</v>
      </c>
      <c r="E894" s="10">
        <f>IF(COUNTIF(cis_DPH!$B$2:$B$84,B894)&gt;0,D894*1.1,IF(COUNTIF(cis_DPH!$B$85:$B$171,B894)&gt;0,D894*1.2,"chyba"))</f>
        <v>1.4190000000000003</v>
      </c>
      <c r="G894" s="16" t="e">
        <f>_xlfn.XLOOKUP(Tabuľka9[[#This Row],[položka]],#REF!,#REF!)</f>
        <v>#REF!</v>
      </c>
      <c r="H894">
        <v>9</v>
      </c>
      <c r="I894" s="15">
        <f>Tabuľka9[[#This Row],[Aktuálna cena v RZ s DPH]]*Tabuľka9[[#This Row],[Priemerný odber za mesiac]]</f>
        <v>12.771000000000003</v>
      </c>
      <c r="J894">
        <v>54</v>
      </c>
      <c r="K894" s="17" t="e">
        <f>Tabuľka9[[#This Row],[Cena za MJ s DPH]]*Tabuľka9[[#This Row],[Predpokladaný odber počas 6 mesiacov]]</f>
        <v>#REF!</v>
      </c>
      <c r="L894" s="1">
        <v>633453</v>
      </c>
      <c r="M894" t="e">
        <f>_xlfn.XLOOKUP(Tabuľka9[[#This Row],[IČO]],#REF!,#REF!)</f>
        <v>#REF!</v>
      </c>
      <c r="N894" t="e">
        <f>_xlfn.XLOOKUP(Tabuľka9[[#This Row],[IČO]],#REF!,#REF!)</f>
        <v>#REF!</v>
      </c>
    </row>
    <row r="895" spans="1:14" hidden="1" x14ac:dyDescent="0.35">
      <c r="A895" t="s">
        <v>10</v>
      </c>
      <c r="B895" t="s">
        <v>58</v>
      </c>
      <c r="C895" t="s">
        <v>13</v>
      </c>
      <c r="D895" s="9">
        <v>3.4</v>
      </c>
      <c r="E895" s="10">
        <f>IF(COUNTIF(cis_DPH!$B$2:$B$84,B895)&gt;0,D895*1.1,IF(COUNTIF(cis_DPH!$B$85:$B$171,B895)&gt;0,D895*1.2,"chyba"))</f>
        <v>3.74</v>
      </c>
      <c r="G895" s="16" t="e">
        <f>_xlfn.XLOOKUP(Tabuľka9[[#This Row],[položka]],#REF!,#REF!)</f>
        <v>#REF!</v>
      </c>
      <c r="H895">
        <v>4</v>
      </c>
      <c r="I895" s="15">
        <f>Tabuľka9[[#This Row],[Aktuálna cena v RZ s DPH]]*Tabuľka9[[#This Row],[Priemerný odber za mesiac]]</f>
        <v>14.96</v>
      </c>
      <c r="J895">
        <v>24</v>
      </c>
      <c r="K895" s="17" t="e">
        <f>Tabuľka9[[#This Row],[Cena za MJ s DPH]]*Tabuľka9[[#This Row],[Predpokladaný odber počas 6 mesiacov]]</f>
        <v>#REF!</v>
      </c>
      <c r="L895" s="1">
        <v>633453</v>
      </c>
      <c r="M895" t="e">
        <f>_xlfn.XLOOKUP(Tabuľka9[[#This Row],[IČO]],#REF!,#REF!)</f>
        <v>#REF!</v>
      </c>
      <c r="N895" t="e">
        <f>_xlfn.XLOOKUP(Tabuľka9[[#This Row],[IČO]],#REF!,#REF!)</f>
        <v>#REF!</v>
      </c>
    </row>
    <row r="896" spans="1:14" hidden="1" x14ac:dyDescent="0.35">
      <c r="A896" t="s">
        <v>10</v>
      </c>
      <c r="B896" t="s">
        <v>59</v>
      </c>
      <c r="C896" t="s">
        <v>13</v>
      </c>
      <c r="D896" s="9">
        <v>1.29</v>
      </c>
      <c r="E896" s="10">
        <f>IF(COUNTIF(cis_DPH!$B$2:$B$84,B896)&gt;0,D896*1.1,IF(COUNTIF(cis_DPH!$B$85:$B$171,B896)&gt;0,D896*1.2,"chyba"))</f>
        <v>1.548</v>
      </c>
      <c r="G896" s="16" t="e">
        <f>_xlfn.XLOOKUP(Tabuľka9[[#This Row],[položka]],#REF!,#REF!)</f>
        <v>#REF!</v>
      </c>
      <c r="H896">
        <v>2</v>
      </c>
      <c r="I896" s="15">
        <f>Tabuľka9[[#This Row],[Aktuálna cena v RZ s DPH]]*Tabuľka9[[#This Row],[Priemerný odber za mesiac]]</f>
        <v>3.0960000000000001</v>
      </c>
      <c r="J896">
        <v>12</v>
      </c>
      <c r="K896" s="17" t="e">
        <f>Tabuľka9[[#This Row],[Cena za MJ s DPH]]*Tabuľka9[[#This Row],[Predpokladaný odber počas 6 mesiacov]]</f>
        <v>#REF!</v>
      </c>
      <c r="L896" s="1">
        <v>633453</v>
      </c>
      <c r="M896" t="e">
        <f>_xlfn.XLOOKUP(Tabuľka9[[#This Row],[IČO]],#REF!,#REF!)</f>
        <v>#REF!</v>
      </c>
      <c r="N896" t="e">
        <f>_xlfn.XLOOKUP(Tabuľka9[[#This Row],[IČO]],#REF!,#REF!)</f>
        <v>#REF!</v>
      </c>
    </row>
    <row r="897" spans="1:14" hidden="1" x14ac:dyDescent="0.35">
      <c r="A897" t="s">
        <v>10</v>
      </c>
      <c r="B897" t="s">
        <v>60</v>
      </c>
      <c r="C897" t="s">
        <v>13</v>
      </c>
      <c r="D897" s="9">
        <v>0.59</v>
      </c>
      <c r="E897" s="10">
        <f>IF(COUNTIF(cis_DPH!$B$2:$B$84,B897)&gt;0,D897*1.1,IF(COUNTIF(cis_DPH!$B$85:$B$171,B897)&gt;0,D897*1.2,"chyba"))</f>
        <v>0.70799999999999996</v>
      </c>
      <c r="G897" s="16" t="e">
        <f>_xlfn.XLOOKUP(Tabuľka9[[#This Row],[položka]],#REF!,#REF!)</f>
        <v>#REF!</v>
      </c>
      <c r="H897">
        <v>2</v>
      </c>
      <c r="I897" s="15">
        <f>Tabuľka9[[#This Row],[Aktuálna cena v RZ s DPH]]*Tabuľka9[[#This Row],[Priemerný odber za mesiac]]</f>
        <v>1.4159999999999999</v>
      </c>
      <c r="J897">
        <v>12</v>
      </c>
      <c r="K897" s="17" t="e">
        <f>Tabuľka9[[#This Row],[Cena za MJ s DPH]]*Tabuľka9[[#This Row],[Predpokladaný odber počas 6 mesiacov]]</f>
        <v>#REF!</v>
      </c>
      <c r="L897" s="1">
        <v>633453</v>
      </c>
      <c r="M897" t="e">
        <f>_xlfn.XLOOKUP(Tabuľka9[[#This Row],[IČO]],#REF!,#REF!)</f>
        <v>#REF!</v>
      </c>
      <c r="N897" t="e">
        <f>_xlfn.XLOOKUP(Tabuľka9[[#This Row],[IČO]],#REF!,#REF!)</f>
        <v>#REF!</v>
      </c>
    </row>
    <row r="898" spans="1:14" hidden="1" x14ac:dyDescent="0.35">
      <c r="A898" t="s">
        <v>10</v>
      </c>
      <c r="B898" t="s">
        <v>61</v>
      </c>
      <c r="C898" t="s">
        <v>19</v>
      </c>
      <c r="D898" s="9">
        <v>0.59</v>
      </c>
      <c r="E898" s="10">
        <f>IF(COUNTIF(cis_DPH!$B$2:$B$84,B898)&gt;0,D898*1.1,IF(COUNTIF(cis_DPH!$B$85:$B$171,B898)&gt;0,D898*1.2,"chyba"))</f>
        <v>0.70799999999999996</v>
      </c>
      <c r="G898" s="16" t="e">
        <f>_xlfn.XLOOKUP(Tabuľka9[[#This Row],[položka]],#REF!,#REF!)</f>
        <v>#REF!</v>
      </c>
      <c r="H898">
        <v>10</v>
      </c>
      <c r="I898" s="15">
        <f>Tabuľka9[[#This Row],[Aktuálna cena v RZ s DPH]]*Tabuľka9[[#This Row],[Priemerný odber za mesiac]]</f>
        <v>7.08</v>
      </c>
      <c r="J898">
        <v>60</v>
      </c>
      <c r="K898" s="17" t="e">
        <f>Tabuľka9[[#This Row],[Cena za MJ s DPH]]*Tabuľka9[[#This Row],[Predpokladaný odber počas 6 mesiacov]]</f>
        <v>#REF!</v>
      </c>
      <c r="L898" s="1">
        <v>633453</v>
      </c>
      <c r="M898" t="e">
        <f>_xlfn.XLOOKUP(Tabuľka9[[#This Row],[IČO]],#REF!,#REF!)</f>
        <v>#REF!</v>
      </c>
      <c r="N898" t="e">
        <f>_xlfn.XLOOKUP(Tabuľka9[[#This Row],[IČO]],#REF!,#REF!)</f>
        <v>#REF!</v>
      </c>
    </row>
    <row r="899" spans="1:14" hidden="1" x14ac:dyDescent="0.35">
      <c r="A899" t="s">
        <v>10</v>
      </c>
      <c r="B899" t="s">
        <v>62</v>
      </c>
      <c r="C899" t="s">
        <v>13</v>
      </c>
      <c r="D899" s="9">
        <v>0.99</v>
      </c>
      <c r="E899" s="10">
        <f>IF(COUNTIF(cis_DPH!$B$2:$B$84,B899)&gt;0,D899*1.1,IF(COUNTIF(cis_DPH!$B$85:$B$171,B899)&gt;0,D899*1.2,"chyba"))</f>
        <v>1.1879999999999999</v>
      </c>
      <c r="G899" s="16" t="e">
        <f>_xlfn.XLOOKUP(Tabuľka9[[#This Row],[položka]],#REF!,#REF!)</f>
        <v>#REF!</v>
      </c>
      <c r="H899">
        <v>4</v>
      </c>
      <c r="I899" s="15">
        <f>Tabuľka9[[#This Row],[Aktuálna cena v RZ s DPH]]*Tabuľka9[[#This Row],[Priemerný odber za mesiac]]</f>
        <v>4.7519999999999998</v>
      </c>
      <c r="J899">
        <v>24</v>
      </c>
      <c r="K899" s="17" t="e">
        <f>Tabuľka9[[#This Row],[Cena za MJ s DPH]]*Tabuľka9[[#This Row],[Predpokladaný odber počas 6 mesiacov]]</f>
        <v>#REF!</v>
      </c>
      <c r="L899" s="1">
        <v>633453</v>
      </c>
      <c r="M899" t="e">
        <f>_xlfn.XLOOKUP(Tabuľka9[[#This Row],[IČO]],#REF!,#REF!)</f>
        <v>#REF!</v>
      </c>
      <c r="N899" t="e">
        <f>_xlfn.XLOOKUP(Tabuľka9[[#This Row],[IČO]],#REF!,#REF!)</f>
        <v>#REF!</v>
      </c>
    </row>
    <row r="900" spans="1:14" hidden="1" x14ac:dyDescent="0.35">
      <c r="A900" t="s">
        <v>10</v>
      </c>
      <c r="B900" t="s">
        <v>63</v>
      </c>
      <c r="C900" t="s">
        <v>13</v>
      </c>
      <c r="E900" s="10">
        <f>IF(COUNTIF(cis_DPH!$B$2:$B$84,B900)&gt;0,D900*1.1,IF(COUNTIF(cis_DPH!$B$85:$B$171,B900)&gt;0,D900*1.2,"chyba"))</f>
        <v>0</v>
      </c>
      <c r="G900" s="16" t="e">
        <f>_xlfn.XLOOKUP(Tabuľka9[[#This Row],[položka]],#REF!,#REF!)</f>
        <v>#REF!</v>
      </c>
      <c r="I900" s="15">
        <f>Tabuľka9[[#This Row],[Aktuálna cena v RZ s DPH]]*Tabuľka9[[#This Row],[Priemerný odber za mesiac]]</f>
        <v>0</v>
      </c>
      <c r="K900" s="17" t="e">
        <f>Tabuľka9[[#This Row],[Cena za MJ s DPH]]*Tabuľka9[[#This Row],[Predpokladaný odber počas 6 mesiacov]]</f>
        <v>#REF!</v>
      </c>
      <c r="L900" s="1">
        <v>633453</v>
      </c>
      <c r="M900" t="e">
        <f>_xlfn.XLOOKUP(Tabuľka9[[#This Row],[IČO]],#REF!,#REF!)</f>
        <v>#REF!</v>
      </c>
      <c r="N900" t="e">
        <f>_xlfn.XLOOKUP(Tabuľka9[[#This Row],[IČO]],#REF!,#REF!)</f>
        <v>#REF!</v>
      </c>
    </row>
    <row r="901" spans="1:14" hidden="1" x14ac:dyDescent="0.35">
      <c r="A901" t="s">
        <v>10</v>
      </c>
      <c r="B901" t="s">
        <v>64</v>
      </c>
      <c r="C901" t="s">
        <v>19</v>
      </c>
      <c r="D901" s="9">
        <v>0.85</v>
      </c>
      <c r="E901" s="10">
        <f>IF(COUNTIF(cis_DPH!$B$2:$B$84,B901)&gt;0,D901*1.1,IF(COUNTIF(cis_DPH!$B$85:$B$171,B901)&gt;0,D901*1.2,"chyba"))</f>
        <v>0.93500000000000005</v>
      </c>
      <c r="G901" s="16" t="e">
        <f>_xlfn.XLOOKUP(Tabuľka9[[#This Row],[položka]],#REF!,#REF!)</f>
        <v>#REF!</v>
      </c>
      <c r="H901">
        <v>17</v>
      </c>
      <c r="I901" s="15">
        <f>Tabuľka9[[#This Row],[Aktuálna cena v RZ s DPH]]*Tabuľka9[[#This Row],[Priemerný odber za mesiac]]</f>
        <v>15.895000000000001</v>
      </c>
      <c r="J901">
        <v>102</v>
      </c>
      <c r="K901" s="17" t="e">
        <f>Tabuľka9[[#This Row],[Cena za MJ s DPH]]*Tabuľka9[[#This Row],[Predpokladaný odber počas 6 mesiacov]]</f>
        <v>#REF!</v>
      </c>
      <c r="L901" s="1">
        <v>633453</v>
      </c>
      <c r="M901" t="e">
        <f>_xlfn.XLOOKUP(Tabuľka9[[#This Row],[IČO]],#REF!,#REF!)</f>
        <v>#REF!</v>
      </c>
      <c r="N901" t="e">
        <f>_xlfn.XLOOKUP(Tabuľka9[[#This Row],[IČO]],#REF!,#REF!)</f>
        <v>#REF!</v>
      </c>
    </row>
    <row r="902" spans="1:14" hidden="1" x14ac:dyDescent="0.35">
      <c r="A902" t="s">
        <v>10</v>
      </c>
      <c r="B902" t="s">
        <v>65</v>
      </c>
      <c r="C902" t="s">
        <v>19</v>
      </c>
      <c r="D902" s="9">
        <v>0.99</v>
      </c>
      <c r="E902" s="10">
        <f>IF(COUNTIF(cis_DPH!$B$2:$B$84,B902)&gt;0,D902*1.1,IF(COUNTIF(cis_DPH!$B$85:$B$171,B902)&gt;0,D902*1.2,"chyba"))</f>
        <v>1.089</v>
      </c>
      <c r="G902" s="16" t="e">
        <f>_xlfn.XLOOKUP(Tabuľka9[[#This Row],[položka]],#REF!,#REF!)</f>
        <v>#REF!</v>
      </c>
      <c r="H902">
        <v>8</v>
      </c>
      <c r="I902" s="15">
        <f>Tabuľka9[[#This Row],[Aktuálna cena v RZ s DPH]]*Tabuľka9[[#This Row],[Priemerný odber za mesiac]]</f>
        <v>8.7119999999999997</v>
      </c>
      <c r="J902">
        <v>48</v>
      </c>
      <c r="K902" s="17" t="e">
        <f>Tabuľka9[[#This Row],[Cena za MJ s DPH]]*Tabuľka9[[#This Row],[Predpokladaný odber počas 6 mesiacov]]</f>
        <v>#REF!</v>
      </c>
      <c r="L902" s="1">
        <v>633453</v>
      </c>
      <c r="M902" t="e">
        <f>_xlfn.XLOOKUP(Tabuľka9[[#This Row],[IČO]],#REF!,#REF!)</f>
        <v>#REF!</v>
      </c>
      <c r="N902" t="e">
        <f>_xlfn.XLOOKUP(Tabuľka9[[#This Row],[IČO]],#REF!,#REF!)</f>
        <v>#REF!</v>
      </c>
    </row>
    <row r="903" spans="1:14" hidden="1" x14ac:dyDescent="0.35">
      <c r="A903" t="s">
        <v>10</v>
      </c>
      <c r="B903" t="s">
        <v>66</v>
      </c>
      <c r="C903" t="s">
        <v>19</v>
      </c>
      <c r="E903" s="10">
        <f>IF(COUNTIF(cis_DPH!$B$2:$B$84,B903)&gt;0,D903*1.1,IF(COUNTIF(cis_DPH!$B$85:$B$171,B903)&gt;0,D903*1.2,"chyba"))</f>
        <v>0</v>
      </c>
      <c r="G903" s="16" t="e">
        <f>_xlfn.XLOOKUP(Tabuľka9[[#This Row],[položka]],#REF!,#REF!)</f>
        <v>#REF!</v>
      </c>
      <c r="I903" s="15">
        <f>Tabuľka9[[#This Row],[Aktuálna cena v RZ s DPH]]*Tabuľka9[[#This Row],[Priemerný odber za mesiac]]</f>
        <v>0</v>
      </c>
      <c r="K903" s="17" t="e">
        <f>Tabuľka9[[#This Row],[Cena za MJ s DPH]]*Tabuľka9[[#This Row],[Predpokladaný odber počas 6 mesiacov]]</f>
        <v>#REF!</v>
      </c>
      <c r="L903" s="1">
        <v>633453</v>
      </c>
      <c r="M903" t="e">
        <f>_xlfn.XLOOKUP(Tabuľka9[[#This Row],[IČO]],#REF!,#REF!)</f>
        <v>#REF!</v>
      </c>
      <c r="N903" t="e">
        <f>_xlfn.XLOOKUP(Tabuľka9[[#This Row],[IČO]],#REF!,#REF!)</f>
        <v>#REF!</v>
      </c>
    </row>
    <row r="904" spans="1:14" hidden="1" x14ac:dyDescent="0.35">
      <c r="A904" t="s">
        <v>10</v>
      </c>
      <c r="B904" t="s">
        <v>67</v>
      </c>
      <c r="C904" t="s">
        <v>13</v>
      </c>
      <c r="D904" s="9">
        <v>1.85</v>
      </c>
      <c r="E904" s="10">
        <f>IF(COUNTIF(cis_DPH!$B$2:$B$84,B904)&gt;0,D904*1.1,IF(COUNTIF(cis_DPH!$B$85:$B$171,B904)&gt;0,D904*1.2,"chyba"))</f>
        <v>2.2200000000000002</v>
      </c>
      <c r="G904" s="16" t="e">
        <f>_xlfn.XLOOKUP(Tabuľka9[[#This Row],[položka]],#REF!,#REF!)</f>
        <v>#REF!</v>
      </c>
      <c r="H904">
        <v>5</v>
      </c>
      <c r="I904" s="15">
        <f>Tabuľka9[[#This Row],[Aktuálna cena v RZ s DPH]]*Tabuľka9[[#This Row],[Priemerný odber za mesiac]]</f>
        <v>11.100000000000001</v>
      </c>
      <c r="J904">
        <v>30</v>
      </c>
      <c r="K904" s="17" t="e">
        <f>Tabuľka9[[#This Row],[Cena za MJ s DPH]]*Tabuľka9[[#This Row],[Predpokladaný odber počas 6 mesiacov]]</f>
        <v>#REF!</v>
      </c>
      <c r="L904" s="1">
        <v>633453</v>
      </c>
      <c r="M904" t="e">
        <f>_xlfn.XLOOKUP(Tabuľka9[[#This Row],[IČO]],#REF!,#REF!)</f>
        <v>#REF!</v>
      </c>
      <c r="N904" t="e">
        <f>_xlfn.XLOOKUP(Tabuľka9[[#This Row],[IČO]],#REF!,#REF!)</f>
        <v>#REF!</v>
      </c>
    </row>
    <row r="905" spans="1:14" hidden="1" x14ac:dyDescent="0.35">
      <c r="A905" t="s">
        <v>10</v>
      </c>
      <c r="B905" t="s">
        <v>68</v>
      </c>
      <c r="C905" t="s">
        <v>13</v>
      </c>
      <c r="D905" s="9">
        <v>1.25</v>
      </c>
      <c r="E905" s="10">
        <f>IF(COUNTIF(cis_DPH!$B$2:$B$84,B905)&gt;0,D905*1.1,IF(COUNTIF(cis_DPH!$B$85:$B$171,B905)&gt;0,D905*1.2,"chyba"))</f>
        <v>1.375</v>
      </c>
      <c r="G905" s="16" t="e">
        <f>_xlfn.XLOOKUP(Tabuľka9[[#This Row],[položka]],#REF!,#REF!)</f>
        <v>#REF!</v>
      </c>
      <c r="H905">
        <v>23</v>
      </c>
      <c r="I905" s="15">
        <f>Tabuľka9[[#This Row],[Aktuálna cena v RZ s DPH]]*Tabuľka9[[#This Row],[Priemerný odber za mesiac]]</f>
        <v>31.625</v>
      </c>
      <c r="J905">
        <v>138</v>
      </c>
      <c r="K905" s="17" t="e">
        <f>Tabuľka9[[#This Row],[Cena za MJ s DPH]]*Tabuľka9[[#This Row],[Predpokladaný odber počas 6 mesiacov]]</f>
        <v>#REF!</v>
      </c>
      <c r="L905" s="1">
        <v>633453</v>
      </c>
      <c r="M905" t="e">
        <f>_xlfn.XLOOKUP(Tabuľka9[[#This Row],[IČO]],#REF!,#REF!)</f>
        <v>#REF!</v>
      </c>
      <c r="N905" t="e">
        <f>_xlfn.XLOOKUP(Tabuľka9[[#This Row],[IČO]],#REF!,#REF!)</f>
        <v>#REF!</v>
      </c>
    </row>
    <row r="906" spans="1:14" hidden="1" x14ac:dyDescent="0.35">
      <c r="A906" t="s">
        <v>10</v>
      </c>
      <c r="B906" t="s">
        <v>69</v>
      </c>
      <c r="C906" t="s">
        <v>13</v>
      </c>
      <c r="D906" s="9">
        <v>1</v>
      </c>
      <c r="E906" s="10">
        <f>IF(COUNTIF(cis_DPH!$B$2:$B$84,B906)&gt;0,D906*1.1,IF(COUNTIF(cis_DPH!$B$85:$B$171,B906)&gt;0,D906*1.2,"chyba"))</f>
        <v>1.1000000000000001</v>
      </c>
      <c r="G906" s="16" t="e">
        <f>_xlfn.XLOOKUP(Tabuľka9[[#This Row],[položka]],#REF!,#REF!)</f>
        <v>#REF!</v>
      </c>
      <c r="H906">
        <v>5</v>
      </c>
      <c r="I906" s="15">
        <f>Tabuľka9[[#This Row],[Aktuálna cena v RZ s DPH]]*Tabuľka9[[#This Row],[Priemerný odber za mesiac]]</f>
        <v>5.5</v>
      </c>
      <c r="J906">
        <v>30</v>
      </c>
      <c r="K906" s="17" t="e">
        <f>Tabuľka9[[#This Row],[Cena za MJ s DPH]]*Tabuľka9[[#This Row],[Predpokladaný odber počas 6 mesiacov]]</f>
        <v>#REF!</v>
      </c>
      <c r="L906" s="1">
        <v>633453</v>
      </c>
      <c r="M906" t="e">
        <f>_xlfn.XLOOKUP(Tabuľka9[[#This Row],[IČO]],#REF!,#REF!)</f>
        <v>#REF!</v>
      </c>
      <c r="N906" t="e">
        <f>_xlfn.XLOOKUP(Tabuľka9[[#This Row],[IČO]],#REF!,#REF!)</f>
        <v>#REF!</v>
      </c>
    </row>
    <row r="907" spans="1:14" hidden="1" x14ac:dyDescent="0.35">
      <c r="A907" t="s">
        <v>10</v>
      </c>
      <c r="B907" t="s">
        <v>70</v>
      </c>
      <c r="C907" t="s">
        <v>13</v>
      </c>
      <c r="D907" s="9">
        <v>1.35</v>
      </c>
      <c r="E907" s="10">
        <f>IF(COUNTIF(cis_DPH!$B$2:$B$84,B907)&gt;0,D907*1.1,IF(COUNTIF(cis_DPH!$B$85:$B$171,B907)&gt;0,D907*1.2,"chyba"))</f>
        <v>1.4850000000000003</v>
      </c>
      <c r="G907" s="16" t="e">
        <f>_xlfn.XLOOKUP(Tabuľka9[[#This Row],[položka]],#REF!,#REF!)</f>
        <v>#REF!</v>
      </c>
      <c r="H907">
        <v>7</v>
      </c>
      <c r="I907" s="15">
        <f>Tabuľka9[[#This Row],[Aktuálna cena v RZ s DPH]]*Tabuľka9[[#This Row],[Priemerný odber za mesiac]]</f>
        <v>10.395000000000003</v>
      </c>
      <c r="J907">
        <v>42</v>
      </c>
      <c r="K907" s="17" t="e">
        <f>Tabuľka9[[#This Row],[Cena za MJ s DPH]]*Tabuľka9[[#This Row],[Predpokladaný odber počas 6 mesiacov]]</f>
        <v>#REF!</v>
      </c>
      <c r="L907" s="1">
        <v>633453</v>
      </c>
      <c r="M907" t="e">
        <f>_xlfn.XLOOKUP(Tabuľka9[[#This Row],[IČO]],#REF!,#REF!)</f>
        <v>#REF!</v>
      </c>
      <c r="N907" t="e">
        <f>_xlfn.XLOOKUP(Tabuľka9[[#This Row],[IČO]],#REF!,#REF!)</f>
        <v>#REF!</v>
      </c>
    </row>
    <row r="908" spans="1:14" hidden="1" x14ac:dyDescent="0.35">
      <c r="A908" t="s">
        <v>10</v>
      </c>
      <c r="B908" t="s">
        <v>71</v>
      </c>
      <c r="C908" t="s">
        <v>13</v>
      </c>
      <c r="E908" s="10">
        <f>IF(COUNTIF(cis_DPH!$B$2:$B$84,B908)&gt;0,D908*1.1,IF(COUNTIF(cis_DPH!$B$85:$B$171,B908)&gt;0,D908*1.2,"chyba"))</f>
        <v>0</v>
      </c>
      <c r="G908" s="16" t="e">
        <f>_xlfn.XLOOKUP(Tabuľka9[[#This Row],[položka]],#REF!,#REF!)</f>
        <v>#REF!</v>
      </c>
      <c r="I908" s="15">
        <f>Tabuľka9[[#This Row],[Aktuálna cena v RZ s DPH]]*Tabuľka9[[#This Row],[Priemerný odber za mesiac]]</f>
        <v>0</v>
      </c>
      <c r="K908" s="17" t="e">
        <f>Tabuľka9[[#This Row],[Cena za MJ s DPH]]*Tabuľka9[[#This Row],[Predpokladaný odber počas 6 mesiacov]]</f>
        <v>#REF!</v>
      </c>
      <c r="L908" s="1">
        <v>633453</v>
      </c>
      <c r="M908" t="e">
        <f>_xlfn.XLOOKUP(Tabuľka9[[#This Row],[IČO]],#REF!,#REF!)</f>
        <v>#REF!</v>
      </c>
      <c r="N908" t="e">
        <f>_xlfn.XLOOKUP(Tabuľka9[[#This Row],[IČO]],#REF!,#REF!)</f>
        <v>#REF!</v>
      </c>
    </row>
    <row r="909" spans="1:14" hidden="1" x14ac:dyDescent="0.35">
      <c r="A909" t="s">
        <v>10</v>
      </c>
      <c r="B909" t="s">
        <v>72</v>
      </c>
      <c r="C909" t="s">
        <v>13</v>
      </c>
      <c r="D909" s="9">
        <v>0.95</v>
      </c>
      <c r="E909" s="10">
        <f>IF(COUNTIF(cis_DPH!$B$2:$B$84,B909)&gt;0,D909*1.1,IF(COUNTIF(cis_DPH!$B$85:$B$171,B909)&gt;0,D909*1.2,"chyba"))</f>
        <v>1.0449999999999999</v>
      </c>
      <c r="G909" s="16" t="e">
        <f>_xlfn.XLOOKUP(Tabuľka9[[#This Row],[položka]],#REF!,#REF!)</f>
        <v>#REF!</v>
      </c>
      <c r="H909">
        <v>4</v>
      </c>
      <c r="I909" s="15">
        <f>Tabuľka9[[#This Row],[Aktuálna cena v RZ s DPH]]*Tabuľka9[[#This Row],[Priemerný odber za mesiac]]</f>
        <v>4.18</v>
      </c>
      <c r="J909">
        <v>24</v>
      </c>
      <c r="K909" s="17" t="e">
        <f>Tabuľka9[[#This Row],[Cena za MJ s DPH]]*Tabuľka9[[#This Row],[Predpokladaný odber počas 6 mesiacov]]</f>
        <v>#REF!</v>
      </c>
      <c r="L909" s="1">
        <v>633453</v>
      </c>
      <c r="M909" t="e">
        <f>_xlfn.XLOOKUP(Tabuľka9[[#This Row],[IČO]],#REF!,#REF!)</f>
        <v>#REF!</v>
      </c>
      <c r="N909" t="e">
        <f>_xlfn.XLOOKUP(Tabuľka9[[#This Row],[IČO]],#REF!,#REF!)</f>
        <v>#REF!</v>
      </c>
    </row>
    <row r="910" spans="1:14" hidden="1" x14ac:dyDescent="0.35">
      <c r="A910" t="s">
        <v>10</v>
      </c>
      <c r="B910" t="s">
        <v>73</v>
      </c>
      <c r="C910" t="s">
        <v>13</v>
      </c>
      <c r="D910" s="9">
        <v>0.79</v>
      </c>
      <c r="E910" s="10">
        <f>IF(COUNTIF(cis_DPH!$B$2:$B$84,B910)&gt;0,D910*1.1,IF(COUNTIF(cis_DPH!$B$85:$B$171,B910)&gt;0,D910*1.2,"chyba"))</f>
        <v>0.94799999999999995</v>
      </c>
      <c r="G910" s="16" t="e">
        <f>_xlfn.XLOOKUP(Tabuľka9[[#This Row],[položka]],#REF!,#REF!)</f>
        <v>#REF!</v>
      </c>
      <c r="H910">
        <v>2</v>
      </c>
      <c r="I910" s="15">
        <f>Tabuľka9[[#This Row],[Aktuálna cena v RZ s DPH]]*Tabuľka9[[#This Row],[Priemerný odber za mesiac]]</f>
        <v>1.8959999999999999</v>
      </c>
      <c r="J910">
        <v>12</v>
      </c>
      <c r="K910" s="17" t="e">
        <f>Tabuľka9[[#This Row],[Cena za MJ s DPH]]*Tabuľka9[[#This Row],[Predpokladaný odber počas 6 mesiacov]]</f>
        <v>#REF!</v>
      </c>
      <c r="L910" s="1">
        <v>633453</v>
      </c>
      <c r="M910" t="e">
        <f>_xlfn.XLOOKUP(Tabuľka9[[#This Row],[IČO]],#REF!,#REF!)</f>
        <v>#REF!</v>
      </c>
      <c r="N910" t="e">
        <f>_xlfn.XLOOKUP(Tabuľka9[[#This Row],[IČO]],#REF!,#REF!)</f>
        <v>#REF!</v>
      </c>
    </row>
    <row r="911" spans="1:14" hidden="1" x14ac:dyDescent="0.35">
      <c r="A911" t="s">
        <v>10</v>
      </c>
      <c r="B911" t="s">
        <v>74</v>
      </c>
      <c r="C911" t="s">
        <v>13</v>
      </c>
      <c r="D911" s="9">
        <v>0.69</v>
      </c>
      <c r="E911" s="10">
        <f>IF(COUNTIF(cis_DPH!$B$2:$B$84,B911)&gt;0,D911*1.1,IF(COUNTIF(cis_DPH!$B$85:$B$171,B911)&gt;0,D911*1.2,"chyba"))</f>
        <v>0.75900000000000001</v>
      </c>
      <c r="G911" s="16" t="e">
        <f>_xlfn.XLOOKUP(Tabuľka9[[#This Row],[položka]],#REF!,#REF!)</f>
        <v>#REF!</v>
      </c>
      <c r="H911">
        <v>220</v>
      </c>
      <c r="I911" s="15">
        <f>Tabuľka9[[#This Row],[Aktuálna cena v RZ s DPH]]*Tabuľka9[[#This Row],[Priemerný odber za mesiac]]</f>
        <v>166.98</v>
      </c>
      <c r="J911">
        <v>1320</v>
      </c>
      <c r="K911" s="17" t="e">
        <f>Tabuľka9[[#This Row],[Cena za MJ s DPH]]*Tabuľka9[[#This Row],[Predpokladaný odber počas 6 mesiacov]]</f>
        <v>#REF!</v>
      </c>
      <c r="L911" s="1">
        <v>633453</v>
      </c>
      <c r="M911" t="e">
        <f>_xlfn.XLOOKUP(Tabuľka9[[#This Row],[IČO]],#REF!,#REF!)</f>
        <v>#REF!</v>
      </c>
      <c r="N911" t="e">
        <f>_xlfn.XLOOKUP(Tabuľka9[[#This Row],[IČO]],#REF!,#REF!)</f>
        <v>#REF!</v>
      </c>
    </row>
    <row r="912" spans="1:14" hidden="1" x14ac:dyDescent="0.35">
      <c r="A912" t="s">
        <v>10</v>
      </c>
      <c r="B912" t="s">
        <v>75</v>
      </c>
      <c r="C912" t="s">
        <v>13</v>
      </c>
      <c r="D912" s="9">
        <v>0.49</v>
      </c>
      <c r="E912" s="10">
        <f>IF(COUNTIF(cis_DPH!$B$2:$B$84,B912)&gt;0,D912*1.1,IF(COUNTIF(cis_DPH!$B$85:$B$171,B912)&gt;0,D912*1.2,"chyba"))</f>
        <v>0.53900000000000003</v>
      </c>
      <c r="G912" s="16" t="e">
        <f>_xlfn.XLOOKUP(Tabuľka9[[#This Row],[položka]],#REF!,#REF!)</f>
        <v>#REF!</v>
      </c>
      <c r="H912">
        <v>640</v>
      </c>
      <c r="I912" s="15">
        <f>Tabuľka9[[#This Row],[Aktuálna cena v RZ s DPH]]*Tabuľka9[[#This Row],[Priemerný odber za mesiac]]</f>
        <v>344.96000000000004</v>
      </c>
      <c r="J912">
        <v>3840</v>
      </c>
      <c r="K912" s="17" t="e">
        <f>Tabuľka9[[#This Row],[Cena za MJ s DPH]]*Tabuľka9[[#This Row],[Predpokladaný odber počas 6 mesiacov]]</f>
        <v>#REF!</v>
      </c>
      <c r="L912" s="1">
        <v>633453</v>
      </c>
      <c r="M912" t="e">
        <f>_xlfn.XLOOKUP(Tabuľka9[[#This Row],[IČO]],#REF!,#REF!)</f>
        <v>#REF!</v>
      </c>
      <c r="N912" t="e">
        <f>_xlfn.XLOOKUP(Tabuľka9[[#This Row],[IČO]],#REF!,#REF!)</f>
        <v>#REF!</v>
      </c>
    </row>
    <row r="913" spans="1:14" hidden="1" x14ac:dyDescent="0.35">
      <c r="A913" t="s">
        <v>10</v>
      </c>
      <c r="B913" t="s">
        <v>76</v>
      </c>
      <c r="C913" t="s">
        <v>13</v>
      </c>
      <c r="E913" s="10">
        <f>IF(COUNTIF(cis_DPH!$B$2:$B$84,B913)&gt;0,D913*1.1,IF(COUNTIF(cis_DPH!$B$85:$B$171,B913)&gt;0,D913*1.2,"chyba"))</f>
        <v>0</v>
      </c>
      <c r="G913" s="16" t="e">
        <f>_xlfn.XLOOKUP(Tabuľka9[[#This Row],[položka]],#REF!,#REF!)</f>
        <v>#REF!</v>
      </c>
      <c r="I913" s="15">
        <f>Tabuľka9[[#This Row],[Aktuálna cena v RZ s DPH]]*Tabuľka9[[#This Row],[Priemerný odber za mesiac]]</f>
        <v>0</v>
      </c>
      <c r="K913" s="17" t="e">
        <f>Tabuľka9[[#This Row],[Cena za MJ s DPH]]*Tabuľka9[[#This Row],[Predpokladaný odber počas 6 mesiacov]]</f>
        <v>#REF!</v>
      </c>
      <c r="L913" s="1">
        <v>633453</v>
      </c>
      <c r="M913" t="e">
        <f>_xlfn.XLOOKUP(Tabuľka9[[#This Row],[IČO]],#REF!,#REF!)</f>
        <v>#REF!</v>
      </c>
      <c r="N913" t="e">
        <f>_xlfn.XLOOKUP(Tabuľka9[[#This Row],[IČO]],#REF!,#REF!)</f>
        <v>#REF!</v>
      </c>
    </row>
    <row r="914" spans="1:14" hidden="1" x14ac:dyDescent="0.35">
      <c r="A914" t="s">
        <v>10</v>
      </c>
      <c r="B914" t="s">
        <v>77</v>
      </c>
      <c r="C914" t="s">
        <v>13</v>
      </c>
      <c r="E914" s="10">
        <f>IF(COUNTIF(cis_DPH!$B$2:$B$84,B914)&gt;0,D914*1.1,IF(COUNTIF(cis_DPH!$B$85:$B$171,B914)&gt;0,D914*1.2,"chyba"))</f>
        <v>0</v>
      </c>
      <c r="G914" s="16" t="e">
        <f>_xlfn.XLOOKUP(Tabuľka9[[#This Row],[položka]],#REF!,#REF!)</f>
        <v>#REF!</v>
      </c>
      <c r="I914" s="15">
        <f>Tabuľka9[[#This Row],[Aktuálna cena v RZ s DPH]]*Tabuľka9[[#This Row],[Priemerný odber za mesiac]]</f>
        <v>0</v>
      </c>
      <c r="K914" s="17" t="e">
        <f>Tabuľka9[[#This Row],[Cena za MJ s DPH]]*Tabuľka9[[#This Row],[Predpokladaný odber počas 6 mesiacov]]</f>
        <v>#REF!</v>
      </c>
      <c r="L914" s="1">
        <v>633453</v>
      </c>
      <c r="M914" t="e">
        <f>_xlfn.XLOOKUP(Tabuľka9[[#This Row],[IČO]],#REF!,#REF!)</f>
        <v>#REF!</v>
      </c>
      <c r="N914" t="e">
        <f>_xlfn.XLOOKUP(Tabuľka9[[#This Row],[IČO]],#REF!,#REF!)</f>
        <v>#REF!</v>
      </c>
    </row>
    <row r="915" spans="1:14" hidden="1" x14ac:dyDescent="0.35">
      <c r="A915" t="s">
        <v>10</v>
      </c>
      <c r="B915" t="s">
        <v>78</v>
      </c>
      <c r="C915" t="s">
        <v>13</v>
      </c>
      <c r="D915" s="9">
        <v>1</v>
      </c>
      <c r="E915" s="10">
        <f>IF(COUNTIF(cis_DPH!$B$2:$B$84,B915)&gt;0,D915*1.1,IF(COUNTIF(cis_DPH!$B$85:$B$171,B915)&gt;0,D915*1.2,"chyba"))</f>
        <v>1.1000000000000001</v>
      </c>
      <c r="G915" s="16" t="e">
        <f>_xlfn.XLOOKUP(Tabuľka9[[#This Row],[položka]],#REF!,#REF!)</f>
        <v>#REF!</v>
      </c>
      <c r="H915">
        <v>7</v>
      </c>
      <c r="I915" s="15">
        <f>Tabuľka9[[#This Row],[Aktuálna cena v RZ s DPH]]*Tabuľka9[[#This Row],[Priemerný odber za mesiac]]</f>
        <v>7.7000000000000011</v>
      </c>
      <c r="J915">
        <v>42</v>
      </c>
      <c r="K915" s="17" t="e">
        <f>Tabuľka9[[#This Row],[Cena za MJ s DPH]]*Tabuľka9[[#This Row],[Predpokladaný odber počas 6 mesiacov]]</f>
        <v>#REF!</v>
      </c>
      <c r="L915" s="1">
        <v>633453</v>
      </c>
      <c r="M915" t="e">
        <f>_xlfn.XLOOKUP(Tabuľka9[[#This Row],[IČO]],#REF!,#REF!)</f>
        <v>#REF!</v>
      </c>
      <c r="N915" t="e">
        <f>_xlfn.XLOOKUP(Tabuľka9[[#This Row],[IČO]],#REF!,#REF!)</f>
        <v>#REF!</v>
      </c>
    </row>
    <row r="916" spans="1:14" hidden="1" x14ac:dyDescent="0.35">
      <c r="A916" t="s">
        <v>10</v>
      </c>
      <c r="B916" t="s">
        <v>79</v>
      </c>
      <c r="C916" t="s">
        <v>13</v>
      </c>
      <c r="E916" s="10">
        <f>IF(COUNTIF(cis_DPH!$B$2:$B$84,B916)&gt;0,D916*1.1,IF(COUNTIF(cis_DPH!$B$85:$B$171,B916)&gt;0,D916*1.2,"chyba"))</f>
        <v>0</v>
      </c>
      <c r="G916" s="16" t="e">
        <f>_xlfn.XLOOKUP(Tabuľka9[[#This Row],[položka]],#REF!,#REF!)</f>
        <v>#REF!</v>
      </c>
      <c r="I916" s="15">
        <f>Tabuľka9[[#This Row],[Aktuálna cena v RZ s DPH]]*Tabuľka9[[#This Row],[Priemerný odber za mesiac]]</f>
        <v>0</v>
      </c>
      <c r="K916" s="17" t="e">
        <f>Tabuľka9[[#This Row],[Cena za MJ s DPH]]*Tabuľka9[[#This Row],[Predpokladaný odber počas 6 mesiacov]]</f>
        <v>#REF!</v>
      </c>
      <c r="L916" s="1">
        <v>633453</v>
      </c>
      <c r="M916" t="e">
        <f>_xlfn.XLOOKUP(Tabuľka9[[#This Row],[IČO]],#REF!,#REF!)</f>
        <v>#REF!</v>
      </c>
      <c r="N916" t="e">
        <f>_xlfn.XLOOKUP(Tabuľka9[[#This Row],[IČO]],#REF!,#REF!)</f>
        <v>#REF!</v>
      </c>
    </row>
    <row r="917" spans="1:14" hidden="1" x14ac:dyDescent="0.35">
      <c r="A917" t="s">
        <v>10</v>
      </c>
      <c r="B917" t="s">
        <v>80</v>
      </c>
      <c r="C917" t="s">
        <v>13</v>
      </c>
      <c r="E917" s="10">
        <f>IF(COUNTIF(cis_DPH!$B$2:$B$84,B917)&gt;0,D917*1.1,IF(COUNTIF(cis_DPH!$B$85:$B$171,B917)&gt;0,D917*1.2,"chyba"))</f>
        <v>0</v>
      </c>
      <c r="G917" s="16" t="e">
        <f>_xlfn.XLOOKUP(Tabuľka9[[#This Row],[položka]],#REF!,#REF!)</f>
        <v>#REF!</v>
      </c>
      <c r="I917" s="15">
        <f>Tabuľka9[[#This Row],[Aktuálna cena v RZ s DPH]]*Tabuľka9[[#This Row],[Priemerný odber za mesiac]]</f>
        <v>0</v>
      </c>
      <c r="K917" s="17" t="e">
        <f>Tabuľka9[[#This Row],[Cena za MJ s DPH]]*Tabuľka9[[#This Row],[Predpokladaný odber počas 6 mesiacov]]</f>
        <v>#REF!</v>
      </c>
      <c r="L917" s="1">
        <v>633453</v>
      </c>
      <c r="M917" t="e">
        <f>_xlfn.XLOOKUP(Tabuľka9[[#This Row],[IČO]],#REF!,#REF!)</f>
        <v>#REF!</v>
      </c>
      <c r="N917" t="e">
        <f>_xlfn.XLOOKUP(Tabuľka9[[#This Row],[IČO]],#REF!,#REF!)</f>
        <v>#REF!</v>
      </c>
    </row>
    <row r="918" spans="1:14" hidden="1" x14ac:dyDescent="0.35">
      <c r="A918" t="s">
        <v>81</v>
      </c>
      <c r="B918" t="s">
        <v>82</v>
      </c>
      <c r="C918" t="s">
        <v>19</v>
      </c>
      <c r="E918" s="10">
        <f>IF(COUNTIF(cis_DPH!$B$2:$B$84,B918)&gt;0,D918*1.1,IF(COUNTIF(cis_DPH!$B$85:$B$171,B918)&gt;0,D918*1.2,"chyba"))</f>
        <v>0</v>
      </c>
      <c r="G918" s="16" t="e">
        <f>_xlfn.XLOOKUP(Tabuľka9[[#This Row],[položka]],#REF!,#REF!)</f>
        <v>#REF!</v>
      </c>
      <c r="I918" s="15">
        <f>Tabuľka9[[#This Row],[Aktuálna cena v RZ s DPH]]*Tabuľka9[[#This Row],[Priemerný odber za mesiac]]</f>
        <v>0</v>
      </c>
      <c r="K918" s="17" t="e">
        <f>Tabuľka9[[#This Row],[Cena za MJ s DPH]]*Tabuľka9[[#This Row],[Predpokladaný odber počas 6 mesiacov]]</f>
        <v>#REF!</v>
      </c>
      <c r="L918" s="1">
        <v>632325</v>
      </c>
      <c r="M918" t="e">
        <f>_xlfn.XLOOKUP(Tabuľka9[[#This Row],[IČO]],#REF!,#REF!)</f>
        <v>#REF!</v>
      </c>
      <c r="N918" t="e">
        <f>_xlfn.XLOOKUP(Tabuľka9[[#This Row],[IČO]],#REF!,#REF!)</f>
        <v>#REF!</v>
      </c>
    </row>
    <row r="919" spans="1:14" hidden="1" x14ac:dyDescent="0.35">
      <c r="A919" t="s">
        <v>81</v>
      </c>
      <c r="B919" t="s">
        <v>82</v>
      </c>
      <c r="C919" t="s">
        <v>19</v>
      </c>
      <c r="D919" s="9">
        <v>0.1</v>
      </c>
      <c r="E919" s="10">
        <f>IF(COUNTIF(cis_DPH!$B$2:$B$84,B919)&gt;0,D919*1.1,IF(COUNTIF(cis_DPH!$B$85:$B$171,B919)&gt;0,D919*1.2,"chyba"))</f>
        <v>0.12</v>
      </c>
      <c r="G919" s="16" t="e">
        <f>_xlfn.XLOOKUP(Tabuľka9[[#This Row],[položka]],#REF!,#REF!)</f>
        <v>#REF!</v>
      </c>
      <c r="H919">
        <v>200</v>
      </c>
      <c r="I919" s="15">
        <f>Tabuľka9[[#This Row],[Aktuálna cena v RZ s DPH]]*Tabuľka9[[#This Row],[Priemerný odber za mesiac]]</f>
        <v>24</v>
      </c>
      <c r="J919">
        <v>800</v>
      </c>
      <c r="K919" s="17" t="e">
        <f>Tabuľka9[[#This Row],[Cena za MJ s DPH]]*Tabuľka9[[#This Row],[Predpokladaný odber počas 6 mesiacov]]</f>
        <v>#REF!</v>
      </c>
      <c r="L919" s="1">
        <v>37827464</v>
      </c>
      <c r="M919" t="e">
        <f>_xlfn.XLOOKUP(Tabuľka9[[#This Row],[IČO]],#REF!,#REF!)</f>
        <v>#REF!</v>
      </c>
      <c r="N919" t="e">
        <f>_xlfn.XLOOKUP(Tabuľka9[[#This Row],[IČO]],#REF!,#REF!)</f>
        <v>#REF!</v>
      </c>
    </row>
    <row r="920" spans="1:14" hidden="1" x14ac:dyDescent="0.35">
      <c r="A920" t="s">
        <v>84</v>
      </c>
      <c r="B920" t="s">
        <v>85</v>
      </c>
      <c r="C920" t="s">
        <v>13</v>
      </c>
      <c r="D920" s="9">
        <v>3.5</v>
      </c>
      <c r="E920" s="10">
        <f>IF(COUNTIF(cis_DPH!$B$2:$B$84,B920)&gt;0,D920*1.1,IF(COUNTIF(cis_DPH!$B$85:$B$171,B920)&gt;0,D920*1.2,"chyba"))</f>
        <v>3.8500000000000005</v>
      </c>
      <c r="G920" s="16" t="e">
        <f>_xlfn.XLOOKUP(Tabuľka9[[#This Row],[položka]],#REF!,#REF!)</f>
        <v>#REF!</v>
      </c>
      <c r="H920">
        <v>65</v>
      </c>
      <c r="I920" s="15">
        <f>Tabuľka9[[#This Row],[Aktuálna cena v RZ s DPH]]*Tabuľka9[[#This Row],[Priemerný odber za mesiac]]</f>
        <v>250.25000000000003</v>
      </c>
      <c r="J920">
        <v>390</v>
      </c>
      <c r="K920" s="17" t="e">
        <f>Tabuľka9[[#This Row],[Cena za MJ s DPH]]*Tabuľka9[[#This Row],[Predpokladaný odber počas 6 mesiacov]]</f>
        <v>#REF!</v>
      </c>
      <c r="L920" s="1">
        <v>633453</v>
      </c>
      <c r="M920" t="e">
        <f>_xlfn.XLOOKUP(Tabuľka9[[#This Row],[IČO]],#REF!,#REF!)</f>
        <v>#REF!</v>
      </c>
      <c r="N920" t="e">
        <f>_xlfn.XLOOKUP(Tabuľka9[[#This Row],[IČO]],#REF!,#REF!)</f>
        <v>#REF!</v>
      </c>
    </row>
    <row r="921" spans="1:14" hidden="1" x14ac:dyDescent="0.35">
      <c r="A921" t="s">
        <v>84</v>
      </c>
      <c r="B921" t="s">
        <v>86</v>
      </c>
      <c r="C921" t="s">
        <v>13</v>
      </c>
      <c r="D921" s="9">
        <v>3.2</v>
      </c>
      <c r="E921" s="10">
        <f>IF(COUNTIF(cis_DPH!$B$2:$B$84,B921)&gt;0,D921*1.1,IF(COUNTIF(cis_DPH!$B$85:$B$171,B921)&gt;0,D921*1.2,"chyba"))</f>
        <v>3.5200000000000005</v>
      </c>
      <c r="G921" s="16" t="e">
        <f>_xlfn.XLOOKUP(Tabuľka9[[#This Row],[položka]],#REF!,#REF!)</f>
        <v>#REF!</v>
      </c>
      <c r="H921">
        <v>58</v>
      </c>
      <c r="I921" s="15">
        <f>Tabuľka9[[#This Row],[Aktuálna cena v RZ s DPH]]*Tabuľka9[[#This Row],[Priemerný odber za mesiac]]</f>
        <v>204.16000000000003</v>
      </c>
      <c r="J921">
        <v>348</v>
      </c>
      <c r="K921" s="17" t="e">
        <f>Tabuľka9[[#This Row],[Cena za MJ s DPH]]*Tabuľka9[[#This Row],[Predpokladaný odber počas 6 mesiacov]]</f>
        <v>#REF!</v>
      </c>
      <c r="L921" s="1">
        <v>633453</v>
      </c>
      <c r="M921" t="e">
        <f>_xlfn.XLOOKUP(Tabuľka9[[#This Row],[IČO]],#REF!,#REF!)</f>
        <v>#REF!</v>
      </c>
      <c r="N921" t="e">
        <f>_xlfn.XLOOKUP(Tabuľka9[[#This Row],[IČO]],#REF!,#REF!)</f>
        <v>#REF!</v>
      </c>
    </row>
    <row r="922" spans="1:14" hidden="1" x14ac:dyDescent="0.35">
      <c r="A922" t="s">
        <v>84</v>
      </c>
      <c r="B922" t="s">
        <v>87</v>
      </c>
      <c r="C922" t="s">
        <v>13</v>
      </c>
      <c r="D922" s="9">
        <v>3.5</v>
      </c>
      <c r="E922" s="10">
        <f>IF(COUNTIF(cis_DPH!$B$2:$B$84,B922)&gt;0,D922*1.1,IF(COUNTIF(cis_DPH!$B$85:$B$171,B922)&gt;0,D922*1.2,"chyba"))</f>
        <v>3.8500000000000005</v>
      </c>
      <c r="G922" s="16" t="e">
        <f>_xlfn.XLOOKUP(Tabuľka9[[#This Row],[položka]],#REF!,#REF!)</f>
        <v>#REF!</v>
      </c>
      <c r="H922">
        <v>17</v>
      </c>
      <c r="I922" s="15">
        <f>Tabuľka9[[#This Row],[Aktuálna cena v RZ s DPH]]*Tabuľka9[[#This Row],[Priemerný odber za mesiac]]</f>
        <v>65.45</v>
      </c>
      <c r="J922">
        <v>102</v>
      </c>
      <c r="K922" s="17" t="e">
        <f>Tabuľka9[[#This Row],[Cena za MJ s DPH]]*Tabuľka9[[#This Row],[Predpokladaný odber počas 6 mesiacov]]</f>
        <v>#REF!</v>
      </c>
      <c r="L922" s="1">
        <v>633453</v>
      </c>
      <c r="M922" t="e">
        <f>_xlfn.XLOOKUP(Tabuľka9[[#This Row],[IČO]],#REF!,#REF!)</f>
        <v>#REF!</v>
      </c>
      <c r="N922" t="e">
        <f>_xlfn.XLOOKUP(Tabuľka9[[#This Row],[IČO]],#REF!,#REF!)</f>
        <v>#REF!</v>
      </c>
    </row>
    <row r="923" spans="1:14" hidden="1" x14ac:dyDescent="0.35">
      <c r="A923" t="s">
        <v>84</v>
      </c>
      <c r="B923" t="s">
        <v>88</v>
      </c>
      <c r="C923" t="s">
        <v>13</v>
      </c>
      <c r="D923" s="9">
        <v>2.8</v>
      </c>
      <c r="E923" s="10">
        <f>IF(COUNTIF(cis_DPH!$B$2:$B$84,B923)&gt;0,D923*1.1,IF(COUNTIF(cis_DPH!$B$85:$B$171,B923)&gt;0,D923*1.2,"chyba"))</f>
        <v>3.08</v>
      </c>
      <c r="G923" s="16" t="e">
        <f>_xlfn.XLOOKUP(Tabuľka9[[#This Row],[položka]],#REF!,#REF!)</f>
        <v>#REF!</v>
      </c>
      <c r="H923">
        <v>44</v>
      </c>
      <c r="I923" s="15">
        <f>Tabuľka9[[#This Row],[Aktuálna cena v RZ s DPH]]*Tabuľka9[[#This Row],[Priemerný odber za mesiac]]</f>
        <v>135.52000000000001</v>
      </c>
      <c r="J923">
        <v>264</v>
      </c>
      <c r="K923" s="17" t="e">
        <f>Tabuľka9[[#This Row],[Cena za MJ s DPH]]*Tabuľka9[[#This Row],[Predpokladaný odber počas 6 mesiacov]]</f>
        <v>#REF!</v>
      </c>
      <c r="L923" s="1">
        <v>633453</v>
      </c>
      <c r="M923" t="e">
        <f>_xlfn.XLOOKUP(Tabuľka9[[#This Row],[IČO]],#REF!,#REF!)</f>
        <v>#REF!</v>
      </c>
      <c r="N923" t="e">
        <f>_xlfn.XLOOKUP(Tabuľka9[[#This Row],[IČO]],#REF!,#REF!)</f>
        <v>#REF!</v>
      </c>
    </row>
    <row r="924" spans="1:14" hidden="1" x14ac:dyDescent="0.35">
      <c r="A924" t="s">
        <v>84</v>
      </c>
      <c r="B924" t="s">
        <v>89</v>
      </c>
      <c r="C924" t="s">
        <v>13</v>
      </c>
      <c r="D924" s="9">
        <v>3.2</v>
      </c>
      <c r="E924" s="10">
        <f>IF(COUNTIF(cis_DPH!$B$2:$B$84,B924)&gt;0,D924*1.1,IF(COUNTIF(cis_DPH!$B$85:$B$171,B924)&gt;0,D924*1.2,"chyba"))</f>
        <v>3.5200000000000005</v>
      </c>
      <c r="G924" s="16" t="e">
        <f>_xlfn.XLOOKUP(Tabuľka9[[#This Row],[položka]],#REF!,#REF!)</f>
        <v>#REF!</v>
      </c>
      <c r="H924">
        <v>9</v>
      </c>
      <c r="I924" s="15">
        <f>Tabuľka9[[#This Row],[Aktuálna cena v RZ s DPH]]*Tabuľka9[[#This Row],[Priemerný odber za mesiac]]</f>
        <v>31.680000000000003</v>
      </c>
      <c r="J924">
        <v>54</v>
      </c>
      <c r="K924" s="17" t="e">
        <f>Tabuľka9[[#This Row],[Cena za MJ s DPH]]*Tabuľka9[[#This Row],[Predpokladaný odber počas 6 mesiacov]]</f>
        <v>#REF!</v>
      </c>
      <c r="L924" s="1">
        <v>633453</v>
      </c>
      <c r="M924" t="e">
        <f>_xlfn.XLOOKUP(Tabuľka9[[#This Row],[IČO]],#REF!,#REF!)</f>
        <v>#REF!</v>
      </c>
      <c r="N924" t="e">
        <f>_xlfn.XLOOKUP(Tabuľka9[[#This Row],[IČO]],#REF!,#REF!)</f>
        <v>#REF!</v>
      </c>
    </row>
    <row r="925" spans="1:14" hidden="1" x14ac:dyDescent="0.35">
      <c r="A925" t="s">
        <v>84</v>
      </c>
      <c r="B925" t="s">
        <v>90</v>
      </c>
      <c r="C925" t="s">
        <v>13</v>
      </c>
      <c r="E925" s="10">
        <f>IF(COUNTIF(cis_DPH!$B$2:$B$84,B925)&gt;0,D925*1.1,IF(COUNTIF(cis_DPH!$B$85:$B$171,B925)&gt;0,D925*1.2,"chyba"))</f>
        <v>0</v>
      </c>
      <c r="G925" s="16" t="e">
        <f>_xlfn.XLOOKUP(Tabuľka9[[#This Row],[položka]],#REF!,#REF!)</f>
        <v>#REF!</v>
      </c>
      <c r="I925" s="15">
        <f>Tabuľka9[[#This Row],[Aktuálna cena v RZ s DPH]]*Tabuľka9[[#This Row],[Priemerný odber za mesiac]]</f>
        <v>0</v>
      </c>
      <c r="K925" s="17" t="e">
        <f>Tabuľka9[[#This Row],[Cena za MJ s DPH]]*Tabuľka9[[#This Row],[Predpokladaný odber počas 6 mesiacov]]</f>
        <v>#REF!</v>
      </c>
      <c r="L925" s="1">
        <v>633453</v>
      </c>
      <c r="M925" t="e">
        <f>_xlfn.XLOOKUP(Tabuľka9[[#This Row],[IČO]],#REF!,#REF!)</f>
        <v>#REF!</v>
      </c>
      <c r="N925" t="e">
        <f>_xlfn.XLOOKUP(Tabuľka9[[#This Row],[IČO]],#REF!,#REF!)</f>
        <v>#REF!</v>
      </c>
    </row>
    <row r="926" spans="1:14" hidden="1" x14ac:dyDescent="0.35">
      <c r="A926" t="s">
        <v>84</v>
      </c>
      <c r="B926" t="s">
        <v>91</v>
      </c>
      <c r="C926" t="s">
        <v>13</v>
      </c>
      <c r="E926" s="10">
        <f>IF(COUNTIF(cis_DPH!$B$2:$B$84,B926)&gt;0,D926*1.1,IF(COUNTIF(cis_DPH!$B$85:$B$171,B926)&gt;0,D926*1.2,"chyba"))</f>
        <v>0</v>
      </c>
      <c r="G926" s="16" t="e">
        <f>_xlfn.XLOOKUP(Tabuľka9[[#This Row],[položka]],#REF!,#REF!)</f>
        <v>#REF!</v>
      </c>
      <c r="I926" s="15">
        <f>Tabuľka9[[#This Row],[Aktuálna cena v RZ s DPH]]*Tabuľka9[[#This Row],[Priemerný odber za mesiac]]</f>
        <v>0</v>
      </c>
      <c r="K926" s="17" t="e">
        <f>Tabuľka9[[#This Row],[Cena za MJ s DPH]]*Tabuľka9[[#This Row],[Predpokladaný odber počas 6 mesiacov]]</f>
        <v>#REF!</v>
      </c>
      <c r="L926" s="1">
        <v>633453</v>
      </c>
      <c r="M926" t="e">
        <f>_xlfn.XLOOKUP(Tabuľka9[[#This Row],[IČO]],#REF!,#REF!)</f>
        <v>#REF!</v>
      </c>
      <c r="N926" t="e">
        <f>_xlfn.XLOOKUP(Tabuľka9[[#This Row],[IČO]],#REF!,#REF!)</f>
        <v>#REF!</v>
      </c>
    </row>
    <row r="927" spans="1:14" hidden="1" x14ac:dyDescent="0.35">
      <c r="A927" t="s">
        <v>84</v>
      </c>
      <c r="B927" t="s">
        <v>92</v>
      </c>
      <c r="C927" t="s">
        <v>13</v>
      </c>
      <c r="E927" s="10">
        <f>IF(COUNTIF(cis_DPH!$B$2:$B$84,B927)&gt;0,D927*1.1,IF(COUNTIF(cis_DPH!$B$85:$B$171,B927)&gt;0,D927*1.2,"chyba"))</f>
        <v>0</v>
      </c>
      <c r="G927" s="16" t="e">
        <f>_xlfn.XLOOKUP(Tabuľka9[[#This Row],[položka]],#REF!,#REF!)</f>
        <v>#REF!</v>
      </c>
      <c r="I927" s="15">
        <f>Tabuľka9[[#This Row],[Aktuálna cena v RZ s DPH]]*Tabuľka9[[#This Row],[Priemerný odber za mesiac]]</f>
        <v>0</v>
      </c>
      <c r="K927" s="17" t="e">
        <f>Tabuľka9[[#This Row],[Cena za MJ s DPH]]*Tabuľka9[[#This Row],[Predpokladaný odber počas 6 mesiacov]]</f>
        <v>#REF!</v>
      </c>
      <c r="L927" s="1">
        <v>633453</v>
      </c>
      <c r="M927" t="e">
        <f>_xlfn.XLOOKUP(Tabuľka9[[#This Row],[IČO]],#REF!,#REF!)</f>
        <v>#REF!</v>
      </c>
      <c r="N927" t="e">
        <f>_xlfn.XLOOKUP(Tabuľka9[[#This Row],[IČO]],#REF!,#REF!)</f>
        <v>#REF!</v>
      </c>
    </row>
    <row r="928" spans="1:14" hidden="1" x14ac:dyDescent="0.35">
      <c r="A928" t="s">
        <v>93</v>
      </c>
      <c r="B928" t="s">
        <v>94</v>
      </c>
      <c r="C928" t="s">
        <v>13</v>
      </c>
      <c r="D928" s="9">
        <v>0.53</v>
      </c>
      <c r="E928" s="10">
        <f>IF(COUNTIF(cis_DPH!$B$2:$B$84,B928)&gt;0,D928*1.1,IF(COUNTIF(cis_DPH!$B$85:$B$171,B928)&gt;0,D928*1.2,"chyba"))</f>
        <v>0.58300000000000007</v>
      </c>
      <c r="G928" s="16" t="e">
        <f>_xlfn.XLOOKUP(Tabuľka9[[#This Row],[položka]],#REF!,#REF!)</f>
        <v>#REF!</v>
      </c>
      <c r="H928">
        <v>134</v>
      </c>
      <c r="I928" s="15">
        <f>Tabuľka9[[#This Row],[Aktuálna cena v RZ s DPH]]*Tabuľka9[[#This Row],[Priemerný odber za mesiac]]</f>
        <v>78.122000000000014</v>
      </c>
      <c r="J928">
        <v>804</v>
      </c>
      <c r="K928" s="17" t="e">
        <f>Tabuľka9[[#This Row],[Cena za MJ s DPH]]*Tabuľka9[[#This Row],[Predpokladaný odber počas 6 mesiacov]]</f>
        <v>#REF!</v>
      </c>
      <c r="L928" s="1">
        <v>633453</v>
      </c>
      <c r="M928" t="e">
        <f>_xlfn.XLOOKUP(Tabuľka9[[#This Row],[IČO]],#REF!,#REF!)</f>
        <v>#REF!</v>
      </c>
      <c r="N928" t="e">
        <f>_xlfn.XLOOKUP(Tabuľka9[[#This Row],[IČO]],#REF!,#REF!)</f>
        <v>#REF!</v>
      </c>
    </row>
    <row r="929" spans="1:14" hidden="1" x14ac:dyDescent="0.35">
      <c r="A929" t="s">
        <v>95</v>
      </c>
      <c r="B929" t="s">
        <v>96</v>
      </c>
      <c r="C929" t="s">
        <v>13</v>
      </c>
      <c r="E929" s="10">
        <f>IF(COUNTIF(cis_DPH!$B$2:$B$84,B929)&gt;0,D929*1.1,IF(COUNTIF(cis_DPH!$B$85:$B$171,B929)&gt;0,D929*1.2,"chyba"))</f>
        <v>0</v>
      </c>
      <c r="G929" s="16" t="e">
        <f>_xlfn.XLOOKUP(Tabuľka9[[#This Row],[položka]],#REF!,#REF!)</f>
        <v>#REF!</v>
      </c>
      <c r="I929" s="15">
        <f>Tabuľka9[[#This Row],[Aktuálna cena v RZ s DPH]]*Tabuľka9[[#This Row],[Priemerný odber za mesiac]]</f>
        <v>0</v>
      </c>
      <c r="K929" s="17" t="e">
        <f>Tabuľka9[[#This Row],[Cena za MJ s DPH]]*Tabuľka9[[#This Row],[Predpokladaný odber počas 6 mesiacov]]</f>
        <v>#REF!</v>
      </c>
      <c r="L929" s="1">
        <v>633453</v>
      </c>
      <c r="M929" t="e">
        <f>_xlfn.XLOOKUP(Tabuľka9[[#This Row],[IČO]],#REF!,#REF!)</f>
        <v>#REF!</v>
      </c>
      <c r="N929" t="e">
        <f>_xlfn.XLOOKUP(Tabuľka9[[#This Row],[IČO]],#REF!,#REF!)</f>
        <v>#REF!</v>
      </c>
    </row>
    <row r="930" spans="1:14" hidden="1" x14ac:dyDescent="0.35">
      <c r="A930" t="s">
        <v>95</v>
      </c>
      <c r="B930" t="s">
        <v>97</v>
      </c>
      <c r="C930" t="s">
        <v>13</v>
      </c>
      <c r="E930" s="10">
        <f>IF(COUNTIF(cis_DPH!$B$2:$B$84,B930)&gt;0,D930*1.1,IF(COUNTIF(cis_DPH!$B$85:$B$171,B930)&gt;0,D930*1.2,"chyba"))</f>
        <v>0</v>
      </c>
      <c r="G930" s="16" t="e">
        <f>_xlfn.XLOOKUP(Tabuľka9[[#This Row],[položka]],#REF!,#REF!)</f>
        <v>#REF!</v>
      </c>
      <c r="I930" s="15">
        <f>Tabuľka9[[#This Row],[Aktuálna cena v RZ s DPH]]*Tabuľka9[[#This Row],[Priemerný odber za mesiac]]</f>
        <v>0</v>
      </c>
      <c r="K930" s="17" t="e">
        <f>Tabuľka9[[#This Row],[Cena za MJ s DPH]]*Tabuľka9[[#This Row],[Predpokladaný odber počas 6 mesiacov]]</f>
        <v>#REF!</v>
      </c>
      <c r="L930" s="1">
        <v>633453</v>
      </c>
      <c r="M930" t="e">
        <f>_xlfn.XLOOKUP(Tabuľka9[[#This Row],[IČO]],#REF!,#REF!)</f>
        <v>#REF!</v>
      </c>
      <c r="N930" t="e">
        <f>_xlfn.XLOOKUP(Tabuľka9[[#This Row],[IČO]],#REF!,#REF!)</f>
        <v>#REF!</v>
      </c>
    </row>
    <row r="931" spans="1:14" hidden="1" x14ac:dyDescent="0.35">
      <c r="A931" t="s">
        <v>95</v>
      </c>
      <c r="B931" t="s">
        <v>98</v>
      </c>
      <c r="C931" t="s">
        <v>13</v>
      </c>
      <c r="D931" s="9">
        <v>1.65</v>
      </c>
      <c r="E931" s="10">
        <f>IF(COUNTIF(cis_DPH!$B$2:$B$84,B931)&gt;0,D931*1.1,IF(COUNTIF(cis_DPH!$B$85:$B$171,B931)&gt;0,D931*1.2,"chyba"))</f>
        <v>1.8149999999999999</v>
      </c>
      <c r="G931" s="16" t="e">
        <f>_xlfn.XLOOKUP(Tabuľka9[[#This Row],[položka]],#REF!,#REF!)</f>
        <v>#REF!</v>
      </c>
      <c r="H931">
        <v>6</v>
      </c>
      <c r="I931" s="15">
        <f>Tabuľka9[[#This Row],[Aktuálna cena v RZ s DPH]]*Tabuľka9[[#This Row],[Priemerný odber za mesiac]]</f>
        <v>10.89</v>
      </c>
      <c r="J931">
        <v>36</v>
      </c>
      <c r="K931" s="17" t="e">
        <f>Tabuľka9[[#This Row],[Cena za MJ s DPH]]*Tabuľka9[[#This Row],[Predpokladaný odber počas 6 mesiacov]]</f>
        <v>#REF!</v>
      </c>
      <c r="L931" s="1">
        <v>633453</v>
      </c>
      <c r="M931" t="e">
        <f>_xlfn.XLOOKUP(Tabuľka9[[#This Row],[IČO]],#REF!,#REF!)</f>
        <v>#REF!</v>
      </c>
      <c r="N931" t="e">
        <f>_xlfn.XLOOKUP(Tabuľka9[[#This Row],[IČO]],#REF!,#REF!)</f>
        <v>#REF!</v>
      </c>
    </row>
    <row r="932" spans="1:14" hidden="1" x14ac:dyDescent="0.35">
      <c r="A932" t="s">
        <v>95</v>
      </c>
      <c r="B932" t="s">
        <v>99</v>
      </c>
      <c r="C932" t="s">
        <v>13</v>
      </c>
      <c r="E932" s="10">
        <f>IF(COUNTIF(cis_DPH!$B$2:$B$84,B932)&gt;0,D932*1.1,IF(COUNTIF(cis_DPH!$B$85:$B$171,B932)&gt;0,D932*1.2,"chyba"))</f>
        <v>0</v>
      </c>
      <c r="G932" s="16" t="e">
        <f>_xlfn.XLOOKUP(Tabuľka9[[#This Row],[položka]],#REF!,#REF!)</f>
        <v>#REF!</v>
      </c>
      <c r="I932" s="15">
        <f>Tabuľka9[[#This Row],[Aktuálna cena v RZ s DPH]]*Tabuľka9[[#This Row],[Priemerný odber za mesiac]]</f>
        <v>0</v>
      </c>
      <c r="K932" s="17" t="e">
        <f>Tabuľka9[[#This Row],[Cena za MJ s DPH]]*Tabuľka9[[#This Row],[Predpokladaný odber počas 6 mesiacov]]</f>
        <v>#REF!</v>
      </c>
      <c r="L932" s="1">
        <v>633453</v>
      </c>
      <c r="M932" t="e">
        <f>_xlfn.XLOOKUP(Tabuľka9[[#This Row],[IČO]],#REF!,#REF!)</f>
        <v>#REF!</v>
      </c>
      <c r="N932" t="e">
        <f>_xlfn.XLOOKUP(Tabuľka9[[#This Row],[IČO]],#REF!,#REF!)</f>
        <v>#REF!</v>
      </c>
    </row>
    <row r="933" spans="1:14" hidden="1" x14ac:dyDescent="0.35">
      <c r="A933" t="s">
        <v>95</v>
      </c>
      <c r="B933" t="s">
        <v>100</v>
      </c>
      <c r="C933" t="s">
        <v>13</v>
      </c>
      <c r="D933" s="9">
        <v>1.76</v>
      </c>
      <c r="E933" s="10">
        <f>IF(COUNTIF(cis_DPH!$B$2:$B$84,B933)&gt;0,D933*1.1,IF(COUNTIF(cis_DPH!$B$85:$B$171,B933)&gt;0,D933*1.2,"chyba"))</f>
        <v>1.9360000000000002</v>
      </c>
      <c r="G933" s="16" t="e">
        <f>_xlfn.XLOOKUP(Tabuľka9[[#This Row],[položka]],#REF!,#REF!)</f>
        <v>#REF!</v>
      </c>
      <c r="H933">
        <v>12</v>
      </c>
      <c r="I933" s="15">
        <f>Tabuľka9[[#This Row],[Aktuálna cena v RZ s DPH]]*Tabuľka9[[#This Row],[Priemerný odber za mesiac]]</f>
        <v>23.232000000000003</v>
      </c>
      <c r="J933">
        <v>72</v>
      </c>
      <c r="K933" s="17" t="e">
        <f>Tabuľka9[[#This Row],[Cena za MJ s DPH]]*Tabuľka9[[#This Row],[Predpokladaný odber počas 6 mesiacov]]</f>
        <v>#REF!</v>
      </c>
      <c r="L933" s="1">
        <v>633453</v>
      </c>
      <c r="M933" t="e">
        <f>_xlfn.XLOOKUP(Tabuľka9[[#This Row],[IČO]],#REF!,#REF!)</f>
        <v>#REF!</v>
      </c>
      <c r="N933" t="e">
        <f>_xlfn.XLOOKUP(Tabuľka9[[#This Row],[IČO]],#REF!,#REF!)</f>
        <v>#REF!</v>
      </c>
    </row>
    <row r="934" spans="1:14" hidden="1" x14ac:dyDescent="0.35">
      <c r="A934" t="s">
        <v>95</v>
      </c>
      <c r="B934" t="s">
        <v>101</v>
      </c>
      <c r="C934" t="s">
        <v>13</v>
      </c>
      <c r="E934" s="10">
        <f>IF(COUNTIF(cis_DPH!$B$2:$B$84,B934)&gt;0,D934*1.1,IF(COUNTIF(cis_DPH!$B$85:$B$171,B934)&gt;0,D934*1.2,"chyba"))</f>
        <v>0</v>
      </c>
      <c r="G934" s="16" t="e">
        <f>_xlfn.XLOOKUP(Tabuľka9[[#This Row],[položka]],#REF!,#REF!)</f>
        <v>#REF!</v>
      </c>
      <c r="I934" s="15">
        <f>Tabuľka9[[#This Row],[Aktuálna cena v RZ s DPH]]*Tabuľka9[[#This Row],[Priemerný odber za mesiac]]</f>
        <v>0</v>
      </c>
      <c r="K934" s="17" t="e">
        <f>Tabuľka9[[#This Row],[Cena za MJ s DPH]]*Tabuľka9[[#This Row],[Predpokladaný odber počas 6 mesiacov]]</f>
        <v>#REF!</v>
      </c>
      <c r="L934" s="1">
        <v>633453</v>
      </c>
      <c r="M934" t="e">
        <f>_xlfn.XLOOKUP(Tabuľka9[[#This Row],[IČO]],#REF!,#REF!)</f>
        <v>#REF!</v>
      </c>
      <c r="N934" t="e">
        <f>_xlfn.XLOOKUP(Tabuľka9[[#This Row],[IČO]],#REF!,#REF!)</f>
        <v>#REF!</v>
      </c>
    </row>
    <row r="935" spans="1:14" hidden="1" x14ac:dyDescent="0.35">
      <c r="A935" t="s">
        <v>95</v>
      </c>
      <c r="B935" t="s">
        <v>102</v>
      </c>
      <c r="C935" t="s">
        <v>48</v>
      </c>
      <c r="E935" s="10">
        <f>IF(COUNTIF(cis_DPH!$B$2:$B$84,B935)&gt;0,D935*1.1,IF(COUNTIF(cis_DPH!$B$85:$B$171,B935)&gt;0,D935*1.2,"chyba"))</f>
        <v>0</v>
      </c>
      <c r="G935" s="16" t="e">
        <f>_xlfn.XLOOKUP(Tabuľka9[[#This Row],[položka]],#REF!,#REF!)</f>
        <v>#REF!</v>
      </c>
      <c r="I935" s="15">
        <f>Tabuľka9[[#This Row],[Aktuálna cena v RZ s DPH]]*Tabuľka9[[#This Row],[Priemerný odber za mesiac]]</f>
        <v>0</v>
      </c>
      <c r="K935" s="17" t="e">
        <f>Tabuľka9[[#This Row],[Cena za MJ s DPH]]*Tabuľka9[[#This Row],[Predpokladaný odber počas 6 mesiacov]]</f>
        <v>#REF!</v>
      </c>
      <c r="L935" s="1">
        <v>633453</v>
      </c>
      <c r="M935" t="e">
        <f>_xlfn.XLOOKUP(Tabuľka9[[#This Row],[IČO]],#REF!,#REF!)</f>
        <v>#REF!</v>
      </c>
      <c r="N935" t="e">
        <f>_xlfn.XLOOKUP(Tabuľka9[[#This Row],[IČO]],#REF!,#REF!)</f>
        <v>#REF!</v>
      </c>
    </row>
    <row r="936" spans="1:14" hidden="1" x14ac:dyDescent="0.35">
      <c r="A936" t="s">
        <v>95</v>
      </c>
      <c r="B936" t="s">
        <v>103</v>
      </c>
      <c r="C936" t="s">
        <v>13</v>
      </c>
      <c r="E936" s="10">
        <f>IF(COUNTIF(cis_DPH!$B$2:$B$84,B936)&gt;0,D936*1.1,IF(COUNTIF(cis_DPH!$B$85:$B$171,B936)&gt;0,D936*1.2,"chyba"))</f>
        <v>0</v>
      </c>
      <c r="G936" s="16" t="e">
        <f>_xlfn.XLOOKUP(Tabuľka9[[#This Row],[položka]],#REF!,#REF!)</f>
        <v>#REF!</v>
      </c>
      <c r="I936" s="15">
        <f>Tabuľka9[[#This Row],[Aktuálna cena v RZ s DPH]]*Tabuľka9[[#This Row],[Priemerný odber za mesiac]]</f>
        <v>0</v>
      </c>
      <c r="K936" s="17" t="e">
        <f>Tabuľka9[[#This Row],[Cena za MJ s DPH]]*Tabuľka9[[#This Row],[Predpokladaný odber počas 6 mesiacov]]</f>
        <v>#REF!</v>
      </c>
      <c r="L936" s="1">
        <v>633453</v>
      </c>
      <c r="M936" t="e">
        <f>_xlfn.XLOOKUP(Tabuľka9[[#This Row],[IČO]],#REF!,#REF!)</f>
        <v>#REF!</v>
      </c>
      <c r="N936" t="e">
        <f>_xlfn.XLOOKUP(Tabuľka9[[#This Row],[IČO]],#REF!,#REF!)</f>
        <v>#REF!</v>
      </c>
    </row>
    <row r="937" spans="1:14" hidden="1" x14ac:dyDescent="0.35">
      <c r="A937" t="s">
        <v>95</v>
      </c>
      <c r="B937" t="s">
        <v>104</v>
      </c>
      <c r="C937" t="s">
        <v>48</v>
      </c>
      <c r="E937" s="10">
        <f>IF(COUNTIF(cis_DPH!$B$2:$B$84,B937)&gt;0,D937*1.1,IF(COUNTIF(cis_DPH!$B$85:$B$171,B937)&gt;0,D937*1.2,"chyba"))</f>
        <v>0</v>
      </c>
      <c r="G937" s="16" t="e">
        <f>_xlfn.XLOOKUP(Tabuľka9[[#This Row],[položka]],#REF!,#REF!)</f>
        <v>#REF!</v>
      </c>
      <c r="I937" s="15">
        <f>Tabuľka9[[#This Row],[Aktuálna cena v RZ s DPH]]*Tabuľka9[[#This Row],[Priemerný odber za mesiac]]</f>
        <v>0</v>
      </c>
      <c r="K937" s="17" t="e">
        <f>Tabuľka9[[#This Row],[Cena za MJ s DPH]]*Tabuľka9[[#This Row],[Predpokladaný odber počas 6 mesiacov]]</f>
        <v>#REF!</v>
      </c>
      <c r="L937" s="1">
        <v>633453</v>
      </c>
      <c r="M937" t="e">
        <f>_xlfn.XLOOKUP(Tabuľka9[[#This Row],[IČO]],#REF!,#REF!)</f>
        <v>#REF!</v>
      </c>
      <c r="N937" t="e">
        <f>_xlfn.XLOOKUP(Tabuľka9[[#This Row],[IČO]],#REF!,#REF!)</f>
        <v>#REF!</v>
      </c>
    </row>
    <row r="938" spans="1:14" hidden="1" x14ac:dyDescent="0.35">
      <c r="A938" t="s">
        <v>95</v>
      </c>
      <c r="B938" t="s">
        <v>105</v>
      </c>
      <c r="C938" t="s">
        <v>13</v>
      </c>
      <c r="E938" s="10">
        <f>IF(COUNTIF(cis_DPH!$B$2:$B$84,B938)&gt;0,D938*1.1,IF(COUNTIF(cis_DPH!$B$85:$B$171,B938)&gt;0,D938*1.2,"chyba"))</f>
        <v>0</v>
      </c>
      <c r="G938" s="16" t="e">
        <f>_xlfn.XLOOKUP(Tabuľka9[[#This Row],[položka]],#REF!,#REF!)</f>
        <v>#REF!</v>
      </c>
      <c r="I938" s="15">
        <f>Tabuľka9[[#This Row],[Aktuálna cena v RZ s DPH]]*Tabuľka9[[#This Row],[Priemerný odber za mesiac]]</f>
        <v>0</v>
      </c>
      <c r="K938" s="17" t="e">
        <f>Tabuľka9[[#This Row],[Cena za MJ s DPH]]*Tabuľka9[[#This Row],[Predpokladaný odber počas 6 mesiacov]]</f>
        <v>#REF!</v>
      </c>
      <c r="L938" s="1">
        <v>633453</v>
      </c>
      <c r="M938" t="e">
        <f>_xlfn.XLOOKUP(Tabuľka9[[#This Row],[IČO]],#REF!,#REF!)</f>
        <v>#REF!</v>
      </c>
      <c r="N938" t="e">
        <f>_xlfn.XLOOKUP(Tabuľka9[[#This Row],[IČO]],#REF!,#REF!)</f>
        <v>#REF!</v>
      </c>
    </row>
    <row r="939" spans="1:14" hidden="1" x14ac:dyDescent="0.35">
      <c r="A939" t="s">
        <v>95</v>
      </c>
      <c r="B939" t="s">
        <v>106</v>
      </c>
      <c r="C939" t="s">
        <v>13</v>
      </c>
      <c r="E939" s="10">
        <f>IF(COUNTIF(cis_DPH!$B$2:$B$84,B939)&gt;0,D939*1.1,IF(COUNTIF(cis_DPH!$B$85:$B$171,B939)&gt;0,D939*1.2,"chyba"))</f>
        <v>0</v>
      </c>
      <c r="G939" s="16" t="e">
        <f>_xlfn.XLOOKUP(Tabuľka9[[#This Row],[položka]],#REF!,#REF!)</f>
        <v>#REF!</v>
      </c>
      <c r="I939" s="15">
        <f>Tabuľka9[[#This Row],[Aktuálna cena v RZ s DPH]]*Tabuľka9[[#This Row],[Priemerný odber za mesiac]]</f>
        <v>0</v>
      </c>
      <c r="K939" s="17" t="e">
        <f>Tabuľka9[[#This Row],[Cena za MJ s DPH]]*Tabuľka9[[#This Row],[Predpokladaný odber počas 6 mesiacov]]</f>
        <v>#REF!</v>
      </c>
      <c r="L939" s="1">
        <v>633453</v>
      </c>
      <c r="M939" t="e">
        <f>_xlfn.XLOOKUP(Tabuľka9[[#This Row],[IČO]],#REF!,#REF!)</f>
        <v>#REF!</v>
      </c>
      <c r="N939" t="e">
        <f>_xlfn.XLOOKUP(Tabuľka9[[#This Row],[IČO]],#REF!,#REF!)</f>
        <v>#REF!</v>
      </c>
    </row>
    <row r="940" spans="1:14" hidden="1" x14ac:dyDescent="0.35">
      <c r="A940" t="s">
        <v>93</v>
      </c>
      <c r="B940" t="s">
        <v>107</v>
      </c>
      <c r="C940" t="s">
        <v>48</v>
      </c>
      <c r="D940" s="9">
        <v>0.63</v>
      </c>
      <c r="E940" s="10">
        <f>IF(COUNTIF(cis_DPH!$B$2:$B$84,B940)&gt;0,D940*1.1,IF(COUNTIF(cis_DPH!$B$85:$B$171,B940)&gt;0,D940*1.2,"chyba"))</f>
        <v>0.69300000000000006</v>
      </c>
      <c r="G940" s="16" t="e">
        <f>_xlfn.XLOOKUP(Tabuľka9[[#This Row],[položka]],#REF!,#REF!)</f>
        <v>#REF!</v>
      </c>
      <c r="H940">
        <v>134</v>
      </c>
      <c r="I940" s="15">
        <f>Tabuľka9[[#This Row],[Aktuálna cena v RZ s DPH]]*Tabuľka9[[#This Row],[Priemerný odber za mesiac]]</f>
        <v>92.862000000000009</v>
      </c>
      <c r="J940">
        <v>804</v>
      </c>
      <c r="K940" s="17" t="e">
        <f>Tabuľka9[[#This Row],[Cena za MJ s DPH]]*Tabuľka9[[#This Row],[Predpokladaný odber počas 6 mesiacov]]</f>
        <v>#REF!</v>
      </c>
      <c r="L940" s="1">
        <v>633453</v>
      </c>
      <c r="M940" t="e">
        <f>_xlfn.XLOOKUP(Tabuľka9[[#This Row],[IČO]],#REF!,#REF!)</f>
        <v>#REF!</v>
      </c>
      <c r="N940" t="e">
        <f>_xlfn.XLOOKUP(Tabuľka9[[#This Row],[IČO]],#REF!,#REF!)</f>
        <v>#REF!</v>
      </c>
    </row>
    <row r="941" spans="1:14" hidden="1" x14ac:dyDescent="0.35">
      <c r="A941" t="s">
        <v>95</v>
      </c>
      <c r="B941" t="s">
        <v>108</v>
      </c>
      <c r="C941" t="s">
        <v>13</v>
      </c>
      <c r="E941" s="10">
        <f>IF(COUNTIF(cis_DPH!$B$2:$B$84,B941)&gt;0,D941*1.1,IF(COUNTIF(cis_DPH!$B$85:$B$171,B941)&gt;0,D941*1.2,"chyba"))</f>
        <v>0</v>
      </c>
      <c r="G941" s="16" t="e">
        <f>_xlfn.XLOOKUP(Tabuľka9[[#This Row],[položka]],#REF!,#REF!)</f>
        <v>#REF!</v>
      </c>
      <c r="I941" s="15">
        <f>Tabuľka9[[#This Row],[Aktuálna cena v RZ s DPH]]*Tabuľka9[[#This Row],[Priemerný odber za mesiac]]</f>
        <v>0</v>
      </c>
      <c r="K941" s="17" t="e">
        <f>Tabuľka9[[#This Row],[Cena za MJ s DPH]]*Tabuľka9[[#This Row],[Predpokladaný odber počas 6 mesiacov]]</f>
        <v>#REF!</v>
      </c>
      <c r="L941" s="1">
        <v>633453</v>
      </c>
      <c r="M941" t="e">
        <f>_xlfn.XLOOKUP(Tabuľka9[[#This Row],[IČO]],#REF!,#REF!)</f>
        <v>#REF!</v>
      </c>
      <c r="N941" t="e">
        <f>_xlfn.XLOOKUP(Tabuľka9[[#This Row],[IČO]],#REF!,#REF!)</f>
        <v>#REF!</v>
      </c>
    </row>
    <row r="942" spans="1:14" hidden="1" x14ac:dyDescent="0.35">
      <c r="A942" t="s">
        <v>95</v>
      </c>
      <c r="B942" t="s">
        <v>109</v>
      </c>
      <c r="C942" t="s">
        <v>13</v>
      </c>
      <c r="E942" s="10">
        <f>IF(COUNTIF(cis_DPH!$B$2:$B$84,B942)&gt;0,D942*1.1,IF(COUNTIF(cis_DPH!$B$85:$B$171,B942)&gt;0,D942*1.2,"chyba"))</f>
        <v>0</v>
      </c>
      <c r="G942" s="16" t="e">
        <f>_xlfn.XLOOKUP(Tabuľka9[[#This Row],[položka]],#REF!,#REF!)</f>
        <v>#REF!</v>
      </c>
      <c r="I942" s="15">
        <f>Tabuľka9[[#This Row],[Aktuálna cena v RZ s DPH]]*Tabuľka9[[#This Row],[Priemerný odber za mesiac]]</f>
        <v>0</v>
      </c>
      <c r="K942" s="17" t="e">
        <f>Tabuľka9[[#This Row],[Cena za MJ s DPH]]*Tabuľka9[[#This Row],[Predpokladaný odber počas 6 mesiacov]]</f>
        <v>#REF!</v>
      </c>
      <c r="L942" s="1">
        <v>633453</v>
      </c>
      <c r="M942" t="e">
        <f>_xlfn.XLOOKUP(Tabuľka9[[#This Row],[IČO]],#REF!,#REF!)</f>
        <v>#REF!</v>
      </c>
      <c r="N942" t="e">
        <f>_xlfn.XLOOKUP(Tabuľka9[[#This Row],[IČO]],#REF!,#REF!)</f>
        <v>#REF!</v>
      </c>
    </row>
    <row r="943" spans="1:14" hidden="1" x14ac:dyDescent="0.35">
      <c r="A943" t="s">
        <v>95</v>
      </c>
      <c r="B943" t="s">
        <v>110</v>
      </c>
      <c r="C943" t="s">
        <v>13</v>
      </c>
      <c r="D943" s="9">
        <v>1.05</v>
      </c>
      <c r="E943" s="10">
        <f>IF(COUNTIF(cis_DPH!$B$2:$B$84,B943)&gt;0,D943*1.1,IF(COUNTIF(cis_DPH!$B$85:$B$171,B943)&gt;0,D943*1.2,"chyba"))</f>
        <v>1.1550000000000002</v>
      </c>
      <c r="G943" s="16" t="e">
        <f>_xlfn.XLOOKUP(Tabuľka9[[#This Row],[položka]],#REF!,#REF!)</f>
        <v>#REF!</v>
      </c>
      <c r="H943">
        <v>7</v>
      </c>
      <c r="I943" s="15">
        <f>Tabuľka9[[#This Row],[Aktuálna cena v RZ s DPH]]*Tabuľka9[[#This Row],[Priemerný odber za mesiac]]</f>
        <v>8.0850000000000009</v>
      </c>
      <c r="J943">
        <v>42</v>
      </c>
      <c r="K943" s="17" t="e">
        <f>Tabuľka9[[#This Row],[Cena za MJ s DPH]]*Tabuľka9[[#This Row],[Predpokladaný odber počas 6 mesiacov]]</f>
        <v>#REF!</v>
      </c>
      <c r="L943" s="1">
        <v>633453</v>
      </c>
      <c r="M943" t="e">
        <f>_xlfn.XLOOKUP(Tabuľka9[[#This Row],[IČO]],#REF!,#REF!)</f>
        <v>#REF!</v>
      </c>
      <c r="N943" t="e">
        <f>_xlfn.XLOOKUP(Tabuľka9[[#This Row],[IČO]],#REF!,#REF!)</f>
        <v>#REF!</v>
      </c>
    </row>
    <row r="944" spans="1:14" hidden="1" x14ac:dyDescent="0.35">
      <c r="A944" t="s">
        <v>95</v>
      </c>
      <c r="B944" t="s">
        <v>111</v>
      </c>
      <c r="C944" t="s">
        <v>13</v>
      </c>
      <c r="D944" s="9">
        <v>7.7</v>
      </c>
      <c r="E944" s="10">
        <f>IF(COUNTIF(cis_DPH!$B$2:$B$84,B944)&gt;0,D944*1.1,IF(COUNTIF(cis_DPH!$B$85:$B$171,B944)&gt;0,D944*1.2,"chyba"))</f>
        <v>8.4700000000000006</v>
      </c>
      <c r="G944" s="16" t="e">
        <f>_xlfn.XLOOKUP(Tabuľka9[[#This Row],[položka]],#REF!,#REF!)</f>
        <v>#REF!</v>
      </c>
      <c r="H944">
        <v>16</v>
      </c>
      <c r="I944" s="15">
        <f>Tabuľka9[[#This Row],[Aktuálna cena v RZ s DPH]]*Tabuľka9[[#This Row],[Priemerný odber za mesiac]]</f>
        <v>135.52000000000001</v>
      </c>
      <c r="J944">
        <v>96</v>
      </c>
      <c r="K944" s="17" t="e">
        <f>Tabuľka9[[#This Row],[Cena za MJ s DPH]]*Tabuľka9[[#This Row],[Predpokladaný odber počas 6 mesiacov]]</f>
        <v>#REF!</v>
      </c>
      <c r="L944" s="1">
        <v>633453</v>
      </c>
      <c r="M944" t="e">
        <f>_xlfn.XLOOKUP(Tabuľka9[[#This Row],[IČO]],#REF!,#REF!)</f>
        <v>#REF!</v>
      </c>
      <c r="N944" t="e">
        <f>_xlfn.XLOOKUP(Tabuľka9[[#This Row],[IČO]],#REF!,#REF!)</f>
        <v>#REF!</v>
      </c>
    </row>
    <row r="945" spans="1:14" hidden="1" x14ac:dyDescent="0.35">
      <c r="A945" t="s">
        <v>95</v>
      </c>
      <c r="B945" t="s">
        <v>112</v>
      </c>
      <c r="C945" t="s">
        <v>48</v>
      </c>
      <c r="D945" s="9">
        <v>2.62</v>
      </c>
      <c r="E945" s="10">
        <f>IF(COUNTIF(cis_DPH!$B$2:$B$84,B945)&gt;0,D945*1.1,IF(COUNTIF(cis_DPH!$B$85:$B$171,B945)&gt;0,D945*1.2,"chyba"))</f>
        <v>2.8820000000000006</v>
      </c>
      <c r="G945" s="16" t="e">
        <f>_xlfn.XLOOKUP(Tabuľka9[[#This Row],[položka]],#REF!,#REF!)</f>
        <v>#REF!</v>
      </c>
      <c r="H945">
        <v>13</v>
      </c>
      <c r="I945" s="15">
        <f>Tabuľka9[[#This Row],[Aktuálna cena v RZ s DPH]]*Tabuľka9[[#This Row],[Priemerný odber za mesiac]]</f>
        <v>37.466000000000008</v>
      </c>
      <c r="J945">
        <v>78</v>
      </c>
      <c r="K945" s="17" t="e">
        <f>Tabuľka9[[#This Row],[Cena za MJ s DPH]]*Tabuľka9[[#This Row],[Predpokladaný odber počas 6 mesiacov]]</f>
        <v>#REF!</v>
      </c>
      <c r="L945" s="1">
        <v>633453</v>
      </c>
      <c r="M945" t="e">
        <f>_xlfn.XLOOKUP(Tabuľka9[[#This Row],[IČO]],#REF!,#REF!)</f>
        <v>#REF!</v>
      </c>
      <c r="N945" t="e">
        <f>_xlfn.XLOOKUP(Tabuľka9[[#This Row],[IČO]],#REF!,#REF!)</f>
        <v>#REF!</v>
      </c>
    </row>
    <row r="946" spans="1:14" hidden="1" x14ac:dyDescent="0.35">
      <c r="A946" t="s">
        <v>95</v>
      </c>
      <c r="B946" t="s">
        <v>113</v>
      </c>
      <c r="C946" t="s">
        <v>13</v>
      </c>
      <c r="E946" s="10">
        <f>IF(COUNTIF(cis_DPH!$B$2:$B$84,B946)&gt;0,D946*1.1,IF(COUNTIF(cis_DPH!$B$85:$B$171,B946)&gt;0,D946*1.2,"chyba"))</f>
        <v>0</v>
      </c>
      <c r="G946" s="16" t="e">
        <f>_xlfn.XLOOKUP(Tabuľka9[[#This Row],[položka]],#REF!,#REF!)</f>
        <v>#REF!</v>
      </c>
      <c r="I946" s="15">
        <f>Tabuľka9[[#This Row],[Aktuálna cena v RZ s DPH]]*Tabuľka9[[#This Row],[Priemerný odber za mesiac]]</f>
        <v>0</v>
      </c>
      <c r="K946" s="17" t="e">
        <f>Tabuľka9[[#This Row],[Cena za MJ s DPH]]*Tabuľka9[[#This Row],[Predpokladaný odber počas 6 mesiacov]]</f>
        <v>#REF!</v>
      </c>
      <c r="L946" s="1">
        <v>633453</v>
      </c>
      <c r="M946" t="e">
        <f>_xlfn.XLOOKUP(Tabuľka9[[#This Row],[IČO]],#REF!,#REF!)</f>
        <v>#REF!</v>
      </c>
      <c r="N946" t="e">
        <f>_xlfn.XLOOKUP(Tabuľka9[[#This Row],[IČO]],#REF!,#REF!)</f>
        <v>#REF!</v>
      </c>
    </row>
    <row r="947" spans="1:14" hidden="1" x14ac:dyDescent="0.35">
      <c r="A947" t="s">
        <v>95</v>
      </c>
      <c r="B947" t="s">
        <v>114</v>
      </c>
      <c r="C947" t="s">
        <v>13</v>
      </c>
      <c r="D947" s="9">
        <v>4.59</v>
      </c>
      <c r="E947" s="10">
        <f>IF(COUNTIF(cis_DPH!$B$2:$B$84,B947)&gt;0,D947*1.1,IF(COUNTIF(cis_DPH!$B$85:$B$171,B947)&gt;0,D947*1.2,"chyba"))</f>
        <v>5.0490000000000004</v>
      </c>
      <c r="G947" s="16" t="e">
        <f>_xlfn.XLOOKUP(Tabuľka9[[#This Row],[položka]],#REF!,#REF!)</f>
        <v>#REF!</v>
      </c>
      <c r="H947">
        <v>5</v>
      </c>
      <c r="I947" s="15">
        <f>Tabuľka9[[#This Row],[Aktuálna cena v RZ s DPH]]*Tabuľka9[[#This Row],[Priemerný odber za mesiac]]</f>
        <v>25.245000000000001</v>
      </c>
      <c r="J947">
        <v>30</v>
      </c>
      <c r="K947" s="17" t="e">
        <f>Tabuľka9[[#This Row],[Cena za MJ s DPH]]*Tabuľka9[[#This Row],[Predpokladaný odber počas 6 mesiacov]]</f>
        <v>#REF!</v>
      </c>
      <c r="L947" s="1">
        <v>633453</v>
      </c>
      <c r="M947" t="e">
        <f>_xlfn.XLOOKUP(Tabuľka9[[#This Row],[IČO]],#REF!,#REF!)</f>
        <v>#REF!</v>
      </c>
      <c r="N947" t="e">
        <f>_xlfn.XLOOKUP(Tabuľka9[[#This Row],[IČO]],#REF!,#REF!)</f>
        <v>#REF!</v>
      </c>
    </row>
    <row r="948" spans="1:14" hidden="1" x14ac:dyDescent="0.35">
      <c r="A948" t="s">
        <v>95</v>
      </c>
      <c r="B948" t="s">
        <v>115</v>
      </c>
      <c r="C948" t="s">
        <v>13</v>
      </c>
      <c r="D948" s="9">
        <v>2.5499999999999998</v>
      </c>
      <c r="E948" s="10">
        <f>IF(COUNTIF(cis_DPH!$B$2:$B$84,B948)&gt;0,D948*1.1,IF(COUNTIF(cis_DPH!$B$85:$B$171,B948)&gt;0,D948*1.2,"chyba"))</f>
        <v>2.8050000000000002</v>
      </c>
      <c r="G948" s="16" t="e">
        <f>_xlfn.XLOOKUP(Tabuľka9[[#This Row],[položka]],#REF!,#REF!)</f>
        <v>#REF!</v>
      </c>
      <c r="H948">
        <v>12</v>
      </c>
      <c r="I948" s="15">
        <f>Tabuľka9[[#This Row],[Aktuálna cena v RZ s DPH]]*Tabuľka9[[#This Row],[Priemerný odber za mesiac]]</f>
        <v>33.660000000000004</v>
      </c>
      <c r="J948">
        <v>72</v>
      </c>
      <c r="K948" s="17" t="e">
        <f>Tabuľka9[[#This Row],[Cena za MJ s DPH]]*Tabuľka9[[#This Row],[Predpokladaný odber počas 6 mesiacov]]</f>
        <v>#REF!</v>
      </c>
      <c r="L948" s="1">
        <v>633453</v>
      </c>
      <c r="M948" t="e">
        <f>_xlfn.XLOOKUP(Tabuľka9[[#This Row],[IČO]],#REF!,#REF!)</f>
        <v>#REF!</v>
      </c>
      <c r="N948" t="e">
        <f>_xlfn.XLOOKUP(Tabuľka9[[#This Row],[IČO]],#REF!,#REF!)</f>
        <v>#REF!</v>
      </c>
    </row>
    <row r="949" spans="1:14" hidden="1" x14ac:dyDescent="0.35">
      <c r="A949" t="s">
        <v>95</v>
      </c>
      <c r="B949" t="s">
        <v>116</v>
      </c>
      <c r="C949" t="s">
        <v>13</v>
      </c>
      <c r="E949" s="10">
        <f>IF(COUNTIF(cis_DPH!$B$2:$B$84,B949)&gt;0,D949*1.1,IF(COUNTIF(cis_DPH!$B$85:$B$171,B949)&gt;0,D949*1.2,"chyba"))</f>
        <v>0</v>
      </c>
      <c r="G949" s="16" t="e">
        <f>_xlfn.XLOOKUP(Tabuľka9[[#This Row],[položka]],#REF!,#REF!)</f>
        <v>#REF!</v>
      </c>
      <c r="I949" s="15">
        <f>Tabuľka9[[#This Row],[Aktuálna cena v RZ s DPH]]*Tabuľka9[[#This Row],[Priemerný odber za mesiac]]</f>
        <v>0</v>
      </c>
      <c r="K949" s="17" t="e">
        <f>Tabuľka9[[#This Row],[Cena za MJ s DPH]]*Tabuľka9[[#This Row],[Predpokladaný odber počas 6 mesiacov]]</f>
        <v>#REF!</v>
      </c>
      <c r="L949" s="1">
        <v>633453</v>
      </c>
      <c r="M949" t="e">
        <f>_xlfn.XLOOKUP(Tabuľka9[[#This Row],[IČO]],#REF!,#REF!)</f>
        <v>#REF!</v>
      </c>
      <c r="N949" t="e">
        <f>_xlfn.XLOOKUP(Tabuľka9[[#This Row],[IČO]],#REF!,#REF!)</f>
        <v>#REF!</v>
      </c>
    </row>
    <row r="950" spans="1:14" hidden="1" x14ac:dyDescent="0.35">
      <c r="A950" t="s">
        <v>84</v>
      </c>
      <c r="B950" t="s">
        <v>117</v>
      </c>
      <c r="C950" t="s">
        <v>13</v>
      </c>
      <c r="D950" s="9">
        <v>0.5</v>
      </c>
      <c r="E950" s="10">
        <f>IF(COUNTIF(cis_DPH!$B$2:$B$84,B950)&gt;0,D950*1.1,IF(COUNTIF(cis_DPH!$B$85:$B$171,B950)&gt;0,D950*1.2,"chyba"))</f>
        <v>0.55000000000000004</v>
      </c>
      <c r="G950" s="16" t="e">
        <f>_xlfn.XLOOKUP(Tabuľka9[[#This Row],[položka]],#REF!,#REF!)</f>
        <v>#REF!</v>
      </c>
      <c r="H950">
        <v>2</v>
      </c>
      <c r="I950" s="15">
        <f>Tabuľka9[[#This Row],[Aktuálna cena v RZ s DPH]]*Tabuľka9[[#This Row],[Priemerný odber za mesiac]]</f>
        <v>1.1000000000000001</v>
      </c>
      <c r="J950">
        <v>15</v>
      </c>
      <c r="K950" s="17" t="e">
        <f>Tabuľka9[[#This Row],[Cena za MJ s DPH]]*Tabuľka9[[#This Row],[Predpokladaný odber počas 6 mesiacov]]</f>
        <v>#REF!</v>
      </c>
      <c r="L950" s="1">
        <v>633453</v>
      </c>
      <c r="M950" t="e">
        <f>_xlfn.XLOOKUP(Tabuľka9[[#This Row],[IČO]],#REF!,#REF!)</f>
        <v>#REF!</v>
      </c>
      <c r="N950" t="e">
        <f>_xlfn.XLOOKUP(Tabuľka9[[#This Row],[IČO]],#REF!,#REF!)</f>
        <v>#REF!</v>
      </c>
    </row>
    <row r="951" spans="1:14" hidden="1" x14ac:dyDescent="0.35">
      <c r="A951" t="s">
        <v>84</v>
      </c>
      <c r="B951" t="s">
        <v>118</v>
      </c>
      <c r="C951" t="s">
        <v>13</v>
      </c>
      <c r="E951" s="10">
        <f>IF(COUNTIF(cis_DPH!$B$2:$B$84,B951)&gt;0,D951*1.1,IF(COUNTIF(cis_DPH!$B$85:$B$171,B951)&gt;0,D951*1.2,"chyba"))</f>
        <v>0</v>
      </c>
      <c r="G951" s="16" t="e">
        <f>_xlfn.XLOOKUP(Tabuľka9[[#This Row],[položka]],#REF!,#REF!)</f>
        <v>#REF!</v>
      </c>
      <c r="I951" s="15">
        <f>Tabuľka9[[#This Row],[Aktuálna cena v RZ s DPH]]*Tabuľka9[[#This Row],[Priemerný odber za mesiac]]</f>
        <v>0</v>
      </c>
      <c r="K951" s="17" t="e">
        <f>Tabuľka9[[#This Row],[Cena za MJ s DPH]]*Tabuľka9[[#This Row],[Predpokladaný odber počas 6 mesiacov]]</f>
        <v>#REF!</v>
      </c>
      <c r="L951" s="1">
        <v>633453</v>
      </c>
      <c r="M951" t="e">
        <f>_xlfn.XLOOKUP(Tabuľka9[[#This Row],[IČO]],#REF!,#REF!)</f>
        <v>#REF!</v>
      </c>
      <c r="N951" t="e">
        <f>_xlfn.XLOOKUP(Tabuľka9[[#This Row],[IČO]],#REF!,#REF!)</f>
        <v>#REF!</v>
      </c>
    </row>
    <row r="952" spans="1:14" hidden="1" x14ac:dyDescent="0.35">
      <c r="A952" t="s">
        <v>84</v>
      </c>
      <c r="B952" t="s">
        <v>119</v>
      </c>
      <c r="C952" t="s">
        <v>13</v>
      </c>
      <c r="D952" s="9">
        <v>6.2</v>
      </c>
      <c r="E952" s="10">
        <f>IF(COUNTIF(cis_DPH!$B$2:$B$84,B952)&gt;0,D952*1.1,IF(COUNTIF(cis_DPH!$B$85:$B$171,B952)&gt;0,D952*1.2,"chyba"))</f>
        <v>6.8200000000000012</v>
      </c>
      <c r="G952" s="16" t="e">
        <f>_xlfn.XLOOKUP(Tabuľka9[[#This Row],[položka]],#REF!,#REF!)</f>
        <v>#REF!</v>
      </c>
      <c r="H952">
        <v>5</v>
      </c>
      <c r="I952" s="15">
        <f>Tabuľka9[[#This Row],[Aktuálna cena v RZ s DPH]]*Tabuľka9[[#This Row],[Priemerný odber za mesiac]]</f>
        <v>34.100000000000009</v>
      </c>
      <c r="J952">
        <v>30</v>
      </c>
      <c r="K952" s="17" t="e">
        <f>Tabuľka9[[#This Row],[Cena za MJ s DPH]]*Tabuľka9[[#This Row],[Predpokladaný odber počas 6 mesiacov]]</f>
        <v>#REF!</v>
      </c>
      <c r="L952" s="1">
        <v>633453</v>
      </c>
      <c r="M952" t="e">
        <f>_xlfn.XLOOKUP(Tabuľka9[[#This Row],[IČO]],#REF!,#REF!)</f>
        <v>#REF!</v>
      </c>
      <c r="N952" t="e">
        <f>_xlfn.XLOOKUP(Tabuľka9[[#This Row],[IČO]],#REF!,#REF!)</f>
        <v>#REF!</v>
      </c>
    </row>
    <row r="953" spans="1:14" hidden="1" x14ac:dyDescent="0.35">
      <c r="A953" t="s">
        <v>84</v>
      </c>
      <c r="B953" t="s">
        <v>120</v>
      </c>
      <c r="C953" t="s">
        <v>13</v>
      </c>
      <c r="D953" s="9">
        <v>4</v>
      </c>
      <c r="E953" s="10">
        <f>IF(COUNTIF(cis_DPH!$B$2:$B$84,B953)&gt;0,D953*1.1,IF(COUNTIF(cis_DPH!$B$85:$B$171,B953)&gt;0,D953*1.2,"chyba"))</f>
        <v>4.4000000000000004</v>
      </c>
      <c r="G953" s="16" t="e">
        <f>_xlfn.XLOOKUP(Tabuľka9[[#This Row],[položka]],#REF!,#REF!)</f>
        <v>#REF!</v>
      </c>
      <c r="H953">
        <v>5</v>
      </c>
      <c r="I953" s="15">
        <f>Tabuľka9[[#This Row],[Aktuálna cena v RZ s DPH]]*Tabuľka9[[#This Row],[Priemerný odber za mesiac]]</f>
        <v>22</v>
      </c>
      <c r="J953">
        <v>30</v>
      </c>
      <c r="K953" s="17" t="e">
        <f>Tabuľka9[[#This Row],[Cena za MJ s DPH]]*Tabuľka9[[#This Row],[Predpokladaný odber počas 6 mesiacov]]</f>
        <v>#REF!</v>
      </c>
      <c r="L953" s="1">
        <v>633453</v>
      </c>
      <c r="M953" t="e">
        <f>_xlfn.XLOOKUP(Tabuľka9[[#This Row],[IČO]],#REF!,#REF!)</f>
        <v>#REF!</v>
      </c>
      <c r="N953" t="e">
        <f>_xlfn.XLOOKUP(Tabuľka9[[#This Row],[IČO]],#REF!,#REF!)</f>
        <v>#REF!</v>
      </c>
    </row>
    <row r="954" spans="1:14" hidden="1" x14ac:dyDescent="0.35">
      <c r="A954" t="s">
        <v>84</v>
      </c>
      <c r="B954" t="s">
        <v>121</v>
      </c>
      <c r="C954" t="s">
        <v>13</v>
      </c>
      <c r="E954" s="10">
        <f>IF(COUNTIF(cis_DPH!$B$2:$B$84,B954)&gt;0,D954*1.1,IF(COUNTIF(cis_DPH!$B$85:$B$171,B954)&gt;0,D954*1.2,"chyba"))</f>
        <v>0</v>
      </c>
      <c r="G954" s="16" t="e">
        <f>_xlfn.XLOOKUP(Tabuľka9[[#This Row],[položka]],#REF!,#REF!)</f>
        <v>#REF!</v>
      </c>
      <c r="I954" s="15">
        <f>Tabuľka9[[#This Row],[Aktuálna cena v RZ s DPH]]*Tabuľka9[[#This Row],[Priemerný odber za mesiac]]</f>
        <v>0</v>
      </c>
      <c r="K954" s="17" t="e">
        <f>Tabuľka9[[#This Row],[Cena za MJ s DPH]]*Tabuľka9[[#This Row],[Predpokladaný odber počas 6 mesiacov]]</f>
        <v>#REF!</v>
      </c>
      <c r="L954" s="1">
        <v>633453</v>
      </c>
      <c r="M954" t="e">
        <f>_xlfn.XLOOKUP(Tabuľka9[[#This Row],[IČO]],#REF!,#REF!)</f>
        <v>#REF!</v>
      </c>
      <c r="N954" t="e">
        <f>_xlfn.XLOOKUP(Tabuľka9[[#This Row],[IČO]],#REF!,#REF!)</f>
        <v>#REF!</v>
      </c>
    </row>
    <row r="955" spans="1:14" hidden="1" x14ac:dyDescent="0.35">
      <c r="A955" t="s">
        <v>84</v>
      </c>
      <c r="B955" t="s">
        <v>122</v>
      </c>
      <c r="C955" t="s">
        <v>13</v>
      </c>
      <c r="E955" s="10">
        <f>IF(COUNTIF(cis_DPH!$B$2:$B$84,B955)&gt;0,D955*1.1,IF(COUNTIF(cis_DPH!$B$85:$B$171,B955)&gt;0,D955*1.2,"chyba"))</f>
        <v>0</v>
      </c>
      <c r="G955" s="16" t="e">
        <f>_xlfn.XLOOKUP(Tabuľka9[[#This Row],[položka]],#REF!,#REF!)</f>
        <v>#REF!</v>
      </c>
      <c r="I955" s="15">
        <f>Tabuľka9[[#This Row],[Aktuálna cena v RZ s DPH]]*Tabuľka9[[#This Row],[Priemerný odber za mesiac]]</f>
        <v>0</v>
      </c>
      <c r="K955" s="17" t="e">
        <f>Tabuľka9[[#This Row],[Cena za MJ s DPH]]*Tabuľka9[[#This Row],[Predpokladaný odber počas 6 mesiacov]]</f>
        <v>#REF!</v>
      </c>
      <c r="L955" s="1">
        <v>633453</v>
      </c>
      <c r="M955" t="e">
        <f>_xlfn.XLOOKUP(Tabuľka9[[#This Row],[IČO]],#REF!,#REF!)</f>
        <v>#REF!</v>
      </c>
      <c r="N955" t="e">
        <f>_xlfn.XLOOKUP(Tabuľka9[[#This Row],[IČO]],#REF!,#REF!)</f>
        <v>#REF!</v>
      </c>
    </row>
    <row r="956" spans="1:14" hidden="1" x14ac:dyDescent="0.35">
      <c r="A956" t="s">
        <v>84</v>
      </c>
      <c r="B956" t="s">
        <v>123</v>
      </c>
      <c r="C956" t="s">
        <v>13</v>
      </c>
      <c r="D956" s="9">
        <v>7.1</v>
      </c>
      <c r="E956" s="10">
        <f>IF(COUNTIF(cis_DPH!$B$2:$B$84,B956)&gt;0,D956*1.1,IF(COUNTIF(cis_DPH!$B$85:$B$171,B956)&gt;0,D956*1.2,"chyba"))</f>
        <v>7.8100000000000005</v>
      </c>
      <c r="G956" s="16" t="e">
        <f>_xlfn.XLOOKUP(Tabuľka9[[#This Row],[položka]],#REF!,#REF!)</f>
        <v>#REF!</v>
      </c>
      <c r="H956">
        <v>32</v>
      </c>
      <c r="I956" s="15">
        <f>Tabuľka9[[#This Row],[Aktuálna cena v RZ s DPH]]*Tabuľka9[[#This Row],[Priemerný odber za mesiac]]</f>
        <v>249.92000000000002</v>
      </c>
      <c r="J956">
        <v>192</v>
      </c>
      <c r="K956" s="17" t="e">
        <f>Tabuľka9[[#This Row],[Cena za MJ s DPH]]*Tabuľka9[[#This Row],[Predpokladaný odber počas 6 mesiacov]]</f>
        <v>#REF!</v>
      </c>
      <c r="L956" s="1">
        <v>633453</v>
      </c>
      <c r="M956" t="e">
        <f>_xlfn.XLOOKUP(Tabuľka9[[#This Row],[IČO]],#REF!,#REF!)</f>
        <v>#REF!</v>
      </c>
      <c r="N956" t="e">
        <f>_xlfn.XLOOKUP(Tabuľka9[[#This Row],[IČO]],#REF!,#REF!)</f>
        <v>#REF!</v>
      </c>
    </row>
    <row r="957" spans="1:14" hidden="1" x14ac:dyDescent="0.35">
      <c r="A957" t="s">
        <v>84</v>
      </c>
      <c r="B957" t="s">
        <v>124</v>
      </c>
      <c r="C957" t="s">
        <v>13</v>
      </c>
      <c r="D957" s="9">
        <v>7.3</v>
      </c>
      <c r="E957" s="10">
        <f>IF(COUNTIF(cis_DPH!$B$2:$B$84,B957)&gt;0,D957*1.1,IF(COUNTIF(cis_DPH!$B$85:$B$171,B957)&gt;0,D957*1.2,"chyba"))</f>
        <v>8.0300000000000011</v>
      </c>
      <c r="G957" s="16" t="e">
        <f>_xlfn.XLOOKUP(Tabuľka9[[#This Row],[položka]],#REF!,#REF!)</f>
        <v>#REF!</v>
      </c>
      <c r="H957">
        <v>13</v>
      </c>
      <c r="I957" s="15">
        <f>Tabuľka9[[#This Row],[Aktuálna cena v RZ s DPH]]*Tabuľka9[[#This Row],[Priemerný odber za mesiac]]</f>
        <v>104.39000000000001</v>
      </c>
      <c r="J957">
        <v>78</v>
      </c>
      <c r="K957" s="17" t="e">
        <f>Tabuľka9[[#This Row],[Cena za MJ s DPH]]*Tabuľka9[[#This Row],[Predpokladaný odber počas 6 mesiacov]]</f>
        <v>#REF!</v>
      </c>
      <c r="L957" s="1">
        <v>633453</v>
      </c>
      <c r="M957" t="e">
        <f>_xlfn.XLOOKUP(Tabuľka9[[#This Row],[IČO]],#REF!,#REF!)</f>
        <v>#REF!</v>
      </c>
      <c r="N957" t="e">
        <f>_xlfn.XLOOKUP(Tabuľka9[[#This Row],[IČO]],#REF!,#REF!)</f>
        <v>#REF!</v>
      </c>
    </row>
    <row r="958" spans="1:14" hidden="1" x14ac:dyDescent="0.35">
      <c r="A958" t="s">
        <v>125</v>
      </c>
      <c r="B958" t="s">
        <v>126</v>
      </c>
      <c r="C958" t="s">
        <v>13</v>
      </c>
      <c r="D958" s="9">
        <v>3.6</v>
      </c>
      <c r="E958" s="10">
        <f>IF(COUNTIF(cis_DPH!$B$2:$B$84,B958)&gt;0,D958*1.1,IF(COUNTIF(cis_DPH!$B$85:$B$171,B958)&gt;0,D958*1.2,"chyba"))</f>
        <v>4.32</v>
      </c>
      <c r="G958" s="16" t="e">
        <f>_xlfn.XLOOKUP(Tabuľka9[[#This Row],[položka]],#REF!,#REF!)</f>
        <v>#REF!</v>
      </c>
      <c r="H958">
        <v>5</v>
      </c>
      <c r="I958" s="15">
        <f>Tabuľka9[[#This Row],[Aktuálna cena v RZ s DPH]]*Tabuľka9[[#This Row],[Priemerný odber za mesiac]]</f>
        <v>21.6</v>
      </c>
      <c r="J958">
        <v>30</v>
      </c>
      <c r="K958" s="17" t="e">
        <f>Tabuľka9[[#This Row],[Cena za MJ s DPH]]*Tabuľka9[[#This Row],[Predpokladaný odber počas 6 mesiacov]]</f>
        <v>#REF!</v>
      </c>
      <c r="L958" s="1">
        <v>633453</v>
      </c>
      <c r="M958" t="e">
        <f>_xlfn.XLOOKUP(Tabuľka9[[#This Row],[IČO]],#REF!,#REF!)</f>
        <v>#REF!</v>
      </c>
      <c r="N958" t="e">
        <f>_xlfn.XLOOKUP(Tabuľka9[[#This Row],[IČO]],#REF!,#REF!)</f>
        <v>#REF!</v>
      </c>
    </row>
    <row r="959" spans="1:14" hidden="1" x14ac:dyDescent="0.35">
      <c r="A959" t="s">
        <v>125</v>
      </c>
      <c r="B959" t="s">
        <v>127</v>
      </c>
      <c r="C959" t="s">
        <v>13</v>
      </c>
      <c r="D959" s="9">
        <v>2.9</v>
      </c>
      <c r="E959" s="10">
        <f>IF(COUNTIF(cis_DPH!$B$2:$B$84,B959)&gt;0,D959*1.1,IF(COUNTIF(cis_DPH!$B$85:$B$171,B959)&gt;0,D959*1.2,"chyba"))</f>
        <v>3.48</v>
      </c>
      <c r="G959" s="16" t="e">
        <f>_xlfn.XLOOKUP(Tabuľka9[[#This Row],[položka]],#REF!,#REF!)</f>
        <v>#REF!</v>
      </c>
      <c r="H959">
        <v>10</v>
      </c>
      <c r="I959" s="15">
        <f>Tabuľka9[[#This Row],[Aktuálna cena v RZ s DPH]]*Tabuľka9[[#This Row],[Priemerný odber za mesiac]]</f>
        <v>34.799999999999997</v>
      </c>
      <c r="J959">
        <v>60</v>
      </c>
      <c r="K959" s="17" t="e">
        <f>Tabuľka9[[#This Row],[Cena za MJ s DPH]]*Tabuľka9[[#This Row],[Predpokladaný odber počas 6 mesiacov]]</f>
        <v>#REF!</v>
      </c>
      <c r="L959" s="1">
        <v>633453</v>
      </c>
      <c r="M959" t="e">
        <f>_xlfn.XLOOKUP(Tabuľka9[[#This Row],[IČO]],#REF!,#REF!)</f>
        <v>#REF!</v>
      </c>
      <c r="N959" t="e">
        <f>_xlfn.XLOOKUP(Tabuľka9[[#This Row],[IČO]],#REF!,#REF!)</f>
        <v>#REF!</v>
      </c>
    </row>
    <row r="960" spans="1:14" hidden="1" x14ac:dyDescent="0.35">
      <c r="A960" t="s">
        <v>125</v>
      </c>
      <c r="B960" t="s">
        <v>128</v>
      </c>
      <c r="C960" t="s">
        <v>13</v>
      </c>
      <c r="D960" s="9">
        <v>4.0999999999999996</v>
      </c>
      <c r="E960" s="10">
        <f>IF(COUNTIF(cis_DPH!$B$2:$B$84,B960)&gt;0,D960*1.1,IF(COUNTIF(cis_DPH!$B$85:$B$171,B960)&gt;0,D960*1.2,"chyba"))</f>
        <v>4.919999999999999</v>
      </c>
      <c r="G960" s="16" t="e">
        <f>_xlfn.XLOOKUP(Tabuľka9[[#This Row],[položka]],#REF!,#REF!)</f>
        <v>#REF!</v>
      </c>
      <c r="H960">
        <v>3</v>
      </c>
      <c r="I960" s="15">
        <f>Tabuľka9[[#This Row],[Aktuálna cena v RZ s DPH]]*Tabuľka9[[#This Row],[Priemerný odber za mesiac]]</f>
        <v>14.759999999999998</v>
      </c>
      <c r="J960">
        <v>18</v>
      </c>
      <c r="K960" s="17" t="e">
        <f>Tabuľka9[[#This Row],[Cena za MJ s DPH]]*Tabuľka9[[#This Row],[Predpokladaný odber počas 6 mesiacov]]</f>
        <v>#REF!</v>
      </c>
      <c r="L960" s="1">
        <v>633453</v>
      </c>
      <c r="M960" t="e">
        <f>_xlfn.XLOOKUP(Tabuľka9[[#This Row],[IČO]],#REF!,#REF!)</f>
        <v>#REF!</v>
      </c>
      <c r="N960" t="e">
        <f>_xlfn.XLOOKUP(Tabuľka9[[#This Row],[IČO]],#REF!,#REF!)</f>
        <v>#REF!</v>
      </c>
    </row>
    <row r="961" spans="1:14" hidden="1" x14ac:dyDescent="0.35">
      <c r="A961" t="s">
        <v>125</v>
      </c>
      <c r="B961" t="s">
        <v>129</v>
      </c>
      <c r="C961" t="s">
        <v>13</v>
      </c>
      <c r="D961" s="9">
        <v>4</v>
      </c>
      <c r="E961" s="10">
        <f>IF(COUNTIF(cis_DPH!$B$2:$B$84,B961)&gt;0,D961*1.1,IF(COUNTIF(cis_DPH!$B$85:$B$171,B961)&gt;0,D961*1.2,"chyba"))</f>
        <v>4.8</v>
      </c>
      <c r="G961" s="16" t="e">
        <f>_xlfn.XLOOKUP(Tabuľka9[[#This Row],[položka]],#REF!,#REF!)</f>
        <v>#REF!</v>
      </c>
      <c r="H961">
        <v>6</v>
      </c>
      <c r="I961" s="15">
        <f>Tabuľka9[[#This Row],[Aktuálna cena v RZ s DPH]]*Tabuľka9[[#This Row],[Priemerný odber za mesiac]]</f>
        <v>28.799999999999997</v>
      </c>
      <c r="J961">
        <v>36</v>
      </c>
      <c r="K961" s="17" t="e">
        <f>Tabuľka9[[#This Row],[Cena za MJ s DPH]]*Tabuľka9[[#This Row],[Predpokladaný odber počas 6 mesiacov]]</f>
        <v>#REF!</v>
      </c>
      <c r="L961" s="1">
        <v>633453</v>
      </c>
      <c r="M961" t="e">
        <f>_xlfn.XLOOKUP(Tabuľka9[[#This Row],[IČO]],#REF!,#REF!)</f>
        <v>#REF!</v>
      </c>
      <c r="N961" t="e">
        <f>_xlfn.XLOOKUP(Tabuľka9[[#This Row],[IČO]],#REF!,#REF!)</f>
        <v>#REF!</v>
      </c>
    </row>
    <row r="962" spans="1:14" hidden="1" x14ac:dyDescent="0.35">
      <c r="A962" t="s">
        <v>125</v>
      </c>
      <c r="B962" t="s">
        <v>130</v>
      </c>
      <c r="C962" t="s">
        <v>13</v>
      </c>
      <c r="E962" s="10">
        <f>IF(COUNTIF(cis_DPH!$B$2:$B$84,B962)&gt;0,D962*1.1,IF(COUNTIF(cis_DPH!$B$85:$B$171,B962)&gt;0,D962*1.2,"chyba"))</f>
        <v>0</v>
      </c>
      <c r="G962" s="16" t="e">
        <f>_xlfn.XLOOKUP(Tabuľka9[[#This Row],[položka]],#REF!,#REF!)</f>
        <v>#REF!</v>
      </c>
      <c r="I962" s="15">
        <f>Tabuľka9[[#This Row],[Aktuálna cena v RZ s DPH]]*Tabuľka9[[#This Row],[Priemerný odber za mesiac]]</f>
        <v>0</v>
      </c>
      <c r="K962" s="17" t="e">
        <f>Tabuľka9[[#This Row],[Cena za MJ s DPH]]*Tabuľka9[[#This Row],[Predpokladaný odber počas 6 mesiacov]]</f>
        <v>#REF!</v>
      </c>
      <c r="L962" s="1">
        <v>633453</v>
      </c>
      <c r="M962" t="e">
        <f>_xlfn.XLOOKUP(Tabuľka9[[#This Row],[IČO]],#REF!,#REF!)</f>
        <v>#REF!</v>
      </c>
      <c r="N962" t="e">
        <f>_xlfn.XLOOKUP(Tabuľka9[[#This Row],[IČO]],#REF!,#REF!)</f>
        <v>#REF!</v>
      </c>
    </row>
    <row r="963" spans="1:14" hidden="1" x14ac:dyDescent="0.35">
      <c r="A963" t="s">
        <v>125</v>
      </c>
      <c r="B963" t="s">
        <v>131</v>
      </c>
      <c r="C963" t="s">
        <v>13</v>
      </c>
      <c r="D963" s="9">
        <v>2.8</v>
      </c>
      <c r="E963" s="10">
        <f>IF(COUNTIF(cis_DPH!$B$2:$B$84,B963)&gt;0,D963*1.1,IF(COUNTIF(cis_DPH!$B$85:$B$171,B963)&gt;0,D963*1.2,"chyba"))</f>
        <v>3.36</v>
      </c>
      <c r="G963" s="16" t="e">
        <f>_xlfn.XLOOKUP(Tabuľka9[[#This Row],[položka]],#REF!,#REF!)</f>
        <v>#REF!</v>
      </c>
      <c r="H963">
        <v>8</v>
      </c>
      <c r="I963" s="15">
        <f>Tabuľka9[[#This Row],[Aktuálna cena v RZ s DPH]]*Tabuľka9[[#This Row],[Priemerný odber za mesiac]]</f>
        <v>26.88</v>
      </c>
      <c r="J963">
        <v>48</v>
      </c>
      <c r="K963" s="17" t="e">
        <f>Tabuľka9[[#This Row],[Cena za MJ s DPH]]*Tabuľka9[[#This Row],[Predpokladaný odber počas 6 mesiacov]]</f>
        <v>#REF!</v>
      </c>
      <c r="L963" s="1">
        <v>633453</v>
      </c>
      <c r="M963" t="e">
        <f>_xlfn.XLOOKUP(Tabuľka9[[#This Row],[IČO]],#REF!,#REF!)</f>
        <v>#REF!</v>
      </c>
      <c r="N963" t="e">
        <f>_xlfn.XLOOKUP(Tabuľka9[[#This Row],[IČO]],#REF!,#REF!)</f>
        <v>#REF!</v>
      </c>
    </row>
    <row r="964" spans="1:14" hidden="1" x14ac:dyDescent="0.35">
      <c r="A964" t="s">
        <v>125</v>
      </c>
      <c r="B964" t="s">
        <v>132</v>
      </c>
      <c r="C964" t="s">
        <v>13</v>
      </c>
      <c r="E964" s="10">
        <f>IF(COUNTIF(cis_DPH!$B$2:$B$84,B964)&gt;0,D964*1.1,IF(COUNTIF(cis_DPH!$B$85:$B$171,B964)&gt;0,D964*1.2,"chyba"))</f>
        <v>0</v>
      </c>
      <c r="G964" s="16" t="e">
        <f>_xlfn.XLOOKUP(Tabuľka9[[#This Row],[položka]],#REF!,#REF!)</f>
        <v>#REF!</v>
      </c>
      <c r="I964" s="15">
        <f>Tabuľka9[[#This Row],[Aktuálna cena v RZ s DPH]]*Tabuľka9[[#This Row],[Priemerný odber za mesiac]]</f>
        <v>0</v>
      </c>
      <c r="K964" s="17" t="e">
        <f>Tabuľka9[[#This Row],[Cena za MJ s DPH]]*Tabuľka9[[#This Row],[Predpokladaný odber počas 6 mesiacov]]</f>
        <v>#REF!</v>
      </c>
      <c r="L964" s="1">
        <v>633453</v>
      </c>
      <c r="M964" t="e">
        <f>_xlfn.XLOOKUP(Tabuľka9[[#This Row],[IČO]],#REF!,#REF!)</f>
        <v>#REF!</v>
      </c>
      <c r="N964" t="e">
        <f>_xlfn.XLOOKUP(Tabuľka9[[#This Row],[IČO]],#REF!,#REF!)</f>
        <v>#REF!</v>
      </c>
    </row>
    <row r="965" spans="1:14" hidden="1" x14ac:dyDescent="0.35">
      <c r="A965" t="s">
        <v>125</v>
      </c>
      <c r="B965" t="s">
        <v>133</v>
      </c>
      <c r="C965" t="s">
        <v>13</v>
      </c>
      <c r="D965" s="9">
        <v>4</v>
      </c>
      <c r="E965" s="10">
        <f>IF(COUNTIF(cis_DPH!$B$2:$B$84,B965)&gt;0,D965*1.1,IF(COUNTIF(cis_DPH!$B$85:$B$171,B965)&gt;0,D965*1.2,"chyba"))</f>
        <v>4.8</v>
      </c>
      <c r="G965" s="16" t="e">
        <f>_xlfn.XLOOKUP(Tabuľka9[[#This Row],[položka]],#REF!,#REF!)</f>
        <v>#REF!</v>
      </c>
      <c r="H965">
        <v>5</v>
      </c>
      <c r="I965" s="15">
        <f>Tabuľka9[[#This Row],[Aktuálna cena v RZ s DPH]]*Tabuľka9[[#This Row],[Priemerný odber za mesiac]]</f>
        <v>24</v>
      </c>
      <c r="J965">
        <v>30</v>
      </c>
      <c r="K965" s="17" t="e">
        <f>Tabuľka9[[#This Row],[Cena za MJ s DPH]]*Tabuľka9[[#This Row],[Predpokladaný odber počas 6 mesiacov]]</f>
        <v>#REF!</v>
      </c>
      <c r="L965" s="1">
        <v>633453</v>
      </c>
      <c r="M965" t="e">
        <f>_xlfn.XLOOKUP(Tabuľka9[[#This Row],[IČO]],#REF!,#REF!)</f>
        <v>#REF!</v>
      </c>
      <c r="N965" t="e">
        <f>_xlfn.XLOOKUP(Tabuľka9[[#This Row],[IČO]],#REF!,#REF!)</f>
        <v>#REF!</v>
      </c>
    </row>
    <row r="966" spans="1:14" hidden="1" x14ac:dyDescent="0.35">
      <c r="A966" t="s">
        <v>125</v>
      </c>
      <c r="B966" t="s">
        <v>134</v>
      </c>
      <c r="C966" t="s">
        <v>13</v>
      </c>
      <c r="E966" s="10">
        <f>IF(COUNTIF(cis_DPH!$B$2:$B$84,B966)&gt;0,D966*1.1,IF(COUNTIF(cis_DPH!$B$85:$B$171,B966)&gt;0,D966*1.2,"chyba"))</f>
        <v>0</v>
      </c>
      <c r="G966" s="16" t="e">
        <f>_xlfn.XLOOKUP(Tabuľka9[[#This Row],[položka]],#REF!,#REF!)</f>
        <v>#REF!</v>
      </c>
      <c r="I966" s="15">
        <f>Tabuľka9[[#This Row],[Aktuálna cena v RZ s DPH]]*Tabuľka9[[#This Row],[Priemerný odber za mesiac]]</f>
        <v>0</v>
      </c>
      <c r="K966" s="17" t="e">
        <f>Tabuľka9[[#This Row],[Cena za MJ s DPH]]*Tabuľka9[[#This Row],[Predpokladaný odber počas 6 mesiacov]]</f>
        <v>#REF!</v>
      </c>
      <c r="L966" s="1">
        <v>633453</v>
      </c>
      <c r="M966" t="e">
        <f>_xlfn.XLOOKUP(Tabuľka9[[#This Row],[IČO]],#REF!,#REF!)</f>
        <v>#REF!</v>
      </c>
      <c r="N966" t="e">
        <f>_xlfn.XLOOKUP(Tabuľka9[[#This Row],[IČO]],#REF!,#REF!)</f>
        <v>#REF!</v>
      </c>
    </row>
    <row r="967" spans="1:14" hidden="1" x14ac:dyDescent="0.35">
      <c r="A967" t="s">
        <v>125</v>
      </c>
      <c r="B967" t="s">
        <v>135</v>
      </c>
      <c r="C967" t="s">
        <v>13</v>
      </c>
      <c r="D967" s="9">
        <v>1.8</v>
      </c>
      <c r="E967" s="10">
        <f>IF(COUNTIF(cis_DPH!$B$2:$B$84,B967)&gt;0,D967*1.1,IF(COUNTIF(cis_DPH!$B$85:$B$171,B967)&gt;0,D967*1.2,"chyba"))</f>
        <v>2.16</v>
      </c>
      <c r="G967" s="16" t="e">
        <f>_xlfn.XLOOKUP(Tabuľka9[[#This Row],[položka]],#REF!,#REF!)</f>
        <v>#REF!</v>
      </c>
      <c r="H967">
        <v>4</v>
      </c>
      <c r="I967" s="15">
        <f>Tabuľka9[[#This Row],[Aktuálna cena v RZ s DPH]]*Tabuľka9[[#This Row],[Priemerný odber za mesiac]]</f>
        <v>8.64</v>
      </c>
      <c r="J967">
        <v>24</v>
      </c>
      <c r="K967" s="17" t="e">
        <f>Tabuľka9[[#This Row],[Cena za MJ s DPH]]*Tabuľka9[[#This Row],[Predpokladaný odber počas 6 mesiacov]]</f>
        <v>#REF!</v>
      </c>
      <c r="L967" s="1">
        <v>633453</v>
      </c>
      <c r="M967" t="e">
        <f>_xlfn.XLOOKUP(Tabuľka9[[#This Row],[IČO]],#REF!,#REF!)</f>
        <v>#REF!</v>
      </c>
      <c r="N967" t="e">
        <f>_xlfn.XLOOKUP(Tabuľka9[[#This Row],[IČO]],#REF!,#REF!)</f>
        <v>#REF!</v>
      </c>
    </row>
    <row r="968" spans="1:14" hidden="1" x14ac:dyDescent="0.35">
      <c r="A968" t="s">
        <v>125</v>
      </c>
      <c r="B968" t="s">
        <v>136</v>
      </c>
      <c r="C968" t="s">
        <v>13</v>
      </c>
      <c r="D968" s="9">
        <v>3.2</v>
      </c>
      <c r="E968" s="10">
        <f>IF(COUNTIF(cis_DPH!$B$2:$B$84,B968)&gt;0,D968*1.1,IF(COUNTIF(cis_DPH!$B$85:$B$171,B968)&gt;0,D968*1.2,"chyba"))</f>
        <v>3.84</v>
      </c>
      <c r="G968" s="16" t="e">
        <f>_xlfn.XLOOKUP(Tabuľka9[[#This Row],[položka]],#REF!,#REF!)</f>
        <v>#REF!</v>
      </c>
      <c r="H968">
        <v>12</v>
      </c>
      <c r="I968" s="15">
        <f>Tabuľka9[[#This Row],[Aktuálna cena v RZ s DPH]]*Tabuľka9[[#This Row],[Priemerný odber za mesiac]]</f>
        <v>46.08</v>
      </c>
      <c r="J968">
        <v>72</v>
      </c>
      <c r="K968" s="17" t="e">
        <f>Tabuľka9[[#This Row],[Cena za MJ s DPH]]*Tabuľka9[[#This Row],[Predpokladaný odber počas 6 mesiacov]]</f>
        <v>#REF!</v>
      </c>
      <c r="L968" s="1">
        <v>633453</v>
      </c>
      <c r="M968" t="e">
        <f>_xlfn.XLOOKUP(Tabuľka9[[#This Row],[IČO]],#REF!,#REF!)</f>
        <v>#REF!</v>
      </c>
      <c r="N968" t="e">
        <f>_xlfn.XLOOKUP(Tabuľka9[[#This Row],[IČO]],#REF!,#REF!)</f>
        <v>#REF!</v>
      </c>
    </row>
    <row r="969" spans="1:14" hidden="1" x14ac:dyDescent="0.35">
      <c r="A969" t="s">
        <v>125</v>
      </c>
      <c r="B969" t="s">
        <v>137</v>
      </c>
      <c r="C969" t="s">
        <v>13</v>
      </c>
      <c r="E969" s="10">
        <f>IF(COUNTIF(cis_DPH!$B$2:$B$84,B969)&gt;0,D969*1.1,IF(COUNTIF(cis_DPH!$B$85:$B$171,B969)&gt;0,D969*1.2,"chyba"))</f>
        <v>0</v>
      </c>
      <c r="G969" s="16" t="e">
        <f>_xlfn.XLOOKUP(Tabuľka9[[#This Row],[položka]],#REF!,#REF!)</f>
        <v>#REF!</v>
      </c>
      <c r="I969" s="15">
        <f>Tabuľka9[[#This Row],[Aktuálna cena v RZ s DPH]]*Tabuľka9[[#This Row],[Priemerný odber za mesiac]]</f>
        <v>0</v>
      </c>
      <c r="K969" s="17" t="e">
        <f>Tabuľka9[[#This Row],[Cena za MJ s DPH]]*Tabuľka9[[#This Row],[Predpokladaný odber počas 6 mesiacov]]</f>
        <v>#REF!</v>
      </c>
      <c r="L969" s="1">
        <v>633453</v>
      </c>
      <c r="M969" t="e">
        <f>_xlfn.XLOOKUP(Tabuľka9[[#This Row],[IČO]],#REF!,#REF!)</f>
        <v>#REF!</v>
      </c>
      <c r="N969" t="e">
        <f>_xlfn.XLOOKUP(Tabuľka9[[#This Row],[IČO]],#REF!,#REF!)</f>
        <v>#REF!</v>
      </c>
    </row>
    <row r="970" spans="1:14" hidden="1" x14ac:dyDescent="0.35">
      <c r="A970" t="s">
        <v>125</v>
      </c>
      <c r="B970" t="s">
        <v>138</v>
      </c>
      <c r="C970" t="s">
        <v>13</v>
      </c>
      <c r="E970" s="10">
        <f>IF(COUNTIF(cis_DPH!$B$2:$B$84,B970)&gt;0,D970*1.1,IF(COUNTIF(cis_DPH!$B$85:$B$171,B970)&gt;0,D970*1.2,"chyba"))</f>
        <v>0</v>
      </c>
      <c r="G970" s="16" t="e">
        <f>_xlfn.XLOOKUP(Tabuľka9[[#This Row],[položka]],#REF!,#REF!)</f>
        <v>#REF!</v>
      </c>
      <c r="I970" s="15">
        <f>Tabuľka9[[#This Row],[Aktuálna cena v RZ s DPH]]*Tabuľka9[[#This Row],[Priemerný odber za mesiac]]</f>
        <v>0</v>
      </c>
      <c r="K970" s="17" t="e">
        <f>Tabuľka9[[#This Row],[Cena za MJ s DPH]]*Tabuľka9[[#This Row],[Predpokladaný odber počas 6 mesiacov]]</f>
        <v>#REF!</v>
      </c>
      <c r="L970" s="1">
        <v>633453</v>
      </c>
      <c r="M970" t="e">
        <f>_xlfn.XLOOKUP(Tabuľka9[[#This Row],[IČO]],#REF!,#REF!)</f>
        <v>#REF!</v>
      </c>
      <c r="N970" t="e">
        <f>_xlfn.XLOOKUP(Tabuľka9[[#This Row],[IČO]],#REF!,#REF!)</f>
        <v>#REF!</v>
      </c>
    </row>
    <row r="971" spans="1:14" hidden="1" x14ac:dyDescent="0.35">
      <c r="A971" t="s">
        <v>125</v>
      </c>
      <c r="B971" t="s">
        <v>139</v>
      </c>
      <c r="C971" t="s">
        <v>13</v>
      </c>
      <c r="D971" s="9">
        <v>4</v>
      </c>
      <c r="E971" s="10">
        <f>IF(COUNTIF(cis_DPH!$B$2:$B$84,B971)&gt;0,D971*1.1,IF(COUNTIF(cis_DPH!$B$85:$B$171,B971)&gt;0,D971*1.2,"chyba"))</f>
        <v>4.8</v>
      </c>
      <c r="G971" s="16" t="e">
        <f>_xlfn.XLOOKUP(Tabuľka9[[#This Row],[položka]],#REF!,#REF!)</f>
        <v>#REF!</v>
      </c>
      <c r="H971">
        <v>5</v>
      </c>
      <c r="I971" s="15">
        <f>Tabuľka9[[#This Row],[Aktuálna cena v RZ s DPH]]*Tabuľka9[[#This Row],[Priemerný odber za mesiac]]</f>
        <v>24</v>
      </c>
      <c r="J971">
        <v>30</v>
      </c>
      <c r="K971" s="17" t="e">
        <f>Tabuľka9[[#This Row],[Cena za MJ s DPH]]*Tabuľka9[[#This Row],[Predpokladaný odber počas 6 mesiacov]]</f>
        <v>#REF!</v>
      </c>
      <c r="L971" s="1">
        <v>633453</v>
      </c>
      <c r="M971" t="e">
        <f>_xlfn.XLOOKUP(Tabuľka9[[#This Row],[IČO]],#REF!,#REF!)</f>
        <v>#REF!</v>
      </c>
      <c r="N971" t="e">
        <f>_xlfn.XLOOKUP(Tabuľka9[[#This Row],[IČO]],#REF!,#REF!)</f>
        <v>#REF!</v>
      </c>
    </row>
    <row r="972" spans="1:14" hidden="1" x14ac:dyDescent="0.35">
      <c r="A972" t="s">
        <v>125</v>
      </c>
      <c r="B972" t="s">
        <v>140</v>
      </c>
      <c r="C972" t="s">
        <v>13</v>
      </c>
      <c r="E972" s="10">
        <f>IF(COUNTIF(cis_DPH!$B$2:$B$84,B972)&gt;0,D972*1.1,IF(COUNTIF(cis_DPH!$B$85:$B$171,B972)&gt;0,D972*1.2,"chyba"))</f>
        <v>0</v>
      </c>
      <c r="G972" s="16" t="e">
        <f>_xlfn.XLOOKUP(Tabuľka9[[#This Row],[položka]],#REF!,#REF!)</f>
        <v>#REF!</v>
      </c>
      <c r="I972" s="15">
        <f>Tabuľka9[[#This Row],[Aktuálna cena v RZ s DPH]]*Tabuľka9[[#This Row],[Priemerný odber za mesiac]]</f>
        <v>0</v>
      </c>
      <c r="K972" s="17" t="e">
        <f>Tabuľka9[[#This Row],[Cena za MJ s DPH]]*Tabuľka9[[#This Row],[Predpokladaný odber počas 6 mesiacov]]</f>
        <v>#REF!</v>
      </c>
      <c r="L972" s="1">
        <v>633453</v>
      </c>
      <c r="M972" t="e">
        <f>_xlfn.XLOOKUP(Tabuľka9[[#This Row],[IČO]],#REF!,#REF!)</f>
        <v>#REF!</v>
      </c>
      <c r="N972" t="e">
        <f>_xlfn.XLOOKUP(Tabuľka9[[#This Row],[IČO]],#REF!,#REF!)</f>
        <v>#REF!</v>
      </c>
    </row>
    <row r="973" spans="1:14" hidden="1" x14ac:dyDescent="0.35">
      <c r="A973" t="s">
        <v>125</v>
      </c>
      <c r="B973" t="s">
        <v>141</v>
      </c>
      <c r="C973" t="s">
        <v>13</v>
      </c>
      <c r="E973" s="10">
        <f>IF(COUNTIF(cis_DPH!$B$2:$B$84,B973)&gt;0,D973*1.1,IF(COUNTIF(cis_DPH!$B$85:$B$171,B973)&gt;0,D973*1.2,"chyba"))</f>
        <v>0</v>
      </c>
      <c r="G973" s="16" t="e">
        <f>_xlfn.XLOOKUP(Tabuľka9[[#This Row],[položka]],#REF!,#REF!)</f>
        <v>#REF!</v>
      </c>
      <c r="I973" s="15">
        <f>Tabuľka9[[#This Row],[Aktuálna cena v RZ s DPH]]*Tabuľka9[[#This Row],[Priemerný odber za mesiac]]</f>
        <v>0</v>
      </c>
      <c r="K973" s="17" t="e">
        <f>Tabuľka9[[#This Row],[Cena za MJ s DPH]]*Tabuľka9[[#This Row],[Predpokladaný odber počas 6 mesiacov]]</f>
        <v>#REF!</v>
      </c>
      <c r="L973" s="1">
        <v>633453</v>
      </c>
      <c r="M973" t="e">
        <f>_xlfn.XLOOKUP(Tabuľka9[[#This Row],[IČO]],#REF!,#REF!)</f>
        <v>#REF!</v>
      </c>
      <c r="N973" t="e">
        <f>_xlfn.XLOOKUP(Tabuľka9[[#This Row],[IČO]],#REF!,#REF!)</f>
        <v>#REF!</v>
      </c>
    </row>
    <row r="974" spans="1:14" hidden="1" x14ac:dyDescent="0.35">
      <c r="A974" t="s">
        <v>125</v>
      </c>
      <c r="B974" t="s">
        <v>142</v>
      </c>
      <c r="C974" t="s">
        <v>13</v>
      </c>
      <c r="E974" s="10">
        <f>IF(COUNTIF(cis_DPH!$B$2:$B$84,B974)&gt;0,D974*1.1,IF(COUNTIF(cis_DPH!$B$85:$B$171,B974)&gt;0,D974*1.2,"chyba"))</f>
        <v>0</v>
      </c>
      <c r="G974" s="16" t="e">
        <f>_xlfn.XLOOKUP(Tabuľka9[[#This Row],[položka]],#REF!,#REF!)</f>
        <v>#REF!</v>
      </c>
      <c r="I974" s="15">
        <f>Tabuľka9[[#This Row],[Aktuálna cena v RZ s DPH]]*Tabuľka9[[#This Row],[Priemerný odber za mesiac]]</f>
        <v>0</v>
      </c>
      <c r="K974" s="17" t="e">
        <f>Tabuľka9[[#This Row],[Cena za MJ s DPH]]*Tabuľka9[[#This Row],[Predpokladaný odber počas 6 mesiacov]]</f>
        <v>#REF!</v>
      </c>
      <c r="L974" s="1">
        <v>633453</v>
      </c>
      <c r="M974" t="e">
        <f>_xlfn.XLOOKUP(Tabuľka9[[#This Row],[IČO]],#REF!,#REF!)</f>
        <v>#REF!</v>
      </c>
      <c r="N974" t="e">
        <f>_xlfn.XLOOKUP(Tabuľka9[[#This Row],[IČO]],#REF!,#REF!)</f>
        <v>#REF!</v>
      </c>
    </row>
    <row r="975" spans="1:14" hidden="1" x14ac:dyDescent="0.35">
      <c r="A975" t="s">
        <v>125</v>
      </c>
      <c r="B975" t="s">
        <v>143</v>
      </c>
      <c r="C975" t="s">
        <v>13</v>
      </c>
      <c r="D975" s="9">
        <v>2.9</v>
      </c>
      <c r="E975" s="10">
        <f>IF(COUNTIF(cis_DPH!$B$2:$B$84,B975)&gt;0,D975*1.1,IF(COUNTIF(cis_DPH!$B$85:$B$171,B975)&gt;0,D975*1.2,"chyba"))</f>
        <v>3.48</v>
      </c>
      <c r="G975" s="16" t="e">
        <f>_xlfn.XLOOKUP(Tabuľka9[[#This Row],[položka]],#REF!,#REF!)</f>
        <v>#REF!</v>
      </c>
      <c r="H975">
        <v>8</v>
      </c>
      <c r="I975" s="15">
        <f>Tabuľka9[[#This Row],[Aktuálna cena v RZ s DPH]]*Tabuľka9[[#This Row],[Priemerný odber za mesiac]]</f>
        <v>27.84</v>
      </c>
      <c r="J975">
        <v>48</v>
      </c>
      <c r="K975" s="17" t="e">
        <f>Tabuľka9[[#This Row],[Cena za MJ s DPH]]*Tabuľka9[[#This Row],[Predpokladaný odber počas 6 mesiacov]]</f>
        <v>#REF!</v>
      </c>
      <c r="L975" s="1">
        <v>633453</v>
      </c>
      <c r="M975" t="e">
        <f>_xlfn.XLOOKUP(Tabuľka9[[#This Row],[IČO]],#REF!,#REF!)</f>
        <v>#REF!</v>
      </c>
      <c r="N975" t="e">
        <f>_xlfn.XLOOKUP(Tabuľka9[[#This Row],[IČO]],#REF!,#REF!)</f>
        <v>#REF!</v>
      </c>
    </row>
    <row r="976" spans="1:14" hidden="1" x14ac:dyDescent="0.35">
      <c r="A976" t="s">
        <v>125</v>
      </c>
      <c r="B976" t="s">
        <v>144</v>
      </c>
      <c r="C976" t="s">
        <v>13</v>
      </c>
      <c r="D976" s="9">
        <v>4</v>
      </c>
      <c r="E976" s="10">
        <f>IF(COUNTIF(cis_DPH!$B$2:$B$84,B976)&gt;0,D976*1.1,IF(COUNTIF(cis_DPH!$B$85:$B$171,B976)&gt;0,D976*1.2,"chyba"))</f>
        <v>4.8</v>
      </c>
      <c r="G976" s="16" t="e">
        <f>_xlfn.XLOOKUP(Tabuľka9[[#This Row],[položka]],#REF!,#REF!)</f>
        <v>#REF!</v>
      </c>
      <c r="H976">
        <v>5</v>
      </c>
      <c r="I976" s="15">
        <f>Tabuľka9[[#This Row],[Aktuálna cena v RZ s DPH]]*Tabuľka9[[#This Row],[Priemerný odber za mesiac]]</f>
        <v>24</v>
      </c>
      <c r="J976">
        <v>30</v>
      </c>
      <c r="K976" s="17" t="e">
        <f>Tabuľka9[[#This Row],[Cena za MJ s DPH]]*Tabuľka9[[#This Row],[Predpokladaný odber počas 6 mesiacov]]</f>
        <v>#REF!</v>
      </c>
      <c r="L976" s="1">
        <v>633453</v>
      </c>
      <c r="M976" t="e">
        <f>_xlfn.XLOOKUP(Tabuľka9[[#This Row],[IČO]],#REF!,#REF!)</f>
        <v>#REF!</v>
      </c>
      <c r="N976" t="e">
        <f>_xlfn.XLOOKUP(Tabuľka9[[#This Row],[IČO]],#REF!,#REF!)</f>
        <v>#REF!</v>
      </c>
    </row>
    <row r="977" spans="1:14" hidden="1" x14ac:dyDescent="0.35">
      <c r="A977" t="s">
        <v>125</v>
      </c>
      <c r="B977" t="s">
        <v>145</v>
      </c>
      <c r="C977" t="s">
        <v>13</v>
      </c>
      <c r="E977" s="10">
        <f>IF(COUNTIF(cis_DPH!$B$2:$B$84,B977)&gt;0,D977*1.1,IF(COUNTIF(cis_DPH!$B$85:$B$171,B977)&gt;0,D977*1.2,"chyba"))</f>
        <v>0</v>
      </c>
      <c r="G977" s="16" t="e">
        <f>_xlfn.XLOOKUP(Tabuľka9[[#This Row],[položka]],#REF!,#REF!)</f>
        <v>#REF!</v>
      </c>
      <c r="I977" s="15">
        <f>Tabuľka9[[#This Row],[Aktuálna cena v RZ s DPH]]*Tabuľka9[[#This Row],[Priemerný odber za mesiac]]</f>
        <v>0</v>
      </c>
      <c r="K977" s="17" t="e">
        <f>Tabuľka9[[#This Row],[Cena za MJ s DPH]]*Tabuľka9[[#This Row],[Predpokladaný odber počas 6 mesiacov]]</f>
        <v>#REF!</v>
      </c>
      <c r="L977" s="1">
        <v>633453</v>
      </c>
      <c r="M977" t="e">
        <f>_xlfn.XLOOKUP(Tabuľka9[[#This Row],[IČO]],#REF!,#REF!)</f>
        <v>#REF!</v>
      </c>
      <c r="N977" t="e">
        <f>_xlfn.XLOOKUP(Tabuľka9[[#This Row],[IČO]],#REF!,#REF!)</f>
        <v>#REF!</v>
      </c>
    </row>
    <row r="978" spans="1:14" hidden="1" x14ac:dyDescent="0.35">
      <c r="A978" t="s">
        <v>125</v>
      </c>
      <c r="B978" t="s">
        <v>146</v>
      </c>
      <c r="C978" t="s">
        <v>13</v>
      </c>
      <c r="D978" s="9">
        <v>3.9</v>
      </c>
      <c r="E978" s="10">
        <f>IF(COUNTIF(cis_DPH!$B$2:$B$84,B978)&gt;0,D978*1.1,IF(COUNTIF(cis_DPH!$B$85:$B$171,B978)&gt;0,D978*1.2,"chyba"))</f>
        <v>4.68</v>
      </c>
      <c r="G978" s="16" t="e">
        <f>_xlfn.XLOOKUP(Tabuľka9[[#This Row],[položka]],#REF!,#REF!)</f>
        <v>#REF!</v>
      </c>
      <c r="H978">
        <v>4</v>
      </c>
      <c r="I978" s="15">
        <f>Tabuľka9[[#This Row],[Aktuálna cena v RZ s DPH]]*Tabuľka9[[#This Row],[Priemerný odber za mesiac]]</f>
        <v>18.72</v>
      </c>
      <c r="J978">
        <v>24</v>
      </c>
      <c r="K978" s="17" t="e">
        <f>Tabuľka9[[#This Row],[Cena za MJ s DPH]]*Tabuľka9[[#This Row],[Predpokladaný odber počas 6 mesiacov]]</f>
        <v>#REF!</v>
      </c>
      <c r="L978" s="1">
        <v>633453</v>
      </c>
      <c r="M978" t="e">
        <f>_xlfn.XLOOKUP(Tabuľka9[[#This Row],[IČO]],#REF!,#REF!)</f>
        <v>#REF!</v>
      </c>
      <c r="N978" t="e">
        <f>_xlfn.XLOOKUP(Tabuľka9[[#This Row],[IČO]],#REF!,#REF!)</f>
        <v>#REF!</v>
      </c>
    </row>
    <row r="979" spans="1:14" hidden="1" x14ac:dyDescent="0.35">
      <c r="A979" t="s">
        <v>125</v>
      </c>
      <c r="B979" t="s">
        <v>147</v>
      </c>
      <c r="C979" t="s">
        <v>13</v>
      </c>
      <c r="D979" s="9">
        <v>1.95</v>
      </c>
      <c r="E979" s="10">
        <f>IF(COUNTIF(cis_DPH!$B$2:$B$84,B979)&gt;0,D979*1.1,IF(COUNTIF(cis_DPH!$B$85:$B$171,B979)&gt;0,D979*1.2,"chyba"))</f>
        <v>2.34</v>
      </c>
      <c r="G979" s="16" t="e">
        <f>_xlfn.XLOOKUP(Tabuľka9[[#This Row],[položka]],#REF!,#REF!)</f>
        <v>#REF!</v>
      </c>
      <c r="H979">
        <v>18</v>
      </c>
      <c r="I979" s="15">
        <f>Tabuľka9[[#This Row],[Aktuálna cena v RZ s DPH]]*Tabuľka9[[#This Row],[Priemerný odber za mesiac]]</f>
        <v>42.12</v>
      </c>
      <c r="J979">
        <v>108</v>
      </c>
      <c r="K979" s="17" t="e">
        <f>Tabuľka9[[#This Row],[Cena za MJ s DPH]]*Tabuľka9[[#This Row],[Predpokladaný odber počas 6 mesiacov]]</f>
        <v>#REF!</v>
      </c>
      <c r="L979" s="1">
        <v>633453</v>
      </c>
      <c r="M979" t="e">
        <f>_xlfn.XLOOKUP(Tabuľka9[[#This Row],[IČO]],#REF!,#REF!)</f>
        <v>#REF!</v>
      </c>
      <c r="N979" t="e">
        <f>_xlfn.XLOOKUP(Tabuľka9[[#This Row],[IČO]],#REF!,#REF!)</f>
        <v>#REF!</v>
      </c>
    </row>
    <row r="980" spans="1:14" hidden="1" x14ac:dyDescent="0.35">
      <c r="A980" t="s">
        <v>125</v>
      </c>
      <c r="B980" t="s">
        <v>148</v>
      </c>
      <c r="C980" t="s">
        <v>13</v>
      </c>
      <c r="E980" s="10">
        <f>IF(COUNTIF(cis_DPH!$B$2:$B$84,B980)&gt;0,D980*1.1,IF(COUNTIF(cis_DPH!$B$85:$B$171,B980)&gt;0,D980*1.2,"chyba"))</f>
        <v>0</v>
      </c>
      <c r="G980" s="16" t="e">
        <f>_xlfn.XLOOKUP(Tabuľka9[[#This Row],[položka]],#REF!,#REF!)</f>
        <v>#REF!</v>
      </c>
      <c r="I980" s="15">
        <f>Tabuľka9[[#This Row],[Aktuálna cena v RZ s DPH]]*Tabuľka9[[#This Row],[Priemerný odber za mesiac]]</f>
        <v>0</v>
      </c>
      <c r="K980" s="17" t="e">
        <f>Tabuľka9[[#This Row],[Cena za MJ s DPH]]*Tabuľka9[[#This Row],[Predpokladaný odber počas 6 mesiacov]]</f>
        <v>#REF!</v>
      </c>
      <c r="L980" s="1">
        <v>633453</v>
      </c>
      <c r="M980" t="e">
        <f>_xlfn.XLOOKUP(Tabuľka9[[#This Row],[IČO]],#REF!,#REF!)</f>
        <v>#REF!</v>
      </c>
      <c r="N980" t="e">
        <f>_xlfn.XLOOKUP(Tabuľka9[[#This Row],[IČO]],#REF!,#REF!)</f>
        <v>#REF!</v>
      </c>
    </row>
    <row r="981" spans="1:14" hidden="1" x14ac:dyDescent="0.35">
      <c r="A981" t="s">
        <v>125</v>
      </c>
      <c r="B981" t="s">
        <v>149</v>
      </c>
      <c r="C981" t="s">
        <v>13</v>
      </c>
      <c r="E981" s="10">
        <f>IF(COUNTIF(cis_DPH!$B$2:$B$84,B981)&gt;0,D981*1.1,IF(COUNTIF(cis_DPH!$B$85:$B$171,B981)&gt;0,D981*1.2,"chyba"))</f>
        <v>0</v>
      </c>
      <c r="G981" s="16" t="e">
        <f>_xlfn.XLOOKUP(Tabuľka9[[#This Row],[položka]],#REF!,#REF!)</f>
        <v>#REF!</v>
      </c>
      <c r="I981" s="15">
        <f>Tabuľka9[[#This Row],[Aktuálna cena v RZ s DPH]]*Tabuľka9[[#This Row],[Priemerný odber za mesiac]]</f>
        <v>0</v>
      </c>
      <c r="K981" s="17" t="e">
        <f>Tabuľka9[[#This Row],[Cena za MJ s DPH]]*Tabuľka9[[#This Row],[Predpokladaný odber počas 6 mesiacov]]</f>
        <v>#REF!</v>
      </c>
      <c r="L981" s="1">
        <v>633453</v>
      </c>
      <c r="M981" t="e">
        <f>_xlfn.XLOOKUP(Tabuľka9[[#This Row],[IČO]],#REF!,#REF!)</f>
        <v>#REF!</v>
      </c>
      <c r="N981" t="e">
        <f>_xlfn.XLOOKUP(Tabuľka9[[#This Row],[IČO]],#REF!,#REF!)</f>
        <v>#REF!</v>
      </c>
    </row>
    <row r="982" spans="1:14" hidden="1" x14ac:dyDescent="0.35">
      <c r="A982" t="s">
        <v>125</v>
      </c>
      <c r="B982" t="s">
        <v>150</v>
      </c>
      <c r="C982" t="s">
        <v>13</v>
      </c>
      <c r="E982" s="10">
        <f>IF(COUNTIF(cis_DPH!$B$2:$B$84,B982)&gt;0,D982*1.1,IF(COUNTIF(cis_DPH!$B$85:$B$171,B982)&gt;0,D982*1.2,"chyba"))</f>
        <v>0</v>
      </c>
      <c r="G982" s="16" t="e">
        <f>_xlfn.XLOOKUP(Tabuľka9[[#This Row],[položka]],#REF!,#REF!)</f>
        <v>#REF!</v>
      </c>
      <c r="I982" s="15">
        <f>Tabuľka9[[#This Row],[Aktuálna cena v RZ s DPH]]*Tabuľka9[[#This Row],[Priemerný odber za mesiac]]</f>
        <v>0</v>
      </c>
      <c r="K982" s="17" t="e">
        <f>Tabuľka9[[#This Row],[Cena za MJ s DPH]]*Tabuľka9[[#This Row],[Predpokladaný odber počas 6 mesiacov]]</f>
        <v>#REF!</v>
      </c>
      <c r="L982" s="1">
        <v>633453</v>
      </c>
      <c r="M982" t="e">
        <f>_xlfn.XLOOKUP(Tabuľka9[[#This Row],[IČO]],#REF!,#REF!)</f>
        <v>#REF!</v>
      </c>
      <c r="N982" t="e">
        <f>_xlfn.XLOOKUP(Tabuľka9[[#This Row],[IČO]],#REF!,#REF!)</f>
        <v>#REF!</v>
      </c>
    </row>
    <row r="983" spans="1:14" hidden="1" x14ac:dyDescent="0.35">
      <c r="A983" t="s">
        <v>125</v>
      </c>
      <c r="B983" t="s">
        <v>151</v>
      </c>
      <c r="C983" t="s">
        <v>13</v>
      </c>
      <c r="E983" s="10">
        <f>IF(COUNTIF(cis_DPH!$B$2:$B$84,B983)&gt;0,D983*1.1,IF(COUNTIF(cis_DPH!$B$85:$B$171,B983)&gt;0,D983*1.2,"chyba"))</f>
        <v>0</v>
      </c>
      <c r="G983" s="16" t="e">
        <f>_xlfn.XLOOKUP(Tabuľka9[[#This Row],[položka]],#REF!,#REF!)</f>
        <v>#REF!</v>
      </c>
      <c r="I983" s="15">
        <f>Tabuľka9[[#This Row],[Aktuálna cena v RZ s DPH]]*Tabuľka9[[#This Row],[Priemerný odber za mesiac]]</f>
        <v>0</v>
      </c>
      <c r="K983" s="17" t="e">
        <f>Tabuľka9[[#This Row],[Cena za MJ s DPH]]*Tabuľka9[[#This Row],[Predpokladaný odber počas 6 mesiacov]]</f>
        <v>#REF!</v>
      </c>
      <c r="L983" s="1">
        <v>633453</v>
      </c>
      <c r="M983" t="e">
        <f>_xlfn.XLOOKUP(Tabuľka9[[#This Row],[IČO]],#REF!,#REF!)</f>
        <v>#REF!</v>
      </c>
      <c r="N983" t="e">
        <f>_xlfn.XLOOKUP(Tabuľka9[[#This Row],[IČO]],#REF!,#REF!)</f>
        <v>#REF!</v>
      </c>
    </row>
    <row r="984" spans="1:14" hidden="1" x14ac:dyDescent="0.35">
      <c r="A984" t="s">
        <v>125</v>
      </c>
      <c r="B984" t="s">
        <v>152</v>
      </c>
      <c r="C984" t="s">
        <v>13</v>
      </c>
      <c r="D984" s="9">
        <v>5</v>
      </c>
      <c r="E984" s="10">
        <f>IF(COUNTIF(cis_DPH!$B$2:$B$84,B984)&gt;0,D984*1.1,IF(COUNTIF(cis_DPH!$B$85:$B$171,B984)&gt;0,D984*1.2,"chyba"))</f>
        <v>6</v>
      </c>
      <c r="G984" s="16" t="e">
        <f>_xlfn.XLOOKUP(Tabuľka9[[#This Row],[položka]],#REF!,#REF!)</f>
        <v>#REF!</v>
      </c>
      <c r="H984">
        <v>5</v>
      </c>
      <c r="I984" s="15">
        <f>Tabuľka9[[#This Row],[Aktuálna cena v RZ s DPH]]*Tabuľka9[[#This Row],[Priemerný odber za mesiac]]</f>
        <v>30</v>
      </c>
      <c r="J984">
        <v>30</v>
      </c>
      <c r="K984" s="17" t="e">
        <f>Tabuľka9[[#This Row],[Cena za MJ s DPH]]*Tabuľka9[[#This Row],[Predpokladaný odber počas 6 mesiacov]]</f>
        <v>#REF!</v>
      </c>
      <c r="L984" s="1">
        <v>633453</v>
      </c>
      <c r="M984" t="e">
        <f>_xlfn.XLOOKUP(Tabuľka9[[#This Row],[IČO]],#REF!,#REF!)</f>
        <v>#REF!</v>
      </c>
      <c r="N984" t="e">
        <f>_xlfn.XLOOKUP(Tabuľka9[[#This Row],[IČO]],#REF!,#REF!)</f>
        <v>#REF!</v>
      </c>
    </row>
    <row r="985" spans="1:14" hidden="1" x14ac:dyDescent="0.35">
      <c r="A985" t="s">
        <v>125</v>
      </c>
      <c r="B985" t="s">
        <v>153</v>
      </c>
      <c r="C985" t="s">
        <v>13</v>
      </c>
      <c r="D985" s="9">
        <v>5</v>
      </c>
      <c r="E985" s="10">
        <f>IF(COUNTIF(cis_DPH!$B$2:$B$84,B985)&gt;0,D985*1.1,IF(COUNTIF(cis_DPH!$B$85:$B$171,B985)&gt;0,D985*1.2,"chyba"))</f>
        <v>6</v>
      </c>
      <c r="G985" s="16" t="e">
        <f>_xlfn.XLOOKUP(Tabuľka9[[#This Row],[položka]],#REF!,#REF!)</f>
        <v>#REF!</v>
      </c>
      <c r="H985">
        <v>3</v>
      </c>
      <c r="I985" s="15">
        <f>Tabuľka9[[#This Row],[Aktuálna cena v RZ s DPH]]*Tabuľka9[[#This Row],[Priemerný odber za mesiac]]</f>
        <v>18</v>
      </c>
      <c r="J985">
        <v>18</v>
      </c>
      <c r="K985" s="17" t="e">
        <f>Tabuľka9[[#This Row],[Cena za MJ s DPH]]*Tabuľka9[[#This Row],[Predpokladaný odber počas 6 mesiacov]]</f>
        <v>#REF!</v>
      </c>
      <c r="L985" s="1">
        <v>633453</v>
      </c>
      <c r="M985" t="e">
        <f>_xlfn.XLOOKUP(Tabuľka9[[#This Row],[IČO]],#REF!,#REF!)</f>
        <v>#REF!</v>
      </c>
      <c r="N985" t="e">
        <f>_xlfn.XLOOKUP(Tabuľka9[[#This Row],[IČO]],#REF!,#REF!)</f>
        <v>#REF!</v>
      </c>
    </row>
    <row r="986" spans="1:14" hidden="1" x14ac:dyDescent="0.35">
      <c r="A986" t="s">
        <v>125</v>
      </c>
      <c r="B986" t="s">
        <v>154</v>
      </c>
      <c r="C986" t="s">
        <v>13</v>
      </c>
      <c r="D986" s="9">
        <v>5</v>
      </c>
      <c r="E986" s="10">
        <f>IF(COUNTIF(cis_DPH!$B$2:$B$84,B986)&gt;0,D986*1.1,IF(COUNTIF(cis_DPH!$B$85:$B$171,B986)&gt;0,D986*1.2,"chyba"))</f>
        <v>6</v>
      </c>
      <c r="G986" s="16" t="e">
        <f>_xlfn.XLOOKUP(Tabuľka9[[#This Row],[položka]],#REF!,#REF!)</f>
        <v>#REF!</v>
      </c>
      <c r="H986">
        <v>3</v>
      </c>
      <c r="I986" s="15">
        <f>Tabuľka9[[#This Row],[Aktuálna cena v RZ s DPH]]*Tabuľka9[[#This Row],[Priemerný odber za mesiac]]</f>
        <v>18</v>
      </c>
      <c r="J986">
        <v>18</v>
      </c>
      <c r="K986" s="17" t="e">
        <f>Tabuľka9[[#This Row],[Cena za MJ s DPH]]*Tabuľka9[[#This Row],[Predpokladaný odber počas 6 mesiacov]]</f>
        <v>#REF!</v>
      </c>
      <c r="L986" s="1">
        <v>633453</v>
      </c>
      <c r="M986" t="e">
        <f>_xlfn.XLOOKUP(Tabuľka9[[#This Row],[IČO]],#REF!,#REF!)</f>
        <v>#REF!</v>
      </c>
      <c r="N986" t="e">
        <f>_xlfn.XLOOKUP(Tabuľka9[[#This Row],[IČO]],#REF!,#REF!)</f>
        <v>#REF!</v>
      </c>
    </row>
    <row r="987" spans="1:14" hidden="1" x14ac:dyDescent="0.35">
      <c r="A987" t="s">
        <v>125</v>
      </c>
      <c r="B987" t="s">
        <v>155</v>
      </c>
      <c r="C987" t="s">
        <v>13</v>
      </c>
      <c r="E987" s="10">
        <f>IF(COUNTIF(cis_DPH!$B$2:$B$84,B987)&gt;0,D987*1.1,IF(COUNTIF(cis_DPH!$B$85:$B$171,B987)&gt;0,D987*1.2,"chyba"))</f>
        <v>0</v>
      </c>
      <c r="G987" s="16" t="e">
        <f>_xlfn.XLOOKUP(Tabuľka9[[#This Row],[položka]],#REF!,#REF!)</f>
        <v>#REF!</v>
      </c>
      <c r="I987" s="15">
        <f>Tabuľka9[[#This Row],[Aktuálna cena v RZ s DPH]]*Tabuľka9[[#This Row],[Priemerný odber za mesiac]]</f>
        <v>0</v>
      </c>
      <c r="K987" s="17" t="e">
        <f>Tabuľka9[[#This Row],[Cena za MJ s DPH]]*Tabuľka9[[#This Row],[Predpokladaný odber počas 6 mesiacov]]</f>
        <v>#REF!</v>
      </c>
      <c r="L987" s="1">
        <v>633453</v>
      </c>
      <c r="M987" t="e">
        <f>_xlfn.XLOOKUP(Tabuľka9[[#This Row],[IČO]],#REF!,#REF!)</f>
        <v>#REF!</v>
      </c>
      <c r="N987" t="e">
        <f>_xlfn.XLOOKUP(Tabuľka9[[#This Row],[IČO]],#REF!,#REF!)</f>
        <v>#REF!</v>
      </c>
    </row>
    <row r="988" spans="1:14" hidden="1" x14ac:dyDescent="0.35">
      <c r="A988" t="s">
        <v>125</v>
      </c>
      <c r="B988" t="s">
        <v>156</v>
      </c>
      <c r="C988" t="s">
        <v>13</v>
      </c>
      <c r="D988" s="9">
        <v>3.5</v>
      </c>
      <c r="E988" s="10">
        <f>IF(COUNTIF(cis_DPH!$B$2:$B$84,B988)&gt;0,D988*1.1,IF(COUNTIF(cis_DPH!$B$85:$B$171,B988)&gt;0,D988*1.2,"chyba"))</f>
        <v>4.2</v>
      </c>
      <c r="G988" s="16" t="e">
        <f>_xlfn.XLOOKUP(Tabuľka9[[#This Row],[položka]],#REF!,#REF!)</f>
        <v>#REF!</v>
      </c>
      <c r="H988">
        <v>3</v>
      </c>
      <c r="I988" s="15">
        <f>Tabuľka9[[#This Row],[Aktuálna cena v RZ s DPH]]*Tabuľka9[[#This Row],[Priemerný odber za mesiac]]</f>
        <v>12.600000000000001</v>
      </c>
      <c r="J988">
        <v>18</v>
      </c>
      <c r="K988" s="17" t="e">
        <f>Tabuľka9[[#This Row],[Cena za MJ s DPH]]*Tabuľka9[[#This Row],[Predpokladaný odber počas 6 mesiacov]]</f>
        <v>#REF!</v>
      </c>
      <c r="L988" s="1">
        <v>633453</v>
      </c>
      <c r="M988" t="e">
        <f>_xlfn.XLOOKUP(Tabuľka9[[#This Row],[IČO]],#REF!,#REF!)</f>
        <v>#REF!</v>
      </c>
      <c r="N988" t="e">
        <f>_xlfn.XLOOKUP(Tabuľka9[[#This Row],[IČO]],#REF!,#REF!)</f>
        <v>#REF!</v>
      </c>
    </row>
    <row r="989" spans="1:14" hidden="1" x14ac:dyDescent="0.35">
      <c r="A989" t="s">
        <v>125</v>
      </c>
      <c r="B989" t="s">
        <v>157</v>
      </c>
      <c r="C989" t="s">
        <v>13</v>
      </c>
      <c r="E989" s="10">
        <f>IF(COUNTIF(cis_DPH!$B$2:$B$84,B989)&gt;0,D989*1.1,IF(COUNTIF(cis_DPH!$B$85:$B$171,B989)&gt;0,D989*1.2,"chyba"))</f>
        <v>0</v>
      </c>
      <c r="G989" s="16" t="e">
        <f>_xlfn.XLOOKUP(Tabuľka9[[#This Row],[položka]],#REF!,#REF!)</f>
        <v>#REF!</v>
      </c>
      <c r="I989" s="15">
        <f>Tabuľka9[[#This Row],[Aktuálna cena v RZ s DPH]]*Tabuľka9[[#This Row],[Priemerný odber za mesiac]]</f>
        <v>0</v>
      </c>
      <c r="K989" s="17" t="e">
        <f>Tabuľka9[[#This Row],[Cena za MJ s DPH]]*Tabuľka9[[#This Row],[Predpokladaný odber počas 6 mesiacov]]</f>
        <v>#REF!</v>
      </c>
      <c r="L989" s="1">
        <v>633453</v>
      </c>
      <c r="M989" t="e">
        <f>_xlfn.XLOOKUP(Tabuľka9[[#This Row],[IČO]],#REF!,#REF!)</f>
        <v>#REF!</v>
      </c>
      <c r="N989" t="e">
        <f>_xlfn.XLOOKUP(Tabuľka9[[#This Row],[IČO]],#REF!,#REF!)</f>
        <v>#REF!</v>
      </c>
    </row>
    <row r="990" spans="1:14" hidden="1" x14ac:dyDescent="0.35">
      <c r="A990" t="s">
        <v>125</v>
      </c>
      <c r="B990" t="s">
        <v>158</v>
      </c>
      <c r="C990" t="s">
        <v>13</v>
      </c>
      <c r="E990" s="10">
        <f>IF(COUNTIF(cis_DPH!$B$2:$B$84,B990)&gt;0,D990*1.1,IF(COUNTIF(cis_DPH!$B$85:$B$171,B990)&gt;0,D990*1.2,"chyba"))</f>
        <v>0</v>
      </c>
      <c r="G990" s="16" t="e">
        <f>_xlfn.XLOOKUP(Tabuľka9[[#This Row],[položka]],#REF!,#REF!)</f>
        <v>#REF!</v>
      </c>
      <c r="I990" s="15">
        <f>Tabuľka9[[#This Row],[Aktuálna cena v RZ s DPH]]*Tabuľka9[[#This Row],[Priemerný odber za mesiac]]</f>
        <v>0</v>
      </c>
      <c r="K990" s="17" t="e">
        <f>Tabuľka9[[#This Row],[Cena za MJ s DPH]]*Tabuľka9[[#This Row],[Predpokladaný odber počas 6 mesiacov]]</f>
        <v>#REF!</v>
      </c>
      <c r="L990" s="1">
        <v>633453</v>
      </c>
      <c r="M990" t="e">
        <f>_xlfn.XLOOKUP(Tabuľka9[[#This Row],[IČO]],#REF!,#REF!)</f>
        <v>#REF!</v>
      </c>
      <c r="N990" t="e">
        <f>_xlfn.XLOOKUP(Tabuľka9[[#This Row],[IČO]],#REF!,#REF!)</f>
        <v>#REF!</v>
      </c>
    </row>
    <row r="991" spans="1:14" hidden="1" x14ac:dyDescent="0.35">
      <c r="A991" t="s">
        <v>125</v>
      </c>
      <c r="B991" t="s">
        <v>159</v>
      </c>
      <c r="C991" t="s">
        <v>13</v>
      </c>
      <c r="E991" s="10">
        <f>IF(COUNTIF(cis_DPH!$B$2:$B$84,B991)&gt;0,D991*1.1,IF(COUNTIF(cis_DPH!$B$85:$B$171,B991)&gt;0,D991*1.2,"chyba"))</f>
        <v>0</v>
      </c>
      <c r="G991" s="16" t="e">
        <f>_xlfn.XLOOKUP(Tabuľka9[[#This Row],[položka]],#REF!,#REF!)</f>
        <v>#REF!</v>
      </c>
      <c r="I991" s="15">
        <f>Tabuľka9[[#This Row],[Aktuálna cena v RZ s DPH]]*Tabuľka9[[#This Row],[Priemerný odber za mesiac]]</f>
        <v>0</v>
      </c>
      <c r="K991" s="17" t="e">
        <f>Tabuľka9[[#This Row],[Cena za MJ s DPH]]*Tabuľka9[[#This Row],[Predpokladaný odber počas 6 mesiacov]]</f>
        <v>#REF!</v>
      </c>
      <c r="L991" s="1">
        <v>633453</v>
      </c>
      <c r="M991" t="e">
        <f>_xlfn.XLOOKUP(Tabuľka9[[#This Row],[IČO]],#REF!,#REF!)</f>
        <v>#REF!</v>
      </c>
      <c r="N991" t="e">
        <f>_xlfn.XLOOKUP(Tabuľka9[[#This Row],[IČO]],#REF!,#REF!)</f>
        <v>#REF!</v>
      </c>
    </row>
    <row r="992" spans="1:14" hidden="1" x14ac:dyDescent="0.35">
      <c r="A992" t="s">
        <v>125</v>
      </c>
      <c r="B992" t="s">
        <v>160</v>
      </c>
      <c r="C992" t="s">
        <v>13</v>
      </c>
      <c r="D992" s="9">
        <v>3</v>
      </c>
      <c r="E992" s="10">
        <f>IF(COUNTIF(cis_DPH!$B$2:$B$84,B992)&gt;0,D992*1.1,IF(COUNTIF(cis_DPH!$B$85:$B$171,B992)&gt;0,D992*1.2,"chyba"))</f>
        <v>3.5999999999999996</v>
      </c>
      <c r="G992" s="16" t="e">
        <f>_xlfn.XLOOKUP(Tabuľka9[[#This Row],[položka]],#REF!,#REF!)</f>
        <v>#REF!</v>
      </c>
      <c r="H992">
        <v>3</v>
      </c>
      <c r="I992" s="15">
        <f>Tabuľka9[[#This Row],[Aktuálna cena v RZ s DPH]]*Tabuľka9[[#This Row],[Priemerný odber za mesiac]]</f>
        <v>10.799999999999999</v>
      </c>
      <c r="J992">
        <v>18</v>
      </c>
      <c r="K992" s="17" t="e">
        <f>Tabuľka9[[#This Row],[Cena za MJ s DPH]]*Tabuľka9[[#This Row],[Predpokladaný odber počas 6 mesiacov]]</f>
        <v>#REF!</v>
      </c>
      <c r="L992" s="1">
        <v>633453</v>
      </c>
      <c r="M992" t="e">
        <f>_xlfn.XLOOKUP(Tabuľka9[[#This Row],[IČO]],#REF!,#REF!)</f>
        <v>#REF!</v>
      </c>
      <c r="N992" t="e">
        <f>_xlfn.XLOOKUP(Tabuľka9[[#This Row],[IČO]],#REF!,#REF!)</f>
        <v>#REF!</v>
      </c>
    </row>
    <row r="993" spans="1:14" hidden="1" x14ac:dyDescent="0.35">
      <c r="A993" t="s">
        <v>125</v>
      </c>
      <c r="B993" t="s">
        <v>161</v>
      </c>
      <c r="C993" t="s">
        <v>13</v>
      </c>
      <c r="E993" s="10">
        <f>IF(COUNTIF(cis_DPH!$B$2:$B$84,B993)&gt;0,D993*1.1,IF(COUNTIF(cis_DPH!$B$85:$B$171,B993)&gt;0,D993*1.2,"chyba"))</f>
        <v>0</v>
      </c>
      <c r="G993" s="16" t="e">
        <f>_xlfn.XLOOKUP(Tabuľka9[[#This Row],[položka]],#REF!,#REF!)</f>
        <v>#REF!</v>
      </c>
      <c r="I993" s="15">
        <f>Tabuľka9[[#This Row],[Aktuálna cena v RZ s DPH]]*Tabuľka9[[#This Row],[Priemerný odber za mesiac]]</f>
        <v>0</v>
      </c>
      <c r="K993" s="17" t="e">
        <f>Tabuľka9[[#This Row],[Cena za MJ s DPH]]*Tabuľka9[[#This Row],[Predpokladaný odber počas 6 mesiacov]]</f>
        <v>#REF!</v>
      </c>
      <c r="L993" s="1">
        <v>633453</v>
      </c>
      <c r="M993" t="e">
        <f>_xlfn.XLOOKUP(Tabuľka9[[#This Row],[IČO]],#REF!,#REF!)</f>
        <v>#REF!</v>
      </c>
      <c r="N993" t="e">
        <f>_xlfn.XLOOKUP(Tabuľka9[[#This Row],[IČO]],#REF!,#REF!)</f>
        <v>#REF!</v>
      </c>
    </row>
    <row r="994" spans="1:14" hidden="1" x14ac:dyDescent="0.35">
      <c r="A994" t="s">
        <v>125</v>
      </c>
      <c r="B994" t="s">
        <v>162</v>
      </c>
      <c r="C994" t="s">
        <v>13</v>
      </c>
      <c r="D994" s="9">
        <v>3</v>
      </c>
      <c r="E994" s="10">
        <f>IF(COUNTIF(cis_DPH!$B$2:$B$84,B994)&gt;0,D994*1.1,IF(COUNTIF(cis_DPH!$B$85:$B$171,B994)&gt;0,D994*1.2,"chyba"))</f>
        <v>3.5999999999999996</v>
      </c>
      <c r="G994" s="16" t="e">
        <f>_xlfn.XLOOKUP(Tabuľka9[[#This Row],[položka]],#REF!,#REF!)</f>
        <v>#REF!</v>
      </c>
      <c r="H994">
        <v>3</v>
      </c>
      <c r="I994" s="15">
        <f>Tabuľka9[[#This Row],[Aktuálna cena v RZ s DPH]]*Tabuľka9[[#This Row],[Priemerný odber za mesiac]]</f>
        <v>10.799999999999999</v>
      </c>
      <c r="J994">
        <v>18</v>
      </c>
      <c r="K994" s="17" t="e">
        <f>Tabuľka9[[#This Row],[Cena za MJ s DPH]]*Tabuľka9[[#This Row],[Predpokladaný odber počas 6 mesiacov]]</f>
        <v>#REF!</v>
      </c>
      <c r="L994" s="1">
        <v>633453</v>
      </c>
      <c r="M994" t="e">
        <f>_xlfn.XLOOKUP(Tabuľka9[[#This Row],[IČO]],#REF!,#REF!)</f>
        <v>#REF!</v>
      </c>
      <c r="N994" t="e">
        <f>_xlfn.XLOOKUP(Tabuľka9[[#This Row],[IČO]],#REF!,#REF!)</f>
        <v>#REF!</v>
      </c>
    </row>
    <row r="995" spans="1:14" hidden="1" x14ac:dyDescent="0.35">
      <c r="A995" t="s">
        <v>125</v>
      </c>
      <c r="B995" t="s">
        <v>163</v>
      </c>
      <c r="C995" t="s">
        <v>13</v>
      </c>
      <c r="E995" s="10">
        <f>IF(COUNTIF(cis_DPH!$B$2:$B$84,B995)&gt;0,D995*1.1,IF(COUNTIF(cis_DPH!$B$85:$B$171,B995)&gt;0,D995*1.2,"chyba"))</f>
        <v>0</v>
      </c>
      <c r="G995" s="16" t="e">
        <f>_xlfn.XLOOKUP(Tabuľka9[[#This Row],[položka]],#REF!,#REF!)</f>
        <v>#REF!</v>
      </c>
      <c r="I995" s="15">
        <f>Tabuľka9[[#This Row],[Aktuálna cena v RZ s DPH]]*Tabuľka9[[#This Row],[Priemerný odber za mesiac]]</f>
        <v>0</v>
      </c>
      <c r="K995" s="17" t="e">
        <f>Tabuľka9[[#This Row],[Cena za MJ s DPH]]*Tabuľka9[[#This Row],[Predpokladaný odber počas 6 mesiacov]]</f>
        <v>#REF!</v>
      </c>
      <c r="L995" s="1">
        <v>633453</v>
      </c>
      <c r="M995" t="e">
        <f>_xlfn.XLOOKUP(Tabuľka9[[#This Row],[IČO]],#REF!,#REF!)</f>
        <v>#REF!</v>
      </c>
      <c r="N995" t="e">
        <f>_xlfn.XLOOKUP(Tabuľka9[[#This Row],[IČO]],#REF!,#REF!)</f>
        <v>#REF!</v>
      </c>
    </row>
    <row r="996" spans="1:14" hidden="1" x14ac:dyDescent="0.35">
      <c r="A996" t="s">
        <v>125</v>
      </c>
      <c r="B996" t="s">
        <v>164</v>
      </c>
      <c r="C996" t="s">
        <v>13</v>
      </c>
      <c r="D996" s="9">
        <v>3.9</v>
      </c>
      <c r="E996" s="10">
        <f>IF(COUNTIF(cis_DPH!$B$2:$B$84,B996)&gt;0,D996*1.1,IF(COUNTIF(cis_DPH!$B$85:$B$171,B996)&gt;0,D996*1.2,"chyba"))</f>
        <v>4.68</v>
      </c>
      <c r="G996" s="16" t="e">
        <f>_xlfn.XLOOKUP(Tabuľka9[[#This Row],[položka]],#REF!,#REF!)</f>
        <v>#REF!</v>
      </c>
      <c r="H996">
        <v>9</v>
      </c>
      <c r="I996" s="15">
        <f>Tabuľka9[[#This Row],[Aktuálna cena v RZ s DPH]]*Tabuľka9[[#This Row],[Priemerný odber za mesiac]]</f>
        <v>42.12</v>
      </c>
      <c r="J996">
        <v>54</v>
      </c>
      <c r="K996" s="17" t="e">
        <f>Tabuľka9[[#This Row],[Cena za MJ s DPH]]*Tabuľka9[[#This Row],[Predpokladaný odber počas 6 mesiacov]]</f>
        <v>#REF!</v>
      </c>
      <c r="L996" s="1">
        <v>633453</v>
      </c>
      <c r="M996" t="e">
        <f>_xlfn.XLOOKUP(Tabuľka9[[#This Row],[IČO]],#REF!,#REF!)</f>
        <v>#REF!</v>
      </c>
      <c r="N996" t="e">
        <f>_xlfn.XLOOKUP(Tabuľka9[[#This Row],[IČO]],#REF!,#REF!)</f>
        <v>#REF!</v>
      </c>
    </row>
    <row r="997" spans="1:14" hidden="1" x14ac:dyDescent="0.35">
      <c r="A997" t="s">
        <v>125</v>
      </c>
      <c r="B997" t="s">
        <v>165</v>
      </c>
      <c r="C997" t="s">
        <v>13</v>
      </c>
      <c r="D997" s="9">
        <v>3.9</v>
      </c>
      <c r="E997" s="10">
        <f>IF(COUNTIF(cis_DPH!$B$2:$B$84,B997)&gt;0,D997*1.1,IF(COUNTIF(cis_DPH!$B$85:$B$171,B997)&gt;0,D997*1.2,"chyba"))</f>
        <v>4.68</v>
      </c>
      <c r="G997" s="16" t="e">
        <f>_xlfn.XLOOKUP(Tabuľka9[[#This Row],[položka]],#REF!,#REF!)</f>
        <v>#REF!</v>
      </c>
      <c r="H997">
        <v>3</v>
      </c>
      <c r="I997" s="15">
        <f>Tabuľka9[[#This Row],[Aktuálna cena v RZ s DPH]]*Tabuľka9[[#This Row],[Priemerný odber za mesiac]]</f>
        <v>14.04</v>
      </c>
      <c r="J997">
        <v>18</v>
      </c>
      <c r="K997" s="17" t="e">
        <f>Tabuľka9[[#This Row],[Cena za MJ s DPH]]*Tabuľka9[[#This Row],[Predpokladaný odber počas 6 mesiacov]]</f>
        <v>#REF!</v>
      </c>
      <c r="L997" s="1">
        <v>633453</v>
      </c>
      <c r="M997" t="e">
        <f>_xlfn.XLOOKUP(Tabuľka9[[#This Row],[IČO]],#REF!,#REF!)</f>
        <v>#REF!</v>
      </c>
      <c r="N997" t="e">
        <f>_xlfn.XLOOKUP(Tabuľka9[[#This Row],[IČO]],#REF!,#REF!)</f>
        <v>#REF!</v>
      </c>
    </row>
    <row r="998" spans="1:14" hidden="1" x14ac:dyDescent="0.35">
      <c r="A998" t="s">
        <v>125</v>
      </c>
      <c r="B998" t="s">
        <v>166</v>
      </c>
      <c r="C998" t="s">
        <v>13</v>
      </c>
      <c r="D998" s="9">
        <v>1.8</v>
      </c>
      <c r="E998" s="10">
        <f>IF(COUNTIF(cis_DPH!$B$2:$B$84,B998)&gt;0,D998*1.1,IF(COUNTIF(cis_DPH!$B$85:$B$171,B998)&gt;0,D998*1.2,"chyba"))</f>
        <v>2.16</v>
      </c>
      <c r="G998" s="16" t="e">
        <f>_xlfn.XLOOKUP(Tabuľka9[[#This Row],[položka]],#REF!,#REF!)</f>
        <v>#REF!</v>
      </c>
      <c r="H998">
        <v>2</v>
      </c>
      <c r="I998" s="15">
        <f>Tabuľka9[[#This Row],[Aktuálna cena v RZ s DPH]]*Tabuľka9[[#This Row],[Priemerný odber za mesiac]]</f>
        <v>4.32</v>
      </c>
      <c r="J998">
        <v>12</v>
      </c>
      <c r="K998" s="17" t="e">
        <f>Tabuľka9[[#This Row],[Cena za MJ s DPH]]*Tabuľka9[[#This Row],[Predpokladaný odber počas 6 mesiacov]]</f>
        <v>#REF!</v>
      </c>
      <c r="L998" s="1">
        <v>633453</v>
      </c>
      <c r="M998" t="e">
        <f>_xlfn.XLOOKUP(Tabuľka9[[#This Row],[IČO]],#REF!,#REF!)</f>
        <v>#REF!</v>
      </c>
      <c r="N998" t="e">
        <f>_xlfn.XLOOKUP(Tabuľka9[[#This Row],[IČO]],#REF!,#REF!)</f>
        <v>#REF!</v>
      </c>
    </row>
    <row r="999" spans="1:14" hidden="1" x14ac:dyDescent="0.35">
      <c r="A999" t="s">
        <v>125</v>
      </c>
      <c r="B999" t="s">
        <v>167</v>
      </c>
      <c r="C999" t="s">
        <v>13</v>
      </c>
      <c r="D999" s="9">
        <v>4</v>
      </c>
      <c r="E999" s="10">
        <f>IF(COUNTIF(cis_DPH!$B$2:$B$84,B999)&gt;0,D999*1.1,IF(COUNTIF(cis_DPH!$B$85:$B$171,B999)&gt;0,D999*1.2,"chyba"))</f>
        <v>4.8</v>
      </c>
      <c r="G999" s="16" t="e">
        <f>_xlfn.XLOOKUP(Tabuľka9[[#This Row],[položka]],#REF!,#REF!)</f>
        <v>#REF!</v>
      </c>
      <c r="H999">
        <v>5</v>
      </c>
      <c r="I999" s="15">
        <f>Tabuľka9[[#This Row],[Aktuálna cena v RZ s DPH]]*Tabuľka9[[#This Row],[Priemerný odber za mesiac]]</f>
        <v>24</v>
      </c>
      <c r="J999">
        <v>30</v>
      </c>
      <c r="K999" s="17" t="e">
        <f>Tabuľka9[[#This Row],[Cena za MJ s DPH]]*Tabuľka9[[#This Row],[Predpokladaný odber počas 6 mesiacov]]</f>
        <v>#REF!</v>
      </c>
      <c r="L999" s="1">
        <v>633453</v>
      </c>
      <c r="M999" t="e">
        <f>_xlfn.XLOOKUP(Tabuľka9[[#This Row],[IČO]],#REF!,#REF!)</f>
        <v>#REF!</v>
      </c>
      <c r="N999" t="e">
        <f>_xlfn.XLOOKUP(Tabuľka9[[#This Row],[IČO]],#REF!,#REF!)</f>
        <v>#REF!</v>
      </c>
    </row>
    <row r="1000" spans="1:14" hidden="1" x14ac:dyDescent="0.35">
      <c r="A1000" t="s">
        <v>125</v>
      </c>
      <c r="B1000" t="s">
        <v>168</v>
      </c>
      <c r="C1000" t="s">
        <v>13</v>
      </c>
      <c r="D1000" s="9">
        <v>2.9</v>
      </c>
      <c r="E1000" s="10">
        <f>IF(COUNTIF(cis_DPH!$B$2:$B$84,B1000)&gt;0,D1000*1.1,IF(COUNTIF(cis_DPH!$B$85:$B$171,B1000)&gt;0,D1000*1.2,"chyba"))</f>
        <v>3.48</v>
      </c>
      <c r="G1000" s="16" t="e">
        <f>_xlfn.XLOOKUP(Tabuľka9[[#This Row],[položka]],#REF!,#REF!)</f>
        <v>#REF!</v>
      </c>
      <c r="H1000">
        <v>8</v>
      </c>
      <c r="I1000" s="15">
        <f>Tabuľka9[[#This Row],[Aktuálna cena v RZ s DPH]]*Tabuľka9[[#This Row],[Priemerný odber za mesiac]]</f>
        <v>27.84</v>
      </c>
      <c r="J1000">
        <v>48</v>
      </c>
      <c r="K1000" s="17" t="e">
        <f>Tabuľka9[[#This Row],[Cena za MJ s DPH]]*Tabuľka9[[#This Row],[Predpokladaný odber počas 6 mesiacov]]</f>
        <v>#REF!</v>
      </c>
      <c r="L1000" s="1">
        <v>633453</v>
      </c>
      <c r="M1000" t="e">
        <f>_xlfn.XLOOKUP(Tabuľka9[[#This Row],[IČO]],#REF!,#REF!)</f>
        <v>#REF!</v>
      </c>
      <c r="N1000" t="e">
        <f>_xlfn.XLOOKUP(Tabuľka9[[#This Row],[IČO]],#REF!,#REF!)</f>
        <v>#REF!</v>
      </c>
    </row>
    <row r="1001" spans="1:14" hidden="1" x14ac:dyDescent="0.35">
      <c r="A1001" t="s">
        <v>125</v>
      </c>
      <c r="B1001" t="s">
        <v>169</v>
      </c>
      <c r="C1001" t="s">
        <v>13</v>
      </c>
      <c r="E1001" s="10">
        <f>IF(COUNTIF(cis_DPH!$B$2:$B$84,B1001)&gt;0,D1001*1.1,IF(COUNTIF(cis_DPH!$B$85:$B$171,B1001)&gt;0,D1001*1.2,"chyba"))</f>
        <v>0</v>
      </c>
      <c r="G1001" s="16" t="e">
        <f>_xlfn.XLOOKUP(Tabuľka9[[#This Row],[položka]],#REF!,#REF!)</f>
        <v>#REF!</v>
      </c>
      <c r="I1001" s="15">
        <f>Tabuľka9[[#This Row],[Aktuálna cena v RZ s DPH]]*Tabuľka9[[#This Row],[Priemerný odber za mesiac]]</f>
        <v>0</v>
      </c>
      <c r="K1001" s="17" t="e">
        <f>Tabuľka9[[#This Row],[Cena za MJ s DPH]]*Tabuľka9[[#This Row],[Predpokladaný odber počas 6 mesiacov]]</f>
        <v>#REF!</v>
      </c>
      <c r="L1001" s="1">
        <v>633453</v>
      </c>
      <c r="M1001" t="e">
        <f>_xlfn.XLOOKUP(Tabuľka9[[#This Row],[IČO]],#REF!,#REF!)</f>
        <v>#REF!</v>
      </c>
      <c r="N1001" t="e">
        <f>_xlfn.XLOOKUP(Tabuľka9[[#This Row],[IČO]],#REF!,#REF!)</f>
        <v>#REF!</v>
      </c>
    </row>
    <row r="1002" spans="1:14" hidden="1" x14ac:dyDescent="0.35">
      <c r="A1002" t="s">
        <v>125</v>
      </c>
      <c r="B1002" t="s">
        <v>170</v>
      </c>
      <c r="C1002" t="s">
        <v>13</v>
      </c>
      <c r="D1002" s="9">
        <v>4</v>
      </c>
      <c r="E1002" s="10">
        <f>IF(COUNTIF(cis_DPH!$B$2:$B$84,B1002)&gt;0,D1002*1.1,IF(COUNTIF(cis_DPH!$B$85:$B$171,B1002)&gt;0,D1002*1.2,"chyba"))</f>
        <v>4.8</v>
      </c>
      <c r="G1002" s="16" t="e">
        <f>_xlfn.XLOOKUP(Tabuľka9[[#This Row],[položka]],#REF!,#REF!)</f>
        <v>#REF!</v>
      </c>
      <c r="H1002">
        <v>3</v>
      </c>
      <c r="I1002" s="15">
        <f>Tabuľka9[[#This Row],[Aktuálna cena v RZ s DPH]]*Tabuľka9[[#This Row],[Priemerný odber za mesiac]]</f>
        <v>14.399999999999999</v>
      </c>
      <c r="J1002">
        <v>18</v>
      </c>
      <c r="K1002" s="17" t="e">
        <f>Tabuľka9[[#This Row],[Cena za MJ s DPH]]*Tabuľka9[[#This Row],[Predpokladaný odber počas 6 mesiacov]]</f>
        <v>#REF!</v>
      </c>
      <c r="L1002" s="1">
        <v>633453</v>
      </c>
      <c r="M1002" t="e">
        <f>_xlfn.XLOOKUP(Tabuľka9[[#This Row],[IČO]],#REF!,#REF!)</f>
        <v>#REF!</v>
      </c>
      <c r="N1002" t="e">
        <f>_xlfn.XLOOKUP(Tabuľka9[[#This Row],[IČO]],#REF!,#REF!)</f>
        <v>#REF!</v>
      </c>
    </row>
    <row r="1003" spans="1:14" hidden="1" x14ac:dyDescent="0.35">
      <c r="A1003" t="s">
        <v>125</v>
      </c>
      <c r="B1003" t="s">
        <v>171</v>
      </c>
      <c r="C1003" t="s">
        <v>13</v>
      </c>
      <c r="E1003" s="10">
        <f>IF(COUNTIF(cis_DPH!$B$2:$B$84,B1003)&gt;0,D1003*1.1,IF(COUNTIF(cis_DPH!$B$85:$B$171,B1003)&gt;0,D1003*1.2,"chyba"))</f>
        <v>0</v>
      </c>
      <c r="G1003" s="16" t="e">
        <f>_xlfn.XLOOKUP(Tabuľka9[[#This Row],[položka]],#REF!,#REF!)</f>
        <v>#REF!</v>
      </c>
      <c r="I1003" s="15">
        <f>Tabuľka9[[#This Row],[Aktuálna cena v RZ s DPH]]*Tabuľka9[[#This Row],[Priemerný odber za mesiac]]</f>
        <v>0</v>
      </c>
      <c r="K1003" s="17" t="e">
        <f>Tabuľka9[[#This Row],[Cena za MJ s DPH]]*Tabuľka9[[#This Row],[Predpokladaný odber počas 6 mesiacov]]</f>
        <v>#REF!</v>
      </c>
      <c r="L1003" s="1">
        <v>633453</v>
      </c>
      <c r="M1003" t="e">
        <f>_xlfn.XLOOKUP(Tabuľka9[[#This Row],[IČO]],#REF!,#REF!)</f>
        <v>#REF!</v>
      </c>
      <c r="N1003" t="e">
        <f>_xlfn.XLOOKUP(Tabuľka9[[#This Row],[IČO]],#REF!,#REF!)</f>
        <v>#REF!</v>
      </c>
    </row>
    <row r="1004" spans="1:14" hidden="1" x14ac:dyDescent="0.35">
      <c r="A1004" t="s">
        <v>125</v>
      </c>
      <c r="B1004" t="s">
        <v>172</v>
      </c>
      <c r="C1004" t="s">
        <v>13</v>
      </c>
      <c r="E1004" s="10">
        <f>IF(COUNTIF(cis_DPH!$B$2:$B$84,B1004)&gt;0,D1004*1.1,IF(COUNTIF(cis_DPH!$B$85:$B$171,B1004)&gt;0,D1004*1.2,"chyba"))</f>
        <v>0</v>
      </c>
      <c r="G1004" s="16" t="e">
        <f>_xlfn.XLOOKUP(Tabuľka9[[#This Row],[položka]],#REF!,#REF!)</f>
        <v>#REF!</v>
      </c>
      <c r="I1004" s="15">
        <f>Tabuľka9[[#This Row],[Aktuálna cena v RZ s DPH]]*Tabuľka9[[#This Row],[Priemerný odber za mesiac]]</f>
        <v>0</v>
      </c>
      <c r="K1004" s="17" t="e">
        <f>Tabuľka9[[#This Row],[Cena za MJ s DPH]]*Tabuľka9[[#This Row],[Predpokladaný odber počas 6 mesiacov]]</f>
        <v>#REF!</v>
      </c>
      <c r="L1004" s="1">
        <v>633453</v>
      </c>
      <c r="M1004" t="e">
        <f>_xlfn.XLOOKUP(Tabuľka9[[#This Row],[IČO]],#REF!,#REF!)</f>
        <v>#REF!</v>
      </c>
      <c r="N1004" t="e">
        <f>_xlfn.XLOOKUP(Tabuľka9[[#This Row],[IČO]],#REF!,#REF!)</f>
        <v>#REF!</v>
      </c>
    </row>
    <row r="1005" spans="1:14" hidden="1" x14ac:dyDescent="0.35">
      <c r="A1005" t="s">
        <v>125</v>
      </c>
      <c r="B1005" t="s">
        <v>173</v>
      </c>
      <c r="C1005" t="s">
        <v>13</v>
      </c>
      <c r="E1005" s="10">
        <f>IF(COUNTIF(cis_DPH!$B$2:$B$84,B1005)&gt;0,D1005*1.1,IF(COUNTIF(cis_DPH!$B$85:$B$171,B1005)&gt;0,D1005*1.2,"chyba"))</f>
        <v>0</v>
      </c>
      <c r="G1005" s="16" t="e">
        <f>_xlfn.XLOOKUP(Tabuľka9[[#This Row],[položka]],#REF!,#REF!)</f>
        <v>#REF!</v>
      </c>
      <c r="I1005" s="15">
        <f>Tabuľka9[[#This Row],[Aktuálna cena v RZ s DPH]]*Tabuľka9[[#This Row],[Priemerný odber za mesiac]]</f>
        <v>0</v>
      </c>
      <c r="K1005" s="17" t="e">
        <f>Tabuľka9[[#This Row],[Cena za MJ s DPH]]*Tabuľka9[[#This Row],[Predpokladaný odber počas 6 mesiacov]]</f>
        <v>#REF!</v>
      </c>
      <c r="L1005" s="1">
        <v>633453</v>
      </c>
      <c r="M1005" t="e">
        <f>_xlfn.XLOOKUP(Tabuľka9[[#This Row],[IČO]],#REF!,#REF!)</f>
        <v>#REF!</v>
      </c>
      <c r="N1005" t="e">
        <f>_xlfn.XLOOKUP(Tabuľka9[[#This Row],[IČO]],#REF!,#REF!)</f>
        <v>#REF!</v>
      </c>
    </row>
    <row r="1006" spans="1:14" hidden="1" x14ac:dyDescent="0.35">
      <c r="A1006" t="s">
        <v>125</v>
      </c>
      <c r="B1006" t="s">
        <v>174</v>
      </c>
      <c r="C1006" t="s">
        <v>13</v>
      </c>
      <c r="D1006" s="9">
        <v>2.5</v>
      </c>
      <c r="E1006" s="10">
        <f>IF(COUNTIF(cis_DPH!$B$2:$B$84,B1006)&gt;0,D1006*1.1,IF(COUNTIF(cis_DPH!$B$85:$B$171,B1006)&gt;0,D1006*1.2,"chyba"))</f>
        <v>3</v>
      </c>
      <c r="G1006" s="16" t="e">
        <f>_xlfn.XLOOKUP(Tabuľka9[[#This Row],[položka]],#REF!,#REF!)</f>
        <v>#REF!</v>
      </c>
      <c r="H1006">
        <v>3</v>
      </c>
      <c r="I1006" s="15">
        <f>Tabuľka9[[#This Row],[Aktuálna cena v RZ s DPH]]*Tabuľka9[[#This Row],[Priemerný odber za mesiac]]</f>
        <v>9</v>
      </c>
      <c r="J1006">
        <v>18</v>
      </c>
      <c r="K1006" s="17" t="e">
        <f>Tabuľka9[[#This Row],[Cena za MJ s DPH]]*Tabuľka9[[#This Row],[Predpokladaný odber počas 6 mesiacov]]</f>
        <v>#REF!</v>
      </c>
      <c r="L1006" s="1">
        <v>633453</v>
      </c>
      <c r="M1006" t="e">
        <f>_xlfn.XLOOKUP(Tabuľka9[[#This Row],[IČO]],#REF!,#REF!)</f>
        <v>#REF!</v>
      </c>
      <c r="N1006" t="e">
        <f>_xlfn.XLOOKUP(Tabuľka9[[#This Row],[IČO]],#REF!,#REF!)</f>
        <v>#REF!</v>
      </c>
    </row>
    <row r="1007" spans="1:14" hidden="1" x14ac:dyDescent="0.35">
      <c r="A1007" t="s">
        <v>125</v>
      </c>
      <c r="B1007" t="s">
        <v>175</v>
      </c>
      <c r="C1007" t="s">
        <v>13</v>
      </c>
      <c r="D1007" s="9">
        <v>4</v>
      </c>
      <c r="E1007" s="10">
        <f>IF(COUNTIF(cis_DPH!$B$2:$B$84,B1007)&gt;0,D1007*1.1,IF(COUNTIF(cis_DPH!$B$85:$B$171,B1007)&gt;0,D1007*1.2,"chyba"))</f>
        <v>4.8</v>
      </c>
      <c r="G1007" s="16" t="e">
        <f>_xlfn.XLOOKUP(Tabuľka9[[#This Row],[položka]],#REF!,#REF!)</f>
        <v>#REF!</v>
      </c>
      <c r="H1007">
        <v>3</v>
      </c>
      <c r="I1007" s="15">
        <f>Tabuľka9[[#This Row],[Aktuálna cena v RZ s DPH]]*Tabuľka9[[#This Row],[Priemerný odber za mesiac]]</f>
        <v>14.399999999999999</v>
      </c>
      <c r="J1007">
        <v>18</v>
      </c>
      <c r="K1007" s="17" t="e">
        <f>Tabuľka9[[#This Row],[Cena za MJ s DPH]]*Tabuľka9[[#This Row],[Predpokladaný odber počas 6 mesiacov]]</f>
        <v>#REF!</v>
      </c>
      <c r="L1007" s="1">
        <v>633453</v>
      </c>
      <c r="M1007" t="e">
        <f>_xlfn.XLOOKUP(Tabuľka9[[#This Row],[IČO]],#REF!,#REF!)</f>
        <v>#REF!</v>
      </c>
      <c r="N1007" t="e">
        <f>_xlfn.XLOOKUP(Tabuľka9[[#This Row],[IČO]],#REF!,#REF!)</f>
        <v>#REF!</v>
      </c>
    </row>
    <row r="1008" spans="1:14" hidden="1" x14ac:dyDescent="0.35">
      <c r="A1008" t="s">
        <v>125</v>
      </c>
      <c r="B1008" t="s">
        <v>176</v>
      </c>
      <c r="C1008" t="s">
        <v>13</v>
      </c>
      <c r="D1008" s="9">
        <v>3.6</v>
      </c>
      <c r="E1008" s="10">
        <f>IF(COUNTIF(cis_DPH!$B$2:$B$84,B1008)&gt;0,D1008*1.1,IF(COUNTIF(cis_DPH!$B$85:$B$171,B1008)&gt;0,D1008*1.2,"chyba"))</f>
        <v>4.32</v>
      </c>
      <c r="G1008" s="16" t="e">
        <f>_xlfn.XLOOKUP(Tabuľka9[[#This Row],[položka]],#REF!,#REF!)</f>
        <v>#REF!</v>
      </c>
      <c r="H1008">
        <v>5</v>
      </c>
      <c r="I1008" s="15">
        <f>Tabuľka9[[#This Row],[Aktuálna cena v RZ s DPH]]*Tabuľka9[[#This Row],[Priemerný odber za mesiac]]</f>
        <v>21.6</v>
      </c>
      <c r="J1008">
        <v>30</v>
      </c>
      <c r="K1008" s="17" t="e">
        <f>Tabuľka9[[#This Row],[Cena za MJ s DPH]]*Tabuľka9[[#This Row],[Predpokladaný odber počas 6 mesiacov]]</f>
        <v>#REF!</v>
      </c>
      <c r="L1008" s="1">
        <v>633453</v>
      </c>
      <c r="M1008" t="e">
        <f>_xlfn.XLOOKUP(Tabuľka9[[#This Row],[IČO]],#REF!,#REF!)</f>
        <v>#REF!</v>
      </c>
      <c r="N1008" t="e">
        <f>_xlfn.XLOOKUP(Tabuľka9[[#This Row],[IČO]],#REF!,#REF!)</f>
        <v>#REF!</v>
      </c>
    </row>
    <row r="1009" spans="1:14" hidden="1" x14ac:dyDescent="0.35">
      <c r="A1009" t="s">
        <v>125</v>
      </c>
      <c r="B1009" t="s">
        <v>177</v>
      </c>
      <c r="C1009" t="s">
        <v>13</v>
      </c>
      <c r="E1009" s="10">
        <f>IF(COUNTIF(cis_DPH!$B$2:$B$84,B1009)&gt;0,D1009*1.1,IF(COUNTIF(cis_DPH!$B$85:$B$171,B1009)&gt;0,D1009*1.2,"chyba"))</f>
        <v>0</v>
      </c>
      <c r="G1009" s="16" t="e">
        <f>_xlfn.XLOOKUP(Tabuľka9[[#This Row],[položka]],#REF!,#REF!)</f>
        <v>#REF!</v>
      </c>
      <c r="I1009" s="15">
        <f>Tabuľka9[[#This Row],[Aktuálna cena v RZ s DPH]]*Tabuľka9[[#This Row],[Priemerný odber za mesiac]]</f>
        <v>0</v>
      </c>
      <c r="K1009" s="17" t="e">
        <f>Tabuľka9[[#This Row],[Cena za MJ s DPH]]*Tabuľka9[[#This Row],[Predpokladaný odber počas 6 mesiacov]]</f>
        <v>#REF!</v>
      </c>
      <c r="L1009" s="1">
        <v>633453</v>
      </c>
      <c r="M1009" t="e">
        <f>_xlfn.XLOOKUP(Tabuľka9[[#This Row],[IČO]],#REF!,#REF!)</f>
        <v>#REF!</v>
      </c>
      <c r="N1009" t="e">
        <f>_xlfn.XLOOKUP(Tabuľka9[[#This Row],[IČO]],#REF!,#REF!)</f>
        <v>#REF!</v>
      </c>
    </row>
    <row r="1010" spans="1:14" hidden="1" x14ac:dyDescent="0.35">
      <c r="A1010" t="s">
        <v>125</v>
      </c>
      <c r="B1010" t="s">
        <v>178</v>
      </c>
      <c r="C1010" t="s">
        <v>13</v>
      </c>
      <c r="E1010" s="10">
        <f>IF(COUNTIF(cis_DPH!$B$2:$B$84,B1010)&gt;0,D1010*1.1,IF(COUNTIF(cis_DPH!$B$85:$B$171,B1010)&gt;0,D1010*1.2,"chyba"))</f>
        <v>0</v>
      </c>
      <c r="G1010" s="16" t="e">
        <f>_xlfn.XLOOKUP(Tabuľka9[[#This Row],[položka]],#REF!,#REF!)</f>
        <v>#REF!</v>
      </c>
      <c r="I1010" s="15">
        <f>Tabuľka9[[#This Row],[Aktuálna cena v RZ s DPH]]*Tabuľka9[[#This Row],[Priemerný odber za mesiac]]</f>
        <v>0</v>
      </c>
      <c r="K1010" s="17" t="e">
        <f>Tabuľka9[[#This Row],[Cena za MJ s DPH]]*Tabuľka9[[#This Row],[Predpokladaný odber počas 6 mesiacov]]</f>
        <v>#REF!</v>
      </c>
      <c r="L1010" s="1">
        <v>633453</v>
      </c>
      <c r="M1010" t="e">
        <f>_xlfn.XLOOKUP(Tabuľka9[[#This Row],[IČO]],#REF!,#REF!)</f>
        <v>#REF!</v>
      </c>
      <c r="N1010" t="e">
        <f>_xlfn.XLOOKUP(Tabuľka9[[#This Row],[IČO]],#REF!,#REF!)</f>
        <v>#REF!</v>
      </c>
    </row>
    <row r="1011" spans="1:14" hidden="1" x14ac:dyDescent="0.35">
      <c r="A1011" t="s">
        <v>125</v>
      </c>
      <c r="B1011" t="s">
        <v>179</v>
      </c>
      <c r="C1011" t="s">
        <v>13</v>
      </c>
      <c r="D1011" s="9">
        <v>4</v>
      </c>
      <c r="E1011" s="10">
        <f>IF(COUNTIF(cis_DPH!$B$2:$B$84,B1011)&gt;0,D1011*1.1,IF(COUNTIF(cis_DPH!$B$85:$B$171,B1011)&gt;0,D1011*1.2,"chyba"))</f>
        <v>4.8</v>
      </c>
      <c r="G1011" s="16" t="e">
        <f>_xlfn.XLOOKUP(Tabuľka9[[#This Row],[položka]],#REF!,#REF!)</f>
        <v>#REF!</v>
      </c>
      <c r="H1011">
        <v>5</v>
      </c>
      <c r="I1011" s="15">
        <f>Tabuľka9[[#This Row],[Aktuálna cena v RZ s DPH]]*Tabuľka9[[#This Row],[Priemerný odber za mesiac]]</f>
        <v>24</v>
      </c>
      <c r="J1011">
        <v>30</v>
      </c>
      <c r="K1011" s="17" t="e">
        <f>Tabuľka9[[#This Row],[Cena za MJ s DPH]]*Tabuľka9[[#This Row],[Predpokladaný odber počas 6 mesiacov]]</f>
        <v>#REF!</v>
      </c>
      <c r="L1011" s="1">
        <v>633453</v>
      </c>
      <c r="M1011" t="e">
        <f>_xlfn.XLOOKUP(Tabuľka9[[#This Row],[IČO]],#REF!,#REF!)</f>
        <v>#REF!</v>
      </c>
      <c r="N1011" t="e">
        <f>_xlfn.XLOOKUP(Tabuľka9[[#This Row],[IČO]],#REF!,#REF!)</f>
        <v>#REF!</v>
      </c>
    </row>
    <row r="1012" spans="1:14" hidden="1" x14ac:dyDescent="0.35">
      <c r="A1012" t="s">
        <v>125</v>
      </c>
      <c r="B1012" t="s">
        <v>180</v>
      </c>
      <c r="C1012" t="s">
        <v>13</v>
      </c>
      <c r="E1012" s="10">
        <f>IF(COUNTIF(cis_DPH!$B$2:$B$84,B1012)&gt;0,D1012*1.1,IF(COUNTIF(cis_DPH!$B$85:$B$171,B1012)&gt;0,D1012*1.2,"chyba"))</f>
        <v>0</v>
      </c>
      <c r="G1012" s="16" t="e">
        <f>_xlfn.XLOOKUP(Tabuľka9[[#This Row],[položka]],#REF!,#REF!)</f>
        <v>#REF!</v>
      </c>
      <c r="I1012" s="15">
        <f>Tabuľka9[[#This Row],[Aktuálna cena v RZ s DPH]]*Tabuľka9[[#This Row],[Priemerný odber za mesiac]]</f>
        <v>0</v>
      </c>
      <c r="K1012" s="17" t="e">
        <f>Tabuľka9[[#This Row],[Cena za MJ s DPH]]*Tabuľka9[[#This Row],[Predpokladaný odber počas 6 mesiacov]]</f>
        <v>#REF!</v>
      </c>
      <c r="L1012" s="1">
        <v>633453</v>
      </c>
      <c r="M1012" t="e">
        <f>_xlfn.XLOOKUP(Tabuľka9[[#This Row],[IČO]],#REF!,#REF!)</f>
        <v>#REF!</v>
      </c>
      <c r="N1012" t="e">
        <f>_xlfn.XLOOKUP(Tabuľka9[[#This Row],[IČO]],#REF!,#REF!)</f>
        <v>#REF!</v>
      </c>
    </row>
    <row r="1013" spans="1:14" hidden="1" x14ac:dyDescent="0.35">
      <c r="A1013" t="s">
        <v>125</v>
      </c>
      <c r="B1013" t="s">
        <v>181</v>
      </c>
      <c r="C1013" t="s">
        <v>13</v>
      </c>
      <c r="E1013" s="10">
        <f>IF(COUNTIF(cis_DPH!$B$2:$B$84,B1013)&gt;0,D1013*1.1,IF(COUNTIF(cis_DPH!$B$85:$B$171,B1013)&gt;0,D1013*1.2,"chyba"))</f>
        <v>0</v>
      </c>
      <c r="G1013" s="16" t="e">
        <f>_xlfn.XLOOKUP(Tabuľka9[[#This Row],[položka]],#REF!,#REF!)</f>
        <v>#REF!</v>
      </c>
      <c r="I1013" s="15">
        <f>Tabuľka9[[#This Row],[Aktuálna cena v RZ s DPH]]*Tabuľka9[[#This Row],[Priemerný odber za mesiac]]</f>
        <v>0</v>
      </c>
      <c r="K1013" s="17" t="e">
        <f>Tabuľka9[[#This Row],[Cena za MJ s DPH]]*Tabuľka9[[#This Row],[Predpokladaný odber počas 6 mesiacov]]</f>
        <v>#REF!</v>
      </c>
      <c r="L1013" s="1">
        <v>633453</v>
      </c>
      <c r="M1013" t="e">
        <f>_xlfn.XLOOKUP(Tabuľka9[[#This Row],[IČO]],#REF!,#REF!)</f>
        <v>#REF!</v>
      </c>
      <c r="N1013" t="e">
        <f>_xlfn.XLOOKUP(Tabuľka9[[#This Row],[IČO]],#REF!,#REF!)</f>
        <v>#REF!</v>
      </c>
    </row>
    <row r="1014" spans="1:14" hidden="1" x14ac:dyDescent="0.35">
      <c r="A1014" t="s">
        <v>125</v>
      </c>
      <c r="B1014" t="s">
        <v>182</v>
      </c>
      <c r="C1014" t="s">
        <v>13</v>
      </c>
      <c r="E1014" s="10">
        <f>IF(COUNTIF(cis_DPH!$B$2:$B$84,B1014)&gt;0,D1014*1.1,IF(COUNTIF(cis_DPH!$B$85:$B$171,B1014)&gt;0,D1014*1.2,"chyba"))</f>
        <v>0</v>
      </c>
      <c r="G1014" s="16" t="e">
        <f>_xlfn.XLOOKUP(Tabuľka9[[#This Row],[položka]],#REF!,#REF!)</f>
        <v>#REF!</v>
      </c>
      <c r="I1014" s="15">
        <f>Tabuľka9[[#This Row],[Aktuálna cena v RZ s DPH]]*Tabuľka9[[#This Row],[Priemerný odber za mesiac]]</f>
        <v>0</v>
      </c>
      <c r="K1014" s="17" t="e">
        <f>Tabuľka9[[#This Row],[Cena za MJ s DPH]]*Tabuľka9[[#This Row],[Predpokladaný odber počas 6 mesiacov]]</f>
        <v>#REF!</v>
      </c>
      <c r="L1014" s="1">
        <v>633453</v>
      </c>
      <c r="M1014" t="e">
        <f>_xlfn.XLOOKUP(Tabuľka9[[#This Row],[IČO]],#REF!,#REF!)</f>
        <v>#REF!</v>
      </c>
      <c r="N1014" t="e">
        <f>_xlfn.XLOOKUP(Tabuľka9[[#This Row],[IČO]],#REF!,#REF!)</f>
        <v>#REF!</v>
      </c>
    </row>
    <row r="1015" spans="1:14" hidden="1" x14ac:dyDescent="0.35">
      <c r="A1015" t="s">
        <v>125</v>
      </c>
      <c r="B1015" t="s">
        <v>183</v>
      </c>
      <c r="C1015" t="s">
        <v>13</v>
      </c>
      <c r="E1015" s="10">
        <f>IF(COUNTIF(cis_DPH!$B$2:$B$84,B1015)&gt;0,D1015*1.1,IF(COUNTIF(cis_DPH!$B$85:$B$171,B1015)&gt;0,D1015*1.2,"chyba"))</f>
        <v>0</v>
      </c>
      <c r="G1015" s="16" t="e">
        <f>_xlfn.XLOOKUP(Tabuľka9[[#This Row],[položka]],#REF!,#REF!)</f>
        <v>#REF!</v>
      </c>
      <c r="I1015" s="15">
        <f>Tabuľka9[[#This Row],[Aktuálna cena v RZ s DPH]]*Tabuľka9[[#This Row],[Priemerný odber za mesiac]]</f>
        <v>0</v>
      </c>
      <c r="K1015" s="17" t="e">
        <f>Tabuľka9[[#This Row],[Cena za MJ s DPH]]*Tabuľka9[[#This Row],[Predpokladaný odber počas 6 mesiacov]]</f>
        <v>#REF!</v>
      </c>
      <c r="L1015" s="1">
        <v>633453</v>
      </c>
      <c r="M1015" t="e">
        <f>_xlfn.XLOOKUP(Tabuľka9[[#This Row],[IČO]],#REF!,#REF!)</f>
        <v>#REF!</v>
      </c>
      <c r="N1015" t="e">
        <f>_xlfn.XLOOKUP(Tabuľka9[[#This Row],[IČO]],#REF!,#REF!)</f>
        <v>#REF!</v>
      </c>
    </row>
    <row r="1016" spans="1:14" hidden="1" x14ac:dyDescent="0.35">
      <c r="A1016" t="s">
        <v>125</v>
      </c>
      <c r="B1016" t="s">
        <v>184</v>
      </c>
      <c r="C1016" t="s">
        <v>13</v>
      </c>
      <c r="E1016" s="10">
        <f>IF(COUNTIF(cis_DPH!$B$2:$B$84,B1016)&gt;0,D1016*1.1,IF(COUNTIF(cis_DPH!$B$85:$B$171,B1016)&gt;0,D1016*1.2,"chyba"))</f>
        <v>0</v>
      </c>
      <c r="G1016" s="16" t="e">
        <f>_xlfn.XLOOKUP(Tabuľka9[[#This Row],[položka]],#REF!,#REF!)</f>
        <v>#REF!</v>
      </c>
      <c r="I1016" s="15">
        <f>Tabuľka9[[#This Row],[Aktuálna cena v RZ s DPH]]*Tabuľka9[[#This Row],[Priemerný odber za mesiac]]</f>
        <v>0</v>
      </c>
      <c r="K1016" s="17" t="e">
        <f>Tabuľka9[[#This Row],[Cena za MJ s DPH]]*Tabuľka9[[#This Row],[Predpokladaný odber počas 6 mesiacov]]</f>
        <v>#REF!</v>
      </c>
      <c r="L1016" s="1">
        <v>633453</v>
      </c>
      <c r="M1016" t="e">
        <f>_xlfn.XLOOKUP(Tabuľka9[[#This Row],[IČO]],#REF!,#REF!)</f>
        <v>#REF!</v>
      </c>
      <c r="N1016" t="e">
        <f>_xlfn.XLOOKUP(Tabuľka9[[#This Row],[IČO]],#REF!,#REF!)</f>
        <v>#REF!</v>
      </c>
    </row>
    <row r="1017" spans="1:14" hidden="1" x14ac:dyDescent="0.35">
      <c r="A1017" t="s">
        <v>125</v>
      </c>
      <c r="B1017" t="s">
        <v>185</v>
      </c>
      <c r="C1017" t="s">
        <v>13</v>
      </c>
      <c r="E1017" s="10">
        <f>IF(COUNTIF(cis_DPH!$B$2:$B$84,B1017)&gt;0,D1017*1.1,IF(COUNTIF(cis_DPH!$B$85:$B$171,B1017)&gt;0,D1017*1.2,"chyba"))</f>
        <v>0</v>
      </c>
      <c r="G1017" s="16" t="e">
        <f>_xlfn.XLOOKUP(Tabuľka9[[#This Row],[položka]],#REF!,#REF!)</f>
        <v>#REF!</v>
      </c>
      <c r="I1017" s="15">
        <f>Tabuľka9[[#This Row],[Aktuálna cena v RZ s DPH]]*Tabuľka9[[#This Row],[Priemerný odber za mesiac]]</f>
        <v>0</v>
      </c>
      <c r="K1017" s="17" t="e">
        <f>Tabuľka9[[#This Row],[Cena za MJ s DPH]]*Tabuľka9[[#This Row],[Predpokladaný odber počas 6 mesiacov]]</f>
        <v>#REF!</v>
      </c>
      <c r="L1017" s="1">
        <v>633453</v>
      </c>
      <c r="M1017" t="e">
        <f>_xlfn.XLOOKUP(Tabuľka9[[#This Row],[IČO]],#REF!,#REF!)</f>
        <v>#REF!</v>
      </c>
      <c r="N1017" t="e">
        <f>_xlfn.XLOOKUP(Tabuľka9[[#This Row],[IČO]],#REF!,#REF!)</f>
        <v>#REF!</v>
      </c>
    </row>
    <row r="1018" spans="1:14" hidden="1" x14ac:dyDescent="0.35">
      <c r="A1018" t="s">
        <v>125</v>
      </c>
      <c r="B1018" t="s">
        <v>186</v>
      </c>
      <c r="C1018" t="s">
        <v>13</v>
      </c>
      <c r="D1018" s="9">
        <v>3.9</v>
      </c>
      <c r="E1018" s="10">
        <f>IF(COUNTIF(cis_DPH!$B$2:$B$84,B1018)&gt;0,D1018*1.1,IF(COUNTIF(cis_DPH!$B$85:$B$171,B1018)&gt;0,D1018*1.2,"chyba"))</f>
        <v>4.68</v>
      </c>
      <c r="G1018" s="16" t="e">
        <f>_xlfn.XLOOKUP(Tabuľka9[[#This Row],[položka]],#REF!,#REF!)</f>
        <v>#REF!</v>
      </c>
      <c r="H1018">
        <v>4</v>
      </c>
      <c r="I1018" s="15">
        <f>Tabuľka9[[#This Row],[Aktuálna cena v RZ s DPH]]*Tabuľka9[[#This Row],[Priemerný odber za mesiac]]</f>
        <v>18.72</v>
      </c>
      <c r="J1018">
        <v>24</v>
      </c>
      <c r="K1018" s="17" t="e">
        <f>Tabuľka9[[#This Row],[Cena za MJ s DPH]]*Tabuľka9[[#This Row],[Predpokladaný odber počas 6 mesiacov]]</f>
        <v>#REF!</v>
      </c>
      <c r="L1018" s="1">
        <v>633453</v>
      </c>
      <c r="M1018" t="e">
        <f>_xlfn.XLOOKUP(Tabuľka9[[#This Row],[IČO]],#REF!,#REF!)</f>
        <v>#REF!</v>
      </c>
      <c r="N1018" t="e">
        <f>_xlfn.XLOOKUP(Tabuľka9[[#This Row],[IČO]],#REF!,#REF!)</f>
        <v>#REF!</v>
      </c>
    </row>
    <row r="1019" spans="1:14" hidden="1" x14ac:dyDescent="0.35">
      <c r="A1019" t="s">
        <v>95</v>
      </c>
      <c r="B1019" t="s">
        <v>187</v>
      </c>
      <c r="C1019" t="s">
        <v>48</v>
      </c>
      <c r="D1019" s="9">
        <v>0.83</v>
      </c>
      <c r="E1019" s="10">
        <f>IF(COUNTIF(cis_DPH!$B$2:$B$84,B1019)&gt;0,D1019*1.1,IF(COUNTIF(cis_DPH!$B$85:$B$171,B1019)&gt;0,D1019*1.2,"chyba"))</f>
        <v>0.91300000000000003</v>
      </c>
      <c r="G1019" s="16" t="e">
        <f>_xlfn.XLOOKUP(Tabuľka9[[#This Row],[položka]],#REF!,#REF!)</f>
        <v>#REF!</v>
      </c>
      <c r="H1019">
        <v>17</v>
      </c>
      <c r="I1019" s="15">
        <f>Tabuľka9[[#This Row],[Aktuálna cena v RZ s DPH]]*Tabuľka9[[#This Row],[Priemerný odber za mesiac]]</f>
        <v>15.521000000000001</v>
      </c>
      <c r="J1019">
        <v>102</v>
      </c>
      <c r="K1019" s="17" t="e">
        <f>Tabuľka9[[#This Row],[Cena za MJ s DPH]]*Tabuľka9[[#This Row],[Predpokladaný odber počas 6 mesiacov]]</f>
        <v>#REF!</v>
      </c>
      <c r="L1019" s="1">
        <v>633453</v>
      </c>
      <c r="M1019" t="e">
        <f>_xlfn.XLOOKUP(Tabuľka9[[#This Row],[IČO]],#REF!,#REF!)</f>
        <v>#REF!</v>
      </c>
      <c r="N1019" t="e">
        <f>_xlfn.XLOOKUP(Tabuľka9[[#This Row],[IČO]],#REF!,#REF!)</f>
        <v>#REF!</v>
      </c>
    </row>
    <row r="1020" spans="1:14" hidden="1" x14ac:dyDescent="0.35">
      <c r="A1020" t="s">
        <v>95</v>
      </c>
      <c r="B1020" t="s">
        <v>188</v>
      </c>
      <c r="C1020" t="s">
        <v>13</v>
      </c>
      <c r="E1020" s="10">
        <f>IF(COUNTIF(cis_DPH!$B$2:$B$84,B1020)&gt;0,D1020*1.1,IF(COUNTIF(cis_DPH!$B$85:$B$171,B1020)&gt;0,D1020*1.2,"chyba"))</f>
        <v>0</v>
      </c>
      <c r="G1020" s="16" t="e">
        <f>_xlfn.XLOOKUP(Tabuľka9[[#This Row],[položka]],#REF!,#REF!)</f>
        <v>#REF!</v>
      </c>
      <c r="I1020" s="15">
        <f>Tabuľka9[[#This Row],[Aktuálna cena v RZ s DPH]]*Tabuľka9[[#This Row],[Priemerný odber za mesiac]]</f>
        <v>0</v>
      </c>
      <c r="K1020" s="17" t="e">
        <f>Tabuľka9[[#This Row],[Cena za MJ s DPH]]*Tabuľka9[[#This Row],[Predpokladaný odber počas 6 mesiacov]]</f>
        <v>#REF!</v>
      </c>
      <c r="L1020" s="1">
        <v>633453</v>
      </c>
      <c r="M1020" t="e">
        <f>_xlfn.XLOOKUP(Tabuľka9[[#This Row],[IČO]],#REF!,#REF!)</f>
        <v>#REF!</v>
      </c>
      <c r="N1020" t="e">
        <f>_xlfn.XLOOKUP(Tabuľka9[[#This Row],[IČO]],#REF!,#REF!)</f>
        <v>#REF!</v>
      </c>
    </row>
    <row r="1021" spans="1:14" hidden="1" x14ac:dyDescent="0.35">
      <c r="A1021" t="s">
        <v>95</v>
      </c>
      <c r="B1021" t="s">
        <v>189</v>
      </c>
      <c r="C1021" t="s">
        <v>13</v>
      </c>
      <c r="E1021" s="10">
        <f>IF(COUNTIF(cis_DPH!$B$2:$B$84,B1021)&gt;0,D1021*1.1,IF(COUNTIF(cis_DPH!$B$85:$B$171,B1021)&gt;0,D1021*1.2,"chyba"))</f>
        <v>0</v>
      </c>
      <c r="G1021" s="16" t="e">
        <f>_xlfn.XLOOKUP(Tabuľka9[[#This Row],[položka]],#REF!,#REF!)</f>
        <v>#REF!</v>
      </c>
      <c r="I1021" s="15">
        <f>Tabuľka9[[#This Row],[Aktuálna cena v RZ s DPH]]*Tabuľka9[[#This Row],[Priemerný odber za mesiac]]</f>
        <v>0</v>
      </c>
      <c r="K1021" s="17" t="e">
        <f>Tabuľka9[[#This Row],[Cena za MJ s DPH]]*Tabuľka9[[#This Row],[Predpokladaný odber počas 6 mesiacov]]</f>
        <v>#REF!</v>
      </c>
      <c r="L1021" s="1">
        <v>633453</v>
      </c>
      <c r="M1021" t="e">
        <f>_xlfn.XLOOKUP(Tabuľka9[[#This Row],[IČO]],#REF!,#REF!)</f>
        <v>#REF!</v>
      </c>
      <c r="N1021" t="e">
        <f>_xlfn.XLOOKUP(Tabuľka9[[#This Row],[IČO]],#REF!,#REF!)</f>
        <v>#REF!</v>
      </c>
    </row>
    <row r="1022" spans="1:14" hidden="1" x14ac:dyDescent="0.35">
      <c r="A1022" t="s">
        <v>10</v>
      </c>
      <c r="B1022" t="s">
        <v>11</v>
      </c>
      <c r="C1022" t="s">
        <v>13</v>
      </c>
      <c r="E1022" s="10">
        <f>IF(COUNTIF(cis_DPH!$B$2:$B$84,B1022)&gt;0,D1022*1.1,IF(COUNTIF(cis_DPH!$B$85:$B$171,B1022)&gt;0,D1022*1.2,"chyba"))</f>
        <v>0</v>
      </c>
      <c r="G1022" s="16" t="e">
        <f>_xlfn.XLOOKUP(Tabuľka9[[#This Row],[položka]],#REF!,#REF!)</f>
        <v>#REF!</v>
      </c>
      <c r="I1022" s="15">
        <f>Tabuľka9[[#This Row],[Aktuálna cena v RZ s DPH]]*Tabuľka9[[#This Row],[Priemerný odber za mesiac]]</f>
        <v>0</v>
      </c>
      <c r="K1022" s="17" t="e">
        <f>Tabuľka9[[#This Row],[Cena za MJ s DPH]]*Tabuľka9[[#This Row],[Predpokladaný odber počas 6 mesiacov]]</f>
        <v>#REF!</v>
      </c>
      <c r="L1022" s="1">
        <v>648493</v>
      </c>
      <c r="M1022" t="e">
        <f>_xlfn.XLOOKUP(Tabuľka9[[#This Row],[IČO]],#REF!,#REF!)</f>
        <v>#REF!</v>
      </c>
      <c r="N1022" t="e">
        <f>_xlfn.XLOOKUP(Tabuľka9[[#This Row],[IČO]],#REF!,#REF!)</f>
        <v>#REF!</v>
      </c>
    </row>
    <row r="1023" spans="1:14" hidden="1" x14ac:dyDescent="0.35">
      <c r="A1023" t="s">
        <v>10</v>
      </c>
      <c r="B1023" t="s">
        <v>12</v>
      </c>
      <c r="C1023" t="s">
        <v>13</v>
      </c>
      <c r="D1023" s="9">
        <v>1.8</v>
      </c>
      <c r="E1023" s="10">
        <f>IF(COUNTIF(cis_DPH!$B$2:$B$84,B1023)&gt;0,D1023*1.1,IF(COUNTIF(cis_DPH!$B$85:$B$171,B1023)&gt;0,D1023*1.2,"chyba"))</f>
        <v>1.9800000000000002</v>
      </c>
      <c r="G1023" s="16" t="e">
        <f>_xlfn.XLOOKUP(Tabuľka9[[#This Row],[položka]],#REF!,#REF!)</f>
        <v>#REF!</v>
      </c>
      <c r="H1023">
        <v>6</v>
      </c>
      <c r="I1023" s="15">
        <f>Tabuľka9[[#This Row],[Aktuálna cena v RZ s DPH]]*Tabuľka9[[#This Row],[Priemerný odber za mesiac]]</f>
        <v>11.88</v>
      </c>
      <c r="J1023">
        <v>12</v>
      </c>
      <c r="K1023" s="17" t="e">
        <f>Tabuľka9[[#This Row],[Cena za MJ s DPH]]*Tabuľka9[[#This Row],[Predpokladaný odber počas 6 mesiacov]]</f>
        <v>#REF!</v>
      </c>
      <c r="L1023" s="1">
        <v>648493</v>
      </c>
      <c r="M1023" t="e">
        <f>_xlfn.XLOOKUP(Tabuľka9[[#This Row],[IČO]],#REF!,#REF!)</f>
        <v>#REF!</v>
      </c>
      <c r="N1023" t="e">
        <f>_xlfn.XLOOKUP(Tabuľka9[[#This Row],[IČO]],#REF!,#REF!)</f>
        <v>#REF!</v>
      </c>
    </row>
    <row r="1024" spans="1:14" hidden="1" x14ac:dyDescent="0.35">
      <c r="A1024" t="s">
        <v>10</v>
      </c>
      <c r="B1024" t="s">
        <v>14</v>
      </c>
      <c r="C1024" t="s">
        <v>13</v>
      </c>
      <c r="D1024" s="9">
        <v>1.3</v>
      </c>
      <c r="E1024" s="10">
        <f>IF(COUNTIF(cis_DPH!$B$2:$B$84,B1024)&gt;0,D1024*1.1,IF(COUNTIF(cis_DPH!$B$85:$B$171,B1024)&gt;0,D1024*1.2,"chyba"))</f>
        <v>1.56</v>
      </c>
      <c r="G1024" s="16" t="e">
        <f>_xlfn.XLOOKUP(Tabuľka9[[#This Row],[položka]],#REF!,#REF!)</f>
        <v>#REF!</v>
      </c>
      <c r="H1024">
        <v>12</v>
      </c>
      <c r="I1024" s="15">
        <f>Tabuľka9[[#This Row],[Aktuálna cena v RZ s DPH]]*Tabuľka9[[#This Row],[Priemerný odber za mesiac]]</f>
        <v>18.72</v>
      </c>
      <c r="J1024">
        <v>50</v>
      </c>
      <c r="K1024" s="17" t="e">
        <f>Tabuľka9[[#This Row],[Cena za MJ s DPH]]*Tabuľka9[[#This Row],[Predpokladaný odber počas 6 mesiacov]]</f>
        <v>#REF!</v>
      </c>
      <c r="L1024" s="1">
        <v>648493</v>
      </c>
      <c r="M1024" t="e">
        <f>_xlfn.XLOOKUP(Tabuľka9[[#This Row],[IČO]],#REF!,#REF!)</f>
        <v>#REF!</v>
      </c>
      <c r="N1024" t="e">
        <f>_xlfn.XLOOKUP(Tabuľka9[[#This Row],[IČO]],#REF!,#REF!)</f>
        <v>#REF!</v>
      </c>
    </row>
    <row r="1025" spans="1:14" hidden="1" x14ac:dyDescent="0.35">
      <c r="A1025" t="s">
        <v>10</v>
      </c>
      <c r="B1025" t="s">
        <v>15</v>
      </c>
      <c r="C1025" t="s">
        <v>13</v>
      </c>
      <c r="D1025" s="9">
        <v>0.4</v>
      </c>
      <c r="E1025" s="10">
        <f>IF(COUNTIF(cis_DPH!$B$2:$B$84,B1025)&gt;0,D1025*1.1,IF(COUNTIF(cis_DPH!$B$85:$B$171,B1025)&gt;0,D1025*1.2,"chyba"))</f>
        <v>0.44000000000000006</v>
      </c>
      <c r="G1025" s="16" t="e">
        <f>_xlfn.XLOOKUP(Tabuľka9[[#This Row],[položka]],#REF!,#REF!)</f>
        <v>#REF!</v>
      </c>
      <c r="H1025">
        <v>36</v>
      </c>
      <c r="I1025" s="15">
        <f>Tabuľka9[[#This Row],[Aktuálna cena v RZ s DPH]]*Tabuľka9[[#This Row],[Priemerný odber za mesiac]]</f>
        <v>15.840000000000002</v>
      </c>
      <c r="J1025">
        <v>150</v>
      </c>
      <c r="K1025" s="17" t="e">
        <f>Tabuľka9[[#This Row],[Cena za MJ s DPH]]*Tabuľka9[[#This Row],[Predpokladaný odber počas 6 mesiacov]]</f>
        <v>#REF!</v>
      </c>
      <c r="L1025" s="1">
        <v>648493</v>
      </c>
      <c r="M1025" t="e">
        <f>_xlfn.XLOOKUP(Tabuľka9[[#This Row],[IČO]],#REF!,#REF!)</f>
        <v>#REF!</v>
      </c>
      <c r="N1025" t="e">
        <f>_xlfn.XLOOKUP(Tabuľka9[[#This Row],[IČO]],#REF!,#REF!)</f>
        <v>#REF!</v>
      </c>
    </row>
    <row r="1026" spans="1:14" hidden="1" x14ac:dyDescent="0.35">
      <c r="A1026" t="s">
        <v>10</v>
      </c>
      <c r="B1026" t="s">
        <v>16</v>
      </c>
      <c r="C1026" t="s">
        <v>13</v>
      </c>
      <c r="E1026" s="10">
        <f>IF(COUNTIF(cis_DPH!$B$2:$B$84,B1026)&gt;0,D1026*1.1,IF(COUNTIF(cis_DPH!$B$85:$B$171,B1026)&gt;0,D1026*1.2,"chyba"))</f>
        <v>0</v>
      </c>
      <c r="G1026" s="16" t="e">
        <f>_xlfn.XLOOKUP(Tabuľka9[[#This Row],[položka]],#REF!,#REF!)</f>
        <v>#REF!</v>
      </c>
      <c r="I1026" s="15">
        <f>Tabuľka9[[#This Row],[Aktuálna cena v RZ s DPH]]*Tabuľka9[[#This Row],[Priemerný odber za mesiac]]</f>
        <v>0</v>
      </c>
      <c r="K1026" s="17" t="e">
        <f>Tabuľka9[[#This Row],[Cena za MJ s DPH]]*Tabuľka9[[#This Row],[Predpokladaný odber počas 6 mesiacov]]</f>
        <v>#REF!</v>
      </c>
      <c r="L1026" s="1">
        <v>648493</v>
      </c>
      <c r="M1026" t="e">
        <f>_xlfn.XLOOKUP(Tabuľka9[[#This Row],[IČO]],#REF!,#REF!)</f>
        <v>#REF!</v>
      </c>
      <c r="N1026" t="e">
        <f>_xlfn.XLOOKUP(Tabuľka9[[#This Row],[IČO]],#REF!,#REF!)</f>
        <v>#REF!</v>
      </c>
    </row>
    <row r="1027" spans="1:14" hidden="1" x14ac:dyDescent="0.35">
      <c r="A1027" t="s">
        <v>10</v>
      </c>
      <c r="B1027" t="s">
        <v>17</v>
      </c>
      <c r="C1027" t="s">
        <v>13</v>
      </c>
      <c r="E1027" s="10">
        <f>IF(COUNTIF(cis_DPH!$B$2:$B$84,B1027)&gt;0,D1027*1.1,IF(COUNTIF(cis_DPH!$B$85:$B$171,B1027)&gt;0,D1027*1.2,"chyba"))</f>
        <v>0</v>
      </c>
      <c r="G1027" s="16" t="e">
        <f>_xlfn.XLOOKUP(Tabuľka9[[#This Row],[položka]],#REF!,#REF!)</f>
        <v>#REF!</v>
      </c>
      <c r="I1027" s="15">
        <f>Tabuľka9[[#This Row],[Aktuálna cena v RZ s DPH]]*Tabuľka9[[#This Row],[Priemerný odber za mesiac]]</f>
        <v>0</v>
      </c>
      <c r="K1027" s="17" t="e">
        <f>Tabuľka9[[#This Row],[Cena za MJ s DPH]]*Tabuľka9[[#This Row],[Predpokladaný odber počas 6 mesiacov]]</f>
        <v>#REF!</v>
      </c>
      <c r="L1027" s="1">
        <v>648493</v>
      </c>
      <c r="M1027" t="e">
        <f>_xlfn.XLOOKUP(Tabuľka9[[#This Row],[IČO]],#REF!,#REF!)</f>
        <v>#REF!</v>
      </c>
      <c r="N1027" t="e">
        <f>_xlfn.XLOOKUP(Tabuľka9[[#This Row],[IČO]],#REF!,#REF!)</f>
        <v>#REF!</v>
      </c>
    </row>
    <row r="1028" spans="1:14" hidden="1" x14ac:dyDescent="0.35">
      <c r="A1028" t="s">
        <v>10</v>
      </c>
      <c r="B1028" t="s">
        <v>18</v>
      </c>
      <c r="C1028" t="s">
        <v>19</v>
      </c>
      <c r="E1028" s="10">
        <f>IF(COUNTIF(cis_DPH!$B$2:$B$84,B1028)&gt;0,D1028*1.1,IF(COUNTIF(cis_DPH!$B$85:$B$171,B1028)&gt;0,D1028*1.2,"chyba"))</f>
        <v>0</v>
      </c>
      <c r="G1028" s="16" t="e">
        <f>_xlfn.XLOOKUP(Tabuľka9[[#This Row],[položka]],#REF!,#REF!)</f>
        <v>#REF!</v>
      </c>
      <c r="I1028" s="15">
        <f>Tabuľka9[[#This Row],[Aktuálna cena v RZ s DPH]]*Tabuľka9[[#This Row],[Priemerný odber za mesiac]]</f>
        <v>0</v>
      </c>
      <c r="K1028" s="17" t="e">
        <f>Tabuľka9[[#This Row],[Cena za MJ s DPH]]*Tabuľka9[[#This Row],[Predpokladaný odber počas 6 mesiacov]]</f>
        <v>#REF!</v>
      </c>
      <c r="L1028" s="1">
        <v>648493</v>
      </c>
      <c r="M1028" t="e">
        <f>_xlfn.XLOOKUP(Tabuľka9[[#This Row],[IČO]],#REF!,#REF!)</f>
        <v>#REF!</v>
      </c>
      <c r="N1028" t="e">
        <f>_xlfn.XLOOKUP(Tabuľka9[[#This Row],[IČO]],#REF!,#REF!)</f>
        <v>#REF!</v>
      </c>
    </row>
    <row r="1029" spans="1:14" hidden="1" x14ac:dyDescent="0.35">
      <c r="A1029" t="s">
        <v>10</v>
      </c>
      <c r="B1029" t="s">
        <v>20</v>
      </c>
      <c r="C1029" t="s">
        <v>13</v>
      </c>
      <c r="D1029" s="9">
        <v>3</v>
      </c>
      <c r="E1029" s="10">
        <f>IF(COUNTIF(cis_DPH!$B$2:$B$84,B1029)&gt;0,D1029*1.1,IF(COUNTIF(cis_DPH!$B$85:$B$171,B1029)&gt;0,D1029*1.2,"chyba"))</f>
        <v>3.3000000000000003</v>
      </c>
      <c r="G1029" s="16" t="e">
        <f>_xlfn.XLOOKUP(Tabuľka9[[#This Row],[položka]],#REF!,#REF!)</f>
        <v>#REF!</v>
      </c>
      <c r="H1029">
        <v>3</v>
      </c>
      <c r="I1029" s="15">
        <f>Tabuľka9[[#This Row],[Aktuálna cena v RZ s DPH]]*Tabuľka9[[#This Row],[Priemerný odber za mesiac]]</f>
        <v>9.9</v>
      </c>
      <c r="J1029">
        <v>2</v>
      </c>
      <c r="K1029" s="17" t="e">
        <f>Tabuľka9[[#This Row],[Cena za MJ s DPH]]*Tabuľka9[[#This Row],[Predpokladaný odber počas 6 mesiacov]]</f>
        <v>#REF!</v>
      </c>
      <c r="L1029" s="1">
        <v>648493</v>
      </c>
      <c r="M1029" t="e">
        <f>_xlfn.XLOOKUP(Tabuľka9[[#This Row],[IČO]],#REF!,#REF!)</f>
        <v>#REF!</v>
      </c>
      <c r="N1029" t="e">
        <f>_xlfn.XLOOKUP(Tabuľka9[[#This Row],[IČO]],#REF!,#REF!)</f>
        <v>#REF!</v>
      </c>
    </row>
    <row r="1030" spans="1:14" hidden="1" x14ac:dyDescent="0.35">
      <c r="A1030" t="s">
        <v>10</v>
      </c>
      <c r="B1030" t="s">
        <v>21</v>
      </c>
      <c r="C1030" t="s">
        <v>13</v>
      </c>
      <c r="E1030" s="10">
        <f>IF(COUNTIF(cis_DPH!$B$2:$B$84,B1030)&gt;0,D1030*1.1,IF(COUNTIF(cis_DPH!$B$85:$B$171,B1030)&gt;0,D1030*1.2,"chyba"))</f>
        <v>0</v>
      </c>
      <c r="G1030" s="16" t="e">
        <f>_xlfn.XLOOKUP(Tabuľka9[[#This Row],[položka]],#REF!,#REF!)</f>
        <v>#REF!</v>
      </c>
      <c r="I1030" s="15">
        <f>Tabuľka9[[#This Row],[Aktuálna cena v RZ s DPH]]*Tabuľka9[[#This Row],[Priemerný odber za mesiac]]</f>
        <v>0</v>
      </c>
      <c r="K1030" s="17" t="e">
        <f>Tabuľka9[[#This Row],[Cena za MJ s DPH]]*Tabuľka9[[#This Row],[Predpokladaný odber počas 6 mesiacov]]</f>
        <v>#REF!</v>
      </c>
      <c r="L1030" s="1">
        <v>648493</v>
      </c>
      <c r="M1030" t="e">
        <f>_xlfn.XLOOKUP(Tabuľka9[[#This Row],[IČO]],#REF!,#REF!)</f>
        <v>#REF!</v>
      </c>
      <c r="N1030" t="e">
        <f>_xlfn.XLOOKUP(Tabuľka9[[#This Row],[IČO]],#REF!,#REF!)</f>
        <v>#REF!</v>
      </c>
    </row>
    <row r="1031" spans="1:14" hidden="1" x14ac:dyDescent="0.35">
      <c r="A1031" t="s">
        <v>10</v>
      </c>
      <c r="B1031" t="s">
        <v>22</v>
      </c>
      <c r="C1031" t="s">
        <v>13</v>
      </c>
      <c r="D1031" s="9">
        <v>1</v>
      </c>
      <c r="E1031" s="10">
        <f>IF(COUNTIF(cis_DPH!$B$2:$B$84,B1031)&gt;0,D1031*1.1,IF(COUNTIF(cis_DPH!$B$85:$B$171,B1031)&gt;0,D1031*1.2,"chyba"))</f>
        <v>1.1000000000000001</v>
      </c>
      <c r="G1031" s="16" t="e">
        <f>_xlfn.XLOOKUP(Tabuľka9[[#This Row],[položka]],#REF!,#REF!)</f>
        <v>#REF!</v>
      </c>
      <c r="I1031" s="15">
        <f>Tabuľka9[[#This Row],[Aktuálna cena v RZ s DPH]]*Tabuľka9[[#This Row],[Priemerný odber za mesiac]]</f>
        <v>0</v>
      </c>
      <c r="K1031" s="17" t="e">
        <f>Tabuľka9[[#This Row],[Cena za MJ s DPH]]*Tabuľka9[[#This Row],[Predpokladaný odber počas 6 mesiacov]]</f>
        <v>#REF!</v>
      </c>
      <c r="L1031" s="1">
        <v>648493</v>
      </c>
      <c r="M1031" t="e">
        <f>_xlfn.XLOOKUP(Tabuľka9[[#This Row],[IČO]],#REF!,#REF!)</f>
        <v>#REF!</v>
      </c>
      <c r="N1031" t="e">
        <f>_xlfn.XLOOKUP(Tabuľka9[[#This Row],[IČO]],#REF!,#REF!)</f>
        <v>#REF!</v>
      </c>
    </row>
    <row r="1032" spans="1:14" hidden="1" x14ac:dyDescent="0.35">
      <c r="A1032" t="s">
        <v>10</v>
      </c>
      <c r="B1032" t="s">
        <v>23</v>
      </c>
      <c r="C1032" t="s">
        <v>13</v>
      </c>
      <c r="E1032" s="10">
        <f>IF(COUNTIF(cis_DPH!$B$2:$B$84,B1032)&gt;0,D1032*1.1,IF(COUNTIF(cis_DPH!$B$85:$B$171,B1032)&gt;0,D1032*1.2,"chyba"))</f>
        <v>0</v>
      </c>
      <c r="G1032" s="16" t="e">
        <f>_xlfn.XLOOKUP(Tabuľka9[[#This Row],[položka]],#REF!,#REF!)</f>
        <v>#REF!</v>
      </c>
      <c r="I1032" s="15">
        <f>Tabuľka9[[#This Row],[Aktuálna cena v RZ s DPH]]*Tabuľka9[[#This Row],[Priemerný odber za mesiac]]</f>
        <v>0</v>
      </c>
      <c r="K1032" s="17" t="e">
        <f>Tabuľka9[[#This Row],[Cena za MJ s DPH]]*Tabuľka9[[#This Row],[Predpokladaný odber počas 6 mesiacov]]</f>
        <v>#REF!</v>
      </c>
      <c r="L1032" s="1">
        <v>648493</v>
      </c>
      <c r="M1032" t="e">
        <f>_xlfn.XLOOKUP(Tabuľka9[[#This Row],[IČO]],#REF!,#REF!)</f>
        <v>#REF!</v>
      </c>
      <c r="N1032" t="e">
        <f>_xlfn.XLOOKUP(Tabuľka9[[#This Row],[IČO]],#REF!,#REF!)</f>
        <v>#REF!</v>
      </c>
    </row>
    <row r="1033" spans="1:14" hidden="1" x14ac:dyDescent="0.35">
      <c r="A1033" t="s">
        <v>10</v>
      </c>
      <c r="B1033" t="s">
        <v>24</v>
      </c>
      <c r="C1033" t="s">
        <v>25</v>
      </c>
      <c r="E1033" s="10">
        <f>IF(COUNTIF(cis_DPH!$B$2:$B$84,B1033)&gt;0,D1033*1.1,IF(COUNTIF(cis_DPH!$B$85:$B$171,B1033)&gt;0,D1033*1.2,"chyba"))</f>
        <v>0</v>
      </c>
      <c r="G1033" s="16" t="e">
        <f>_xlfn.XLOOKUP(Tabuľka9[[#This Row],[položka]],#REF!,#REF!)</f>
        <v>#REF!</v>
      </c>
      <c r="I1033" s="15">
        <f>Tabuľka9[[#This Row],[Aktuálna cena v RZ s DPH]]*Tabuľka9[[#This Row],[Priemerný odber za mesiac]]</f>
        <v>0</v>
      </c>
      <c r="K1033" s="17" t="e">
        <f>Tabuľka9[[#This Row],[Cena za MJ s DPH]]*Tabuľka9[[#This Row],[Predpokladaný odber počas 6 mesiacov]]</f>
        <v>#REF!</v>
      </c>
      <c r="L1033" s="1">
        <v>648493</v>
      </c>
      <c r="M1033" t="e">
        <f>_xlfn.XLOOKUP(Tabuľka9[[#This Row],[IČO]],#REF!,#REF!)</f>
        <v>#REF!</v>
      </c>
      <c r="N1033" t="e">
        <f>_xlfn.XLOOKUP(Tabuľka9[[#This Row],[IČO]],#REF!,#REF!)</f>
        <v>#REF!</v>
      </c>
    </row>
    <row r="1034" spans="1:14" hidden="1" x14ac:dyDescent="0.35">
      <c r="A1034" t="s">
        <v>10</v>
      </c>
      <c r="B1034" t="s">
        <v>26</v>
      </c>
      <c r="C1034" t="s">
        <v>13</v>
      </c>
      <c r="E1034" s="10">
        <f>IF(COUNTIF(cis_DPH!$B$2:$B$84,B1034)&gt;0,D1034*1.1,IF(COUNTIF(cis_DPH!$B$85:$B$171,B1034)&gt;0,D1034*1.2,"chyba"))</f>
        <v>0</v>
      </c>
      <c r="G1034" s="16" t="e">
        <f>_xlfn.XLOOKUP(Tabuľka9[[#This Row],[položka]],#REF!,#REF!)</f>
        <v>#REF!</v>
      </c>
      <c r="I1034" s="15">
        <f>Tabuľka9[[#This Row],[Aktuálna cena v RZ s DPH]]*Tabuľka9[[#This Row],[Priemerný odber za mesiac]]</f>
        <v>0</v>
      </c>
      <c r="K1034" s="17" t="e">
        <f>Tabuľka9[[#This Row],[Cena za MJ s DPH]]*Tabuľka9[[#This Row],[Predpokladaný odber počas 6 mesiacov]]</f>
        <v>#REF!</v>
      </c>
      <c r="L1034" s="1">
        <v>648493</v>
      </c>
      <c r="M1034" t="e">
        <f>_xlfn.XLOOKUP(Tabuľka9[[#This Row],[IČO]],#REF!,#REF!)</f>
        <v>#REF!</v>
      </c>
      <c r="N1034" t="e">
        <f>_xlfn.XLOOKUP(Tabuľka9[[#This Row],[IČO]],#REF!,#REF!)</f>
        <v>#REF!</v>
      </c>
    </row>
    <row r="1035" spans="1:14" hidden="1" x14ac:dyDescent="0.35">
      <c r="A1035" t="s">
        <v>10</v>
      </c>
      <c r="B1035" t="s">
        <v>27</v>
      </c>
      <c r="C1035" t="s">
        <v>13</v>
      </c>
      <c r="D1035" s="9">
        <v>1.9</v>
      </c>
      <c r="E1035" s="10">
        <f>IF(COUNTIF(cis_DPH!$B$2:$B$84,B1035)&gt;0,D1035*1.1,IF(COUNTIF(cis_DPH!$B$85:$B$171,B1035)&gt;0,D1035*1.2,"chyba"))</f>
        <v>2.2799999999999998</v>
      </c>
      <c r="G1035" s="16" t="e">
        <f>_xlfn.XLOOKUP(Tabuľka9[[#This Row],[položka]],#REF!,#REF!)</f>
        <v>#REF!</v>
      </c>
      <c r="H1035">
        <v>14</v>
      </c>
      <c r="I1035" s="15">
        <f>Tabuľka9[[#This Row],[Aktuálna cena v RZ s DPH]]*Tabuľka9[[#This Row],[Priemerný odber za mesiac]]</f>
        <v>31.919999999999998</v>
      </c>
      <c r="J1035">
        <v>60</v>
      </c>
      <c r="K1035" s="17" t="e">
        <f>Tabuľka9[[#This Row],[Cena za MJ s DPH]]*Tabuľka9[[#This Row],[Predpokladaný odber počas 6 mesiacov]]</f>
        <v>#REF!</v>
      </c>
      <c r="L1035" s="1">
        <v>648493</v>
      </c>
      <c r="M1035" t="e">
        <f>_xlfn.XLOOKUP(Tabuľka9[[#This Row],[IČO]],#REF!,#REF!)</f>
        <v>#REF!</v>
      </c>
      <c r="N1035" t="e">
        <f>_xlfn.XLOOKUP(Tabuľka9[[#This Row],[IČO]],#REF!,#REF!)</f>
        <v>#REF!</v>
      </c>
    </row>
    <row r="1036" spans="1:14" hidden="1" x14ac:dyDescent="0.35">
      <c r="A1036" t="s">
        <v>10</v>
      </c>
      <c r="B1036" t="s">
        <v>28</v>
      </c>
      <c r="C1036" t="s">
        <v>13</v>
      </c>
      <c r="E1036" s="10">
        <f>IF(COUNTIF(cis_DPH!$B$2:$B$84,B1036)&gt;0,D1036*1.1,IF(COUNTIF(cis_DPH!$B$85:$B$171,B1036)&gt;0,D1036*1.2,"chyba"))</f>
        <v>0</v>
      </c>
      <c r="G1036" s="16" t="e">
        <f>_xlfn.XLOOKUP(Tabuľka9[[#This Row],[položka]],#REF!,#REF!)</f>
        <v>#REF!</v>
      </c>
      <c r="I1036" s="15">
        <f>Tabuľka9[[#This Row],[Aktuálna cena v RZ s DPH]]*Tabuľka9[[#This Row],[Priemerný odber za mesiac]]</f>
        <v>0</v>
      </c>
      <c r="K1036" s="17" t="e">
        <f>Tabuľka9[[#This Row],[Cena za MJ s DPH]]*Tabuľka9[[#This Row],[Predpokladaný odber počas 6 mesiacov]]</f>
        <v>#REF!</v>
      </c>
      <c r="L1036" s="1">
        <v>648493</v>
      </c>
      <c r="M1036" t="e">
        <f>_xlfn.XLOOKUP(Tabuľka9[[#This Row],[IČO]],#REF!,#REF!)</f>
        <v>#REF!</v>
      </c>
      <c r="N1036" t="e">
        <f>_xlfn.XLOOKUP(Tabuľka9[[#This Row],[IČO]],#REF!,#REF!)</f>
        <v>#REF!</v>
      </c>
    </row>
    <row r="1037" spans="1:14" hidden="1" x14ac:dyDescent="0.35">
      <c r="A1037" t="s">
        <v>10</v>
      </c>
      <c r="B1037" t="s">
        <v>29</v>
      </c>
      <c r="C1037" t="s">
        <v>13</v>
      </c>
      <c r="E1037" s="10">
        <f>IF(COUNTIF(cis_DPH!$B$2:$B$84,B1037)&gt;0,D1037*1.1,IF(COUNTIF(cis_DPH!$B$85:$B$171,B1037)&gt;0,D1037*1.2,"chyba"))</f>
        <v>0</v>
      </c>
      <c r="G1037" s="16" t="e">
        <f>_xlfn.XLOOKUP(Tabuľka9[[#This Row],[položka]],#REF!,#REF!)</f>
        <v>#REF!</v>
      </c>
      <c r="I1037" s="15">
        <f>Tabuľka9[[#This Row],[Aktuálna cena v RZ s DPH]]*Tabuľka9[[#This Row],[Priemerný odber za mesiac]]</f>
        <v>0</v>
      </c>
      <c r="K1037" s="17" t="e">
        <f>Tabuľka9[[#This Row],[Cena za MJ s DPH]]*Tabuľka9[[#This Row],[Predpokladaný odber počas 6 mesiacov]]</f>
        <v>#REF!</v>
      </c>
      <c r="L1037" s="1">
        <v>648493</v>
      </c>
      <c r="M1037" t="e">
        <f>_xlfn.XLOOKUP(Tabuľka9[[#This Row],[IČO]],#REF!,#REF!)</f>
        <v>#REF!</v>
      </c>
      <c r="N1037" t="e">
        <f>_xlfn.XLOOKUP(Tabuľka9[[#This Row],[IČO]],#REF!,#REF!)</f>
        <v>#REF!</v>
      </c>
    </row>
    <row r="1038" spans="1:14" hidden="1" x14ac:dyDescent="0.35">
      <c r="A1038" t="s">
        <v>10</v>
      </c>
      <c r="B1038" t="s">
        <v>30</v>
      </c>
      <c r="C1038" t="s">
        <v>13</v>
      </c>
      <c r="D1038" s="9">
        <v>0.5</v>
      </c>
      <c r="E1038" s="10">
        <f>IF(COUNTIF(cis_DPH!$B$2:$B$84,B1038)&gt;0,D1038*1.1,IF(COUNTIF(cis_DPH!$B$85:$B$171,B1038)&gt;0,D1038*1.2,"chyba"))</f>
        <v>0.55000000000000004</v>
      </c>
      <c r="G1038" s="16" t="e">
        <f>_xlfn.XLOOKUP(Tabuľka9[[#This Row],[položka]],#REF!,#REF!)</f>
        <v>#REF!</v>
      </c>
      <c r="H1038">
        <v>36</v>
      </c>
      <c r="I1038" s="15">
        <f>Tabuľka9[[#This Row],[Aktuálna cena v RZ s DPH]]*Tabuľka9[[#This Row],[Priemerný odber za mesiac]]</f>
        <v>19.8</v>
      </c>
      <c r="J1038">
        <v>120</v>
      </c>
      <c r="K1038" s="17" t="e">
        <f>Tabuľka9[[#This Row],[Cena za MJ s DPH]]*Tabuľka9[[#This Row],[Predpokladaný odber počas 6 mesiacov]]</f>
        <v>#REF!</v>
      </c>
      <c r="L1038" s="1">
        <v>648493</v>
      </c>
      <c r="M1038" t="e">
        <f>_xlfn.XLOOKUP(Tabuľka9[[#This Row],[IČO]],#REF!,#REF!)</f>
        <v>#REF!</v>
      </c>
      <c r="N1038" t="e">
        <f>_xlfn.XLOOKUP(Tabuľka9[[#This Row],[IČO]],#REF!,#REF!)</f>
        <v>#REF!</v>
      </c>
    </row>
    <row r="1039" spans="1:14" hidden="1" x14ac:dyDescent="0.35">
      <c r="A1039" t="s">
        <v>10</v>
      </c>
      <c r="B1039" t="s">
        <v>31</v>
      </c>
      <c r="C1039" t="s">
        <v>13</v>
      </c>
      <c r="D1039" s="9">
        <v>0.6</v>
      </c>
      <c r="E1039" s="10">
        <f>IF(COUNTIF(cis_DPH!$B$2:$B$84,B1039)&gt;0,D1039*1.1,IF(COUNTIF(cis_DPH!$B$85:$B$171,B1039)&gt;0,D1039*1.2,"chyba"))</f>
        <v>0.66</v>
      </c>
      <c r="G1039" s="16" t="e">
        <f>_xlfn.XLOOKUP(Tabuľka9[[#This Row],[položka]],#REF!,#REF!)</f>
        <v>#REF!</v>
      </c>
      <c r="H1039">
        <v>56</v>
      </c>
      <c r="I1039" s="15">
        <f>Tabuľka9[[#This Row],[Aktuálna cena v RZ s DPH]]*Tabuľka9[[#This Row],[Priemerný odber za mesiac]]</f>
        <v>36.96</v>
      </c>
      <c r="J1039">
        <v>120</v>
      </c>
      <c r="K1039" s="17" t="e">
        <f>Tabuľka9[[#This Row],[Cena za MJ s DPH]]*Tabuľka9[[#This Row],[Predpokladaný odber počas 6 mesiacov]]</f>
        <v>#REF!</v>
      </c>
      <c r="L1039" s="1">
        <v>648493</v>
      </c>
      <c r="M1039" t="e">
        <f>_xlfn.XLOOKUP(Tabuľka9[[#This Row],[IČO]],#REF!,#REF!)</f>
        <v>#REF!</v>
      </c>
      <c r="N1039" t="e">
        <f>_xlfn.XLOOKUP(Tabuľka9[[#This Row],[IČO]],#REF!,#REF!)</f>
        <v>#REF!</v>
      </c>
    </row>
    <row r="1040" spans="1:14" hidden="1" x14ac:dyDescent="0.35">
      <c r="A1040" t="s">
        <v>10</v>
      </c>
      <c r="B1040" t="s">
        <v>32</v>
      </c>
      <c r="C1040" t="s">
        <v>19</v>
      </c>
      <c r="D1040" s="9">
        <v>0.45</v>
      </c>
      <c r="E1040" s="10">
        <f>IF(COUNTIF(cis_DPH!$B$2:$B$84,B1040)&gt;0,D1040*1.1,IF(COUNTIF(cis_DPH!$B$85:$B$171,B1040)&gt;0,D1040*1.2,"chyba"))</f>
        <v>0.49500000000000005</v>
      </c>
      <c r="G1040" s="16" t="e">
        <f>_xlfn.XLOOKUP(Tabuľka9[[#This Row],[položka]],#REF!,#REF!)</f>
        <v>#REF!</v>
      </c>
      <c r="H1040">
        <v>11</v>
      </c>
      <c r="I1040" s="15">
        <f>Tabuľka9[[#This Row],[Aktuálna cena v RZ s DPH]]*Tabuľka9[[#This Row],[Priemerný odber za mesiac]]</f>
        <v>5.4450000000000003</v>
      </c>
      <c r="J1040">
        <v>20</v>
      </c>
      <c r="K1040" s="17" t="e">
        <f>Tabuľka9[[#This Row],[Cena za MJ s DPH]]*Tabuľka9[[#This Row],[Predpokladaný odber počas 6 mesiacov]]</f>
        <v>#REF!</v>
      </c>
      <c r="L1040" s="1">
        <v>648493</v>
      </c>
      <c r="M1040" t="e">
        <f>_xlfn.XLOOKUP(Tabuľka9[[#This Row],[IČO]],#REF!,#REF!)</f>
        <v>#REF!</v>
      </c>
      <c r="N1040" t="e">
        <f>_xlfn.XLOOKUP(Tabuľka9[[#This Row],[IČO]],#REF!,#REF!)</f>
        <v>#REF!</v>
      </c>
    </row>
    <row r="1041" spans="1:14" hidden="1" x14ac:dyDescent="0.35">
      <c r="A1041" t="s">
        <v>10</v>
      </c>
      <c r="B1041" t="s">
        <v>33</v>
      </c>
      <c r="C1041" t="s">
        <v>13</v>
      </c>
      <c r="D1041" s="9">
        <v>0.4</v>
      </c>
      <c r="E1041" s="10">
        <f>IF(COUNTIF(cis_DPH!$B$2:$B$84,B1041)&gt;0,D1041*1.1,IF(COUNTIF(cis_DPH!$B$85:$B$171,B1041)&gt;0,D1041*1.2,"chyba"))</f>
        <v>0.44000000000000006</v>
      </c>
      <c r="G1041" s="16" t="e">
        <f>_xlfn.XLOOKUP(Tabuľka9[[#This Row],[položka]],#REF!,#REF!)</f>
        <v>#REF!</v>
      </c>
      <c r="H1041">
        <v>15</v>
      </c>
      <c r="I1041" s="15">
        <f>Tabuľka9[[#This Row],[Aktuálna cena v RZ s DPH]]*Tabuľka9[[#This Row],[Priemerný odber za mesiac]]</f>
        <v>6.6000000000000005</v>
      </c>
      <c r="J1041">
        <v>30</v>
      </c>
      <c r="K1041" s="17" t="e">
        <f>Tabuľka9[[#This Row],[Cena za MJ s DPH]]*Tabuľka9[[#This Row],[Predpokladaný odber počas 6 mesiacov]]</f>
        <v>#REF!</v>
      </c>
      <c r="L1041" s="1">
        <v>648493</v>
      </c>
      <c r="M1041" t="e">
        <f>_xlfn.XLOOKUP(Tabuľka9[[#This Row],[IČO]],#REF!,#REF!)</f>
        <v>#REF!</v>
      </c>
      <c r="N1041" t="e">
        <f>_xlfn.XLOOKUP(Tabuľka9[[#This Row],[IČO]],#REF!,#REF!)</f>
        <v>#REF!</v>
      </c>
    </row>
    <row r="1042" spans="1:14" hidden="1" x14ac:dyDescent="0.35">
      <c r="A1042" t="s">
        <v>10</v>
      </c>
      <c r="B1042" t="s">
        <v>34</v>
      </c>
      <c r="C1042" t="s">
        <v>13</v>
      </c>
      <c r="E1042" s="10">
        <f>IF(COUNTIF(cis_DPH!$B$2:$B$84,B1042)&gt;0,D1042*1.1,IF(COUNTIF(cis_DPH!$B$85:$B$171,B1042)&gt;0,D1042*1.2,"chyba"))</f>
        <v>0</v>
      </c>
      <c r="G1042" s="16" t="e">
        <f>_xlfn.XLOOKUP(Tabuľka9[[#This Row],[položka]],#REF!,#REF!)</f>
        <v>#REF!</v>
      </c>
      <c r="I1042" s="15">
        <f>Tabuľka9[[#This Row],[Aktuálna cena v RZ s DPH]]*Tabuľka9[[#This Row],[Priemerný odber za mesiac]]</f>
        <v>0</v>
      </c>
      <c r="K1042" s="17" t="e">
        <f>Tabuľka9[[#This Row],[Cena za MJ s DPH]]*Tabuľka9[[#This Row],[Predpokladaný odber počas 6 mesiacov]]</f>
        <v>#REF!</v>
      </c>
      <c r="L1042" s="1">
        <v>648493</v>
      </c>
      <c r="M1042" t="e">
        <f>_xlfn.XLOOKUP(Tabuľka9[[#This Row],[IČO]],#REF!,#REF!)</f>
        <v>#REF!</v>
      </c>
      <c r="N1042" t="e">
        <f>_xlfn.XLOOKUP(Tabuľka9[[#This Row],[IČO]],#REF!,#REF!)</f>
        <v>#REF!</v>
      </c>
    </row>
    <row r="1043" spans="1:14" hidden="1" x14ac:dyDescent="0.35">
      <c r="A1043" t="s">
        <v>10</v>
      </c>
      <c r="B1043" t="s">
        <v>35</v>
      </c>
      <c r="C1043" t="s">
        <v>13</v>
      </c>
      <c r="E1043" s="10">
        <f>IF(COUNTIF(cis_DPH!$B$2:$B$84,B1043)&gt;0,D1043*1.1,IF(COUNTIF(cis_DPH!$B$85:$B$171,B1043)&gt;0,D1043*1.2,"chyba"))</f>
        <v>0</v>
      </c>
      <c r="G1043" s="16" t="e">
        <f>_xlfn.XLOOKUP(Tabuľka9[[#This Row],[položka]],#REF!,#REF!)</f>
        <v>#REF!</v>
      </c>
      <c r="I1043" s="15">
        <f>Tabuľka9[[#This Row],[Aktuálna cena v RZ s DPH]]*Tabuľka9[[#This Row],[Priemerný odber za mesiac]]</f>
        <v>0</v>
      </c>
      <c r="K1043" s="17" t="e">
        <f>Tabuľka9[[#This Row],[Cena za MJ s DPH]]*Tabuľka9[[#This Row],[Predpokladaný odber počas 6 mesiacov]]</f>
        <v>#REF!</v>
      </c>
      <c r="L1043" s="1">
        <v>648493</v>
      </c>
      <c r="M1043" t="e">
        <f>_xlfn.XLOOKUP(Tabuľka9[[#This Row],[IČO]],#REF!,#REF!)</f>
        <v>#REF!</v>
      </c>
      <c r="N1043" t="e">
        <f>_xlfn.XLOOKUP(Tabuľka9[[#This Row],[IČO]],#REF!,#REF!)</f>
        <v>#REF!</v>
      </c>
    </row>
    <row r="1044" spans="1:14" hidden="1" x14ac:dyDescent="0.35">
      <c r="A1044" t="s">
        <v>10</v>
      </c>
      <c r="B1044" t="s">
        <v>36</v>
      </c>
      <c r="C1044" t="s">
        <v>13</v>
      </c>
      <c r="E1044" s="10">
        <f>IF(COUNTIF(cis_DPH!$B$2:$B$84,B1044)&gt;0,D1044*1.1,IF(COUNTIF(cis_DPH!$B$85:$B$171,B1044)&gt;0,D1044*1.2,"chyba"))</f>
        <v>0</v>
      </c>
      <c r="G1044" s="16" t="e">
        <f>_xlfn.XLOOKUP(Tabuľka9[[#This Row],[položka]],#REF!,#REF!)</f>
        <v>#REF!</v>
      </c>
      <c r="I1044" s="15">
        <f>Tabuľka9[[#This Row],[Aktuálna cena v RZ s DPH]]*Tabuľka9[[#This Row],[Priemerný odber za mesiac]]</f>
        <v>0</v>
      </c>
      <c r="K1044" s="17" t="e">
        <f>Tabuľka9[[#This Row],[Cena za MJ s DPH]]*Tabuľka9[[#This Row],[Predpokladaný odber počas 6 mesiacov]]</f>
        <v>#REF!</v>
      </c>
      <c r="L1044" s="1">
        <v>648493</v>
      </c>
      <c r="M1044" t="e">
        <f>_xlfn.XLOOKUP(Tabuľka9[[#This Row],[IČO]],#REF!,#REF!)</f>
        <v>#REF!</v>
      </c>
      <c r="N1044" t="e">
        <f>_xlfn.XLOOKUP(Tabuľka9[[#This Row],[IČO]],#REF!,#REF!)</f>
        <v>#REF!</v>
      </c>
    </row>
    <row r="1045" spans="1:14" hidden="1" x14ac:dyDescent="0.35">
      <c r="A1045" t="s">
        <v>10</v>
      </c>
      <c r="B1045" t="s">
        <v>37</v>
      </c>
      <c r="C1045" t="s">
        <v>13</v>
      </c>
      <c r="D1045" s="9">
        <v>0.35</v>
      </c>
      <c r="E1045" s="10">
        <f>IF(COUNTIF(cis_DPH!$B$2:$B$84,B1045)&gt;0,D1045*1.1,IF(COUNTIF(cis_DPH!$B$85:$B$171,B1045)&gt;0,D1045*1.2,"chyba"))</f>
        <v>0.38500000000000001</v>
      </c>
      <c r="G1045" s="16" t="e">
        <f>_xlfn.XLOOKUP(Tabuľka9[[#This Row],[položka]],#REF!,#REF!)</f>
        <v>#REF!</v>
      </c>
      <c r="H1045">
        <v>34</v>
      </c>
      <c r="I1045" s="15">
        <f>Tabuľka9[[#This Row],[Aktuálna cena v RZ s DPH]]*Tabuľka9[[#This Row],[Priemerný odber za mesiac]]</f>
        <v>13.09</v>
      </c>
      <c r="J1045">
        <v>60</v>
      </c>
      <c r="K1045" s="17" t="e">
        <f>Tabuľka9[[#This Row],[Cena za MJ s DPH]]*Tabuľka9[[#This Row],[Predpokladaný odber počas 6 mesiacov]]</f>
        <v>#REF!</v>
      </c>
      <c r="L1045" s="1">
        <v>648493</v>
      </c>
      <c r="M1045" t="e">
        <f>_xlfn.XLOOKUP(Tabuľka9[[#This Row],[IČO]],#REF!,#REF!)</f>
        <v>#REF!</v>
      </c>
      <c r="N1045" t="e">
        <f>_xlfn.XLOOKUP(Tabuľka9[[#This Row],[IČO]],#REF!,#REF!)</f>
        <v>#REF!</v>
      </c>
    </row>
    <row r="1046" spans="1:14" hidden="1" x14ac:dyDescent="0.35">
      <c r="A1046" t="s">
        <v>10</v>
      </c>
      <c r="B1046" t="s">
        <v>38</v>
      </c>
      <c r="C1046" t="s">
        <v>13</v>
      </c>
      <c r="D1046" s="9">
        <v>0.4</v>
      </c>
      <c r="E1046" s="10">
        <f>IF(COUNTIF(cis_DPH!$B$2:$B$84,B1046)&gt;0,D1046*1.1,IF(COUNTIF(cis_DPH!$B$85:$B$171,B1046)&gt;0,D1046*1.2,"chyba"))</f>
        <v>0.44000000000000006</v>
      </c>
      <c r="G1046" s="16" t="e">
        <f>_xlfn.XLOOKUP(Tabuľka9[[#This Row],[položka]],#REF!,#REF!)</f>
        <v>#REF!</v>
      </c>
      <c r="I1046" s="15">
        <f>Tabuľka9[[#This Row],[Aktuálna cena v RZ s DPH]]*Tabuľka9[[#This Row],[Priemerný odber za mesiac]]</f>
        <v>0</v>
      </c>
      <c r="K1046" s="17" t="e">
        <f>Tabuľka9[[#This Row],[Cena za MJ s DPH]]*Tabuľka9[[#This Row],[Predpokladaný odber počas 6 mesiacov]]</f>
        <v>#REF!</v>
      </c>
      <c r="L1046" s="1">
        <v>648493</v>
      </c>
      <c r="M1046" t="e">
        <f>_xlfn.XLOOKUP(Tabuľka9[[#This Row],[IČO]],#REF!,#REF!)</f>
        <v>#REF!</v>
      </c>
      <c r="N1046" t="e">
        <f>_xlfn.XLOOKUP(Tabuľka9[[#This Row],[IČO]],#REF!,#REF!)</f>
        <v>#REF!</v>
      </c>
    </row>
    <row r="1047" spans="1:14" hidden="1" x14ac:dyDescent="0.35">
      <c r="A1047" t="s">
        <v>10</v>
      </c>
      <c r="B1047" t="s">
        <v>39</v>
      </c>
      <c r="C1047" t="s">
        <v>13</v>
      </c>
      <c r="D1047" s="9">
        <v>1.54</v>
      </c>
      <c r="E1047" s="10">
        <f>IF(COUNTIF(cis_DPH!$B$2:$B$84,B1047)&gt;0,D1047*1.1,IF(COUNTIF(cis_DPH!$B$85:$B$171,B1047)&gt;0,D1047*1.2,"chyba"))</f>
        <v>1.6940000000000002</v>
      </c>
      <c r="G1047" s="16" t="e">
        <f>_xlfn.XLOOKUP(Tabuľka9[[#This Row],[položka]],#REF!,#REF!)</f>
        <v>#REF!</v>
      </c>
      <c r="H1047">
        <v>13</v>
      </c>
      <c r="I1047" s="15">
        <f>Tabuľka9[[#This Row],[Aktuálna cena v RZ s DPH]]*Tabuľka9[[#This Row],[Priemerný odber za mesiac]]</f>
        <v>22.022000000000002</v>
      </c>
      <c r="J1047">
        <v>20</v>
      </c>
      <c r="K1047" s="17" t="e">
        <f>Tabuľka9[[#This Row],[Cena za MJ s DPH]]*Tabuľka9[[#This Row],[Predpokladaný odber počas 6 mesiacov]]</f>
        <v>#REF!</v>
      </c>
      <c r="L1047" s="1">
        <v>648493</v>
      </c>
      <c r="M1047" t="e">
        <f>_xlfn.XLOOKUP(Tabuľka9[[#This Row],[IČO]],#REF!,#REF!)</f>
        <v>#REF!</v>
      </c>
      <c r="N1047" t="e">
        <f>_xlfn.XLOOKUP(Tabuľka9[[#This Row],[IČO]],#REF!,#REF!)</f>
        <v>#REF!</v>
      </c>
    </row>
    <row r="1048" spans="1:14" hidden="1" x14ac:dyDescent="0.35">
      <c r="A1048" t="s">
        <v>10</v>
      </c>
      <c r="B1048" t="s">
        <v>40</v>
      </c>
      <c r="C1048" t="s">
        <v>13</v>
      </c>
      <c r="E1048" s="10">
        <f>IF(COUNTIF(cis_DPH!$B$2:$B$84,B1048)&gt;0,D1048*1.1,IF(COUNTIF(cis_DPH!$B$85:$B$171,B1048)&gt;0,D1048*1.2,"chyba"))</f>
        <v>0</v>
      </c>
      <c r="G1048" s="16" t="e">
        <f>_xlfn.XLOOKUP(Tabuľka9[[#This Row],[položka]],#REF!,#REF!)</f>
        <v>#REF!</v>
      </c>
      <c r="I1048" s="15">
        <f>Tabuľka9[[#This Row],[Aktuálna cena v RZ s DPH]]*Tabuľka9[[#This Row],[Priemerný odber za mesiac]]</f>
        <v>0</v>
      </c>
      <c r="K1048" s="17" t="e">
        <f>Tabuľka9[[#This Row],[Cena za MJ s DPH]]*Tabuľka9[[#This Row],[Predpokladaný odber počas 6 mesiacov]]</f>
        <v>#REF!</v>
      </c>
      <c r="L1048" s="1">
        <v>648493</v>
      </c>
      <c r="M1048" t="e">
        <f>_xlfn.XLOOKUP(Tabuľka9[[#This Row],[IČO]],#REF!,#REF!)</f>
        <v>#REF!</v>
      </c>
      <c r="N1048" t="e">
        <f>_xlfn.XLOOKUP(Tabuľka9[[#This Row],[IČO]],#REF!,#REF!)</f>
        <v>#REF!</v>
      </c>
    </row>
    <row r="1049" spans="1:14" hidden="1" x14ac:dyDescent="0.35">
      <c r="A1049" t="s">
        <v>10</v>
      </c>
      <c r="B1049" t="s">
        <v>41</v>
      </c>
      <c r="C1049" t="s">
        <v>13</v>
      </c>
      <c r="D1049" s="9">
        <v>0.7</v>
      </c>
      <c r="E1049" s="10">
        <f>IF(COUNTIF(cis_DPH!$B$2:$B$84,B1049)&gt;0,D1049*1.1,IF(COUNTIF(cis_DPH!$B$85:$B$171,B1049)&gt;0,D1049*1.2,"chyba"))</f>
        <v>0.77</v>
      </c>
      <c r="G1049" s="16" t="e">
        <f>_xlfn.XLOOKUP(Tabuľka9[[#This Row],[položka]],#REF!,#REF!)</f>
        <v>#REF!</v>
      </c>
      <c r="H1049">
        <v>3</v>
      </c>
      <c r="I1049" s="15">
        <f>Tabuľka9[[#This Row],[Aktuálna cena v RZ s DPH]]*Tabuľka9[[#This Row],[Priemerný odber za mesiac]]</f>
        <v>2.31</v>
      </c>
      <c r="J1049">
        <v>6</v>
      </c>
      <c r="K1049" s="17" t="e">
        <f>Tabuľka9[[#This Row],[Cena za MJ s DPH]]*Tabuľka9[[#This Row],[Predpokladaný odber počas 6 mesiacov]]</f>
        <v>#REF!</v>
      </c>
      <c r="L1049" s="1">
        <v>648493</v>
      </c>
      <c r="M1049" t="e">
        <f>_xlfn.XLOOKUP(Tabuľka9[[#This Row],[IČO]],#REF!,#REF!)</f>
        <v>#REF!</v>
      </c>
      <c r="N1049" t="e">
        <f>_xlfn.XLOOKUP(Tabuľka9[[#This Row],[IČO]],#REF!,#REF!)</f>
        <v>#REF!</v>
      </c>
    </row>
    <row r="1050" spans="1:14" hidden="1" x14ac:dyDescent="0.35">
      <c r="A1050" t="s">
        <v>10</v>
      </c>
      <c r="B1050" t="s">
        <v>42</v>
      </c>
      <c r="C1050" t="s">
        <v>19</v>
      </c>
      <c r="E1050" s="10">
        <f>IF(COUNTIF(cis_DPH!$B$2:$B$84,B1050)&gt;0,D1050*1.1,IF(COUNTIF(cis_DPH!$B$85:$B$171,B1050)&gt;0,D1050*1.2,"chyba"))</f>
        <v>0</v>
      </c>
      <c r="G1050" s="16" t="e">
        <f>_xlfn.XLOOKUP(Tabuľka9[[#This Row],[položka]],#REF!,#REF!)</f>
        <v>#REF!</v>
      </c>
      <c r="I1050" s="15">
        <f>Tabuľka9[[#This Row],[Aktuálna cena v RZ s DPH]]*Tabuľka9[[#This Row],[Priemerný odber za mesiac]]</f>
        <v>0</v>
      </c>
      <c r="K1050" s="17" t="e">
        <f>Tabuľka9[[#This Row],[Cena za MJ s DPH]]*Tabuľka9[[#This Row],[Predpokladaný odber počas 6 mesiacov]]</f>
        <v>#REF!</v>
      </c>
      <c r="L1050" s="1">
        <v>648493</v>
      </c>
      <c r="M1050" t="e">
        <f>_xlfn.XLOOKUP(Tabuľka9[[#This Row],[IČO]],#REF!,#REF!)</f>
        <v>#REF!</v>
      </c>
      <c r="N1050" t="e">
        <f>_xlfn.XLOOKUP(Tabuľka9[[#This Row],[IČO]],#REF!,#REF!)</f>
        <v>#REF!</v>
      </c>
    </row>
    <row r="1051" spans="1:14" hidden="1" x14ac:dyDescent="0.35">
      <c r="A1051" t="s">
        <v>10</v>
      </c>
      <c r="B1051" t="s">
        <v>43</v>
      </c>
      <c r="C1051" t="s">
        <v>13</v>
      </c>
      <c r="D1051" s="9">
        <v>1.9</v>
      </c>
      <c r="E1051" s="10">
        <f>IF(COUNTIF(cis_DPH!$B$2:$B$84,B1051)&gt;0,D1051*1.1,IF(COUNTIF(cis_DPH!$B$85:$B$171,B1051)&gt;0,D1051*1.2,"chyba"))</f>
        <v>2.2799999999999998</v>
      </c>
      <c r="G1051" s="16" t="e">
        <f>_xlfn.XLOOKUP(Tabuľka9[[#This Row],[položka]],#REF!,#REF!)</f>
        <v>#REF!</v>
      </c>
      <c r="H1051">
        <v>5</v>
      </c>
      <c r="I1051" s="15">
        <f>Tabuľka9[[#This Row],[Aktuálna cena v RZ s DPH]]*Tabuľka9[[#This Row],[Priemerný odber za mesiac]]</f>
        <v>11.399999999999999</v>
      </c>
      <c r="J1051">
        <v>30</v>
      </c>
      <c r="K1051" s="17" t="e">
        <f>Tabuľka9[[#This Row],[Cena za MJ s DPH]]*Tabuľka9[[#This Row],[Predpokladaný odber počas 6 mesiacov]]</f>
        <v>#REF!</v>
      </c>
      <c r="L1051" s="1">
        <v>648493</v>
      </c>
      <c r="M1051" t="e">
        <f>_xlfn.XLOOKUP(Tabuľka9[[#This Row],[IČO]],#REF!,#REF!)</f>
        <v>#REF!</v>
      </c>
      <c r="N1051" t="e">
        <f>_xlfn.XLOOKUP(Tabuľka9[[#This Row],[IČO]],#REF!,#REF!)</f>
        <v>#REF!</v>
      </c>
    </row>
    <row r="1052" spans="1:14" hidden="1" x14ac:dyDescent="0.35">
      <c r="A1052" t="s">
        <v>10</v>
      </c>
      <c r="B1052" t="s">
        <v>44</v>
      </c>
      <c r="C1052" t="s">
        <v>13</v>
      </c>
      <c r="D1052" s="9">
        <v>0.6</v>
      </c>
      <c r="E1052" s="10">
        <f>IF(COUNTIF(cis_DPH!$B$2:$B$84,B1052)&gt;0,D1052*1.1,IF(COUNTIF(cis_DPH!$B$85:$B$171,B1052)&gt;0,D1052*1.2,"chyba"))</f>
        <v>0.72</v>
      </c>
      <c r="G1052" s="16" t="e">
        <f>_xlfn.XLOOKUP(Tabuľka9[[#This Row],[položka]],#REF!,#REF!)</f>
        <v>#REF!</v>
      </c>
      <c r="H1052">
        <v>40</v>
      </c>
      <c r="I1052" s="15">
        <f>Tabuľka9[[#This Row],[Aktuálna cena v RZ s DPH]]*Tabuľka9[[#This Row],[Priemerný odber za mesiac]]</f>
        <v>28.799999999999997</v>
      </c>
      <c r="J1052">
        <v>80</v>
      </c>
      <c r="K1052" s="17" t="e">
        <f>Tabuľka9[[#This Row],[Cena za MJ s DPH]]*Tabuľka9[[#This Row],[Predpokladaný odber počas 6 mesiacov]]</f>
        <v>#REF!</v>
      </c>
      <c r="L1052" s="1">
        <v>648493</v>
      </c>
      <c r="M1052" t="e">
        <f>_xlfn.XLOOKUP(Tabuľka9[[#This Row],[IČO]],#REF!,#REF!)</f>
        <v>#REF!</v>
      </c>
      <c r="N1052" t="e">
        <f>_xlfn.XLOOKUP(Tabuľka9[[#This Row],[IČO]],#REF!,#REF!)</f>
        <v>#REF!</v>
      </c>
    </row>
    <row r="1053" spans="1:14" hidden="1" x14ac:dyDescent="0.35">
      <c r="A1053" t="s">
        <v>10</v>
      </c>
      <c r="B1053" t="s">
        <v>45</v>
      </c>
      <c r="C1053" t="s">
        <v>13</v>
      </c>
      <c r="E1053" s="10">
        <f>IF(COUNTIF(cis_DPH!$B$2:$B$84,B1053)&gt;0,D1053*1.1,IF(COUNTIF(cis_DPH!$B$85:$B$171,B1053)&gt;0,D1053*1.2,"chyba"))</f>
        <v>0</v>
      </c>
      <c r="G1053" s="16" t="e">
        <f>_xlfn.XLOOKUP(Tabuľka9[[#This Row],[položka]],#REF!,#REF!)</f>
        <v>#REF!</v>
      </c>
      <c r="I1053" s="15">
        <f>Tabuľka9[[#This Row],[Aktuálna cena v RZ s DPH]]*Tabuľka9[[#This Row],[Priemerný odber za mesiac]]</f>
        <v>0</v>
      </c>
      <c r="K1053" s="17" t="e">
        <f>Tabuľka9[[#This Row],[Cena za MJ s DPH]]*Tabuľka9[[#This Row],[Predpokladaný odber počas 6 mesiacov]]</f>
        <v>#REF!</v>
      </c>
      <c r="L1053" s="1">
        <v>648493</v>
      </c>
      <c r="M1053" t="e">
        <f>_xlfn.XLOOKUP(Tabuľka9[[#This Row],[IČO]],#REF!,#REF!)</f>
        <v>#REF!</v>
      </c>
      <c r="N1053" t="e">
        <f>_xlfn.XLOOKUP(Tabuľka9[[#This Row],[IČO]],#REF!,#REF!)</f>
        <v>#REF!</v>
      </c>
    </row>
    <row r="1054" spans="1:14" hidden="1" x14ac:dyDescent="0.35">
      <c r="A1054" t="s">
        <v>10</v>
      </c>
      <c r="B1054" t="s">
        <v>46</v>
      </c>
      <c r="C1054" t="s">
        <v>13</v>
      </c>
      <c r="D1054" s="9">
        <v>0.5</v>
      </c>
      <c r="E1054" s="10">
        <f>IF(COUNTIF(cis_DPH!$B$2:$B$84,B1054)&gt;0,D1054*1.1,IF(COUNTIF(cis_DPH!$B$85:$B$171,B1054)&gt;0,D1054*1.2,"chyba"))</f>
        <v>0.6</v>
      </c>
      <c r="G1054" s="16" t="e">
        <f>_xlfn.XLOOKUP(Tabuľka9[[#This Row],[položka]],#REF!,#REF!)</f>
        <v>#REF!</v>
      </c>
      <c r="H1054">
        <v>48</v>
      </c>
      <c r="I1054" s="15">
        <f>Tabuľka9[[#This Row],[Aktuálna cena v RZ s DPH]]*Tabuľka9[[#This Row],[Priemerný odber za mesiac]]</f>
        <v>28.799999999999997</v>
      </c>
      <c r="J1054">
        <v>100</v>
      </c>
      <c r="K1054" s="17" t="e">
        <f>Tabuľka9[[#This Row],[Cena za MJ s DPH]]*Tabuľka9[[#This Row],[Predpokladaný odber počas 6 mesiacov]]</f>
        <v>#REF!</v>
      </c>
      <c r="L1054" s="1">
        <v>648493</v>
      </c>
      <c r="M1054" t="e">
        <f>_xlfn.XLOOKUP(Tabuľka9[[#This Row],[IČO]],#REF!,#REF!)</f>
        <v>#REF!</v>
      </c>
      <c r="N1054" t="e">
        <f>_xlfn.XLOOKUP(Tabuľka9[[#This Row],[IČO]],#REF!,#REF!)</f>
        <v>#REF!</v>
      </c>
    </row>
    <row r="1055" spans="1:14" hidden="1" x14ac:dyDescent="0.35">
      <c r="A1055" t="s">
        <v>10</v>
      </c>
      <c r="B1055" t="s">
        <v>47</v>
      </c>
      <c r="C1055" t="s">
        <v>48</v>
      </c>
      <c r="E1055" s="10">
        <f>IF(COUNTIF(cis_DPH!$B$2:$B$84,B1055)&gt;0,D1055*1.1,IF(COUNTIF(cis_DPH!$B$85:$B$171,B1055)&gt;0,D1055*1.2,"chyba"))</f>
        <v>0</v>
      </c>
      <c r="G1055" s="16" t="e">
        <f>_xlfn.XLOOKUP(Tabuľka9[[#This Row],[položka]],#REF!,#REF!)</f>
        <v>#REF!</v>
      </c>
      <c r="I1055" s="15">
        <f>Tabuľka9[[#This Row],[Aktuálna cena v RZ s DPH]]*Tabuľka9[[#This Row],[Priemerný odber za mesiac]]</f>
        <v>0</v>
      </c>
      <c r="K1055" s="17" t="e">
        <f>Tabuľka9[[#This Row],[Cena za MJ s DPH]]*Tabuľka9[[#This Row],[Predpokladaný odber počas 6 mesiacov]]</f>
        <v>#REF!</v>
      </c>
      <c r="L1055" s="1">
        <v>648493</v>
      </c>
      <c r="M1055" t="e">
        <f>_xlfn.XLOOKUP(Tabuľka9[[#This Row],[IČO]],#REF!,#REF!)</f>
        <v>#REF!</v>
      </c>
      <c r="N1055" t="e">
        <f>_xlfn.XLOOKUP(Tabuľka9[[#This Row],[IČO]],#REF!,#REF!)</f>
        <v>#REF!</v>
      </c>
    </row>
    <row r="1056" spans="1:14" hidden="1" x14ac:dyDescent="0.35">
      <c r="A1056" t="s">
        <v>10</v>
      </c>
      <c r="B1056" t="s">
        <v>49</v>
      </c>
      <c r="C1056" t="s">
        <v>48</v>
      </c>
      <c r="E1056" s="10">
        <f>IF(COUNTIF(cis_DPH!$B$2:$B$84,B1056)&gt;0,D1056*1.1,IF(COUNTIF(cis_DPH!$B$85:$B$171,B1056)&gt;0,D1056*1.2,"chyba"))</f>
        <v>0</v>
      </c>
      <c r="G1056" s="16" t="e">
        <f>_xlfn.XLOOKUP(Tabuľka9[[#This Row],[položka]],#REF!,#REF!)</f>
        <v>#REF!</v>
      </c>
      <c r="I1056" s="15">
        <f>Tabuľka9[[#This Row],[Aktuálna cena v RZ s DPH]]*Tabuľka9[[#This Row],[Priemerný odber za mesiac]]</f>
        <v>0</v>
      </c>
      <c r="K1056" s="17" t="e">
        <f>Tabuľka9[[#This Row],[Cena za MJ s DPH]]*Tabuľka9[[#This Row],[Predpokladaný odber počas 6 mesiacov]]</f>
        <v>#REF!</v>
      </c>
      <c r="L1056" s="1">
        <v>648493</v>
      </c>
      <c r="M1056" t="e">
        <f>_xlfn.XLOOKUP(Tabuľka9[[#This Row],[IČO]],#REF!,#REF!)</f>
        <v>#REF!</v>
      </c>
      <c r="N1056" t="e">
        <f>_xlfn.XLOOKUP(Tabuľka9[[#This Row],[IČO]],#REF!,#REF!)</f>
        <v>#REF!</v>
      </c>
    </row>
    <row r="1057" spans="1:14" hidden="1" x14ac:dyDescent="0.35">
      <c r="A1057" t="s">
        <v>10</v>
      </c>
      <c r="B1057" t="s">
        <v>50</v>
      </c>
      <c r="C1057" t="s">
        <v>13</v>
      </c>
      <c r="E1057" s="10">
        <f>IF(COUNTIF(cis_DPH!$B$2:$B$84,B1057)&gt;0,D1057*1.1,IF(COUNTIF(cis_DPH!$B$85:$B$171,B1057)&gt;0,D1057*1.2,"chyba"))</f>
        <v>0</v>
      </c>
      <c r="G1057" s="16" t="e">
        <f>_xlfn.XLOOKUP(Tabuľka9[[#This Row],[položka]],#REF!,#REF!)</f>
        <v>#REF!</v>
      </c>
      <c r="I1057" s="15">
        <f>Tabuľka9[[#This Row],[Aktuálna cena v RZ s DPH]]*Tabuľka9[[#This Row],[Priemerný odber za mesiac]]</f>
        <v>0</v>
      </c>
      <c r="K1057" s="17" t="e">
        <f>Tabuľka9[[#This Row],[Cena za MJ s DPH]]*Tabuľka9[[#This Row],[Predpokladaný odber počas 6 mesiacov]]</f>
        <v>#REF!</v>
      </c>
      <c r="L1057" s="1">
        <v>648493</v>
      </c>
      <c r="M1057" t="e">
        <f>_xlfn.XLOOKUP(Tabuľka9[[#This Row],[IČO]],#REF!,#REF!)</f>
        <v>#REF!</v>
      </c>
      <c r="N1057" t="e">
        <f>_xlfn.XLOOKUP(Tabuľka9[[#This Row],[IČO]],#REF!,#REF!)</f>
        <v>#REF!</v>
      </c>
    </row>
    <row r="1058" spans="1:14" hidden="1" x14ac:dyDescent="0.35">
      <c r="A1058" t="s">
        <v>10</v>
      </c>
      <c r="B1058" t="s">
        <v>51</v>
      </c>
      <c r="C1058" t="s">
        <v>13</v>
      </c>
      <c r="D1058" s="9">
        <v>1.5</v>
      </c>
      <c r="E1058" s="10">
        <f>IF(COUNTIF(cis_DPH!$B$2:$B$84,B1058)&gt;0,D1058*1.1,IF(COUNTIF(cis_DPH!$B$85:$B$171,B1058)&gt;0,D1058*1.2,"chyba"))</f>
        <v>1.6500000000000001</v>
      </c>
      <c r="G1058" s="16" t="e">
        <f>_xlfn.XLOOKUP(Tabuľka9[[#This Row],[položka]],#REF!,#REF!)</f>
        <v>#REF!</v>
      </c>
      <c r="H1058">
        <v>9</v>
      </c>
      <c r="I1058" s="15">
        <f>Tabuľka9[[#This Row],[Aktuálna cena v RZ s DPH]]*Tabuľka9[[#This Row],[Priemerný odber za mesiac]]</f>
        <v>14.850000000000001</v>
      </c>
      <c r="J1058">
        <v>18</v>
      </c>
      <c r="K1058" s="17" t="e">
        <f>Tabuľka9[[#This Row],[Cena za MJ s DPH]]*Tabuľka9[[#This Row],[Predpokladaný odber počas 6 mesiacov]]</f>
        <v>#REF!</v>
      </c>
      <c r="L1058" s="1">
        <v>648493</v>
      </c>
      <c r="M1058" t="e">
        <f>_xlfn.XLOOKUP(Tabuľka9[[#This Row],[IČO]],#REF!,#REF!)</f>
        <v>#REF!</v>
      </c>
      <c r="N1058" t="e">
        <f>_xlfn.XLOOKUP(Tabuľka9[[#This Row],[IČO]],#REF!,#REF!)</f>
        <v>#REF!</v>
      </c>
    </row>
    <row r="1059" spans="1:14" hidden="1" x14ac:dyDescent="0.35">
      <c r="A1059" t="s">
        <v>10</v>
      </c>
      <c r="B1059" t="s">
        <v>52</v>
      </c>
      <c r="C1059" t="s">
        <v>13</v>
      </c>
      <c r="D1059" s="9">
        <v>1.6</v>
      </c>
      <c r="E1059" s="10">
        <f>IF(COUNTIF(cis_DPH!$B$2:$B$84,B1059)&gt;0,D1059*1.1,IF(COUNTIF(cis_DPH!$B$85:$B$171,B1059)&gt;0,D1059*1.2,"chyba"))</f>
        <v>1.7600000000000002</v>
      </c>
      <c r="G1059" s="16" t="e">
        <f>_xlfn.XLOOKUP(Tabuľka9[[#This Row],[položka]],#REF!,#REF!)</f>
        <v>#REF!</v>
      </c>
      <c r="H1059">
        <v>6</v>
      </c>
      <c r="I1059" s="15">
        <f>Tabuľka9[[#This Row],[Aktuálna cena v RZ s DPH]]*Tabuľka9[[#This Row],[Priemerný odber za mesiac]]</f>
        <v>10.560000000000002</v>
      </c>
      <c r="J1059">
        <v>20</v>
      </c>
      <c r="K1059" s="17" t="e">
        <f>Tabuľka9[[#This Row],[Cena za MJ s DPH]]*Tabuľka9[[#This Row],[Predpokladaný odber počas 6 mesiacov]]</f>
        <v>#REF!</v>
      </c>
      <c r="L1059" s="1">
        <v>648493</v>
      </c>
      <c r="M1059" t="e">
        <f>_xlfn.XLOOKUP(Tabuľka9[[#This Row],[IČO]],#REF!,#REF!)</f>
        <v>#REF!</v>
      </c>
      <c r="N1059" t="e">
        <f>_xlfn.XLOOKUP(Tabuľka9[[#This Row],[IČO]],#REF!,#REF!)</f>
        <v>#REF!</v>
      </c>
    </row>
    <row r="1060" spans="1:14" hidden="1" x14ac:dyDescent="0.35">
      <c r="A1060" t="s">
        <v>10</v>
      </c>
      <c r="B1060" t="s">
        <v>53</v>
      </c>
      <c r="C1060" t="s">
        <v>13</v>
      </c>
      <c r="E1060" s="10">
        <f>IF(COUNTIF(cis_DPH!$B$2:$B$84,B1060)&gt;0,D1060*1.1,IF(COUNTIF(cis_DPH!$B$85:$B$171,B1060)&gt;0,D1060*1.2,"chyba"))</f>
        <v>0</v>
      </c>
      <c r="G1060" s="16" t="e">
        <f>_xlfn.XLOOKUP(Tabuľka9[[#This Row],[položka]],#REF!,#REF!)</f>
        <v>#REF!</v>
      </c>
      <c r="I1060" s="15">
        <f>Tabuľka9[[#This Row],[Aktuálna cena v RZ s DPH]]*Tabuľka9[[#This Row],[Priemerný odber za mesiac]]</f>
        <v>0</v>
      </c>
      <c r="K1060" s="17" t="e">
        <f>Tabuľka9[[#This Row],[Cena za MJ s DPH]]*Tabuľka9[[#This Row],[Predpokladaný odber počas 6 mesiacov]]</f>
        <v>#REF!</v>
      </c>
      <c r="L1060" s="1">
        <v>648493</v>
      </c>
      <c r="M1060" t="e">
        <f>_xlfn.XLOOKUP(Tabuľka9[[#This Row],[IČO]],#REF!,#REF!)</f>
        <v>#REF!</v>
      </c>
      <c r="N1060" t="e">
        <f>_xlfn.XLOOKUP(Tabuľka9[[#This Row],[IČO]],#REF!,#REF!)</f>
        <v>#REF!</v>
      </c>
    </row>
    <row r="1061" spans="1:14" hidden="1" x14ac:dyDescent="0.35">
      <c r="A1061" t="s">
        <v>10</v>
      </c>
      <c r="B1061" t="s">
        <v>54</v>
      </c>
      <c r="C1061" t="s">
        <v>13</v>
      </c>
      <c r="E1061" s="10">
        <f>IF(COUNTIF(cis_DPH!$B$2:$B$84,B1061)&gt;0,D1061*1.1,IF(COUNTIF(cis_DPH!$B$85:$B$171,B1061)&gt;0,D1061*1.2,"chyba"))</f>
        <v>0</v>
      </c>
      <c r="G1061" s="16" t="e">
        <f>_xlfn.XLOOKUP(Tabuľka9[[#This Row],[položka]],#REF!,#REF!)</f>
        <v>#REF!</v>
      </c>
      <c r="I1061" s="15">
        <f>Tabuľka9[[#This Row],[Aktuálna cena v RZ s DPH]]*Tabuľka9[[#This Row],[Priemerný odber za mesiac]]</f>
        <v>0</v>
      </c>
      <c r="K1061" s="17" t="e">
        <f>Tabuľka9[[#This Row],[Cena za MJ s DPH]]*Tabuľka9[[#This Row],[Predpokladaný odber počas 6 mesiacov]]</f>
        <v>#REF!</v>
      </c>
      <c r="L1061" s="1">
        <v>648493</v>
      </c>
      <c r="M1061" t="e">
        <f>_xlfn.XLOOKUP(Tabuľka9[[#This Row],[IČO]],#REF!,#REF!)</f>
        <v>#REF!</v>
      </c>
      <c r="N1061" t="e">
        <f>_xlfn.XLOOKUP(Tabuľka9[[#This Row],[IČO]],#REF!,#REF!)</f>
        <v>#REF!</v>
      </c>
    </row>
    <row r="1062" spans="1:14" hidden="1" x14ac:dyDescent="0.35">
      <c r="A1062" t="s">
        <v>10</v>
      </c>
      <c r="B1062" t="s">
        <v>55</v>
      </c>
      <c r="C1062" t="s">
        <v>13</v>
      </c>
      <c r="E1062" s="10">
        <f>IF(COUNTIF(cis_DPH!$B$2:$B$84,B1062)&gt;0,D1062*1.1,IF(COUNTIF(cis_DPH!$B$85:$B$171,B1062)&gt;0,D1062*1.2,"chyba"))</f>
        <v>0</v>
      </c>
      <c r="G1062" s="16" t="e">
        <f>_xlfn.XLOOKUP(Tabuľka9[[#This Row],[položka]],#REF!,#REF!)</f>
        <v>#REF!</v>
      </c>
      <c r="I1062" s="15">
        <f>Tabuľka9[[#This Row],[Aktuálna cena v RZ s DPH]]*Tabuľka9[[#This Row],[Priemerný odber za mesiac]]</f>
        <v>0</v>
      </c>
      <c r="K1062" s="17" t="e">
        <f>Tabuľka9[[#This Row],[Cena za MJ s DPH]]*Tabuľka9[[#This Row],[Predpokladaný odber počas 6 mesiacov]]</f>
        <v>#REF!</v>
      </c>
      <c r="L1062" s="1">
        <v>648493</v>
      </c>
      <c r="M1062" t="e">
        <f>_xlfn.XLOOKUP(Tabuľka9[[#This Row],[IČO]],#REF!,#REF!)</f>
        <v>#REF!</v>
      </c>
      <c r="N1062" t="e">
        <f>_xlfn.XLOOKUP(Tabuľka9[[#This Row],[IČO]],#REF!,#REF!)</f>
        <v>#REF!</v>
      </c>
    </row>
    <row r="1063" spans="1:14" hidden="1" x14ac:dyDescent="0.35">
      <c r="A1063" t="s">
        <v>10</v>
      </c>
      <c r="B1063" t="s">
        <v>56</v>
      </c>
      <c r="C1063" t="s">
        <v>13</v>
      </c>
      <c r="E1063" s="10">
        <f>IF(COUNTIF(cis_DPH!$B$2:$B$84,B1063)&gt;0,D1063*1.1,IF(COUNTIF(cis_DPH!$B$85:$B$171,B1063)&gt;0,D1063*1.2,"chyba"))</f>
        <v>0</v>
      </c>
      <c r="G1063" s="16" t="e">
        <f>_xlfn.XLOOKUP(Tabuľka9[[#This Row],[položka]],#REF!,#REF!)</f>
        <v>#REF!</v>
      </c>
      <c r="I1063" s="15">
        <f>Tabuľka9[[#This Row],[Aktuálna cena v RZ s DPH]]*Tabuľka9[[#This Row],[Priemerný odber za mesiac]]</f>
        <v>0</v>
      </c>
      <c r="K1063" s="17" t="e">
        <f>Tabuľka9[[#This Row],[Cena za MJ s DPH]]*Tabuľka9[[#This Row],[Predpokladaný odber počas 6 mesiacov]]</f>
        <v>#REF!</v>
      </c>
      <c r="L1063" s="1">
        <v>648493</v>
      </c>
      <c r="M1063" t="e">
        <f>_xlfn.XLOOKUP(Tabuľka9[[#This Row],[IČO]],#REF!,#REF!)</f>
        <v>#REF!</v>
      </c>
      <c r="N1063" t="e">
        <f>_xlfn.XLOOKUP(Tabuľka9[[#This Row],[IČO]],#REF!,#REF!)</f>
        <v>#REF!</v>
      </c>
    </row>
    <row r="1064" spans="1:14" hidden="1" x14ac:dyDescent="0.35">
      <c r="A1064" t="s">
        <v>10</v>
      </c>
      <c r="B1064" t="s">
        <v>57</v>
      </c>
      <c r="C1064" t="s">
        <v>13</v>
      </c>
      <c r="D1064" s="9">
        <v>1.2</v>
      </c>
      <c r="E1064" s="10">
        <f>IF(COUNTIF(cis_DPH!$B$2:$B$84,B1064)&gt;0,D1064*1.1,IF(COUNTIF(cis_DPH!$B$85:$B$171,B1064)&gt;0,D1064*1.2,"chyba"))</f>
        <v>1.32</v>
      </c>
      <c r="G1064" s="16" t="e">
        <f>_xlfn.XLOOKUP(Tabuľka9[[#This Row],[položka]],#REF!,#REF!)</f>
        <v>#REF!</v>
      </c>
      <c r="H1064">
        <v>17</v>
      </c>
      <c r="I1064" s="15">
        <f>Tabuľka9[[#This Row],[Aktuálna cena v RZ s DPH]]*Tabuľka9[[#This Row],[Priemerný odber za mesiac]]</f>
        <v>22.44</v>
      </c>
      <c r="J1064">
        <v>30</v>
      </c>
      <c r="K1064" s="17" t="e">
        <f>Tabuľka9[[#This Row],[Cena za MJ s DPH]]*Tabuľka9[[#This Row],[Predpokladaný odber počas 6 mesiacov]]</f>
        <v>#REF!</v>
      </c>
      <c r="L1064" s="1">
        <v>648493</v>
      </c>
      <c r="M1064" t="e">
        <f>_xlfn.XLOOKUP(Tabuľka9[[#This Row],[IČO]],#REF!,#REF!)</f>
        <v>#REF!</v>
      </c>
      <c r="N1064" t="e">
        <f>_xlfn.XLOOKUP(Tabuľka9[[#This Row],[IČO]],#REF!,#REF!)</f>
        <v>#REF!</v>
      </c>
    </row>
    <row r="1065" spans="1:14" hidden="1" x14ac:dyDescent="0.35">
      <c r="A1065" t="s">
        <v>10</v>
      </c>
      <c r="B1065" t="s">
        <v>58</v>
      </c>
      <c r="C1065" t="s">
        <v>13</v>
      </c>
      <c r="D1065" s="9">
        <v>2.76</v>
      </c>
      <c r="E1065" s="10">
        <f>IF(COUNTIF(cis_DPH!$B$2:$B$84,B1065)&gt;0,D1065*1.1,IF(COUNTIF(cis_DPH!$B$85:$B$171,B1065)&gt;0,D1065*1.2,"chyba"))</f>
        <v>3.036</v>
      </c>
      <c r="G1065" s="16" t="e">
        <f>_xlfn.XLOOKUP(Tabuľka9[[#This Row],[položka]],#REF!,#REF!)</f>
        <v>#REF!</v>
      </c>
      <c r="H1065">
        <v>5</v>
      </c>
      <c r="I1065" s="15">
        <f>Tabuľka9[[#This Row],[Aktuálna cena v RZ s DPH]]*Tabuľka9[[#This Row],[Priemerný odber za mesiac]]</f>
        <v>15.18</v>
      </c>
      <c r="J1065">
        <v>10</v>
      </c>
      <c r="K1065" s="17" t="e">
        <f>Tabuľka9[[#This Row],[Cena za MJ s DPH]]*Tabuľka9[[#This Row],[Predpokladaný odber počas 6 mesiacov]]</f>
        <v>#REF!</v>
      </c>
      <c r="L1065" s="1">
        <v>648493</v>
      </c>
      <c r="M1065" t="e">
        <f>_xlfn.XLOOKUP(Tabuľka9[[#This Row],[IČO]],#REF!,#REF!)</f>
        <v>#REF!</v>
      </c>
      <c r="N1065" t="e">
        <f>_xlfn.XLOOKUP(Tabuľka9[[#This Row],[IČO]],#REF!,#REF!)</f>
        <v>#REF!</v>
      </c>
    </row>
    <row r="1066" spans="1:14" hidden="1" x14ac:dyDescent="0.35">
      <c r="A1066" t="s">
        <v>10</v>
      </c>
      <c r="B1066" t="s">
        <v>59</v>
      </c>
      <c r="C1066" t="s">
        <v>13</v>
      </c>
      <c r="D1066" s="9">
        <v>0.8</v>
      </c>
      <c r="E1066" s="10">
        <f>IF(COUNTIF(cis_DPH!$B$2:$B$84,B1066)&gt;0,D1066*1.1,IF(COUNTIF(cis_DPH!$B$85:$B$171,B1066)&gt;0,D1066*1.2,"chyba"))</f>
        <v>0.96</v>
      </c>
      <c r="G1066" s="16" t="e">
        <f>_xlfn.XLOOKUP(Tabuľka9[[#This Row],[položka]],#REF!,#REF!)</f>
        <v>#REF!</v>
      </c>
      <c r="H1066">
        <v>10</v>
      </c>
      <c r="I1066" s="15">
        <f>Tabuľka9[[#This Row],[Aktuálna cena v RZ s DPH]]*Tabuľka9[[#This Row],[Priemerný odber za mesiac]]</f>
        <v>9.6</v>
      </c>
      <c r="J1066">
        <v>40</v>
      </c>
      <c r="K1066" s="17" t="e">
        <f>Tabuľka9[[#This Row],[Cena za MJ s DPH]]*Tabuľka9[[#This Row],[Predpokladaný odber počas 6 mesiacov]]</f>
        <v>#REF!</v>
      </c>
      <c r="L1066" s="1">
        <v>648493</v>
      </c>
      <c r="M1066" t="e">
        <f>_xlfn.XLOOKUP(Tabuľka9[[#This Row],[IČO]],#REF!,#REF!)</f>
        <v>#REF!</v>
      </c>
      <c r="N1066" t="e">
        <f>_xlfn.XLOOKUP(Tabuľka9[[#This Row],[IČO]],#REF!,#REF!)</f>
        <v>#REF!</v>
      </c>
    </row>
    <row r="1067" spans="1:14" hidden="1" x14ac:dyDescent="0.35">
      <c r="A1067" t="s">
        <v>10</v>
      </c>
      <c r="B1067" t="s">
        <v>60</v>
      </c>
      <c r="C1067" t="s">
        <v>13</v>
      </c>
      <c r="E1067" s="10">
        <f>IF(COUNTIF(cis_DPH!$B$2:$B$84,B1067)&gt;0,D1067*1.1,IF(COUNTIF(cis_DPH!$B$85:$B$171,B1067)&gt;0,D1067*1.2,"chyba"))</f>
        <v>0</v>
      </c>
      <c r="G1067" s="16" t="e">
        <f>_xlfn.XLOOKUP(Tabuľka9[[#This Row],[položka]],#REF!,#REF!)</f>
        <v>#REF!</v>
      </c>
      <c r="I1067" s="15">
        <f>Tabuľka9[[#This Row],[Aktuálna cena v RZ s DPH]]*Tabuľka9[[#This Row],[Priemerný odber za mesiac]]</f>
        <v>0</v>
      </c>
      <c r="K1067" s="17" t="e">
        <f>Tabuľka9[[#This Row],[Cena za MJ s DPH]]*Tabuľka9[[#This Row],[Predpokladaný odber počas 6 mesiacov]]</f>
        <v>#REF!</v>
      </c>
      <c r="L1067" s="1">
        <v>648493</v>
      </c>
      <c r="M1067" t="e">
        <f>_xlfn.XLOOKUP(Tabuľka9[[#This Row],[IČO]],#REF!,#REF!)</f>
        <v>#REF!</v>
      </c>
      <c r="N1067" t="e">
        <f>_xlfn.XLOOKUP(Tabuľka9[[#This Row],[IČO]],#REF!,#REF!)</f>
        <v>#REF!</v>
      </c>
    </row>
    <row r="1068" spans="1:14" hidden="1" x14ac:dyDescent="0.35">
      <c r="A1068" t="s">
        <v>10</v>
      </c>
      <c r="B1068" t="s">
        <v>61</v>
      </c>
      <c r="C1068" t="s">
        <v>19</v>
      </c>
      <c r="E1068" s="10">
        <f>IF(COUNTIF(cis_DPH!$B$2:$B$84,B1068)&gt;0,D1068*1.1,IF(COUNTIF(cis_DPH!$B$85:$B$171,B1068)&gt;0,D1068*1.2,"chyba"))</f>
        <v>0</v>
      </c>
      <c r="G1068" s="16" t="e">
        <f>_xlfn.XLOOKUP(Tabuľka9[[#This Row],[položka]],#REF!,#REF!)</f>
        <v>#REF!</v>
      </c>
      <c r="I1068" s="15">
        <f>Tabuľka9[[#This Row],[Aktuálna cena v RZ s DPH]]*Tabuľka9[[#This Row],[Priemerný odber za mesiac]]</f>
        <v>0</v>
      </c>
      <c r="K1068" s="17" t="e">
        <f>Tabuľka9[[#This Row],[Cena za MJ s DPH]]*Tabuľka9[[#This Row],[Predpokladaný odber počas 6 mesiacov]]</f>
        <v>#REF!</v>
      </c>
      <c r="L1068" s="1">
        <v>648493</v>
      </c>
      <c r="M1068" t="e">
        <f>_xlfn.XLOOKUP(Tabuľka9[[#This Row],[IČO]],#REF!,#REF!)</f>
        <v>#REF!</v>
      </c>
      <c r="N1068" t="e">
        <f>_xlfn.XLOOKUP(Tabuľka9[[#This Row],[IČO]],#REF!,#REF!)</f>
        <v>#REF!</v>
      </c>
    </row>
    <row r="1069" spans="1:14" hidden="1" x14ac:dyDescent="0.35">
      <c r="A1069" t="s">
        <v>10</v>
      </c>
      <c r="B1069" t="s">
        <v>62</v>
      </c>
      <c r="C1069" t="s">
        <v>13</v>
      </c>
      <c r="D1069" s="9">
        <v>1.2</v>
      </c>
      <c r="E1069" s="10">
        <f>IF(COUNTIF(cis_DPH!$B$2:$B$84,B1069)&gt;0,D1069*1.1,IF(COUNTIF(cis_DPH!$B$85:$B$171,B1069)&gt;0,D1069*1.2,"chyba"))</f>
        <v>1.44</v>
      </c>
      <c r="G1069" s="16" t="e">
        <f>_xlfn.XLOOKUP(Tabuľka9[[#This Row],[položka]],#REF!,#REF!)</f>
        <v>#REF!</v>
      </c>
      <c r="H1069">
        <v>8</v>
      </c>
      <c r="I1069" s="15">
        <f>Tabuľka9[[#This Row],[Aktuálna cena v RZ s DPH]]*Tabuľka9[[#This Row],[Priemerný odber za mesiac]]</f>
        <v>11.52</v>
      </c>
      <c r="J1069">
        <v>20</v>
      </c>
      <c r="K1069" s="17" t="e">
        <f>Tabuľka9[[#This Row],[Cena za MJ s DPH]]*Tabuľka9[[#This Row],[Predpokladaný odber počas 6 mesiacov]]</f>
        <v>#REF!</v>
      </c>
      <c r="L1069" s="1">
        <v>648493</v>
      </c>
      <c r="M1069" t="e">
        <f>_xlfn.XLOOKUP(Tabuľka9[[#This Row],[IČO]],#REF!,#REF!)</f>
        <v>#REF!</v>
      </c>
      <c r="N1069" t="e">
        <f>_xlfn.XLOOKUP(Tabuľka9[[#This Row],[IČO]],#REF!,#REF!)</f>
        <v>#REF!</v>
      </c>
    </row>
    <row r="1070" spans="1:14" hidden="1" x14ac:dyDescent="0.35">
      <c r="A1070" t="s">
        <v>10</v>
      </c>
      <c r="B1070" t="s">
        <v>63</v>
      </c>
      <c r="C1070" t="s">
        <v>13</v>
      </c>
      <c r="E1070" s="10">
        <f>IF(COUNTIF(cis_DPH!$B$2:$B$84,B1070)&gt;0,D1070*1.1,IF(COUNTIF(cis_DPH!$B$85:$B$171,B1070)&gt;0,D1070*1.2,"chyba"))</f>
        <v>0</v>
      </c>
      <c r="G1070" s="16" t="e">
        <f>_xlfn.XLOOKUP(Tabuľka9[[#This Row],[položka]],#REF!,#REF!)</f>
        <v>#REF!</v>
      </c>
      <c r="I1070" s="15">
        <f>Tabuľka9[[#This Row],[Aktuálna cena v RZ s DPH]]*Tabuľka9[[#This Row],[Priemerný odber za mesiac]]</f>
        <v>0</v>
      </c>
      <c r="K1070" s="17" t="e">
        <f>Tabuľka9[[#This Row],[Cena za MJ s DPH]]*Tabuľka9[[#This Row],[Predpokladaný odber počas 6 mesiacov]]</f>
        <v>#REF!</v>
      </c>
      <c r="L1070" s="1">
        <v>648493</v>
      </c>
      <c r="M1070" t="e">
        <f>_xlfn.XLOOKUP(Tabuľka9[[#This Row],[IČO]],#REF!,#REF!)</f>
        <v>#REF!</v>
      </c>
      <c r="N1070" t="e">
        <f>_xlfn.XLOOKUP(Tabuľka9[[#This Row],[IČO]],#REF!,#REF!)</f>
        <v>#REF!</v>
      </c>
    </row>
    <row r="1071" spans="1:14" hidden="1" x14ac:dyDescent="0.35">
      <c r="A1071" t="s">
        <v>10</v>
      </c>
      <c r="B1071" t="s">
        <v>64</v>
      </c>
      <c r="C1071" t="s">
        <v>19</v>
      </c>
      <c r="D1071" s="9">
        <v>0.55000000000000004</v>
      </c>
      <c r="E1071" s="10">
        <f>IF(COUNTIF(cis_DPH!$B$2:$B$84,B1071)&gt;0,D1071*1.1,IF(COUNTIF(cis_DPH!$B$85:$B$171,B1071)&gt;0,D1071*1.2,"chyba"))</f>
        <v>0.60500000000000009</v>
      </c>
      <c r="G1071" s="16" t="e">
        <f>_xlfn.XLOOKUP(Tabuľka9[[#This Row],[položka]],#REF!,#REF!)</f>
        <v>#REF!</v>
      </c>
      <c r="H1071">
        <v>5</v>
      </c>
      <c r="I1071" s="15">
        <f>Tabuľka9[[#This Row],[Aktuálna cena v RZ s DPH]]*Tabuľka9[[#This Row],[Priemerný odber za mesiac]]</f>
        <v>3.0250000000000004</v>
      </c>
      <c r="J1071">
        <v>20</v>
      </c>
      <c r="K1071" s="17" t="e">
        <f>Tabuľka9[[#This Row],[Cena za MJ s DPH]]*Tabuľka9[[#This Row],[Predpokladaný odber počas 6 mesiacov]]</f>
        <v>#REF!</v>
      </c>
      <c r="L1071" s="1">
        <v>648493</v>
      </c>
      <c r="M1071" t="e">
        <f>_xlfn.XLOOKUP(Tabuľka9[[#This Row],[IČO]],#REF!,#REF!)</f>
        <v>#REF!</v>
      </c>
      <c r="N1071" t="e">
        <f>_xlfn.XLOOKUP(Tabuľka9[[#This Row],[IČO]],#REF!,#REF!)</f>
        <v>#REF!</v>
      </c>
    </row>
    <row r="1072" spans="1:14" hidden="1" x14ac:dyDescent="0.35">
      <c r="A1072" t="s">
        <v>10</v>
      </c>
      <c r="B1072" t="s">
        <v>65</v>
      </c>
      <c r="C1072" t="s">
        <v>19</v>
      </c>
      <c r="D1072" s="9">
        <v>0.8</v>
      </c>
      <c r="E1072" s="10">
        <f>IF(COUNTIF(cis_DPH!$B$2:$B$84,B1072)&gt;0,D1072*1.1,IF(COUNTIF(cis_DPH!$B$85:$B$171,B1072)&gt;0,D1072*1.2,"chyba"))</f>
        <v>0.88000000000000012</v>
      </c>
      <c r="G1072" s="16" t="e">
        <f>_xlfn.XLOOKUP(Tabuľka9[[#This Row],[položka]],#REF!,#REF!)</f>
        <v>#REF!</v>
      </c>
      <c r="I1072" s="15">
        <f>Tabuľka9[[#This Row],[Aktuálna cena v RZ s DPH]]*Tabuľka9[[#This Row],[Priemerný odber za mesiac]]</f>
        <v>0</v>
      </c>
      <c r="K1072" s="17" t="e">
        <f>Tabuľka9[[#This Row],[Cena za MJ s DPH]]*Tabuľka9[[#This Row],[Predpokladaný odber počas 6 mesiacov]]</f>
        <v>#REF!</v>
      </c>
      <c r="L1072" s="1">
        <v>648493</v>
      </c>
      <c r="M1072" t="e">
        <f>_xlfn.XLOOKUP(Tabuľka9[[#This Row],[IČO]],#REF!,#REF!)</f>
        <v>#REF!</v>
      </c>
      <c r="N1072" t="e">
        <f>_xlfn.XLOOKUP(Tabuľka9[[#This Row],[IČO]],#REF!,#REF!)</f>
        <v>#REF!</v>
      </c>
    </row>
    <row r="1073" spans="1:14" hidden="1" x14ac:dyDescent="0.35">
      <c r="A1073" t="s">
        <v>10</v>
      </c>
      <c r="B1073" t="s">
        <v>66</v>
      </c>
      <c r="C1073" t="s">
        <v>19</v>
      </c>
      <c r="E1073" s="10">
        <f>IF(COUNTIF(cis_DPH!$B$2:$B$84,B1073)&gt;0,D1073*1.1,IF(COUNTIF(cis_DPH!$B$85:$B$171,B1073)&gt;0,D1073*1.2,"chyba"))</f>
        <v>0</v>
      </c>
      <c r="G1073" s="16" t="e">
        <f>_xlfn.XLOOKUP(Tabuľka9[[#This Row],[položka]],#REF!,#REF!)</f>
        <v>#REF!</v>
      </c>
      <c r="I1073" s="15">
        <f>Tabuľka9[[#This Row],[Aktuálna cena v RZ s DPH]]*Tabuľka9[[#This Row],[Priemerný odber za mesiac]]</f>
        <v>0</v>
      </c>
      <c r="K1073" s="17" t="e">
        <f>Tabuľka9[[#This Row],[Cena za MJ s DPH]]*Tabuľka9[[#This Row],[Predpokladaný odber počas 6 mesiacov]]</f>
        <v>#REF!</v>
      </c>
      <c r="L1073" s="1">
        <v>648493</v>
      </c>
      <c r="M1073" t="e">
        <f>_xlfn.XLOOKUP(Tabuľka9[[#This Row],[IČO]],#REF!,#REF!)</f>
        <v>#REF!</v>
      </c>
      <c r="N1073" t="e">
        <f>_xlfn.XLOOKUP(Tabuľka9[[#This Row],[IČO]],#REF!,#REF!)</f>
        <v>#REF!</v>
      </c>
    </row>
    <row r="1074" spans="1:14" hidden="1" x14ac:dyDescent="0.35">
      <c r="A1074" t="s">
        <v>10</v>
      </c>
      <c r="B1074" t="s">
        <v>67</v>
      </c>
      <c r="C1074" t="s">
        <v>13</v>
      </c>
      <c r="D1074" s="9">
        <v>1.75</v>
      </c>
      <c r="E1074" s="10">
        <f>IF(COUNTIF(cis_DPH!$B$2:$B$84,B1074)&gt;0,D1074*1.1,IF(COUNTIF(cis_DPH!$B$85:$B$171,B1074)&gt;0,D1074*1.2,"chyba"))</f>
        <v>2.1</v>
      </c>
      <c r="G1074" s="16" t="e">
        <f>_xlfn.XLOOKUP(Tabuľka9[[#This Row],[položka]],#REF!,#REF!)</f>
        <v>#REF!</v>
      </c>
      <c r="H1074">
        <v>5</v>
      </c>
      <c r="I1074" s="15">
        <f>Tabuľka9[[#This Row],[Aktuálna cena v RZ s DPH]]*Tabuľka9[[#This Row],[Priemerný odber za mesiac]]</f>
        <v>10.5</v>
      </c>
      <c r="J1074">
        <v>10</v>
      </c>
      <c r="K1074" s="17" t="e">
        <f>Tabuľka9[[#This Row],[Cena za MJ s DPH]]*Tabuľka9[[#This Row],[Predpokladaný odber počas 6 mesiacov]]</f>
        <v>#REF!</v>
      </c>
      <c r="L1074" s="1">
        <v>648493</v>
      </c>
      <c r="M1074" t="e">
        <f>_xlfn.XLOOKUP(Tabuľka9[[#This Row],[IČO]],#REF!,#REF!)</f>
        <v>#REF!</v>
      </c>
      <c r="N1074" t="e">
        <f>_xlfn.XLOOKUP(Tabuľka9[[#This Row],[IČO]],#REF!,#REF!)</f>
        <v>#REF!</v>
      </c>
    </row>
    <row r="1075" spans="1:14" hidden="1" x14ac:dyDescent="0.35">
      <c r="A1075" t="s">
        <v>10</v>
      </c>
      <c r="B1075" t="s">
        <v>68</v>
      </c>
      <c r="C1075" t="s">
        <v>13</v>
      </c>
      <c r="E1075" s="10">
        <f>IF(COUNTIF(cis_DPH!$B$2:$B$84,B1075)&gt;0,D1075*1.1,IF(COUNTIF(cis_DPH!$B$85:$B$171,B1075)&gt;0,D1075*1.2,"chyba"))</f>
        <v>0</v>
      </c>
      <c r="G1075" s="16" t="e">
        <f>_xlfn.XLOOKUP(Tabuľka9[[#This Row],[položka]],#REF!,#REF!)</f>
        <v>#REF!</v>
      </c>
      <c r="I1075" s="15">
        <f>Tabuľka9[[#This Row],[Aktuálna cena v RZ s DPH]]*Tabuľka9[[#This Row],[Priemerný odber za mesiac]]</f>
        <v>0</v>
      </c>
      <c r="K1075" s="17" t="e">
        <f>Tabuľka9[[#This Row],[Cena za MJ s DPH]]*Tabuľka9[[#This Row],[Predpokladaný odber počas 6 mesiacov]]</f>
        <v>#REF!</v>
      </c>
      <c r="L1075" s="1">
        <v>648493</v>
      </c>
      <c r="M1075" t="e">
        <f>_xlfn.XLOOKUP(Tabuľka9[[#This Row],[IČO]],#REF!,#REF!)</f>
        <v>#REF!</v>
      </c>
      <c r="N1075" t="e">
        <f>_xlfn.XLOOKUP(Tabuľka9[[#This Row],[IČO]],#REF!,#REF!)</f>
        <v>#REF!</v>
      </c>
    </row>
    <row r="1076" spans="1:14" hidden="1" x14ac:dyDescent="0.35">
      <c r="A1076" t="s">
        <v>10</v>
      </c>
      <c r="B1076" t="s">
        <v>69</v>
      </c>
      <c r="C1076" t="s">
        <v>13</v>
      </c>
      <c r="D1076" s="9">
        <v>1.1000000000000001</v>
      </c>
      <c r="E1076" s="10">
        <f>IF(COUNTIF(cis_DPH!$B$2:$B$84,B1076)&gt;0,D1076*1.1,IF(COUNTIF(cis_DPH!$B$85:$B$171,B1076)&gt;0,D1076*1.2,"chyba"))</f>
        <v>1.2100000000000002</v>
      </c>
      <c r="G1076" s="16" t="e">
        <f>_xlfn.XLOOKUP(Tabuľka9[[#This Row],[položka]],#REF!,#REF!)</f>
        <v>#REF!</v>
      </c>
      <c r="H1076">
        <v>13</v>
      </c>
      <c r="I1076" s="15">
        <f>Tabuľka9[[#This Row],[Aktuálna cena v RZ s DPH]]*Tabuľka9[[#This Row],[Priemerný odber za mesiac]]</f>
        <v>15.730000000000002</v>
      </c>
      <c r="J1076">
        <v>30</v>
      </c>
      <c r="K1076" s="17" t="e">
        <f>Tabuľka9[[#This Row],[Cena za MJ s DPH]]*Tabuľka9[[#This Row],[Predpokladaný odber počas 6 mesiacov]]</f>
        <v>#REF!</v>
      </c>
      <c r="L1076" s="1">
        <v>648493</v>
      </c>
      <c r="M1076" t="e">
        <f>_xlfn.XLOOKUP(Tabuľka9[[#This Row],[IČO]],#REF!,#REF!)</f>
        <v>#REF!</v>
      </c>
      <c r="N1076" t="e">
        <f>_xlfn.XLOOKUP(Tabuľka9[[#This Row],[IČO]],#REF!,#REF!)</f>
        <v>#REF!</v>
      </c>
    </row>
    <row r="1077" spans="1:14" hidden="1" x14ac:dyDescent="0.35">
      <c r="A1077" t="s">
        <v>10</v>
      </c>
      <c r="B1077" t="s">
        <v>70</v>
      </c>
      <c r="C1077" t="s">
        <v>13</v>
      </c>
      <c r="E1077" s="10">
        <f>IF(COUNTIF(cis_DPH!$B$2:$B$84,B1077)&gt;0,D1077*1.1,IF(COUNTIF(cis_DPH!$B$85:$B$171,B1077)&gt;0,D1077*1.2,"chyba"))</f>
        <v>0</v>
      </c>
      <c r="G1077" s="16" t="e">
        <f>_xlfn.XLOOKUP(Tabuľka9[[#This Row],[položka]],#REF!,#REF!)</f>
        <v>#REF!</v>
      </c>
      <c r="I1077" s="15">
        <f>Tabuľka9[[#This Row],[Aktuálna cena v RZ s DPH]]*Tabuľka9[[#This Row],[Priemerný odber za mesiac]]</f>
        <v>0</v>
      </c>
      <c r="K1077" s="17" t="e">
        <f>Tabuľka9[[#This Row],[Cena za MJ s DPH]]*Tabuľka9[[#This Row],[Predpokladaný odber počas 6 mesiacov]]</f>
        <v>#REF!</v>
      </c>
      <c r="L1077" s="1">
        <v>648493</v>
      </c>
      <c r="M1077" t="e">
        <f>_xlfn.XLOOKUP(Tabuľka9[[#This Row],[IČO]],#REF!,#REF!)</f>
        <v>#REF!</v>
      </c>
      <c r="N1077" t="e">
        <f>_xlfn.XLOOKUP(Tabuľka9[[#This Row],[IČO]],#REF!,#REF!)</f>
        <v>#REF!</v>
      </c>
    </row>
    <row r="1078" spans="1:14" hidden="1" x14ac:dyDescent="0.35">
      <c r="A1078" t="s">
        <v>10</v>
      </c>
      <c r="B1078" t="s">
        <v>71</v>
      </c>
      <c r="C1078" t="s">
        <v>13</v>
      </c>
      <c r="E1078" s="10">
        <f>IF(COUNTIF(cis_DPH!$B$2:$B$84,B1078)&gt;0,D1078*1.1,IF(COUNTIF(cis_DPH!$B$85:$B$171,B1078)&gt;0,D1078*1.2,"chyba"))</f>
        <v>0</v>
      </c>
      <c r="G1078" s="16" t="e">
        <f>_xlfn.XLOOKUP(Tabuľka9[[#This Row],[položka]],#REF!,#REF!)</f>
        <v>#REF!</v>
      </c>
      <c r="I1078" s="15">
        <f>Tabuľka9[[#This Row],[Aktuálna cena v RZ s DPH]]*Tabuľka9[[#This Row],[Priemerný odber za mesiac]]</f>
        <v>0</v>
      </c>
      <c r="K1078" s="17" t="e">
        <f>Tabuľka9[[#This Row],[Cena za MJ s DPH]]*Tabuľka9[[#This Row],[Predpokladaný odber počas 6 mesiacov]]</f>
        <v>#REF!</v>
      </c>
      <c r="L1078" s="1">
        <v>648493</v>
      </c>
      <c r="M1078" t="e">
        <f>_xlfn.XLOOKUP(Tabuľka9[[#This Row],[IČO]],#REF!,#REF!)</f>
        <v>#REF!</v>
      </c>
      <c r="N1078" t="e">
        <f>_xlfn.XLOOKUP(Tabuľka9[[#This Row],[IČO]],#REF!,#REF!)</f>
        <v>#REF!</v>
      </c>
    </row>
    <row r="1079" spans="1:14" hidden="1" x14ac:dyDescent="0.35">
      <c r="A1079" t="s">
        <v>10</v>
      </c>
      <c r="B1079" t="s">
        <v>72</v>
      </c>
      <c r="C1079" t="s">
        <v>13</v>
      </c>
      <c r="E1079" s="10">
        <f>IF(COUNTIF(cis_DPH!$B$2:$B$84,B1079)&gt;0,D1079*1.1,IF(COUNTIF(cis_DPH!$B$85:$B$171,B1079)&gt;0,D1079*1.2,"chyba"))</f>
        <v>0</v>
      </c>
      <c r="G1079" s="16" t="e">
        <f>_xlfn.XLOOKUP(Tabuľka9[[#This Row],[položka]],#REF!,#REF!)</f>
        <v>#REF!</v>
      </c>
      <c r="I1079" s="15">
        <f>Tabuľka9[[#This Row],[Aktuálna cena v RZ s DPH]]*Tabuľka9[[#This Row],[Priemerný odber za mesiac]]</f>
        <v>0</v>
      </c>
      <c r="K1079" s="17" t="e">
        <f>Tabuľka9[[#This Row],[Cena za MJ s DPH]]*Tabuľka9[[#This Row],[Predpokladaný odber počas 6 mesiacov]]</f>
        <v>#REF!</v>
      </c>
      <c r="L1079" s="1">
        <v>648493</v>
      </c>
      <c r="M1079" t="e">
        <f>_xlfn.XLOOKUP(Tabuľka9[[#This Row],[IČO]],#REF!,#REF!)</f>
        <v>#REF!</v>
      </c>
      <c r="N1079" t="e">
        <f>_xlfn.XLOOKUP(Tabuľka9[[#This Row],[IČO]],#REF!,#REF!)</f>
        <v>#REF!</v>
      </c>
    </row>
    <row r="1080" spans="1:14" hidden="1" x14ac:dyDescent="0.35">
      <c r="A1080" t="s">
        <v>10</v>
      </c>
      <c r="B1080" t="s">
        <v>73</v>
      </c>
      <c r="C1080" t="s">
        <v>13</v>
      </c>
      <c r="D1080" s="9">
        <v>0.7</v>
      </c>
      <c r="E1080" s="10">
        <f>IF(COUNTIF(cis_DPH!$B$2:$B$84,B1080)&gt;0,D1080*1.1,IF(COUNTIF(cis_DPH!$B$85:$B$171,B1080)&gt;0,D1080*1.2,"chyba"))</f>
        <v>0.84</v>
      </c>
      <c r="G1080" s="16" t="e">
        <f>_xlfn.XLOOKUP(Tabuľka9[[#This Row],[položka]],#REF!,#REF!)</f>
        <v>#REF!</v>
      </c>
      <c r="H1080">
        <v>34</v>
      </c>
      <c r="I1080" s="15">
        <f>Tabuľka9[[#This Row],[Aktuálna cena v RZ s DPH]]*Tabuľka9[[#This Row],[Priemerný odber za mesiac]]</f>
        <v>28.56</v>
      </c>
      <c r="J1080">
        <v>50</v>
      </c>
      <c r="K1080" s="17" t="e">
        <f>Tabuľka9[[#This Row],[Cena za MJ s DPH]]*Tabuľka9[[#This Row],[Predpokladaný odber počas 6 mesiacov]]</f>
        <v>#REF!</v>
      </c>
      <c r="L1080" s="1">
        <v>648493</v>
      </c>
      <c r="M1080" t="e">
        <f>_xlfn.XLOOKUP(Tabuľka9[[#This Row],[IČO]],#REF!,#REF!)</f>
        <v>#REF!</v>
      </c>
      <c r="N1080" t="e">
        <f>_xlfn.XLOOKUP(Tabuľka9[[#This Row],[IČO]],#REF!,#REF!)</f>
        <v>#REF!</v>
      </c>
    </row>
    <row r="1081" spans="1:14" hidden="1" x14ac:dyDescent="0.35">
      <c r="A1081" t="s">
        <v>10</v>
      </c>
      <c r="B1081" t="s">
        <v>74</v>
      </c>
      <c r="C1081" t="s">
        <v>13</v>
      </c>
      <c r="D1081" s="9">
        <v>0.39</v>
      </c>
      <c r="E1081" s="10">
        <f>IF(COUNTIF(cis_DPH!$B$2:$B$84,B1081)&gt;0,D1081*1.1,IF(COUNTIF(cis_DPH!$B$85:$B$171,B1081)&gt;0,D1081*1.2,"chyba"))</f>
        <v>0.42900000000000005</v>
      </c>
      <c r="G1081" s="16" t="e">
        <f>_xlfn.XLOOKUP(Tabuľka9[[#This Row],[položka]],#REF!,#REF!)</f>
        <v>#REF!</v>
      </c>
      <c r="H1081">
        <v>463</v>
      </c>
      <c r="I1081" s="15">
        <f>Tabuľka9[[#This Row],[Aktuálna cena v RZ s DPH]]*Tabuľka9[[#This Row],[Priemerný odber za mesiac]]</f>
        <v>198.62700000000001</v>
      </c>
      <c r="J1081">
        <v>500</v>
      </c>
      <c r="K1081" s="17" t="e">
        <f>Tabuľka9[[#This Row],[Cena za MJ s DPH]]*Tabuľka9[[#This Row],[Predpokladaný odber počas 6 mesiacov]]</f>
        <v>#REF!</v>
      </c>
      <c r="L1081" s="1">
        <v>648493</v>
      </c>
      <c r="M1081" t="e">
        <f>_xlfn.XLOOKUP(Tabuľka9[[#This Row],[IČO]],#REF!,#REF!)</f>
        <v>#REF!</v>
      </c>
      <c r="N1081" t="e">
        <f>_xlfn.XLOOKUP(Tabuľka9[[#This Row],[IČO]],#REF!,#REF!)</f>
        <v>#REF!</v>
      </c>
    </row>
    <row r="1082" spans="1:14" hidden="1" x14ac:dyDescent="0.35">
      <c r="A1082" t="s">
        <v>10</v>
      </c>
      <c r="B1082" t="s">
        <v>75</v>
      </c>
      <c r="C1082" t="s">
        <v>13</v>
      </c>
      <c r="D1082" s="9">
        <v>0.28999999999999998</v>
      </c>
      <c r="E1082" s="10">
        <f>IF(COUNTIF(cis_DPH!$B$2:$B$84,B1082)&gt;0,D1082*1.1,IF(COUNTIF(cis_DPH!$B$85:$B$171,B1082)&gt;0,D1082*1.2,"chyba"))</f>
        <v>0.31900000000000001</v>
      </c>
      <c r="G1082" s="16" t="e">
        <f>_xlfn.XLOOKUP(Tabuľka9[[#This Row],[položka]],#REF!,#REF!)</f>
        <v>#REF!</v>
      </c>
      <c r="H1082">
        <v>1073</v>
      </c>
      <c r="I1082" s="15">
        <f>Tabuľka9[[#This Row],[Aktuálna cena v RZ s DPH]]*Tabuľka9[[#This Row],[Priemerný odber za mesiac]]</f>
        <v>342.28700000000003</v>
      </c>
      <c r="J1082">
        <v>500</v>
      </c>
      <c r="K1082" s="17" t="e">
        <f>Tabuľka9[[#This Row],[Cena za MJ s DPH]]*Tabuľka9[[#This Row],[Predpokladaný odber počas 6 mesiacov]]</f>
        <v>#REF!</v>
      </c>
      <c r="L1082" s="1">
        <v>648493</v>
      </c>
      <c r="M1082" t="e">
        <f>_xlfn.XLOOKUP(Tabuľka9[[#This Row],[IČO]],#REF!,#REF!)</f>
        <v>#REF!</v>
      </c>
      <c r="N1082" t="e">
        <f>_xlfn.XLOOKUP(Tabuľka9[[#This Row],[IČO]],#REF!,#REF!)</f>
        <v>#REF!</v>
      </c>
    </row>
    <row r="1083" spans="1:14" hidden="1" x14ac:dyDescent="0.35">
      <c r="A1083" t="s">
        <v>10</v>
      </c>
      <c r="B1083" t="s">
        <v>76</v>
      </c>
      <c r="C1083" t="s">
        <v>13</v>
      </c>
      <c r="E1083" s="10">
        <f>IF(COUNTIF(cis_DPH!$B$2:$B$84,B1083)&gt;0,D1083*1.1,IF(COUNTIF(cis_DPH!$B$85:$B$171,B1083)&gt;0,D1083*1.2,"chyba"))</f>
        <v>0</v>
      </c>
      <c r="G1083" s="16" t="e">
        <f>_xlfn.XLOOKUP(Tabuľka9[[#This Row],[položka]],#REF!,#REF!)</f>
        <v>#REF!</v>
      </c>
      <c r="I1083" s="15">
        <f>Tabuľka9[[#This Row],[Aktuálna cena v RZ s DPH]]*Tabuľka9[[#This Row],[Priemerný odber za mesiac]]</f>
        <v>0</v>
      </c>
      <c r="K1083" s="17" t="e">
        <f>Tabuľka9[[#This Row],[Cena za MJ s DPH]]*Tabuľka9[[#This Row],[Predpokladaný odber počas 6 mesiacov]]</f>
        <v>#REF!</v>
      </c>
      <c r="L1083" s="1">
        <v>648493</v>
      </c>
      <c r="M1083" t="e">
        <f>_xlfn.XLOOKUP(Tabuľka9[[#This Row],[IČO]],#REF!,#REF!)</f>
        <v>#REF!</v>
      </c>
      <c r="N1083" t="e">
        <f>_xlfn.XLOOKUP(Tabuľka9[[#This Row],[IČO]],#REF!,#REF!)</f>
        <v>#REF!</v>
      </c>
    </row>
    <row r="1084" spans="1:14" hidden="1" x14ac:dyDescent="0.35">
      <c r="A1084" t="s">
        <v>10</v>
      </c>
      <c r="B1084" t="s">
        <v>77</v>
      </c>
      <c r="C1084" t="s">
        <v>13</v>
      </c>
      <c r="E1084" s="10">
        <f>IF(COUNTIF(cis_DPH!$B$2:$B$84,B1084)&gt;0,D1084*1.1,IF(COUNTIF(cis_DPH!$B$85:$B$171,B1084)&gt;0,D1084*1.2,"chyba"))</f>
        <v>0</v>
      </c>
      <c r="G1084" s="16" t="e">
        <f>_xlfn.XLOOKUP(Tabuľka9[[#This Row],[položka]],#REF!,#REF!)</f>
        <v>#REF!</v>
      </c>
      <c r="I1084" s="15">
        <f>Tabuľka9[[#This Row],[Aktuálna cena v RZ s DPH]]*Tabuľka9[[#This Row],[Priemerný odber za mesiac]]</f>
        <v>0</v>
      </c>
      <c r="K1084" s="17" t="e">
        <f>Tabuľka9[[#This Row],[Cena za MJ s DPH]]*Tabuľka9[[#This Row],[Predpokladaný odber počas 6 mesiacov]]</f>
        <v>#REF!</v>
      </c>
      <c r="L1084" s="1">
        <v>648493</v>
      </c>
      <c r="M1084" t="e">
        <f>_xlfn.XLOOKUP(Tabuľka9[[#This Row],[IČO]],#REF!,#REF!)</f>
        <v>#REF!</v>
      </c>
      <c r="N1084" t="e">
        <f>_xlfn.XLOOKUP(Tabuľka9[[#This Row],[IČO]],#REF!,#REF!)</f>
        <v>#REF!</v>
      </c>
    </row>
    <row r="1085" spans="1:14" hidden="1" x14ac:dyDescent="0.35">
      <c r="A1085" t="s">
        <v>10</v>
      </c>
      <c r="B1085" t="s">
        <v>78</v>
      </c>
      <c r="C1085" t="s">
        <v>13</v>
      </c>
      <c r="E1085" s="10">
        <f>IF(COUNTIF(cis_DPH!$B$2:$B$84,B1085)&gt;0,D1085*1.1,IF(COUNTIF(cis_DPH!$B$85:$B$171,B1085)&gt;0,D1085*1.2,"chyba"))</f>
        <v>0</v>
      </c>
      <c r="G1085" s="16" t="e">
        <f>_xlfn.XLOOKUP(Tabuľka9[[#This Row],[položka]],#REF!,#REF!)</f>
        <v>#REF!</v>
      </c>
      <c r="I1085" s="15">
        <f>Tabuľka9[[#This Row],[Aktuálna cena v RZ s DPH]]*Tabuľka9[[#This Row],[Priemerný odber za mesiac]]</f>
        <v>0</v>
      </c>
      <c r="K1085" s="17" t="e">
        <f>Tabuľka9[[#This Row],[Cena za MJ s DPH]]*Tabuľka9[[#This Row],[Predpokladaný odber počas 6 mesiacov]]</f>
        <v>#REF!</v>
      </c>
      <c r="L1085" s="1">
        <v>648493</v>
      </c>
      <c r="M1085" t="e">
        <f>_xlfn.XLOOKUP(Tabuľka9[[#This Row],[IČO]],#REF!,#REF!)</f>
        <v>#REF!</v>
      </c>
      <c r="N1085" t="e">
        <f>_xlfn.XLOOKUP(Tabuľka9[[#This Row],[IČO]],#REF!,#REF!)</f>
        <v>#REF!</v>
      </c>
    </row>
    <row r="1086" spans="1:14" hidden="1" x14ac:dyDescent="0.35">
      <c r="A1086" t="s">
        <v>10</v>
      </c>
      <c r="B1086" t="s">
        <v>79</v>
      </c>
      <c r="C1086" t="s">
        <v>13</v>
      </c>
      <c r="E1086" s="10">
        <f>IF(COUNTIF(cis_DPH!$B$2:$B$84,B1086)&gt;0,D1086*1.1,IF(COUNTIF(cis_DPH!$B$85:$B$171,B1086)&gt;0,D1086*1.2,"chyba"))</f>
        <v>0</v>
      </c>
      <c r="G1086" s="16" t="e">
        <f>_xlfn.XLOOKUP(Tabuľka9[[#This Row],[položka]],#REF!,#REF!)</f>
        <v>#REF!</v>
      </c>
      <c r="I1086" s="15">
        <f>Tabuľka9[[#This Row],[Aktuálna cena v RZ s DPH]]*Tabuľka9[[#This Row],[Priemerný odber za mesiac]]</f>
        <v>0</v>
      </c>
      <c r="K1086" s="17" t="e">
        <f>Tabuľka9[[#This Row],[Cena za MJ s DPH]]*Tabuľka9[[#This Row],[Predpokladaný odber počas 6 mesiacov]]</f>
        <v>#REF!</v>
      </c>
      <c r="L1086" s="1">
        <v>648493</v>
      </c>
      <c r="M1086" t="e">
        <f>_xlfn.XLOOKUP(Tabuľka9[[#This Row],[IČO]],#REF!,#REF!)</f>
        <v>#REF!</v>
      </c>
      <c r="N1086" t="e">
        <f>_xlfn.XLOOKUP(Tabuľka9[[#This Row],[IČO]],#REF!,#REF!)</f>
        <v>#REF!</v>
      </c>
    </row>
    <row r="1087" spans="1:14" hidden="1" x14ac:dyDescent="0.35">
      <c r="A1087" t="s">
        <v>10</v>
      </c>
      <c r="B1087" t="s">
        <v>80</v>
      </c>
      <c r="C1087" t="s">
        <v>13</v>
      </c>
      <c r="E1087" s="10">
        <f>IF(COUNTIF(cis_DPH!$B$2:$B$84,B1087)&gt;0,D1087*1.1,IF(COUNTIF(cis_DPH!$B$85:$B$171,B1087)&gt;0,D1087*1.2,"chyba"))</f>
        <v>0</v>
      </c>
      <c r="G1087" s="16" t="e">
        <f>_xlfn.XLOOKUP(Tabuľka9[[#This Row],[položka]],#REF!,#REF!)</f>
        <v>#REF!</v>
      </c>
      <c r="I1087" s="15">
        <f>Tabuľka9[[#This Row],[Aktuálna cena v RZ s DPH]]*Tabuľka9[[#This Row],[Priemerný odber za mesiac]]</f>
        <v>0</v>
      </c>
      <c r="K1087" s="17" t="e">
        <f>Tabuľka9[[#This Row],[Cena za MJ s DPH]]*Tabuľka9[[#This Row],[Predpokladaný odber počas 6 mesiacov]]</f>
        <v>#REF!</v>
      </c>
      <c r="L1087" s="1">
        <v>648493</v>
      </c>
      <c r="M1087" t="e">
        <f>_xlfn.XLOOKUP(Tabuľka9[[#This Row],[IČO]],#REF!,#REF!)</f>
        <v>#REF!</v>
      </c>
      <c r="N1087" t="e">
        <f>_xlfn.XLOOKUP(Tabuľka9[[#This Row],[IČO]],#REF!,#REF!)</f>
        <v>#REF!</v>
      </c>
    </row>
    <row r="1088" spans="1:14" hidden="1" x14ac:dyDescent="0.35">
      <c r="A1088" t="s">
        <v>81</v>
      </c>
      <c r="B1088" t="s">
        <v>82</v>
      </c>
      <c r="C1088" t="s">
        <v>19</v>
      </c>
      <c r="E1088" s="10">
        <f>IF(COUNTIF(cis_DPH!$B$2:$B$84,B1088)&gt;0,D1088*1.1,IF(COUNTIF(cis_DPH!$B$85:$B$171,B1088)&gt;0,D1088*1.2,"chyba"))</f>
        <v>0</v>
      </c>
      <c r="G1088" s="16" t="e">
        <f>_xlfn.XLOOKUP(Tabuľka9[[#This Row],[položka]],#REF!,#REF!)</f>
        <v>#REF!</v>
      </c>
      <c r="I1088" s="15">
        <f>Tabuľka9[[#This Row],[Aktuálna cena v RZ s DPH]]*Tabuľka9[[#This Row],[Priemerný odber za mesiac]]</f>
        <v>0</v>
      </c>
      <c r="K1088" s="17" t="e">
        <f>Tabuľka9[[#This Row],[Cena za MJ s DPH]]*Tabuľka9[[#This Row],[Predpokladaný odber počas 6 mesiacov]]</f>
        <v>#REF!</v>
      </c>
      <c r="L1088" s="1">
        <v>42317657</v>
      </c>
      <c r="M1088" t="e">
        <f>_xlfn.XLOOKUP(Tabuľka9[[#This Row],[IČO]],#REF!,#REF!)</f>
        <v>#REF!</v>
      </c>
      <c r="N1088" t="e">
        <f>_xlfn.XLOOKUP(Tabuľka9[[#This Row],[IČO]],#REF!,#REF!)</f>
        <v>#REF!</v>
      </c>
    </row>
    <row r="1089" spans="1:14" hidden="1" x14ac:dyDescent="0.35">
      <c r="A1089" t="s">
        <v>81</v>
      </c>
      <c r="B1089" t="s">
        <v>83</v>
      </c>
      <c r="C1089" t="s">
        <v>19</v>
      </c>
      <c r="D1089" s="9">
        <v>0.11</v>
      </c>
      <c r="E1089" s="10">
        <f>IF(COUNTIF(cis_DPH!$B$2:$B$84,B1089)&gt;0,D1089*1.1,IF(COUNTIF(cis_DPH!$B$85:$B$171,B1089)&gt;0,D1089*1.2,"chyba"))</f>
        <v>0.13200000000000001</v>
      </c>
      <c r="G1089" s="16" t="e">
        <f>_xlfn.XLOOKUP(Tabuľka9[[#This Row],[položka]],#REF!,#REF!)</f>
        <v>#REF!</v>
      </c>
      <c r="H1089">
        <v>250</v>
      </c>
      <c r="I1089" s="15">
        <f>Tabuľka9[[#This Row],[Aktuálna cena v RZ s DPH]]*Tabuľka9[[#This Row],[Priemerný odber za mesiac]]</f>
        <v>33</v>
      </c>
      <c r="J1089">
        <v>1500</v>
      </c>
      <c r="K1089" s="17" t="e">
        <f>Tabuľka9[[#This Row],[Cena za MJ s DPH]]*Tabuľka9[[#This Row],[Predpokladaný odber počas 6 mesiacov]]</f>
        <v>#REF!</v>
      </c>
      <c r="L1089" s="1">
        <v>37827464</v>
      </c>
      <c r="M1089" t="e">
        <f>_xlfn.XLOOKUP(Tabuľka9[[#This Row],[IČO]],#REF!,#REF!)</f>
        <v>#REF!</v>
      </c>
      <c r="N1089" t="e">
        <f>_xlfn.XLOOKUP(Tabuľka9[[#This Row],[IČO]],#REF!,#REF!)</f>
        <v>#REF!</v>
      </c>
    </row>
    <row r="1090" spans="1:14" hidden="1" x14ac:dyDescent="0.35">
      <c r="A1090" t="s">
        <v>84</v>
      </c>
      <c r="B1090" t="s">
        <v>85</v>
      </c>
      <c r="C1090" t="s">
        <v>13</v>
      </c>
      <c r="D1090" s="9">
        <v>3.39</v>
      </c>
      <c r="E1090" s="10">
        <f>IF(COUNTIF(cis_DPH!$B$2:$B$84,B1090)&gt;0,D1090*1.1,IF(COUNTIF(cis_DPH!$B$85:$B$171,B1090)&gt;0,D1090*1.2,"chyba"))</f>
        <v>3.7290000000000005</v>
      </c>
      <c r="G1090" s="16" t="e">
        <f>_xlfn.XLOOKUP(Tabuľka9[[#This Row],[položka]],#REF!,#REF!)</f>
        <v>#REF!</v>
      </c>
      <c r="H1090">
        <v>24</v>
      </c>
      <c r="I1090" s="15">
        <f>Tabuľka9[[#This Row],[Aktuálna cena v RZ s DPH]]*Tabuľka9[[#This Row],[Priemerný odber za mesiac]]</f>
        <v>89.496000000000009</v>
      </c>
      <c r="J1090">
        <v>60</v>
      </c>
      <c r="K1090" s="17" t="e">
        <f>Tabuľka9[[#This Row],[Cena za MJ s DPH]]*Tabuľka9[[#This Row],[Predpokladaný odber počas 6 mesiacov]]</f>
        <v>#REF!</v>
      </c>
      <c r="L1090" s="1">
        <v>648493</v>
      </c>
      <c r="M1090" t="e">
        <f>_xlfn.XLOOKUP(Tabuľka9[[#This Row],[IČO]],#REF!,#REF!)</f>
        <v>#REF!</v>
      </c>
      <c r="N1090" t="e">
        <f>_xlfn.XLOOKUP(Tabuľka9[[#This Row],[IČO]],#REF!,#REF!)</f>
        <v>#REF!</v>
      </c>
    </row>
    <row r="1091" spans="1:14" hidden="1" x14ac:dyDescent="0.35">
      <c r="A1091" t="s">
        <v>84</v>
      </c>
      <c r="B1091" t="s">
        <v>86</v>
      </c>
      <c r="C1091" t="s">
        <v>13</v>
      </c>
      <c r="D1091" s="9">
        <v>2.68</v>
      </c>
      <c r="E1091" s="10">
        <f>IF(COUNTIF(cis_DPH!$B$2:$B$84,B1091)&gt;0,D1091*1.1,IF(COUNTIF(cis_DPH!$B$85:$B$171,B1091)&gt;0,D1091*1.2,"chyba"))</f>
        <v>2.9480000000000004</v>
      </c>
      <c r="G1091" s="16" t="e">
        <f>_xlfn.XLOOKUP(Tabuľka9[[#This Row],[položka]],#REF!,#REF!)</f>
        <v>#REF!</v>
      </c>
      <c r="H1091">
        <v>23</v>
      </c>
      <c r="I1091" s="15">
        <f>Tabuľka9[[#This Row],[Aktuálna cena v RZ s DPH]]*Tabuľka9[[#This Row],[Priemerný odber za mesiac]]</f>
        <v>67.804000000000002</v>
      </c>
      <c r="J1091">
        <v>60</v>
      </c>
      <c r="K1091" s="17" t="e">
        <f>Tabuľka9[[#This Row],[Cena za MJ s DPH]]*Tabuľka9[[#This Row],[Predpokladaný odber počas 6 mesiacov]]</f>
        <v>#REF!</v>
      </c>
      <c r="L1091" s="1">
        <v>648493</v>
      </c>
      <c r="M1091" t="e">
        <f>_xlfn.XLOOKUP(Tabuľka9[[#This Row],[IČO]],#REF!,#REF!)</f>
        <v>#REF!</v>
      </c>
      <c r="N1091" t="e">
        <f>_xlfn.XLOOKUP(Tabuľka9[[#This Row],[IČO]],#REF!,#REF!)</f>
        <v>#REF!</v>
      </c>
    </row>
    <row r="1092" spans="1:14" hidden="1" x14ac:dyDescent="0.35">
      <c r="A1092" t="s">
        <v>84</v>
      </c>
      <c r="B1092" t="s">
        <v>87</v>
      </c>
      <c r="C1092" t="s">
        <v>13</v>
      </c>
      <c r="D1092" s="9">
        <v>3.3</v>
      </c>
      <c r="E1092" s="10">
        <f>IF(COUNTIF(cis_DPH!$B$2:$B$84,B1092)&gt;0,D1092*1.1,IF(COUNTIF(cis_DPH!$B$85:$B$171,B1092)&gt;0,D1092*1.2,"chyba"))</f>
        <v>3.63</v>
      </c>
      <c r="G1092" s="16" t="e">
        <f>_xlfn.XLOOKUP(Tabuľka9[[#This Row],[položka]],#REF!,#REF!)</f>
        <v>#REF!</v>
      </c>
      <c r="H1092">
        <v>10</v>
      </c>
      <c r="I1092" s="15">
        <f>Tabuľka9[[#This Row],[Aktuálna cena v RZ s DPH]]*Tabuľka9[[#This Row],[Priemerný odber za mesiac]]</f>
        <v>36.299999999999997</v>
      </c>
      <c r="J1092">
        <v>40</v>
      </c>
      <c r="K1092" s="17" t="e">
        <f>Tabuľka9[[#This Row],[Cena za MJ s DPH]]*Tabuľka9[[#This Row],[Predpokladaný odber počas 6 mesiacov]]</f>
        <v>#REF!</v>
      </c>
      <c r="L1092" s="1">
        <v>648493</v>
      </c>
      <c r="M1092" t="e">
        <f>_xlfn.XLOOKUP(Tabuľka9[[#This Row],[IČO]],#REF!,#REF!)</f>
        <v>#REF!</v>
      </c>
      <c r="N1092" t="e">
        <f>_xlfn.XLOOKUP(Tabuľka9[[#This Row],[IČO]],#REF!,#REF!)</f>
        <v>#REF!</v>
      </c>
    </row>
    <row r="1093" spans="1:14" hidden="1" x14ac:dyDescent="0.35">
      <c r="A1093" t="s">
        <v>84</v>
      </c>
      <c r="B1093" t="s">
        <v>88</v>
      </c>
      <c r="C1093" t="s">
        <v>13</v>
      </c>
      <c r="D1093" s="9">
        <v>2.4900000000000002</v>
      </c>
      <c r="E1093" s="10">
        <f>IF(COUNTIF(cis_DPH!$B$2:$B$84,B1093)&gt;0,D1093*1.1,IF(COUNTIF(cis_DPH!$B$85:$B$171,B1093)&gt;0,D1093*1.2,"chyba"))</f>
        <v>2.7390000000000003</v>
      </c>
      <c r="G1093" s="16" t="e">
        <f>_xlfn.XLOOKUP(Tabuľka9[[#This Row],[položka]],#REF!,#REF!)</f>
        <v>#REF!</v>
      </c>
      <c r="H1093">
        <v>81</v>
      </c>
      <c r="I1093" s="15">
        <f>Tabuľka9[[#This Row],[Aktuálna cena v RZ s DPH]]*Tabuľka9[[#This Row],[Priemerný odber za mesiac]]</f>
        <v>221.85900000000004</v>
      </c>
      <c r="J1093">
        <v>150</v>
      </c>
      <c r="K1093" s="17" t="e">
        <f>Tabuľka9[[#This Row],[Cena za MJ s DPH]]*Tabuľka9[[#This Row],[Predpokladaný odber počas 6 mesiacov]]</f>
        <v>#REF!</v>
      </c>
      <c r="L1093" s="1">
        <v>648493</v>
      </c>
      <c r="M1093" t="e">
        <f>_xlfn.XLOOKUP(Tabuľka9[[#This Row],[IČO]],#REF!,#REF!)</f>
        <v>#REF!</v>
      </c>
      <c r="N1093" t="e">
        <f>_xlfn.XLOOKUP(Tabuľka9[[#This Row],[IČO]],#REF!,#REF!)</f>
        <v>#REF!</v>
      </c>
    </row>
    <row r="1094" spans="1:14" hidden="1" x14ac:dyDescent="0.35">
      <c r="A1094" t="s">
        <v>84</v>
      </c>
      <c r="B1094" t="s">
        <v>89</v>
      </c>
      <c r="C1094" t="s">
        <v>13</v>
      </c>
      <c r="E1094" s="10">
        <f>IF(COUNTIF(cis_DPH!$B$2:$B$84,B1094)&gt;0,D1094*1.1,IF(COUNTIF(cis_DPH!$B$85:$B$171,B1094)&gt;0,D1094*1.2,"chyba"))</f>
        <v>0</v>
      </c>
      <c r="G1094" s="16" t="e">
        <f>_xlfn.XLOOKUP(Tabuľka9[[#This Row],[položka]],#REF!,#REF!)</f>
        <v>#REF!</v>
      </c>
      <c r="I1094" s="15">
        <f>Tabuľka9[[#This Row],[Aktuálna cena v RZ s DPH]]*Tabuľka9[[#This Row],[Priemerný odber za mesiac]]</f>
        <v>0</v>
      </c>
      <c r="K1094" s="17" t="e">
        <f>Tabuľka9[[#This Row],[Cena za MJ s DPH]]*Tabuľka9[[#This Row],[Predpokladaný odber počas 6 mesiacov]]</f>
        <v>#REF!</v>
      </c>
      <c r="L1094" s="1">
        <v>648493</v>
      </c>
      <c r="M1094" t="e">
        <f>_xlfn.XLOOKUP(Tabuľka9[[#This Row],[IČO]],#REF!,#REF!)</f>
        <v>#REF!</v>
      </c>
      <c r="N1094" t="e">
        <f>_xlfn.XLOOKUP(Tabuľka9[[#This Row],[IČO]],#REF!,#REF!)</f>
        <v>#REF!</v>
      </c>
    </row>
    <row r="1095" spans="1:14" hidden="1" x14ac:dyDescent="0.35">
      <c r="A1095" t="s">
        <v>84</v>
      </c>
      <c r="B1095" t="s">
        <v>90</v>
      </c>
      <c r="C1095" t="s">
        <v>13</v>
      </c>
      <c r="E1095" s="10">
        <f>IF(COUNTIF(cis_DPH!$B$2:$B$84,B1095)&gt;0,D1095*1.1,IF(COUNTIF(cis_DPH!$B$85:$B$171,B1095)&gt;0,D1095*1.2,"chyba"))</f>
        <v>0</v>
      </c>
      <c r="G1095" s="16" t="e">
        <f>_xlfn.XLOOKUP(Tabuľka9[[#This Row],[položka]],#REF!,#REF!)</f>
        <v>#REF!</v>
      </c>
      <c r="I1095" s="15">
        <f>Tabuľka9[[#This Row],[Aktuálna cena v RZ s DPH]]*Tabuľka9[[#This Row],[Priemerný odber za mesiac]]</f>
        <v>0</v>
      </c>
      <c r="K1095" s="17" t="e">
        <f>Tabuľka9[[#This Row],[Cena za MJ s DPH]]*Tabuľka9[[#This Row],[Predpokladaný odber počas 6 mesiacov]]</f>
        <v>#REF!</v>
      </c>
      <c r="L1095" s="1">
        <v>648493</v>
      </c>
      <c r="M1095" t="e">
        <f>_xlfn.XLOOKUP(Tabuľka9[[#This Row],[IČO]],#REF!,#REF!)</f>
        <v>#REF!</v>
      </c>
      <c r="N1095" t="e">
        <f>_xlfn.XLOOKUP(Tabuľka9[[#This Row],[IČO]],#REF!,#REF!)</f>
        <v>#REF!</v>
      </c>
    </row>
    <row r="1096" spans="1:14" hidden="1" x14ac:dyDescent="0.35">
      <c r="A1096" t="s">
        <v>84</v>
      </c>
      <c r="B1096" t="s">
        <v>91</v>
      </c>
      <c r="C1096" t="s">
        <v>13</v>
      </c>
      <c r="E1096" s="10">
        <f>IF(COUNTIF(cis_DPH!$B$2:$B$84,B1096)&gt;0,D1096*1.1,IF(COUNTIF(cis_DPH!$B$85:$B$171,B1096)&gt;0,D1096*1.2,"chyba"))</f>
        <v>0</v>
      </c>
      <c r="G1096" s="16" t="e">
        <f>_xlfn.XLOOKUP(Tabuľka9[[#This Row],[položka]],#REF!,#REF!)</f>
        <v>#REF!</v>
      </c>
      <c r="I1096" s="15">
        <f>Tabuľka9[[#This Row],[Aktuálna cena v RZ s DPH]]*Tabuľka9[[#This Row],[Priemerný odber za mesiac]]</f>
        <v>0</v>
      </c>
      <c r="K1096" s="17" t="e">
        <f>Tabuľka9[[#This Row],[Cena za MJ s DPH]]*Tabuľka9[[#This Row],[Predpokladaný odber počas 6 mesiacov]]</f>
        <v>#REF!</v>
      </c>
      <c r="L1096" s="1">
        <v>648493</v>
      </c>
      <c r="M1096" t="e">
        <f>_xlfn.XLOOKUP(Tabuľka9[[#This Row],[IČO]],#REF!,#REF!)</f>
        <v>#REF!</v>
      </c>
      <c r="N1096" t="e">
        <f>_xlfn.XLOOKUP(Tabuľka9[[#This Row],[IČO]],#REF!,#REF!)</f>
        <v>#REF!</v>
      </c>
    </row>
    <row r="1097" spans="1:14" hidden="1" x14ac:dyDescent="0.35">
      <c r="A1097" t="s">
        <v>84</v>
      </c>
      <c r="B1097" t="s">
        <v>92</v>
      </c>
      <c r="C1097" t="s">
        <v>13</v>
      </c>
      <c r="E1097" s="10">
        <f>IF(COUNTIF(cis_DPH!$B$2:$B$84,B1097)&gt;0,D1097*1.1,IF(COUNTIF(cis_DPH!$B$85:$B$171,B1097)&gt;0,D1097*1.2,"chyba"))</f>
        <v>0</v>
      </c>
      <c r="G1097" s="16" t="e">
        <f>_xlfn.XLOOKUP(Tabuľka9[[#This Row],[položka]],#REF!,#REF!)</f>
        <v>#REF!</v>
      </c>
      <c r="I1097" s="15">
        <f>Tabuľka9[[#This Row],[Aktuálna cena v RZ s DPH]]*Tabuľka9[[#This Row],[Priemerný odber za mesiac]]</f>
        <v>0</v>
      </c>
      <c r="K1097" s="17" t="e">
        <f>Tabuľka9[[#This Row],[Cena za MJ s DPH]]*Tabuľka9[[#This Row],[Predpokladaný odber počas 6 mesiacov]]</f>
        <v>#REF!</v>
      </c>
      <c r="L1097" s="1">
        <v>648493</v>
      </c>
      <c r="M1097" t="e">
        <f>_xlfn.XLOOKUP(Tabuľka9[[#This Row],[IČO]],#REF!,#REF!)</f>
        <v>#REF!</v>
      </c>
      <c r="N1097" t="e">
        <f>_xlfn.XLOOKUP(Tabuľka9[[#This Row],[IČO]],#REF!,#REF!)</f>
        <v>#REF!</v>
      </c>
    </row>
    <row r="1098" spans="1:14" hidden="1" x14ac:dyDescent="0.35">
      <c r="A1098" t="s">
        <v>93</v>
      </c>
      <c r="B1098" t="s">
        <v>94</v>
      </c>
      <c r="C1098" t="s">
        <v>13</v>
      </c>
      <c r="D1098" s="9">
        <v>0.49</v>
      </c>
      <c r="E1098" s="10">
        <f>IF(COUNTIF(cis_DPH!$B$2:$B$84,B1098)&gt;0,D1098*1.1,IF(COUNTIF(cis_DPH!$B$85:$B$171,B1098)&gt;0,D1098*1.2,"chyba"))</f>
        <v>0.53900000000000003</v>
      </c>
      <c r="G1098" s="16" t="e">
        <f>_xlfn.XLOOKUP(Tabuľka9[[#This Row],[položka]],#REF!,#REF!)</f>
        <v>#REF!</v>
      </c>
      <c r="H1098">
        <v>350</v>
      </c>
      <c r="I1098" s="15">
        <f>Tabuľka9[[#This Row],[Aktuálna cena v RZ s DPH]]*Tabuľka9[[#This Row],[Priemerný odber za mesiac]]</f>
        <v>188.65</v>
      </c>
      <c r="J1098">
        <v>500</v>
      </c>
      <c r="K1098" s="17" t="e">
        <f>Tabuľka9[[#This Row],[Cena za MJ s DPH]]*Tabuľka9[[#This Row],[Predpokladaný odber počas 6 mesiacov]]</f>
        <v>#REF!</v>
      </c>
      <c r="L1098" s="1">
        <v>648493</v>
      </c>
      <c r="M1098" t="e">
        <f>_xlfn.XLOOKUP(Tabuľka9[[#This Row],[IČO]],#REF!,#REF!)</f>
        <v>#REF!</v>
      </c>
      <c r="N1098" t="e">
        <f>_xlfn.XLOOKUP(Tabuľka9[[#This Row],[IČO]],#REF!,#REF!)</f>
        <v>#REF!</v>
      </c>
    </row>
    <row r="1099" spans="1:14" hidden="1" x14ac:dyDescent="0.35">
      <c r="A1099" t="s">
        <v>95</v>
      </c>
      <c r="B1099" t="s">
        <v>96</v>
      </c>
      <c r="C1099" t="s">
        <v>13</v>
      </c>
      <c r="D1099" s="9">
        <v>1.7931029999999999</v>
      </c>
      <c r="E1099" s="10">
        <f>IF(COUNTIF(cis_DPH!$B$2:$B$84,B1099)&gt;0,D1099*1.1,IF(COUNTIF(cis_DPH!$B$85:$B$171,B1099)&gt;0,D1099*1.2,"chyba"))</f>
        <v>1.9724133000000001</v>
      </c>
      <c r="G1099" s="16" t="e">
        <f>_xlfn.XLOOKUP(Tabuľka9[[#This Row],[položka]],#REF!,#REF!)</f>
        <v>#REF!</v>
      </c>
      <c r="H1099">
        <v>98</v>
      </c>
      <c r="I1099" s="15">
        <f>Tabuľka9[[#This Row],[Aktuálna cena v RZ s DPH]]*Tabuľka9[[#This Row],[Priemerný odber za mesiac]]</f>
        <v>193.29650340000001</v>
      </c>
      <c r="J1099">
        <v>100</v>
      </c>
      <c r="K1099" s="17" t="e">
        <f>Tabuľka9[[#This Row],[Cena za MJ s DPH]]*Tabuľka9[[#This Row],[Predpokladaný odber počas 6 mesiacov]]</f>
        <v>#REF!</v>
      </c>
      <c r="L1099" s="1">
        <v>648493</v>
      </c>
      <c r="M1099" t="e">
        <f>_xlfn.XLOOKUP(Tabuľka9[[#This Row],[IČO]],#REF!,#REF!)</f>
        <v>#REF!</v>
      </c>
      <c r="N1099" t="e">
        <f>_xlfn.XLOOKUP(Tabuľka9[[#This Row],[IČO]],#REF!,#REF!)</f>
        <v>#REF!</v>
      </c>
    </row>
    <row r="1100" spans="1:14" hidden="1" x14ac:dyDescent="0.35">
      <c r="A1100" t="s">
        <v>95</v>
      </c>
      <c r="B1100" t="s">
        <v>97</v>
      </c>
      <c r="C1100" t="s">
        <v>13</v>
      </c>
      <c r="E1100" s="10">
        <f>IF(COUNTIF(cis_DPH!$B$2:$B$84,B1100)&gt;0,D1100*1.1,IF(COUNTIF(cis_DPH!$B$85:$B$171,B1100)&gt;0,D1100*1.2,"chyba"))</f>
        <v>0</v>
      </c>
      <c r="G1100" s="16" t="e">
        <f>_xlfn.XLOOKUP(Tabuľka9[[#This Row],[položka]],#REF!,#REF!)</f>
        <v>#REF!</v>
      </c>
      <c r="I1100" s="15">
        <f>Tabuľka9[[#This Row],[Aktuálna cena v RZ s DPH]]*Tabuľka9[[#This Row],[Priemerný odber za mesiac]]</f>
        <v>0</v>
      </c>
      <c r="K1100" s="17" t="e">
        <f>Tabuľka9[[#This Row],[Cena za MJ s DPH]]*Tabuľka9[[#This Row],[Predpokladaný odber počas 6 mesiacov]]</f>
        <v>#REF!</v>
      </c>
      <c r="L1100" s="1">
        <v>648493</v>
      </c>
      <c r="M1100" t="e">
        <f>_xlfn.XLOOKUP(Tabuľka9[[#This Row],[IČO]],#REF!,#REF!)</f>
        <v>#REF!</v>
      </c>
      <c r="N1100" t="e">
        <f>_xlfn.XLOOKUP(Tabuľka9[[#This Row],[IČO]],#REF!,#REF!)</f>
        <v>#REF!</v>
      </c>
    </row>
    <row r="1101" spans="1:14" hidden="1" x14ac:dyDescent="0.35">
      <c r="A1101" t="s">
        <v>95</v>
      </c>
      <c r="B1101" t="s">
        <v>98</v>
      </c>
      <c r="C1101" t="s">
        <v>13</v>
      </c>
      <c r="D1101" s="9">
        <v>0.22</v>
      </c>
      <c r="E1101" s="10">
        <f>IF(COUNTIF(cis_DPH!$B$2:$B$84,B1101)&gt;0,D1101*1.1,IF(COUNTIF(cis_DPH!$B$85:$B$171,B1101)&gt;0,D1101*1.2,"chyba"))</f>
        <v>0.24200000000000002</v>
      </c>
      <c r="G1101" s="16" t="e">
        <f>_xlfn.XLOOKUP(Tabuľka9[[#This Row],[položka]],#REF!,#REF!)</f>
        <v>#REF!</v>
      </c>
      <c r="I1101" s="15">
        <f>Tabuľka9[[#This Row],[Aktuálna cena v RZ s DPH]]*Tabuľka9[[#This Row],[Priemerný odber za mesiac]]</f>
        <v>0</v>
      </c>
      <c r="K1101" s="17" t="e">
        <f>Tabuľka9[[#This Row],[Cena za MJ s DPH]]*Tabuľka9[[#This Row],[Predpokladaný odber počas 6 mesiacov]]</f>
        <v>#REF!</v>
      </c>
      <c r="L1101" s="1">
        <v>648493</v>
      </c>
      <c r="M1101" t="e">
        <f>_xlfn.XLOOKUP(Tabuľka9[[#This Row],[IČO]],#REF!,#REF!)</f>
        <v>#REF!</v>
      </c>
      <c r="N1101" t="e">
        <f>_xlfn.XLOOKUP(Tabuľka9[[#This Row],[IČO]],#REF!,#REF!)</f>
        <v>#REF!</v>
      </c>
    </row>
    <row r="1102" spans="1:14" hidden="1" x14ac:dyDescent="0.35">
      <c r="A1102" t="s">
        <v>95</v>
      </c>
      <c r="B1102" t="s">
        <v>99</v>
      </c>
      <c r="C1102" t="s">
        <v>13</v>
      </c>
      <c r="E1102" s="10">
        <f>IF(COUNTIF(cis_DPH!$B$2:$B$84,B1102)&gt;0,D1102*1.1,IF(COUNTIF(cis_DPH!$B$85:$B$171,B1102)&gt;0,D1102*1.2,"chyba"))</f>
        <v>0</v>
      </c>
      <c r="G1102" s="16" t="e">
        <f>_xlfn.XLOOKUP(Tabuľka9[[#This Row],[položka]],#REF!,#REF!)</f>
        <v>#REF!</v>
      </c>
      <c r="I1102" s="15">
        <f>Tabuľka9[[#This Row],[Aktuálna cena v RZ s DPH]]*Tabuľka9[[#This Row],[Priemerný odber za mesiac]]</f>
        <v>0</v>
      </c>
      <c r="K1102" s="17" t="e">
        <f>Tabuľka9[[#This Row],[Cena za MJ s DPH]]*Tabuľka9[[#This Row],[Predpokladaný odber počas 6 mesiacov]]</f>
        <v>#REF!</v>
      </c>
      <c r="L1102" s="1">
        <v>648493</v>
      </c>
      <c r="M1102" t="e">
        <f>_xlfn.XLOOKUP(Tabuľka9[[#This Row],[IČO]],#REF!,#REF!)</f>
        <v>#REF!</v>
      </c>
      <c r="N1102" t="e">
        <f>_xlfn.XLOOKUP(Tabuľka9[[#This Row],[IČO]],#REF!,#REF!)</f>
        <v>#REF!</v>
      </c>
    </row>
    <row r="1103" spans="1:14" hidden="1" x14ac:dyDescent="0.35">
      <c r="A1103" t="s">
        <v>95</v>
      </c>
      <c r="B1103" t="s">
        <v>100</v>
      </c>
      <c r="C1103" t="s">
        <v>13</v>
      </c>
      <c r="E1103" s="10">
        <f>IF(COUNTIF(cis_DPH!$B$2:$B$84,B1103)&gt;0,D1103*1.1,IF(COUNTIF(cis_DPH!$B$85:$B$171,B1103)&gt;0,D1103*1.2,"chyba"))</f>
        <v>0</v>
      </c>
      <c r="G1103" s="16" t="e">
        <f>_xlfn.XLOOKUP(Tabuľka9[[#This Row],[položka]],#REF!,#REF!)</f>
        <v>#REF!</v>
      </c>
      <c r="I1103" s="15">
        <f>Tabuľka9[[#This Row],[Aktuálna cena v RZ s DPH]]*Tabuľka9[[#This Row],[Priemerný odber za mesiac]]</f>
        <v>0</v>
      </c>
      <c r="K1103" s="17" t="e">
        <f>Tabuľka9[[#This Row],[Cena za MJ s DPH]]*Tabuľka9[[#This Row],[Predpokladaný odber počas 6 mesiacov]]</f>
        <v>#REF!</v>
      </c>
      <c r="L1103" s="1">
        <v>648493</v>
      </c>
      <c r="M1103" t="e">
        <f>_xlfn.XLOOKUP(Tabuľka9[[#This Row],[IČO]],#REF!,#REF!)</f>
        <v>#REF!</v>
      </c>
      <c r="N1103" t="e">
        <f>_xlfn.XLOOKUP(Tabuľka9[[#This Row],[IČO]],#REF!,#REF!)</f>
        <v>#REF!</v>
      </c>
    </row>
    <row r="1104" spans="1:14" hidden="1" x14ac:dyDescent="0.35">
      <c r="A1104" t="s">
        <v>95</v>
      </c>
      <c r="B1104" t="s">
        <v>101</v>
      </c>
      <c r="C1104" t="s">
        <v>13</v>
      </c>
      <c r="D1104" s="9">
        <v>1.5172410000000001</v>
      </c>
      <c r="E1104" s="10">
        <f>IF(COUNTIF(cis_DPH!$B$2:$B$84,B1104)&gt;0,D1104*1.1,IF(COUNTIF(cis_DPH!$B$85:$B$171,B1104)&gt;0,D1104*1.2,"chyba"))</f>
        <v>1.6689651000000003</v>
      </c>
      <c r="G1104" s="16" t="e">
        <f>_xlfn.XLOOKUP(Tabuľka9[[#This Row],[položka]],#REF!,#REF!)</f>
        <v>#REF!</v>
      </c>
      <c r="H1104">
        <v>67</v>
      </c>
      <c r="I1104" s="15">
        <f>Tabuľka9[[#This Row],[Aktuálna cena v RZ s DPH]]*Tabuľka9[[#This Row],[Priemerný odber za mesiac]]</f>
        <v>111.82066170000002</v>
      </c>
      <c r="J1104">
        <v>100</v>
      </c>
      <c r="K1104" s="17" t="e">
        <f>Tabuľka9[[#This Row],[Cena za MJ s DPH]]*Tabuľka9[[#This Row],[Predpokladaný odber počas 6 mesiacov]]</f>
        <v>#REF!</v>
      </c>
      <c r="L1104" s="1">
        <v>648493</v>
      </c>
      <c r="M1104" t="e">
        <f>_xlfn.XLOOKUP(Tabuľka9[[#This Row],[IČO]],#REF!,#REF!)</f>
        <v>#REF!</v>
      </c>
      <c r="N1104" t="e">
        <f>_xlfn.XLOOKUP(Tabuľka9[[#This Row],[IČO]],#REF!,#REF!)</f>
        <v>#REF!</v>
      </c>
    </row>
    <row r="1105" spans="1:14" hidden="1" x14ac:dyDescent="0.35">
      <c r="A1105" t="s">
        <v>95</v>
      </c>
      <c r="B1105" t="s">
        <v>102</v>
      </c>
      <c r="C1105" t="s">
        <v>48</v>
      </c>
      <c r="D1105" s="9">
        <v>1.05</v>
      </c>
      <c r="E1105" s="10">
        <f>IF(COUNTIF(cis_DPH!$B$2:$B$84,B1105)&gt;0,D1105*1.1,IF(COUNTIF(cis_DPH!$B$85:$B$171,B1105)&gt;0,D1105*1.2,"chyba"))</f>
        <v>1.1550000000000002</v>
      </c>
      <c r="G1105" s="16" t="e">
        <f>_xlfn.XLOOKUP(Tabuľka9[[#This Row],[položka]],#REF!,#REF!)</f>
        <v>#REF!</v>
      </c>
      <c r="I1105" s="15">
        <f>Tabuľka9[[#This Row],[Aktuálna cena v RZ s DPH]]*Tabuľka9[[#This Row],[Priemerný odber za mesiac]]</f>
        <v>0</v>
      </c>
      <c r="K1105" s="17" t="e">
        <f>Tabuľka9[[#This Row],[Cena za MJ s DPH]]*Tabuľka9[[#This Row],[Predpokladaný odber počas 6 mesiacov]]</f>
        <v>#REF!</v>
      </c>
      <c r="L1105" s="1">
        <v>648493</v>
      </c>
      <c r="M1105" t="e">
        <f>_xlfn.XLOOKUP(Tabuľka9[[#This Row],[IČO]],#REF!,#REF!)</f>
        <v>#REF!</v>
      </c>
      <c r="N1105" t="e">
        <f>_xlfn.XLOOKUP(Tabuľka9[[#This Row],[IČO]],#REF!,#REF!)</f>
        <v>#REF!</v>
      </c>
    </row>
    <row r="1106" spans="1:14" hidden="1" x14ac:dyDescent="0.35">
      <c r="A1106" t="s">
        <v>95</v>
      </c>
      <c r="B1106" t="s">
        <v>103</v>
      </c>
      <c r="C1106" t="s">
        <v>13</v>
      </c>
      <c r="E1106" s="10">
        <f>IF(COUNTIF(cis_DPH!$B$2:$B$84,B1106)&gt;0,D1106*1.1,IF(COUNTIF(cis_DPH!$B$85:$B$171,B1106)&gt;0,D1106*1.2,"chyba"))</f>
        <v>0</v>
      </c>
      <c r="G1106" s="16" t="e">
        <f>_xlfn.XLOOKUP(Tabuľka9[[#This Row],[položka]],#REF!,#REF!)</f>
        <v>#REF!</v>
      </c>
      <c r="I1106" s="15">
        <f>Tabuľka9[[#This Row],[Aktuálna cena v RZ s DPH]]*Tabuľka9[[#This Row],[Priemerný odber za mesiac]]</f>
        <v>0</v>
      </c>
      <c r="K1106" s="17" t="e">
        <f>Tabuľka9[[#This Row],[Cena za MJ s DPH]]*Tabuľka9[[#This Row],[Predpokladaný odber počas 6 mesiacov]]</f>
        <v>#REF!</v>
      </c>
      <c r="L1106" s="1">
        <v>648493</v>
      </c>
      <c r="M1106" t="e">
        <f>_xlfn.XLOOKUP(Tabuľka9[[#This Row],[IČO]],#REF!,#REF!)</f>
        <v>#REF!</v>
      </c>
      <c r="N1106" t="e">
        <f>_xlfn.XLOOKUP(Tabuľka9[[#This Row],[IČO]],#REF!,#REF!)</f>
        <v>#REF!</v>
      </c>
    </row>
    <row r="1107" spans="1:14" hidden="1" x14ac:dyDescent="0.35">
      <c r="A1107" t="s">
        <v>95</v>
      </c>
      <c r="B1107" t="s">
        <v>104</v>
      </c>
      <c r="C1107" t="s">
        <v>48</v>
      </c>
      <c r="E1107" s="10">
        <f>IF(COUNTIF(cis_DPH!$B$2:$B$84,B1107)&gt;0,D1107*1.1,IF(COUNTIF(cis_DPH!$B$85:$B$171,B1107)&gt;0,D1107*1.2,"chyba"))</f>
        <v>0</v>
      </c>
      <c r="G1107" s="16" t="e">
        <f>_xlfn.XLOOKUP(Tabuľka9[[#This Row],[položka]],#REF!,#REF!)</f>
        <v>#REF!</v>
      </c>
      <c r="I1107" s="15">
        <f>Tabuľka9[[#This Row],[Aktuálna cena v RZ s DPH]]*Tabuľka9[[#This Row],[Priemerný odber za mesiac]]</f>
        <v>0</v>
      </c>
      <c r="K1107" s="17" t="e">
        <f>Tabuľka9[[#This Row],[Cena za MJ s DPH]]*Tabuľka9[[#This Row],[Predpokladaný odber počas 6 mesiacov]]</f>
        <v>#REF!</v>
      </c>
      <c r="L1107" s="1">
        <v>648493</v>
      </c>
      <c r="M1107" t="e">
        <f>_xlfn.XLOOKUP(Tabuľka9[[#This Row],[IČO]],#REF!,#REF!)</f>
        <v>#REF!</v>
      </c>
      <c r="N1107" t="e">
        <f>_xlfn.XLOOKUP(Tabuľka9[[#This Row],[IČO]],#REF!,#REF!)</f>
        <v>#REF!</v>
      </c>
    </row>
    <row r="1108" spans="1:14" hidden="1" x14ac:dyDescent="0.35">
      <c r="A1108" t="s">
        <v>95</v>
      </c>
      <c r="B1108" t="s">
        <v>105</v>
      </c>
      <c r="C1108" t="s">
        <v>13</v>
      </c>
      <c r="D1108" s="9">
        <v>52.678570000000001</v>
      </c>
      <c r="E1108" s="10">
        <f>IF(COUNTIF(cis_DPH!$B$2:$B$84,B1108)&gt;0,D1108*1.1,IF(COUNTIF(cis_DPH!$B$85:$B$171,B1108)&gt;0,D1108*1.2,"chyba"))</f>
        <v>57.946427000000007</v>
      </c>
      <c r="G1108" s="16" t="e">
        <f>_xlfn.XLOOKUP(Tabuľka9[[#This Row],[položka]],#REF!,#REF!)</f>
        <v>#REF!</v>
      </c>
      <c r="H1108">
        <v>60</v>
      </c>
      <c r="I1108" s="15">
        <f>Tabuľka9[[#This Row],[Aktuálna cena v RZ s DPH]]*Tabuľka9[[#This Row],[Priemerný odber za mesiac]]</f>
        <v>3476.7856200000006</v>
      </c>
      <c r="J1108">
        <v>60</v>
      </c>
      <c r="K1108" s="17" t="e">
        <f>Tabuľka9[[#This Row],[Cena za MJ s DPH]]*Tabuľka9[[#This Row],[Predpokladaný odber počas 6 mesiacov]]</f>
        <v>#REF!</v>
      </c>
      <c r="L1108" s="1">
        <v>648493</v>
      </c>
      <c r="M1108" t="e">
        <f>_xlfn.XLOOKUP(Tabuľka9[[#This Row],[IČO]],#REF!,#REF!)</f>
        <v>#REF!</v>
      </c>
      <c r="N1108" t="e">
        <f>_xlfn.XLOOKUP(Tabuľka9[[#This Row],[IČO]],#REF!,#REF!)</f>
        <v>#REF!</v>
      </c>
    </row>
    <row r="1109" spans="1:14" hidden="1" x14ac:dyDescent="0.35">
      <c r="A1109" t="s">
        <v>95</v>
      </c>
      <c r="B1109" t="s">
        <v>106</v>
      </c>
      <c r="C1109" t="s">
        <v>13</v>
      </c>
      <c r="E1109" s="10">
        <f>IF(COUNTIF(cis_DPH!$B$2:$B$84,B1109)&gt;0,D1109*1.1,IF(COUNTIF(cis_DPH!$B$85:$B$171,B1109)&gt;0,D1109*1.2,"chyba"))</f>
        <v>0</v>
      </c>
      <c r="G1109" s="16" t="e">
        <f>_xlfn.XLOOKUP(Tabuľka9[[#This Row],[položka]],#REF!,#REF!)</f>
        <v>#REF!</v>
      </c>
      <c r="I1109" s="15">
        <f>Tabuľka9[[#This Row],[Aktuálna cena v RZ s DPH]]*Tabuľka9[[#This Row],[Priemerný odber za mesiac]]</f>
        <v>0</v>
      </c>
      <c r="K1109" s="17" t="e">
        <f>Tabuľka9[[#This Row],[Cena za MJ s DPH]]*Tabuľka9[[#This Row],[Predpokladaný odber počas 6 mesiacov]]</f>
        <v>#REF!</v>
      </c>
      <c r="L1109" s="1">
        <v>648493</v>
      </c>
      <c r="M1109" t="e">
        <f>_xlfn.XLOOKUP(Tabuľka9[[#This Row],[IČO]],#REF!,#REF!)</f>
        <v>#REF!</v>
      </c>
      <c r="N1109" t="e">
        <f>_xlfn.XLOOKUP(Tabuľka9[[#This Row],[IČO]],#REF!,#REF!)</f>
        <v>#REF!</v>
      </c>
    </row>
    <row r="1110" spans="1:14" hidden="1" x14ac:dyDescent="0.35">
      <c r="A1110" t="s">
        <v>93</v>
      </c>
      <c r="B1110" t="s">
        <v>107</v>
      </c>
      <c r="C1110" t="s">
        <v>48</v>
      </c>
      <c r="E1110" s="10">
        <f>IF(COUNTIF(cis_DPH!$B$2:$B$84,B1110)&gt;0,D1110*1.1,IF(COUNTIF(cis_DPH!$B$85:$B$171,B1110)&gt;0,D1110*1.2,"chyba"))</f>
        <v>0</v>
      </c>
      <c r="G1110" s="16" t="e">
        <f>_xlfn.XLOOKUP(Tabuľka9[[#This Row],[položka]],#REF!,#REF!)</f>
        <v>#REF!</v>
      </c>
      <c r="I1110" s="15">
        <f>Tabuľka9[[#This Row],[Aktuálna cena v RZ s DPH]]*Tabuľka9[[#This Row],[Priemerný odber za mesiac]]</f>
        <v>0</v>
      </c>
      <c r="K1110" s="17" t="e">
        <f>Tabuľka9[[#This Row],[Cena za MJ s DPH]]*Tabuľka9[[#This Row],[Predpokladaný odber počas 6 mesiacov]]</f>
        <v>#REF!</v>
      </c>
      <c r="L1110" s="1">
        <v>648493</v>
      </c>
      <c r="M1110" t="e">
        <f>_xlfn.XLOOKUP(Tabuľka9[[#This Row],[IČO]],#REF!,#REF!)</f>
        <v>#REF!</v>
      </c>
      <c r="N1110" t="e">
        <f>_xlfn.XLOOKUP(Tabuľka9[[#This Row],[IČO]],#REF!,#REF!)</f>
        <v>#REF!</v>
      </c>
    </row>
    <row r="1111" spans="1:14" hidden="1" x14ac:dyDescent="0.35">
      <c r="A1111" t="s">
        <v>95</v>
      </c>
      <c r="B1111" t="s">
        <v>108</v>
      </c>
      <c r="C1111" t="s">
        <v>13</v>
      </c>
      <c r="E1111" s="10">
        <f>IF(COUNTIF(cis_DPH!$B$2:$B$84,B1111)&gt;0,D1111*1.1,IF(COUNTIF(cis_DPH!$B$85:$B$171,B1111)&gt;0,D1111*1.2,"chyba"))</f>
        <v>0</v>
      </c>
      <c r="G1111" s="16" t="e">
        <f>_xlfn.XLOOKUP(Tabuľka9[[#This Row],[položka]],#REF!,#REF!)</f>
        <v>#REF!</v>
      </c>
      <c r="I1111" s="15">
        <f>Tabuľka9[[#This Row],[Aktuálna cena v RZ s DPH]]*Tabuľka9[[#This Row],[Priemerný odber za mesiac]]</f>
        <v>0</v>
      </c>
      <c r="K1111" s="17" t="e">
        <f>Tabuľka9[[#This Row],[Cena za MJ s DPH]]*Tabuľka9[[#This Row],[Predpokladaný odber počas 6 mesiacov]]</f>
        <v>#REF!</v>
      </c>
      <c r="L1111" s="1">
        <v>648493</v>
      </c>
      <c r="M1111" t="e">
        <f>_xlfn.XLOOKUP(Tabuľka9[[#This Row],[IČO]],#REF!,#REF!)</f>
        <v>#REF!</v>
      </c>
      <c r="N1111" t="e">
        <f>_xlfn.XLOOKUP(Tabuľka9[[#This Row],[IČO]],#REF!,#REF!)</f>
        <v>#REF!</v>
      </c>
    </row>
    <row r="1112" spans="1:14" hidden="1" x14ac:dyDescent="0.35">
      <c r="A1112" t="s">
        <v>95</v>
      </c>
      <c r="B1112" t="s">
        <v>109</v>
      </c>
      <c r="C1112" t="s">
        <v>13</v>
      </c>
      <c r="E1112" s="10">
        <f>IF(COUNTIF(cis_DPH!$B$2:$B$84,B1112)&gt;0,D1112*1.1,IF(COUNTIF(cis_DPH!$B$85:$B$171,B1112)&gt;0,D1112*1.2,"chyba"))</f>
        <v>0</v>
      </c>
      <c r="G1112" s="16" t="e">
        <f>_xlfn.XLOOKUP(Tabuľka9[[#This Row],[položka]],#REF!,#REF!)</f>
        <v>#REF!</v>
      </c>
      <c r="I1112" s="15">
        <f>Tabuľka9[[#This Row],[Aktuálna cena v RZ s DPH]]*Tabuľka9[[#This Row],[Priemerný odber za mesiac]]</f>
        <v>0</v>
      </c>
      <c r="K1112" s="17" t="e">
        <f>Tabuľka9[[#This Row],[Cena za MJ s DPH]]*Tabuľka9[[#This Row],[Predpokladaný odber počas 6 mesiacov]]</f>
        <v>#REF!</v>
      </c>
      <c r="L1112" s="1">
        <v>648493</v>
      </c>
      <c r="M1112" t="e">
        <f>_xlfn.XLOOKUP(Tabuľka9[[#This Row],[IČO]],#REF!,#REF!)</f>
        <v>#REF!</v>
      </c>
      <c r="N1112" t="e">
        <f>_xlfn.XLOOKUP(Tabuľka9[[#This Row],[IČO]],#REF!,#REF!)</f>
        <v>#REF!</v>
      </c>
    </row>
    <row r="1113" spans="1:14" hidden="1" x14ac:dyDescent="0.35">
      <c r="A1113" t="s">
        <v>95</v>
      </c>
      <c r="B1113" t="s">
        <v>110</v>
      </c>
      <c r="C1113" t="s">
        <v>13</v>
      </c>
      <c r="D1113" s="9">
        <v>1.05</v>
      </c>
      <c r="E1113" s="10">
        <f>IF(COUNTIF(cis_DPH!$B$2:$B$84,B1113)&gt;0,D1113*1.1,IF(COUNTIF(cis_DPH!$B$85:$B$171,B1113)&gt;0,D1113*1.2,"chyba"))</f>
        <v>1.1550000000000002</v>
      </c>
      <c r="G1113" s="16" t="e">
        <f>_xlfn.XLOOKUP(Tabuľka9[[#This Row],[položka]],#REF!,#REF!)</f>
        <v>#REF!</v>
      </c>
      <c r="H1113">
        <v>194</v>
      </c>
      <c r="I1113" s="15">
        <f>Tabuľka9[[#This Row],[Aktuálna cena v RZ s DPH]]*Tabuľka9[[#This Row],[Priemerný odber za mesiac]]</f>
        <v>224.07000000000005</v>
      </c>
      <c r="J1113">
        <v>200</v>
      </c>
      <c r="K1113" s="17" t="e">
        <f>Tabuľka9[[#This Row],[Cena za MJ s DPH]]*Tabuľka9[[#This Row],[Predpokladaný odber počas 6 mesiacov]]</f>
        <v>#REF!</v>
      </c>
      <c r="L1113" s="1">
        <v>648493</v>
      </c>
      <c r="M1113" t="e">
        <f>_xlfn.XLOOKUP(Tabuľka9[[#This Row],[IČO]],#REF!,#REF!)</f>
        <v>#REF!</v>
      </c>
      <c r="N1113" t="e">
        <f>_xlfn.XLOOKUP(Tabuľka9[[#This Row],[IČO]],#REF!,#REF!)</f>
        <v>#REF!</v>
      </c>
    </row>
    <row r="1114" spans="1:14" hidden="1" x14ac:dyDescent="0.35">
      <c r="A1114" t="s">
        <v>95</v>
      </c>
      <c r="B1114" t="s">
        <v>111</v>
      </c>
      <c r="C1114" t="s">
        <v>13</v>
      </c>
      <c r="D1114" s="9">
        <v>6.3680000000000003</v>
      </c>
      <c r="E1114" s="10">
        <f>IF(COUNTIF(cis_DPH!$B$2:$B$84,B1114)&gt;0,D1114*1.1,IF(COUNTIF(cis_DPH!$B$85:$B$171,B1114)&gt;0,D1114*1.2,"chyba"))</f>
        <v>7.0048000000000012</v>
      </c>
      <c r="G1114" s="16" t="e">
        <f>_xlfn.XLOOKUP(Tabuľka9[[#This Row],[položka]],#REF!,#REF!)</f>
        <v>#REF!</v>
      </c>
      <c r="H1114">
        <v>41</v>
      </c>
      <c r="I1114" s="15">
        <f>Tabuľka9[[#This Row],[Aktuálna cena v RZ s DPH]]*Tabuľka9[[#This Row],[Priemerný odber za mesiac]]</f>
        <v>287.19680000000005</v>
      </c>
      <c r="K1114" s="17" t="e">
        <f>Tabuľka9[[#This Row],[Cena za MJ s DPH]]*Tabuľka9[[#This Row],[Predpokladaný odber počas 6 mesiacov]]</f>
        <v>#REF!</v>
      </c>
      <c r="L1114" s="1">
        <v>648493</v>
      </c>
      <c r="M1114" t="e">
        <f>_xlfn.XLOOKUP(Tabuľka9[[#This Row],[IČO]],#REF!,#REF!)</f>
        <v>#REF!</v>
      </c>
      <c r="N1114" t="e">
        <f>_xlfn.XLOOKUP(Tabuľka9[[#This Row],[IČO]],#REF!,#REF!)</f>
        <v>#REF!</v>
      </c>
    </row>
    <row r="1115" spans="1:14" hidden="1" x14ac:dyDescent="0.35">
      <c r="A1115" t="s">
        <v>95</v>
      </c>
      <c r="B1115" t="s">
        <v>112</v>
      </c>
      <c r="C1115" t="s">
        <v>48</v>
      </c>
      <c r="D1115" s="9">
        <v>2.2200000000000002</v>
      </c>
      <c r="E1115" s="10">
        <f>IF(COUNTIF(cis_DPH!$B$2:$B$84,B1115)&gt;0,D1115*1.1,IF(COUNTIF(cis_DPH!$B$85:$B$171,B1115)&gt;0,D1115*1.2,"chyba"))</f>
        <v>2.4420000000000006</v>
      </c>
      <c r="G1115" s="16" t="e">
        <f>_xlfn.XLOOKUP(Tabuľka9[[#This Row],[položka]],#REF!,#REF!)</f>
        <v>#REF!</v>
      </c>
      <c r="H1115">
        <v>16</v>
      </c>
      <c r="I1115" s="15">
        <f>Tabuľka9[[#This Row],[Aktuálna cena v RZ s DPH]]*Tabuľka9[[#This Row],[Priemerný odber za mesiac]]</f>
        <v>39.07200000000001</v>
      </c>
      <c r="K1115" s="17" t="e">
        <f>Tabuľka9[[#This Row],[Cena za MJ s DPH]]*Tabuľka9[[#This Row],[Predpokladaný odber počas 6 mesiacov]]</f>
        <v>#REF!</v>
      </c>
      <c r="L1115" s="1">
        <v>648493</v>
      </c>
      <c r="M1115" t="e">
        <f>_xlfn.XLOOKUP(Tabuľka9[[#This Row],[IČO]],#REF!,#REF!)</f>
        <v>#REF!</v>
      </c>
      <c r="N1115" t="e">
        <f>_xlfn.XLOOKUP(Tabuľka9[[#This Row],[IČO]],#REF!,#REF!)</f>
        <v>#REF!</v>
      </c>
    </row>
    <row r="1116" spans="1:14" hidden="1" x14ac:dyDescent="0.35">
      <c r="A1116" t="s">
        <v>95</v>
      </c>
      <c r="B1116" t="s">
        <v>113</v>
      </c>
      <c r="C1116" t="s">
        <v>13</v>
      </c>
      <c r="E1116" s="10">
        <f>IF(COUNTIF(cis_DPH!$B$2:$B$84,B1116)&gt;0,D1116*1.1,IF(COUNTIF(cis_DPH!$B$85:$B$171,B1116)&gt;0,D1116*1.2,"chyba"))</f>
        <v>0</v>
      </c>
      <c r="G1116" s="16" t="e">
        <f>_xlfn.XLOOKUP(Tabuľka9[[#This Row],[položka]],#REF!,#REF!)</f>
        <v>#REF!</v>
      </c>
      <c r="I1116" s="15">
        <f>Tabuľka9[[#This Row],[Aktuálna cena v RZ s DPH]]*Tabuľka9[[#This Row],[Priemerný odber za mesiac]]</f>
        <v>0</v>
      </c>
      <c r="K1116" s="17" t="e">
        <f>Tabuľka9[[#This Row],[Cena za MJ s DPH]]*Tabuľka9[[#This Row],[Predpokladaný odber počas 6 mesiacov]]</f>
        <v>#REF!</v>
      </c>
      <c r="L1116" s="1">
        <v>648493</v>
      </c>
      <c r="M1116" t="e">
        <f>_xlfn.XLOOKUP(Tabuľka9[[#This Row],[IČO]],#REF!,#REF!)</f>
        <v>#REF!</v>
      </c>
      <c r="N1116" t="e">
        <f>_xlfn.XLOOKUP(Tabuľka9[[#This Row],[IČO]],#REF!,#REF!)</f>
        <v>#REF!</v>
      </c>
    </row>
    <row r="1117" spans="1:14" hidden="1" x14ac:dyDescent="0.35">
      <c r="A1117" t="s">
        <v>95</v>
      </c>
      <c r="B1117" t="s">
        <v>114</v>
      </c>
      <c r="C1117" t="s">
        <v>13</v>
      </c>
      <c r="D1117" s="9">
        <v>2.92</v>
      </c>
      <c r="E1117" s="10">
        <f>IF(COUNTIF(cis_DPH!$B$2:$B$84,B1117)&gt;0,D1117*1.1,IF(COUNTIF(cis_DPH!$B$85:$B$171,B1117)&gt;0,D1117*1.2,"chyba"))</f>
        <v>3.2120000000000002</v>
      </c>
      <c r="G1117" s="16" t="e">
        <f>_xlfn.XLOOKUP(Tabuľka9[[#This Row],[položka]],#REF!,#REF!)</f>
        <v>#REF!</v>
      </c>
      <c r="H1117">
        <v>19</v>
      </c>
      <c r="I1117" s="15">
        <f>Tabuľka9[[#This Row],[Aktuálna cena v RZ s DPH]]*Tabuľka9[[#This Row],[Priemerný odber za mesiac]]</f>
        <v>61.028000000000006</v>
      </c>
      <c r="J1117">
        <v>30</v>
      </c>
      <c r="K1117" s="17" t="e">
        <f>Tabuľka9[[#This Row],[Cena za MJ s DPH]]*Tabuľka9[[#This Row],[Predpokladaný odber počas 6 mesiacov]]</f>
        <v>#REF!</v>
      </c>
      <c r="L1117" s="1">
        <v>648493</v>
      </c>
      <c r="M1117" t="e">
        <f>_xlfn.XLOOKUP(Tabuľka9[[#This Row],[IČO]],#REF!,#REF!)</f>
        <v>#REF!</v>
      </c>
      <c r="N1117" t="e">
        <f>_xlfn.XLOOKUP(Tabuľka9[[#This Row],[IČO]],#REF!,#REF!)</f>
        <v>#REF!</v>
      </c>
    </row>
    <row r="1118" spans="1:14" hidden="1" x14ac:dyDescent="0.35">
      <c r="A1118" t="s">
        <v>95</v>
      </c>
      <c r="B1118" t="s">
        <v>115</v>
      </c>
      <c r="C1118" t="s">
        <v>13</v>
      </c>
      <c r="D1118" s="9">
        <v>2.548</v>
      </c>
      <c r="E1118" s="10">
        <f>IF(COUNTIF(cis_DPH!$B$2:$B$84,B1118)&gt;0,D1118*1.1,IF(COUNTIF(cis_DPH!$B$85:$B$171,B1118)&gt;0,D1118*1.2,"chyba"))</f>
        <v>2.8028000000000004</v>
      </c>
      <c r="G1118" s="16" t="e">
        <f>_xlfn.XLOOKUP(Tabuľka9[[#This Row],[položka]],#REF!,#REF!)</f>
        <v>#REF!</v>
      </c>
      <c r="H1118">
        <v>14</v>
      </c>
      <c r="I1118" s="15">
        <f>Tabuľka9[[#This Row],[Aktuálna cena v RZ s DPH]]*Tabuľka9[[#This Row],[Priemerný odber za mesiac]]</f>
        <v>39.239200000000004</v>
      </c>
      <c r="J1118">
        <v>30</v>
      </c>
      <c r="K1118" s="17" t="e">
        <f>Tabuľka9[[#This Row],[Cena za MJ s DPH]]*Tabuľka9[[#This Row],[Predpokladaný odber počas 6 mesiacov]]</f>
        <v>#REF!</v>
      </c>
      <c r="L1118" s="1">
        <v>648493</v>
      </c>
      <c r="M1118" t="e">
        <f>_xlfn.XLOOKUP(Tabuľka9[[#This Row],[IČO]],#REF!,#REF!)</f>
        <v>#REF!</v>
      </c>
      <c r="N1118" t="e">
        <f>_xlfn.XLOOKUP(Tabuľka9[[#This Row],[IČO]],#REF!,#REF!)</f>
        <v>#REF!</v>
      </c>
    </row>
    <row r="1119" spans="1:14" hidden="1" x14ac:dyDescent="0.35">
      <c r="A1119" t="s">
        <v>95</v>
      </c>
      <c r="B1119" t="s">
        <v>116</v>
      </c>
      <c r="C1119" t="s">
        <v>13</v>
      </c>
      <c r="E1119" s="10">
        <f>IF(COUNTIF(cis_DPH!$B$2:$B$84,B1119)&gt;0,D1119*1.1,IF(COUNTIF(cis_DPH!$B$85:$B$171,B1119)&gt;0,D1119*1.2,"chyba"))</f>
        <v>0</v>
      </c>
      <c r="G1119" s="16" t="e">
        <f>_xlfn.XLOOKUP(Tabuľka9[[#This Row],[položka]],#REF!,#REF!)</f>
        <v>#REF!</v>
      </c>
      <c r="I1119" s="15">
        <f>Tabuľka9[[#This Row],[Aktuálna cena v RZ s DPH]]*Tabuľka9[[#This Row],[Priemerný odber za mesiac]]</f>
        <v>0</v>
      </c>
      <c r="K1119" s="17" t="e">
        <f>Tabuľka9[[#This Row],[Cena za MJ s DPH]]*Tabuľka9[[#This Row],[Predpokladaný odber počas 6 mesiacov]]</f>
        <v>#REF!</v>
      </c>
      <c r="L1119" s="1">
        <v>648493</v>
      </c>
      <c r="M1119" t="e">
        <f>_xlfn.XLOOKUP(Tabuľka9[[#This Row],[IČO]],#REF!,#REF!)</f>
        <v>#REF!</v>
      </c>
      <c r="N1119" t="e">
        <f>_xlfn.XLOOKUP(Tabuľka9[[#This Row],[IČO]],#REF!,#REF!)</f>
        <v>#REF!</v>
      </c>
    </row>
    <row r="1120" spans="1:14" hidden="1" x14ac:dyDescent="0.35">
      <c r="A1120" t="s">
        <v>84</v>
      </c>
      <c r="B1120" t="s">
        <v>117</v>
      </c>
      <c r="C1120" t="s">
        <v>13</v>
      </c>
      <c r="E1120" s="10">
        <f>IF(COUNTIF(cis_DPH!$B$2:$B$84,B1120)&gt;0,D1120*1.1,IF(COUNTIF(cis_DPH!$B$85:$B$171,B1120)&gt;0,D1120*1.2,"chyba"))</f>
        <v>0</v>
      </c>
      <c r="G1120" s="16" t="e">
        <f>_xlfn.XLOOKUP(Tabuľka9[[#This Row],[položka]],#REF!,#REF!)</f>
        <v>#REF!</v>
      </c>
      <c r="I1120" s="15">
        <f>Tabuľka9[[#This Row],[Aktuálna cena v RZ s DPH]]*Tabuľka9[[#This Row],[Priemerný odber za mesiac]]</f>
        <v>0</v>
      </c>
      <c r="K1120" s="17" t="e">
        <f>Tabuľka9[[#This Row],[Cena za MJ s DPH]]*Tabuľka9[[#This Row],[Predpokladaný odber počas 6 mesiacov]]</f>
        <v>#REF!</v>
      </c>
      <c r="L1120" s="1">
        <v>648493</v>
      </c>
      <c r="M1120" t="e">
        <f>_xlfn.XLOOKUP(Tabuľka9[[#This Row],[IČO]],#REF!,#REF!)</f>
        <v>#REF!</v>
      </c>
      <c r="N1120" t="e">
        <f>_xlfn.XLOOKUP(Tabuľka9[[#This Row],[IČO]],#REF!,#REF!)</f>
        <v>#REF!</v>
      </c>
    </row>
    <row r="1121" spans="1:14" hidden="1" x14ac:dyDescent="0.35">
      <c r="A1121" t="s">
        <v>84</v>
      </c>
      <c r="B1121" t="s">
        <v>118</v>
      </c>
      <c r="C1121" t="s">
        <v>13</v>
      </c>
      <c r="D1121" s="9">
        <v>4.8499999999999996</v>
      </c>
      <c r="E1121" s="10">
        <f>IF(COUNTIF(cis_DPH!$B$2:$B$84,B1121)&gt;0,D1121*1.1,IF(COUNTIF(cis_DPH!$B$85:$B$171,B1121)&gt;0,D1121*1.2,"chyba"))</f>
        <v>5.335</v>
      </c>
      <c r="G1121" s="16" t="e">
        <f>_xlfn.XLOOKUP(Tabuľka9[[#This Row],[položka]],#REF!,#REF!)</f>
        <v>#REF!</v>
      </c>
      <c r="H1121">
        <v>49</v>
      </c>
      <c r="I1121" s="15">
        <f>Tabuľka9[[#This Row],[Aktuálna cena v RZ s DPH]]*Tabuľka9[[#This Row],[Priemerný odber za mesiac]]</f>
        <v>261.41500000000002</v>
      </c>
      <c r="J1121">
        <v>50</v>
      </c>
      <c r="K1121" s="17" t="e">
        <f>Tabuľka9[[#This Row],[Cena za MJ s DPH]]*Tabuľka9[[#This Row],[Predpokladaný odber počas 6 mesiacov]]</f>
        <v>#REF!</v>
      </c>
      <c r="L1121" s="1">
        <v>648493</v>
      </c>
      <c r="M1121" t="e">
        <f>_xlfn.XLOOKUP(Tabuľka9[[#This Row],[IČO]],#REF!,#REF!)</f>
        <v>#REF!</v>
      </c>
      <c r="N1121" t="e">
        <f>_xlfn.XLOOKUP(Tabuľka9[[#This Row],[IČO]],#REF!,#REF!)</f>
        <v>#REF!</v>
      </c>
    </row>
    <row r="1122" spans="1:14" hidden="1" x14ac:dyDescent="0.35">
      <c r="A1122" t="s">
        <v>84</v>
      </c>
      <c r="B1122" t="s">
        <v>119</v>
      </c>
      <c r="C1122" t="s">
        <v>13</v>
      </c>
      <c r="E1122" s="10">
        <f>IF(COUNTIF(cis_DPH!$B$2:$B$84,B1122)&gt;0,D1122*1.1,IF(COUNTIF(cis_DPH!$B$85:$B$171,B1122)&gt;0,D1122*1.2,"chyba"))</f>
        <v>0</v>
      </c>
      <c r="G1122" s="16" t="e">
        <f>_xlfn.XLOOKUP(Tabuľka9[[#This Row],[položka]],#REF!,#REF!)</f>
        <v>#REF!</v>
      </c>
      <c r="I1122" s="15">
        <f>Tabuľka9[[#This Row],[Aktuálna cena v RZ s DPH]]*Tabuľka9[[#This Row],[Priemerný odber za mesiac]]</f>
        <v>0</v>
      </c>
      <c r="K1122" s="17" t="e">
        <f>Tabuľka9[[#This Row],[Cena za MJ s DPH]]*Tabuľka9[[#This Row],[Predpokladaný odber počas 6 mesiacov]]</f>
        <v>#REF!</v>
      </c>
      <c r="L1122" s="1">
        <v>648493</v>
      </c>
      <c r="M1122" t="e">
        <f>_xlfn.XLOOKUP(Tabuľka9[[#This Row],[IČO]],#REF!,#REF!)</f>
        <v>#REF!</v>
      </c>
      <c r="N1122" t="e">
        <f>_xlfn.XLOOKUP(Tabuľka9[[#This Row],[IČO]],#REF!,#REF!)</f>
        <v>#REF!</v>
      </c>
    </row>
    <row r="1123" spans="1:14" hidden="1" x14ac:dyDescent="0.35">
      <c r="A1123" t="s">
        <v>84</v>
      </c>
      <c r="B1123" t="s">
        <v>120</v>
      </c>
      <c r="C1123" t="s">
        <v>13</v>
      </c>
      <c r="D1123" s="9">
        <v>3.4</v>
      </c>
      <c r="E1123" s="10">
        <f>IF(COUNTIF(cis_DPH!$B$2:$B$84,B1123)&gt;0,D1123*1.1,IF(COUNTIF(cis_DPH!$B$85:$B$171,B1123)&gt;0,D1123*1.2,"chyba"))</f>
        <v>3.74</v>
      </c>
      <c r="G1123" s="16" t="e">
        <f>_xlfn.XLOOKUP(Tabuľka9[[#This Row],[položka]],#REF!,#REF!)</f>
        <v>#REF!</v>
      </c>
      <c r="H1123">
        <v>11</v>
      </c>
      <c r="I1123" s="15">
        <f>Tabuľka9[[#This Row],[Aktuálna cena v RZ s DPH]]*Tabuľka9[[#This Row],[Priemerný odber za mesiac]]</f>
        <v>41.14</v>
      </c>
      <c r="J1123">
        <v>20</v>
      </c>
      <c r="K1123" s="17" t="e">
        <f>Tabuľka9[[#This Row],[Cena za MJ s DPH]]*Tabuľka9[[#This Row],[Predpokladaný odber počas 6 mesiacov]]</f>
        <v>#REF!</v>
      </c>
      <c r="L1123" s="1">
        <v>648493</v>
      </c>
      <c r="M1123" t="e">
        <f>_xlfn.XLOOKUP(Tabuľka9[[#This Row],[IČO]],#REF!,#REF!)</f>
        <v>#REF!</v>
      </c>
      <c r="N1123" t="e">
        <f>_xlfn.XLOOKUP(Tabuľka9[[#This Row],[IČO]],#REF!,#REF!)</f>
        <v>#REF!</v>
      </c>
    </row>
    <row r="1124" spans="1:14" hidden="1" x14ac:dyDescent="0.35">
      <c r="A1124" t="s">
        <v>84</v>
      </c>
      <c r="B1124" t="s">
        <v>121</v>
      </c>
      <c r="C1124" t="s">
        <v>13</v>
      </c>
      <c r="D1124" s="9">
        <v>6.5</v>
      </c>
      <c r="E1124" s="10">
        <f>IF(COUNTIF(cis_DPH!$B$2:$B$84,B1124)&gt;0,D1124*1.1,IF(COUNTIF(cis_DPH!$B$85:$B$171,B1124)&gt;0,D1124*1.2,"chyba"))</f>
        <v>7.15</v>
      </c>
      <c r="G1124" s="16" t="e">
        <f>_xlfn.XLOOKUP(Tabuľka9[[#This Row],[položka]],#REF!,#REF!)</f>
        <v>#REF!</v>
      </c>
      <c r="I1124" s="15">
        <f>Tabuľka9[[#This Row],[Aktuálna cena v RZ s DPH]]*Tabuľka9[[#This Row],[Priemerný odber za mesiac]]</f>
        <v>0</v>
      </c>
      <c r="K1124" s="17" t="e">
        <f>Tabuľka9[[#This Row],[Cena za MJ s DPH]]*Tabuľka9[[#This Row],[Predpokladaný odber počas 6 mesiacov]]</f>
        <v>#REF!</v>
      </c>
      <c r="L1124" s="1">
        <v>648493</v>
      </c>
      <c r="M1124" t="e">
        <f>_xlfn.XLOOKUP(Tabuľka9[[#This Row],[IČO]],#REF!,#REF!)</f>
        <v>#REF!</v>
      </c>
      <c r="N1124" t="e">
        <f>_xlfn.XLOOKUP(Tabuľka9[[#This Row],[IČO]],#REF!,#REF!)</f>
        <v>#REF!</v>
      </c>
    </row>
    <row r="1125" spans="1:14" hidden="1" x14ac:dyDescent="0.35">
      <c r="A1125" t="s">
        <v>84</v>
      </c>
      <c r="B1125" t="s">
        <v>122</v>
      </c>
      <c r="C1125" t="s">
        <v>13</v>
      </c>
      <c r="D1125" s="9">
        <v>6.5</v>
      </c>
      <c r="E1125" s="10">
        <f>IF(COUNTIF(cis_DPH!$B$2:$B$84,B1125)&gt;0,D1125*1.1,IF(COUNTIF(cis_DPH!$B$85:$B$171,B1125)&gt;0,D1125*1.2,"chyba"))</f>
        <v>7.15</v>
      </c>
      <c r="G1125" s="16" t="e">
        <f>_xlfn.XLOOKUP(Tabuľka9[[#This Row],[položka]],#REF!,#REF!)</f>
        <v>#REF!</v>
      </c>
      <c r="H1125">
        <v>69</v>
      </c>
      <c r="I1125" s="15">
        <f>Tabuľka9[[#This Row],[Aktuálna cena v RZ s DPH]]*Tabuľka9[[#This Row],[Priemerný odber za mesiac]]</f>
        <v>493.35</v>
      </c>
      <c r="J1125">
        <v>130</v>
      </c>
      <c r="K1125" s="17" t="e">
        <f>Tabuľka9[[#This Row],[Cena za MJ s DPH]]*Tabuľka9[[#This Row],[Predpokladaný odber počas 6 mesiacov]]</f>
        <v>#REF!</v>
      </c>
      <c r="L1125" s="1">
        <v>648493</v>
      </c>
      <c r="M1125" t="e">
        <f>_xlfn.XLOOKUP(Tabuľka9[[#This Row],[IČO]],#REF!,#REF!)</f>
        <v>#REF!</v>
      </c>
      <c r="N1125" t="e">
        <f>_xlfn.XLOOKUP(Tabuľka9[[#This Row],[IČO]],#REF!,#REF!)</f>
        <v>#REF!</v>
      </c>
    </row>
    <row r="1126" spans="1:14" hidden="1" x14ac:dyDescent="0.35">
      <c r="A1126" t="s">
        <v>84</v>
      </c>
      <c r="B1126" t="s">
        <v>123</v>
      </c>
      <c r="C1126" t="s">
        <v>13</v>
      </c>
      <c r="D1126" s="9">
        <v>6.5</v>
      </c>
      <c r="E1126" s="10">
        <f>IF(COUNTIF(cis_DPH!$B$2:$B$84,B1126)&gt;0,D1126*1.1,IF(COUNTIF(cis_DPH!$B$85:$B$171,B1126)&gt;0,D1126*1.2,"chyba"))</f>
        <v>7.15</v>
      </c>
      <c r="G1126" s="16" t="e">
        <f>_xlfn.XLOOKUP(Tabuľka9[[#This Row],[položka]],#REF!,#REF!)</f>
        <v>#REF!</v>
      </c>
      <c r="I1126" s="15">
        <f>Tabuľka9[[#This Row],[Aktuálna cena v RZ s DPH]]*Tabuľka9[[#This Row],[Priemerný odber za mesiac]]</f>
        <v>0</v>
      </c>
      <c r="K1126" s="17" t="e">
        <f>Tabuľka9[[#This Row],[Cena za MJ s DPH]]*Tabuľka9[[#This Row],[Predpokladaný odber počas 6 mesiacov]]</f>
        <v>#REF!</v>
      </c>
      <c r="L1126" s="1">
        <v>648493</v>
      </c>
      <c r="M1126" t="e">
        <f>_xlfn.XLOOKUP(Tabuľka9[[#This Row],[IČO]],#REF!,#REF!)</f>
        <v>#REF!</v>
      </c>
      <c r="N1126" t="e">
        <f>_xlfn.XLOOKUP(Tabuľka9[[#This Row],[IČO]],#REF!,#REF!)</f>
        <v>#REF!</v>
      </c>
    </row>
    <row r="1127" spans="1:14" hidden="1" x14ac:dyDescent="0.35">
      <c r="A1127" t="s">
        <v>84</v>
      </c>
      <c r="B1127" t="s">
        <v>124</v>
      </c>
      <c r="C1127" t="s">
        <v>13</v>
      </c>
      <c r="D1127" s="9">
        <v>9</v>
      </c>
      <c r="E1127" s="10">
        <f>IF(COUNTIF(cis_DPH!$B$2:$B$84,B1127)&gt;0,D1127*1.1,IF(COUNTIF(cis_DPH!$B$85:$B$171,B1127)&gt;0,D1127*1.2,"chyba"))</f>
        <v>9.9</v>
      </c>
      <c r="G1127" s="16" t="e">
        <f>_xlfn.XLOOKUP(Tabuľka9[[#This Row],[položka]],#REF!,#REF!)</f>
        <v>#REF!</v>
      </c>
      <c r="H1127">
        <v>4</v>
      </c>
      <c r="I1127" s="15">
        <f>Tabuľka9[[#This Row],[Aktuálna cena v RZ s DPH]]*Tabuľka9[[#This Row],[Priemerný odber za mesiac]]</f>
        <v>39.6</v>
      </c>
      <c r="J1127">
        <v>11</v>
      </c>
      <c r="K1127" s="17" t="e">
        <f>Tabuľka9[[#This Row],[Cena za MJ s DPH]]*Tabuľka9[[#This Row],[Predpokladaný odber počas 6 mesiacov]]</f>
        <v>#REF!</v>
      </c>
      <c r="L1127" s="1">
        <v>648493</v>
      </c>
      <c r="M1127" t="e">
        <f>_xlfn.XLOOKUP(Tabuľka9[[#This Row],[IČO]],#REF!,#REF!)</f>
        <v>#REF!</v>
      </c>
      <c r="N1127" t="e">
        <f>_xlfn.XLOOKUP(Tabuľka9[[#This Row],[IČO]],#REF!,#REF!)</f>
        <v>#REF!</v>
      </c>
    </row>
    <row r="1128" spans="1:14" hidden="1" x14ac:dyDescent="0.35">
      <c r="A1128" t="s">
        <v>125</v>
      </c>
      <c r="B1128" t="s">
        <v>126</v>
      </c>
      <c r="C1128" t="s">
        <v>13</v>
      </c>
      <c r="E1128" s="10">
        <f>IF(COUNTIF(cis_DPH!$B$2:$B$84,B1128)&gt;0,D1128*1.1,IF(COUNTIF(cis_DPH!$B$85:$B$171,B1128)&gt;0,D1128*1.2,"chyba"))</f>
        <v>0</v>
      </c>
      <c r="G1128" s="16" t="e">
        <f>_xlfn.XLOOKUP(Tabuľka9[[#This Row],[položka]],#REF!,#REF!)</f>
        <v>#REF!</v>
      </c>
      <c r="I1128" s="15">
        <f>Tabuľka9[[#This Row],[Aktuálna cena v RZ s DPH]]*Tabuľka9[[#This Row],[Priemerný odber za mesiac]]</f>
        <v>0</v>
      </c>
      <c r="K1128" s="17" t="e">
        <f>Tabuľka9[[#This Row],[Cena za MJ s DPH]]*Tabuľka9[[#This Row],[Predpokladaný odber počas 6 mesiacov]]</f>
        <v>#REF!</v>
      </c>
      <c r="L1128" s="1">
        <v>648493</v>
      </c>
      <c r="M1128" t="e">
        <f>_xlfn.XLOOKUP(Tabuľka9[[#This Row],[IČO]],#REF!,#REF!)</f>
        <v>#REF!</v>
      </c>
      <c r="N1128" t="e">
        <f>_xlfn.XLOOKUP(Tabuľka9[[#This Row],[IČO]],#REF!,#REF!)</f>
        <v>#REF!</v>
      </c>
    </row>
    <row r="1129" spans="1:14" hidden="1" x14ac:dyDescent="0.35">
      <c r="A1129" t="s">
        <v>125</v>
      </c>
      <c r="B1129" t="s">
        <v>127</v>
      </c>
      <c r="C1129" t="s">
        <v>13</v>
      </c>
      <c r="D1129" s="9">
        <v>2.25</v>
      </c>
      <c r="E1129" s="10">
        <f>IF(COUNTIF(cis_DPH!$B$2:$B$84,B1129)&gt;0,D1129*1.1,IF(COUNTIF(cis_DPH!$B$85:$B$171,B1129)&gt;0,D1129*1.2,"chyba"))</f>
        <v>2.6999999999999997</v>
      </c>
      <c r="G1129" s="16" t="e">
        <f>_xlfn.XLOOKUP(Tabuľka9[[#This Row],[položka]],#REF!,#REF!)</f>
        <v>#REF!</v>
      </c>
      <c r="H1129">
        <v>10</v>
      </c>
      <c r="I1129" s="15">
        <f>Tabuľka9[[#This Row],[Aktuálna cena v RZ s DPH]]*Tabuľka9[[#This Row],[Priemerný odber za mesiac]]</f>
        <v>26.999999999999996</v>
      </c>
      <c r="J1129">
        <v>20</v>
      </c>
      <c r="K1129" s="17" t="e">
        <f>Tabuľka9[[#This Row],[Cena za MJ s DPH]]*Tabuľka9[[#This Row],[Predpokladaný odber počas 6 mesiacov]]</f>
        <v>#REF!</v>
      </c>
      <c r="L1129" s="1">
        <v>648493</v>
      </c>
      <c r="M1129" t="e">
        <f>_xlfn.XLOOKUP(Tabuľka9[[#This Row],[IČO]],#REF!,#REF!)</f>
        <v>#REF!</v>
      </c>
      <c r="N1129" t="e">
        <f>_xlfn.XLOOKUP(Tabuľka9[[#This Row],[IČO]],#REF!,#REF!)</f>
        <v>#REF!</v>
      </c>
    </row>
    <row r="1130" spans="1:14" hidden="1" x14ac:dyDescent="0.35">
      <c r="A1130" t="s">
        <v>125</v>
      </c>
      <c r="B1130" t="s">
        <v>128</v>
      </c>
      <c r="C1130" t="s">
        <v>13</v>
      </c>
      <c r="D1130" s="9">
        <v>3</v>
      </c>
      <c r="E1130" s="10">
        <f>IF(COUNTIF(cis_DPH!$B$2:$B$84,B1130)&gt;0,D1130*1.1,IF(COUNTIF(cis_DPH!$B$85:$B$171,B1130)&gt;0,D1130*1.2,"chyba"))</f>
        <v>3.5999999999999996</v>
      </c>
      <c r="G1130" s="16" t="e">
        <f>_xlfn.XLOOKUP(Tabuľka9[[#This Row],[položka]],#REF!,#REF!)</f>
        <v>#REF!</v>
      </c>
      <c r="H1130">
        <v>7</v>
      </c>
      <c r="I1130" s="15">
        <f>Tabuľka9[[#This Row],[Aktuálna cena v RZ s DPH]]*Tabuľka9[[#This Row],[Priemerný odber za mesiac]]</f>
        <v>25.199999999999996</v>
      </c>
      <c r="J1130">
        <v>10</v>
      </c>
      <c r="K1130" s="17" t="e">
        <f>Tabuľka9[[#This Row],[Cena za MJ s DPH]]*Tabuľka9[[#This Row],[Predpokladaný odber počas 6 mesiacov]]</f>
        <v>#REF!</v>
      </c>
      <c r="L1130" s="1">
        <v>648493</v>
      </c>
      <c r="M1130" t="e">
        <f>_xlfn.XLOOKUP(Tabuľka9[[#This Row],[IČO]],#REF!,#REF!)</f>
        <v>#REF!</v>
      </c>
      <c r="N1130" t="e">
        <f>_xlfn.XLOOKUP(Tabuľka9[[#This Row],[IČO]],#REF!,#REF!)</f>
        <v>#REF!</v>
      </c>
    </row>
    <row r="1131" spans="1:14" hidden="1" x14ac:dyDescent="0.35">
      <c r="A1131" t="s">
        <v>125</v>
      </c>
      <c r="B1131" t="s">
        <v>129</v>
      </c>
      <c r="C1131" t="s">
        <v>13</v>
      </c>
      <c r="D1131" s="9">
        <v>3</v>
      </c>
      <c r="E1131" s="10">
        <f>IF(COUNTIF(cis_DPH!$B$2:$B$84,B1131)&gt;0,D1131*1.1,IF(COUNTIF(cis_DPH!$B$85:$B$171,B1131)&gt;0,D1131*1.2,"chyba"))</f>
        <v>3.5999999999999996</v>
      </c>
      <c r="G1131" s="16" t="e">
        <f>_xlfn.XLOOKUP(Tabuľka9[[#This Row],[položka]],#REF!,#REF!)</f>
        <v>#REF!</v>
      </c>
      <c r="H1131">
        <v>10</v>
      </c>
      <c r="I1131" s="15">
        <f>Tabuľka9[[#This Row],[Aktuálna cena v RZ s DPH]]*Tabuľka9[[#This Row],[Priemerný odber za mesiac]]</f>
        <v>36</v>
      </c>
      <c r="J1131">
        <v>20</v>
      </c>
      <c r="K1131" s="17" t="e">
        <f>Tabuľka9[[#This Row],[Cena za MJ s DPH]]*Tabuľka9[[#This Row],[Predpokladaný odber počas 6 mesiacov]]</f>
        <v>#REF!</v>
      </c>
      <c r="L1131" s="1">
        <v>648493</v>
      </c>
      <c r="M1131" t="e">
        <f>_xlfn.XLOOKUP(Tabuľka9[[#This Row],[IČO]],#REF!,#REF!)</f>
        <v>#REF!</v>
      </c>
      <c r="N1131" t="e">
        <f>_xlfn.XLOOKUP(Tabuľka9[[#This Row],[IČO]],#REF!,#REF!)</f>
        <v>#REF!</v>
      </c>
    </row>
    <row r="1132" spans="1:14" hidden="1" x14ac:dyDescent="0.35">
      <c r="A1132" t="s">
        <v>125</v>
      </c>
      <c r="B1132" t="s">
        <v>130</v>
      </c>
      <c r="C1132" t="s">
        <v>13</v>
      </c>
      <c r="E1132" s="10">
        <f>IF(COUNTIF(cis_DPH!$B$2:$B$84,B1132)&gt;0,D1132*1.1,IF(COUNTIF(cis_DPH!$B$85:$B$171,B1132)&gt;0,D1132*1.2,"chyba"))</f>
        <v>0</v>
      </c>
      <c r="G1132" s="16" t="e">
        <f>_xlfn.XLOOKUP(Tabuľka9[[#This Row],[položka]],#REF!,#REF!)</f>
        <v>#REF!</v>
      </c>
      <c r="I1132" s="15">
        <f>Tabuľka9[[#This Row],[Aktuálna cena v RZ s DPH]]*Tabuľka9[[#This Row],[Priemerný odber za mesiac]]</f>
        <v>0</v>
      </c>
      <c r="K1132" s="17" t="e">
        <f>Tabuľka9[[#This Row],[Cena za MJ s DPH]]*Tabuľka9[[#This Row],[Predpokladaný odber počas 6 mesiacov]]</f>
        <v>#REF!</v>
      </c>
      <c r="L1132" s="1">
        <v>648493</v>
      </c>
      <c r="M1132" t="e">
        <f>_xlfn.XLOOKUP(Tabuľka9[[#This Row],[IČO]],#REF!,#REF!)</f>
        <v>#REF!</v>
      </c>
      <c r="N1132" t="e">
        <f>_xlfn.XLOOKUP(Tabuľka9[[#This Row],[IČO]],#REF!,#REF!)</f>
        <v>#REF!</v>
      </c>
    </row>
    <row r="1133" spans="1:14" hidden="1" x14ac:dyDescent="0.35">
      <c r="A1133" t="s">
        <v>125</v>
      </c>
      <c r="B1133" t="s">
        <v>131</v>
      </c>
      <c r="C1133" t="s">
        <v>13</v>
      </c>
      <c r="E1133" s="10">
        <f>IF(COUNTIF(cis_DPH!$B$2:$B$84,B1133)&gt;0,D1133*1.1,IF(COUNTIF(cis_DPH!$B$85:$B$171,B1133)&gt;0,D1133*1.2,"chyba"))</f>
        <v>0</v>
      </c>
      <c r="G1133" s="16" t="e">
        <f>_xlfn.XLOOKUP(Tabuľka9[[#This Row],[položka]],#REF!,#REF!)</f>
        <v>#REF!</v>
      </c>
      <c r="I1133" s="15">
        <f>Tabuľka9[[#This Row],[Aktuálna cena v RZ s DPH]]*Tabuľka9[[#This Row],[Priemerný odber za mesiac]]</f>
        <v>0</v>
      </c>
      <c r="K1133" s="17" t="e">
        <f>Tabuľka9[[#This Row],[Cena za MJ s DPH]]*Tabuľka9[[#This Row],[Predpokladaný odber počas 6 mesiacov]]</f>
        <v>#REF!</v>
      </c>
      <c r="L1133" s="1">
        <v>648493</v>
      </c>
      <c r="M1133" t="e">
        <f>_xlfn.XLOOKUP(Tabuľka9[[#This Row],[IČO]],#REF!,#REF!)</f>
        <v>#REF!</v>
      </c>
      <c r="N1133" t="e">
        <f>_xlfn.XLOOKUP(Tabuľka9[[#This Row],[IČO]],#REF!,#REF!)</f>
        <v>#REF!</v>
      </c>
    </row>
    <row r="1134" spans="1:14" hidden="1" x14ac:dyDescent="0.35">
      <c r="A1134" t="s">
        <v>125</v>
      </c>
      <c r="B1134" t="s">
        <v>132</v>
      </c>
      <c r="C1134" t="s">
        <v>13</v>
      </c>
      <c r="D1134" s="9">
        <v>2.85</v>
      </c>
      <c r="E1134" s="10">
        <f>IF(COUNTIF(cis_DPH!$B$2:$B$84,B1134)&gt;0,D1134*1.1,IF(COUNTIF(cis_DPH!$B$85:$B$171,B1134)&gt;0,D1134*1.2,"chyba"))</f>
        <v>3.42</v>
      </c>
      <c r="G1134" s="16" t="e">
        <f>_xlfn.XLOOKUP(Tabuľka9[[#This Row],[položka]],#REF!,#REF!)</f>
        <v>#REF!</v>
      </c>
      <c r="H1134">
        <v>3</v>
      </c>
      <c r="I1134" s="15">
        <f>Tabuľka9[[#This Row],[Aktuálna cena v RZ s DPH]]*Tabuľka9[[#This Row],[Priemerný odber za mesiac]]</f>
        <v>10.26</v>
      </c>
      <c r="J1134">
        <v>10</v>
      </c>
      <c r="K1134" s="17" t="e">
        <f>Tabuľka9[[#This Row],[Cena za MJ s DPH]]*Tabuľka9[[#This Row],[Predpokladaný odber počas 6 mesiacov]]</f>
        <v>#REF!</v>
      </c>
      <c r="L1134" s="1">
        <v>648493</v>
      </c>
      <c r="M1134" t="e">
        <f>_xlfn.XLOOKUP(Tabuľka9[[#This Row],[IČO]],#REF!,#REF!)</f>
        <v>#REF!</v>
      </c>
      <c r="N1134" t="e">
        <f>_xlfn.XLOOKUP(Tabuľka9[[#This Row],[IČO]],#REF!,#REF!)</f>
        <v>#REF!</v>
      </c>
    </row>
    <row r="1135" spans="1:14" hidden="1" x14ac:dyDescent="0.35">
      <c r="A1135" t="s">
        <v>125</v>
      </c>
      <c r="B1135" t="s">
        <v>133</v>
      </c>
      <c r="C1135" t="s">
        <v>13</v>
      </c>
      <c r="E1135" s="10">
        <f>IF(COUNTIF(cis_DPH!$B$2:$B$84,B1135)&gt;0,D1135*1.1,IF(COUNTIF(cis_DPH!$B$85:$B$171,B1135)&gt;0,D1135*1.2,"chyba"))</f>
        <v>0</v>
      </c>
      <c r="G1135" s="16" t="e">
        <f>_xlfn.XLOOKUP(Tabuľka9[[#This Row],[položka]],#REF!,#REF!)</f>
        <v>#REF!</v>
      </c>
      <c r="I1135" s="15">
        <f>Tabuľka9[[#This Row],[Aktuálna cena v RZ s DPH]]*Tabuľka9[[#This Row],[Priemerný odber za mesiac]]</f>
        <v>0</v>
      </c>
      <c r="K1135" s="17" t="e">
        <f>Tabuľka9[[#This Row],[Cena za MJ s DPH]]*Tabuľka9[[#This Row],[Predpokladaný odber počas 6 mesiacov]]</f>
        <v>#REF!</v>
      </c>
      <c r="L1135" s="1">
        <v>648493</v>
      </c>
      <c r="M1135" t="e">
        <f>_xlfn.XLOOKUP(Tabuľka9[[#This Row],[IČO]],#REF!,#REF!)</f>
        <v>#REF!</v>
      </c>
      <c r="N1135" t="e">
        <f>_xlfn.XLOOKUP(Tabuľka9[[#This Row],[IČO]],#REF!,#REF!)</f>
        <v>#REF!</v>
      </c>
    </row>
    <row r="1136" spans="1:14" hidden="1" x14ac:dyDescent="0.35">
      <c r="A1136" t="s">
        <v>125</v>
      </c>
      <c r="B1136" t="s">
        <v>134</v>
      </c>
      <c r="C1136" t="s">
        <v>13</v>
      </c>
      <c r="E1136" s="10">
        <f>IF(COUNTIF(cis_DPH!$B$2:$B$84,B1136)&gt;0,D1136*1.1,IF(COUNTIF(cis_DPH!$B$85:$B$171,B1136)&gt;0,D1136*1.2,"chyba"))</f>
        <v>0</v>
      </c>
      <c r="G1136" s="16" t="e">
        <f>_xlfn.XLOOKUP(Tabuľka9[[#This Row],[položka]],#REF!,#REF!)</f>
        <v>#REF!</v>
      </c>
      <c r="I1136" s="15">
        <f>Tabuľka9[[#This Row],[Aktuálna cena v RZ s DPH]]*Tabuľka9[[#This Row],[Priemerný odber za mesiac]]</f>
        <v>0</v>
      </c>
      <c r="K1136" s="17" t="e">
        <f>Tabuľka9[[#This Row],[Cena za MJ s DPH]]*Tabuľka9[[#This Row],[Predpokladaný odber počas 6 mesiacov]]</f>
        <v>#REF!</v>
      </c>
      <c r="L1136" s="1">
        <v>648493</v>
      </c>
      <c r="M1136" t="e">
        <f>_xlfn.XLOOKUP(Tabuľka9[[#This Row],[IČO]],#REF!,#REF!)</f>
        <v>#REF!</v>
      </c>
      <c r="N1136" t="e">
        <f>_xlfn.XLOOKUP(Tabuľka9[[#This Row],[IČO]],#REF!,#REF!)</f>
        <v>#REF!</v>
      </c>
    </row>
    <row r="1137" spans="1:14" hidden="1" x14ac:dyDescent="0.35">
      <c r="A1137" t="s">
        <v>125</v>
      </c>
      <c r="B1137" t="s">
        <v>135</v>
      </c>
      <c r="C1137" t="s">
        <v>13</v>
      </c>
      <c r="D1137" s="9">
        <v>1.55</v>
      </c>
      <c r="E1137" s="10">
        <f>IF(COUNTIF(cis_DPH!$B$2:$B$84,B1137)&gt;0,D1137*1.1,IF(COUNTIF(cis_DPH!$B$85:$B$171,B1137)&gt;0,D1137*1.2,"chyba"))</f>
        <v>1.8599999999999999</v>
      </c>
      <c r="G1137" s="16" t="e">
        <f>_xlfn.XLOOKUP(Tabuľka9[[#This Row],[položka]],#REF!,#REF!)</f>
        <v>#REF!</v>
      </c>
      <c r="H1137">
        <v>14</v>
      </c>
      <c r="I1137" s="15">
        <f>Tabuľka9[[#This Row],[Aktuálna cena v RZ s DPH]]*Tabuľka9[[#This Row],[Priemerný odber za mesiac]]</f>
        <v>26.04</v>
      </c>
      <c r="J1137">
        <v>20</v>
      </c>
      <c r="K1137" s="17" t="e">
        <f>Tabuľka9[[#This Row],[Cena za MJ s DPH]]*Tabuľka9[[#This Row],[Predpokladaný odber počas 6 mesiacov]]</f>
        <v>#REF!</v>
      </c>
      <c r="L1137" s="1">
        <v>648493</v>
      </c>
      <c r="M1137" t="e">
        <f>_xlfn.XLOOKUP(Tabuľka9[[#This Row],[IČO]],#REF!,#REF!)</f>
        <v>#REF!</v>
      </c>
      <c r="N1137" t="e">
        <f>_xlfn.XLOOKUP(Tabuľka9[[#This Row],[IČO]],#REF!,#REF!)</f>
        <v>#REF!</v>
      </c>
    </row>
    <row r="1138" spans="1:14" hidden="1" x14ac:dyDescent="0.35">
      <c r="A1138" t="s">
        <v>125</v>
      </c>
      <c r="B1138" t="s">
        <v>136</v>
      </c>
      <c r="C1138" t="s">
        <v>13</v>
      </c>
      <c r="D1138" s="9">
        <v>3.2</v>
      </c>
      <c r="E1138" s="10">
        <f>IF(COUNTIF(cis_DPH!$B$2:$B$84,B1138)&gt;0,D1138*1.1,IF(COUNTIF(cis_DPH!$B$85:$B$171,B1138)&gt;0,D1138*1.2,"chyba"))</f>
        <v>3.84</v>
      </c>
      <c r="G1138" s="16" t="e">
        <f>_xlfn.XLOOKUP(Tabuľka9[[#This Row],[položka]],#REF!,#REF!)</f>
        <v>#REF!</v>
      </c>
      <c r="I1138" s="15">
        <f>Tabuľka9[[#This Row],[Aktuálna cena v RZ s DPH]]*Tabuľka9[[#This Row],[Priemerný odber za mesiac]]</f>
        <v>0</v>
      </c>
      <c r="K1138" s="17" t="e">
        <f>Tabuľka9[[#This Row],[Cena za MJ s DPH]]*Tabuľka9[[#This Row],[Predpokladaný odber počas 6 mesiacov]]</f>
        <v>#REF!</v>
      </c>
      <c r="L1138" s="1">
        <v>648493</v>
      </c>
      <c r="M1138" t="e">
        <f>_xlfn.XLOOKUP(Tabuľka9[[#This Row],[IČO]],#REF!,#REF!)</f>
        <v>#REF!</v>
      </c>
      <c r="N1138" t="e">
        <f>_xlfn.XLOOKUP(Tabuľka9[[#This Row],[IČO]],#REF!,#REF!)</f>
        <v>#REF!</v>
      </c>
    </row>
    <row r="1139" spans="1:14" hidden="1" x14ac:dyDescent="0.35">
      <c r="A1139" t="s">
        <v>125</v>
      </c>
      <c r="B1139" t="s">
        <v>137</v>
      </c>
      <c r="C1139" t="s">
        <v>13</v>
      </c>
      <c r="E1139" s="10">
        <f>IF(COUNTIF(cis_DPH!$B$2:$B$84,B1139)&gt;0,D1139*1.1,IF(COUNTIF(cis_DPH!$B$85:$B$171,B1139)&gt;0,D1139*1.2,"chyba"))</f>
        <v>0</v>
      </c>
      <c r="G1139" s="16" t="e">
        <f>_xlfn.XLOOKUP(Tabuľka9[[#This Row],[položka]],#REF!,#REF!)</f>
        <v>#REF!</v>
      </c>
      <c r="I1139" s="15">
        <f>Tabuľka9[[#This Row],[Aktuálna cena v RZ s DPH]]*Tabuľka9[[#This Row],[Priemerný odber za mesiac]]</f>
        <v>0</v>
      </c>
      <c r="K1139" s="17" t="e">
        <f>Tabuľka9[[#This Row],[Cena za MJ s DPH]]*Tabuľka9[[#This Row],[Predpokladaný odber počas 6 mesiacov]]</f>
        <v>#REF!</v>
      </c>
      <c r="L1139" s="1">
        <v>648493</v>
      </c>
      <c r="M1139" t="e">
        <f>_xlfn.XLOOKUP(Tabuľka9[[#This Row],[IČO]],#REF!,#REF!)</f>
        <v>#REF!</v>
      </c>
      <c r="N1139" t="e">
        <f>_xlfn.XLOOKUP(Tabuľka9[[#This Row],[IČO]],#REF!,#REF!)</f>
        <v>#REF!</v>
      </c>
    </row>
    <row r="1140" spans="1:14" hidden="1" x14ac:dyDescent="0.35">
      <c r="A1140" t="s">
        <v>125</v>
      </c>
      <c r="B1140" t="s">
        <v>138</v>
      </c>
      <c r="C1140" t="s">
        <v>13</v>
      </c>
      <c r="E1140" s="10">
        <f>IF(COUNTIF(cis_DPH!$B$2:$B$84,B1140)&gt;0,D1140*1.1,IF(COUNTIF(cis_DPH!$B$85:$B$171,B1140)&gt;0,D1140*1.2,"chyba"))</f>
        <v>0</v>
      </c>
      <c r="G1140" s="16" t="e">
        <f>_xlfn.XLOOKUP(Tabuľka9[[#This Row],[položka]],#REF!,#REF!)</f>
        <v>#REF!</v>
      </c>
      <c r="I1140" s="15">
        <f>Tabuľka9[[#This Row],[Aktuálna cena v RZ s DPH]]*Tabuľka9[[#This Row],[Priemerný odber za mesiac]]</f>
        <v>0</v>
      </c>
      <c r="K1140" s="17" t="e">
        <f>Tabuľka9[[#This Row],[Cena za MJ s DPH]]*Tabuľka9[[#This Row],[Predpokladaný odber počas 6 mesiacov]]</f>
        <v>#REF!</v>
      </c>
      <c r="L1140" s="1">
        <v>648493</v>
      </c>
      <c r="M1140" t="e">
        <f>_xlfn.XLOOKUP(Tabuľka9[[#This Row],[IČO]],#REF!,#REF!)</f>
        <v>#REF!</v>
      </c>
      <c r="N1140" t="e">
        <f>_xlfn.XLOOKUP(Tabuľka9[[#This Row],[IČO]],#REF!,#REF!)</f>
        <v>#REF!</v>
      </c>
    </row>
    <row r="1141" spans="1:14" hidden="1" x14ac:dyDescent="0.35">
      <c r="A1141" t="s">
        <v>125</v>
      </c>
      <c r="B1141" t="s">
        <v>139</v>
      </c>
      <c r="C1141" t="s">
        <v>13</v>
      </c>
      <c r="E1141" s="10">
        <f>IF(COUNTIF(cis_DPH!$B$2:$B$84,B1141)&gt;0,D1141*1.1,IF(COUNTIF(cis_DPH!$B$85:$B$171,B1141)&gt;0,D1141*1.2,"chyba"))</f>
        <v>0</v>
      </c>
      <c r="G1141" s="16" t="e">
        <f>_xlfn.XLOOKUP(Tabuľka9[[#This Row],[položka]],#REF!,#REF!)</f>
        <v>#REF!</v>
      </c>
      <c r="I1141" s="15">
        <f>Tabuľka9[[#This Row],[Aktuálna cena v RZ s DPH]]*Tabuľka9[[#This Row],[Priemerný odber za mesiac]]</f>
        <v>0</v>
      </c>
      <c r="K1141" s="17" t="e">
        <f>Tabuľka9[[#This Row],[Cena za MJ s DPH]]*Tabuľka9[[#This Row],[Predpokladaný odber počas 6 mesiacov]]</f>
        <v>#REF!</v>
      </c>
      <c r="L1141" s="1">
        <v>648493</v>
      </c>
      <c r="M1141" t="e">
        <f>_xlfn.XLOOKUP(Tabuľka9[[#This Row],[IČO]],#REF!,#REF!)</f>
        <v>#REF!</v>
      </c>
      <c r="N1141" t="e">
        <f>_xlfn.XLOOKUP(Tabuľka9[[#This Row],[IČO]],#REF!,#REF!)</f>
        <v>#REF!</v>
      </c>
    </row>
    <row r="1142" spans="1:14" hidden="1" x14ac:dyDescent="0.35">
      <c r="A1142" t="s">
        <v>125</v>
      </c>
      <c r="B1142" t="s">
        <v>140</v>
      </c>
      <c r="C1142" t="s">
        <v>13</v>
      </c>
      <c r="E1142" s="10">
        <f>IF(COUNTIF(cis_DPH!$B$2:$B$84,B1142)&gt;0,D1142*1.1,IF(COUNTIF(cis_DPH!$B$85:$B$171,B1142)&gt;0,D1142*1.2,"chyba"))</f>
        <v>0</v>
      </c>
      <c r="G1142" s="16" t="e">
        <f>_xlfn.XLOOKUP(Tabuľka9[[#This Row],[položka]],#REF!,#REF!)</f>
        <v>#REF!</v>
      </c>
      <c r="I1142" s="15">
        <f>Tabuľka9[[#This Row],[Aktuálna cena v RZ s DPH]]*Tabuľka9[[#This Row],[Priemerný odber za mesiac]]</f>
        <v>0</v>
      </c>
      <c r="K1142" s="17" t="e">
        <f>Tabuľka9[[#This Row],[Cena za MJ s DPH]]*Tabuľka9[[#This Row],[Predpokladaný odber počas 6 mesiacov]]</f>
        <v>#REF!</v>
      </c>
      <c r="L1142" s="1">
        <v>648493</v>
      </c>
      <c r="M1142" t="e">
        <f>_xlfn.XLOOKUP(Tabuľka9[[#This Row],[IČO]],#REF!,#REF!)</f>
        <v>#REF!</v>
      </c>
      <c r="N1142" t="e">
        <f>_xlfn.XLOOKUP(Tabuľka9[[#This Row],[IČO]],#REF!,#REF!)</f>
        <v>#REF!</v>
      </c>
    </row>
    <row r="1143" spans="1:14" hidden="1" x14ac:dyDescent="0.35">
      <c r="A1143" t="s">
        <v>125</v>
      </c>
      <c r="B1143" t="s">
        <v>141</v>
      </c>
      <c r="C1143" t="s">
        <v>13</v>
      </c>
      <c r="E1143" s="10">
        <f>IF(COUNTIF(cis_DPH!$B$2:$B$84,B1143)&gt;0,D1143*1.1,IF(COUNTIF(cis_DPH!$B$85:$B$171,B1143)&gt;0,D1143*1.2,"chyba"))</f>
        <v>0</v>
      </c>
      <c r="G1143" s="16" t="e">
        <f>_xlfn.XLOOKUP(Tabuľka9[[#This Row],[položka]],#REF!,#REF!)</f>
        <v>#REF!</v>
      </c>
      <c r="I1143" s="15">
        <f>Tabuľka9[[#This Row],[Aktuálna cena v RZ s DPH]]*Tabuľka9[[#This Row],[Priemerný odber za mesiac]]</f>
        <v>0</v>
      </c>
      <c r="K1143" s="17" t="e">
        <f>Tabuľka9[[#This Row],[Cena za MJ s DPH]]*Tabuľka9[[#This Row],[Predpokladaný odber počas 6 mesiacov]]</f>
        <v>#REF!</v>
      </c>
      <c r="L1143" s="1">
        <v>648493</v>
      </c>
      <c r="M1143" t="e">
        <f>_xlfn.XLOOKUP(Tabuľka9[[#This Row],[IČO]],#REF!,#REF!)</f>
        <v>#REF!</v>
      </c>
      <c r="N1143" t="e">
        <f>_xlfn.XLOOKUP(Tabuľka9[[#This Row],[IČO]],#REF!,#REF!)</f>
        <v>#REF!</v>
      </c>
    </row>
    <row r="1144" spans="1:14" hidden="1" x14ac:dyDescent="0.35">
      <c r="A1144" t="s">
        <v>125</v>
      </c>
      <c r="B1144" t="s">
        <v>142</v>
      </c>
      <c r="C1144" t="s">
        <v>13</v>
      </c>
      <c r="E1144" s="10">
        <f>IF(COUNTIF(cis_DPH!$B$2:$B$84,B1144)&gt;0,D1144*1.1,IF(COUNTIF(cis_DPH!$B$85:$B$171,B1144)&gt;0,D1144*1.2,"chyba"))</f>
        <v>0</v>
      </c>
      <c r="G1144" s="16" t="e">
        <f>_xlfn.XLOOKUP(Tabuľka9[[#This Row],[položka]],#REF!,#REF!)</f>
        <v>#REF!</v>
      </c>
      <c r="I1144" s="15">
        <f>Tabuľka9[[#This Row],[Aktuálna cena v RZ s DPH]]*Tabuľka9[[#This Row],[Priemerný odber za mesiac]]</f>
        <v>0</v>
      </c>
      <c r="K1144" s="17" t="e">
        <f>Tabuľka9[[#This Row],[Cena za MJ s DPH]]*Tabuľka9[[#This Row],[Predpokladaný odber počas 6 mesiacov]]</f>
        <v>#REF!</v>
      </c>
      <c r="L1144" s="1">
        <v>648493</v>
      </c>
      <c r="M1144" t="e">
        <f>_xlfn.XLOOKUP(Tabuľka9[[#This Row],[IČO]],#REF!,#REF!)</f>
        <v>#REF!</v>
      </c>
      <c r="N1144" t="e">
        <f>_xlfn.XLOOKUP(Tabuľka9[[#This Row],[IČO]],#REF!,#REF!)</f>
        <v>#REF!</v>
      </c>
    </row>
    <row r="1145" spans="1:14" hidden="1" x14ac:dyDescent="0.35">
      <c r="A1145" t="s">
        <v>125</v>
      </c>
      <c r="B1145" t="s">
        <v>143</v>
      </c>
      <c r="C1145" t="s">
        <v>13</v>
      </c>
      <c r="E1145" s="10">
        <f>IF(COUNTIF(cis_DPH!$B$2:$B$84,B1145)&gt;0,D1145*1.1,IF(COUNTIF(cis_DPH!$B$85:$B$171,B1145)&gt;0,D1145*1.2,"chyba"))</f>
        <v>0</v>
      </c>
      <c r="G1145" s="16" t="e">
        <f>_xlfn.XLOOKUP(Tabuľka9[[#This Row],[položka]],#REF!,#REF!)</f>
        <v>#REF!</v>
      </c>
      <c r="I1145" s="15">
        <f>Tabuľka9[[#This Row],[Aktuálna cena v RZ s DPH]]*Tabuľka9[[#This Row],[Priemerný odber za mesiac]]</f>
        <v>0</v>
      </c>
      <c r="K1145" s="17" t="e">
        <f>Tabuľka9[[#This Row],[Cena za MJ s DPH]]*Tabuľka9[[#This Row],[Predpokladaný odber počas 6 mesiacov]]</f>
        <v>#REF!</v>
      </c>
      <c r="L1145" s="1">
        <v>648493</v>
      </c>
      <c r="M1145" t="e">
        <f>_xlfn.XLOOKUP(Tabuľka9[[#This Row],[IČO]],#REF!,#REF!)</f>
        <v>#REF!</v>
      </c>
      <c r="N1145" t="e">
        <f>_xlfn.XLOOKUP(Tabuľka9[[#This Row],[IČO]],#REF!,#REF!)</f>
        <v>#REF!</v>
      </c>
    </row>
    <row r="1146" spans="1:14" hidden="1" x14ac:dyDescent="0.35">
      <c r="A1146" t="s">
        <v>125</v>
      </c>
      <c r="B1146" t="s">
        <v>144</v>
      </c>
      <c r="C1146" t="s">
        <v>13</v>
      </c>
      <c r="D1146" s="9">
        <v>3</v>
      </c>
      <c r="E1146" s="10">
        <f>IF(COUNTIF(cis_DPH!$B$2:$B$84,B1146)&gt;0,D1146*1.1,IF(COUNTIF(cis_DPH!$B$85:$B$171,B1146)&gt;0,D1146*1.2,"chyba"))</f>
        <v>3.5999999999999996</v>
      </c>
      <c r="G1146" s="16" t="e">
        <f>_xlfn.XLOOKUP(Tabuľka9[[#This Row],[položka]],#REF!,#REF!)</f>
        <v>#REF!</v>
      </c>
      <c r="I1146" s="15">
        <f>Tabuľka9[[#This Row],[Aktuálna cena v RZ s DPH]]*Tabuľka9[[#This Row],[Priemerný odber za mesiac]]</f>
        <v>0</v>
      </c>
      <c r="K1146" s="17" t="e">
        <f>Tabuľka9[[#This Row],[Cena za MJ s DPH]]*Tabuľka9[[#This Row],[Predpokladaný odber počas 6 mesiacov]]</f>
        <v>#REF!</v>
      </c>
      <c r="L1146" s="1">
        <v>648493</v>
      </c>
      <c r="M1146" t="e">
        <f>_xlfn.XLOOKUP(Tabuľka9[[#This Row],[IČO]],#REF!,#REF!)</f>
        <v>#REF!</v>
      </c>
      <c r="N1146" t="e">
        <f>_xlfn.XLOOKUP(Tabuľka9[[#This Row],[IČO]],#REF!,#REF!)</f>
        <v>#REF!</v>
      </c>
    </row>
    <row r="1147" spans="1:14" hidden="1" x14ac:dyDescent="0.35">
      <c r="A1147" t="s">
        <v>125</v>
      </c>
      <c r="B1147" t="s">
        <v>145</v>
      </c>
      <c r="C1147" t="s">
        <v>13</v>
      </c>
      <c r="E1147" s="10">
        <f>IF(COUNTIF(cis_DPH!$B$2:$B$84,B1147)&gt;0,D1147*1.1,IF(COUNTIF(cis_DPH!$B$85:$B$171,B1147)&gt;0,D1147*1.2,"chyba"))</f>
        <v>0</v>
      </c>
      <c r="G1147" s="16" t="e">
        <f>_xlfn.XLOOKUP(Tabuľka9[[#This Row],[položka]],#REF!,#REF!)</f>
        <v>#REF!</v>
      </c>
      <c r="I1147" s="15">
        <f>Tabuľka9[[#This Row],[Aktuálna cena v RZ s DPH]]*Tabuľka9[[#This Row],[Priemerný odber za mesiac]]</f>
        <v>0</v>
      </c>
      <c r="K1147" s="17" t="e">
        <f>Tabuľka9[[#This Row],[Cena za MJ s DPH]]*Tabuľka9[[#This Row],[Predpokladaný odber počas 6 mesiacov]]</f>
        <v>#REF!</v>
      </c>
      <c r="L1147" s="1">
        <v>648493</v>
      </c>
      <c r="M1147" t="e">
        <f>_xlfn.XLOOKUP(Tabuľka9[[#This Row],[IČO]],#REF!,#REF!)</f>
        <v>#REF!</v>
      </c>
      <c r="N1147" t="e">
        <f>_xlfn.XLOOKUP(Tabuľka9[[#This Row],[IČO]],#REF!,#REF!)</f>
        <v>#REF!</v>
      </c>
    </row>
    <row r="1148" spans="1:14" hidden="1" x14ac:dyDescent="0.35">
      <c r="A1148" t="s">
        <v>125</v>
      </c>
      <c r="B1148" t="s">
        <v>146</v>
      </c>
      <c r="C1148" t="s">
        <v>13</v>
      </c>
      <c r="D1148" s="9">
        <v>2.85</v>
      </c>
      <c r="E1148" s="10">
        <f>IF(COUNTIF(cis_DPH!$B$2:$B$84,B1148)&gt;0,D1148*1.1,IF(COUNTIF(cis_DPH!$B$85:$B$171,B1148)&gt;0,D1148*1.2,"chyba"))</f>
        <v>3.42</v>
      </c>
      <c r="G1148" s="16" t="e">
        <f>_xlfn.XLOOKUP(Tabuľka9[[#This Row],[položka]],#REF!,#REF!)</f>
        <v>#REF!</v>
      </c>
      <c r="H1148">
        <v>4</v>
      </c>
      <c r="I1148" s="15">
        <f>Tabuľka9[[#This Row],[Aktuálna cena v RZ s DPH]]*Tabuľka9[[#This Row],[Priemerný odber za mesiac]]</f>
        <v>13.68</v>
      </c>
      <c r="J1148">
        <v>10</v>
      </c>
      <c r="K1148" s="17" t="e">
        <f>Tabuľka9[[#This Row],[Cena za MJ s DPH]]*Tabuľka9[[#This Row],[Predpokladaný odber počas 6 mesiacov]]</f>
        <v>#REF!</v>
      </c>
      <c r="L1148" s="1">
        <v>648493</v>
      </c>
      <c r="M1148" t="e">
        <f>_xlfn.XLOOKUP(Tabuľka9[[#This Row],[IČO]],#REF!,#REF!)</f>
        <v>#REF!</v>
      </c>
      <c r="N1148" t="e">
        <f>_xlfn.XLOOKUP(Tabuľka9[[#This Row],[IČO]],#REF!,#REF!)</f>
        <v>#REF!</v>
      </c>
    </row>
    <row r="1149" spans="1:14" hidden="1" x14ac:dyDescent="0.35">
      <c r="A1149" t="s">
        <v>125</v>
      </c>
      <c r="B1149" t="s">
        <v>147</v>
      </c>
      <c r="C1149" t="s">
        <v>13</v>
      </c>
      <c r="D1149" s="9">
        <v>1.49</v>
      </c>
      <c r="E1149" s="10">
        <f>IF(COUNTIF(cis_DPH!$B$2:$B$84,B1149)&gt;0,D1149*1.1,IF(COUNTIF(cis_DPH!$B$85:$B$171,B1149)&gt;0,D1149*1.2,"chyba"))</f>
        <v>1.788</v>
      </c>
      <c r="G1149" s="16" t="e">
        <f>_xlfn.XLOOKUP(Tabuľka9[[#This Row],[položka]],#REF!,#REF!)</f>
        <v>#REF!</v>
      </c>
      <c r="H1149">
        <v>9</v>
      </c>
      <c r="I1149" s="15">
        <f>Tabuľka9[[#This Row],[Aktuálna cena v RZ s DPH]]*Tabuľka9[[#This Row],[Priemerný odber za mesiac]]</f>
        <v>16.091999999999999</v>
      </c>
      <c r="J1149">
        <v>18</v>
      </c>
      <c r="K1149" s="17" t="e">
        <f>Tabuľka9[[#This Row],[Cena za MJ s DPH]]*Tabuľka9[[#This Row],[Predpokladaný odber počas 6 mesiacov]]</f>
        <v>#REF!</v>
      </c>
      <c r="L1149" s="1">
        <v>648493</v>
      </c>
      <c r="M1149" t="e">
        <f>_xlfn.XLOOKUP(Tabuľka9[[#This Row],[IČO]],#REF!,#REF!)</f>
        <v>#REF!</v>
      </c>
      <c r="N1149" t="e">
        <f>_xlfn.XLOOKUP(Tabuľka9[[#This Row],[IČO]],#REF!,#REF!)</f>
        <v>#REF!</v>
      </c>
    </row>
    <row r="1150" spans="1:14" hidden="1" x14ac:dyDescent="0.35">
      <c r="A1150" t="s">
        <v>125</v>
      </c>
      <c r="B1150" t="s">
        <v>148</v>
      </c>
      <c r="C1150" t="s">
        <v>13</v>
      </c>
      <c r="E1150" s="10">
        <f>IF(COUNTIF(cis_DPH!$B$2:$B$84,B1150)&gt;0,D1150*1.1,IF(COUNTIF(cis_DPH!$B$85:$B$171,B1150)&gt;0,D1150*1.2,"chyba"))</f>
        <v>0</v>
      </c>
      <c r="G1150" s="16" t="e">
        <f>_xlfn.XLOOKUP(Tabuľka9[[#This Row],[položka]],#REF!,#REF!)</f>
        <v>#REF!</v>
      </c>
      <c r="I1150" s="15">
        <f>Tabuľka9[[#This Row],[Aktuálna cena v RZ s DPH]]*Tabuľka9[[#This Row],[Priemerný odber za mesiac]]</f>
        <v>0</v>
      </c>
      <c r="K1150" s="17" t="e">
        <f>Tabuľka9[[#This Row],[Cena za MJ s DPH]]*Tabuľka9[[#This Row],[Predpokladaný odber počas 6 mesiacov]]</f>
        <v>#REF!</v>
      </c>
      <c r="L1150" s="1">
        <v>648493</v>
      </c>
      <c r="M1150" t="e">
        <f>_xlfn.XLOOKUP(Tabuľka9[[#This Row],[IČO]],#REF!,#REF!)</f>
        <v>#REF!</v>
      </c>
      <c r="N1150" t="e">
        <f>_xlfn.XLOOKUP(Tabuľka9[[#This Row],[IČO]],#REF!,#REF!)</f>
        <v>#REF!</v>
      </c>
    </row>
    <row r="1151" spans="1:14" hidden="1" x14ac:dyDescent="0.35">
      <c r="A1151" t="s">
        <v>125</v>
      </c>
      <c r="B1151" t="s">
        <v>149</v>
      </c>
      <c r="C1151" t="s">
        <v>13</v>
      </c>
      <c r="E1151" s="10">
        <f>IF(COUNTIF(cis_DPH!$B$2:$B$84,B1151)&gt;0,D1151*1.1,IF(COUNTIF(cis_DPH!$B$85:$B$171,B1151)&gt;0,D1151*1.2,"chyba"))</f>
        <v>0</v>
      </c>
      <c r="G1151" s="16" t="e">
        <f>_xlfn.XLOOKUP(Tabuľka9[[#This Row],[položka]],#REF!,#REF!)</f>
        <v>#REF!</v>
      </c>
      <c r="I1151" s="15">
        <f>Tabuľka9[[#This Row],[Aktuálna cena v RZ s DPH]]*Tabuľka9[[#This Row],[Priemerný odber za mesiac]]</f>
        <v>0</v>
      </c>
      <c r="K1151" s="17" t="e">
        <f>Tabuľka9[[#This Row],[Cena za MJ s DPH]]*Tabuľka9[[#This Row],[Predpokladaný odber počas 6 mesiacov]]</f>
        <v>#REF!</v>
      </c>
      <c r="L1151" s="1">
        <v>648493</v>
      </c>
      <c r="M1151" t="e">
        <f>_xlfn.XLOOKUP(Tabuľka9[[#This Row],[IČO]],#REF!,#REF!)</f>
        <v>#REF!</v>
      </c>
      <c r="N1151" t="e">
        <f>_xlfn.XLOOKUP(Tabuľka9[[#This Row],[IČO]],#REF!,#REF!)</f>
        <v>#REF!</v>
      </c>
    </row>
    <row r="1152" spans="1:14" hidden="1" x14ac:dyDescent="0.35">
      <c r="A1152" t="s">
        <v>125</v>
      </c>
      <c r="B1152" t="s">
        <v>150</v>
      </c>
      <c r="C1152" t="s">
        <v>13</v>
      </c>
      <c r="E1152" s="10">
        <f>IF(COUNTIF(cis_DPH!$B$2:$B$84,B1152)&gt;0,D1152*1.1,IF(COUNTIF(cis_DPH!$B$85:$B$171,B1152)&gt;0,D1152*1.2,"chyba"))</f>
        <v>0</v>
      </c>
      <c r="G1152" s="16" t="e">
        <f>_xlfn.XLOOKUP(Tabuľka9[[#This Row],[položka]],#REF!,#REF!)</f>
        <v>#REF!</v>
      </c>
      <c r="I1152" s="15">
        <f>Tabuľka9[[#This Row],[Aktuálna cena v RZ s DPH]]*Tabuľka9[[#This Row],[Priemerný odber za mesiac]]</f>
        <v>0</v>
      </c>
      <c r="K1152" s="17" t="e">
        <f>Tabuľka9[[#This Row],[Cena za MJ s DPH]]*Tabuľka9[[#This Row],[Predpokladaný odber počas 6 mesiacov]]</f>
        <v>#REF!</v>
      </c>
      <c r="L1152" s="1">
        <v>648493</v>
      </c>
      <c r="M1152" t="e">
        <f>_xlfn.XLOOKUP(Tabuľka9[[#This Row],[IČO]],#REF!,#REF!)</f>
        <v>#REF!</v>
      </c>
      <c r="N1152" t="e">
        <f>_xlfn.XLOOKUP(Tabuľka9[[#This Row],[IČO]],#REF!,#REF!)</f>
        <v>#REF!</v>
      </c>
    </row>
    <row r="1153" spans="1:14" hidden="1" x14ac:dyDescent="0.35">
      <c r="A1153" t="s">
        <v>125</v>
      </c>
      <c r="B1153" t="s">
        <v>151</v>
      </c>
      <c r="C1153" t="s">
        <v>13</v>
      </c>
      <c r="E1153" s="10">
        <f>IF(COUNTIF(cis_DPH!$B$2:$B$84,B1153)&gt;0,D1153*1.1,IF(COUNTIF(cis_DPH!$B$85:$B$171,B1153)&gt;0,D1153*1.2,"chyba"))</f>
        <v>0</v>
      </c>
      <c r="G1153" s="16" t="e">
        <f>_xlfn.XLOOKUP(Tabuľka9[[#This Row],[položka]],#REF!,#REF!)</f>
        <v>#REF!</v>
      </c>
      <c r="I1153" s="15">
        <f>Tabuľka9[[#This Row],[Aktuálna cena v RZ s DPH]]*Tabuľka9[[#This Row],[Priemerný odber za mesiac]]</f>
        <v>0</v>
      </c>
      <c r="K1153" s="17" t="e">
        <f>Tabuľka9[[#This Row],[Cena za MJ s DPH]]*Tabuľka9[[#This Row],[Predpokladaný odber počas 6 mesiacov]]</f>
        <v>#REF!</v>
      </c>
      <c r="L1153" s="1">
        <v>648493</v>
      </c>
      <c r="M1153" t="e">
        <f>_xlfn.XLOOKUP(Tabuľka9[[#This Row],[IČO]],#REF!,#REF!)</f>
        <v>#REF!</v>
      </c>
      <c r="N1153" t="e">
        <f>_xlfn.XLOOKUP(Tabuľka9[[#This Row],[IČO]],#REF!,#REF!)</f>
        <v>#REF!</v>
      </c>
    </row>
    <row r="1154" spans="1:14" hidden="1" x14ac:dyDescent="0.35">
      <c r="A1154" t="s">
        <v>125</v>
      </c>
      <c r="B1154" t="s">
        <v>152</v>
      </c>
      <c r="C1154" t="s">
        <v>13</v>
      </c>
      <c r="D1154" s="9">
        <v>5.5</v>
      </c>
      <c r="E1154" s="10">
        <f>IF(COUNTIF(cis_DPH!$B$2:$B$84,B1154)&gt;0,D1154*1.1,IF(COUNTIF(cis_DPH!$B$85:$B$171,B1154)&gt;0,D1154*1.2,"chyba"))</f>
        <v>6.6</v>
      </c>
      <c r="G1154" s="16" t="e">
        <f>_xlfn.XLOOKUP(Tabuľka9[[#This Row],[položka]],#REF!,#REF!)</f>
        <v>#REF!</v>
      </c>
      <c r="H1154">
        <v>2</v>
      </c>
      <c r="I1154" s="15">
        <f>Tabuľka9[[#This Row],[Aktuálna cena v RZ s DPH]]*Tabuľka9[[#This Row],[Priemerný odber za mesiac]]</f>
        <v>13.2</v>
      </c>
      <c r="J1154">
        <v>4</v>
      </c>
      <c r="K1154" s="17" t="e">
        <f>Tabuľka9[[#This Row],[Cena za MJ s DPH]]*Tabuľka9[[#This Row],[Predpokladaný odber počas 6 mesiacov]]</f>
        <v>#REF!</v>
      </c>
      <c r="L1154" s="1">
        <v>648493</v>
      </c>
      <c r="M1154" t="e">
        <f>_xlfn.XLOOKUP(Tabuľka9[[#This Row],[IČO]],#REF!,#REF!)</f>
        <v>#REF!</v>
      </c>
      <c r="N1154" t="e">
        <f>_xlfn.XLOOKUP(Tabuľka9[[#This Row],[IČO]],#REF!,#REF!)</f>
        <v>#REF!</v>
      </c>
    </row>
    <row r="1155" spans="1:14" hidden="1" x14ac:dyDescent="0.35">
      <c r="A1155" t="s">
        <v>125</v>
      </c>
      <c r="B1155" t="s">
        <v>153</v>
      </c>
      <c r="C1155" t="s">
        <v>13</v>
      </c>
      <c r="D1155" s="9">
        <v>3</v>
      </c>
      <c r="E1155" s="10">
        <f>IF(COUNTIF(cis_DPH!$B$2:$B$84,B1155)&gt;0,D1155*1.1,IF(COUNTIF(cis_DPH!$B$85:$B$171,B1155)&gt;0,D1155*1.2,"chyba"))</f>
        <v>3.5999999999999996</v>
      </c>
      <c r="G1155" s="16" t="e">
        <f>_xlfn.XLOOKUP(Tabuľka9[[#This Row],[položka]],#REF!,#REF!)</f>
        <v>#REF!</v>
      </c>
      <c r="H1155">
        <v>8</v>
      </c>
      <c r="I1155" s="15">
        <f>Tabuľka9[[#This Row],[Aktuálna cena v RZ s DPH]]*Tabuľka9[[#This Row],[Priemerný odber za mesiac]]</f>
        <v>28.799999999999997</v>
      </c>
      <c r="J1155">
        <v>12</v>
      </c>
      <c r="K1155" s="17" t="e">
        <f>Tabuľka9[[#This Row],[Cena za MJ s DPH]]*Tabuľka9[[#This Row],[Predpokladaný odber počas 6 mesiacov]]</f>
        <v>#REF!</v>
      </c>
      <c r="L1155" s="1">
        <v>648493</v>
      </c>
      <c r="M1155" t="e">
        <f>_xlfn.XLOOKUP(Tabuľka9[[#This Row],[IČO]],#REF!,#REF!)</f>
        <v>#REF!</v>
      </c>
      <c r="N1155" t="e">
        <f>_xlfn.XLOOKUP(Tabuľka9[[#This Row],[IČO]],#REF!,#REF!)</f>
        <v>#REF!</v>
      </c>
    </row>
    <row r="1156" spans="1:14" hidden="1" x14ac:dyDescent="0.35">
      <c r="A1156" t="s">
        <v>125</v>
      </c>
      <c r="B1156" t="s">
        <v>154</v>
      </c>
      <c r="C1156" t="s">
        <v>13</v>
      </c>
      <c r="E1156" s="10">
        <f>IF(COUNTIF(cis_DPH!$B$2:$B$84,B1156)&gt;0,D1156*1.1,IF(COUNTIF(cis_DPH!$B$85:$B$171,B1156)&gt;0,D1156*1.2,"chyba"))</f>
        <v>0</v>
      </c>
      <c r="G1156" s="16" t="e">
        <f>_xlfn.XLOOKUP(Tabuľka9[[#This Row],[položka]],#REF!,#REF!)</f>
        <v>#REF!</v>
      </c>
      <c r="I1156" s="15">
        <f>Tabuľka9[[#This Row],[Aktuálna cena v RZ s DPH]]*Tabuľka9[[#This Row],[Priemerný odber za mesiac]]</f>
        <v>0</v>
      </c>
      <c r="K1156" s="17" t="e">
        <f>Tabuľka9[[#This Row],[Cena za MJ s DPH]]*Tabuľka9[[#This Row],[Predpokladaný odber počas 6 mesiacov]]</f>
        <v>#REF!</v>
      </c>
      <c r="L1156" s="1">
        <v>648493</v>
      </c>
      <c r="M1156" t="e">
        <f>_xlfn.XLOOKUP(Tabuľka9[[#This Row],[IČO]],#REF!,#REF!)</f>
        <v>#REF!</v>
      </c>
      <c r="N1156" t="e">
        <f>_xlfn.XLOOKUP(Tabuľka9[[#This Row],[IČO]],#REF!,#REF!)</f>
        <v>#REF!</v>
      </c>
    </row>
    <row r="1157" spans="1:14" hidden="1" x14ac:dyDescent="0.35">
      <c r="A1157" t="s">
        <v>125</v>
      </c>
      <c r="B1157" t="s">
        <v>155</v>
      </c>
      <c r="C1157" t="s">
        <v>13</v>
      </c>
      <c r="D1157" s="9">
        <v>1.85</v>
      </c>
      <c r="E1157" s="10">
        <f>IF(COUNTIF(cis_DPH!$B$2:$B$84,B1157)&gt;0,D1157*1.1,IF(COUNTIF(cis_DPH!$B$85:$B$171,B1157)&gt;0,D1157*1.2,"chyba"))</f>
        <v>2.2200000000000002</v>
      </c>
      <c r="G1157" s="16" t="e">
        <f>_xlfn.XLOOKUP(Tabuľka9[[#This Row],[položka]],#REF!,#REF!)</f>
        <v>#REF!</v>
      </c>
      <c r="H1157">
        <v>5</v>
      </c>
      <c r="I1157" s="15">
        <f>Tabuľka9[[#This Row],[Aktuálna cena v RZ s DPH]]*Tabuľka9[[#This Row],[Priemerný odber za mesiac]]</f>
        <v>11.100000000000001</v>
      </c>
      <c r="J1157">
        <v>10</v>
      </c>
      <c r="K1157" s="17" t="e">
        <f>Tabuľka9[[#This Row],[Cena za MJ s DPH]]*Tabuľka9[[#This Row],[Predpokladaný odber počas 6 mesiacov]]</f>
        <v>#REF!</v>
      </c>
      <c r="L1157" s="1">
        <v>648493</v>
      </c>
      <c r="M1157" t="e">
        <f>_xlfn.XLOOKUP(Tabuľka9[[#This Row],[IČO]],#REF!,#REF!)</f>
        <v>#REF!</v>
      </c>
      <c r="N1157" t="e">
        <f>_xlfn.XLOOKUP(Tabuľka9[[#This Row],[IČO]],#REF!,#REF!)</f>
        <v>#REF!</v>
      </c>
    </row>
    <row r="1158" spans="1:14" hidden="1" x14ac:dyDescent="0.35">
      <c r="A1158" t="s">
        <v>125</v>
      </c>
      <c r="B1158" t="s">
        <v>156</v>
      </c>
      <c r="C1158" t="s">
        <v>13</v>
      </c>
      <c r="D1158" s="9">
        <v>3.6</v>
      </c>
      <c r="E1158" s="10">
        <f>IF(COUNTIF(cis_DPH!$B$2:$B$84,B1158)&gt;0,D1158*1.1,IF(COUNTIF(cis_DPH!$B$85:$B$171,B1158)&gt;0,D1158*1.2,"chyba"))</f>
        <v>4.32</v>
      </c>
      <c r="G1158" s="16" t="e">
        <f>_xlfn.XLOOKUP(Tabuľka9[[#This Row],[položka]],#REF!,#REF!)</f>
        <v>#REF!</v>
      </c>
      <c r="H1158">
        <v>2</v>
      </c>
      <c r="I1158" s="15">
        <f>Tabuľka9[[#This Row],[Aktuálna cena v RZ s DPH]]*Tabuľka9[[#This Row],[Priemerný odber za mesiac]]</f>
        <v>8.64</v>
      </c>
      <c r="J1158">
        <v>4</v>
      </c>
      <c r="K1158" s="17" t="e">
        <f>Tabuľka9[[#This Row],[Cena za MJ s DPH]]*Tabuľka9[[#This Row],[Predpokladaný odber počas 6 mesiacov]]</f>
        <v>#REF!</v>
      </c>
      <c r="L1158" s="1">
        <v>648493</v>
      </c>
      <c r="M1158" t="e">
        <f>_xlfn.XLOOKUP(Tabuľka9[[#This Row],[IČO]],#REF!,#REF!)</f>
        <v>#REF!</v>
      </c>
      <c r="N1158" t="e">
        <f>_xlfn.XLOOKUP(Tabuľka9[[#This Row],[IČO]],#REF!,#REF!)</f>
        <v>#REF!</v>
      </c>
    </row>
    <row r="1159" spans="1:14" hidden="1" x14ac:dyDescent="0.35">
      <c r="A1159" t="s">
        <v>125</v>
      </c>
      <c r="B1159" t="s">
        <v>157</v>
      </c>
      <c r="C1159" t="s">
        <v>13</v>
      </c>
      <c r="E1159" s="10">
        <f>IF(COUNTIF(cis_DPH!$B$2:$B$84,B1159)&gt;0,D1159*1.1,IF(COUNTIF(cis_DPH!$B$85:$B$171,B1159)&gt;0,D1159*1.2,"chyba"))</f>
        <v>0</v>
      </c>
      <c r="G1159" s="16" t="e">
        <f>_xlfn.XLOOKUP(Tabuľka9[[#This Row],[položka]],#REF!,#REF!)</f>
        <v>#REF!</v>
      </c>
      <c r="I1159" s="15">
        <f>Tabuľka9[[#This Row],[Aktuálna cena v RZ s DPH]]*Tabuľka9[[#This Row],[Priemerný odber za mesiac]]</f>
        <v>0</v>
      </c>
      <c r="K1159" s="17" t="e">
        <f>Tabuľka9[[#This Row],[Cena za MJ s DPH]]*Tabuľka9[[#This Row],[Predpokladaný odber počas 6 mesiacov]]</f>
        <v>#REF!</v>
      </c>
      <c r="L1159" s="1">
        <v>648493</v>
      </c>
      <c r="M1159" t="e">
        <f>_xlfn.XLOOKUP(Tabuľka9[[#This Row],[IČO]],#REF!,#REF!)</f>
        <v>#REF!</v>
      </c>
      <c r="N1159" t="e">
        <f>_xlfn.XLOOKUP(Tabuľka9[[#This Row],[IČO]],#REF!,#REF!)</f>
        <v>#REF!</v>
      </c>
    </row>
    <row r="1160" spans="1:14" hidden="1" x14ac:dyDescent="0.35">
      <c r="A1160" t="s">
        <v>125</v>
      </c>
      <c r="B1160" t="s">
        <v>158</v>
      </c>
      <c r="C1160" t="s">
        <v>13</v>
      </c>
      <c r="E1160" s="10">
        <f>IF(COUNTIF(cis_DPH!$B$2:$B$84,B1160)&gt;0,D1160*1.1,IF(COUNTIF(cis_DPH!$B$85:$B$171,B1160)&gt;0,D1160*1.2,"chyba"))</f>
        <v>0</v>
      </c>
      <c r="G1160" s="16" t="e">
        <f>_xlfn.XLOOKUP(Tabuľka9[[#This Row],[položka]],#REF!,#REF!)</f>
        <v>#REF!</v>
      </c>
      <c r="I1160" s="15">
        <f>Tabuľka9[[#This Row],[Aktuálna cena v RZ s DPH]]*Tabuľka9[[#This Row],[Priemerný odber za mesiac]]</f>
        <v>0</v>
      </c>
      <c r="K1160" s="17" t="e">
        <f>Tabuľka9[[#This Row],[Cena za MJ s DPH]]*Tabuľka9[[#This Row],[Predpokladaný odber počas 6 mesiacov]]</f>
        <v>#REF!</v>
      </c>
      <c r="L1160" s="1">
        <v>648493</v>
      </c>
      <c r="M1160" t="e">
        <f>_xlfn.XLOOKUP(Tabuľka9[[#This Row],[IČO]],#REF!,#REF!)</f>
        <v>#REF!</v>
      </c>
      <c r="N1160" t="e">
        <f>_xlfn.XLOOKUP(Tabuľka9[[#This Row],[IČO]],#REF!,#REF!)</f>
        <v>#REF!</v>
      </c>
    </row>
    <row r="1161" spans="1:14" hidden="1" x14ac:dyDescent="0.35">
      <c r="A1161" t="s">
        <v>125</v>
      </c>
      <c r="B1161" t="s">
        <v>159</v>
      </c>
      <c r="C1161" t="s">
        <v>13</v>
      </c>
      <c r="E1161" s="10">
        <f>IF(COUNTIF(cis_DPH!$B$2:$B$84,B1161)&gt;0,D1161*1.1,IF(COUNTIF(cis_DPH!$B$85:$B$171,B1161)&gt;0,D1161*1.2,"chyba"))</f>
        <v>0</v>
      </c>
      <c r="G1161" s="16" t="e">
        <f>_xlfn.XLOOKUP(Tabuľka9[[#This Row],[položka]],#REF!,#REF!)</f>
        <v>#REF!</v>
      </c>
      <c r="I1161" s="15">
        <f>Tabuľka9[[#This Row],[Aktuálna cena v RZ s DPH]]*Tabuľka9[[#This Row],[Priemerný odber za mesiac]]</f>
        <v>0</v>
      </c>
      <c r="K1161" s="17" t="e">
        <f>Tabuľka9[[#This Row],[Cena za MJ s DPH]]*Tabuľka9[[#This Row],[Predpokladaný odber počas 6 mesiacov]]</f>
        <v>#REF!</v>
      </c>
      <c r="L1161" s="1">
        <v>648493</v>
      </c>
      <c r="M1161" t="e">
        <f>_xlfn.XLOOKUP(Tabuľka9[[#This Row],[IČO]],#REF!,#REF!)</f>
        <v>#REF!</v>
      </c>
      <c r="N1161" t="e">
        <f>_xlfn.XLOOKUP(Tabuľka9[[#This Row],[IČO]],#REF!,#REF!)</f>
        <v>#REF!</v>
      </c>
    </row>
    <row r="1162" spans="1:14" hidden="1" x14ac:dyDescent="0.35">
      <c r="A1162" t="s">
        <v>125</v>
      </c>
      <c r="B1162" t="s">
        <v>160</v>
      </c>
      <c r="C1162" t="s">
        <v>13</v>
      </c>
      <c r="E1162" s="10">
        <f>IF(COUNTIF(cis_DPH!$B$2:$B$84,B1162)&gt;0,D1162*1.1,IF(COUNTIF(cis_DPH!$B$85:$B$171,B1162)&gt;0,D1162*1.2,"chyba"))</f>
        <v>0</v>
      </c>
      <c r="G1162" s="16" t="e">
        <f>_xlfn.XLOOKUP(Tabuľka9[[#This Row],[položka]],#REF!,#REF!)</f>
        <v>#REF!</v>
      </c>
      <c r="I1162" s="15">
        <f>Tabuľka9[[#This Row],[Aktuálna cena v RZ s DPH]]*Tabuľka9[[#This Row],[Priemerný odber za mesiac]]</f>
        <v>0</v>
      </c>
      <c r="K1162" s="17" t="e">
        <f>Tabuľka9[[#This Row],[Cena za MJ s DPH]]*Tabuľka9[[#This Row],[Predpokladaný odber počas 6 mesiacov]]</f>
        <v>#REF!</v>
      </c>
      <c r="L1162" s="1">
        <v>648493</v>
      </c>
      <c r="M1162" t="e">
        <f>_xlfn.XLOOKUP(Tabuľka9[[#This Row],[IČO]],#REF!,#REF!)</f>
        <v>#REF!</v>
      </c>
      <c r="N1162" t="e">
        <f>_xlfn.XLOOKUP(Tabuľka9[[#This Row],[IČO]],#REF!,#REF!)</f>
        <v>#REF!</v>
      </c>
    </row>
    <row r="1163" spans="1:14" hidden="1" x14ac:dyDescent="0.35">
      <c r="A1163" t="s">
        <v>125</v>
      </c>
      <c r="B1163" t="s">
        <v>161</v>
      </c>
      <c r="C1163" t="s">
        <v>13</v>
      </c>
      <c r="E1163" s="10">
        <f>IF(COUNTIF(cis_DPH!$B$2:$B$84,B1163)&gt;0,D1163*1.1,IF(COUNTIF(cis_DPH!$B$85:$B$171,B1163)&gt;0,D1163*1.2,"chyba"))</f>
        <v>0</v>
      </c>
      <c r="G1163" s="16" t="e">
        <f>_xlfn.XLOOKUP(Tabuľka9[[#This Row],[položka]],#REF!,#REF!)</f>
        <v>#REF!</v>
      </c>
      <c r="I1163" s="15">
        <f>Tabuľka9[[#This Row],[Aktuálna cena v RZ s DPH]]*Tabuľka9[[#This Row],[Priemerný odber za mesiac]]</f>
        <v>0</v>
      </c>
      <c r="K1163" s="17" t="e">
        <f>Tabuľka9[[#This Row],[Cena za MJ s DPH]]*Tabuľka9[[#This Row],[Predpokladaný odber počas 6 mesiacov]]</f>
        <v>#REF!</v>
      </c>
      <c r="L1163" s="1">
        <v>648493</v>
      </c>
      <c r="M1163" t="e">
        <f>_xlfn.XLOOKUP(Tabuľka9[[#This Row],[IČO]],#REF!,#REF!)</f>
        <v>#REF!</v>
      </c>
      <c r="N1163" t="e">
        <f>_xlfn.XLOOKUP(Tabuľka9[[#This Row],[IČO]],#REF!,#REF!)</f>
        <v>#REF!</v>
      </c>
    </row>
    <row r="1164" spans="1:14" hidden="1" x14ac:dyDescent="0.35">
      <c r="A1164" t="s">
        <v>125</v>
      </c>
      <c r="B1164" t="s">
        <v>162</v>
      </c>
      <c r="C1164" t="s">
        <v>13</v>
      </c>
      <c r="D1164" s="9">
        <v>3</v>
      </c>
      <c r="E1164" s="10">
        <f>IF(COUNTIF(cis_DPH!$B$2:$B$84,B1164)&gt;0,D1164*1.1,IF(COUNTIF(cis_DPH!$B$85:$B$171,B1164)&gt;0,D1164*1.2,"chyba"))</f>
        <v>3.5999999999999996</v>
      </c>
      <c r="G1164" s="16" t="e">
        <f>_xlfn.XLOOKUP(Tabuľka9[[#This Row],[položka]],#REF!,#REF!)</f>
        <v>#REF!</v>
      </c>
      <c r="I1164" s="15">
        <f>Tabuľka9[[#This Row],[Aktuálna cena v RZ s DPH]]*Tabuľka9[[#This Row],[Priemerný odber za mesiac]]</f>
        <v>0</v>
      </c>
      <c r="K1164" s="17" t="e">
        <f>Tabuľka9[[#This Row],[Cena za MJ s DPH]]*Tabuľka9[[#This Row],[Predpokladaný odber počas 6 mesiacov]]</f>
        <v>#REF!</v>
      </c>
      <c r="L1164" s="1">
        <v>648493</v>
      </c>
      <c r="M1164" t="e">
        <f>_xlfn.XLOOKUP(Tabuľka9[[#This Row],[IČO]],#REF!,#REF!)</f>
        <v>#REF!</v>
      </c>
      <c r="N1164" t="e">
        <f>_xlfn.XLOOKUP(Tabuľka9[[#This Row],[IČO]],#REF!,#REF!)</f>
        <v>#REF!</v>
      </c>
    </row>
    <row r="1165" spans="1:14" hidden="1" x14ac:dyDescent="0.35">
      <c r="A1165" t="s">
        <v>125</v>
      </c>
      <c r="B1165" t="s">
        <v>163</v>
      </c>
      <c r="C1165" t="s">
        <v>13</v>
      </c>
      <c r="E1165" s="10">
        <f>IF(COUNTIF(cis_DPH!$B$2:$B$84,B1165)&gt;0,D1165*1.1,IF(COUNTIF(cis_DPH!$B$85:$B$171,B1165)&gt;0,D1165*1.2,"chyba"))</f>
        <v>0</v>
      </c>
      <c r="G1165" s="16" t="e">
        <f>_xlfn.XLOOKUP(Tabuľka9[[#This Row],[položka]],#REF!,#REF!)</f>
        <v>#REF!</v>
      </c>
      <c r="I1165" s="15">
        <f>Tabuľka9[[#This Row],[Aktuálna cena v RZ s DPH]]*Tabuľka9[[#This Row],[Priemerný odber za mesiac]]</f>
        <v>0</v>
      </c>
      <c r="K1165" s="17" t="e">
        <f>Tabuľka9[[#This Row],[Cena za MJ s DPH]]*Tabuľka9[[#This Row],[Predpokladaný odber počas 6 mesiacov]]</f>
        <v>#REF!</v>
      </c>
      <c r="L1165" s="1">
        <v>648493</v>
      </c>
      <c r="M1165" t="e">
        <f>_xlfn.XLOOKUP(Tabuľka9[[#This Row],[IČO]],#REF!,#REF!)</f>
        <v>#REF!</v>
      </c>
      <c r="N1165" t="e">
        <f>_xlfn.XLOOKUP(Tabuľka9[[#This Row],[IČO]],#REF!,#REF!)</f>
        <v>#REF!</v>
      </c>
    </row>
    <row r="1166" spans="1:14" hidden="1" x14ac:dyDescent="0.35">
      <c r="A1166" t="s">
        <v>125</v>
      </c>
      <c r="B1166" t="s">
        <v>164</v>
      </c>
      <c r="C1166" t="s">
        <v>13</v>
      </c>
      <c r="E1166" s="10">
        <f>IF(COUNTIF(cis_DPH!$B$2:$B$84,B1166)&gt;0,D1166*1.1,IF(COUNTIF(cis_DPH!$B$85:$B$171,B1166)&gt;0,D1166*1.2,"chyba"))</f>
        <v>0</v>
      </c>
      <c r="G1166" s="16" t="e">
        <f>_xlfn.XLOOKUP(Tabuľka9[[#This Row],[položka]],#REF!,#REF!)</f>
        <v>#REF!</v>
      </c>
      <c r="I1166" s="15">
        <f>Tabuľka9[[#This Row],[Aktuálna cena v RZ s DPH]]*Tabuľka9[[#This Row],[Priemerný odber za mesiac]]</f>
        <v>0</v>
      </c>
      <c r="K1166" s="17" t="e">
        <f>Tabuľka9[[#This Row],[Cena za MJ s DPH]]*Tabuľka9[[#This Row],[Predpokladaný odber počas 6 mesiacov]]</f>
        <v>#REF!</v>
      </c>
      <c r="L1166" s="1">
        <v>648493</v>
      </c>
      <c r="M1166" t="e">
        <f>_xlfn.XLOOKUP(Tabuľka9[[#This Row],[IČO]],#REF!,#REF!)</f>
        <v>#REF!</v>
      </c>
      <c r="N1166" t="e">
        <f>_xlfn.XLOOKUP(Tabuľka9[[#This Row],[IČO]],#REF!,#REF!)</f>
        <v>#REF!</v>
      </c>
    </row>
    <row r="1167" spans="1:14" hidden="1" x14ac:dyDescent="0.35">
      <c r="A1167" t="s">
        <v>125</v>
      </c>
      <c r="B1167" t="s">
        <v>165</v>
      </c>
      <c r="C1167" t="s">
        <v>13</v>
      </c>
      <c r="D1167" s="9">
        <v>2.85</v>
      </c>
      <c r="E1167" s="10">
        <f>IF(COUNTIF(cis_DPH!$B$2:$B$84,B1167)&gt;0,D1167*1.1,IF(COUNTIF(cis_DPH!$B$85:$B$171,B1167)&gt;0,D1167*1.2,"chyba"))</f>
        <v>3.42</v>
      </c>
      <c r="G1167" s="16" t="e">
        <f>_xlfn.XLOOKUP(Tabuľka9[[#This Row],[položka]],#REF!,#REF!)</f>
        <v>#REF!</v>
      </c>
      <c r="H1167">
        <v>8</v>
      </c>
      <c r="I1167" s="15">
        <f>Tabuľka9[[#This Row],[Aktuálna cena v RZ s DPH]]*Tabuľka9[[#This Row],[Priemerný odber za mesiac]]</f>
        <v>27.36</v>
      </c>
      <c r="J1167">
        <v>16</v>
      </c>
      <c r="K1167" s="17" t="e">
        <f>Tabuľka9[[#This Row],[Cena za MJ s DPH]]*Tabuľka9[[#This Row],[Predpokladaný odber počas 6 mesiacov]]</f>
        <v>#REF!</v>
      </c>
      <c r="L1167" s="1">
        <v>648493</v>
      </c>
      <c r="M1167" t="e">
        <f>_xlfn.XLOOKUP(Tabuľka9[[#This Row],[IČO]],#REF!,#REF!)</f>
        <v>#REF!</v>
      </c>
      <c r="N1167" t="e">
        <f>_xlfn.XLOOKUP(Tabuľka9[[#This Row],[IČO]],#REF!,#REF!)</f>
        <v>#REF!</v>
      </c>
    </row>
    <row r="1168" spans="1:14" hidden="1" x14ac:dyDescent="0.35">
      <c r="A1168" t="s">
        <v>125</v>
      </c>
      <c r="B1168" t="s">
        <v>166</v>
      </c>
      <c r="C1168" t="s">
        <v>13</v>
      </c>
      <c r="D1168" s="9">
        <v>1.2</v>
      </c>
      <c r="E1168" s="10">
        <f>IF(COUNTIF(cis_DPH!$B$2:$B$84,B1168)&gt;0,D1168*1.1,IF(COUNTIF(cis_DPH!$B$85:$B$171,B1168)&gt;0,D1168*1.2,"chyba"))</f>
        <v>1.44</v>
      </c>
      <c r="G1168" s="16" t="e">
        <f>_xlfn.XLOOKUP(Tabuľka9[[#This Row],[položka]],#REF!,#REF!)</f>
        <v>#REF!</v>
      </c>
      <c r="H1168">
        <v>3</v>
      </c>
      <c r="I1168" s="15">
        <f>Tabuľka9[[#This Row],[Aktuálna cena v RZ s DPH]]*Tabuľka9[[#This Row],[Priemerný odber za mesiac]]</f>
        <v>4.32</v>
      </c>
      <c r="J1168">
        <v>6</v>
      </c>
      <c r="K1168" s="17" t="e">
        <f>Tabuľka9[[#This Row],[Cena za MJ s DPH]]*Tabuľka9[[#This Row],[Predpokladaný odber počas 6 mesiacov]]</f>
        <v>#REF!</v>
      </c>
      <c r="L1168" s="1">
        <v>648493</v>
      </c>
      <c r="M1168" t="e">
        <f>_xlfn.XLOOKUP(Tabuľka9[[#This Row],[IČO]],#REF!,#REF!)</f>
        <v>#REF!</v>
      </c>
      <c r="N1168" t="e">
        <f>_xlfn.XLOOKUP(Tabuľka9[[#This Row],[IČO]],#REF!,#REF!)</f>
        <v>#REF!</v>
      </c>
    </row>
    <row r="1169" spans="1:14" hidden="1" x14ac:dyDescent="0.35">
      <c r="A1169" t="s">
        <v>125</v>
      </c>
      <c r="B1169" t="s">
        <v>167</v>
      </c>
      <c r="C1169" t="s">
        <v>13</v>
      </c>
      <c r="D1169" s="9">
        <v>3.3</v>
      </c>
      <c r="E1169" s="10">
        <f>IF(COUNTIF(cis_DPH!$B$2:$B$84,B1169)&gt;0,D1169*1.1,IF(COUNTIF(cis_DPH!$B$85:$B$171,B1169)&gt;0,D1169*1.2,"chyba"))</f>
        <v>3.9599999999999995</v>
      </c>
      <c r="G1169" s="16" t="e">
        <f>_xlfn.XLOOKUP(Tabuľka9[[#This Row],[položka]],#REF!,#REF!)</f>
        <v>#REF!</v>
      </c>
      <c r="H1169">
        <v>3</v>
      </c>
      <c r="I1169" s="15">
        <f>Tabuľka9[[#This Row],[Aktuálna cena v RZ s DPH]]*Tabuľka9[[#This Row],[Priemerný odber za mesiac]]</f>
        <v>11.879999999999999</v>
      </c>
      <c r="J1169">
        <v>6</v>
      </c>
      <c r="K1169" s="17" t="e">
        <f>Tabuľka9[[#This Row],[Cena za MJ s DPH]]*Tabuľka9[[#This Row],[Predpokladaný odber počas 6 mesiacov]]</f>
        <v>#REF!</v>
      </c>
      <c r="L1169" s="1">
        <v>648493</v>
      </c>
      <c r="M1169" t="e">
        <f>_xlfn.XLOOKUP(Tabuľka9[[#This Row],[IČO]],#REF!,#REF!)</f>
        <v>#REF!</v>
      </c>
      <c r="N1169" t="e">
        <f>_xlfn.XLOOKUP(Tabuľka9[[#This Row],[IČO]],#REF!,#REF!)</f>
        <v>#REF!</v>
      </c>
    </row>
    <row r="1170" spans="1:14" hidden="1" x14ac:dyDescent="0.35">
      <c r="A1170" t="s">
        <v>125</v>
      </c>
      <c r="B1170" t="s">
        <v>168</v>
      </c>
      <c r="C1170" t="s">
        <v>13</v>
      </c>
      <c r="D1170" s="9">
        <v>2.5</v>
      </c>
      <c r="E1170" s="10">
        <f>IF(COUNTIF(cis_DPH!$B$2:$B$84,B1170)&gt;0,D1170*1.1,IF(COUNTIF(cis_DPH!$B$85:$B$171,B1170)&gt;0,D1170*1.2,"chyba"))</f>
        <v>3</v>
      </c>
      <c r="G1170" s="16" t="e">
        <f>_xlfn.XLOOKUP(Tabuľka9[[#This Row],[položka]],#REF!,#REF!)</f>
        <v>#REF!</v>
      </c>
      <c r="H1170">
        <v>6</v>
      </c>
      <c r="I1170" s="15">
        <f>Tabuľka9[[#This Row],[Aktuálna cena v RZ s DPH]]*Tabuľka9[[#This Row],[Priemerný odber za mesiac]]</f>
        <v>18</v>
      </c>
      <c r="J1170">
        <v>20</v>
      </c>
      <c r="K1170" s="17" t="e">
        <f>Tabuľka9[[#This Row],[Cena za MJ s DPH]]*Tabuľka9[[#This Row],[Predpokladaný odber počas 6 mesiacov]]</f>
        <v>#REF!</v>
      </c>
      <c r="L1170" s="1">
        <v>648493</v>
      </c>
      <c r="M1170" t="e">
        <f>_xlfn.XLOOKUP(Tabuľka9[[#This Row],[IČO]],#REF!,#REF!)</f>
        <v>#REF!</v>
      </c>
      <c r="N1170" t="e">
        <f>_xlfn.XLOOKUP(Tabuľka9[[#This Row],[IČO]],#REF!,#REF!)</f>
        <v>#REF!</v>
      </c>
    </row>
    <row r="1171" spans="1:14" hidden="1" x14ac:dyDescent="0.35">
      <c r="A1171" t="s">
        <v>125</v>
      </c>
      <c r="B1171" t="s">
        <v>169</v>
      </c>
      <c r="C1171" t="s">
        <v>13</v>
      </c>
      <c r="E1171" s="10">
        <f>IF(COUNTIF(cis_DPH!$B$2:$B$84,B1171)&gt;0,D1171*1.1,IF(COUNTIF(cis_DPH!$B$85:$B$171,B1171)&gt;0,D1171*1.2,"chyba"))</f>
        <v>0</v>
      </c>
      <c r="G1171" s="16" t="e">
        <f>_xlfn.XLOOKUP(Tabuľka9[[#This Row],[položka]],#REF!,#REF!)</f>
        <v>#REF!</v>
      </c>
      <c r="I1171" s="15">
        <f>Tabuľka9[[#This Row],[Aktuálna cena v RZ s DPH]]*Tabuľka9[[#This Row],[Priemerný odber za mesiac]]</f>
        <v>0</v>
      </c>
      <c r="K1171" s="17" t="e">
        <f>Tabuľka9[[#This Row],[Cena za MJ s DPH]]*Tabuľka9[[#This Row],[Predpokladaný odber počas 6 mesiacov]]</f>
        <v>#REF!</v>
      </c>
      <c r="L1171" s="1">
        <v>648493</v>
      </c>
      <c r="M1171" t="e">
        <f>_xlfn.XLOOKUP(Tabuľka9[[#This Row],[IČO]],#REF!,#REF!)</f>
        <v>#REF!</v>
      </c>
      <c r="N1171" t="e">
        <f>_xlfn.XLOOKUP(Tabuľka9[[#This Row],[IČO]],#REF!,#REF!)</f>
        <v>#REF!</v>
      </c>
    </row>
    <row r="1172" spans="1:14" hidden="1" x14ac:dyDescent="0.35">
      <c r="A1172" t="s">
        <v>125</v>
      </c>
      <c r="B1172" t="s">
        <v>170</v>
      </c>
      <c r="C1172" t="s">
        <v>13</v>
      </c>
      <c r="D1172" s="9">
        <v>3</v>
      </c>
      <c r="E1172" s="10">
        <f>IF(COUNTIF(cis_DPH!$B$2:$B$84,B1172)&gt;0,D1172*1.1,IF(COUNTIF(cis_DPH!$B$85:$B$171,B1172)&gt;0,D1172*1.2,"chyba"))</f>
        <v>3.5999999999999996</v>
      </c>
      <c r="G1172" s="16" t="e">
        <f>_xlfn.XLOOKUP(Tabuľka9[[#This Row],[položka]],#REF!,#REF!)</f>
        <v>#REF!</v>
      </c>
      <c r="I1172" s="15">
        <f>Tabuľka9[[#This Row],[Aktuálna cena v RZ s DPH]]*Tabuľka9[[#This Row],[Priemerný odber za mesiac]]</f>
        <v>0</v>
      </c>
      <c r="K1172" s="17" t="e">
        <f>Tabuľka9[[#This Row],[Cena za MJ s DPH]]*Tabuľka9[[#This Row],[Predpokladaný odber počas 6 mesiacov]]</f>
        <v>#REF!</v>
      </c>
      <c r="L1172" s="1">
        <v>648493</v>
      </c>
      <c r="M1172" t="e">
        <f>_xlfn.XLOOKUP(Tabuľka9[[#This Row],[IČO]],#REF!,#REF!)</f>
        <v>#REF!</v>
      </c>
      <c r="N1172" t="e">
        <f>_xlfn.XLOOKUP(Tabuľka9[[#This Row],[IČO]],#REF!,#REF!)</f>
        <v>#REF!</v>
      </c>
    </row>
    <row r="1173" spans="1:14" hidden="1" x14ac:dyDescent="0.35">
      <c r="A1173" t="s">
        <v>125</v>
      </c>
      <c r="B1173" t="s">
        <v>171</v>
      </c>
      <c r="C1173" t="s">
        <v>13</v>
      </c>
      <c r="E1173" s="10">
        <f>IF(COUNTIF(cis_DPH!$B$2:$B$84,B1173)&gt;0,D1173*1.1,IF(COUNTIF(cis_DPH!$B$85:$B$171,B1173)&gt;0,D1173*1.2,"chyba"))</f>
        <v>0</v>
      </c>
      <c r="G1173" s="16" t="e">
        <f>_xlfn.XLOOKUP(Tabuľka9[[#This Row],[položka]],#REF!,#REF!)</f>
        <v>#REF!</v>
      </c>
      <c r="I1173" s="15">
        <f>Tabuľka9[[#This Row],[Aktuálna cena v RZ s DPH]]*Tabuľka9[[#This Row],[Priemerný odber za mesiac]]</f>
        <v>0</v>
      </c>
      <c r="K1173" s="17" t="e">
        <f>Tabuľka9[[#This Row],[Cena za MJ s DPH]]*Tabuľka9[[#This Row],[Predpokladaný odber počas 6 mesiacov]]</f>
        <v>#REF!</v>
      </c>
      <c r="L1173" s="1">
        <v>648493</v>
      </c>
      <c r="M1173" t="e">
        <f>_xlfn.XLOOKUP(Tabuľka9[[#This Row],[IČO]],#REF!,#REF!)</f>
        <v>#REF!</v>
      </c>
      <c r="N1173" t="e">
        <f>_xlfn.XLOOKUP(Tabuľka9[[#This Row],[IČO]],#REF!,#REF!)</f>
        <v>#REF!</v>
      </c>
    </row>
    <row r="1174" spans="1:14" hidden="1" x14ac:dyDescent="0.35">
      <c r="A1174" t="s">
        <v>125</v>
      </c>
      <c r="B1174" t="s">
        <v>172</v>
      </c>
      <c r="C1174" t="s">
        <v>13</v>
      </c>
      <c r="E1174" s="10">
        <f>IF(COUNTIF(cis_DPH!$B$2:$B$84,B1174)&gt;0,D1174*1.1,IF(COUNTIF(cis_DPH!$B$85:$B$171,B1174)&gt;0,D1174*1.2,"chyba"))</f>
        <v>0</v>
      </c>
      <c r="G1174" s="16" t="e">
        <f>_xlfn.XLOOKUP(Tabuľka9[[#This Row],[položka]],#REF!,#REF!)</f>
        <v>#REF!</v>
      </c>
      <c r="I1174" s="15">
        <f>Tabuľka9[[#This Row],[Aktuálna cena v RZ s DPH]]*Tabuľka9[[#This Row],[Priemerný odber za mesiac]]</f>
        <v>0</v>
      </c>
      <c r="K1174" s="17" t="e">
        <f>Tabuľka9[[#This Row],[Cena za MJ s DPH]]*Tabuľka9[[#This Row],[Predpokladaný odber počas 6 mesiacov]]</f>
        <v>#REF!</v>
      </c>
      <c r="L1174" s="1">
        <v>648493</v>
      </c>
      <c r="M1174" t="e">
        <f>_xlfn.XLOOKUP(Tabuľka9[[#This Row],[IČO]],#REF!,#REF!)</f>
        <v>#REF!</v>
      </c>
      <c r="N1174" t="e">
        <f>_xlfn.XLOOKUP(Tabuľka9[[#This Row],[IČO]],#REF!,#REF!)</f>
        <v>#REF!</v>
      </c>
    </row>
    <row r="1175" spans="1:14" hidden="1" x14ac:dyDescent="0.35">
      <c r="A1175" t="s">
        <v>125</v>
      </c>
      <c r="B1175" t="s">
        <v>173</v>
      </c>
      <c r="C1175" t="s">
        <v>13</v>
      </c>
      <c r="D1175" s="9">
        <v>3.6</v>
      </c>
      <c r="E1175" s="10">
        <f>IF(COUNTIF(cis_DPH!$B$2:$B$84,B1175)&gt;0,D1175*1.1,IF(COUNTIF(cis_DPH!$B$85:$B$171,B1175)&gt;0,D1175*1.2,"chyba"))</f>
        <v>4.32</v>
      </c>
      <c r="G1175" s="16" t="e">
        <f>_xlfn.XLOOKUP(Tabuľka9[[#This Row],[položka]],#REF!,#REF!)</f>
        <v>#REF!</v>
      </c>
      <c r="H1175">
        <v>3</v>
      </c>
      <c r="I1175" s="15">
        <f>Tabuľka9[[#This Row],[Aktuálna cena v RZ s DPH]]*Tabuľka9[[#This Row],[Priemerný odber za mesiac]]</f>
        <v>12.96</v>
      </c>
      <c r="J1175">
        <v>6</v>
      </c>
      <c r="K1175" s="17" t="e">
        <f>Tabuľka9[[#This Row],[Cena za MJ s DPH]]*Tabuľka9[[#This Row],[Predpokladaný odber počas 6 mesiacov]]</f>
        <v>#REF!</v>
      </c>
      <c r="L1175" s="1">
        <v>648493</v>
      </c>
      <c r="M1175" t="e">
        <f>_xlfn.XLOOKUP(Tabuľka9[[#This Row],[IČO]],#REF!,#REF!)</f>
        <v>#REF!</v>
      </c>
      <c r="N1175" t="e">
        <f>_xlfn.XLOOKUP(Tabuľka9[[#This Row],[IČO]],#REF!,#REF!)</f>
        <v>#REF!</v>
      </c>
    </row>
    <row r="1176" spans="1:14" hidden="1" x14ac:dyDescent="0.35">
      <c r="A1176" t="s">
        <v>125</v>
      </c>
      <c r="B1176" t="s">
        <v>174</v>
      </c>
      <c r="C1176" t="s">
        <v>13</v>
      </c>
      <c r="E1176" s="10">
        <f>IF(COUNTIF(cis_DPH!$B$2:$B$84,B1176)&gt;0,D1176*1.1,IF(COUNTIF(cis_DPH!$B$85:$B$171,B1176)&gt;0,D1176*1.2,"chyba"))</f>
        <v>0</v>
      </c>
      <c r="G1176" s="16" t="e">
        <f>_xlfn.XLOOKUP(Tabuľka9[[#This Row],[položka]],#REF!,#REF!)</f>
        <v>#REF!</v>
      </c>
      <c r="I1176" s="15">
        <f>Tabuľka9[[#This Row],[Aktuálna cena v RZ s DPH]]*Tabuľka9[[#This Row],[Priemerný odber za mesiac]]</f>
        <v>0</v>
      </c>
      <c r="K1176" s="17" t="e">
        <f>Tabuľka9[[#This Row],[Cena za MJ s DPH]]*Tabuľka9[[#This Row],[Predpokladaný odber počas 6 mesiacov]]</f>
        <v>#REF!</v>
      </c>
      <c r="L1176" s="1">
        <v>648493</v>
      </c>
      <c r="M1176" t="e">
        <f>_xlfn.XLOOKUP(Tabuľka9[[#This Row],[IČO]],#REF!,#REF!)</f>
        <v>#REF!</v>
      </c>
      <c r="N1176" t="e">
        <f>_xlfn.XLOOKUP(Tabuľka9[[#This Row],[IČO]],#REF!,#REF!)</f>
        <v>#REF!</v>
      </c>
    </row>
    <row r="1177" spans="1:14" hidden="1" x14ac:dyDescent="0.35">
      <c r="A1177" t="s">
        <v>125</v>
      </c>
      <c r="B1177" t="s">
        <v>175</v>
      </c>
      <c r="C1177" t="s">
        <v>13</v>
      </c>
      <c r="E1177" s="10">
        <f>IF(COUNTIF(cis_DPH!$B$2:$B$84,B1177)&gt;0,D1177*1.1,IF(COUNTIF(cis_DPH!$B$85:$B$171,B1177)&gt;0,D1177*1.2,"chyba"))</f>
        <v>0</v>
      </c>
      <c r="G1177" s="16" t="e">
        <f>_xlfn.XLOOKUP(Tabuľka9[[#This Row],[položka]],#REF!,#REF!)</f>
        <v>#REF!</v>
      </c>
      <c r="I1177" s="15">
        <f>Tabuľka9[[#This Row],[Aktuálna cena v RZ s DPH]]*Tabuľka9[[#This Row],[Priemerný odber za mesiac]]</f>
        <v>0</v>
      </c>
      <c r="K1177" s="17" t="e">
        <f>Tabuľka9[[#This Row],[Cena za MJ s DPH]]*Tabuľka9[[#This Row],[Predpokladaný odber počas 6 mesiacov]]</f>
        <v>#REF!</v>
      </c>
      <c r="L1177" s="1">
        <v>648493</v>
      </c>
      <c r="M1177" t="e">
        <f>_xlfn.XLOOKUP(Tabuľka9[[#This Row],[IČO]],#REF!,#REF!)</f>
        <v>#REF!</v>
      </c>
      <c r="N1177" t="e">
        <f>_xlfn.XLOOKUP(Tabuľka9[[#This Row],[IČO]],#REF!,#REF!)</f>
        <v>#REF!</v>
      </c>
    </row>
    <row r="1178" spans="1:14" hidden="1" x14ac:dyDescent="0.35">
      <c r="A1178" t="s">
        <v>125</v>
      </c>
      <c r="B1178" t="s">
        <v>176</v>
      </c>
      <c r="C1178" t="s">
        <v>13</v>
      </c>
      <c r="D1178" s="9">
        <v>3.55</v>
      </c>
      <c r="E1178" s="10">
        <f>IF(COUNTIF(cis_DPH!$B$2:$B$84,B1178)&gt;0,D1178*1.1,IF(COUNTIF(cis_DPH!$B$85:$B$171,B1178)&gt;0,D1178*1.2,"chyba"))</f>
        <v>4.26</v>
      </c>
      <c r="G1178" s="16" t="e">
        <f>_xlfn.XLOOKUP(Tabuľka9[[#This Row],[položka]],#REF!,#REF!)</f>
        <v>#REF!</v>
      </c>
      <c r="H1178">
        <v>11</v>
      </c>
      <c r="I1178" s="15">
        <f>Tabuľka9[[#This Row],[Aktuálna cena v RZ s DPH]]*Tabuľka9[[#This Row],[Priemerný odber za mesiac]]</f>
        <v>46.86</v>
      </c>
      <c r="J1178">
        <v>20</v>
      </c>
      <c r="K1178" s="17" t="e">
        <f>Tabuľka9[[#This Row],[Cena za MJ s DPH]]*Tabuľka9[[#This Row],[Predpokladaný odber počas 6 mesiacov]]</f>
        <v>#REF!</v>
      </c>
      <c r="L1178" s="1">
        <v>648493</v>
      </c>
      <c r="M1178" t="e">
        <f>_xlfn.XLOOKUP(Tabuľka9[[#This Row],[IČO]],#REF!,#REF!)</f>
        <v>#REF!</v>
      </c>
      <c r="N1178" t="e">
        <f>_xlfn.XLOOKUP(Tabuľka9[[#This Row],[IČO]],#REF!,#REF!)</f>
        <v>#REF!</v>
      </c>
    </row>
    <row r="1179" spans="1:14" hidden="1" x14ac:dyDescent="0.35">
      <c r="A1179" t="s">
        <v>125</v>
      </c>
      <c r="B1179" t="s">
        <v>177</v>
      </c>
      <c r="C1179" t="s">
        <v>13</v>
      </c>
      <c r="E1179" s="10">
        <f>IF(COUNTIF(cis_DPH!$B$2:$B$84,B1179)&gt;0,D1179*1.1,IF(COUNTIF(cis_DPH!$B$85:$B$171,B1179)&gt;0,D1179*1.2,"chyba"))</f>
        <v>0</v>
      </c>
      <c r="G1179" s="16" t="e">
        <f>_xlfn.XLOOKUP(Tabuľka9[[#This Row],[položka]],#REF!,#REF!)</f>
        <v>#REF!</v>
      </c>
      <c r="I1179" s="15">
        <f>Tabuľka9[[#This Row],[Aktuálna cena v RZ s DPH]]*Tabuľka9[[#This Row],[Priemerný odber za mesiac]]</f>
        <v>0</v>
      </c>
      <c r="K1179" s="17" t="e">
        <f>Tabuľka9[[#This Row],[Cena za MJ s DPH]]*Tabuľka9[[#This Row],[Predpokladaný odber počas 6 mesiacov]]</f>
        <v>#REF!</v>
      </c>
      <c r="L1179" s="1">
        <v>648493</v>
      </c>
      <c r="M1179" t="e">
        <f>_xlfn.XLOOKUP(Tabuľka9[[#This Row],[IČO]],#REF!,#REF!)</f>
        <v>#REF!</v>
      </c>
      <c r="N1179" t="e">
        <f>_xlfn.XLOOKUP(Tabuľka9[[#This Row],[IČO]],#REF!,#REF!)</f>
        <v>#REF!</v>
      </c>
    </row>
    <row r="1180" spans="1:14" hidden="1" x14ac:dyDescent="0.35">
      <c r="A1180" t="s">
        <v>125</v>
      </c>
      <c r="B1180" t="s">
        <v>178</v>
      </c>
      <c r="C1180" t="s">
        <v>13</v>
      </c>
      <c r="E1180" s="10">
        <f>IF(COUNTIF(cis_DPH!$B$2:$B$84,B1180)&gt;0,D1180*1.1,IF(COUNTIF(cis_DPH!$B$85:$B$171,B1180)&gt;0,D1180*1.2,"chyba"))</f>
        <v>0</v>
      </c>
      <c r="G1180" s="16" t="e">
        <f>_xlfn.XLOOKUP(Tabuľka9[[#This Row],[položka]],#REF!,#REF!)</f>
        <v>#REF!</v>
      </c>
      <c r="I1180" s="15">
        <f>Tabuľka9[[#This Row],[Aktuálna cena v RZ s DPH]]*Tabuľka9[[#This Row],[Priemerný odber za mesiac]]</f>
        <v>0</v>
      </c>
      <c r="K1180" s="17" t="e">
        <f>Tabuľka9[[#This Row],[Cena za MJ s DPH]]*Tabuľka9[[#This Row],[Predpokladaný odber počas 6 mesiacov]]</f>
        <v>#REF!</v>
      </c>
      <c r="L1180" s="1">
        <v>648493</v>
      </c>
      <c r="M1180" t="e">
        <f>_xlfn.XLOOKUP(Tabuľka9[[#This Row],[IČO]],#REF!,#REF!)</f>
        <v>#REF!</v>
      </c>
      <c r="N1180" t="e">
        <f>_xlfn.XLOOKUP(Tabuľka9[[#This Row],[IČO]],#REF!,#REF!)</f>
        <v>#REF!</v>
      </c>
    </row>
    <row r="1181" spans="1:14" hidden="1" x14ac:dyDescent="0.35">
      <c r="A1181" t="s">
        <v>125</v>
      </c>
      <c r="B1181" t="s">
        <v>179</v>
      </c>
      <c r="C1181" t="s">
        <v>13</v>
      </c>
      <c r="D1181" s="9">
        <v>3.45</v>
      </c>
      <c r="E1181" s="10">
        <f>IF(COUNTIF(cis_DPH!$B$2:$B$84,B1181)&gt;0,D1181*1.1,IF(COUNTIF(cis_DPH!$B$85:$B$171,B1181)&gt;0,D1181*1.2,"chyba"))</f>
        <v>4.1399999999999997</v>
      </c>
      <c r="G1181" s="16" t="e">
        <f>_xlfn.XLOOKUP(Tabuľka9[[#This Row],[položka]],#REF!,#REF!)</f>
        <v>#REF!</v>
      </c>
      <c r="H1181">
        <v>1</v>
      </c>
      <c r="I1181" s="15">
        <f>Tabuľka9[[#This Row],[Aktuálna cena v RZ s DPH]]*Tabuľka9[[#This Row],[Priemerný odber za mesiac]]</f>
        <v>4.1399999999999997</v>
      </c>
      <c r="J1181">
        <v>5</v>
      </c>
      <c r="K1181" s="17" t="e">
        <f>Tabuľka9[[#This Row],[Cena za MJ s DPH]]*Tabuľka9[[#This Row],[Predpokladaný odber počas 6 mesiacov]]</f>
        <v>#REF!</v>
      </c>
      <c r="L1181" s="1">
        <v>648493</v>
      </c>
      <c r="M1181" t="e">
        <f>_xlfn.XLOOKUP(Tabuľka9[[#This Row],[IČO]],#REF!,#REF!)</f>
        <v>#REF!</v>
      </c>
      <c r="N1181" t="e">
        <f>_xlfn.XLOOKUP(Tabuľka9[[#This Row],[IČO]],#REF!,#REF!)</f>
        <v>#REF!</v>
      </c>
    </row>
    <row r="1182" spans="1:14" hidden="1" x14ac:dyDescent="0.35">
      <c r="A1182" t="s">
        <v>125</v>
      </c>
      <c r="B1182" t="s">
        <v>180</v>
      </c>
      <c r="C1182" t="s">
        <v>13</v>
      </c>
      <c r="D1182" s="9">
        <v>2.4500000000000002</v>
      </c>
      <c r="E1182" s="10">
        <f>IF(COUNTIF(cis_DPH!$B$2:$B$84,B1182)&gt;0,D1182*1.1,IF(COUNTIF(cis_DPH!$B$85:$B$171,B1182)&gt;0,D1182*1.2,"chyba"))</f>
        <v>2.94</v>
      </c>
      <c r="G1182" s="16" t="e">
        <f>_xlfn.XLOOKUP(Tabuľka9[[#This Row],[položka]],#REF!,#REF!)</f>
        <v>#REF!</v>
      </c>
      <c r="H1182">
        <v>2</v>
      </c>
      <c r="I1182" s="15">
        <f>Tabuľka9[[#This Row],[Aktuálna cena v RZ s DPH]]*Tabuľka9[[#This Row],[Priemerný odber za mesiac]]</f>
        <v>5.88</v>
      </c>
      <c r="J1182">
        <v>5</v>
      </c>
      <c r="K1182" s="17" t="e">
        <f>Tabuľka9[[#This Row],[Cena za MJ s DPH]]*Tabuľka9[[#This Row],[Predpokladaný odber počas 6 mesiacov]]</f>
        <v>#REF!</v>
      </c>
      <c r="L1182" s="1">
        <v>648493</v>
      </c>
      <c r="M1182" t="e">
        <f>_xlfn.XLOOKUP(Tabuľka9[[#This Row],[IČO]],#REF!,#REF!)</f>
        <v>#REF!</v>
      </c>
      <c r="N1182" t="e">
        <f>_xlfn.XLOOKUP(Tabuľka9[[#This Row],[IČO]],#REF!,#REF!)</f>
        <v>#REF!</v>
      </c>
    </row>
    <row r="1183" spans="1:14" hidden="1" x14ac:dyDescent="0.35">
      <c r="A1183" t="s">
        <v>125</v>
      </c>
      <c r="B1183" t="s">
        <v>181</v>
      </c>
      <c r="C1183" t="s">
        <v>13</v>
      </c>
      <c r="D1183" s="9">
        <v>2.65</v>
      </c>
      <c r="E1183" s="10">
        <f>IF(COUNTIF(cis_DPH!$B$2:$B$84,B1183)&gt;0,D1183*1.1,IF(COUNTIF(cis_DPH!$B$85:$B$171,B1183)&gt;0,D1183*1.2,"chyba"))</f>
        <v>3.1799999999999997</v>
      </c>
      <c r="G1183" s="16" t="e">
        <f>_xlfn.XLOOKUP(Tabuľka9[[#This Row],[položka]],#REF!,#REF!)</f>
        <v>#REF!</v>
      </c>
      <c r="H1183">
        <v>1</v>
      </c>
      <c r="I1183" s="15">
        <f>Tabuľka9[[#This Row],[Aktuálna cena v RZ s DPH]]*Tabuľka9[[#This Row],[Priemerný odber za mesiac]]</f>
        <v>3.1799999999999997</v>
      </c>
      <c r="J1183">
        <v>3</v>
      </c>
      <c r="K1183" s="17" t="e">
        <f>Tabuľka9[[#This Row],[Cena za MJ s DPH]]*Tabuľka9[[#This Row],[Predpokladaný odber počas 6 mesiacov]]</f>
        <v>#REF!</v>
      </c>
      <c r="L1183" s="1">
        <v>648493</v>
      </c>
      <c r="M1183" t="e">
        <f>_xlfn.XLOOKUP(Tabuľka9[[#This Row],[IČO]],#REF!,#REF!)</f>
        <v>#REF!</v>
      </c>
      <c r="N1183" t="e">
        <f>_xlfn.XLOOKUP(Tabuľka9[[#This Row],[IČO]],#REF!,#REF!)</f>
        <v>#REF!</v>
      </c>
    </row>
    <row r="1184" spans="1:14" hidden="1" x14ac:dyDescent="0.35">
      <c r="A1184" t="s">
        <v>125</v>
      </c>
      <c r="B1184" t="s">
        <v>182</v>
      </c>
      <c r="C1184" t="s">
        <v>13</v>
      </c>
      <c r="E1184" s="10">
        <f>IF(COUNTIF(cis_DPH!$B$2:$B$84,B1184)&gt;0,D1184*1.1,IF(COUNTIF(cis_DPH!$B$85:$B$171,B1184)&gt;0,D1184*1.2,"chyba"))</f>
        <v>0</v>
      </c>
      <c r="G1184" s="16" t="e">
        <f>_xlfn.XLOOKUP(Tabuľka9[[#This Row],[položka]],#REF!,#REF!)</f>
        <v>#REF!</v>
      </c>
      <c r="I1184" s="15">
        <f>Tabuľka9[[#This Row],[Aktuálna cena v RZ s DPH]]*Tabuľka9[[#This Row],[Priemerný odber za mesiac]]</f>
        <v>0</v>
      </c>
      <c r="K1184" s="17" t="e">
        <f>Tabuľka9[[#This Row],[Cena za MJ s DPH]]*Tabuľka9[[#This Row],[Predpokladaný odber počas 6 mesiacov]]</f>
        <v>#REF!</v>
      </c>
      <c r="L1184" s="1">
        <v>648493</v>
      </c>
      <c r="M1184" t="e">
        <f>_xlfn.XLOOKUP(Tabuľka9[[#This Row],[IČO]],#REF!,#REF!)</f>
        <v>#REF!</v>
      </c>
      <c r="N1184" t="e">
        <f>_xlfn.XLOOKUP(Tabuľka9[[#This Row],[IČO]],#REF!,#REF!)</f>
        <v>#REF!</v>
      </c>
    </row>
    <row r="1185" spans="1:14" hidden="1" x14ac:dyDescent="0.35">
      <c r="A1185" t="s">
        <v>125</v>
      </c>
      <c r="B1185" t="s">
        <v>183</v>
      </c>
      <c r="C1185" t="s">
        <v>13</v>
      </c>
      <c r="E1185" s="10">
        <f>IF(COUNTIF(cis_DPH!$B$2:$B$84,B1185)&gt;0,D1185*1.1,IF(COUNTIF(cis_DPH!$B$85:$B$171,B1185)&gt;0,D1185*1.2,"chyba"))</f>
        <v>0</v>
      </c>
      <c r="G1185" s="16" t="e">
        <f>_xlfn.XLOOKUP(Tabuľka9[[#This Row],[položka]],#REF!,#REF!)</f>
        <v>#REF!</v>
      </c>
      <c r="I1185" s="15">
        <f>Tabuľka9[[#This Row],[Aktuálna cena v RZ s DPH]]*Tabuľka9[[#This Row],[Priemerný odber za mesiac]]</f>
        <v>0</v>
      </c>
      <c r="K1185" s="17" t="e">
        <f>Tabuľka9[[#This Row],[Cena za MJ s DPH]]*Tabuľka9[[#This Row],[Predpokladaný odber počas 6 mesiacov]]</f>
        <v>#REF!</v>
      </c>
      <c r="L1185" s="1">
        <v>648493</v>
      </c>
      <c r="M1185" t="e">
        <f>_xlfn.XLOOKUP(Tabuľka9[[#This Row],[IČO]],#REF!,#REF!)</f>
        <v>#REF!</v>
      </c>
      <c r="N1185" t="e">
        <f>_xlfn.XLOOKUP(Tabuľka9[[#This Row],[IČO]],#REF!,#REF!)</f>
        <v>#REF!</v>
      </c>
    </row>
    <row r="1186" spans="1:14" hidden="1" x14ac:dyDescent="0.35">
      <c r="A1186" t="s">
        <v>125</v>
      </c>
      <c r="B1186" t="s">
        <v>184</v>
      </c>
      <c r="C1186" t="s">
        <v>13</v>
      </c>
      <c r="E1186" s="10">
        <f>IF(COUNTIF(cis_DPH!$B$2:$B$84,B1186)&gt;0,D1186*1.1,IF(COUNTIF(cis_DPH!$B$85:$B$171,B1186)&gt;0,D1186*1.2,"chyba"))</f>
        <v>0</v>
      </c>
      <c r="G1186" s="16" t="e">
        <f>_xlfn.XLOOKUP(Tabuľka9[[#This Row],[položka]],#REF!,#REF!)</f>
        <v>#REF!</v>
      </c>
      <c r="I1186" s="15">
        <f>Tabuľka9[[#This Row],[Aktuálna cena v RZ s DPH]]*Tabuľka9[[#This Row],[Priemerný odber za mesiac]]</f>
        <v>0</v>
      </c>
      <c r="K1186" s="17" t="e">
        <f>Tabuľka9[[#This Row],[Cena za MJ s DPH]]*Tabuľka9[[#This Row],[Predpokladaný odber počas 6 mesiacov]]</f>
        <v>#REF!</v>
      </c>
      <c r="L1186" s="1">
        <v>648493</v>
      </c>
      <c r="M1186" t="e">
        <f>_xlfn.XLOOKUP(Tabuľka9[[#This Row],[IČO]],#REF!,#REF!)</f>
        <v>#REF!</v>
      </c>
      <c r="N1186" t="e">
        <f>_xlfn.XLOOKUP(Tabuľka9[[#This Row],[IČO]],#REF!,#REF!)</f>
        <v>#REF!</v>
      </c>
    </row>
    <row r="1187" spans="1:14" hidden="1" x14ac:dyDescent="0.35">
      <c r="A1187" t="s">
        <v>125</v>
      </c>
      <c r="B1187" t="s">
        <v>185</v>
      </c>
      <c r="C1187" t="s">
        <v>13</v>
      </c>
      <c r="E1187" s="10">
        <f>IF(COUNTIF(cis_DPH!$B$2:$B$84,B1187)&gt;0,D1187*1.1,IF(COUNTIF(cis_DPH!$B$85:$B$171,B1187)&gt;0,D1187*1.2,"chyba"))</f>
        <v>0</v>
      </c>
      <c r="G1187" s="16" t="e">
        <f>_xlfn.XLOOKUP(Tabuľka9[[#This Row],[položka]],#REF!,#REF!)</f>
        <v>#REF!</v>
      </c>
      <c r="I1187" s="15">
        <f>Tabuľka9[[#This Row],[Aktuálna cena v RZ s DPH]]*Tabuľka9[[#This Row],[Priemerný odber za mesiac]]</f>
        <v>0</v>
      </c>
      <c r="K1187" s="17" t="e">
        <f>Tabuľka9[[#This Row],[Cena za MJ s DPH]]*Tabuľka9[[#This Row],[Predpokladaný odber počas 6 mesiacov]]</f>
        <v>#REF!</v>
      </c>
      <c r="L1187" s="1">
        <v>648493</v>
      </c>
      <c r="M1187" t="e">
        <f>_xlfn.XLOOKUP(Tabuľka9[[#This Row],[IČO]],#REF!,#REF!)</f>
        <v>#REF!</v>
      </c>
      <c r="N1187" t="e">
        <f>_xlfn.XLOOKUP(Tabuľka9[[#This Row],[IČO]],#REF!,#REF!)</f>
        <v>#REF!</v>
      </c>
    </row>
    <row r="1188" spans="1:14" hidden="1" x14ac:dyDescent="0.35">
      <c r="A1188" t="s">
        <v>125</v>
      </c>
      <c r="B1188" t="s">
        <v>186</v>
      </c>
      <c r="C1188" t="s">
        <v>13</v>
      </c>
      <c r="D1188" s="9">
        <v>2.8</v>
      </c>
      <c r="E1188" s="10">
        <f>IF(COUNTIF(cis_DPH!$B$2:$B$84,B1188)&gt;0,D1188*1.1,IF(COUNTIF(cis_DPH!$B$85:$B$171,B1188)&gt;0,D1188*1.2,"chyba"))</f>
        <v>3.36</v>
      </c>
      <c r="G1188" s="16" t="e">
        <f>_xlfn.XLOOKUP(Tabuľka9[[#This Row],[položka]],#REF!,#REF!)</f>
        <v>#REF!</v>
      </c>
      <c r="H1188">
        <v>5</v>
      </c>
      <c r="I1188" s="15">
        <f>Tabuľka9[[#This Row],[Aktuálna cena v RZ s DPH]]*Tabuľka9[[#This Row],[Priemerný odber za mesiac]]</f>
        <v>16.8</v>
      </c>
      <c r="J1188">
        <v>10</v>
      </c>
      <c r="K1188" s="17" t="e">
        <f>Tabuľka9[[#This Row],[Cena za MJ s DPH]]*Tabuľka9[[#This Row],[Predpokladaný odber počas 6 mesiacov]]</f>
        <v>#REF!</v>
      </c>
      <c r="L1188" s="1">
        <v>648493</v>
      </c>
      <c r="M1188" t="e">
        <f>_xlfn.XLOOKUP(Tabuľka9[[#This Row],[IČO]],#REF!,#REF!)</f>
        <v>#REF!</v>
      </c>
      <c r="N1188" t="e">
        <f>_xlfn.XLOOKUP(Tabuľka9[[#This Row],[IČO]],#REF!,#REF!)</f>
        <v>#REF!</v>
      </c>
    </row>
    <row r="1189" spans="1:14" hidden="1" x14ac:dyDescent="0.35">
      <c r="A1189" t="s">
        <v>95</v>
      </c>
      <c r="B1189" t="s">
        <v>187</v>
      </c>
      <c r="C1189" t="s">
        <v>48</v>
      </c>
      <c r="E1189" s="10">
        <f>IF(COUNTIF(cis_DPH!$B$2:$B$84,B1189)&gt;0,D1189*1.1,IF(COUNTIF(cis_DPH!$B$85:$B$171,B1189)&gt;0,D1189*1.2,"chyba"))</f>
        <v>0</v>
      </c>
      <c r="G1189" s="16" t="e">
        <f>_xlfn.XLOOKUP(Tabuľka9[[#This Row],[položka]],#REF!,#REF!)</f>
        <v>#REF!</v>
      </c>
      <c r="I1189" s="15">
        <f>Tabuľka9[[#This Row],[Aktuálna cena v RZ s DPH]]*Tabuľka9[[#This Row],[Priemerný odber za mesiac]]</f>
        <v>0</v>
      </c>
      <c r="K1189" s="17" t="e">
        <f>Tabuľka9[[#This Row],[Cena za MJ s DPH]]*Tabuľka9[[#This Row],[Predpokladaný odber počas 6 mesiacov]]</f>
        <v>#REF!</v>
      </c>
      <c r="L1189" s="1">
        <v>648493</v>
      </c>
      <c r="M1189" t="e">
        <f>_xlfn.XLOOKUP(Tabuľka9[[#This Row],[IČO]],#REF!,#REF!)</f>
        <v>#REF!</v>
      </c>
      <c r="N1189" t="e">
        <f>_xlfn.XLOOKUP(Tabuľka9[[#This Row],[IČO]],#REF!,#REF!)</f>
        <v>#REF!</v>
      </c>
    </row>
    <row r="1190" spans="1:14" hidden="1" x14ac:dyDescent="0.35">
      <c r="A1190" t="s">
        <v>95</v>
      </c>
      <c r="B1190" t="s">
        <v>188</v>
      </c>
      <c r="C1190" t="s">
        <v>13</v>
      </c>
      <c r="E1190" s="10">
        <f>IF(COUNTIF(cis_DPH!$B$2:$B$84,B1190)&gt;0,D1190*1.1,IF(COUNTIF(cis_DPH!$B$85:$B$171,B1190)&gt;0,D1190*1.2,"chyba"))</f>
        <v>0</v>
      </c>
      <c r="G1190" s="16" t="e">
        <f>_xlfn.XLOOKUP(Tabuľka9[[#This Row],[položka]],#REF!,#REF!)</f>
        <v>#REF!</v>
      </c>
      <c r="I1190" s="15">
        <f>Tabuľka9[[#This Row],[Aktuálna cena v RZ s DPH]]*Tabuľka9[[#This Row],[Priemerný odber za mesiac]]</f>
        <v>0</v>
      </c>
      <c r="K1190" s="17" t="e">
        <f>Tabuľka9[[#This Row],[Cena za MJ s DPH]]*Tabuľka9[[#This Row],[Predpokladaný odber počas 6 mesiacov]]</f>
        <v>#REF!</v>
      </c>
      <c r="L1190" s="1">
        <v>648493</v>
      </c>
      <c r="M1190" t="e">
        <f>_xlfn.XLOOKUP(Tabuľka9[[#This Row],[IČO]],#REF!,#REF!)</f>
        <v>#REF!</v>
      </c>
      <c r="N1190" t="e">
        <f>_xlfn.XLOOKUP(Tabuľka9[[#This Row],[IČO]],#REF!,#REF!)</f>
        <v>#REF!</v>
      </c>
    </row>
    <row r="1191" spans="1:14" hidden="1" x14ac:dyDescent="0.35">
      <c r="A1191" t="s">
        <v>95</v>
      </c>
      <c r="B1191" t="s">
        <v>189</v>
      </c>
      <c r="C1191" t="s">
        <v>13</v>
      </c>
      <c r="E1191" s="10">
        <f>IF(COUNTIF(cis_DPH!$B$2:$B$84,B1191)&gt;0,D1191*1.1,IF(COUNTIF(cis_DPH!$B$85:$B$171,B1191)&gt;0,D1191*1.2,"chyba"))</f>
        <v>0</v>
      </c>
      <c r="G1191" s="16" t="e">
        <f>_xlfn.XLOOKUP(Tabuľka9[[#This Row],[položka]],#REF!,#REF!)</f>
        <v>#REF!</v>
      </c>
      <c r="I1191" s="15">
        <f>Tabuľka9[[#This Row],[Aktuálna cena v RZ s DPH]]*Tabuľka9[[#This Row],[Priemerný odber za mesiac]]</f>
        <v>0</v>
      </c>
      <c r="K1191" s="17" t="e">
        <f>Tabuľka9[[#This Row],[Cena za MJ s DPH]]*Tabuľka9[[#This Row],[Predpokladaný odber počas 6 mesiacov]]</f>
        <v>#REF!</v>
      </c>
      <c r="L1191" s="1">
        <v>648493</v>
      </c>
      <c r="M1191" t="e">
        <f>_xlfn.XLOOKUP(Tabuľka9[[#This Row],[IČO]],#REF!,#REF!)</f>
        <v>#REF!</v>
      </c>
      <c r="N1191" t="e">
        <f>_xlfn.XLOOKUP(Tabuľka9[[#This Row],[IČO]],#REF!,#REF!)</f>
        <v>#REF!</v>
      </c>
    </row>
    <row r="1192" spans="1:14" hidden="1" x14ac:dyDescent="0.35">
      <c r="A1192" t="s">
        <v>10</v>
      </c>
      <c r="B1192" t="s">
        <v>11</v>
      </c>
      <c r="C1192" t="s">
        <v>13</v>
      </c>
      <c r="E1192" s="10">
        <f>IF(COUNTIF(cis_DPH!$B$2:$B$84,B1192)&gt;0,D1192*1.1,IF(COUNTIF(cis_DPH!$B$85:$B$171,B1192)&gt;0,D1192*1.2,"chyba"))</f>
        <v>0</v>
      </c>
      <c r="G1192" s="16" t="e">
        <f>_xlfn.XLOOKUP(Tabuľka9[[#This Row],[položka]],#REF!,#REF!)</f>
        <v>#REF!</v>
      </c>
      <c r="I1192" s="15">
        <f>Tabuľka9[[#This Row],[Aktuálna cena v RZ s DPH]]*Tabuľka9[[#This Row],[Priemerný odber za mesiac]]</f>
        <v>0</v>
      </c>
      <c r="K1192" s="17" t="e">
        <f>Tabuľka9[[#This Row],[Cena za MJ s DPH]]*Tabuľka9[[#This Row],[Predpokladaný odber počas 6 mesiacov]]</f>
        <v>#REF!</v>
      </c>
      <c r="L1192" s="1">
        <v>632864</v>
      </c>
      <c r="M1192" t="e">
        <f>_xlfn.XLOOKUP(Tabuľka9[[#This Row],[IČO]],#REF!,#REF!)</f>
        <v>#REF!</v>
      </c>
      <c r="N1192" t="e">
        <f>_xlfn.XLOOKUP(Tabuľka9[[#This Row],[IČO]],#REF!,#REF!)</f>
        <v>#REF!</v>
      </c>
    </row>
    <row r="1193" spans="1:14" hidden="1" x14ac:dyDescent="0.35">
      <c r="A1193" t="s">
        <v>10</v>
      </c>
      <c r="B1193" t="s">
        <v>12</v>
      </c>
      <c r="C1193" t="s">
        <v>13</v>
      </c>
      <c r="E1193" s="10">
        <f>IF(COUNTIF(cis_DPH!$B$2:$B$84,B1193)&gt;0,D1193*1.1,IF(COUNTIF(cis_DPH!$B$85:$B$171,B1193)&gt;0,D1193*1.2,"chyba"))</f>
        <v>0</v>
      </c>
      <c r="G1193" s="16" t="e">
        <f>_xlfn.XLOOKUP(Tabuľka9[[#This Row],[položka]],#REF!,#REF!)</f>
        <v>#REF!</v>
      </c>
      <c r="I1193" s="15">
        <f>Tabuľka9[[#This Row],[Aktuálna cena v RZ s DPH]]*Tabuľka9[[#This Row],[Priemerný odber za mesiac]]</f>
        <v>0</v>
      </c>
      <c r="K1193" s="17" t="e">
        <f>Tabuľka9[[#This Row],[Cena za MJ s DPH]]*Tabuľka9[[#This Row],[Predpokladaný odber počas 6 mesiacov]]</f>
        <v>#REF!</v>
      </c>
      <c r="L1193" s="1">
        <v>632864</v>
      </c>
      <c r="M1193" t="e">
        <f>_xlfn.XLOOKUP(Tabuľka9[[#This Row],[IČO]],#REF!,#REF!)</f>
        <v>#REF!</v>
      </c>
      <c r="N1193" t="e">
        <f>_xlfn.XLOOKUP(Tabuľka9[[#This Row],[IČO]],#REF!,#REF!)</f>
        <v>#REF!</v>
      </c>
    </row>
    <row r="1194" spans="1:14" hidden="1" x14ac:dyDescent="0.35">
      <c r="A1194" t="s">
        <v>10</v>
      </c>
      <c r="B1194" t="s">
        <v>14</v>
      </c>
      <c r="C1194" t="s">
        <v>13</v>
      </c>
      <c r="D1194" s="9">
        <v>1.29</v>
      </c>
      <c r="E1194" s="10">
        <f>IF(COUNTIF(cis_DPH!$B$2:$B$84,B1194)&gt;0,D1194*1.1,IF(COUNTIF(cis_DPH!$B$85:$B$171,B1194)&gt;0,D1194*1.2,"chyba"))</f>
        <v>1.548</v>
      </c>
      <c r="G1194" s="16" t="e">
        <f>_xlfn.XLOOKUP(Tabuľka9[[#This Row],[položka]],#REF!,#REF!)</f>
        <v>#REF!</v>
      </c>
      <c r="H1194">
        <v>85</v>
      </c>
      <c r="I1194" s="15">
        <f>Tabuľka9[[#This Row],[Aktuálna cena v RZ s DPH]]*Tabuľka9[[#This Row],[Priemerný odber za mesiac]]</f>
        <v>131.58000000000001</v>
      </c>
      <c r="K1194" s="17" t="e">
        <f>Tabuľka9[[#This Row],[Cena za MJ s DPH]]*Tabuľka9[[#This Row],[Predpokladaný odber počas 6 mesiacov]]</f>
        <v>#REF!</v>
      </c>
      <c r="L1194" s="1">
        <v>632864</v>
      </c>
      <c r="M1194" t="e">
        <f>_xlfn.XLOOKUP(Tabuľka9[[#This Row],[IČO]],#REF!,#REF!)</f>
        <v>#REF!</v>
      </c>
      <c r="N1194" t="e">
        <f>_xlfn.XLOOKUP(Tabuľka9[[#This Row],[IČO]],#REF!,#REF!)</f>
        <v>#REF!</v>
      </c>
    </row>
    <row r="1195" spans="1:14" hidden="1" x14ac:dyDescent="0.35">
      <c r="A1195" t="s">
        <v>10</v>
      </c>
      <c r="B1195" t="s">
        <v>15</v>
      </c>
      <c r="C1195" t="s">
        <v>13</v>
      </c>
      <c r="D1195" s="9">
        <v>0.45</v>
      </c>
      <c r="E1195" s="10">
        <f>IF(COUNTIF(cis_DPH!$B$2:$B$84,B1195)&gt;0,D1195*1.1,IF(COUNTIF(cis_DPH!$B$85:$B$171,B1195)&gt;0,D1195*1.2,"chyba"))</f>
        <v>0.49500000000000005</v>
      </c>
      <c r="G1195" s="16" t="e">
        <f>_xlfn.XLOOKUP(Tabuľka9[[#This Row],[položka]],#REF!,#REF!)</f>
        <v>#REF!</v>
      </c>
      <c r="H1195">
        <v>60</v>
      </c>
      <c r="I1195" s="15">
        <f>Tabuľka9[[#This Row],[Aktuálna cena v RZ s DPH]]*Tabuľka9[[#This Row],[Priemerný odber za mesiac]]</f>
        <v>29.700000000000003</v>
      </c>
      <c r="K1195" s="17" t="e">
        <f>Tabuľka9[[#This Row],[Cena za MJ s DPH]]*Tabuľka9[[#This Row],[Predpokladaný odber počas 6 mesiacov]]</f>
        <v>#REF!</v>
      </c>
      <c r="L1195" s="1">
        <v>632864</v>
      </c>
      <c r="M1195" t="e">
        <f>_xlfn.XLOOKUP(Tabuľka9[[#This Row],[IČO]],#REF!,#REF!)</f>
        <v>#REF!</v>
      </c>
      <c r="N1195" t="e">
        <f>_xlfn.XLOOKUP(Tabuľka9[[#This Row],[IČO]],#REF!,#REF!)</f>
        <v>#REF!</v>
      </c>
    </row>
    <row r="1196" spans="1:14" hidden="1" x14ac:dyDescent="0.35">
      <c r="A1196" t="s">
        <v>10</v>
      </c>
      <c r="B1196" t="s">
        <v>16</v>
      </c>
      <c r="C1196" t="s">
        <v>13</v>
      </c>
      <c r="E1196" s="10">
        <f>IF(COUNTIF(cis_DPH!$B$2:$B$84,B1196)&gt;0,D1196*1.1,IF(COUNTIF(cis_DPH!$B$85:$B$171,B1196)&gt;0,D1196*1.2,"chyba"))</f>
        <v>0</v>
      </c>
      <c r="G1196" s="16" t="e">
        <f>_xlfn.XLOOKUP(Tabuľka9[[#This Row],[položka]],#REF!,#REF!)</f>
        <v>#REF!</v>
      </c>
      <c r="I1196" s="15">
        <f>Tabuľka9[[#This Row],[Aktuálna cena v RZ s DPH]]*Tabuľka9[[#This Row],[Priemerný odber za mesiac]]</f>
        <v>0</v>
      </c>
      <c r="K1196" s="17" t="e">
        <f>Tabuľka9[[#This Row],[Cena za MJ s DPH]]*Tabuľka9[[#This Row],[Predpokladaný odber počas 6 mesiacov]]</f>
        <v>#REF!</v>
      </c>
      <c r="L1196" s="1">
        <v>632864</v>
      </c>
      <c r="M1196" t="e">
        <f>_xlfn.XLOOKUP(Tabuľka9[[#This Row],[IČO]],#REF!,#REF!)</f>
        <v>#REF!</v>
      </c>
      <c r="N1196" t="e">
        <f>_xlfn.XLOOKUP(Tabuľka9[[#This Row],[IČO]],#REF!,#REF!)</f>
        <v>#REF!</v>
      </c>
    </row>
    <row r="1197" spans="1:14" hidden="1" x14ac:dyDescent="0.35">
      <c r="A1197" t="s">
        <v>10</v>
      </c>
      <c r="B1197" t="s">
        <v>17</v>
      </c>
      <c r="C1197" t="s">
        <v>13</v>
      </c>
      <c r="D1197" s="9">
        <v>0.6</v>
      </c>
      <c r="E1197" s="10">
        <f>IF(COUNTIF(cis_DPH!$B$2:$B$84,B1197)&gt;0,D1197*1.1,IF(COUNTIF(cis_DPH!$B$85:$B$171,B1197)&gt;0,D1197*1.2,"chyba"))</f>
        <v>0.66</v>
      </c>
      <c r="G1197" s="16" t="e">
        <f>_xlfn.XLOOKUP(Tabuľka9[[#This Row],[položka]],#REF!,#REF!)</f>
        <v>#REF!</v>
      </c>
      <c r="H1197">
        <v>5</v>
      </c>
      <c r="I1197" s="15">
        <f>Tabuľka9[[#This Row],[Aktuálna cena v RZ s DPH]]*Tabuľka9[[#This Row],[Priemerný odber za mesiac]]</f>
        <v>3.3000000000000003</v>
      </c>
      <c r="K1197" s="17" t="e">
        <f>Tabuľka9[[#This Row],[Cena za MJ s DPH]]*Tabuľka9[[#This Row],[Predpokladaný odber počas 6 mesiacov]]</f>
        <v>#REF!</v>
      </c>
      <c r="L1197" s="1">
        <v>632864</v>
      </c>
      <c r="M1197" t="e">
        <f>_xlfn.XLOOKUP(Tabuľka9[[#This Row],[IČO]],#REF!,#REF!)</f>
        <v>#REF!</v>
      </c>
      <c r="N1197" t="e">
        <f>_xlfn.XLOOKUP(Tabuľka9[[#This Row],[IČO]],#REF!,#REF!)</f>
        <v>#REF!</v>
      </c>
    </row>
    <row r="1198" spans="1:14" hidden="1" x14ac:dyDescent="0.35">
      <c r="A1198" t="s">
        <v>10</v>
      </c>
      <c r="B1198" t="s">
        <v>18</v>
      </c>
      <c r="C1198" t="s">
        <v>19</v>
      </c>
      <c r="E1198" s="10">
        <f>IF(COUNTIF(cis_DPH!$B$2:$B$84,B1198)&gt;0,D1198*1.1,IF(COUNTIF(cis_DPH!$B$85:$B$171,B1198)&gt;0,D1198*1.2,"chyba"))</f>
        <v>0</v>
      </c>
      <c r="G1198" s="16" t="e">
        <f>_xlfn.XLOOKUP(Tabuľka9[[#This Row],[položka]],#REF!,#REF!)</f>
        <v>#REF!</v>
      </c>
      <c r="I1198" s="15">
        <f>Tabuľka9[[#This Row],[Aktuálna cena v RZ s DPH]]*Tabuľka9[[#This Row],[Priemerný odber za mesiac]]</f>
        <v>0</v>
      </c>
      <c r="K1198" s="17" t="e">
        <f>Tabuľka9[[#This Row],[Cena za MJ s DPH]]*Tabuľka9[[#This Row],[Predpokladaný odber počas 6 mesiacov]]</f>
        <v>#REF!</v>
      </c>
      <c r="L1198" s="1">
        <v>632864</v>
      </c>
      <c r="M1198" t="e">
        <f>_xlfn.XLOOKUP(Tabuľka9[[#This Row],[IČO]],#REF!,#REF!)</f>
        <v>#REF!</v>
      </c>
      <c r="N1198" t="e">
        <f>_xlfn.XLOOKUP(Tabuľka9[[#This Row],[IČO]],#REF!,#REF!)</f>
        <v>#REF!</v>
      </c>
    </row>
    <row r="1199" spans="1:14" hidden="1" x14ac:dyDescent="0.35">
      <c r="A1199" t="s">
        <v>10</v>
      </c>
      <c r="B1199" t="s">
        <v>20</v>
      </c>
      <c r="C1199" t="s">
        <v>13</v>
      </c>
      <c r="D1199" s="9">
        <v>3</v>
      </c>
      <c r="E1199" s="10">
        <f>IF(COUNTIF(cis_DPH!$B$2:$B$84,B1199)&gt;0,D1199*1.1,IF(COUNTIF(cis_DPH!$B$85:$B$171,B1199)&gt;0,D1199*1.2,"chyba"))</f>
        <v>3.3000000000000003</v>
      </c>
      <c r="G1199" s="16" t="e">
        <f>_xlfn.XLOOKUP(Tabuľka9[[#This Row],[položka]],#REF!,#REF!)</f>
        <v>#REF!</v>
      </c>
      <c r="H1199">
        <v>6</v>
      </c>
      <c r="I1199" s="15">
        <f>Tabuľka9[[#This Row],[Aktuálna cena v RZ s DPH]]*Tabuľka9[[#This Row],[Priemerný odber za mesiac]]</f>
        <v>19.8</v>
      </c>
      <c r="K1199" s="17" t="e">
        <f>Tabuľka9[[#This Row],[Cena za MJ s DPH]]*Tabuľka9[[#This Row],[Predpokladaný odber počas 6 mesiacov]]</f>
        <v>#REF!</v>
      </c>
      <c r="L1199" s="1">
        <v>632864</v>
      </c>
      <c r="M1199" t="e">
        <f>_xlfn.XLOOKUP(Tabuľka9[[#This Row],[IČO]],#REF!,#REF!)</f>
        <v>#REF!</v>
      </c>
      <c r="N1199" t="e">
        <f>_xlfn.XLOOKUP(Tabuľka9[[#This Row],[IČO]],#REF!,#REF!)</f>
        <v>#REF!</v>
      </c>
    </row>
    <row r="1200" spans="1:14" hidden="1" x14ac:dyDescent="0.35">
      <c r="A1200" t="s">
        <v>10</v>
      </c>
      <c r="B1200" t="s">
        <v>21</v>
      </c>
      <c r="C1200" t="s">
        <v>13</v>
      </c>
      <c r="E1200" s="10">
        <f>IF(COUNTIF(cis_DPH!$B$2:$B$84,B1200)&gt;0,D1200*1.1,IF(COUNTIF(cis_DPH!$B$85:$B$171,B1200)&gt;0,D1200*1.2,"chyba"))</f>
        <v>0</v>
      </c>
      <c r="G1200" s="16" t="e">
        <f>_xlfn.XLOOKUP(Tabuľka9[[#This Row],[položka]],#REF!,#REF!)</f>
        <v>#REF!</v>
      </c>
      <c r="I1200" s="15">
        <f>Tabuľka9[[#This Row],[Aktuálna cena v RZ s DPH]]*Tabuľka9[[#This Row],[Priemerný odber za mesiac]]</f>
        <v>0</v>
      </c>
      <c r="K1200" s="17" t="e">
        <f>Tabuľka9[[#This Row],[Cena za MJ s DPH]]*Tabuľka9[[#This Row],[Predpokladaný odber počas 6 mesiacov]]</f>
        <v>#REF!</v>
      </c>
      <c r="L1200" s="1">
        <v>632864</v>
      </c>
      <c r="M1200" t="e">
        <f>_xlfn.XLOOKUP(Tabuľka9[[#This Row],[IČO]],#REF!,#REF!)</f>
        <v>#REF!</v>
      </c>
      <c r="N1200" t="e">
        <f>_xlfn.XLOOKUP(Tabuľka9[[#This Row],[IČO]],#REF!,#REF!)</f>
        <v>#REF!</v>
      </c>
    </row>
    <row r="1201" spans="1:14" hidden="1" x14ac:dyDescent="0.35">
      <c r="A1201" t="s">
        <v>10</v>
      </c>
      <c r="B1201" t="s">
        <v>22</v>
      </c>
      <c r="C1201" t="s">
        <v>13</v>
      </c>
      <c r="E1201" s="10">
        <f>IF(COUNTIF(cis_DPH!$B$2:$B$84,B1201)&gt;0,D1201*1.1,IF(COUNTIF(cis_DPH!$B$85:$B$171,B1201)&gt;0,D1201*1.2,"chyba"))</f>
        <v>0</v>
      </c>
      <c r="G1201" s="16" t="e">
        <f>_xlfn.XLOOKUP(Tabuľka9[[#This Row],[položka]],#REF!,#REF!)</f>
        <v>#REF!</v>
      </c>
      <c r="I1201" s="15">
        <f>Tabuľka9[[#This Row],[Aktuálna cena v RZ s DPH]]*Tabuľka9[[#This Row],[Priemerný odber za mesiac]]</f>
        <v>0</v>
      </c>
      <c r="K1201" s="17" t="e">
        <f>Tabuľka9[[#This Row],[Cena za MJ s DPH]]*Tabuľka9[[#This Row],[Predpokladaný odber počas 6 mesiacov]]</f>
        <v>#REF!</v>
      </c>
      <c r="L1201" s="1">
        <v>632864</v>
      </c>
      <c r="M1201" t="e">
        <f>_xlfn.XLOOKUP(Tabuľka9[[#This Row],[IČO]],#REF!,#REF!)</f>
        <v>#REF!</v>
      </c>
      <c r="N1201" t="e">
        <f>_xlfn.XLOOKUP(Tabuľka9[[#This Row],[IČO]],#REF!,#REF!)</f>
        <v>#REF!</v>
      </c>
    </row>
    <row r="1202" spans="1:14" hidden="1" x14ac:dyDescent="0.35">
      <c r="A1202" t="s">
        <v>10</v>
      </c>
      <c r="B1202" t="s">
        <v>23</v>
      </c>
      <c r="C1202" t="s">
        <v>13</v>
      </c>
      <c r="E1202" s="10">
        <f>IF(COUNTIF(cis_DPH!$B$2:$B$84,B1202)&gt;0,D1202*1.1,IF(COUNTIF(cis_DPH!$B$85:$B$171,B1202)&gt;0,D1202*1.2,"chyba"))</f>
        <v>0</v>
      </c>
      <c r="G1202" s="16" t="e">
        <f>_xlfn.XLOOKUP(Tabuľka9[[#This Row],[položka]],#REF!,#REF!)</f>
        <v>#REF!</v>
      </c>
      <c r="I1202" s="15">
        <f>Tabuľka9[[#This Row],[Aktuálna cena v RZ s DPH]]*Tabuľka9[[#This Row],[Priemerný odber za mesiac]]</f>
        <v>0</v>
      </c>
      <c r="K1202" s="17" t="e">
        <f>Tabuľka9[[#This Row],[Cena za MJ s DPH]]*Tabuľka9[[#This Row],[Predpokladaný odber počas 6 mesiacov]]</f>
        <v>#REF!</v>
      </c>
      <c r="L1202" s="1">
        <v>632864</v>
      </c>
      <c r="M1202" t="e">
        <f>_xlfn.XLOOKUP(Tabuľka9[[#This Row],[IČO]],#REF!,#REF!)</f>
        <v>#REF!</v>
      </c>
      <c r="N1202" t="e">
        <f>_xlfn.XLOOKUP(Tabuľka9[[#This Row],[IČO]],#REF!,#REF!)</f>
        <v>#REF!</v>
      </c>
    </row>
    <row r="1203" spans="1:14" hidden="1" x14ac:dyDescent="0.35">
      <c r="A1203" t="s">
        <v>10</v>
      </c>
      <c r="B1203" t="s">
        <v>24</v>
      </c>
      <c r="C1203" t="s">
        <v>25</v>
      </c>
      <c r="E1203" s="10">
        <f>IF(COUNTIF(cis_DPH!$B$2:$B$84,B1203)&gt;0,D1203*1.1,IF(COUNTIF(cis_DPH!$B$85:$B$171,B1203)&gt;0,D1203*1.2,"chyba"))</f>
        <v>0</v>
      </c>
      <c r="G1203" s="16" t="e">
        <f>_xlfn.XLOOKUP(Tabuľka9[[#This Row],[položka]],#REF!,#REF!)</f>
        <v>#REF!</v>
      </c>
      <c r="I1203" s="15">
        <f>Tabuľka9[[#This Row],[Aktuálna cena v RZ s DPH]]*Tabuľka9[[#This Row],[Priemerný odber za mesiac]]</f>
        <v>0</v>
      </c>
      <c r="K1203" s="17" t="e">
        <f>Tabuľka9[[#This Row],[Cena za MJ s DPH]]*Tabuľka9[[#This Row],[Predpokladaný odber počas 6 mesiacov]]</f>
        <v>#REF!</v>
      </c>
      <c r="L1203" s="1">
        <v>632864</v>
      </c>
      <c r="M1203" t="e">
        <f>_xlfn.XLOOKUP(Tabuľka9[[#This Row],[IČO]],#REF!,#REF!)</f>
        <v>#REF!</v>
      </c>
      <c r="N1203" t="e">
        <f>_xlfn.XLOOKUP(Tabuľka9[[#This Row],[IČO]],#REF!,#REF!)</f>
        <v>#REF!</v>
      </c>
    </row>
    <row r="1204" spans="1:14" hidden="1" x14ac:dyDescent="0.35">
      <c r="A1204" t="s">
        <v>10</v>
      </c>
      <c r="B1204" t="s">
        <v>26</v>
      </c>
      <c r="C1204" t="s">
        <v>13</v>
      </c>
      <c r="E1204" s="10">
        <f>IF(COUNTIF(cis_DPH!$B$2:$B$84,B1204)&gt;0,D1204*1.1,IF(COUNTIF(cis_DPH!$B$85:$B$171,B1204)&gt;0,D1204*1.2,"chyba"))</f>
        <v>0</v>
      </c>
      <c r="G1204" s="16" t="e">
        <f>_xlfn.XLOOKUP(Tabuľka9[[#This Row],[položka]],#REF!,#REF!)</f>
        <v>#REF!</v>
      </c>
      <c r="I1204" s="15">
        <f>Tabuľka9[[#This Row],[Aktuálna cena v RZ s DPH]]*Tabuľka9[[#This Row],[Priemerný odber za mesiac]]</f>
        <v>0</v>
      </c>
      <c r="K1204" s="17" t="e">
        <f>Tabuľka9[[#This Row],[Cena za MJ s DPH]]*Tabuľka9[[#This Row],[Predpokladaný odber počas 6 mesiacov]]</f>
        <v>#REF!</v>
      </c>
      <c r="L1204" s="1">
        <v>632864</v>
      </c>
      <c r="M1204" t="e">
        <f>_xlfn.XLOOKUP(Tabuľka9[[#This Row],[IČO]],#REF!,#REF!)</f>
        <v>#REF!</v>
      </c>
      <c r="N1204" t="e">
        <f>_xlfn.XLOOKUP(Tabuľka9[[#This Row],[IČO]],#REF!,#REF!)</f>
        <v>#REF!</v>
      </c>
    </row>
    <row r="1205" spans="1:14" hidden="1" x14ac:dyDescent="0.35">
      <c r="A1205" t="s">
        <v>10</v>
      </c>
      <c r="B1205" t="s">
        <v>27</v>
      </c>
      <c r="C1205" t="s">
        <v>13</v>
      </c>
      <c r="E1205" s="10">
        <f>IF(COUNTIF(cis_DPH!$B$2:$B$84,B1205)&gt;0,D1205*1.1,IF(COUNTIF(cis_DPH!$B$85:$B$171,B1205)&gt;0,D1205*1.2,"chyba"))</f>
        <v>0</v>
      </c>
      <c r="G1205" s="16" t="e">
        <f>_xlfn.XLOOKUP(Tabuľka9[[#This Row],[položka]],#REF!,#REF!)</f>
        <v>#REF!</v>
      </c>
      <c r="I1205" s="15">
        <f>Tabuľka9[[#This Row],[Aktuálna cena v RZ s DPH]]*Tabuľka9[[#This Row],[Priemerný odber za mesiac]]</f>
        <v>0</v>
      </c>
      <c r="K1205" s="17" t="e">
        <f>Tabuľka9[[#This Row],[Cena za MJ s DPH]]*Tabuľka9[[#This Row],[Predpokladaný odber počas 6 mesiacov]]</f>
        <v>#REF!</v>
      </c>
      <c r="L1205" s="1">
        <v>632864</v>
      </c>
      <c r="M1205" t="e">
        <f>_xlfn.XLOOKUP(Tabuľka9[[#This Row],[IČO]],#REF!,#REF!)</f>
        <v>#REF!</v>
      </c>
      <c r="N1205" t="e">
        <f>_xlfn.XLOOKUP(Tabuľka9[[#This Row],[IČO]],#REF!,#REF!)</f>
        <v>#REF!</v>
      </c>
    </row>
    <row r="1206" spans="1:14" hidden="1" x14ac:dyDescent="0.35">
      <c r="A1206" t="s">
        <v>10</v>
      </c>
      <c r="B1206" t="s">
        <v>28</v>
      </c>
      <c r="C1206" t="s">
        <v>13</v>
      </c>
      <c r="E1206" s="10">
        <f>IF(COUNTIF(cis_DPH!$B$2:$B$84,B1206)&gt;0,D1206*1.1,IF(COUNTIF(cis_DPH!$B$85:$B$171,B1206)&gt;0,D1206*1.2,"chyba"))</f>
        <v>0</v>
      </c>
      <c r="G1206" s="16" t="e">
        <f>_xlfn.XLOOKUP(Tabuľka9[[#This Row],[položka]],#REF!,#REF!)</f>
        <v>#REF!</v>
      </c>
      <c r="I1206" s="15">
        <f>Tabuľka9[[#This Row],[Aktuálna cena v RZ s DPH]]*Tabuľka9[[#This Row],[Priemerný odber za mesiac]]</f>
        <v>0</v>
      </c>
      <c r="K1206" s="17" t="e">
        <f>Tabuľka9[[#This Row],[Cena za MJ s DPH]]*Tabuľka9[[#This Row],[Predpokladaný odber počas 6 mesiacov]]</f>
        <v>#REF!</v>
      </c>
      <c r="L1206" s="1">
        <v>632864</v>
      </c>
      <c r="M1206" t="e">
        <f>_xlfn.XLOOKUP(Tabuľka9[[#This Row],[IČO]],#REF!,#REF!)</f>
        <v>#REF!</v>
      </c>
      <c r="N1206" t="e">
        <f>_xlfn.XLOOKUP(Tabuľka9[[#This Row],[IČO]],#REF!,#REF!)</f>
        <v>#REF!</v>
      </c>
    </row>
    <row r="1207" spans="1:14" hidden="1" x14ac:dyDescent="0.35">
      <c r="A1207" t="s">
        <v>10</v>
      </c>
      <c r="B1207" t="s">
        <v>29</v>
      </c>
      <c r="C1207" t="s">
        <v>13</v>
      </c>
      <c r="D1207" s="9">
        <v>1</v>
      </c>
      <c r="E1207" s="10">
        <f>IF(COUNTIF(cis_DPH!$B$2:$B$84,B1207)&gt;0,D1207*1.1,IF(COUNTIF(cis_DPH!$B$85:$B$171,B1207)&gt;0,D1207*1.2,"chyba"))</f>
        <v>1.1000000000000001</v>
      </c>
      <c r="G1207" s="16" t="e">
        <f>_xlfn.XLOOKUP(Tabuľka9[[#This Row],[položka]],#REF!,#REF!)</f>
        <v>#REF!</v>
      </c>
      <c r="H1207">
        <v>15</v>
      </c>
      <c r="I1207" s="15">
        <f>Tabuľka9[[#This Row],[Aktuálna cena v RZ s DPH]]*Tabuľka9[[#This Row],[Priemerný odber za mesiac]]</f>
        <v>16.5</v>
      </c>
      <c r="K1207" s="17" t="e">
        <f>Tabuľka9[[#This Row],[Cena za MJ s DPH]]*Tabuľka9[[#This Row],[Predpokladaný odber počas 6 mesiacov]]</f>
        <v>#REF!</v>
      </c>
      <c r="L1207" s="1">
        <v>632864</v>
      </c>
      <c r="M1207" t="e">
        <f>_xlfn.XLOOKUP(Tabuľka9[[#This Row],[IČO]],#REF!,#REF!)</f>
        <v>#REF!</v>
      </c>
      <c r="N1207" t="e">
        <f>_xlfn.XLOOKUP(Tabuľka9[[#This Row],[IČO]],#REF!,#REF!)</f>
        <v>#REF!</v>
      </c>
    </row>
    <row r="1208" spans="1:14" hidden="1" x14ac:dyDescent="0.35">
      <c r="A1208" t="s">
        <v>10</v>
      </c>
      <c r="B1208" t="s">
        <v>30</v>
      </c>
      <c r="C1208" t="s">
        <v>13</v>
      </c>
      <c r="D1208" s="9">
        <v>0.7</v>
      </c>
      <c r="E1208" s="10">
        <f>IF(COUNTIF(cis_DPH!$B$2:$B$84,B1208)&gt;0,D1208*1.1,IF(COUNTIF(cis_DPH!$B$85:$B$171,B1208)&gt;0,D1208*1.2,"chyba"))</f>
        <v>0.77</v>
      </c>
      <c r="G1208" s="16" t="e">
        <f>_xlfn.XLOOKUP(Tabuľka9[[#This Row],[položka]],#REF!,#REF!)</f>
        <v>#REF!</v>
      </c>
      <c r="H1208">
        <v>75</v>
      </c>
      <c r="I1208" s="15">
        <f>Tabuľka9[[#This Row],[Aktuálna cena v RZ s DPH]]*Tabuľka9[[#This Row],[Priemerný odber za mesiac]]</f>
        <v>57.75</v>
      </c>
      <c r="K1208" s="17" t="e">
        <f>Tabuľka9[[#This Row],[Cena za MJ s DPH]]*Tabuľka9[[#This Row],[Predpokladaný odber počas 6 mesiacov]]</f>
        <v>#REF!</v>
      </c>
      <c r="L1208" s="1">
        <v>632864</v>
      </c>
      <c r="M1208" t="e">
        <f>_xlfn.XLOOKUP(Tabuľka9[[#This Row],[IČO]],#REF!,#REF!)</f>
        <v>#REF!</v>
      </c>
      <c r="N1208" t="e">
        <f>_xlfn.XLOOKUP(Tabuľka9[[#This Row],[IČO]],#REF!,#REF!)</f>
        <v>#REF!</v>
      </c>
    </row>
    <row r="1209" spans="1:14" hidden="1" x14ac:dyDescent="0.35">
      <c r="A1209" t="s">
        <v>10</v>
      </c>
      <c r="B1209" t="s">
        <v>31</v>
      </c>
      <c r="C1209" t="s">
        <v>13</v>
      </c>
      <c r="D1209" s="9">
        <v>0.79</v>
      </c>
      <c r="E1209" s="10">
        <f>IF(COUNTIF(cis_DPH!$B$2:$B$84,B1209)&gt;0,D1209*1.1,IF(COUNTIF(cis_DPH!$B$85:$B$171,B1209)&gt;0,D1209*1.2,"chyba"))</f>
        <v>0.86900000000000011</v>
      </c>
      <c r="G1209" s="16" t="e">
        <f>_xlfn.XLOOKUP(Tabuľka9[[#This Row],[položka]],#REF!,#REF!)</f>
        <v>#REF!</v>
      </c>
      <c r="H1209">
        <v>20</v>
      </c>
      <c r="I1209" s="15">
        <f>Tabuľka9[[#This Row],[Aktuálna cena v RZ s DPH]]*Tabuľka9[[#This Row],[Priemerný odber za mesiac]]</f>
        <v>17.380000000000003</v>
      </c>
      <c r="K1209" s="17" t="e">
        <f>Tabuľka9[[#This Row],[Cena za MJ s DPH]]*Tabuľka9[[#This Row],[Predpokladaný odber počas 6 mesiacov]]</f>
        <v>#REF!</v>
      </c>
      <c r="L1209" s="1">
        <v>632864</v>
      </c>
      <c r="M1209" t="e">
        <f>_xlfn.XLOOKUP(Tabuľka9[[#This Row],[IČO]],#REF!,#REF!)</f>
        <v>#REF!</v>
      </c>
      <c r="N1209" t="e">
        <f>_xlfn.XLOOKUP(Tabuľka9[[#This Row],[IČO]],#REF!,#REF!)</f>
        <v>#REF!</v>
      </c>
    </row>
    <row r="1210" spans="1:14" hidden="1" x14ac:dyDescent="0.35">
      <c r="A1210" t="s">
        <v>10</v>
      </c>
      <c r="B1210" t="s">
        <v>32</v>
      </c>
      <c r="C1210" t="s">
        <v>19</v>
      </c>
      <c r="D1210" s="9">
        <v>0.55000000000000004</v>
      </c>
      <c r="E1210" s="10">
        <f>IF(COUNTIF(cis_DPH!$B$2:$B$84,B1210)&gt;0,D1210*1.1,IF(COUNTIF(cis_DPH!$B$85:$B$171,B1210)&gt;0,D1210*1.2,"chyba"))</f>
        <v>0.60500000000000009</v>
      </c>
      <c r="G1210" s="16" t="e">
        <f>_xlfn.XLOOKUP(Tabuľka9[[#This Row],[položka]],#REF!,#REF!)</f>
        <v>#REF!</v>
      </c>
      <c r="H1210">
        <v>60</v>
      </c>
      <c r="I1210" s="15">
        <f>Tabuľka9[[#This Row],[Aktuálna cena v RZ s DPH]]*Tabuľka9[[#This Row],[Priemerný odber za mesiac]]</f>
        <v>36.300000000000004</v>
      </c>
      <c r="K1210" s="17" t="e">
        <f>Tabuľka9[[#This Row],[Cena za MJ s DPH]]*Tabuľka9[[#This Row],[Predpokladaný odber počas 6 mesiacov]]</f>
        <v>#REF!</v>
      </c>
      <c r="L1210" s="1">
        <v>632864</v>
      </c>
      <c r="M1210" t="e">
        <f>_xlfn.XLOOKUP(Tabuľka9[[#This Row],[IČO]],#REF!,#REF!)</f>
        <v>#REF!</v>
      </c>
      <c r="N1210" t="e">
        <f>_xlfn.XLOOKUP(Tabuľka9[[#This Row],[IČO]],#REF!,#REF!)</f>
        <v>#REF!</v>
      </c>
    </row>
    <row r="1211" spans="1:14" hidden="1" x14ac:dyDescent="0.35">
      <c r="A1211" t="s">
        <v>10</v>
      </c>
      <c r="B1211" t="s">
        <v>33</v>
      </c>
      <c r="C1211" t="s">
        <v>13</v>
      </c>
      <c r="E1211" s="10">
        <f>IF(COUNTIF(cis_DPH!$B$2:$B$84,B1211)&gt;0,D1211*1.1,IF(COUNTIF(cis_DPH!$B$85:$B$171,B1211)&gt;0,D1211*1.2,"chyba"))</f>
        <v>0</v>
      </c>
      <c r="G1211" s="16" t="e">
        <f>_xlfn.XLOOKUP(Tabuľka9[[#This Row],[položka]],#REF!,#REF!)</f>
        <v>#REF!</v>
      </c>
      <c r="I1211" s="15">
        <f>Tabuľka9[[#This Row],[Aktuálna cena v RZ s DPH]]*Tabuľka9[[#This Row],[Priemerný odber za mesiac]]</f>
        <v>0</v>
      </c>
      <c r="K1211" s="17" t="e">
        <f>Tabuľka9[[#This Row],[Cena za MJ s DPH]]*Tabuľka9[[#This Row],[Predpokladaný odber počas 6 mesiacov]]</f>
        <v>#REF!</v>
      </c>
      <c r="L1211" s="1">
        <v>632864</v>
      </c>
      <c r="M1211" t="e">
        <f>_xlfn.XLOOKUP(Tabuľka9[[#This Row],[IČO]],#REF!,#REF!)</f>
        <v>#REF!</v>
      </c>
      <c r="N1211" t="e">
        <f>_xlfn.XLOOKUP(Tabuľka9[[#This Row],[IČO]],#REF!,#REF!)</f>
        <v>#REF!</v>
      </c>
    </row>
    <row r="1212" spans="1:14" hidden="1" x14ac:dyDescent="0.35">
      <c r="A1212" t="s">
        <v>10</v>
      </c>
      <c r="B1212" t="s">
        <v>34</v>
      </c>
      <c r="C1212" t="s">
        <v>13</v>
      </c>
      <c r="D1212" s="9">
        <v>1.19</v>
      </c>
      <c r="E1212" s="10">
        <f>IF(COUNTIF(cis_DPH!$B$2:$B$84,B1212)&gt;0,D1212*1.1,IF(COUNTIF(cis_DPH!$B$85:$B$171,B1212)&gt;0,D1212*1.2,"chyba"))</f>
        <v>1.3089999999999999</v>
      </c>
      <c r="G1212" s="16" t="e">
        <f>_xlfn.XLOOKUP(Tabuľka9[[#This Row],[položka]],#REF!,#REF!)</f>
        <v>#REF!</v>
      </c>
      <c r="H1212">
        <v>20</v>
      </c>
      <c r="I1212" s="15">
        <f>Tabuľka9[[#This Row],[Aktuálna cena v RZ s DPH]]*Tabuľka9[[#This Row],[Priemerný odber za mesiac]]</f>
        <v>26.18</v>
      </c>
      <c r="K1212" s="17" t="e">
        <f>Tabuľka9[[#This Row],[Cena za MJ s DPH]]*Tabuľka9[[#This Row],[Predpokladaný odber počas 6 mesiacov]]</f>
        <v>#REF!</v>
      </c>
      <c r="L1212" s="1">
        <v>632864</v>
      </c>
      <c r="M1212" t="e">
        <f>_xlfn.XLOOKUP(Tabuľka9[[#This Row],[IČO]],#REF!,#REF!)</f>
        <v>#REF!</v>
      </c>
      <c r="N1212" t="e">
        <f>_xlfn.XLOOKUP(Tabuľka9[[#This Row],[IČO]],#REF!,#REF!)</f>
        <v>#REF!</v>
      </c>
    </row>
    <row r="1213" spans="1:14" hidden="1" x14ac:dyDescent="0.35">
      <c r="A1213" t="s">
        <v>10</v>
      </c>
      <c r="B1213" t="s">
        <v>35</v>
      </c>
      <c r="C1213" t="s">
        <v>13</v>
      </c>
      <c r="D1213" s="9">
        <v>0.7</v>
      </c>
      <c r="E1213" s="10">
        <f>IF(COUNTIF(cis_DPH!$B$2:$B$84,B1213)&gt;0,D1213*1.1,IF(COUNTIF(cis_DPH!$B$85:$B$171,B1213)&gt;0,D1213*1.2,"chyba"))</f>
        <v>0.77</v>
      </c>
      <c r="G1213" s="16" t="e">
        <f>_xlfn.XLOOKUP(Tabuľka9[[#This Row],[položka]],#REF!,#REF!)</f>
        <v>#REF!</v>
      </c>
      <c r="H1213">
        <v>40</v>
      </c>
      <c r="I1213" s="15">
        <f>Tabuľka9[[#This Row],[Aktuálna cena v RZ s DPH]]*Tabuľka9[[#This Row],[Priemerný odber za mesiac]]</f>
        <v>30.8</v>
      </c>
      <c r="K1213" s="17" t="e">
        <f>Tabuľka9[[#This Row],[Cena za MJ s DPH]]*Tabuľka9[[#This Row],[Predpokladaný odber počas 6 mesiacov]]</f>
        <v>#REF!</v>
      </c>
      <c r="L1213" s="1">
        <v>632864</v>
      </c>
      <c r="M1213" t="e">
        <f>_xlfn.XLOOKUP(Tabuľka9[[#This Row],[IČO]],#REF!,#REF!)</f>
        <v>#REF!</v>
      </c>
      <c r="N1213" t="e">
        <f>_xlfn.XLOOKUP(Tabuľka9[[#This Row],[IČO]],#REF!,#REF!)</f>
        <v>#REF!</v>
      </c>
    </row>
    <row r="1214" spans="1:14" hidden="1" x14ac:dyDescent="0.35">
      <c r="A1214" t="s">
        <v>10</v>
      </c>
      <c r="B1214" t="s">
        <v>36</v>
      </c>
      <c r="C1214" t="s">
        <v>13</v>
      </c>
      <c r="E1214" s="10">
        <f>IF(COUNTIF(cis_DPH!$B$2:$B$84,B1214)&gt;0,D1214*1.1,IF(COUNTIF(cis_DPH!$B$85:$B$171,B1214)&gt;0,D1214*1.2,"chyba"))</f>
        <v>0</v>
      </c>
      <c r="G1214" s="16" t="e">
        <f>_xlfn.XLOOKUP(Tabuľka9[[#This Row],[položka]],#REF!,#REF!)</f>
        <v>#REF!</v>
      </c>
      <c r="I1214" s="15">
        <f>Tabuľka9[[#This Row],[Aktuálna cena v RZ s DPH]]*Tabuľka9[[#This Row],[Priemerný odber za mesiac]]</f>
        <v>0</v>
      </c>
      <c r="K1214" s="17" t="e">
        <f>Tabuľka9[[#This Row],[Cena za MJ s DPH]]*Tabuľka9[[#This Row],[Predpokladaný odber počas 6 mesiacov]]</f>
        <v>#REF!</v>
      </c>
      <c r="L1214" s="1">
        <v>632864</v>
      </c>
      <c r="M1214" t="e">
        <f>_xlfn.XLOOKUP(Tabuľka9[[#This Row],[IČO]],#REF!,#REF!)</f>
        <v>#REF!</v>
      </c>
      <c r="N1214" t="e">
        <f>_xlfn.XLOOKUP(Tabuľka9[[#This Row],[IČO]],#REF!,#REF!)</f>
        <v>#REF!</v>
      </c>
    </row>
    <row r="1215" spans="1:14" hidden="1" x14ac:dyDescent="0.35">
      <c r="A1215" t="s">
        <v>10</v>
      </c>
      <c r="B1215" t="s">
        <v>37</v>
      </c>
      <c r="C1215" t="s">
        <v>13</v>
      </c>
      <c r="D1215" s="9">
        <v>0.65</v>
      </c>
      <c r="E1215" s="10">
        <f>IF(COUNTIF(cis_DPH!$B$2:$B$84,B1215)&gt;0,D1215*1.1,IF(COUNTIF(cis_DPH!$B$85:$B$171,B1215)&gt;0,D1215*1.2,"chyba"))</f>
        <v>0.71500000000000008</v>
      </c>
      <c r="G1215" s="16" t="e">
        <f>_xlfn.XLOOKUP(Tabuľka9[[#This Row],[položka]],#REF!,#REF!)</f>
        <v>#REF!</v>
      </c>
      <c r="H1215">
        <v>50</v>
      </c>
      <c r="I1215" s="15">
        <f>Tabuľka9[[#This Row],[Aktuálna cena v RZ s DPH]]*Tabuľka9[[#This Row],[Priemerný odber za mesiac]]</f>
        <v>35.750000000000007</v>
      </c>
      <c r="K1215" s="17" t="e">
        <f>Tabuľka9[[#This Row],[Cena za MJ s DPH]]*Tabuľka9[[#This Row],[Predpokladaný odber počas 6 mesiacov]]</f>
        <v>#REF!</v>
      </c>
      <c r="L1215" s="1">
        <v>632864</v>
      </c>
      <c r="M1215" t="e">
        <f>_xlfn.XLOOKUP(Tabuľka9[[#This Row],[IČO]],#REF!,#REF!)</f>
        <v>#REF!</v>
      </c>
      <c r="N1215" t="e">
        <f>_xlfn.XLOOKUP(Tabuľka9[[#This Row],[IČO]],#REF!,#REF!)</f>
        <v>#REF!</v>
      </c>
    </row>
    <row r="1216" spans="1:14" hidden="1" x14ac:dyDescent="0.35">
      <c r="A1216" t="s">
        <v>10</v>
      </c>
      <c r="B1216" t="s">
        <v>38</v>
      </c>
      <c r="C1216" t="s">
        <v>13</v>
      </c>
      <c r="E1216" s="10">
        <f>IF(COUNTIF(cis_DPH!$B$2:$B$84,B1216)&gt;0,D1216*1.1,IF(COUNTIF(cis_DPH!$B$85:$B$171,B1216)&gt;0,D1216*1.2,"chyba"))</f>
        <v>0</v>
      </c>
      <c r="G1216" s="16" t="e">
        <f>_xlfn.XLOOKUP(Tabuľka9[[#This Row],[položka]],#REF!,#REF!)</f>
        <v>#REF!</v>
      </c>
      <c r="I1216" s="15">
        <f>Tabuľka9[[#This Row],[Aktuálna cena v RZ s DPH]]*Tabuľka9[[#This Row],[Priemerný odber za mesiac]]</f>
        <v>0</v>
      </c>
      <c r="K1216" s="17" t="e">
        <f>Tabuľka9[[#This Row],[Cena za MJ s DPH]]*Tabuľka9[[#This Row],[Predpokladaný odber počas 6 mesiacov]]</f>
        <v>#REF!</v>
      </c>
      <c r="L1216" s="1">
        <v>632864</v>
      </c>
      <c r="M1216" t="e">
        <f>_xlfn.XLOOKUP(Tabuľka9[[#This Row],[IČO]],#REF!,#REF!)</f>
        <v>#REF!</v>
      </c>
      <c r="N1216" t="e">
        <f>_xlfn.XLOOKUP(Tabuľka9[[#This Row],[IČO]],#REF!,#REF!)</f>
        <v>#REF!</v>
      </c>
    </row>
    <row r="1217" spans="1:14" hidden="1" x14ac:dyDescent="0.35">
      <c r="A1217" t="s">
        <v>10</v>
      </c>
      <c r="B1217" t="s">
        <v>39</v>
      </c>
      <c r="C1217" t="s">
        <v>13</v>
      </c>
      <c r="D1217" s="9">
        <v>1.85</v>
      </c>
      <c r="E1217" s="10">
        <f>IF(COUNTIF(cis_DPH!$B$2:$B$84,B1217)&gt;0,D1217*1.1,IF(COUNTIF(cis_DPH!$B$85:$B$171,B1217)&gt;0,D1217*1.2,"chyba"))</f>
        <v>2.0350000000000001</v>
      </c>
      <c r="G1217" s="16" t="e">
        <f>_xlfn.XLOOKUP(Tabuľka9[[#This Row],[položka]],#REF!,#REF!)</f>
        <v>#REF!</v>
      </c>
      <c r="H1217">
        <v>40</v>
      </c>
      <c r="I1217" s="15">
        <f>Tabuľka9[[#This Row],[Aktuálna cena v RZ s DPH]]*Tabuľka9[[#This Row],[Priemerný odber za mesiac]]</f>
        <v>81.400000000000006</v>
      </c>
      <c r="K1217" s="17" t="e">
        <f>Tabuľka9[[#This Row],[Cena za MJ s DPH]]*Tabuľka9[[#This Row],[Predpokladaný odber počas 6 mesiacov]]</f>
        <v>#REF!</v>
      </c>
      <c r="L1217" s="1">
        <v>632864</v>
      </c>
      <c r="M1217" t="e">
        <f>_xlfn.XLOOKUP(Tabuľka9[[#This Row],[IČO]],#REF!,#REF!)</f>
        <v>#REF!</v>
      </c>
      <c r="N1217" t="e">
        <f>_xlfn.XLOOKUP(Tabuľka9[[#This Row],[IČO]],#REF!,#REF!)</f>
        <v>#REF!</v>
      </c>
    </row>
    <row r="1218" spans="1:14" hidden="1" x14ac:dyDescent="0.35">
      <c r="A1218" t="s">
        <v>10</v>
      </c>
      <c r="B1218" t="s">
        <v>40</v>
      </c>
      <c r="C1218" t="s">
        <v>13</v>
      </c>
      <c r="E1218" s="10">
        <f>IF(COUNTIF(cis_DPH!$B$2:$B$84,B1218)&gt;0,D1218*1.1,IF(COUNTIF(cis_DPH!$B$85:$B$171,B1218)&gt;0,D1218*1.2,"chyba"))</f>
        <v>0</v>
      </c>
      <c r="G1218" s="16" t="e">
        <f>_xlfn.XLOOKUP(Tabuľka9[[#This Row],[položka]],#REF!,#REF!)</f>
        <v>#REF!</v>
      </c>
      <c r="I1218" s="15">
        <f>Tabuľka9[[#This Row],[Aktuálna cena v RZ s DPH]]*Tabuľka9[[#This Row],[Priemerný odber za mesiac]]</f>
        <v>0</v>
      </c>
      <c r="K1218" s="17" t="e">
        <f>Tabuľka9[[#This Row],[Cena za MJ s DPH]]*Tabuľka9[[#This Row],[Predpokladaný odber počas 6 mesiacov]]</f>
        <v>#REF!</v>
      </c>
      <c r="L1218" s="1">
        <v>632864</v>
      </c>
      <c r="M1218" t="e">
        <f>_xlfn.XLOOKUP(Tabuľka9[[#This Row],[IČO]],#REF!,#REF!)</f>
        <v>#REF!</v>
      </c>
      <c r="N1218" t="e">
        <f>_xlfn.XLOOKUP(Tabuľka9[[#This Row],[IČO]],#REF!,#REF!)</f>
        <v>#REF!</v>
      </c>
    </row>
    <row r="1219" spans="1:14" hidden="1" x14ac:dyDescent="0.35">
      <c r="A1219" t="s">
        <v>10</v>
      </c>
      <c r="B1219" t="s">
        <v>41</v>
      </c>
      <c r="C1219" t="s">
        <v>13</v>
      </c>
      <c r="E1219" s="10">
        <f>IF(COUNTIF(cis_DPH!$B$2:$B$84,B1219)&gt;0,D1219*1.1,IF(COUNTIF(cis_DPH!$B$85:$B$171,B1219)&gt;0,D1219*1.2,"chyba"))</f>
        <v>0</v>
      </c>
      <c r="G1219" s="16" t="e">
        <f>_xlfn.XLOOKUP(Tabuľka9[[#This Row],[položka]],#REF!,#REF!)</f>
        <v>#REF!</v>
      </c>
      <c r="I1219" s="15">
        <f>Tabuľka9[[#This Row],[Aktuálna cena v RZ s DPH]]*Tabuľka9[[#This Row],[Priemerný odber za mesiac]]</f>
        <v>0</v>
      </c>
      <c r="K1219" s="17" t="e">
        <f>Tabuľka9[[#This Row],[Cena za MJ s DPH]]*Tabuľka9[[#This Row],[Predpokladaný odber počas 6 mesiacov]]</f>
        <v>#REF!</v>
      </c>
      <c r="L1219" s="1">
        <v>632864</v>
      </c>
      <c r="M1219" t="e">
        <f>_xlfn.XLOOKUP(Tabuľka9[[#This Row],[IČO]],#REF!,#REF!)</f>
        <v>#REF!</v>
      </c>
      <c r="N1219" t="e">
        <f>_xlfn.XLOOKUP(Tabuľka9[[#This Row],[IČO]],#REF!,#REF!)</f>
        <v>#REF!</v>
      </c>
    </row>
    <row r="1220" spans="1:14" hidden="1" x14ac:dyDescent="0.35">
      <c r="A1220" t="s">
        <v>10</v>
      </c>
      <c r="B1220" t="s">
        <v>42</v>
      </c>
      <c r="C1220" t="s">
        <v>19</v>
      </c>
      <c r="E1220" s="10">
        <f>IF(COUNTIF(cis_DPH!$B$2:$B$84,B1220)&gt;0,D1220*1.1,IF(COUNTIF(cis_DPH!$B$85:$B$171,B1220)&gt;0,D1220*1.2,"chyba"))</f>
        <v>0</v>
      </c>
      <c r="G1220" s="16" t="e">
        <f>_xlfn.XLOOKUP(Tabuľka9[[#This Row],[položka]],#REF!,#REF!)</f>
        <v>#REF!</v>
      </c>
      <c r="I1220" s="15">
        <f>Tabuľka9[[#This Row],[Aktuálna cena v RZ s DPH]]*Tabuľka9[[#This Row],[Priemerný odber za mesiac]]</f>
        <v>0</v>
      </c>
      <c r="K1220" s="17" t="e">
        <f>Tabuľka9[[#This Row],[Cena za MJ s DPH]]*Tabuľka9[[#This Row],[Predpokladaný odber počas 6 mesiacov]]</f>
        <v>#REF!</v>
      </c>
      <c r="L1220" s="1">
        <v>632864</v>
      </c>
      <c r="M1220" t="e">
        <f>_xlfn.XLOOKUP(Tabuľka9[[#This Row],[IČO]],#REF!,#REF!)</f>
        <v>#REF!</v>
      </c>
      <c r="N1220" t="e">
        <f>_xlfn.XLOOKUP(Tabuľka9[[#This Row],[IČO]],#REF!,#REF!)</f>
        <v>#REF!</v>
      </c>
    </row>
    <row r="1221" spans="1:14" hidden="1" x14ac:dyDescent="0.35">
      <c r="A1221" t="s">
        <v>10</v>
      </c>
      <c r="B1221" t="s">
        <v>43</v>
      </c>
      <c r="C1221" t="s">
        <v>13</v>
      </c>
      <c r="E1221" s="10">
        <f>IF(COUNTIF(cis_DPH!$B$2:$B$84,B1221)&gt;0,D1221*1.1,IF(COUNTIF(cis_DPH!$B$85:$B$171,B1221)&gt;0,D1221*1.2,"chyba"))</f>
        <v>0</v>
      </c>
      <c r="G1221" s="16" t="e">
        <f>_xlfn.XLOOKUP(Tabuľka9[[#This Row],[položka]],#REF!,#REF!)</f>
        <v>#REF!</v>
      </c>
      <c r="I1221" s="15">
        <f>Tabuľka9[[#This Row],[Aktuálna cena v RZ s DPH]]*Tabuľka9[[#This Row],[Priemerný odber za mesiac]]</f>
        <v>0</v>
      </c>
      <c r="K1221" s="17" t="e">
        <f>Tabuľka9[[#This Row],[Cena za MJ s DPH]]*Tabuľka9[[#This Row],[Predpokladaný odber počas 6 mesiacov]]</f>
        <v>#REF!</v>
      </c>
      <c r="L1221" s="1">
        <v>632864</v>
      </c>
      <c r="M1221" t="e">
        <f>_xlfn.XLOOKUP(Tabuľka9[[#This Row],[IČO]],#REF!,#REF!)</f>
        <v>#REF!</v>
      </c>
      <c r="N1221" t="e">
        <f>_xlfn.XLOOKUP(Tabuľka9[[#This Row],[IČO]],#REF!,#REF!)</f>
        <v>#REF!</v>
      </c>
    </row>
    <row r="1222" spans="1:14" hidden="1" x14ac:dyDescent="0.35">
      <c r="A1222" t="s">
        <v>10</v>
      </c>
      <c r="B1222" t="s">
        <v>44</v>
      </c>
      <c r="C1222" t="s">
        <v>13</v>
      </c>
      <c r="D1222" s="9">
        <v>0.55000000000000004</v>
      </c>
      <c r="E1222" s="10">
        <f>IF(COUNTIF(cis_DPH!$B$2:$B$84,B1222)&gt;0,D1222*1.1,IF(COUNTIF(cis_DPH!$B$85:$B$171,B1222)&gt;0,D1222*1.2,"chyba"))</f>
        <v>0.66</v>
      </c>
      <c r="G1222" s="16" t="e">
        <f>_xlfn.XLOOKUP(Tabuľka9[[#This Row],[položka]],#REF!,#REF!)</f>
        <v>#REF!</v>
      </c>
      <c r="H1222">
        <v>5</v>
      </c>
      <c r="I1222" s="15">
        <f>Tabuľka9[[#This Row],[Aktuálna cena v RZ s DPH]]*Tabuľka9[[#This Row],[Priemerný odber za mesiac]]</f>
        <v>3.3000000000000003</v>
      </c>
      <c r="K1222" s="17" t="e">
        <f>Tabuľka9[[#This Row],[Cena za MJ s DPH]]*Tabuľka9[[#This Row],[Predpokladaný odber počas 6 mesiacov]]</f>
        <v>#REF!</v>
      </c>
      <c r="L1222" s="1">
        <v>632864</v>
      </c>
      <c r="M1222" t="e">
        <f>_xlfn.XLOOKUP(Tabuľka9[[#This Row],[IČO]],#REF!,#REF!)</f>
        <v>#REF!</v>
      </c>
      <c r="N1222" t="e">
        <f>_xlfn.XLOOKUP(Tabuľka9[[#This Row],[IČO]],#REF!,#REF!)</f>
        <v>#REF!</v>
      </c>
    </row>
    <row r="1223" spans="1:14" hidden="1" x14ac:dyDescent="0.35">
      <c r="A1223" t="s">
        <v>10</v>
      </c>
      <c r="B1223" t="s">
        <v>45</v>
      </c>
      <c r="C1223" t="s">
        <v>13</v>
      </c>
      <c r="E1223" s="10">
        <f>IF(COUNTIF(cis_DPH!$B$2:$B$84,B1223)&gt;0,D1223*1.1,IF(COUNTIF(cis_DPH!$B$85:$B$171,B1223)&gt;0,D1223*1.2,"chyba"))</f>
        <v>0</v>
      </c>
      <c r="G1223" s="16" t="e">
        <f>_xlfn.XLOOKUP(Tabuľka9[[#This Row],[položka]],#REF!,#REF!)</f>
        <v>#REF!</v>
      </c>
      <c r="I1223" s="15">
        <f>Tabuľka9[[#This Row],[Aktuálna cena v RZ s DPH]]*Tabuľka9[[#This Row],[Priemerný odber za mesiac]]</f>
        <v>0</v>
      </c>
      <c r="K1223" s="17" t="e">
        <f>Tabuľka9[[#This Row],[Cena za MJ s DPH]]*Tabuľka9[[#This Row],[Predpokladaný odber počas 6 mesiacov]]</f>
        <v>#REF!</v>
      </c>
      <c r="L1223" s="1">
        <v>632864</v>
      </c>
      <c r="M1223" t="e">
        <f>_xlfn.XLOOKUP(Tabuľka9[[#This Row],[IČO]],#REF!,#REF!)</f>
        <v>#REF!</v>
      </c>
      <c r="N1223" t="e">
        <f>_xlfn.XLOOKUP(Tabuľka9[[#This Row],[IČO]],#REF!,#REF!)</f>
        <v>#REF!</v>
      </c>
    </row>
    <row r="1224" spans="1:14" hidden="1" x14ac:dyDescent="0.35">
      <c r="A1224" t="s">
        <v>10</v>
      </c>
      <c r="B1224" t="s">
        <v>46</v>
      </c>
      <c r="C1224" t="s">
        <v>13</v>
      </c>
      <c r="D1224" s="9">
        <v>0.5</v>
      </c>
      <c r="E1224" s="10">
        <f>IF(COUNTIF(cis_DPH!$B$2:$B$84,B1224)&gt;0,D1224*1.1,IF(COUNTIF(cis_DPH!$B$85:$B$171,B1224)&gt;0,D1224*1.2,"chyba"))</f>
        <v>0.6</v>
      </c>
      <c r="G1224" s="16" t="e">
        <f>_xlfn.XLOOKUP(Tabuľka9[[#This Row],[položka]],#REF!,#REF!)</f>
        <v>#REF!</v>
      </c>
      <c r="H1224">
        <v>40</v>
      </c>
      <c r="I1224" s="15">
        <f>Tabuľka9[[#This Row],[Aktuálna cena v RZ s DPH]]*Tabuľka9[[#This Row],[Priemerný odber za mesiac]]</f>
        <v>24</v>
      </c>
      <c r="K1224" s="17" t="e">
        <f>Tabuľka9[[#This Row],[Cena za MJ s DPH]]*Tabuľka9[[#This Row],[Predpokladaný odber počas 6 mesiacov]]</f>
        <v>#REF!</v>
      </c>
      <c r="L1224" s="1">
        <v>632864</v>
      </c>
      <c r="M1224" t="e">
        <f>_xlfn.XLOOKUP(Tabuľka9[[#This Row],[IČO]],#REF!,#REF!)</f>
        <v>#REF!</v>
      </c>
      <c r="N1224" t="e">
        <f>_xlfn.XLOOKUP(Tabuľka9[[#This Row],[IČO]],#REF!,#REF!)</f>
        <v>#REF!</v>
      </c>
    </row>
    <row r="1225" spans="1:14" hidden="1" x14ac:dyDescent="0.35">
      <c r="A1225" t="s">
        <v>10</v>
      </c>
      <c r="B1225" t="s">
        <v>47</v>
      </c>
      <c r="C1225" t="s">
        <v>48</v>
      </c>
      <c r="E1225" s="10">
        <f>IF(COUNTIF(cis_DPH!$B$2:$B$84,B1225)&gt;0,D1225*1.1,IF(COUNTIF(cis_DPH!$B$85:$B$171,B1225)&gt;0,D1225*1.2,"chyba"))</f>
        <v>0</v>
      </c>
      <c r="G1225" s="16" t="e">
        <f>_xlfn.XLOOKUP(Tabuľka9[[#This Row],[položka]],#REF!,#REF!)</f>
        <v>#REF!</v>
      </c>
      <c r="I1225" s="15">
        <f>Tabuľka9[[#This Row],[Aktuálna cena v RZ s DPH]]*Tabuľka9[[#This Row],[Priemerný odber za mesiac]]</f>
        <v>0</v>
      </c>
      <c r="K1225" s="17" t="e">
        <f>Tabuľka9[[#This Row],[Cena za MJ s DPH]]*Tabuľka9[[#This Row],[Predpokladaný odber počas 6 mesiacov]]</f>
        <v>#REF!</v>
      </c>
      <c r="L1225" s="1">
        <v>632864</v>
      </c>
      <c r="M1225" t="e">
        <f>_xlfn.XLOOKUP(Tabuľka9[[#This Row],[IČO]],#REF!,#REF!)</f>
        <v>#REF!</v>
      </c>
      <c r="N1225" t="e">
        <f>_xlfn.XLOOKUP(Tabuľka9[[#This Row],[IČO]],#REF!,#REF!)</f>
        <v>#REF!</v>
      </c>
    </row>
    <row r="1226" spans="1:14" hidden="1" x14ac:dyDescent="0.35">
      <c r="A1226" t="s">
        <v>10</v>
      </c>
      <c r="B1226" t="s">
        <v>49</v>
      </c>
      <c r="C1226" t="s">
        <v>48</v>
      </c>
      <c r="E1226" s="10">
        <f>IF(COUNTIF(cis_DPH!$B$2:$B$84,B1226)&gt;0,D1226*1.1,IF(COUNTIF(cis_DPH!$B$85:$B$171,B1226)&gt;0,D1226*1.2,"chyba"))</f>
        <v>0</v>
      </c>
      <c r="G1226" s="16" t="e">
        <f>_xlfn.XLOOKUP(Tabuľka9[[#This Row],[položka]],#REF!,#REF!)</f>
        <v>#REF!</v>
      </c>
      <c r="I1226" s="15">
        <f>Tabuľka9[[#This Row],[Aktuálna cena v RZ s DPH]]*Tabuľka9[[#This Row],[Priemerný odber za mesiac]]</f>
        <v>0</v>
      </c>
      <c r="K1226" s="17" t="e">
        <f>Tabuľka9[[#This Row],[Cena za MJ s DPH]]*Tabuľka9[[#This Row],[Predpokladaný odber počas 6 mesiacov]]</f>
        <v>#REF!</v>
      </c>
      <c r="L1226" s="1">
        <v>632864</v>
      </c>
      <c r="M1226" t="e">
        <f>_xlfn.XLOOKUP(Tabuľka9[[#This Row],[IČO]],#REF!,#REF!)</f>
        <v>#REF!</v>
      </c>
      <c r="N1226" t="e">
        <f>_xlfn.XLOOKUP(Tabuľka9[[#This Row],[IČO]],#REF!,#REF!)</f>
        <v>#REF!</v>
      </c>
    </row>
    <row r="1227" spans="1:14" hidden="1" x14ac:dyDescent="0.35">
      <c r="A1227" t="s">
        <v>10</v>
      </c>
      <c r="B1227" t="s">
        <v>50</v>
      </c>
      <c r="C1227" t="s">
        <v>13</v>
      </c>
      <c r="E1227" s="10">
        <f>IF(COUNTIF(cis_DPH!$B$2:$B$84,B1227)&gt;0,D1227*1.1,IF(COUNTIF(cis_DPH!$B$85:$B$171,B1227)&gt;0,D1227*1.2,"chyba"))</f>
        <v>0</v>
      </c>
      <c r="G1227" s="16" t="e">
        <f>_xlfn.XLOOKUP(Tabuľka9[[#This Row],[položka]],#REF!,#REF!)</f>
        <v>#REF!</v>
      </c>
      <c r="I1227" s="15">
        <f>Tabuľka9[[#This Row],[Aktuálna cena v RZ s DPH]]*Tabuľka9[[#This Row],[Priemerný odber za mesiac]]</f>
        <v>0</v>
      </c>
      <c r="K1227" s="17" t="e">
        <f>Tabuľka9[[#This Row],[Cena za MJ s DPH]]*Tabuľka9[[#This Row],[Predpokladaný odber počas 6 mesiacov]]</f>
        <v>#REF!</v>
      </c>
      <c r="L1227" s="1">
        <v>632864</v>
      </c>
      <c r="M1227" t="e">
        <f>_xlfn.XLOOKUP(Tabuľka9[[#This Row],[IČO]],#REF!,#REF!)</f>
        <v>#REF!</v>
      </c>
      <c r="N1227" t="e">
        <f>_xlfn.XLOOKUP(Tabuľka9[[#This Row],[IČO]],#REF!,#REF!)</f>
        <v>#REF!</v>
      </c>
    </row>
    <row r="1228" spans="1:14" hidden="1" x14ac:dyDescent="0.35">
      <c r="A1228" t="s">
        <v>10</v>
      </c>
      <c r="B1228" t="s">
        <v>51</v>
      </c>
      <c r="C1228" t="s">
        <v>13</v>
      </c>
      <c r="E1228" s="10">
        <f>IF(COUNTIF(cis_DPH!$B$2:$B$84,B1228)&gt;0,D1228*1.1,IF(COUNTIF(cis_DPH!$B$85:$B$171,B1228)&gt;0,D1228*1.2,"chyba"))</f>
        <v>0</v>
      </c>
      <c r="G1228" s="16" t="e">
        <f>_xlfn.XLOOKUP(Tabuľka9[[#This Row],[položka]],#REF!,#REF!)</f>
        <v>#REF!</v>
      </c>
      <c r="I1228" s="15">
        <f>Tabuľka9[[#This Row],[Aktuálna cena v RZ s DPH]]*Tabuľka9[[#This Row],[Priemerný odber za mesiac]]</f>
        <v>0</v>
      </c>
      <c r="K1228" s="17" t="e">
        <f>Tabuľka9[[#This Row],[Cena za MJ s DPH]]*Tabuľka9[[#This Row],[Predpokladaný odber počas 6 mesiacov]]</f>
        <v>#REF!</v>
      </c>
      <c r="L1228" s="1">
        <v>632864</v>
      </c>
      <c r="M1228" t="e">
        <f>_xlfn.XLOOKUP(Tabuľka9[[#This Row],[IČO]],#REF!,#REF!)</f>
        <v>#REF!</v>
      </c>
      <c r="N1228" t="e">
        <f>_xlfn.XLOOKUP(Tabuľka9[[#This Row],[IČO]],#REF!,#REF!)</f>
        <v>#REF!</v>
      </c>
    </row>
    <row r="1229" spans="1:14" hidden="1" x14ac:dyDescent="0.35">
      <c r="A1229" t="s">
        <v>10</v>
      </c>
      <c r="B1229" t="s">
        <v>52</v>
      </c>
      <c r="C1229" t="s">
        <v>13</v>
      </c>
      <c r="E1229" s="10">
        <f>IF(COUNTIF(cis_DPH!$B$2:$B$84,B1229)&gt;0,D1229*1.1,IF(COUNTIF(cis_DPH!$B$85:$B$171,B1229)&gt;0,D1229*1.2,"chyba"))</f>
        <v>0</v>
      </c>
      <c r="G1229" s="16" t="e">
        <f>_xlfn.XLOOKUP(Tabuľka9[[#This Row],[položka]],#REF!,#REF!)</f>
        <v>#REF!</v>
      </c>
      <c r="I1229" s="15">
        <f>Tabuľka9[[#This Row],[Aktuálna cena v RZ s DPH]]*Tabuľka9[[#This Row],[Priemerný odber za mesiac]]</f>
        <v>0</v>
      </c>
      <c r="K1229" s="17" t="e">
        <f>Tabuľka9[[#This Row],[Cena za MJ s DPH]]*Tabuľka9[[#This Row],[Predpokladaný odber počas 6 mesiacov]]</f>
        <v>#REF!</v>
      </c>
      <c r="L1229" s="1">
        <v>632864</v>
      </c>
      <c r="M1229" t="e">
        <f>_xlfn.XLOOKUP(Tabuľka9[[#This Row],[IČO]],#REF!,#REF!)</f>
        <v>#REF!</v>
      </c>
      <c r="N1229" t="e">
        <f>_xlfn.XLOOKUP(Tabuľka9[[#This Row],[IČO]],#REF!,#REF!)</f>
        <v>#REF!</v>
      </c>
    </row>
    <row r="1230" spans="1:14" hidden="1" x14ac:dyDescent="0.35">
      <c r="A1230" t="s">
        <v>10</v>
      </c>
      <c r="B1230" t="s">
        <v>53</v>
      </c>
      <c r="C1230" t="s">
        <v>13</v>
      </c>
      <c r="E1230" s="10">
        <f>IF(COUNTIF(cis_DPH!$B$2:$B$84,B1230)&gt;0,D1230*1.1,IF(COUNTIF(cis_DPH!$B$85:$B$171,B1230)&gt;0,D1230*1.2,"chyba"))</f>
        <v>0</v>
      </c>
      <c r="G1230" s="16" t="e">
        <f>_xlfn.XLOOKUP(Tabuľka9[[#This Row],[položka]],#REF!,#REF!)</f>
        <v>#REF!</v>
      </c>
      <c r="I1230" s="15">
        <f>Tabuľka9[[#This Row],[Aktuálna cena v RZ s DPH]]*Tabuľka9[[#This Row],[Priemerný odber za mesiac]]</f>
        <v>0</v>
      </c>
      <c r="K1230" s="17" t="e">
        <f>Tabuľka9[[#This Row],[Cena za MJ s DPH]]*Tabuľka9[[#This Row],[Predpokladaný odber počas 6 mesiacov]]</f>
        <v>#REF!</v>
      </c>
      <c r="L1230" s="1">
        <v>632864</v>
      </c>
      <c r="M1230" t="e">
        <f>_xlfn.XLOOKUP(Tabuľka9[[#This Row],[IČO]],#REF!,#REF!)</f>
        <v>#REF!</v>
      </c>
      <c r="N1230" t="e">
        <f>_xlfn.XLOOKUP(Tabuľka9[[#This Row],[IČO]],#REF!,#REF!)</f>
        <v>#REF!</v>
      </c>
    </row>
    <row r="1231" spans="1:14" hidden="1" x14ac:dyDescent="0.35">
      <c r="A1231" t="s">
        <v>10</v>
      </c>
      <c r="B1231" t="s">
        <v>54</v>
      </c>
      <c r="C1231" t="s">
        <v>13</v>
      </c>
      <c r="D1231" s="9">
        <v>1.5</v>
      </c>
      <c r="E1231" s="10">
        <f>IF(COUNTIF(cis_DPH!$B$2:$B$84,B1231)&gt;0,D1231*1.1,IF(COUNTIF(cis_DPH!$B$85:$B$171,B1231)&gt;0,D1231*1.2,"chyba"))</f>
        <v>1.6500000000000001</v>
      </c>
      <c r="G1231" s="16" t="e">
        <f>_xlfn.XLOOKUP(Tabuľka9[[#This Row],[položka]],#REF!,#REF!)</f>
        <v>#REF!</v>
      </c>
      <c r="H1231">
        <v>10</v>
      </c>
      <c r="I1231" s="15">
        <f>Tabuľka9[[#This Row],[Aktuálna cena v RZ s DPH]]*Tabuľka9[[#This Row],[Priemerný odber za mesiac]]</f>
        <v>16.5</v>
      </c>
      <c r="K1231" s="17" t="e">
        <f>Tabuľka9[[#This Row],[Cena za MJ s DPH]]*Tabuľka9[[#This Row],[Predpokladaný odber počas 6 mesiacov]]</f>
        <v>#REF!</v>
      </c>
      <c r="L1231" s="1">
        <v>632864</v>
      </c>
      <c r="M1231" t="e">
        <f>_xlfn.XLOOKUP(Tabuľka9[[#This Row],[IČO]],#REF!,#REF!)</f>
        <v>#REF!</v>
      </c>
      <c r="N1231" t="e">
        <f>_xlfn.XLOOKUP(Tabuľka9[[#This Row],[IČO]],#REF!,#REF!)</f>
        <v>#REF!</v>
      </c>
    </row>
    <row r="1232" spans="1:14" hidden="1" x14ac:dyDescent="0.35">
      <c r="A1232" t="s">
        <v>10</v>
      </c>
      <c r="B1232" t="s">
        <v>55</v>
      </c>
      <c r="C1232" t="s">
        <v>13</v>
      </c>
      <c r="E1232" s="10">
        <f>IF(COUNTIF(cis_DPH!$B$2:$B$84,B1232)&gt;0,D1232*1.1,IF(COUNTIF(cis_DPH!$B$85:$B$171,B1232)&gt;0,D1232*1.2,"chyba"))</f>
        <v>0</v>
      </c>
      <c r="G1232" s="16" t="e">
        <f>_xlfn.XLOOKUP(Tabuľka9[[#This Row],[položka]],#REF!,#REF!)</f>
        <v>#REF!</v>
      </c>
      <c r="I1232" s="15">
        <f>Tabuľka9[[#This Row],[Aktuálna cena v RZ s DPH]]*Tabuľka9[[#This Row],[Priemerný odber za mesiac]]</f>
        <v>0</v>
      </c>
      <c r="K1232" s="17" t="e">
        <f>Tabuľka9[[#This Row],[Cena za MJ s DPH]]*Tabuľka9[[#This Row],[Predpokladaný odber počas 6 mesiacov]]</f>
        <v>#REF!</v>
      </c>
      <c r="L1232" s="1">
        <v>632864</v>
      </c>
      <c r="M1232" t="e">
        <f>_xlfn.XLOOKUP(Tabuľka9[[#This Row],[IČO]],#REF!,#REF!)</f>
        <v>#REF!</v>
      </c>
      <c r="N1232" t="e">
        <f>_xlfn.XLOOKUP(Tabuľka9[[#This Row],[IČO]],#REF!,#REF!)</f>
        <v>#REF!</v>
      </c>
    </row>
    <row r="1233" spans="1:14" hidden="1" x14ac:dyDescent="0.35">
      <c r="A1233" t="s">
        <v>10</v>
      </c>
      <c r="B1233" t="s">
        <v>56</v>
      </c>
      <c r="C1233" t="s">
        <v>13</v>
      </c>
      <c r="D1233" s="9">
        <v>2.6</v>
      </c>
      <c r="E1233" s="10">
        <f>IF(COUNTIF(cis_DPH!$B$2:$B$84,B1233)&gt;0,D1233*1.1,IF(COUNTIF(cis_DPH!$B$85:$B$171,B1233)&gt;0,D1233*1.2,"chyba"))</f>
        <v>2.8600000000000003</v>
      </c>
      <c r="G1233" s="16" t="e">
        <f>_xlfn.XLOOKUP(Tabuľka9[[#This Row],[položka]],#REF!,#REF!)</f>
        <v>#REF!</v>
      </c>
      <c r="H1233">
        <v>50</v>
      </c>
      <c r="I1233" s="15">
        <f>Tabuľka9[[#This Row],[Aktuálna cena v RZ s DPH]]*Tabuľka9[[#This Row],[Priemerný odber za mesiac]]</f>
        <v>143.00000000000003</v>
      </c>
      <c r="K1233" s="17" t="e">
        <f>Tabuľka9[[#This Row],[Cena za MJ s DPH]]*Tabuľka9[[#This Row],[Predpokladaný odber počas 6 mesiacov]]</f>
        <v>#REF!</v>
      </c>
      <c r="L1233" s="1">
        <v>632864</v>
      </c>
      <c r="M1233" t="e">
        <f>_xlfn.XLOOKUP(Tabuľka9[[#This Row],[IČO]],#REF!,#REF!)</f>
        <v>#REF!</v>
      </c>
      <c r="N1233" t="e">
        <f>_xlfn.XLOOKUP(Tabuľka9[[#This Row],[IČO]],#REF!,#REF!)</f>
        <v>#REF!</v>
      </c>
    </row>
    <row r="1234" spans="1:14" hidden="1" x14ac:dyDescent="0.35">
      <c r="A1234" t="s">
        <v>10</v>
      </c>
      <c r="B1234" t="s">
        <v>57</v>
      </c>
      <c r="C1234" t="s">
        <v>13</v>
      </c>
      <c r="E1234" s="10">
        <f>IF(COUNTIF(cis_DPH!$B$2:$B$84,B1234)&gt;0,D1234*1.1,IF(COUNTIF(cis_DPH!$B$85:$B$171,B1234)&gt;0,D1234*1.2,"chyba"))</f>
        <v>0</v>
      </c>
      <c r="G1234" s="16" t="e">
        <f>_xlfn.XLOOKUP(Tabuľka9[[#This Row],[položka]],#REF!,#REF!)</f>
        <v>#REF!</v>
      </c>
      <c r="I1234" s="15">
        <f>Tabuľka9[[#This Row],[Aktuálna cena v RZ s DPH]]*Tabuľka9[[#This Row],[Priemerný odber za mesiac]]</f>
        <v>0</v>
      </c>
      <c r="K1234" s="17" t="e">
        <f>Tabuľka9[[#This Row],[Cena za MJ s DPH]]*Tabuľka9[[#This Row],[Predpokladaný odber počas 6 mesiacov]]</f>
        <v>#REF!</v>
      </c>
      <c r="L1234" s="1">
        <v>632864</v>
      </c>
      <c r="M1234" t="e">
        <f>_xlfn.XLOOKUP(Tabuľka9[[#This Row],[IČO]],#REF!,#REF!)</f>
        <v>#REF!</v>
      </c>
      <c r="N1234" t="e">
        <f>_xlfn.XLOOKUP(Tabuľka9[[#This Row],[IČO]],#REF!,#REF!)</f>
        <v>#REF!</v>
      </c>
    </row>
    <row r="1235" spans="1:14" hidden="1" x14ac:dyDescent="0.35">
      <c r="A1235" t="s">
        <v>10</v>
      </c>
      <c r="B1235" t="s">
        <v>58</v>
      </c>
      <c r="C1235" t="s">
        <v>13</v>
      </c>
      <c r="E1235" s="10">
        <f>IF(COUNTIF(cis_DPH!$B$2:$B$84,B1235)&gt;0,D1235*1.1,IF(COUNTIF(cis_DPH!$B$85:$B$171,B1235)&gt;0,D1235*1.2,"chyba"))</f>
        <v>0</v>
      </c>
      <c r="G1235" s="16" t="e">
        <f>_xlfn.XLOOKUP(Tabuľka9[[#This Row],[položka]],#REF!,#REF!)</f>
        <v>#REF!</v>
      </c>
      <c r="I1235" s="15">
        <f>Tabuľka9[[#This Row],[Aktuálna cena v RZ s DPH]]*Tabuľka9[[#This Row],[Priemerný odber za mesiac]]</f>
        <v>0</v>
      </c>
      <c r="K1235" s="17" t="e">
        <f>Tabuľka9[[#This Row],[Cena za MJ s DPH]]*Tabuľka9[[#This Row],[Predpokladaný odber počas 6 mesiacov]]</f>
        <v>#REF!</v>
      </c>
      <c r="L1235" s="1">
        <v>632864</v>
      </c>
      <c r="M1235" t="e">
        <f>_xlfn.XLOOKUP(Tabuľka9[[#This Row],[IČO]],#REF!,#REF!)</f>
        <v>#REF!</v>
      </c>
      <c r="N1235" t="e">
        <f>_xlfn.XLOOKUP(Tabuľka9[[#This Row],[IČO]],#REF!,#REF!)</f>
        <v>#REF!</v>
      </c>
    </row>
    <row r="1236" spans="1:14" hidden="1" x14ac:dyDescent="0.35">
      <c r="A1236" t="s">
        <v>10</v>
      </c>
      <c r="B1236" t="s">
        <v>59</v>
      </c>
      <c r="C1236" t="s">
        <v>13</v>
      </c>
      <c r="D1236" s="9">
        <v>1</v>
      </c>
      <c r="E1236" s="10">
        <f>IF(COUNTIF(cis_DPH!$B$2:$B$84,B1236)&gt;0,D1236*1.1,IF(COUNTIF(cis_DPH!$B$85:$B$171,B1236)&gt;0,D1236*1.2,"chyba"))</f>
        <v>1.2</v>
      </c>
      <c r="G1236" s="16" t="e">
        <f>_xlfn.XLOOKUP(Tabuľka9[[#This Row],[položka]],#REF!,#REF!)</f>
        <v>#REF!</v>
      </c>
      <c r="H1236">
        <v>10</v>
      </c>
      <c r="I1236" s="15">
        <f>Tabuľka9[[#This Row],[Aktuálna cena v RZ s DPH]]*Tabuľka9[[#This Row],[Priemerný odber za mesiac]]</f>
        <v>12</v>
      </c>
      <c r="K1236" s="17" t="e">
        <f>Tabuľka9[[#This Row],[Cena za MJ s DPH]]*Tabuľka9[[#This Row],[Predpokladaný odber počas 6 mesiacov]]</f>
        <v>#REF!</v>
      </c>
      <c r="L1236" s="1">
        <v>632864</v>
      </c>
      <c r="M1236" t="e">
        <f>_xlfn.XLOOKUP(Tabuľka9[[#This Row],[IČO]],#REF!,#REF!)</f>
        <v>#REF!</v>
      </c>
      <c r="N1236" t="e">
        <f>_xlfn.XLOOKUP(Tabuľka9[[#This Row],[IČO]],#REF!,#REF!)</f>
        <v>#REF!</v>
      </c>
    </row>
    <row r="1237" spans="1:14" hidden="1" x14ac:dyDescent="0.35">
      <c r="A1237" t="s">
        <v>10</v>
      </c>
      <c r="B1237" t="s">
        <v>60</v>
      </c>
      <c r="C1237" t="s">
        <v>13</v>
      </c>
      <c r="E1237" s="10">
        <f>IF(COUNTIF(cis_DPH!$B$2:$B$84,B1237)&gt;0,D1237*1.1,IF(COUNTIF(cis_DPH!$B$85:$B$171,B1237)&gt;0,D1237*1.2,"chyba"))</f>
        <v>0</v>
      </c>
      <c r="G1237" s="16" t="e">
        <f>_xlfn.XLOOKUP(Tabuľka9[[#This Row],[položka]],#REF!,#REF!)</f>
        <v>#REF!</v>
      </c>
      <c r="I1237" s="15">
        <f>Tabuľka9[[#This Row],[Aktuálna cena v RZ s DPH]]*Tabuľka9[[#This Row],[Priemerný odber za mesiac]]</f>
        <v>0</v>
      </c>
      <c r="K1237" s="17" t="e">
        <f>Tabuľka9[[#This Row],[Cena za MJ s DPH]]*Tabuľka9[[#This Row],[Predpokladaný odber počas 6 mesiacov]]</f>
        <v>#REF!</v>
      </c>
      <c r="L1237" s="1">
        <v>632864</v>
      </c>
      <c r="M1237" t="e">
        <f>_xlfn.XLOOKUP(Tabuľka9[[#This Row],[IČO]],#REF!,#REF!)</f>
        <v>#REF!</v>
      </c>
      <c r="N1237" t="e">
        <f>_xlfn.XLOOKUP(Tabuľka9[[#This Row],[IČO]],#REF!,#REF!)</f>
        <v>#REF!</v>
      </c>
    </row>
    <row r="1238" spans="1:14" hidden="1" x14ac:dyDescent="0.35">
      <c r="A1238" t="s">
        <v>10</v>
      </c>
      <c r="B1238" t="s">
        <v>61</v>
      </c>
      <c r="C1238" t="s">
        <v>19</v>
      </c>
      <c r="E1238" s="10">
        <f>IF(COUNTIF(cis_DPH!$B$2:$B$84,B1238)&gt;0,D1238*1.1,IF(COUNTIF(cis_DPH!$B$85:$B$171,B1238)&gt;0,D1238*1.2,"chyba"))</f>
        <v>0</v>
      </c>
      <c r="G1238" s="16" t="e">
        <f>_xlfn.XLOOKUP(Tabuľka9[[#This Row],[položka]],#REF!,#REF!)</f>
        <v>#REF!</v>
      </c>
      <c r="I1238" s="15">
        <f>Tabuľka9[[#This Row],[Aktuálna cena v RZ s DPH]]*Tabuľka9[[#This Row],[Priemerný odber za mesiac]]</f>
        <v>0</v>
      </c>
      <c r="K1238" s="17" t="e">
        <f>Tabuľka9[[#This Row],[Cena za MJ s DPH]]*Tabuľka9[[#This Row],[Predpokladaný odber počas 6 mesiacov]]</f>
        <v>#REF!</v>
      </c>
      <c r="L1238" s="1">
        <v>632864</v>
      </c>
      <c r="M1238" t="e">
        <f>_xlfn.XLOOKUP(Tabuľka9[[#This Row],[IČO]],#REF!,#REF!)</f>
        <v>#REF!</v>
      </c>
      <c r="N1238" t="e">
        <f>_xlfn.XLOOKUP(Tabuľka9[[#This Row],[IČO]],#REF!,#REF!)</f>
        <v>#REF!</v>
      </c>
    </row>
    <row r="1239" spans="1:14" hidden="1" x14ac:dyDescent="0.35">
      <c r="A1239" t="s">
        <v>10</v>
      </c>
      <c r="B1239" t="s">
        <v>62</v>
      </c>
      <c r="C1239" t="s">
        <v>13</v>
      </c>
      <c r="D1239" s="9">
        <v>1.3</v>
      </c>
      <c r="E1239" s="10">
        <f>IF(COUNTIF(cis_DPH!$B$2:$B$84,B1239)&gt;0,D1239*1.1,IF(COUNTIF(cis_DPH!$B$85:$B$171,B1239)&gt;0,D1239*1.2,"chyba"))</f>
        <v>1.56</v>
      </c>
      <c r="G1239" s="16" t="e">
        <f>_xlfn.XLOOKUP(Tabuľka9[[#This Row],[položka]],#REF!,#REF!)</f>
        <v>#REF!</v>
      </c>
      <c r="H1239">
        <v>10</v>
      </c>
      <c r="I1239" s="15">
        <f>Tabuľka9[[#This Row],[Aktuálna cena v RZ s DPH]]*Tabuľka9[[#This Row],[Priemerný odber za mesiac]]</f>
        <v>15.600000000000001</v>
      </c>
      <c r="K1239" s="17" t="e">
        <f>Tabuľka9[[#This Row],[Cena za MJ s DPH]]*Tabuľka9[[#This Row],[Predpokladaný odber počas 6 mesiacov]]</f>
        <v>#REF!</v>
      </c>
      <c r="L1239" s="1">
        <v>632864</v>
      </c>
      <c r="M1239" t="e">
        <f>_xlfn.XLOOKUP(Tabuľka9[[#This Row],[IČO]],#REF!,#REF!)</f>
        <v>#REF!</v>
      </c>
      <c r="N1239" t="e">
        <f>_xlfn.XLOOKUP(Tabuľka9[[#This Row],[IČO]],#REF!,#REF!)</f>
        <v>#REF!</v>
      </c>
    </row>
    <row r="1240" spans="1:14" hidden="1" x14ac:dyDescent="0.35">
      <c r="A1240" t="s">
        <v>10</v>
      </c>
      <c r="B1240" t="s">
        <v>63</v>
      </c>
      <c r="C1240" t="s">
        <v>13</v>
      </c>
      <c r="E1240" s="10">
        <f>IF(COUNTIF(cis_DPH!$B$2:$B$84,B1240)&gt;0,D1240*1.1,IF(COUNTIF(cis_DPH!$B$85:$B$171,B1240)&gt;0,D1240*1.2,"chyba"))</f>
        <v>0</v>
      </c>
      <c r="G1240" s="16" t="e">
        <f>_xlfn.XLOOKUP(Tabuľka9[[#This Row],[položka]],#REF!,#REF!)</f>
        <v>#REF!</v>
      </c>
      <c r="I1240" s="15">
        <f>Tabuľka9[[#This Row],[Aktuálna cena v RZ s DPH]]*Tabuľka9[[#This Row],[Priemerný odber za mesiac]]</f>
        <v>0</v>
      </c>
      <c r="K1240" s="17" t="e">
        <f>Tabuľka9[[#This Row],[Cena za MJ s DPH]]*Tabuľka9[[#This Row],[Predpokladaný odber počas 6 mesiacov]]</f>
        <v>#REF!</v>
      </c>
      <c r="L1240" s="1">
        <v>632864</v>
      </c>
      <c r="M1240" t="e">
        <f>_xlfn.XLOOKUP(Tabuľka9[[#This Row],[IČO]],#REF!,#REF!)</f>
        <v>#REF!</v>
      </c>
      <c r="N1240" t="e">
        <f>_xlfn.XLOOKUP(Tabuľka9[[#This Row],[IČO]],#REF!,#REF!)</f>
        <v>#REF!</v>
      </c>
    </row>
    <row r="1241" spans="1:14" hidden="1" x14ac:dyDescent="0.35">
      <c r="A1241" t="s">
        <v>10</v>
      </c>
      <c r="B1241" t="s">
        <v>64</v>
      </c>
      <c r="C1241" t="s">
        <v>19</v>
      </c>
      <c r="E1241" s="10">
        <f>IF(COUNTIF(cis_DPH!$B$2:$B$84,B1241)&gt;0,D1241*1.1,IF(COUNTIF(cis_DPH!$B$85:$B$171,B1241)&gt;0,D1241*1.2,"chyba"))</f>
        <v>0</v>
      </c>
      <c r="G1241" s="16" t="e">
        <f>_xlfn.XLOOKUP(Tabuľka9[[#This Row],[položka]],#REF!,#REF!)</f>
        <v>#REF!</v>
      </c>
      <c r="I1241" s="15">
        <f>Tabuľka9[[#This Row],[Aktuálna cena v RZ s DPH]]*Tabuľka9[[#This Row],[Priemerný odber za mesiac]]</f>
        <v>0</v>
      </c>
      <c r="K1241" s="17" t="e">
        <f>Tabuľka9[[#This Row],[Cena za MJ s DPH]]*Tabuľka9[[#This Row],[Predpokladaný odber počas 6 mesiacov]]</f>
        <v>#REF!</v>
      </c>
      <c r="L1241" s="1">
        <v>632864</v>
      </c>
      <c r="M1241" t="e">
        <f>_xlfn.XLOOKUP(Tabuľka9[[#This Row],[IČO]],#REF!,#REF!)</f>
        <v>#REF!</v>
      </c>
      <c r="N1241" t="e">
        <f>_xlfn.XLOOKUP(Tabuľka9[[#This Row],[IČO]],#REF!,#REF!)</f>
        <v>#REF!</v>
      </c>
    </row>
    <row r="1242" spans="1:14" hidden="1" x14ac:dyDescent="0.35">
      <c r="A1242" t="s">
        <v>10</v>
      </c>
      <c r="B1242" t="s">
        <v>65</v>
      </c>
      <c r="C1242" t="s">
        <v>19</v>
      </c>
      <c r="D1242" s="9">
        <v>1.69</v>
      </c>
      <c r="E1242" s="10">
        <f>IF(COUNTIF(cis_DPH!$B$2:$B$84,B1242)&gt;0,D1242*1.1,IF(COUNTIF(cis_DPH!$B$85:$B$171,B1242)&gt;0,D1242*1.2,"chyba"))</f>
        <v>1.859</v>
      </c>
      <c r="G1242" s="16" t="e">
        <f>_xlfn.XLOOKUP(Tabuľka9[[#This Row],[položka]],#REF!,#REF!)</f>
        <v>#REF!</v>
      </c>
      <c r="H1242">
        <v>50</v>
      </c>
      <c r="I1242" s="15">
        <f>Tabuľka9[[#This Row],[Aktuálna cena v RZ s DPH]]*Tabuľka9[[#This Row],[Priemerný odber za mesiac]]</f>
        <v>92.95</v>
      </c>
      <c r="K1242" s="17" t="e">
        <f>Tabuľka9[[#This Row],[Cena za MJ s DPH]]*Tabuľka9[[#This Row],[Predpokladaný odber počas 6 mesiacov]]</f>
        <v>#REF!</v>
      </c>
      <c r="L1242" s="1">
        <v>632864</v>
      </c>
      <c r="M1242" t="e">
        <f>_xlfn.XLOOKUP(Tabuľka9[[#This Row],[IČO]],#REF!,#REF!)</f>
        <v>#REF!</v>
      </c>
      <c r="N1242" t="e">
        <f>_xlfn.XLOOKUP(Tabuľka9[[#This Row],[IČO]],#REF!,#REF!)</f>
        <v>#REF!</v>
      </c>
    </row>
    <row r="1243" spans="1:14" hidden="1" x14ac:dyDescent="0.35">
      <c r="A1243" t="s">
        <v>10</v>
      </c>
      <c r="B1243" t="s">
        <v>66</v>
      </c>
      <c r="C1243" t="s">
        <v>19</v>
      </c>
      <c r="E1243" s="10">
        <f>IF(COUNTIF(cis_DPH!$B$2:$B$84,B1243)&gt;0,D1243*1.1,IF(COUNTIF(cis_DPH!$B$85:$B$171,B1243)&gt;0,D1243*1.2,"chyba"))</f>
        <v>0</v>
      </c>
      <c r="G1243" s="16" t="e">
        <f>_xlfn.XLOOKUP(Tabuľka9[[#This Row],[položka]],#REF!,#REF!)</f>
        <v>#REF!</v>
      </c>
      <c r="I1243" s="15">
        <f>Tabuľka9[[#This Row],[Aktuálna cena v RZ s DPH]]*Tabuľka9[[#This Row],[Priemerný odber za mesiac]]</f>
        <v>0</v>
      </c>
      <c r="K1243" s="17" t="e">
        <f>Tabuľka9[[#This Row],[Cena za MJ s DPH]]*Tabuľka9[[#This Row],[Predpokladaný odber počas 6 mesiacov]]</f>
        <v>#REF!</v>
      </c>
      <c r="L1243" s="1">
        <v>632864</v>
      </c>
      <c r="M1243" t="e">
        <f>_xlfn.XLOOKUP(Tabuľka9[[#This Row],[IČO]],#REF!,#REF!)</f>
        <v>#REF!</v>
      </c>
      <c r="N1243" t="e">
        <f>_xlfn.XLOOKUP(Tabuľka9[[#This Row],[IČO]],#REF!,#REF!)</f>
        <v>#REF!</v>
      </c>
    </row>
    <row r="1244" spans="1:14" hidden="1" x14ac:dyDescent="0.35">
      <c r="A1244" t="s">
        <v>10</v>
      </c>
      <c r="B1244" t="s">
        <v>67</v>
      </c>
      <c r="C1244" t="s">
        <v>13</v>
      </c>
      <c r="E1244" s="10">
        <f>IF(COUNTIF(cis_DPH!$B$2:$B$84,B1244)&gt;0,D1244*1.1,IF(COUNTIF(cis_DPH!$B$85:$B$171,B1244)&gt;0,D1244*1.2,"chyba"))</f>
        <v>0</v>
      </c>
      <c r="G1244" s="16" t="e">
        <f>_xlfn.XLOOKUP(Tabuľka9[[#This Row],[položka]],#REF!,#REF!)</f>
        <v>#REF!</v>
      </c>
      <c r="I1244" s="15">
        <f>Tabuľka9[[#This Row],[Aktuálna cena v RZ s DPH]]*Tabuľka9[[#This Row],[Priemerný odber za mesiac]]</f>
        <v>0</v>
      </c>
      <c r="K1244" s="17" t="e">
        <f>Tabuľka9[[#This Row],[Cena za MJ s DPH]]*Tabuľka9[[#This Row],[Predpokladaný odber počas 6 mesiacov]]</f>
        <v>#REF!</v>
      </c>
      <c r="L1244" s="1">
        <v>632864</v>
      </c>
      <c r="M1244" t="e">
        <f>_xlfn.XLOOKUP(Tabuľka9[[#This Row],[IČO]],#REF!,#REF!)</f>
        <v>#REF!</v>
      </c>
      <c r="N1244" t="e">
        <f>_xlfn.XLOOKUP(Tabuľka9[[#This Row],[IČO]],#REF!,#REF!)</f>
        <v>#REF!</v>
      </c>
    </row>
    <row r="1245" spans="1:14" hidden="1" x14ac:dyDescent="0.35">
      <c r="A1245" t="s">
        <v>10</v>
      </c>
      <c r="B1245" t="s">
        <v>68</v>
      </c>
      <c r="C1245" t="s">
        <v>13</v>
      </c>
      <c r="E1245" s="10">
        <f>IF(COUNTIF(cis_DPH!$B$2:$B$84,B1245)&gt;0,D1245*1.1,IF(COUNTIF(cis_DPH!$B$85:$B$171,B1245)&gt;0,D1245*1.2,"chyba"))</f>
        <v>0</v>
      </c>
      <c r="G1245" s="16" t="e">
        <f>_xlfn.XLOOKUP(Tabuľka9[[#This Row],[položka]],#REF!,#REF!)</f>
        <v>#REF!</v>
      </c>
      <c r="I1245" s="15">
        <f>Tabuľka9[[#This Row],[Aktuálna cena v RZ s DPH]]*Tabuľka9[[#This Row],[Priemerný odber za mesiac]]</f>
        <v>0</v>
      </c>
      <c r="K1245" s="17" t="e">
        <f>Tabuľka9[[#This Row],[Cena za MJ s DPH]]*Tabuľka9[[#This Row],[Predpokladaný odber počas 6 mesiacov]]</f>
        <v>#REF!</v>
      </c>
      <c r="L1245" s="1">
        <v>632864</v>
      </c>
      <c r="M1245" t="e">
        <f>_xlfn.XLOOKUP(Tabuľka9[[#This Row],[IČO]],#REF!,#REF!)</f>
        <v>#REF!</v>
      </c>
      <c r="N1245" t="e">
        <f>_xlfn.XLOOKUP(Tabuľka9[[#This Row],[IČO]],#REF!,#REF!)</f>
        <v>#REF!</v>
      </c>
    </row>
    <row r="1246" spans="1:14" hidden="1" x14ac:dyDescent="0.35">
      <c r="A1246" t="s">
        <v>10</v>
      </c>
      <c r="B1246" t="s">
        <v>69</v>
      </c>
      <c r="C1246" t="s">
        <v>13</v>
      </c>
      <c r="D1246" s="9">
        <v>1.05</v>
      </c>
      <c r="E1246" s="10">
        <f>IF(COUNTIF(cis_DPH!$B$2:$B$84,B1246)&gt;0,D1246*1.1,IF(COUNTIF(cis_DPH!$B$85:$B$171,B1246)&gt;0,D1246*1.2,"chyba"))</f>
        <v>1.1550000000000002</v>
      </c>
      <c r="G1246" s="16" t="e">
        <f>_xlfn.XLOOKUP(Tabuľka9[[#This Row],[položka]],#REF!,#REF!)</f>
        <v>#REF!</v>
      </c>
      <c r="H1246">
        <v>40</v>
      </c>
      <c r="I1246" s="15">
        <f>Tabuľka9[[#This Row],[Aktuálna cena v RZ s DPH]]*Tabuľka9[[#This Row],[Priemerný odber za mesiac]]</f>
        <v>46.20000000000001</v>
      </c>
      <c r="K1246" s="17" t="e">
        <f>Tabuľka9[[#This Row],[Cena za MJ s DPH]]*Tabuľka9[[#This Row],[Predpokladaný odber počas 6 mesiacov]]</f>
        <v>#REF!</v>
      </c>
      <c r="L1246" s="1">
        <v>632864</v>
      </c>
      <c r="M1246" t="e">
        <f>_xlfn.XLOOKUP(Tabuľka9[[#This Row],[IČO]],#REF!,#REF!)</f>
        <v>#REF!</v>
      </c>
      <c r="N1246" t="e">
        <f>_xlfn.XLOOKUP(Tabuľka9[[#This Row],[IČO]],#REF!,#REF!)</f>
        <v>#REF!</v>
      </c>
    </row>
    <row r="1247" spans="1:14" hidden="1" x14ac:dyDescent="0.35">
      <c r="A1247" t="s">
        <v>10</v>
      </c>
      <c r="B1247" t="s">
        <v>70</v>
      </c>
      <c r="C1247" t="s">
        <v>13</v>
      </c>
      <c r="D1247" s="9">
        <v>2</v>
      </c>
      <c r="E1247" s="10">
        <f>IF(COUNTIF(cis_DPH!$B$2:$B$84,B1247)&gt;0,D1247*1.1,IF(COUNTIF(cis_DPH!$B$85:$B$171,B1247)&gt;0,D1247*1.2,"chyba"))</f>
        <v>2.2000000000000002</v>
      </c>
      <c r="G1247" s="16" t="e">
        <f>_xlfn.XLOOKUP(Tabuľka9[[#This Row],[položka]],#REF!,#REF!)</f>
        <v>#REF!</v>
      </c>
      <c r="H1247">
        <v>10</v>
      </c>
      <c r="I1247" s="15">
        <f>Tabuľka9[[#This Row],[Aktuálna cena v RZ s DPH]]*Tabuľka9[[#This Row],[Priemerný odber za mesiac]]</f>
        <v>22</v>
      </c>
      <c r="K1247" s="17" t="e">
        <f>Tabuľka9[[#This Row],[Cena za MJ s DPH]]*Tabuľka9[[#This Row],[Predpokladaný odber počas 6 mesiacov]]</f>
        <v>#REF!</v>
      </c>
      <c r="L1247" s="1">
        <v>632864</v>
      </c>
      <c r="M1247" t="e">
        <f>_xlfn.XLOOKUP(Tabuľka9[[#This Row],[IČO]],#REF!,#REF!)</f>
        <v>#REF!</v>
      </c>
      <c r="N1247" t="e">
        <f>_xlfn.XLOOKUP(Tabuľka9[[#This Row],[IČO]],#REF!,#REF!)</f>
        <v>#REF!</v>
      </c>
    </row>
    <row r="1248" spans="1:14" hidden="1" x14ac:dyDescent="0.35">
      <c r="A1248" t="s">
        <v>10</v>
      </c>
      <c r="B1248" t="s">
        <v>71</v>
      </c>
      <c r="C1248" t="s">
        <v>13</v>
      </c>
      <c r="E1248" s="10">
        <f>IF(COUNTIF(cis_DPH!$B$2:$B$84,B1248)&gt;0,D1248*1.1,IF(COUNTIF(cis_DPH!$B$85:$B$171,B1248)&gt;0,D1248*1.2,"chyba"))</f>
        <v>0</v>
      </c>
      <c r="G1248" s="16" t="e">
        <f>_xlfn.XLOOKUP(Tabuľka9[[#This Row],[položka]],#REF!,#REF!)</f>
        <v>#REF!</v>
      </c>
      <c r="I1248" s="15">
        <f>Tabuľka9[[#This Row],[Aktuálna cena v RZ s DPH]]*Tabuľka9[[#This Row],[Priemerný odber za mesiac]]</f>
        <v>0</v>
      </c>
      <c r="K1248" s="17" t="e">
        <f>Tabuľka9[[#This Row],[Cena za MJ s DPH]]*Tabuľka9[[#This Row],[Predpokladaný odber počas 6 mesiacov]]</f>
        <v>#REF!</v>
      </c>
      <c r="L1248" s="1">
        <v>632864</v>
      </c>
      <c r="M1248" t="e">
        <f>_xlfn.XLOOKUP(Tabuľka9[[#This Row],[IČO]],#REF!,#REF!)</f>
        <v>#REF!</v>
      </c>
      <c r="N1248" t="e">
        <f>_xlfn.XLOOKUP(Tabuľka9[[#This Row],[IČO]],#REF!,#REF!)</f>
        <v>#REF!</v>
      </c>
    </row>
    <row r="1249" spans="1:14" hidden="1" x14ac:dyDescent="0.35">
      <c r="A1249" t="s">
        <v>10</v>
      </c>
      <c r="B1249" t="s">
        <v>72</v>
      </c>
      <c r="C1249" t="s">
        <v>13</v>
      </c>
      <c r="E1249" s="10">
        <f>IF(COUNTIF(cis_DPH!$B$2:$B$84,B1249)&gt;0,D1249*1.1,IF(COUNTIF(cis_DPH!$B$85:$B$171,B1249)&gt;0,D1249*1.2,"chyba"))</f>
        <v>0</v>
      </c>
      <c r="G1249" s="16" t="e">
        <f>_xlfn.XLOOKUP(Tabuľka9[[#This Row],[položka]],#REF!,#REF!)</f>
        <v>#REF!</v>
      </c>
      <c r="I1249" s="15">
        <f>Tabuľka9[[#This Row],[Aktuálna cena v RZ s DPH]]*Tabuľka9[[#This Row],[Priemerný odber za mesiac]]</f>
        <v>0</v>
      </c>
      <c r="K1249" s="17" t="e">
        <f>Tabuľka9[[#This Row],[Cena za MJ s DPH]]*Tabuľka9[[#This Row],[Predpokladaný odber počas 6 mesiacov]]</f>
        <v>#REF!</v>
      </c>
      <c r="L1249" s="1">
        <v>632864</v>
      </c>
      <c r="M1249" t="e">
        <f>_xlfn.XLOOKUP(Tabuľka9[[#This Row],[IČO]],#REF!,#REF!)</f>
        <v>#REF!</v>
      </c>
      <c r="N1249" t="e">
        <f>_xlfn.XLOOKUP(Tabuľka9[[#This Row],[IČO]],#REF!,#REF!)</f>
        <v>#REF!</v>
      </c>
    </row>
    <row r="1250" spans="1:14" hidden="1" x14ac:dyDescent="0.35">
      <c r="A1250" t="s">
        <v>10</v>
      </c>
      <c r="B1250" t="s">
        <v>73</v>
      </c>
      <c r="C1250" t="s">
        <v>13</v>
      </c>
      <c r="D1250" s="9">
        <v>0.69</v>
      </c>
      <c r="E1250" s="10">
        <f>IF(COUNTIF(cis_DPH!$B$2:$B$84,B1250)&gt;0,D1250*1.1,IF(COUNTIF(cis_DPH!$B$85:$B$171,B1250)&gt;0,D1250*1.2,"chyba"))</f>
        <v>0.82799999999999996</v>
      </c>
      <c r="G1250" s="16" t="e">
        <f>_xlfn.XLOOKUP(Tabuľka9[[#This Row],[položka]],#REF!,#REF!)</f>
        <v>#REF!</v>
      </c>
      <c r="H1250">
        <v>10</v>
      </c>
      <c r="I1250" s="15">
        <f>Tabuľka9[[#This Row],[Aktuálna cena v RZ s DPH]]*Tabuľka9[[#This Row],[Priemerný odber za mesiac]]</f>
        <v>8.2799999999999994</v>
      </c>
      <c r="K1250" s="17" t="e">
        <f>Tabuľka9[[#This Row],[Cena za MJ s DPH]]*Tabuľka9[[#This Row],[Predpokladaný odber počas 6 mesiacov]]</f>
        <v>#REF!</v>
      </c>
      <c r="L1250" s="1">
        <v>632864</v>
      </c>
      <c r="M1250" t="e">
        <f>_xlfn.XLOOKUP(Tabuľka9[[#This Row],[IČO]],#REF!,#REF!)</f>
        <v>#REF!</v>
      </c>
      <c r="N1250" t="e">
        <f>_xlfn.XLOOKUP(Tabuľka9[[#This Row],[IČO]],#REF!,#REF!)</f>
        <v>#REF!</v>
      </c>
    </row>
    <row r="1251" spans="1:14" hidden="1" x14ac:dyDescent="0.35">
      <c r="A1251" t="s">
        <v>10</v>
      </c>
      <c r="B1251" t="s">
        <v>74</v>
      </c>
      <c r="C1251" t="s">
        <v>13</v>
      </c>
      <c r="D1251" s="9">
        <v>0.45</v>
      </c>
      <c r="E1251" s="10">
        <f>IF(COUNTIF(cis_DPH!$B$2:$B$84,B1251)&gt;0,D1251*1.1,IF(COUNTIF(cis_DPH!$B$85:$B$171,B1251)&gt;0,D1251*1.2,"chyba"))</f>
        <v>0.49500000000000005</v>
      </c>
      <c r="G1251" s="16" t="e">
        <f>_xlfn.XLOOKUP(Tabuľka9[[#This Row],[položka]],#REF!,#REF!)</f>
        <v>#REF!</v>
      </c>
      <c r="H1251">
        <v>300</v>
      </c>
      <c r="I1251" s="15">
        <f>Tabuľka9[[#This Row],[Aktuálna cena v RZ s DPH]]*Tabuľka9[[#This Row],[Priemerný odber za mesiac]]</f>
        <v>148.50000000000003</v>
      </c>
      <c r="J1251">
        <v>1000</v>
      </c>
      <c r="K1251" s="17" t="e">
        <f>Tabuľka9[[#This Row],[Cena za MJ s DPH]]*Tabuľka9[[#This Row],[Predpokladaný odber počas 6 mesiacov]]</f>
        <v>#REF!</v>
      </c>
      <c r="L1251" s="1">
        <v>632864</v>
      </c>
      <c r="M1251" t="e">
        <f>_xlfn.XLOOKUP(Tabuľka9[[#This Row],[IČO]],#REF!,#REF!)</f>
        <v>#REF!</v>
      </c>
      <c r="N1251" t="e">
        <f>_xlfn.XLOOKUP(Tabuľka9[[#This Row],[IČO]],#REF!,#REF!)</f>
        <v>#REF!</v>
      </c>
    </row>
    <row r="1252" spans="1:14" hidden="1" x14ac:dyDescent="0.35">
      <c r="A1252" t="s">
        <v>10</v>
      </c>
      <c r="B1252" t="s">
        <v>75</v>
      </c>
      <c r="C1252" t="s">
        <v>13</v>
      </c>
      <c r="D1252" s="9">
        <v>0.5</v>
      </c>
      <c r="E1252" s="10">
        <f>IF(COUNTIF(cis_DPH!$B$2:$B$84,B1252)&gt;0,D1252*1.1,IF(COUNTIF(cis_DPH!$B$85:$B$171,B1252)&gt;0,D1252*1.2,"chyba"))</f>
        <v>0.55000000000000004</v>
      </c>
      <c r="G1252" s="16" t="e">
        <f>_xlfn.XLOOKUP(Tabuľka9[[#This Row],[položka]],#REF!,#REF!)</f>
        <v>#REF!</v>
      </c>
      <c r="H1252">
        <v>700</v>
      </c>
      <c r="I1252" s="15">
        <f>Tabuľka9[[#This Row],[Aktuálna cena v RZ s DPH]]*Tabuľka9[[#This Row],[Priemerný odber za mesiac]]</f>
        <v>385.00000000000006</v>
      </c>
      <c r="J1252">
        <v>2000</v>
      </c>
      <c r="K1252" s="17" t="e">
        <f>Tabuľka9[[#This Row],[Cena za MJ s DPH]]*Tabuľka9[[#This Row],[Predpokladaný odber počas 6 mesiacov]]</f>
        <v>#REF!</v>
      </c>
      <c r="L1252" s="1">
        <v>632864</v>
      </c>
      <c r="M1252" t="e">
        <f>_xlfn.XLOOKUP(Tabuľka9[[#This Row],[IČO]],#REF!,#REF!)</f>
        <v>#REF!</v>
      </c>
      <c r="N1252" t="e">
        <f>_xlfn.XLOOKUP(Tabuľka9[[#This Row],[IČO]],#REF!,#REF!)</f>
        <v>#REF!</v>
      </c>
    </row>
    <row r="1253" spans="1:14" hidden="1" x14ac:dyDescent="0.35">
      <c r="A1253" t="s">
        <v>10</v>
      </c>
      <c r="B1253" t="s">
        <v>76</v>
      </c>
      <c r="C1253" t="s">
        <v>13</v>
      </c>
      <c r="E1253" s="10">
        <f>IF(COUNTIF(cis_DPH!$B$2:$B$84,B1253)&gt;0,D1253*1.1,IF(COUNTIF(cis_DPH!$B$85:$B$171,B1253)&gt;0,D1253*1.2,"chyba"))</f>
        <v>0</v>
      </c>
      <c r="G1253" s="16" t="e">
        <f>_xlfn.XLOOKUP(Tabuľka9[[#This Row],[položka]],#REF!,#REF!)</f>
        <v>#REF!</v>
      </c>
      <c r="I1253" s="15">
        <f>Tabuľka9[[#This Row],[Aktuálna cena v RZ s DPH]]*Tabuľka9[[#This Row],[Priemerný odber za mesiac]]</f>
        <v>0</v>
      </c>
      <c r="K1253" s="17" t="e">
        <f>Tabuľka9[[#This Row],[Cena za MJ s DPH]]*Tabuľka9[[#This Row],[Predpokladaný odber počas 6 mesiacov]]</f>
        <v>#REF!</v>
      </c>
      <c r="L1253" s="1">
        <v>632864</v>
      </c>
      <c r="M1253" t="e">
        <f>_xlfn.XLOOKUP(Tabuľka9[[#This Row],[IČO]],#REF!,#REF!)</f>
        <v>#REF!</v>
      </c>
      <c r="N1253" t="e">
        <f>_xlfn.XLOOKUP(Tabuľka9[[#This Row],[IČO]],#REF!,#REF!)</f>
        <v>#REF!</v>
      </c>
    </row>
    <row r="1254" spans="1:14" hidden="1" x14ac:dyDescent="0.35">
      <c r="A1254" t="s">
        <v>10</v>
      </c>
      <c r="B1254" t="s">
        <v>77</v>
      </c>
      <c r="C1254" t="s">
        <v>13</v>
      </c>
      <c r="E1254" s="10">
        <f>IF(COUNTIF(cis_DPH!$B$2:$B$84,B1254)&gt;0,D1254*1.1,IF(COUNTIF(cis_DPH!$B$85:$B$171,B1254)&gt;0,D1254*1.2,"chyba"))</f>
        <v>0</v>
      </c>
      <c r="G1254" s="16" t="e">
        <f>_xlfn.XLOOKUP(Tabuľka9[[#This Row],[položka]],#REF!,#REF!)</f>
        <v>#REF!</v>
      </c>
      <c r="I1254" s="15">
        <f>Tabuľka9[[#This Row],[Aktuálna cena v RZ s DPH]]*Tabuľka9[[#This Row],[Priemerný odber za mesiac]]</f>
        <v>0</v>
      </c>
      <c r="K1254" s="17" t="e">
        <f>Tabuľka9[[#This Row],[Cena za MJ s DPH]]*Tabuľka9[[#This Row],[Predpokladaný odber počas 6 mesiacov]]</f>
        <v>#REF!</v>
      </c>
      <c r="L1254" s="1">
        <v>632864</v>
      </c>
      <c r="M1254" t="e">
        <f>_xlfn.XLOOKUP(Tabuľka9[[#This Row],[IČO]],#REF!,#REF!)</f>
        <v>#REF!</v>
      </c>
      <c r="N1254" t="e">
        <f>_xlfn.XLOOKUP(Tabuľka9[[#This Row],[IČO]],#REF!,#REF!)</f>
        <v>#REF!</v>
      </c>
    </row>
    <row r="1255" spans="1:14" hidden="1" x14ac:dyDescent="0.35">
      <c r="A1255" t="s">
        <v>10</v>
      </c>
      <c r="B1255" t="s">
        <v>78</v>
      </c>
      <c r="C1255" t="s">
        <v>13</v>
      </c>
      <c r="E1255" s="10">
        <f>IF(COUNTIF(cis_DPH!$B$2:$B$84,B1255)&gt;0,D1255*1.1,IF(COUNTIF(cis_DPH!$B$85:$B$171,B1255)&gt;0,D1255*1.2,"chyba"))</f>
        <v>0</v>
      </c>
      <c r="G1255" s="16" t="e">
        <f>_xlfn.XLOOKUP(Tabuľka9[[#This Row],[položka]],#REF!,#REF!)</f>
        <v>#REF!</v>
      </c>
      <c r="I1255" s="15">
        <f>Tabuľka9[[#This Row],[Aktuálna cena v RZ s DPH]]*Tabuľka9[[#This Row],[Priemerný odber za mesiac]]</f>
        <v>0</v>
      </c>
      <c r="K1255" s="17" t="e">
        <f>Tabuľka9[[#This Row],[Cena za MJ s DPH]]*Tabuľka9[[#This Row],[Predpokladaný odber počas 6 mesiacov]]</f>
        <v>#REF!</v>
      </c>
      <c r="L1255" s="1">
        <v>632864</v>
      </c>
      <c r="M1255" t="e">
        <f>_xlfn.XLOOKUP(Tabuľka9[[#This Row],[IČO]],#REF!,#REF!)</f>
        <v>#REF!</v>
      </c>
      <c r="N1255" t="e">
        <f>_xlfn.XLOOKUP(Tabuľka9[[#This Row],[IČO]],#REF!,#REF!)</f>
        <v>#REF!</v>
      </c>
    </row>
    <row r="1256" spans="1:14" hidden="1" x14ac:dyDescent="0.35">
      <c r="A1256" t="s">
        <v>10</v>
      </c>
      <c r="B1256" t="s">
        <v>79</v>
      </c>
      <c r="C1256" t="s">
        <v>13</v>
      </c>
      <c r="E1256" s="10">
        <f>IF(COUNTIF(cis_DPH!$B$2:$B$84,B1256)&gt;0,D1256*1.1,IF(COUNTIF(cis_DPH!$B$85:$B$171,B1256)&gt;0,D1256*1.2,"chyba"))</f>
        <v>0</v>
      </c>
      <c r="G1256" s="16" t="e">
        <f>_xlfn.XLOOKUP(Tabuľka9[[#This Row],[položka]],#REF!,#REF!)</f>
        <v>#REF!</v>
      </c>
      <c r="I1256" s="15">
        <f>Tabuľka9[[#This Row],[Aktuálna cena v RZ s DPH]]*Tabuľka9[[#This Row],[Priemerný odber za mesiac]]</f>
        <v>0</v>
      </c>
      <c r="K1256" s="17" t="e">
        <f>Tabuľka9[[#This Row],[Cena za MJ s DPH]]*Tabuľka9[[#This Row],[Predpokladaný odber počas 6 mesiacov]]</f>
        <v>#REF!</v>
      </c>
      <c r="L1256" s="1">
        <v>632864</v>
      </c>
      <c r="M1256" t="e">
        <f>_xlfn.XLOOKUP(Tabuľka9[[#This Row],[IČO]],#REF!,#REF!)</f>
        <v>#REF!</v>
      </c>
      <c r="N1256" t="e">
        <f>_xlfn.XLOOKUP(Tabuľka9[[#This Row],[IČO]],#REF!,#REF!)</f>
        <v>#REF!</v>
      </c>
    </row>
    <row r="1257" spans="1:14" hidden="1" x14ac:dyDescent="0.35">
      <c r="A1257" t="s">
        <v>10</v>
      </c>
      <c r="B1257" t="s">
        <v>80</v>
      </c>
      <c r="C1257" t="s">
        <v>13</v>
      </c>
      <c r="E1257" s="10">
        <f>IF(COUNTIF(cis_DPH!$B$2:$B$84,B1257)&gt;0,D1257*1.1,IF(COUNTIF(cis_DPH!$B$85:$B$171,B1257)&gt;0,D1257*1.2,"chyba"))</f>
        <v>0</v>
      </c>
      <c r="G1257" s="16" t="e">
        <f>_xlfn.XLOOKUP(Tabuľka9[[#This Row],[položka]],#REF!,#REF!)</f>
        <v>#REF!</v>
      </c>
      <c r="I1257" s="15">
        <f>Tabuľka9[[#This Row],[Aktuálna cena v RZ s DPH]]*Tabuľka9[[#This Row],[Priemerný odber za mesiac]]</f>
        <v>0</v>
      </c>
      <c r="K1257" s="17" t="e">
        <f>Tabuľka9[[#This Row],[Cena za MJ s DPH]]*Tabuľka9[[#This Row],[Predpokladaný odber počas 6 mesiacov]]</f>
        <v>#REF!</v>
      </c>
      <c r="L1257" s="1">
        <v>632864</v>
      </c>
      <c r="M1257" t="e">
        <f>_xlfn.XLOOKUP(Tabuľka9[[#This Row],[IČO]],#REF!,#REF!)</f>
        <v>#REF!</v>
      </c>
      <c r="N1257" t="e">
        <f>_xlfn.XLOOKUP(Tabuľka9[[#This Row],[IČO]],#REF!,#REF!)</f>
        <v>#REF!</v>
      </c>
    </row>
    <row r="1258" spans="1:14" hidden="1" x14ac:dyDescent="0.35">
      <c r="A1258" t="s">
        <v>81</v>
      </c>
      <c r="B1258" t="s">
        <v>82</v>
      </c>
      <c r="C1258" t="s">
        <v>19</v>
      </c>
      <c r="E1258" s="10">
        <f>IF(COUNTIF(cis_DPH!$B$2:$B$84,B1258)&gt;0,D1258*1.1,IF(COUNTIF(cis_DPH!$B$85:$B$171,B1258)&gt;0,D1258*1.2,"chyba"))</f>
        <v>0</v>
      </c>
      <c r="G1258" s="16" t="e">
        <f>_xlfn.XLOOKUP(Tabuľka9[[#This Row],[položka]],#REF!,#REF!)</f>
        <v>#REF!</v>
      </c>
      <c r="I1258" s="15">
        <f>Tabuľka9[[#This Row],[Aktuálna cena v RZ s DPH]]*Tabuľka9[[#This Row],[Priemerný odber za mesiac]]</f>
        <v>0</v>
      </c>
      <c r="K1258" s="17" t="e">
        <f>Tabuľka9[[#This Row],[Cena za MJ s DPH]]*Tabuľka9[[#This Row],[Predpokladaný odber počas 6 mesiacov]]</f>
        <v>#REF!</v>
      </c>
      <c r="L1258" s="1">
        <v>632261</v>
      </c>
      <c r="M1258" t="e">
        <f>_xlfn.XLOOKUP(Tabuľka9[[#This Row],[IČO]],#REF!,#REF!)</f>
        <v>#REF!</v>
      </c>
      <c r="N1258" t="e">
        <f>_xlfn.XLOOKUP(Tabuľka9[[#This Row],[IČO]],#REF!,#REF!)</f>
        <v>#REF!</v>
      </c>
    </row>
    <row r="1259" spans="1:14" hidden="1" x14ac:dyDescent="0.35">
      <c r="A1259" t="s">
        <v>81</v>
      </c>
      <c r="B1259" t="s">
        <v>83</v>
      </c>
      <c r="C1259" t="s">
        <v>19</v>
      </c>
      <c r="D1259" s="9">
        <v>0.1</v>
      </c>
      <c r="E1259" s="10">
        <f>IF(COUNTIF(cis_DPH!$B$2:$B$84,B1259)&gt;0,D1259*1.1,IF(COUNTIF(cis_DPH!$B$85:$B$171,B1259)&gt;0,D1259*1.2,"chyba"))</f>
        <v>0.12</v>
      </c>
      <c r="G1259" s="16" t="e">
        <f>_xlfn.XLOOKUP(Tabuľka9[[#This Row],[položka]],#REF!,#REF!)</f>
        <v>#REF!</v>
      </c>
      <c r="H1259">
        <v>963</v>
      </c>
      <c r="I1259" s="15">
        <f>Tabuľka9[[#This Row],[Aktuálna cena v RZ s DPH]]*Tabuľka9[[#This Row],[Priemerný odber za mesiac]]</f>
        <v>115.56</v>
      </c>
      <c r="K1259" s="17" t="e">
        <f>Tabuľka9[[#This Row],[Cena za MJ s DPH]]*Tabuľka9[[#This Row],[Predpokladaný odber počas 6 mesiacov]]</f>
        <v>#REF!</v>
      </c>
      <c r="L1259" s="1">
        <v>632261</v>
      </c>
      <c r="M1259" t="e">
        <f>_xlfn.XLOOKUP(Tabuľka9[[#This Row],[IČO]],#REF!,#REF!)</f>
        <v>#REF!</v>
      </c>
      <c r="N1259" t="e">
        <f>_xlfn.XLOOKUP(Tabuľka9[[#This Row],[IČO]],#REF!,#REF!)</f>
        <v>#REF!</v>
      </c>
    </row>
    <row r="1260" spans="1:14" hidden="1" x14ac:dyDescent="0.35">
      <c r="A1260" t="s">
        <v>84</v>
      </c>
      <c r="B1260" t="s">
        <v>85</v>
      </c>
      <c r="C1260" t="s">
        <v>13</v>
      </c>
      <c r="D1260" s="9">
        <v>3.85</v>
      </c>
      <c r="E1260" s="10">
        <f>IF(COUNTIF(cis_DPH!$B$2:$B$84,B1260)&gt;0,D1260*1.1,IF(COUNTIF(cis_DPH!$B$85:$B$171,B1260)&gt;0,D1260*1.2,"chyba"))</f>
        <v>4.2350000000000003</v>
      </c>
      <c r="G1260" s="16" t="e">
        <f>_xlfn.XLOOKUP(Tabuľka9[[#This Row],[položka]],#REF!,#REF!)</f>
        <v>#REF!</v>
      </c>
      <c r="H1260">
        <v>70</v>
      </c>
      <c r="I1260" s="15">
        <f>Tabuľka9[[#This Row],[Aktuálna cena v RZ s DPH]]*Tabuľka9[[#This Row],[Priemerný odber za mesiac]]</f>
        <v>296.45000000000005</v>
      </c>
      <c r="K1260" s="17" t="e">
        <f>Tabuľka9[[#This Row],[Cena za MJ s DPH]]*Tabuľka9[[#This Row],[Predpokladaný odber počas 6 mesiacov]]</f>
        <v>#REF!</v>
      </c>
      <c r="L1260" s="1">
        <v>632864</v>
      </c>
      <c r="M1260" t="e">
        <f>_xlfn.XLOOKUP(Tabuľka9[[#This Row],[IČO]],#REF!,#REF!)</f>
        <v>#REF!</v>
      </c>
      <c r="N1260" t="e">
        <f>_xlfn.XLOOKUP(Tabuľka9[[#This Row],[IČO]],#REF!,#REF!)</f>
        <v>#REF!</v>
      </c>
    </row>
    <row r="1261" spans="1:14" hidden="1" x14ac:dyDescent="0.35">
      <c r="A1261" t="s">
        <v>84</v>
      </c>
      <c r="B1261" t="s">
        <v>86</v>
      </c>
      <c r="C1261" t="s">
        <v>13</v>
      </c>
      <c r="D1261" s="9">
        <v>3.15</v>
      </c>
      <c r="E1261" s="10">
        <f>IF(COUNTIF(cis_DPH!$B$2:$B$84,B1261)&gt;0,D1261*1.1,IF(COUNTIF(cis_DPH!$B$85:$B$171,B1261)&gt;0,D1261*1.2,"chyba"))</f>
        <v>3.4650000000000003</v>
      </c>
      <c r="G1261" s="16" t="e">
        <f>_xlfn.XLOOKUP(Tabuľka9[[#This Row],[položka]],#REF!,#REF!)</f>
        <v>#REF!</v>
      </c>
      <c r="H1261">
        <v>100</v>
      </c>
      <c r="I1261" s="15">
        <f>Tabuľka9[[#This Row],[Aktuálna cena v RZ s DPH]]*Tabuľka9[[#This Row],[Priemerný odber za mesiac]]</f>
        <v>346.50000000000006</v>
      </c>
      <c r="K1261" s="17" t="e">
        <f>Tabuľka9[[#This Row],[Cena za MJ s DPH]]*Tabuľka9[[#This Row],[Predpokladaný odber počas 6 mesiacov]]</f>
        <v>#REF!</v>
      </c>
      <c r="L1261" s="1">
        <v>632864</v>
      </c>
      <c r="M1261" t="e">
        <f>_xlfn.XLOOKUP(Tabuľka9[[#This Row],[IČO]],#REF!,#REF!)</f>
        <v>#REF!</v>
      </c>
      <c r="N1261" t="e">
        <f>_xlfn.XLOOKUP(Tabuľka9[[#This Row],[IČO]],#REF!,#REF!)</f>
        <v>#REF!</v>
      </c>
    </row>
    <row r="1262" spans="1:14" hidden="1" x14ac:dyDescent="0.35">
      <c r="A1262" t="s">
        <v>84</v>
      </c>
      <c r="B1262" t="s">
        <v>87</v>
      </c>
      <c r="C1262" t="s">
        <v>13</v>
      </c>
      <c r="D1262" s="9">
        <v>3.85</v>
      </c>
      <c r="E1262" s="10">
        <f>IF(COUNTIF(cis_DPH!$B$2:$B$84,B1262)&gt;0,D1262*1.1,IF(COUNTIF(cis_DPH!$B$85:$B$171,B1262)&gt;0,D1262*1.2,"chyba"))</f>
        <v>4.2350000000000003</v>
      </c>
      <c r="G1262" s="16" t="e">
        <f>_xlfn.XLOOKUP(Tabuľka9[[#This Row],[položka]],#REF!,#REF!)</f>
        <v>#REF!</v>
      </c>
      <c r="H1262">
        <v>16</v>
      </c>
      <c r="I1262" s="15">
        <f>Tabuľka9[[#This Row],[Aktuálna cena v RZ s DPH]]*Tabuľka9[[#This Row],[Priemerný odber za mesiac]]</f>
        <v>67.760000000000005</v>
      </c>
      <c r="K1262" s="17" t="e">
        <f>Tabuľka9[[#This Row],[Cena za MJ s DPH]]*Tabuľka9[[#This Row],[Predpokladaný odber počas 6 mesiacov]]</f>
        <v>#REF!</v>
      </c>
      <c r="L1262" s="1">
        <v>632864</v>
      </c>
      <c r="M1262" t="e">
        <f>_xlfn.XLOOKUP(Tabuľka9[[#This Row],[IČO]],#REF!,#REF!)</f>
        <v>#REF!</v>
      </c>
      <c r="N1262" t="e">
        <f>_xlfn.XLOOKUP(Tabuľka9[[#This Row],[IČO]],#REF!,#REF!)</f>
        <v>#REF!</v>
      </c>
    </row>
    <row r="1263" spans="1:14" hidden="1" x14ac:dyDescent="0.35">
      <c r="A1263" t="s">
        <v>84</v>
      </c>
      <c r="B1263" t="s">
        <v>88</v>
      </c>
      <c r="C1263" t="s">
        <v>13</v>
      </c>
      <c r="D1263" s="9">
        <v>3.05</v>
      </c>
      <c r="E1263" s="10">
        <f>IF(COUNTIF(cis_DPH!$B$2:$B$84,B1263)&gt;0,D1263*1.1,IF(COUNTIF(cis_DPH!$B$85:$B$171,B1263)&gt;0,D1263*1.2,"chyba"))</f>
        <v>3.355</v>
      </c>
      <c r="G1263" s="16" t="e">
        <f>_xlfn.XLOOKUP(Tabuľka9[[#This Row],[položka]],#REF!,#REF!)</f>
        <v>#REF!</v>
      </c>
      <c r="H1263">
        <v>10</v>
      </c>
      <c r="I1263" s="15">
        <f>Tabuľka9[[#This Row],[Aktuálna cena v RZ s DPH]]*Tabuľka9[[#This Row],[Priemerný odber za mesiac]]</f>
        <v>33.549999999999997</v>
      </c>
      <c r="K1263" s="17" t="e">
        <f>Tabuľka9[[#This Row],[Cena za MJ s DPH]]*Tabuľka9[[#This Row],[Predpokladaný odber počas 6 mesiacov]]</f>
        <v>#REF!</v>
      </c>
      <c r="L1263" s="1">
        <v>632864</v>
      </c>
      <c r="M1263" t="e">
        <f>_xlfn.XLOOKUP(Tabuľka9[[#This Row],[IČO]],#REF!,#REF!)</f>
        <v>#REF!</v>
      </c>
      <c r="N1263" t="e">
        <f>_xlfn.XLOOKUP(Tabuľka9[[#This Row],[IČO]],#REF!,#REF!)</f>
        <v>#REF!</v>
      </c>
    </row>
    <row r="1264" spans="1:14" hidden="1" x14ac:dyDescent="0.35">
      <c r="A1264" t="s">
        <v>84</v>
      </c>
      <c r="B1264" t="s">
        <v>89</v>
      </c>
      <c r="C1264" t="s">
        <v>13</v>
      </c>
      <c r="E1264" s="10">
        <f>IF(COUNTIF(cis_DPH!$B$2:$B$84,B1264)&gt;0,D1264*1.1,IF(COUNTIF(cis_DPH!$B$85:$B$171,B1264)&gt;0,D1264*1.2,"chyba"))</f>
        <v>0</v>
      </c>
      <c r="G1264" s="16" t="e">
        <f>_xlfn.XLOOKUP(Tabuľka9[[#This Row],[položka]],#REF!,#REF!)</f>
        <v>#REF!</v>
      </c>
      <c r="I1264" s="15">
        <f>Tabuľka9[[#This Row],[Aktuálna cena v RZ s DPH]]*Tabuľka9[[#This Row],[Priemerný odber za mesiac]]</f>
        <v>0</v>
      </c>
      <c r="K1264" s="17" t="e">
        <f>Tabuľka9[[#This Row],[Cena za MJ s DPH]]*Tabuľka9[[#This Row],[Predpokladaný odber počas 6 mesiacov]]</f>
        <v>#REF!</v>
      </c>
      <c r="L1264" s="1">
        <v>632864</v>
      </c>
      <c r="M1264" t="e">
        <f>_xlfn.XLOOKUP(Tabuľka9[[#This Row],[IČO]],#REF!,#REF!)</f>
        <v>#REF!</v>
      </c>
      <c r="N1264" t="e">
        <f>_xlfn.XLOOKUP(Tabuľka9[[#This Row],[IČO]],#REF!,#REF!)</f>
        <v>#REF!</v>
      </c>
    </row>
    <row r="1265" spans="1:14" hidden="1" x14ac:dyDescent="0.35">
      <c r="A1265" t="s">
        <v>84</v>
      </c>
      <c r="B1265" t="s">
        <v>90</v>
      </c>
      <c r="C1265" t="s">
        <v>13</v>
      </c>
      <c r="E1265" s="10">
        <f>IF(COUNTIF(cis_DPH!$B$2:$B$84,B1265)&gt;0,D1265*1.1,IF(COUNTIF(cis_DPH!$B$85:$B$171,B1265)&gt;0,D1265*1.2,"chyba"))</f>
        <v>0</v>
      </c>
      <c r="G1265" s="16" t="e">
        <f>_xlfn.XLOOKUP(Tabuľka9[[#This Row],[položka]],#REF!,#REF!)</f>
        <v>#REF!</v>
      </c>
      <c r="I1265" s="15">
        <f>Tabuľka9[[#This Row],[Aktuálna cena v RZ s DPH]]*Tabuľka9[[#This Row],[Priemerný odber za mesiac]]</f>
        <v>0</v>
      </c>
      <c r="K1265" s="17" t="e">
        <f>Tabuľka9[[#This Row],[Cena za MJ s DPH]]*Tabuľka9[[#This Row],[Predpokladaný odber počas 6 mesiacov]]</f>
        <v>#REF!</v>
      </c>
      <c r="L1265" s="1">
        <v>632864</v>
      </c>
      <c r="M1265" t="e">
        <f>_xlfn.XLOOKUP(Tabuľka9[[#This Row],[IČO]],#REF!,#REF!)</f>
        <v>#REF!</v>
      </c>
      <c r="N1265" t="e">
        <f>_xlfn.XLOOKUP(Tabuľka9[[#This Row],[IČO]],#REF!,#REF!)</f>
        <v>#REF!</v>
      </c>
    </row>
    <row r="1266" spans="1:14" hidden="1" x14ac:dyDescent="0.35">
      <c r="A1266" t="s">
        <v>84</v>
      </c>
      <c r="B1266" t="s">
        <v>91</v>
      </c>
      <c r="C1266" t="s">
        <v>13</v>
      </c>
      <c r="E1266" s="10">
        <f>IF(COUNTIF(cis_DPH!$B$2:$B$84,B1266)&gt;0,D1266*1.1,IF(COUNTIF(cis_DPH!$B$85:$B$171,B1266)&gt;0,D1266*1.2,"chyba"))</f>
        <v>0</v>
      </c>
      <c r="G1266" s="16" t="e">
        <f>_xlfn.XLOOKUP(Tabuľka9[[#This Row],[položka]],#REF!,#REF!)</f>
        <v>#REF!</v>
      </c>
      <c r="I1266" s="15">
        <f>Tabuľka9[[#This Row],[Aktuálna cena v RZ s DPH]]*Tabuľka9[[#This Row],[Priemerný odber za mesiac]]</f>
        <v>0</v>
      </c>
      <c r="K1266" s="17" t="e">
        <f>Tabuľka9[[#This Row],[Cena za MJ s DPH]]*Tabuľka9[[#This Row],[Predpokladaný odber počas 6 mesiacov]]</f>
        <v>#REF!</v>
      </c>
      <c r="L1266" s="1">
        <v>632864</v>
      </c>
      <c r="M1266" t="e">
        <f>_xlfn.XLOOKUP(Tabuľka9[[#This Row],[IČO]],#REF!,#REF!)</f>
        <v>#REF!</v>
      </c>
      <c r="N1266" t="e">
        <f>_xlfn.XLOOKUP(Tabuľka9[[#This Row],[IČO]],#REF!,#REF!)</f>
        <v>#REF!</v>
      </c>
    </row>
    <row r="1267" spans="1:14" hidden="1" x14ac:dyDescent="0.35">
      <c r="A1267" t="s">
        <v>84</v>
      </c>
      <c r="B1267" t="s">
        <v>92</v>
      </c>
      <c r="C1267" t="s">
        <v>13</v>
      </c>
      <c r="E1267" s="10">
        <f>IF(COUNTIF(cis_DPH!$B$2:$B$84,B1267)&gt;0,D1267*1.1,IF(COUNTIF(cis_DPH!$B$85:$B$171,B1267)&gt;0,D1267*1.2,"chyba"))</f>
        <v>0</v>
      </c>
      <c r="G1267" s="16" t="e">
        <f>_xlfn.XLOOKUP(Tabuľka9[[#This Row],[položka]],#REF!,#REF!)</f>
        <v>#REF!</v>
      </c>
      <c r="I1267" s="15">
        <f>Tabuľka9[[#This Row],[Aktuálna cena v RZ s DPH]]*Tabuľka9[[#This Row],[Priemerný odber za mesiac]]</f>
        <v>0</v>
      </c>
      <c r="K1267" s="17" t="e">
        <f>Tabuľka9[[#This Row],[Cena za MJ s DPH]]*Tabuľka9[[#This Row],[Predpokladaný odber počas 6 mesiacov]]</f>
        <v>#REF!</v>
      </c>
      <c r="L1267" s="1">
        <v>632864</v>
      </c>
      <c r="M1267" t="e">
        <f>_xlfn.XLOOKUP(Tabuľka9[[#This Row],[IČO]],#REF!,#REF!)</f>
        <v>#REF!</v>
      </c>
      <c r="N1267" t="e">
        <f>_xlfn.XLOOKUP(Tabuľka9[[#This Row],[IČO]],#REF!,#REF!)</f>
        <v>#REF!</v>
      </c>
    </row>
    <row r="1268" spans="1:14" hidden="1" x14ac:dyDescent="0.35">
      <c r="A1268" t="s">
        <v>93</v>
      </c>
      <c r="B1268" t="s">
        <v>94</v>
      </c>
      <c r="C1268" t="s">
        <v>13</v>
      </c>
      <c r="D1268" s="9">
        <v>0.60599999999999998</v>
      </c>
      <c r="E1268" s="10">
        <f>IF(COUNTIF(cis_DPH!$B$2:$B$84,B1268)&gt;0,D1268*1.1,IF(COUNTIF(cis_DPH!$B$85:$B$171,B1268)&gt;0,D1268*1.2,"chyba"))</f>
        <v>0.66660000000000008</v>
      </c>
      <c r="G1268" s="16" t="e">
        <f>_xlfn.XLOOKUP(Tabuľka9[[#This Row],[položka]],#REF!,#REF!)</f>
        <v>#REF!</v>
      </c>
      <c r="H1268">
        <v>1000</v>
      </c>
      <c r="I1268" s="15">
        <f>Tabuľka9[[#This Row],[Aktuálna cena v RZ s DPH]]*Tabuľka9[[#This Row],[Priemerný odber za mesiac]]</f>
        <v>666.60000000000014</v>
      </c>
      <c r="J1268">
        <v>200</v>
      </c>
      <c r="K1268" s="17" t="e">
        <f>Tabuľka9[[#This Row],[Cena za MJ s DPH]]*Tabuľka9[[#This Row],[Predpokladaný odber počas 6 mesiacov]]</f>
        <v>#REF!</v>
      </c>
      <c r="L1268" s="1">
        <v>632864</v>
      </c>
      <c r="M1268" t="e">
        <f>_xlfn.XLOOKUP(Tabuľka9[[#This Row],[IČO]],#REF!,#REF!)</f>
        <v>#REF!</v>
      </c>
      <c r="N1268" t="e">
        <f>_xlfn.XLOOKUP(Tabuľka9[[#This Row],[IČO]],#REF!,#REF!)</f>
        <v>#REF!</v>
      </c>
    </row>
    <row r="1269" spans="1:14" hidden="1" x14ac:dyDescent="0.35">
      <c r="A1269" t="s">
        <v>95</v>
      </c>
      <c r="B1269" t="s">
        <v>96</v>
      </c>
      <c r="C1269" t="s">
        <v>13</v>
      </c>
      <c r="E1269" s="10">
        <f>IF(COUNTIF(cis_DPH!$B$2:$B$84,B1269)&gt;0,D1269*1.1,IF(COUNTIF(cis_DPH!$B$85:$B$171,B1269)&gt;0,D1269*1.2,"chyba"))</f>
        <v>0</v>
      </c>
      <c r="G1269" s="16" t="e">
        <f>_xlfn.XLOOKUP(Tabuľka9[[#This Row],[položka]],#REF!,#REF!)</f>
        <v>#REF!</v>
      </c>
      <c r="I1269" s="15">
        <f>Tabuľka9[[#This Row],[Aktuálna cena v RZ s DPH]]*Tabuľka9[[#This Row],[Priemerný odber za mesiac]]</f>
        <v>0</v>
      </c>
      <c r="K1269" s="17" t="e">
        <f>Tabuľka9[[#This Row],[Cena za MJ s DPH]]*Tabuľka9[[#This Row],[Predpokladaný odber počas 6 mesiacov]]</f>
        <v>#REF!</v>
      </c>
      <c r="L1269" s="1">
        <v>632864</v>
      </c>
      <c r="M1269" t="e">
        <f>_xlfn.XLOOKUP(Tabuľka9[[#This Row],[IČO]],#REF!,#REF!)</f>
        <v>#REF!</v>
      </c>
      <c r="N1269" t="e">
        <f>_xlfn.XLOOKUP(Tabuľka9[[#This Row],[IČO]],#REF!,#REF!)</f>
        <v>#REF!</v>
      </c>
    </row>
    <row r="1270" spans="1:14" hidden="1" x14ac:dyDescent="0.35">
      <c r="A1270" t="s">
        <v>95</v>
      </c>
      <c r="B1270" t="s">
        <v>97</v>
      </c>
      <c r="C1270" t="s">
        <v>13</v>
      </c>
      <c r="E1270" s="10">
        <f>IF(COUNTIF(cis_DPH!$B$2:$B$84,B1270)&gt;0,D1270*1.1,IF(COUNTIF(cis_DPH!$B$85:$B$171,B1270)&gt;0,D1270*1.2,"chyba"))</f>
        <v>0</v>
      </c>
      <c r="G1270" s="16" t="e">
        <f>_xlfn.XLOOKUP(Tabuľka9[[#This Row],[položka]],#REF!,#REF!)</f>
        <v>#REF!</v>
      </c>
      <c r="I1270" s="15">
        <f>Tabuľka9[[#This Row],[Aktuálna cena v RZ s DPH]]*Tabuľka9[[#This Row],[Priemerný odber za mesiac]]</f>
        <v>0</v>
      </c>
      <c r="K1270" s="17" t="e">
        <f>Tabuľka9[[#This Row],[Cena za MJ s DPH]]*Tabuľka9[[#This Row],[Predpokladaný odber počas 6 mesiacov]]</f>
        <v>#REF!</v>
      </c>
      <c r="L1270" s="1">
        <v>632864</v>
      </c>
      <c r="M1270" t="e">
        <f>_xlfn.XLOOKUP(Tabuľka9[[#This Row],[IČO]],#REF!,#REF!)</f>
        <v>#REF!</v>
      </c>
      <c r="N1270" t="e">
        <f>_xlfn.XLOOKUP(Tabuľka9[[#This Row],[IČO]],#REF!,#REF!)</f>
        <v>#REF!</v>
      </c>
    </row>
    <row r="1271" spans="1:14" hidden="1" x14ac:dyDescent="0.35">
      <c r="A1271" t="s">
        <v>95</v>
      </c>
      <c r="B1271" t="s">
        <v>98</v>
      </c>
      <c r="C1271" t="s">
        <v>13</v>
      </c>
      <c r="D1271" s="9">
        <v>0.28299999999999997</v>
      </c>
      <c r="E1271" s="10">
        <f>IF(COUNTIF(cis_DPH!$B$2:$B$84,B1271)&gt;0,D1271*1.1,IF(COUNTIF(cis_DPH!$B$85:$B$171,B1271)&gt;0,D1271*1.2,"chyba"))</f>
        <v>0.31130000000000002</v>
      </c>
      <c r="G1271" s="16" t="e">
        <f>_xlfn.XLOOKUP(Tabuľka9[[#This Row],[položka]],#REF!,#REF!)</f>
        <v>#REF!</v>
      </c>
      <c r="H1271">
        <v>20</v>
      </c>
      <c r="I1271" s="15">
        <f>Tabuľka9[[#This Row],[Aktuálna cena v RZ s DPH]]*Tabuľka9[[#This Row],[Priemerný odber za mesiac]]</f>
        <v>6.2260000000000009</v>
      </c>
      <c r="J1271">
        <v>100</v>
      </c>
      <c r="K1271" s="17" t="e">
        <f>Tabuľka9[[#This Row],[Cena za MJ s DPH]]*Tabuľka9[[#This Row],[Predpokladaný odber počas 6 mesiacov]]</f>
        <v>#REF!</v>
      </c>
      <c r="L1271" s="1">
        <v>632864</v>
      </c>
      <c r="M1271" t="e">
        <f>_xlfn.XLOOKUP(Tabuľka9[[#This Row],[IČO]],#REF!,#REF!)</f>
        <v>#REF!</v>
      </c>
      <c r="N1271" t="e">
        <f>_xlfn.XLOOKUP(Tabuľka9[[#This Row],[IČO]],#REF!,#REF!)</f>
        <v>#REF!</v>
      </c>
    </row>
    <row r="1272" spans="1:14" hidden="1" x14ac:dyDescent="0.35">
      <c r="A1272" t="s">
        <v>95</v>
      </c>
      <c r="B1272" t="s">
        <v>99</v>
      </c>
      <c r="C1272" t="s">
        <v>13</v>
      </c>
      <c r="E1272" s="10">
        <f>IF(COUNTIF(cis_DPH!$B$2:$B$84,B1272)&gt;0,D1272*1.1,IF(COUNTIF(cis_DPH!$B$85:$B$171,B1272)&gt;0,D1272*1.2,"chyba"))</f>
        <v>0</v>
      </c>
      <c r="G1272" s="16" t="e">
        <f>_xlfn.XLOOKUP(Tabuľka9[[#This Row],[položka]],#REF!,#REF!)</f>
        <v>#REF!</v>
      </c>
      <c r="I1272" s="15">
        <f>Tabuľka9[[#This Row],[Aktuálna cena v RZ s DPH]]*Tabuľka9[[#This Row],[Priemerný odber za mesiac]]</f>
        <v>0</v>
      </c>
      <c r="K1272" s="17" t="e">
        <f>Tabuľka9[[#This Row],[Cena za MJ s DPH]]*Tabuľka9[[#This Row],[Predpokladaný odber počas 6 mesiacov]]</f>
        <v>#REF!</v>
      </c>
      <c r="L1272" s="1">
        <v>632864</v>
      </c>
      <c r="M1272" t="e">
        <f>_xlfn.XLOOKUP(Tabuľka9[[#This Row],[IČO]],#REF!,#REF!)</f>
        <v>#REF!</v>
      </c>
      <c r="N1272" t="e">
        <f>_xlfn.XLOOKUP(Tabuľka9[[#This Row],[IČO]],#REF!,#REF!)</f>
        <v>#REF!</v>
      </c>
    </row>
    <row r="1273" spans="1:14" hidden="1" x14ac:dyDescent="0.35">
      <c r="A1273" t="s">
        <v>95</v>
      </c>
      <c r="B1273" t="s">
        <v>100</v>
      </c>
      <c r="C1273" t="s">
        <v>13</v>
      </c>
      <c r="D1273" s="9">
        <v>0.34300000000000003</v>
      </c>
      <c r="E1273" s="10">
        <f>IF(COUNTIF(cis_DPH!$B$2:$B$84,B1273)&gt;0,D1273*1.1,IF(COUNTIF(cis_DPH!$B$85:$B$171,B1273)&gt;0,D1273*1.2,"chyba"))</f>
        <v>0.37730000000000008</v>
      </c>
      <c r="G1273" s="16" t="e">
        <f>_xlfn.XLOOKUP(Tabuľka9[[#This Row],[položka]],#REF!,#REF!)</f>
        <v>#REF!</v>
      </c>
      <c r="H1273">
        <v>35</v>
      </c>
      <c r="I1273" s="15">
        <f>Tabuľka9[[#This Row],[Aktuálna cena v RZ s DPH]]*Tabuľka9[[#This Row],[Priemerný odber za mesiac]]</f>
        <v>13.205500000000002</v>
      </c>
      <c r="K1273" s="17" t="e">
        <f>Tabuľka9[[#This Row],[Cena za MJ s DPH]]*Tabuľka9[[#This Row],[Predpokladaný odber počas 6 mesiacov]]</f>
        <v>#REF!</v>
      </c>
      <c r="L1273" s="1">
        <v>632864</v>
      </c>
      <c r="M1273" t="e">
        <f>_xlfn.XLOOKUP(Tabuľka9[[#This Row],[IČO]],#REF!,#REF!)</f>
        <v>#REF!</v>
      </c>
      <c r="N1273" t="e">
        <f>_xlfn.XLOOKUP(Tabuľka9[[#This Row],[IČO]],#REF!,#REF!)</f>
        <v>#REF!</v>
      </c>
    </row>
    <row r="1274" spans="1:14" hidden="1" x14ac:dyDescent="0.35">
      <c r="A1274" t="s">
        <v>95</v>
      </c>
      <c r="B1274" t="s">
        <v>101</v>
      </c>
      <c r="C1274" t="s">
        <v>13</v>
      </c>
      <c r="E1274" s="10">
        <f>IF(COUNTIF(cis_DPH!$B$2:$B$84,B1274)&gt;0,D1274*1.1,IF(COUNTIF(cis_DPH!$B$85:$B$171,B1274)&gt;0,D1274*1.2,"chyba"))</f>
        <v>0</v>
      </c>
      <c r="G1274" s="16" t="e">
        <f>_xlfn.XLOOKUP(Tabuľka9[[#This Row],[položka]],#REF!,#REF!)</f>
        <v>#REF!</v>
      </c>
      <c r="I1274" s="15">
        <f>Tabuľka9[[#This Row],[Aktuálna cena v RZ s DPH]]*Tabuľka9[[#This Row],[Priemerný odber za mesiac]]</f>
        <v>0</v>
      </c>
      <c r="K1274" s="17" t="e">
        <f>Tabuľka9[[#This Row],[Cena za MJ s DPH]]*Tabuľka9[[#This Row],[Predpokladaný odber počas 6 mesiacov]]</f>
        <v>#REF!</v>
      </c>
      <c r="L1274" s="1">
        <v>632864</v>
      </c>
      <c r="M1274" t="e">
        <f>_xlfn.XLOOKUP(Tabuľka9[[#This Row],[IČO]],#REF!,#REF!)</f>
        <v>#REF!</v>
      </c>
      <c r="N1274" t="e">
        <f>_xlfn.XLOOKUP(Tabuľka9[[#This Row],[IČO]],#REF!,#REF!)</f>
        <v>#REF!</v>
      </c>
    </row>
    <row r="1275" spans="1:14" hidden="1" x14ac:dyDescent="0.35">
      <c r="A1275" t="s">
        <v>95</v>
      </c>
      <c r="B1275" t="s">
        <v>102</v>
      </c>
      <c r="C1275" t="s">
        <v>48</v>
      </c>
      <c r="E1275" s="10">
        <f>IF(COUNTIF(cis_DPH!$B$2:$B$84,B1275)&gt;0,D1275*1.1,IF(COUNTIF(cis_DPH!$B$85:$B$171,B1275)&gt;0,D1275*1.2,"chyba"))</f>
        <v>0</v>
      </c>
      <c r="G1275" s="16" t="e">
        <f>_xlfn.XLOOKUP(Tabuľka9[[#This Row],[položka]],#REF!,#REF!)</f>
        <v>#REF!</v>
      </c>
      <c r="I1275" s="15">
        <f>Tabuľka9[[#This Row],[Aktuálna cena v RZ s DPH]]*Tabuľka9[[#This Row],[Priemerný odber za mesiac]]</f>
        <v>0</v>
      </c>
      <c r="K1275" s="17" t="e">
        <f>Tabuľka9[[#This Row],[Cena za MJ s DPH]]*Tabuľka9[[#This Row],[Predpokladaný odber počas 6 mesiacov]]</f>
        <v>#REF!</v>
      </c>
      <c r="L1275" s="1">
        <v>632864</v>
      </c>
      <c r="M1275" t="e">
        <f>_xlfn.XLOOKUP(Tabuľka9[[#This Row],[IČO]],#REF!,#REF!)</f>
        <v>#REF!</v>
      </c>
      <c r="N1275" t="e">
        <f>_xlfn.XLOOKUP(Tabuľka9[[#This Row],[IČO]],#REF!,#REF!)</f>
        <v>#REF!</v>
      </c>
    </row>
    <row r="1276" spans="1:14" hidden="1" x14ac:dyDescent="0.35">
      <c r="A1276" t="s">
        <v>95</v>
      </c>
      <c r="B1276" t="s">
        <v>103</v>
      </c>
      <c r="C1276" t="s">
        <v>13</v>
      </c>
      <c r="D1276" s="9">
        <v>2.718</v>
      </c>
      <c r="E1276" s="10">
        <f>IF(COUNTIF(cis_DPH!$B$2:$B$84,B1276)&gt;0,D1276*1.1,IF(COUNTIF(cis_DPH!$B$85:$B$171,B1276)&gt;0,D1276*1.2,"chyba"))</f>
        <v>2.9898000000000002</v>
      </c>
      <c r="G1276" s="16" t="e">
        <f>_xlfn.XLOOKUP(Tabuľka9[[#This Row],[položka]],#REF!,#REF!)</f>
        <v>#REF!</v>
      </c>
      <c r="H1276">
        <v>5</v>
      </c>
      <c r="I1276" s="15">
        <f>Tabuľka9[[#This Row],[Aktuálna cena v RZ s DPH]]*Tabuľka9[[#This Row],[Priemerný odber za mesiac]]</f>
        <v>14.949000000000002</v>
      </c>
      <c r="J1276">
        <v>40</v>
      </c>
      <c r="K1276" s="17" t="e">
        <f>Tabuľka9[[#This Row],[Cena za MJ s DPH]]*Tabuľka9[[#This Row],[Predpokladaný odber počas 6 mesiacov]]</f>
        <v>#REF!</v>
      </c>
      <c r="L1276" s="1">
        <v>632864</v>
      </c>
      <c r="M1276" t="e">
        <f>_xlfn.XLOOKUP(Tabuľka9[[#This Row],[IČO]],#REF!,#REF!)</f>
        <v>#REF!</v>
      </c>
      <c r="N1276" t="e">
        <f>_xlfn.XLOOKUP(Tabuľka9[[#This Row],[IČO]],#REF!,#REF!)</f>
        <v>#REF!</v>
      </c>
    </row>
    <row r="1277" spans="1:14" hidden="1" x14ac:dyDescent="0.35">
      <c r="A1277" t="s">
        <v>95</v>
      </c>
      <c r="B1277" t="s">
        <v>104</v>
      </c>
      <c r="C1277" t="s">
        <v>48</v>
      </c>
      <c r="E1277" s="10">
        <f>IF(COUNTIF(cis_DPH!$B$2:$B$84,B1277)&gt;0,D1277*1.1,IF(COUNTIF(cis_DPH!$B$85:$B$171,B1277)&gt;0,D1277*1.2,"chyba"))</f>
        <v>0</v>
      </c>
      <c r="G1277" s="16" t="e">
        <f>_xlfn.XLOOKUP(Tabuľka9[[#This Row],[položka]],#REF!,#REF!)</f>
        <v>#REF!</v>
      </c>
      <c r="I1277" s="15">
        <f>Tabuľka9[[#This Row],[Aktuálna cena v RZ s DPH]]*Tabuľka9[[#This Row],[Priemerný odber za mesiac]]</f>
        <v>0</v>
      </c>
      <c r="K1277" s="17" t="e">
        <f>Tabuľka9[[#This Row],[Cena za MJ s DPH]]*Tabuľka9[[#This Row],[Predpokladaný odber počas 6 mesiacov]]</f>
        <v>#REF!</v>
      </c>
      <c r="L1277" s="1">
        <v>632864</v>
      </c>
      <c r="M1277" t="e">
        <f>_xlfn.XLOOKUP(Tabuľka9[[#This Row],[IČO]],#REF!,#REF!)</f>
        <v>#REF!</v>
      </c>
      <c r="N1277" t="e">
        <f>_xlfn.XLOOKUP(Tabuľka9[[#This Row],[IČO]],#REF!,#REF!)</f>
        <v>#REF!</v>
      </c>
    </row>
    <row r="1278" spans="1:14" hidden="1" x14ac:dyDescent="0.35">
      <c r="A1278" t="s">
        <v>95</v>
      </c>
      <c r="B1278" t="s">
        <v>105</v>
      </c>
      <c r="C1278" t="s">
        <v>13</v>
      </c>
      <c r="E1278" s="10">
        <f>IF(COUNTIF(cis_DPH!$B$2:$B$84,B1278)&gt;0,D1278*1.1,IF(COUNTIF(cis_DPH!$B$85:$B$171,B1278)&gt;0,D1278*1.2,"chyba"))</f>
        <v>0</v>
      </c>
      <c r="G1278" s="16" t="e">
        <f>_xlfn.XLOOKUP(Tabuľka9[[#This Row],[položka]],#REF!,#REF!)</f>
        <v>#REF!</v>
      </c>
      <c r="I1278" s="15">
        <f>Tabuľka9[[#This Row],[Aktuálna cena v RZ s DPH]]*Tabuľka9[[#This Row],[Priemerný odber za mesiac]]</f>
        <v>0</v>
      </c>
      <c r="K1278" s="17" t="e">
        <f>Tabuľka9[[#This Row],[Cena za MJ s DPH]]*Tabuľka9[[#This Row],[Predpokladaný odber počas 6 mesiacov]]</f>
        <v>#REF!</v>
      </c>
      <c r="L1278" s="1">
        <v>632864</v>
      </c>
      <c r="M1278" t="e">
        <f>_xlfn.XLOOKUP(Tabuľka9[[#This Row],[IČO]],#REF!,#REF!)</f>
        <v>#REF!</v>
      </c>
      <c r="N1278" t="e">
        <f>_xlfn.XLOOKUP(Tabuľka9[[#This Row],[IČO]],#REF!,#REF!)</f>
        <v>#REF!</v>
      </c>
    </row>
    <row r="1279" spans="1:14" hidden="1" x14ac:dyDescent="0.35">
      <c r="A1279" t="s">
        <v>95</v>
      </c>
      <c r="B1279" t="s">
        <v>106</v>
      </c>
      <c r="C1279" t="s">
        <v>13</v>
      </c>
      <c r="E1279" s="10">
        <f>IF(COUNTIF(cis_DPH!$B$2:$B$84,B1279)&gt;0,D1279*1.1,IF(COUNTIF(cis_DPH!$B$85:$B$171,B1279)&gt;0,D1279*1.2,"chyba"))</f>
        <v>0</v>
      </c>
      <c r="G1279" s="16" t="e">
        <f>_xlfn.XLOOKUP(Tabuľka9[[#This Row],[položka]],#REF!,#REF!)</f>
        <v>#REF!</v>
      </c>
      <c r="I1279" s="15">
        <f>Tabuľka9[[#This Row],[Aktuálna cena v RZ s DPH]]*Tabuľka9[[#This Row],[Priemerný odber za mesiac]]</f>
        <v>0</v>
      </c>
      <c r="K1279" s="17" t="e">
        <f>Tabuľka9[[#This Row],[Cena za MJ s DPH]]*Tabuľka9[[#This Row],[Predpokladaný odber počas 6 mesiacov]]</f>
        <v>#REF!</v>
      </c>
      <c r="L1279" s="1">
        <v>632864</v>
      </c>
      <c r="M1279" t="e">
        <f>_xlfn.XLOOKUP(Tabuľka9[[#This Row],[IČO]],#REF!,#REF!)</f>
        <v>#REF!</v>
      </c>
      <c r="N1279" t="e">
        <f>_xlfn.XLOOKUP(Tabuľka9[[#This Row],[IČO]],#REF!,#REF!)</f>
        <v>#REF!</v>
      </c>
    </row>
    <row r="1280" spans="1:14" hidden="1" x14ac:dyDescent="0.35">
      <c r="A1280" t="s">
        <v>93</v>
      </c>
      <c r="B1280" t="s">
        <v>107</v>
      </c>
      <c r="C1280" t="s">
        <v>48</v>
      </c>
      <c r="E1280" s="10">
        <f>IF(COUNTIF(cis_DPH!$B$2:$B$84,B1280)&gt;0,D1280*1.1,IF(COUNTIF(cis_DPH!$B$85:$B$171,B1280)&gt;0,D1280*1.2,"chyba"))</f>
        <v>0</v>
      </c>
      <c r="G1280" s="16" t="e">
        <f>_xlfn.XLOOKUP(Tabuľka9[[#This Row],[položka]],#REF!,#REF!)</f>
        <v>#REF!</v>
      </c>
      <c r="I1280" s="15">
        <f>Tabuľka9[[#This Row],[Aktuálna cena v RZ s DPH]]*Tabuľka9[[#This Row],[Priemerný odber za mesiac]]</f>
        <v>0</v>
      </c>
      <c r="K1280" s="17" t="e">
        <f>Tabuľka9[[#This Row],[Cena za MJ s DPH]]*Tabuľka9[[#This Row],[Predpokladaný odber počas 6 mesiacov]]</f>
        <v>#REF!</v>
      </c>
      <c r="L1280" s="1">
        <v>632864</v>
      </c>
      <c r="M1280" t="e">
        <f>_xlfn.XLOOKUP(Tabuľka9[[#This Row],[IČO]],#REF!,#REF!)</f>
        <v>#REF!</v>
      </c>
      <c r="N1280" t="e">
        <f>_xlfn.XLOOKUP(Tabuľka9[[#This Row],[IČO]],#REF!,#REF!)</f>
        <v>#REF!</v>
      </c>
    </row>
    <row r="1281" spans="1:14" hidden="1" x14ac:dyDescent="0.35">
      <c r="A1281" t="s">
        <v>95</v>
      </c>
      <c r="B1281" t="s">
        <v>108</v>
      </c>
      <c r="C1281" t="s">
        <v>13</v>
      </c>
      <c r="E1281" s="10">
        <f>IF(COUNTIF(cis_DPH!$B$2:$B$84,B1281)&gt;0,D1281*1.1,IF(COUNTIF(cis_DPH!$B$85:$B$171,B1281)&gt;0,D1281*1.2,"chyba"))</f>
        <v>0</v>
      </c>
      <c r="G1281" s="16" t="e">
        <f>_xlfn.XLOOKUP(Tabuľka9[[#This Row],[položka]],#REF!,#REF!)</f>
        <v>#REF!</v>
      </c>
      <c r="I1281" s="15">
        <f>Tabuľka9[[#This Row],[Aktuálna cena v RZ s DPH]]*Tabuľka9[[#This Row],[Priemerný odber za mesiac]]</f>
        <v>0</v>
      </c>
      <c r="K1281" s="17" t="e">
        <f>Tabuľka9[[#This Row],[Cena za MJ s DPH]]*Tabuľka9[[#This Row],[Predpokladaný odber počas 6 mesiacov]]</f>
        <v>#REF!</v>
      </c>
      <c r="L1281" s="1">
        <v>632864</v>
      </c>
      <c r="M1281" t="e">
        <f>_xlfn.XLOOKUP(Tabuľka9[[#This Row],[IČO]],#REF!,#REF!)</f>
        <v>#REF!</v>
      </c>
      <c r="N1281" t="e">
        <f>_xlfn.XLOOKUP(Tabuľka9[[#This Row],[IČO]],#REF!,#REF!)</f>
        <v>#REF!</v>
      </c>
    </row>
    <row r="1282" spans="1:14" hidden="1" x14ac:dyDescent="0.35">
      <c r="A1282" t="s">
        <v>95</v>
      </c>
      <c r="B1282" t="s">
        <v>109</v>
      </c>
      <c r="C1282" t="s">
        <v>13</v>
      </c>
      <c r="E1282" s="10">
        <f>IF(COUNTIF(cis_DPH!$B$2:$B$84,B1282)&gt;0,D1282*1.1,IF(COUNTIF(cis_DPH!$B$85:$B$171,B1282)&gt;0,D1282*1.2,"chyba"))</f>
        <v>0</v>
      </c>
      <c r="G1282" s="16" t="e">
        <f>_xlfn.XLOOKUP(Tabuľka9[[#This Row],[položka]],#REF!,#REF!)</f>
        <v>#REF!</v>
      </c>
      <c r="I1282" s="15">
        <f>Tabuľka9[[#This Row],[Aktuálna cena v RZ s DPH]]*Tabuľka9[[#This Row],[Priemerný odber za mesiac]]</f>
        <v>0</v>
      </c>
      <c r="K1282" s="17" t="e">
        <f>Tabuľka9[[#This Row],[Cena za MJ s DPH]]*Tabuľka9[[#This Row],[Predpokladaný odber počas 6 mesiacov]]</f>
        <v>#REF!</v>
      </c>
      <c r="L1282" s="1">
        <v>632864</v>
      </c>
      <c r="M1282" t="e">
        <f>_xlfn.XLOOKUP(Tabuľka9[[#This Row],[IČO]],#REF!,#REF!)</f>
        <v>#REF!</v>
      </c>
      <c r="N1282" t="e">
        <f>_xlfn.XLOOKUP(Tabuľka9[[#This Row],[IČO]],#REF!,#REF!)</f>
        <v>#REF!</v>
      </c>
    </row>
    <row r="1283" spans="1:14" hidden="1" x14ac:dyDescent="0.35">
      <c r="A1283" t="s">
        <v>95</v>
      </c>
      <c r="B1283" t="s">
        <v>110</v>
      </c>
      <c r="C1283" t="s">
        <v>13</v>
      </c>
      <c r="D1283" s="9">
        <v>0.4</v>
      </c>
      <c r="E1283" s="10">
        <f>IF(COUNTIF(cis_DPH!$B$2:$B$84,B1283)&gt;0,D1283*1.1,IF(COUNTIF(cis_DPH!$B$85:$B$171,B1283)&gt;0,D1283*1.2,"chyba"))</f>
        <v>0.44000000000000006</v>
      </c>
      <c r="G1283" s="16" t="e">
        <f>_xlfn.XLOOKUP(Tabuľka9[[#This Row],[položka]],#REF!,#REF!)</f>
        <v>#REF!</v>
      </c>
      <c r="H1283">
        <v>100</v>
      </c>
      <c r="I1283" s="15">
        <f>Tabuľka9[[#This Row],[Aktuálna cena v RZ s DPH]]*Tabuľka9[[#This Row],[Priemerný odber za mesiac]]</f>
        <v>44.000000000000007</v>
      </c>
      <c r="J1283">
        <v>600</v>
      </c>
      <c r="K1283" s="17" t="e">
        <f>Tabuľka9[[#This Row],[Cena za MJ s DPH]]*Tabuľka9[[#This Row],[Predpokladaný odber počas 6 mesiacov]]</f>
        <v>#REF!</v>
      </c>
      <c r="L1283" s="1">
        <v>632864</v>
      </c>
      <c r="M1283" t="e">
        <f>_xlfn.XLOOKUP(Tabuľka9[[#This Row],[IČO]],#REF!,#REF!)</f>
        <v>#REF!</v>
      </c>
      <c r="N1283" t="e">
        <f>_xlfn.XLOOKUP(Tabuľka9[[#This Row],[IČO]],#REF!,#REF!)</f>
        <v>#REF!</v>
      </c>
    </row>
    <row r="1284" spans="1:14" hidden="1" x14ac:dyDescent="0.35">
      <c r="A1284" t="s">
        <v>95</v>
      </c>
      <c r="B1284" t="s">
        <v>111</v>
      </c>
      <c r="C1284" t="s">
        <v>13</v>
      </c>
      <c r="D1284" s="9">
        <v>8.8000000000000007</v>
      </c>
      <c r="E1284" s="10">
        <f>IF(COUNTIF(cis_DPH!$B$2:$B$84,B1284)&gt;0,D1284*1.1,IF(COUNTIF(cis_DPH!$B$85:$B$171,B1284)&gt;0,D1284*1.2,"chyba"))</f>
        <v>9.6800000000000015</v>
      </c>
      <c r="G1284" s="16" t="e">
        <f>_xlfn.XLOOKUP(Tabuľka9[[#This Row],[položka]],#REF!,#REF!)</f>
        <v>#REF!</v>
      </c>
      <c r="H1284">
        <v>40</v>
      </c>
      <c r="I1284" s="15">
        <f>Tabuľka9[[#This Row],[Aktuálna cena v RZ s DPH]]*Tabuľka9[[#This Row],[Priemerný odber za mesiac]]</f>
        <v>387.20000000000005</v>
      </c>
      <c r="J1284">
        <v>40</v>
      </c>
      <c r="K1284" s="17" t="e">
        <f>Tabuľka9[[#This Row],[Cena za MJ s DPH]]*Tabuľka9[[#This Row],[Predpokladaný odber počas 6 mesiacov]]</f>
        <v>#REF!</v>
      </c>
      <c r="L1284" s="1">
        <v>632864</v>
      </c>
      <c r="M1284" t="e">
        <f>_xlfn.XLOOKUP(Tabuľka9[[#This Row],[IČO]],#REF!,#REF!)</f>
        <v>#REF!</v>
      </c>
      <c r="N1284" t="e">
        <f>_xlfn.XLOOKUP(Tabuľka9[[#This Row],[IČO]],#REF!,#REF!)</f>
        <v>#REF!</v>
      </c>
    </row>
    <row r="1285" spans="1:14" hidden="1" x14ac:dyDescent="0.35">
      <c r="A1285" t="s">
        <v>95</v>
      </c>
      <c r="B1285" t="s">
        <v>112</v>
      </c>
      <c r="C1285" t="s">
        <v>48</v>
      </c>
      <c r="E1285" s="10">
        <f>IF(COUNTIF(cis_DPH!$B$2:$B$84,B1285)&gt;0,D1285*1.1,IF(COUNTIF(cis_DPH!$B$85:$B$171,B1285)&gt;0,D1285*1.2,"chyba"))</f>
        <v>0</v>
      </c>
      <c r="G1285" s="16" t="e">
        <f>_xlfn.XLOOKUP(Tabuľka9[[#This Row],[položka]],#REF!,#REF!)</f>
        <v>#REF!</v>
      </c>
      <c r="I1285" s="15">
        <f>Tabuľka9[[#This Row],[Aktuálna cena v RZ s DPH]]*Tabuľka9[[#This Row],[Priemerný odber za mesiac]]</f>
        <v>0</v>
      </c>
      <c r="K1285" s="17" t="e">
        <f>Tabuľka9[[#This Row],[Cena za MJ s DPH]]*Tabuľka9[[#This Row],[Predpokladaný odber počas 6 mesiacov]]</f>
        <v>#REF!</v>
      </c>
      <c r="L1285" s="1">
        <v>632864</v>
      </c>
      <c r="M1285" t="e">
        <f>_xlfn.XLOOKUP(Tabuľka9[[#This Row],[IČO]],#REF!,#REF!)</f>
        <v>#REF!</v>
      </c>
      <c r="N1285" t="e">
        <f>_xlfn.XLOOKUP(Tabuľka9[[#This Row],[IČO]],#REF!,#REF!)</f>
        <v>#REF!</v>
      </c>
    </row>
    <row r="1286" spans="1:14" hidden="1" x14ac:dyDescent="0.35">
      <c r="A1286" t="s">
        <v>95</v>
      </c>
      <c r="B1286" t="s">
        <v>113</v>
      </c>
      <c r="C1286" t="s">
        <v>13</v>
      </c>
      <c r="D1286" s="9">
        <v>4.4660000000000002</v>
      </c>
      <c r="E1286" s="10">
        <f>IF(COUNTIF(cis_DPH!$B$2:$B$84,B1286)&gt;0,D1286*1.1,IF(COUNTIF(cis_DPH!$B$85:$B$171,B1286)&gt;0,D1286*1.2,"chyba"))</f>
        <v>4.9126000000000003</v>
      </c>
      <c r="G1286" s="16" t="e">
        <f>_xlfn.XLOOKUP(Tabuľka9[[#This Row],[položka]],#REF!,#REF!)</f>
        <v>#REF!</v>
      </c>
      <c r="H1286">
        <v>20</v>
      </c>
      <c r="I1286" s="15">
        <f>Tabuľka9[[#This Row],[Aktuálna cena v RZ s DPH]]*Tabuľka9[[#This Row],[Priemerný odber za mesiac]]</f>
        <v>98.25200000000001</v>
      </c>
      <c r="K1286" s="17" t="e">
        <f>Tabuľka9[[#This Row],[Cena za MJ s DPH]]*Tabuľka9[[#This Row],[Predpokladaný odber počas 6 mesiacov]]</f>
        <v>#REF!</v>
      </c>
      <c r="L1286" s="1">
        <v>632864</v>
      </c>
      <c r="M1286" t="e">
        <f>_xlfn.XLOOKUP(Tabuľka9[[#This Row],[IČO]],#REF!,#REF!)</f>
        <v>#REF!</v>
      </c>
      <c r="N1286" t="e">
        <f>_xlfn.XLOOKUP(Tabuľka9[[#This Row],[IČO]],#REF!,#REF!)</f>
        <v>#REF!</v>
      </c>
    </row>
    <row r="1287" spans="1:14" hidden="1" x14ac:dyDescent="0.35">
      <c r="A1287" t="s">
        <v>95</v>
      </c>
      <c r="B1287" t="s">
        <v>114</v>
      </c>
      <c r="C1287" t="s">
        <v>13</v>
      </c>
      <c r="D1287" s="9">
        <v>8.1379999999999999</v>
      </c>
      <c r="E1287" s="10">
        <f>IF(COUNTIF(cis_DPH!$B$2:$B$84,B1287)&gt;0,D1287*1.1,IF(COUNTIF(cis_DPH!$B$85:$B$171,B1287)&gt;0,D1287*1.2,"chyba"))</f>
        <v>8.9518000000000004</v>
      </c>
      <c r="G1287" s="16" t="e">
        <f>_xlfn.XLOOKUP(Tabuľka9[[#This Row],[položka]],#REF!,#REF!)</f>
        <v>#REF!</v>
      </c>
      <c r="H1287">
        <v>15</v>
      </c>
      <c r="I1287" s="15">
        <f>Tabuľka9[[#This Row],[Aktuálna cena v RZ s DPH]]*Tabuľka9[[#This Row],[Priemerný odber za mesiac]]</f>
        <v>134.27700000000002</v>
      </c>
      <c r="K1287" s="17" t="e">
        <f>Tabuľka9[[#This Row],[Cena za MJ s DPH]]*Tabuľka9[[#This Row],[Predpokladaný odber počas 6 mesiacov]]</f>
        <v>#REF!</v>
      </c>
      <c r="L1287" s="1">
        <v>632864</v>
      </c>
      <c r="M1287" t="e">
        <f>_xlfn.XLOOKUP(Tabuľka9[[#This Row],[IČO]],#REF!,#REF!)</f>
        <v>#REF!</v>
      </c>
      <c r="N1287" t="e">
        <f>_xlfn.XLOOKUP(Tabuľka9[[#This Row],[IČO]],#REF!,#REF!)</f>
        <v>#REF!</v>
      </c>
    </row>
    <row r="1288" spans="1:14" hidden="1" x14ac:dyDescent="0.35">
      <c r="A1288" t="s">
        <v>95</v>
      </c>
      <c r="B1288" t="s">
        <v>115</v>
      </c>
      <c r="C1288" t="s">
        <v>13</v>
      </c>
      <c r="D1288" s="9">
        <v>3.6</v>
      </c>
      <c r="E1288" s="10">
        <f>IF(COUNTIF(cis_DPH!$B$2:$B$84,B1288)&gt;0,D1288*1.1,IF(COUNTIF(cis_DPH!$B$85:$B$171,B1288)&gt;0,D1288*1.2,"chyba"))</f>
        <v>3.9600000000000004</v>
      </c>
      <c r="G1288" s="16" t="e">
        <f>_xlfn.XLOOKUP(Tabuľka9[[#This Row],[položka]],#REF!,#REF!)</f>
        <v>#REF!</v>
      </c>
      <c r="H1288">
        <v>20</v>
      </c>
      <c r="I1288" s="15">
        <f>Tabuľka9[[#This Row],[Aktuálna cena v RZ s DPH]]*Tabuľka9[[#This Row],[Priemerný odber za mesiac]]</f>
        <v>79.2</v>
      </c>
      <c r="J1288">
        <v>60</v>
      </c>
      <c r="K1288" s="17" t="e">
        <f>Tabuľka9[[#This Row],[Cena za MJ s DPH]]*Tabuľka9[[#This Row],[Predpokladaný odber počas 6 mesiacov]]</f>
        <v>#REF!</v>
      </c>
      <c r="L1288" s="1">
        <v>632864</v>
      </c>
      <c r="M1288" t="e">
        <f>_xlfn.XLOOKUP(Tabuľka9[[#This Row],[IČO]],#REF!,#REF!)</f>
        <v>#REF!</v>
      </c>
      <c r="N1288" t="e">
        <f>_xlfn.XLOOKUP(Tabuľka9[[#This Row],[IČO]],#REF!,#REF!)</f>
        <v>#REF!</v>
      </c>
    </row>
    <row r="1289" spans="1:14" hidden="1" x14ac:dyDescent="0.35">
      <c r="A1289" t="s">
        <v>95</v>
      </c>
      <c r="B1289" t="s">
        <v>116</v>
      </c>
      <c r="C1289" t="s">
        <v>13</v>
      </c>
      <c r="E1289" s="10">
        <f>IF(COUNTIF(cis_DPH!$B$2:$B$84,B1289)&gt;0,D1289*1.1,IF(COUNTIF(cis_DPH!$B$85:$B$171,B1289)&gt;0,D1289*1.2,"chyba"))</f>
        <v>0</v>
      </c>
      <c r="G1289" s="16" t="e">
        <f>_xlfn.XLOOKUP(Tabuľka9[[#This Row],[položka]],#REF!,#REF!)</f>
        <v>#REF!</v>
      </c>
      <c r="I1289" s="15">
        <f>Tabuľka9[[#This Row],[Aktuálna cena v RZ s DPH]]*Tabuľka9[[#This Row],[Priemerný odber za mesiac]]</f>
        <v>0</v>
      </c>
      <c r="K1289" s="17" t="e">
        <f>Tabuľka9[[#This Row],[Cena za MJ s DPH]]*Tabuľka9[[#This Row],[Predpokladaný odber počas 6 mesiacov]]</f>
        <v>#REF!</v>
      </c>
      <c r="L1289" s="1">
        <v>632864</v>
      </c>
      <c r="M1289" t="e">
        <f>_xlfn.XLOOKUP(Tabuľka9[[#This Row],[IČO]],#REF!,#REF!)</f>
        <v>#REF!</v>
      </c>
      <c r="N1289" t="e">
        <f>_xlfn.XLOOKUP(Tabuľka9[[#This Row],[IČO]],#REF!,#REF!)</f>
        <v>#REF!</v>
      </c>
    </row>
    <row r="1290" spans="1:14" hidden="1" x14ac:dyDescent="0.35">
      <c r="A1290" t="s">
        <v>84</v>
      </c>
      <c r="B1290" t="s">
        <v>117</v>
      </c>
      <c r="C1290" t="s">
        <v>13</v>
      </c>
      <c r="D1290" s="9">
        <v>0.99</v>
      </c>
      <c r="E1290" s="10">
        <f>IF(COUNTIF(cis_DPH!$B$2:$B$84,B1290)&gt;0,D1290*1.1,IF(COUNTIF(cis_DPH!$B$85:$B$171,B1290)&gt;0,D1290*1.2,"chyba"))</f>
        <v>1.089</v>
      </c>
      <c r="G1290" s="16" t="e">
        <f>_xlfn.XLOOKUP(Tabuľka9[[#This Row],[položka]],#REF!,#REF!)</f>
        <v>#REF!</v>
      </c>
      <c r="H1290">
        <v>10</v>
      </c>
      <c r="I1290" s="15">
        <f>Tabuľka9[[#This Row],[Aktuálna cena v RZ s DPH]]*Tabuľka9[[#This Row],[Priemerný odber za mesiac]]</f>
        <v>10.89</v>
      </c>
      <c r="K1290" s="17" t="e">
        <f>Tabuľka9[[#This Row],[Cena za MJ s DPH]]*Tabuľka9[[#This Row],[Predpokladaný odber počas 6 mesiacov]]</f>
        <v>#REF!</v>
      </c>
      <c r="L1290" s="1">
        <v>632864</v>
      </c>
      <c r="M1290" t="e">
        <f>_xlfn.XLOOKUP(Tabuľka9[[#This Row],[IČO]],#REF!,#REF!)</f>
        <v>#REF!</v>
      </c>
      <c r="N1290" t="e">
        <f>_xlfn.XLOOKUP(Tabuľka9[[#This Row],[IČO]],#REF!,#REF!)</f>
        <v>#REF!</v>
      </c>
    </row>
    <row r="1291" spans="1:14" hidden="1" x14ac:dyDescent="0.35">
      <c r="A1291" t="s">
        <v>84</v>
      </c>
      <c r="B1291" t="s">
        <v>118</v>
      </c>
      <c r="C1291" t="s">
        <v>13</v>
      </c>
      <c r="D1291" s="9">
        <v>4.99</v>
      </c>
      <c r="E1291" s="10">
        <f>IF(COUNTIF(cis_DPH!$B$2:$B$84,B1291)&gt;0,D1291*1.1,IF(COUNTIF(cis_DPH!$B$85:$B$171,B1291)&gt;0,D1291*1.2,"chyba"))</f>
        <v>5.4890000000000008</v>
      </c>
      <c r="G1291" s="16" t="e">
        <f>_xlfn.XLOOKUP(Tabuľka9[[#This Row],[položka]],#REF!,#REF!)</f>
        <v>#REF!</v>
      </c>
      <c r="H1291">
        <v>15</v>
      </c>
      <c r="I1291" s="15">
        <f>Tabuľka9[[#This Row],[Aktuálna cena v RZ s DPH]]*Tabuľka9[[#This Row],[Priemerný odber za mesiac]]</f>
        <v>82.335000000000008</v>
      </c>
      <c r="K1291" s="17" t="e">
        <f>Tabuľka9[[#This Row],[Cena za MJ s DPH]]*Tabuľka9[[#This Row],[Predpokladaný odber počas 6 mesiacov]]</f>
        <v>#REF!</v>
      </c>
      <c r="L1291" s="1">
        <v>632864</v>
      </c>
      <c r="M1291" t="e">
        <f>_xlfn.XLOOKUP(Tabuľka9[[#This Row],[IČO]],#REF!,#REF!)</f>
        <v>#REF!</v>
      </c>
      <c r="N1291" t="e">
        <f>_xlfn.XLOOKUP(Tabuľka9[[#This Row],[IČO]],#REF!,#REF!)</f>
        <v>#REF!</v>
      </c>
    </row>
    <row r="1292" spans="1:14" hidden="1" x14ac:dyDescent="0.35">
      <c r="A1292" t="s">
        <v>84</v>
      </c>
      <c r="B1292" t="s">
        <v>119</v>
      </c>
      <c r="C1292" t="s">
        <v>13</v>
      </c>
      <c r="E1292" s="10">
        <f>IF(COUNTIF(cis_DPH!$B$2:$B$84,B1292)&gt;0,D1292*1.1,IF(COUNTIF(cis_DPH!$B$85:$B$171,B1292)&gt;0,D1292*1.2,"chyba"))</f>
        <v>0</v>
      </c>
      <c r="G1292" s="16" t="e">
        <f>_xlfn.XLOOKUP(Tabuľka9[[#This Row],[položka]],#REF!,#REF!)</f>
        <v>#REF!</v>
      </c>
      <c r="I1292" s="15">
        <f>Tabuľka9[[#This Row],[Aktuálna cena v RZ s DPH]]*Tabuľka9[[#This Row],[Priemerný odber za mesiac]]</f>
        <v>0</v>
      </c>
      <c r="K1292" s="17" t="e">
        <f>Tabuľka9[[#This Row],[Cena za MJ s DPH]]*Tabuľka9[[#This Row],[Predpokladaný odber počas 6 mesiacov]]</f>
        <v>#REF!</v>
      </c>
      <c r="L1292" s="1">
        <v>632864</v>
      </c>
      <c r="M1292" t="e">
        <f>_xlfn.XLOOKUP(Tabuľka9[[#This Row],[IČO]],#REF!,#REF!)</f>
        <v>#REF!</v>
      </c>
      <c r="N1292" t="e">
        <f>_xlfn.XLOOKUP(Tabuľka9[[#This Row],[IČO]],#REF!,#REF!)</f>
        <v>#REF!</v>
      </c>
    </row>
    <row r="1293" spans="1:14" hidden="1" x14ac:dyDescent="0.35">
      <c r="A1293" t="s">
        <v>84</v>
      </c>
      <c r="B1293" t="s">
        <v>120</v>
      </c>
      <c r="C1293" t="s">
        <v>13</v>
      </c>
      <c r="E1293" s="10">
        <f>IF(COUNTIF(cis_DPH!$B$2:$B$84,B1293)&gt;0,D1293*1.1,IF(COUNTIF(cis_DPH!$B$85:$B$171,B1293)&gt;0,D1293*1.2,"chyba"))</f>
        <v>0</v>
      </c>
      <c r="G1293" s="16" t="e">
        <f>_xlfn.XLOOKUP(Tabuľka9[[#This Row],[položka]],#REF!,#REF!)</f>
        <v>#REF!</v>
      </c>
      <c r="I1293" s="15">
        <f>Tabuľka9[[#This Row],[Aktuálna cena v RZ s DPH]]*Tabuľka9[[#This Row],[Priemerný odber za mesiac]]</f>
        <v>0</v>
      </c>
      <c r="K1293" s="17" t="e">
        <f>Tabuľka9[[#This Row],[Cena za MJ s DPH]]*Tabuľka9[[#This Row],[Predpokladaný odber počas 6 mesiacov]]</f>
        <v>#REF!</v>
      </c>
      <c r="L1293" s="1">
        <v>632864</v>
      </c>
      <c r="M1293" t="e">
        <f>_xlfn.XLOOKUP(Tabuľka9[[#This Row],[IČO]],#REF!,#REF!)</f>
        <v>#REF!</v>
      </c>
      <c r="N1293" t="e">
        <f>_xlfn.XLOOKUP(Tabuľka9[[#This Row],[IČO]],#REF!,#REF!)</f>
        <v>#REF!</v>
      </c>
    </row>
    <row r="1294" spans="1:14" hidden="1" x14ac:dyDescent="0.35">
      <c r="A1294" t="s">
        <v>84</v>
      </c>
      <c r="B1294" t="s">
        <v>121</v>
      </c>
      <c r="C1294" t="s">
        <v>13</v>
      </c>
      <c r="D1294" s="9">
        <v>5.99</v>
      </c>
      <c r="E1294" s="10">
        <f>IF(COUNTIF(cis_DPH!$B$2:$B$84,B1294)&gt;0,D1294*1.1,IF(COUNTIF(cis_DPH!$B$85:$B$171,B1294)&gt;0,D1294*1.2,"chyba"))</f>
        <v>6.5890000000000004</v>
      </c>
      <c r="G1294" s="16" t="e">
        <f>_xlfn.XLOOKUP(Tabuľka9[[#This Row],[položka]],#REF!,#REF!)</f>
        <v>#REF!</v>
      </c>
      <c r="H1294">
        <v>50</v>
      </c>
      <c r="I1294" s="15">
        <f>Tabuľka9[[#This Row],[Aktuálna cena v RZ s DPH]]*Tabuľka9[[#This Row],[Priemerný odber za mesiac]]</f>
        <v>329.45000000000005</v>
      </c>
      <c r="K1294" s="17" t="e">
        <f>Tabuľka9[[#This Row],[Cena za MJ s DPH]]*Tabuľka9[[#This Row],[Predpokladaný odber počas 6 mesiacov]]</f>
        <v>#REF!</v>
      </c>
      <c r="L1294" s="1">
        <v>632864</v>
      </c>
      <c r="M1294" t="e">
        <f>_xlfn.XLOOKUP(Tabuľka9[[#This Row],[IČO]],#REF!,#REF!)</f>
        <v>#REF!</v>
      </c>
      <c r="N1294" t="e">
        <f>_xlfn.XLOOKUP(Tabuľka9[[#This Row],[IČO]],#REF!,#REF!)</f>
        <v>#REF!</v>
      </c>
    </row>
    <row r="1295" spans="1:14" hidden="1" x14ac:dyDescent="0.35">
      <c r="A1295" t="s">
        <v>84</v>
      </c>
      <c r="B1295" t="s">
        <v>122</v>
      </c>
      <c r="C1295" t="s">
        <v>13</v>
      </c>
      <c r="E1295" s="10">
        <f>IF(COUNTIF(cis_DPH!$B$2:$B$84,B1295)&gt;0,D1295*1.1,IF(COUNTIF(cis_DPH!$B$85:$B$171,B1295)&gt;0,D1295*1.2,"chyba"))</f>
        <v>0</v>
      </c>
      <c r="G1295" s="16" t="e">
        <f>_xlfn.XLOOKUP(Tabuľka9[[#This Row],[položka]],#REF!,#REF!)</f>
        <v>#REF!</v>
      </c>
      <c r="I1295" s="15">
        <f>Tabuľka9[[#This Row],[Aktuálna cena v RZ s DPH]]*Tabuľka9[[#This Row],[Priemerný odber za mesiac]]</f>
        <v>0</v>
      </c>
      <c r="K1295" s="17" t="e">
        <f>Tabuľka9[[#This Row],[Cena za MJ s DPH]]*Tabuľka9[[#This Row],[Predpokladaný odber počas 6 mesiacov]]</f>
        <v>#REF!</v>
      </c>
      <c r="L1295" s="1">
        <v>632864</v>
      </c>
      <c r="M1295" t="e">
        <f>_xlfn.XLOOKUP(Tabuľka9[[#This Row],[IČO]],#REF!,#REF!)</f>
        <v>#REF!</v>
      </c>
      <c r="N1295" t="e">
        <f>_xlfn.XLOOKUP(Tabuľka9[[#This Row],[IČO]],#REF!,#REF!)</f>
        <v>#REF!</v>
      </c>
    </row>
    <row r="1296" spans="1:14" hidden="1" x14ac:dyDescent="0.35">
      <c r="A1296" t="s">
        <v>84</v>
      </c>
      <c r="B1296" t="s">
        <v>123</v>
      </c>
      <c r="C1296" t="s">
        <v>13</v>
      </c>
      <c r="E1296" s="10">
        <f>IF(COUNTIF(cis_DPH!$B$2:$B$84,B1296)&gt;0,D1296*1.1,IF(COUNTIF(cis_DPH!$B$85:$B$171,B1296)&gt;0,D1296*1.2,"chyba"))</f>
        <v>0</v>
      </c>
      <c r="G1296" s="16" t="e">
        <f>_xlfn.XLOOKUP(Tabuľka9[[#This Row],[položka]],#REF!,#REF!)</f>
        <v>#REF!</v>
      </c>
      <c r="I1296" s="15">
        <f>Tabuľka9[[#This Row],[Aktuálna cena v RZ s DPH]]*Tabuľka9[[#This Row],[Priemerný odber za mesiac]]</f>
        <v>0</v>
      </c>
      <c r="K1296" s="17" t="e">
        <f>Tabuľka9[[#This Row],[Cena za MJ s DPH]]*Tabuľka9[[#This Row],[Predpokladaný odber počas 6 mesiacov]]</f>
        <v>#REF!</v>
      </c>
      <c r="L1296" s="1">
        <v>632864</v>
      </c>
      <c r="M1296" t="e">
        <f>_xlfn.XLOOKUP(Tabuľka9[[#This Row],[IČO]],#REF!,#REF!)</f>
        <v>#REF!</v>
      </c>
      <c r="N1296" t="e">
        <f>_xlfn.XLOOKUP(Tabuľka9[[#This Row],[IČO]],#REF!,#REF!)</f>
        <v>#REF!</v>
      </c>
    </row>
    <row r="1297" spans="1:14" hidden="1" x14ac:dyDescent="0.35">
      <c r="A1297" t="s">
        <v>84</v>
      </c>
      <c r="B1297" t="s">
        <v>124</v>
      </c>
      <c r="C1297" t="s">
        <v>13</v>
      </c>
      <c r="D1297" s="9">
        <v>8</v>
      </c>
      <c r="E1297" s="10">
        <f>IF(COUNTIF(cis_DPH!$B$2:$B$84,B1297)&gt;0,D1297*1.1,IF(COUNTIF(cis_DPH!$B$85:$B$171,B1297)&gt;0,D1297*1.2,"chyba"))</f>
        <v>8.8000000000000007</v>
      </c>
      <c r="G1297" s="16" t="e">
        <f>_xlfn.XLOOKUP(Tabuľka9[[#This Row],[položka]],#REF!,#REF!)</f>
        <v>#REF!</v>
      </c>
      <c r="H1297">
        <v>15</v>
      </c>
      <c r="I1297" s="15">
        <f>Tabuľka9[[#This Row],[Aktuálna cena v RZ s DPH]]*Tabuľka9[[#This Row],[Priemerný odber za mesiac]]</f>
        <v>132</v>
      </c>
      <c r="K1297" s="17" t="e">
        <f>Tabuľka9[[#This Row],[Cena za MJ s DPH]]*Tabuľka9[[#This Row],[Predpokladaný odber počas 6 mesiacov]]</f>
        <v>#REF!</v>
      </c>
      <c r="L1297" s="1">
        <v>632864</v>
      </c>
      <c r="M1297" t="e">
        <f>_xlfn.XLOOKUP(Tabuľka9[[#This Row],[IČO]],#REF!,#REF!)</f>
        <v>#REF!</v>
      </c>
      <c r="N1297" t="e">
        <f>_xlfn.XLOOKUP(Tabuľka9[[#This Row],[IČO]],#REF!,#REF!)</f>
        <v>#REF!</v>
      </c>
    </row>
    <row r="1298" spans="1:14" hidden="1" x14ac:dyDescent="0.35">
      <c r="A1298" t="s">
        <v>125</v>
      </c>
      <c r="B1298" t="s">
        <v>126</v>
      </c>
      <c r="C1298" t="s">
        <v>13</v>
      </c>
      <c r="E1298" s="10">
        <f>IF(COUNTIF(cis_DPH!$B$2:$B$84,B1298)&gt;0,D1298*1.1,IF(COUNTIF(cis_DPH!$B$85:$B$171,B1298)&gt;0,D1298*1.2,"chyba"))</f>
        <v>0</v>
      </c>
      <c r="G1298" s="16" t="e">
        <f>_xlfn.XLOOKUP(Tabuľka9[[#This Row],[položka]],#REF!,#REF!)</f>
        <v>#REF!</v>
      </c>
      <c r="I1298" s="15">
        <f>Tabuľka9[[#This Row],[Aktuálna cena v RZ s DPH]]*Tabuľka9[[#This Row],[Priemerný odber za mesiac]]</f>
        <v>0</v>
      </c>
      <c r="K1298" s="17" t="e">
        <f>Tabuľka9[[#This Row],[Cena za MJ s DPH]]*Tabuľka9[[#This Row],[Predpokladaný odber počas 6 mesiacov]]</f>
        <v>#REF!</v>
      </c>
      <c r="L1298" s="1">
        <v>632864</v>
      </c>
      <c r="M1298" t="e">
        <f>_xlfn.XLOOKUP(Tabuľka9[[#This Row],[IČO]],#REF!,#REF!)</f>
        <v>#REF!</v>
      </c>
      <c r="N1298" t="e">
        <f>_xlfn.XLOOKUP(Tabuľka9[[#This Row],[IČO]],#REF!,#REF!)</f>
        <v>#REF!</v>
      </c>
    </row>
    <row r="1299" spans="1:14" hidden="1" x14ac:dyDescent="0.35">
      <c r="A1299" t="s">
        <v>125</v>
      </c>
      <c r="B1299" t="s">
        <v>127</v>
      </c>
      <c r="C1299" t="s">
        <v>13</v>
      </c>
      <c r="D1299" s="9">
        <v>2.85</v>
      </c>
      <c r="E1299" s="10">
        <f>IF(COUNTIF(cis_DPH!$B$2:$B$84,B1299)&gt;0,D1299*1.1,IF(COUNTIF(cis_DPH!$B$85:$B$171,B1299)&gt;0,D1299*1.2,"chyba"))</f>
        <v>3.42</v>
      </c>
      <c r="G1299" s="16" t="e">
        <f>_xlfn.XLOOKUP(Tabuľka9[[#This Row],[položka]],#REF!,#REF!)</f>
        <v>#REF!</v>
      </c>
      <c r="H1299">
        <v>10</v>
      </c>
      <c r="I1299" s="15">
        <f>Tabuľka9[[#This Row],[Aktuálna cena v RZ s DPH]]*Tabuľka9[[#This Row],[Priemerný odber za mesiac]]</f>
        <v>34.200000000000003</v>
      </c>
      <c r="J1299">
        <v>45</v>
      </c>
      <c r="K1299" s="17" t="e">
        <f>Tabuľka9[[#This Row],[Cena za MJ s DPH]]*Tabuľka9[[#This Row],[Predpokladaný odber počas 6 mesiacov]]</f>
        <v>#REF!</v>
      </c>
      <c r="L1299" s="1">
        <v>632864</v>
      </c>
      <c r="M1299" t="e">
        <f>_xlfn.XLOOKUP(Tabuľka9[[#This Row],[IČO]],#REF!,#REF!)</f>
        <v>#REF!</v>
      </c>
      <c r="N1299" t="e">
        <f>_xlfn.XLOOKUP(Tabuľka9[[#This Row],[IČO]],#REF!,#REF!)</f>
        <v>#REF!</v>
      </c>
    </row>
    <row r="1300" spans="1:14" hidden="1" x14ac:dyDescent="0.35">
      <c r="A1300" t="s">
        <v>125</v>
      </c>
      <c r="B1300" t="s">
        <v>128</v>
      </c>
      <c r="C1300" t="s">
        <v>13</v>
      </c>
      <c r="D1300" s="9">
        <v>4</v>
      </c>
      <c r="E1300" s="10">
        <f>IF(COUNTIF(cis_DPH!$B$2:$B$84,B1300)&gt;0,D1300*1.1,IF(COUNTIF(cis_DPH!$B$85:$B$171,B1300)&gt;0,D1300*1.2,"chyba"))</f>
        <v>4.8</v>
      </c>
      <c r="G1300" s="16" t="e">
        <f>_xlfn.XLOOKUP(Tabuľka9[[#This Row],[položka]],#REF!,#REF!)</f>
        <v>#REF!</v>
      </c>
      <c r="H1300">
        <v>16</v>
      </c>
      <c r="I1300" s="15">
        <f>Tabuľka9[[#This Row],[Aktuálna cena v RZ s DPH]]*Tabuľka9[[#This Row],[Priemerný odber za mesiac]]</f>
        <v>76.8</v>
      </c>
      <c r="K1300" s="17" t="e">
        <f>Tabuľka9[[#This Row],[Cena za MJ s DPH]]*Tabuľka9[[#This Row],[Predpokladaný odber počas 6 mesiacov]]</f>
        <v>#REF!</v>
      </c>
      <c r="L1300" s="1">
        <v>632864</v>
      </c>
      <c r="M1300" t="e">
        <f>_xlfn.XLOOKUP(Tabuľka9[[#This Row],[IČO]],#REF!,#REF!)</f>
        <v>#REF!</v>
      </c>
      <c r="N1300" t="e">
        <f>_xlfn.XLOOKUP(Tabuľka9[[#This Row],[IČO]],#REF!,#REF!)</f>
        <v>#REF!</v>
      </c>
    </row>
    <row r="1301" spans="1:14" hidden="1" x14ac:dyDescent="0.35">
      <c r="A1301" t="s">
        <v>125</v>
      </c>
      <c r="B1301" t="s">
        <v>129</v>
      </c>
      <c r="C1301" t="s">
        <v>13</v>
      </c>
      <c r="D1301" s="9">
        <v>3.5</v>
      </c>
      <c r="E1301" s="10">
        <f>IF(COUNTIF(cis_DPH!$B$2:$B$84,B1301)&gt;0,D1301*1.1,IF(COUNTIF(cis_DPH!$B$85:$B$171,B1301)&gt;0,D1301*1.2,"chyba"))</f>
        <v>4.2</v>
      </c>
      <c r="G1301" s="16" t="e">
        <f>_xlfn.XLOOKUP(Tabuľka9[[#This Row],[položka]],#REF!,#REF!)</f>
        <v>#REF!</v>
      </c>
      <c r="H1301">
        <v>14</v>
      </c>
      <c r="I1301" s="15">
        <f>Tabuľka9[[#This Row],[Aktuálna cena v RZ s DPH]]*Tabuľka9[[#This Row],[Priemerný odber za mesiac]]</f>
        <v>58.800000000000004</v>
      </c>
      <c r="K1301" s="17" t="e">
        <f>Tabuľka9[[#This Row],[Cena za MJ s DPH]]*Tabuľka9[[#This Row],[Predpokladaný odber počas 6 mesiacov]]</f>
        <v>#REF!</v>
      </c>
      <c r="L1301" s="1">
        <v>632864</v>
      </c>
      <c r="M1301" t="e">
        <f>_xlfn.XLOOKUP(Tabuľka9[[#This Row],[IČO]],#REF!,#REF!)</f>
        <v>#REF!</v>
      </c>
      <c r="N1301" t="e">
        <f>_xlfn.XLOOKUP(Tabuľka9[[#This Row],[IČO]],#REF!,#REF!)</f>
        <v>#REF!</v>
      </c>
    </row>
    <row r="1302" spans="1:14" hidden="1" x14ac:dyDescent="0.35">
      <c r="A1302" t="s">
        <v>125</v>
      </c>
      <c r="B1302" t="s">
        <v>130</v>
      </c>
      <c r="C1302" t="s">
        <v>13</v>
      </c>
      <c r="E1302" s="10">
        <f>IF(COUNTIF(cis_DPH!$B$2:$B$84,B1302)&gt;0,D1302*1.1,IF(COUNTIF(cis_DPH!$B$85:$B$171,B1302)&gt;0,D1302*1.2,"chyba"))</f>
        <v>0</v>
      </c>
      <c r="G1302" s="16" t="e">
        <f>_xlfn.XLOOKUP(Tabuľka9[[#This Row],[položka]],#REF!,#REF!)</f>
        <v>#REF!</v>
      </c>
      <c r="I1302" s="15">
        <f>Tabuľka9[[#This Row],[Aktuálna cena v RZ s DPH]]*Tabuľka9[[#This Row],[Priemerný odber za mesiac]]</f>
        <v>0</v>
      </c>
      <c r="K1302" s="17" t="e">
        <f>Tabuľka9[[#This Row],[Cena za MJ s DPH]]*Tabuľka9[[#This Row],[Predpokladaný odber počas 6 mesiacov]]</f>
        <v>#REF!</v>
      </c>
      <c r="L1302" s="1">
        <v>632864</v>
      </c>
      <c r="M1302" t="e">
        <f>_xlfn.XLOOKUP(Tabuľka9[[#This Row],[IČO]],#REF!,#REF!)</f>
        <v>#REF!</v>
      </c>
      <c r="N1302" t="e">
        <f>_xlfn.XLOOKUP(Tabuľka9[[#This Row],[IČO]],#REF!,#REF!)</f>
        <v>#REF!</v>
      </c>
    </row>
    <row r="1303" spans="1:14" hidden="1" x14ac:dyDescent="0.35">
      <c r="A1303" t="s">
        <v>125</v>
      </c>
      <c r="B1303" t="s">
        <v>131</v>
      </c>
      <c r="C1303" t="s">
        <v>13</v>
      </c>
      <c r="E1303" s="10">
        <f>IF(COUNTIF(cis_DPH!$B$2:$B$84,B1303)&gt;0,D1303*1.1,IF(COUNTIF(cis_DPH!$B$85:$B$171,B1303)&gt;0,D1303*1.2,"chyba"))</f>
        <v>0</v>
      </c>
      <c r="G1303" s="16" t="e">
        <f>_xlfn.XLOOKUP(Tabuľka9[[#This Row],[položka]],#REF!,#REF!)</f>
        <v>#REF!</v>
      </c>
      <c r="I1303" s="15">
        <f>Tabuľka9[[#This Row],[Aktuálna cena v RZ s DPH]]*Tabuľka9[[#This Row],[Priemerný odber za mesiac]]</f>
        <v>0</v>
      </c>
      <c r="K1303" s="17" t="e">
        <f>Tabuľka9[[#This Row],[Cena za MJ s DPH]]*Tabuľka9[[#This Row],[Predpokladaný odber počas 6 mesiacov]]</f>
        <v>#REF!</v>
      </c>
      <c r="L1303" s="1">
        <v>632864</v>
      </c>
      <c r="M1303" t="e">
        <f>_xlfn.XLOOKUP(Tabuľka9[[#This Row],[IČO]],#REF!,#REF!)</f>
        <v>#REF!</v>
      </c>
      <c r="N1303" t="e">
        <f>_xlfn.XLOOKUP(Tabuľka9[[#This Row],[IČO]],#REF!,#REF!)</f>
        <v>#REF!</v>
      </c>
    </row>
    <row r="1304" spans="1:14" hidden="1" x14ac:dyDescent="0.35">
      <c r="A1304" t="s">
        <v>125</v>
      </c>
      <c r="B1304" t="s">
        <v>132</v>
      </c>
      <c r="C1304" t="s">
        <v>13</v>
      </c>
      <c r="E1304" s="10">
        <f>IF(COUNTIF(cis_DPH!$B$2:$B$84,B1304)&gt;0,D1304*1.1,IF(COUNTIF(cis_DPH!$B$85:$B$171,B1304)&gt;0,D1304*1.2,"chyba"))</f>
        <v>0</v>
      </c>
      <c r="G1304" s="16" t="e">
        <f>_xlfn.XLOOKUP(Tabuľka9[[#This Row],[položka]],#REF!,#REF!)</f>
        <v>#REF!</v>
      </c>
      <c r="I1304" s="15">
        <f>Tabuľka9[[#This Row],[Aktuálna cena v RZ s DPH]]*Tabuľka9[[#This Row],[Priemerný odber za mesiac]]</f>
        <v>0</v>
      </c>
      <c r="K1304" s="17" t="e">
        <f>Tabuľka9[[#This Row],[Cena za MJ s DPH]]*Tabuľka9[[#This Row],[Predpokladaný odber počas 6 mesiacov]]</f>
        <v>#REF!</v>
      </c>
      <c r="L1304" s="1">
        <v>632864</v>
      </c>
      <c r="M1304" t="e">
        <f>_xlfn.XLOOKUP(Tabuľka9[[#This Row],[IČO]],#REF!,#REF!)</f>
        <v>#REF!</v>
      </c>
      <c r="N1304" t="e">
        <f>_xlfn.XLOOKUP(Tabuľka9[[#This Row],[IČO]],#REF!,#REF!)</f>
        <v>#REF!</v>
      </c>
    </row>
    <row r="1305" spans="1:14" hidden="1" x14ac:dyDescent="0.35">
      <c r="A1305" t="s">
        <v>125</v>
      </c>
      <c r="B1305" t="s">
        <v>133</v>
      </c>
      <c r="C1305" t="s">
        <v>13</v>
      </c>
      <c r="D1305" s="9">
        <v>3.95</v>
      </c>
      <c r="E1305" s="10">
        <f>IF(COUNTIF(cis_DPH!$B$2:$B$84,B1305)&gt;0,D1305*1.1,IF(COUNTIF(cis_DPH!$B$85:$B$171,B1305)&gt;0,D1305*1.2,"chyba"))</f>
        <v>4.74</v>
      </c>
      <c r="G1305" s="16" t="e">
        <f>_xlfn.XLOOKUP(Tabuľka9[[#This Row],[položka]],#REF!,#REF!)</f>
        <v>#REF!</v>
      </c>
      <c r="H1305">
        <v>10</v>
      </c>
      <c r="I1305" s="15">
        <f>Tabuľka9[[#This Row],[Aktuálna cena v RZ s DPH]]*Tabuľka9[[#This Row],[Priemerný odber za mesiac]]</f>
        <v>47.400000000000006</v>
      </c>
      <c r="K1305" s="17" t="e">
        <f>Tabuľka9[[#This Row],[Cena za MJ s DPH]]*Tabuľka9[[#This Row],[Predpokladaný odber počas 6 mesiacov]]</f>
        <v>#REF!</v>
      </c>
      <c r="L1305" s="1">
        <v>632864</v>
      </c>
      <c r="M1305" t="e">
        <f>_xlfn.XLOOKUP(Tabuľka9[[#This Row],[IČO]],#REF!,#REF!)</f>
        <v>#REF!</v>
      </c>
      <c r="N1305" t="e">
        <f>_xlfn.XLOOKUP(Tabuľka9[[#This Row],[IČO]],#REF!,#REF!)</f>
        <v>#REF!</v>
      </c>
    </row>
    <row r="1306" spans="1:14" hidden="1" x14ac:dyDescent="0.35">
      <c r="A1306" t="s">
        <v>125</v>
      </c>
      <c r="B1306" t="s">
        <v>134</v>
      </c>
      <c r="C1306" t="s">
        <v>13</v>
      </c>
      <c r="E1306" s="10">
        <f>IF(COUNTIF(cis_DPH!$B$2:$B$84,B1306)&gt;0,D1306*1.1,IF(COUNTIF(cis_DPH!$B$85:$B$171,B1306)&gt;0,D1306*1.2,"chyba"))</f>
        <v>0</v>
      </c>
      <c r="G1306" s="16" t="e">
        <f>_xlfn.XLOOKUP(Tabuľka9[[#This Row],[položka]],#REF!,#REF!)</f>
        <v>#REF!</v>
      </c>
      <c r="I1306" s="15">
        <f>Tabuľka9[[#This Row],[Aktuálna cena v RZ s DPH]]*Tabuľka9[[#This Row],[Priemerný odber za mesiac]]</f>
        <v>0</v>
      </c>
      <c r="K1306" s="17" t="e">
        <f>Tabuľka9[[#This Row],[Cena za MJ s DPH]]*Tabuľka9[[#This Row],[Predpokladaný odber počas 6 mesiacov]]</f>
        <v>#REF!</v>
      </c>
      <c r="L1306" s="1">
        <v>632864</v>
      </c>
      <c r="M1306" t="e">
        <f>_xlfn.XLOOKUP(Tabuľka9[[#This Row],[IČO]],#REF!,#REF!)</f>
        <v>#REF!</v>
      </c>
      <c r="N1306" t="e">
        <f>_xlfn.XLOOKUP(Tabuľka9[[#This Row],[IČO]],#REF!,#REF!)</f>
        <v>#REF!</v>
      </c>
    </row>
    <row r="1307" spans="1:14" hidden="1" x14ac:dyDescent="0.35">
      <c r="A1307" t="s">
        <v>125</v>
      </c>
      <c r="B1307" t="s">
        <v>135</v>
      </c>
      <c r="C1307" t="s">
        <v>13</v>
      </c>
      <c r="E1307" s="10">
        <f>IF(COUNTIF(cis_DPH!$B$2:$B$84,B1307)&gt;0,D1307*1.1,IF(COUNTIF(cis_DPH!$B$85:$B$171,B1307)&gt;0,D1307*1.2,"chyba"))</f>
        <v>0</v>
      </c>
      <c r="G1307" s="16" t="e">
        <f>_xlfn.XLOOKUP(Tabuľka9[[#This Row],[položka]],#REF!,#REF!)</f>
        <v>#REF!</v>
      </c>
      <c r="I1307" s="15">
        <f>Tabuľka9[[#This Row],[Aktuálna cena v RZ s DPH]]*Tabuľka9[[#This Row],[Priemerný odber za mesiac]]</f>
        <v>0</v>
      </c>
      <c r="K1307" s="17" t="e">
        <f>Tabuľka9[[#This Row],[Cena za MJ s DPH]]*Tabuľka9[[#This Row],[Predpokladaný odber počas 6 mesiacov]]</f>
        <v>#REF!</v>
      </c>
      <c r="L1307" s="1">
        <v>632864</v>
      </c>
      <c r="M1307" t="e">
        <f>_xlfn.XLOOKUP(Tabuľka9[[#This Row],[IČO]],#REF!,#REF!)</f>
        <v>#REF!</v>
      </c>
      <c r="N1307" t="e">
        <f>_xlfn.XLOOKUP(Tabuľka9[[#This Row],[IČO]],#REF!,#REF!)</f>
        <v>#REF!</v>
      </c>
    </row>
    <row r="1308" spans="1:14" hidden="1" x14ac:dyDescent="0.35">
      <c r="A1308" t="s">
        <v>125</v>
      </c>
      <c r="B1308" t="s">
        <v>136</v>
      </c>
      <c r="C1308" t="s">
        <v>13</v>
      </c>
      <c r="E1308" s="10">
        <f>IF(COUNTIF(cis_DPH!$B$2:$B$84,B1308)&gt;0,D1308*1.1,IF(COUNTIF(cis_DPH!$B$85:$B$171,B1308)&gt;0,D1308*1.2,"chyba"))</f>
        <v>0</v>
      </c>
      <c r="G1308" s="16" t="e">
        <f>_xlfn.XLOOKUP(Tabuľka9[[#This Row],[položka]],#REF!,#REF!)</f>
        <v>#REF!</v>
      </c>
      <c r="I1308" s="15">
        <f>Tabuľka9[[#This Row],[Aktuálna cena v RZ s DPH]]*Tabuľka9[[#This Row],[Priemerný odber za mesiac]]</f>
        <v>0</v>
      </c>
      <c r="K1308" s="17" t="e">
        <f>Tabuľka9[[#This Row],[Cena za MJ s DPH]]*Tabuľka9[[#This Row],[Predpokladaný odber počas 6 mesiacov]]</f>
        <v>#REF!</v>
      </c>
      <c r="L1308" s="1">
        <v>632864</v>
      </c>
      <c r="M1308" t="e">
        <f>_xlfn.XLOOKUP(Tabuľka9[[#This Row],[IČO]],#REF!,#REF!)</f>
        <v>#REF!</v>
      </c>
      <c r="N1308" t="e">
        <f>_xlfn.XLOOKUP(Tabuľka9[[#This Row],[IČO]],#REF!,#REF!)</f>
        <v>#REF!</v>
      </c>
    </row>
    <row r="1309" spans="1:14" hidden="1" x14ac:dyDescent="0.35">
      <c r="A1309" t="s">
        <v>125</v>
      </c>
      <c r="B1309" t="s">
        <v>137</v>
      </c>
      <c r="C1309" t="s">
        <v>13</v>
      </c>
      <c r="E1309" s="10">
        <f>IF(COUNTIF(cis_DPH!$B$2:$B$84,B1309)&gt;0,D1309*1.1,IF(COUNTIF(cis_DPH!$B$85:$B$171,B1309)&gt;0,D1309*1.2,"chyba"))</f>
        <v>0</v>
      </c>
      <c r="G1309" s="16" t="e">
        <f>_xlfn.XLOOKUP(Tabuľka9[[#This Row],[položka]],#REF!,#REF!)</f>
        <v>#REF!</v>
      </c>
      <c r="I1309" s="15">
        <f>Tabuľka9[[#This Row],[Aktuálna cena v RZ s DPH]]*Tabuľka9[[#This Row],[Priemerný odber za mesiac]]</f>
        <v>0</v>
      </c>
      <c r="K1309" s="17" t="e">
        <f>Tabuľka9[[#This Row],[Cena za MJ s DPH]]*Tabuľka9[[#This Row],[Predpokladaný odber počas 6 mesiacov]]</f>
        <v>#REF!</v>
      </c>
      <c r="L1309" s="1">
        <v>632864</v>
      </c>
      <c r="M1309" t="e">
        <f>_xlfn.XLOOKUP(Tabuľka9[[#This Row],[IČO]],#REF!,#REF!)</f>
        <v>#REF!</v>
      </c>
      <c r="N1309" t="e">
        <f>_xlfn.XLOOKUP(Tabuľka9[[#This Row],[IČO]],#REF!,#REF!)</f>
        <v>#REF!</v>
      </c>
    </row>
    <row r="1310" spans="1:14" hidden="1" x14ac:dyDescent="0.35">
      <c r="A1310" t="s">
        <v>125</v>
      </c>
      <c r="B1310" t="s">
        <v>138</v>
      </c>
      <c r="C1310" t="s">
        <v>13</v>
      </c>
      <c r="E1310" s="10">
        <f>IF(COUNTIF(cis_DPH!$B$2:$B$84,B1310)&gt;0,D1310*1.1,IF(COUNTIF(cis_DPH!$B$85:$B$171,B1310)&gt;0,D1310*1.2,"chyba"))</f>
        <v>0</v>
      </c>
      <c r="G1310" s="16" t="e">
        <f>_xlfn.XLOOKUP(Tabuľka9[[#This Row],[položka]],#REF!,#REF!)</f>
        <v>#REF!</v>
      </c>
      <c r="I1310" s="15">
        <f>Tabuľka9[[#This Row],[Aktuálna cena v RZ s DPH]]*Tabuľka9[[#This Row],[Priemerný odber za mesiac]]</f>
        <v>0</v>
      </c>
      <c r="K1310" s="17" t="e">
        <f>Tabuľka9[[#This Row],[Cena za MJ s DPH]]*Tabuľka9[[#This Row],[Predpokladaný odber počas 6 mesiacov]]</f>
        <v>#REF!</v>
      </c>
      <c r="L1310" s="1">
        <v>632864</v>
      </c>
      <c r="M1310" t="e">
        <f>_xlfn.XLOOKUP(Tabuľka9[[#This Row],[IČO]],#REF!,#REF!)</f>
        <v>#REF!</v>
      </c>
      <c r="N1310" t="e">
        <f>_xlfn.XLOOKUP(Tabuľka9[[#This Row],[IČO]],#REF!,#REF!)</f>
        <v>#REF!</v>
      </c>
    </row>
    <row r="1311" spans="1:14" hidden="1" x14ac:dyDescent="0.35">
      <c r="A1311" t="s">
        <v>125</v>
      </c>
      <c r="B1311" t="s">
        <v>139</v>
      </c>
      <c r="C1311" t="s">
        <v>13</v>
      </c>
      <c r="E1311" s="10">
        <f>IF(COUNTIF(cis_DPH!$B$2:$B$84,B1311)&gt;0,D1311*1.1,IF(COUNTIF(cis_DPH!$B$85:$B$171,B1311)&gt;0,D1311*1.2,"chyba"))</f>
        <v>0</v>
      </c>
      <c r="G1311" s="16" t="e">
        <f>_xlfn.XLOOKUP(Tabuľka9[[#This Row],[položka]],#REF!,#REF!)</f>
        <v>#REF!</v>
      </c>
      <c r="I1311" s="15">
        <f>Tabuľka9[[#This Row],[Aktuálna cena v RZ s DPH]]*Tabuľka9[[#This Row],[Priemerný odber za mesiac]]</f>
        <v>0</v>
      </c>
      <c r="K1311" s="17" t="e">
        <f>Tabuľka9[[#This Row],[Cena za MJ s DPH]]*Tabuľka9[[#This Row],[Predpokladaný odber počas 6 mesiacov]]</f>
        <v>#REF!</v>
      </c>
      <c r="L1311" s="1">
        <v>632864</v>
      </c>
      <c r="M1311" t="e">
        <f>_xlfn.XLOOKUP(Tabuľka9[[#This Row],[IČO]],#REF!,#REF!)</f>
        <v>#REF!</v>
      </c>
      <c r="N1311" t="e">
        <f>_xlfn.XLOOKUP(Tabuľka9[[#This Row],[IČO]],#REF!,#REF!)</f>
        <v>#REF!</v>
      </c>
    </row>
    <row r="1312" spans="1:14" hidden="1" x14ac:dyDescent="0.35">
      <c r="A1312" t="s">
        <v>125</v>
      </c>
      <c r="B1312" t="s">
        <v>140</v>
      </c>
      <c r="C1312" t="s">
        <v>13</v>
      </c>
      <c r="E1312" s="10">
        <f>IF(COUNTIF(cis_DPH!$B$2:$B$84,B1312)&gt;0,D1312*1.1,IF(COUNTIF(cis_DPH!$B$85:$B$171,B1312)&gt;0,D1312*1.2,"chyba"))</f>
        <v>0</v>
      </c>
      <c r="G1312" s="16" t="e">
        <f>_xlfn.XLOOKUP(Tabuľka9[[#This Row],[položka]],#REF!,#REF!)</f>
        <v>#REF!</v>
      </c>
      <c r="I1312" s="15">
        <f>Tabuľka9[[#This Row],[Aktuálna cena v RZ s DPH]]*Tabuľka9[[#This Row],[Priemerný odber za mesiac]]</f>
        <v>0</v>
      </c>
      <c r="K1312" s="17" t="e">
        <f>Tabuľka9[[#This Row],[Cena za MJ s DPH]]*Tabuľka9[[#This Row],[Predpokladaný odber počas 6 mesiacov]]</f>
        <v>#REF!</v>
      </c>
      <c r="L1312" s="1">
        <v>632864</v>
      </c>
      <c r="M1312" t="e">
        <f>_xlfn.XLOOKUP(Tabuľka9[[#This Row],[IČO]],#REF!,#REF!)</f>
        <v>#REF!</v>
      </c>
      <c r="N1312" t="e">
        <f>_xlfn.XLOOKUP(Tabuľka9[[#This Row],[IČO]],#REF!,#REF!)</f>
        <v>#REF!</v>
      </c>
    </row>
    <row r="1313" spans="1:14" hidden="1" x14ac:dyDescent="0.35">
      <c r="A1313" t="s">
        <v>125</v>
      </c>
      <c r="B1313" t="s">
        <v>141</v>
      </c>
      <c r="C1313" t="s">
        <v>13</v>
      </c>
      <c r="E1313" s="10">
        <f>IF(COUNTIF(cis_DPH!$B$2:$B$84,B1313)&gt;0,D1313*1.1,IF(COUNTIF(cis_DPH!$B$85:$B$171,B1313)&gt;0,D1313*1.2,"chyba"))</f>
        <v>0</v>
      </c>
      <c r="G1313" s="16" t="e">
        <f>_xlfn.XLOOKUP(Tabuľka9[[#This Row],[položka]],#REF!,#REF!)</f>
        <v>#REF!</v>
      </c>
      <c r="I1313" s="15">
        <f>Tabuľka9[[#This Row],[Aktuálna cena v RZ s DPH]]*Tabuľka9[[#This Row],[Priemerný odber za mesiac]]</f>
        <v>0</v>
      </c>
      <c r="K1313" s="17" t="e">
        <f>Tabuľka9[[#This Row],[Cena za MJ s DPH]]*Tabuľka9[[#This Row],[Predpokladaný odber počas 6 mesiacov]]</f>
        <v>#REF!</v>
      </c>
      <c r="L1313" s="1">
        <v>632864</v>
      </c>
      <c r="M1313" t="e">
        <f>_xlfn.XLOOKUP(Tabuľka9[[#This Row],[IČO]],#REF!,#REF!)</f>
        <v>#REF!</v>
      </c>
      <c r="N1313" t="e">
        <f>_xlfn.XLOOKUP(Tabuľka9[[#This Row],[IČO]],#REF!,#REF!)</f>
        <v>#REF!</v>
      </c>
    </row>
    <row r="1314" spans="1:14" hidden="1" x14ac:dyDescent="0.35">
      <c r="A1314" t="s">
        <v>125</v>
      </c>
      <c r="B1314" t="s">
        <v>142</v>
      </c>
      <c r="C1314" t="s">
        <v>13</v>
      </c>
      <c r="E1314" s="10">
        <f>IF(COUNTIF(cis_DPH!$B$2:$B$84,B1314)&gt;0,D1314*1.1,IF(COUNTIF(cis_DPH!$B$85:$B$171,B1314)&gt;0,D1314*1.2,"chyba"))</f>
        <v>0</v>
      </c>
      <c r="G1314" s="16" t="e">
        <f>_xlfn.XLOOKUP(Tabuľka9[[#This Row],[položka]],#REF!,#REF!)</f>
        <v>#REF!</v>
      </c>
      <c r="I1314" s="15">
        <f>Tabuľka9[[#This Row],[Aktuálna cena v RZ s DPH]]*Tabuľka9[[#This Row],[Priemerný odber za mesiac]]</f>
        <v>0</v>
      </c>
      <c r="K1314" s="17" t="e">
        <f>Tabuľka9[[#This Row],[Cena za MJ s DPH]]*Tabuľka9[[#This Row],[Predpokladaný odber počas 6 mesiacov]]</f>
        <v>#REF!</v>
      </c>
      <c r="L1314" s="1">
        <v>632864</v>
      </c>
      <c r="M1314" t="e">
        <f>_xlfn.XLOOKUP(Tabuľka9[[#This Row],[IČO]],#REF!,#REF!)</f>
        <v>#REF!</v>
      </c>
      <c r="N1314" t="e">
        <f>_xlfn.XLOOKUP(Tabuľka9[[#This Row],[IČO]],#REF!,#REF!)</f>
        <v>#REF!</v>
      </c>
    </row>
    <row r="1315" spans="1:14" hidden="1" x14ac:dyDescent="0.35">
      <c r="A1315" t="s">
        <v>125</v>
      </c>
      <c r="B1315" t="s">
        <v>143</v>
      </c>
      <c r="C1315" t="s">
        <v>13</v>
      </c>
      <c r="E1315" s="10">
        <f>IF(COUNTIF(cis_DPH!$B$2:$B$84,B1315)&gt;0,D1315*1.1,IF(COUNTIF(cis_DPH!$B$85:$B$171,B1315)&gt;0,D1315*1.2,"chyba"))</f>
        <v>0</v>
      </c>
      <c r="G1315" s="16" t="e">
        <f>_xlfn.XLOOKUP(Tabuľka9[[#This Row],[položka]],#REF!,#REF!)</f>
        <v>#REF!</v>
      </c>
      <c r="I1315" s="15">
        <f>Tabuľka9[[#This Row],[Aktuálna cena v RZ s DPH]]*Tabuľka9[[#This Row],[Priemerný odber za mesiac]]</f>
        <v>0</v>
      </c>
      <c r="K1315" s="17" t="e">
        <f>Tabuľka9[[#This Row],[Cena za MJ s DPH]]*Tabuľka9[[#This Row],[Predpokladaný odber počas 6 mesiacov]]</f>
        <v>#REF!</v>
      </c>
      <c r="L1315" s="1">
        <v>632864</v>
      </c>
      <c r="M1315" t="e">
        <f>_xlfn.XLOOKUP(Tabuľka9[[#This Row],[IČO]],#REF!,#REF!)</f>
        <v>#REF!</v>
      </c>
      <c r="N1315" t="e">
        <f>_xlfn.XLOOKUP(Tabuľka9[[#This Row],[IČO]],#REF!,#REF!)</f>
        <v>#REF!</v>
      </c>
    </row>
    <row r="1316" spans="1:14" hidden="1" x14ac:dyDescent="0.35">
      <c r="A1316" t="s">
        <v>125</v>
      </c>
      <c r="B1316" t="s">
        <v>144</v>
      </c>
      <c r="C1316" t="s">
        <v>13</v>
      </c>
      <c r="E1316" s="10">
        <f>IF(COUNTIF(cis_DPH!$B$2:$B$84,B1316)&gt;0,D1316*1.1,IF(COUNTIF(cis_DPH!$B$85:$B$171,B1316)&gt;0,D1316*1.2,"chyba"))</f>
        <v>0</v>
      </c>
      <c r="G1316" s="16" t="e">
        <f>_xlfn.XLOOKUP(Tabuľka9[[#This Row],[položka]],#REF!,#REF!)</f>
        <v>#REF!</v>
      </c>
      <c r="I1316" s="15">
        <f>Tabuľka9[[#This Row],[Aktuálna cena v RZ s DPH]]*Tabuľka9[[#This Row],[Priemerný odber za mesiac]]</f>
        <v>0</v>
      </c>
      <c r="K1316" s="17" t="e">
        <f>Tabuľka9[[#This Row],[Cena za MJ s DPH]]*Tabuľka9[[#This Row],[Predpokladaný odber počas 6 mesiacov]]</f>
        <v>#REF!</v>
      </c>
      <c r="L1316" s="1">
        <v>632864</v>
      </c>
      <c r="M1316" t="e">
        <f>_xlfn.XLOOKUP(Tabuľka9[[#This Row],[IČO]],#REF!,#REF!)</f>
        <v>#REF!</v>
      </c>
      <c r="N1316" t="e">
        <f>_xlfn.XLOOKUP(Tabuľka9[[#This Row],[IČO]],#REF!,#REF!)</f>
        <v>#REF!</v>
      </c>
    </row>
    <row r="1317" spans="1:14" hidden="1" x14ac:dyDescent="0.35">
      <c r="A1317" t="s">
        <v>125</v>
      </c>
      <c r="B1317" t="s">
        <v>145</v>
      </c>
      <c r="C1317" t="s">
        <v>13</v>
      </c>
      <c r="D1317" s="9">
        <v>2.5</v>
      </c>
      <c r="E1317" s="10">
        <f>IF(COUNTIF(cis_DPH!$B$2:$B$84,B1317)&gt;0,D1317*1.1,IF(COUNTIF(cis_DPH!$B$85:$B$171,B1317)&gt;0,D1317*1.2,"chyba"))</f>
        <v>3</v>
      </c>
      <c r="G1317" s="16" t="e">
        <f>_xlfn.XLOOKUP(Tabuľka9[[#This Row],[položka]],#REF!,#REF!)</f>
        <v>#REF!</v>
      </c>
      <c r="H1317">
        <v>10</v>
      </c>
      <c r="I1317" s="15">
        <f>Tabuľka9[[#This Row],[Aktuálna cena v RZ s DPH]]*Tabuľka9[[#This Row],[Priemerný odber za mesiac]]</f>
        <v>30</v>
      </c>
      <c r="K1317" s="17" t="e">
        <f>Tabuľka9[[#This Row],[Cena za MJ s DPH]]*Tabuľka9[[#This Row],[Predpokladaný odber počas 6 mesiacov]]</f>
        <v>#REF!</v>
      </c>
      <c r="L1317" s="1">
        <v>632864</v>
      </c>
      <c r="M1317" t="e">
        <f>_xlfn.XLOOKUP(Tabuľka9[[#This Row],[IČO]],#REF!,#REF!)</f>
        <v>#REF!</v>
      </c>
      <c r="N1317" t="e">
        <f>_xlfn.XLOOKUP(Tabuľka9[[#This Row],[IČO]],#REF!,#REF!)</f>
        <v>#REF!</v>
      </c>
    </row>
    <row r="1318" spans="1:14" hidden="1" x14ac:dyDescent="0.35">
      <c r="A1318" t="s">
        <v>125</v>
      </c>
      <c r="B1318" t="s">
        <v>146</v>
      </c>
      <c r="C1318" t="s">
        <v>13</v>
      </c>
      <c r="D1318" s="9">
        <v>4.5</v>
      </c>
      <c r="E1318" s="10">
        <f>IF(COUNTIF(cis_DPH!$B$2:$B$84,B1318)&gt;0,D1318*1.1,IF(COUNTIF(cis_DPH!$B$85:$B$171,B1318)&gt;0,D1318*1.2,"chyba"))</f>
        <v>5.3999999999999995</v>
      </c>
      <c r="G1318" s="16" t="e">
        <f>_xlfn.XLOOKUP(Tabuľka9[[#This Row],[položka]],#REF!,#REF!)</f>
        <v>#REF!</v>
      </c>
      <c r="H1318">
        <v>1</v>
      </c>
      <c r="I1318" s="15">
        <f>Tabuľka9[[#This Row],[Aktuálna cena v RZ s DPH]]*Tabuľka9[[#This Row],[Priemerný odber za mesiac]]</f>
        <v>5.3999999999999995</v>
      </c>
      <c r="K1318" s="17" t="e">
        <f>Tabuľka9[[#This Row],[Cena za MJ s DPH]]*Tabuľka9[[#This Row],[Predpokladaný odber počas 6 mesiacov]]</f>
        <v>#REF!</v>
      </c>
      <c r="L1318" s="1">
        <v>632864</v>
      </c>
      <c r="M1318" t="e">
        <f>_xlfn.XLOOKUP(Tabuľka9[[#This Row],[IČO]],#REF!,#REF!)</f>
        <v>#REF!</v>
      </c>
      <c r="N1318" t="e">
        <f>_xlfn.XLOOKUP(Tabuľka9[[#This Row],[IČO]],#REF!,#REF!)</f>
        <v>#REF!</v>
      </c>
    </row>
    <row r="1319" spans="1:14" hidden="1" x14ac:dyDescent="0.35">
      <c r="A1319" t="s">
        <v>125</v>
      </c>
      <c r="B1319" t="s">
        <v>147</v>
      </c>
      <c r="C1319" t="s">
        <v>13</v>
      </c>
      <c r="D1319" s="9">
        <v>1.85</v>
      </c>
      <c r="E1319" s="10">
        <f>IF(COUNTIF(cis_DPH!$B$2:$B$84,B1319)&gt;0,D1319*1.1,IF(COUNTIF(cis_DPH!$B$85:$B$171,B1319)&gt;0,D1319*1.2,"chyba"))</f>
        <v>2.2200000000000002</v>
      </c>
      <c r="G1319" s="16" t="e">
        <f>_xlfn.XLOOKUP(Tabuľka9[[#This Row],[položka]],#REF!,#REF!)</f>
        <v>#REF!</v>
      </c>
      <c r="H1319">
        <v>10</v>
      </c>
      <c r="I1319" s="15">
        <f>Tabuľka9[[#This Row],[Aktuálna cena v RZ s DPH]]*Tabuľka9[[#This Row],[Priemerný odber za mesiac]]</f>
        <v>22.200000000000003</v>
      </c>
      <c r="K1319" s="17" t="e">
        <f>Tabuľka9[[#This Row],[Cena za MJ s DPH]]*Tabuľka9[[#This Row],[Predpokladaný odber počas 6 mesiacov]]</f>
        <v>#REF!</v>
      </c>
      <c r="L1319" s="1">
        <v>632864</v>
      </c>
      <c r="M1319" t="e">
        <f>_xlfn.XLOOKUP(Tabuľka9[[#This Row],[IČO]],#REF!,#REF!)</f>
        <v>#REF!</v>
      </c>
      <c r="N1319" t="e">
        <f>_xlfn.XLOOKUP(Tabuľka9[[#This Row],[IČO]],#REF!,#REF!)</f>
        <v>#REF!</v>
      </c>
    </row>
    <row r="1320" spans="1:14" hidden="1" x14ac:dyDescent="0.35">
      <c r="A1320" t="s">
        <v>125</v>
      </c>
      <c r="B1320" t="s">
        <v>148</v>
      </c>
      <c r="C1320" t="s">
        <v>13</v>
      </c>
      <c r="E1320" s="10">
        <f>IF(COUNTIF(cis_DPH!$B$2:$B$84,B1320)&gt;0,D1320*1.1,IF(COUNTIF(cis_DPH!$B$85:$B$171,B1320)&gt;0,D1320*1.2,"chyba"))</f>
        <v>0</v>
      </c>
      <c r="G1320" s="16" t="e">
        <f>_xlfn.XLOOKUP(Tabuľka9[[#This Row],[položka]],#REF!,#REF!)</f>
        <v>#REF!</v>
      </c>
      <c r="I1320" s="15">
        <f>Tabuľka9[[#This Row],[Aktuálna cena v RZ s DPH]]*Tabuľka9[[#This Row],[Priemerný odber za mesiac]]</f>
        <v>0</v>
      </c>
      <c r="K1320" s="17" t="e">
        <f>Tabuľka9[[#This Row],[Cena za MJ s DPH]]*Tabuľka9[[#This Row],[Predpokladaný odber počas 6 mesiacov]]</f>
        <v>#REF!</v>
      </c>
      <c r="L1320" s="1">
        <v>632864</v>
      </c>
      <c r="M1320" t="e">
        <f>_xlfn.XLOOKUP(Tabuľka9[[#This Row],[IČO]],#REF!,#REF!)</f>
        <v>#REF!</v>
      </c>
      <c r="N1320" t="e">
        <f>_xlfn.XLOOKUP(Tabuľka9[[#This Row],[IČO]],#REF!,#REF!)</f>
        <v>#REF!</v>
      </c>
    </row>
    <row r="1321" spans="1:14" hidden="1" x14ac:dyDescent="0.35">
      <c r="A1321" t="s">
        <v>125</v>
      </c>
      <c r="B1321" t="s">
        <v>149</v>
      </c>
      <c r="C1321" t="s">
        <v>13</v>
      </c>
      <c r="D1321" s="9">
        <v>3.3</v>
      </c>
      <c r="E1321" s="10">
        <f>IF(COUNTIF(cis_DPH!$B$2:$B$84,B1321)&gt;0,D1321*1.1,IF(COUNTIF(cis_DPH!$B$85:$B$171,B1321)&gt;0,D1321*1.2,"chyba"))</f>
        <v>3.9599999999999995</v>
      </c>
      <c r="G1321" s="16" t="e">
        <f>_xlfn.XLOOKUP(Tabuľka9[[#This Row],[položka]],#REF!,#REF!)</f>
        <v>#REF!</v>
      </c>
      <c r="H1321">
        <v>8</v>
      </c>
      <c r="I1321" s="15">
        <f>Tabuľka9[[#This Row],[Aktuálna cena v RZ s DPH]]*Tabuľka9[[#This Row],[Priemerný odber za mesiac]]</f>
        <v>31.679999999999996</v>
      </c>
      <c r="K1321" s="17" t="e">
        <f>Tabuľka9[[#This Row],[Cena za MJ s DPH]]*Tabuľka9[[#This Row],[Predpokladaný odber počas 6 mesiacov]]</f>
        <v>#REF!</v>
      </c>
      <c r="L1321" s="1">
        <v>632864</v>
      </c>
      <c r="M1321" t="e">
        <f>_xlfn.XLOOKUP(Tabuľka9[[#This Row],[IČO]],#REF!,#REF!)</f>
        <v>#REF!</v>
      </c>
      <c r="N1321" t="e">
        <f>_xlfn.XLOOKUP(Tabuľka9[[#This Row],[IČO]],#REF!,#REF!)</f>
        <v>#REF!</v>
      </c>
    </row>
    <row r="1322" spans="1:14" hidden="1" x14ac:dyDescent="0.35">
      <c r="A1322" t="s">
        <v>125</v>
      </c>
      <c r="B1322" t="s">
        <v>150</v>
      </c>
      <c r="C1322" t="s">
        <v>13</v>
      </c>
      <c r="E1322" s="10">
        <f>IF(COUNTIF(cis_DPH!$B$2:$B$84,B1322)&gt;0,D1322*1.1,IF(COUNTIF(cis_DPH!$B$85:$B$171,B1322)&gt;0,D1322*1.2,"chyba"))</f>
        <v>0</v>
      </c>
      <c r="G1322" s="16" t="e">
        <f>_xlfn.XLOOKUP(Tabuľka9[[#This Row],[položka]],#REF!,#REF!)</f>
        <v>#REF!</v>
      </c>
      <c r="I1322" s="15">
        <f>Tabuľka9[[#This Row],[Aktuálna cena v RZ s DPH]]*Tabuľka9[[#This Row],[Priemerný odber za mesiac]]</f>
        <v>0</v>
      </c>
      <c r="K1322" s="17" t="e">
        <f>Tabuľka9[[#This Row],[Cena za MJ s DPH]]*Tabuľka9[[#This Row],[Predpokladaný odber počas 6 mesiacov]]</f>
        <v>#REF!</v>
      </c>
      <c r="L1322" s="1">
        <v>632864</v>
      </c>
      <c r="M1322" t="e">
        <f>_xlfn.XLOOKUP(Tabuľka9[[#This Row],[IČO]],#REF!,#REF!)</f>
        <v>#REF!</v>
      </c>
      <c r="N1322" t="e">
        <f>_xlfn.XLOOKUP(Tabuľka9[[#This Row],[IČO]],#REF!,#REF!)</f>
        <v>#REF!</v>
      </c>
    </row>
    <row r="1323" spans="1:14" hidden="1" x14ac:dyDescent="0.35">
      <c r="A1323" t="s">
        <v>125</v>
      </c>
      <c r="B1323" t="s">
        <v>151</v>
      </c>
      <c r="C1323" t="s">
        <v>13</v>
      </c>
      <c r="E1323" s="10">
        <f>IF(COUNTIF(cis_DPH!$B$2:$B$84,B1323)&gt;0,D1323*1.1,IF(COUNTIF(cis_DPH!$B$85:$B$171,B1323)&gt;0,D1323*1.2,"chyba"))</f>
        <v>0</v>
      </c>
      <c r="G1323" s="16" t="e">
        <f>_xlfn.XLOOKUP(Tabuľka9[[#This Row],[položka]],#REF!,#REF!)</f>
        <v>#REF!</v>
      </c>
      <c r="I1323" s="15">
        <f>Tabuľka9[[#This Row],[Aktuálna cena v RZ s DPH]]*Tabuľka9[[#This Row],[Priemerný odber za mesiac]]</f>
        <v>0</v>
      </c>
      <c r="K1323" s="17" t="e">
        <f>Tabuľka9[[#This Row],[Cena za MJ s DPH]]*Tabuľka9[[#This Row],[Predpokladaný odber počas 6 mesiacov]]</f>
        <v>#REF!</v>
      </c>
      <c r="L1323" s="1">
        <v>632864</v>
      </c>
      <c r="M1323" t="e">
        <f>_xlfn.XLOOKUP(Tabuľka9[[#This Row],[IČO]],#REF!,#REF!)</f>
        <v>#REF!</v>
      </c>
      <c r="N1323" t="e">
        <f>_xlfn.XLOOKUP(Tabuľka9[[#This Row],[IČO]],#REF!,#REF!)</f>
        <v>#REF!</v>
      </c>
    </row>
    <row r="1324" spans="1:14" hidden="1" x14ac:dyDescent="0.35">
      <c r="A1324" t="s">
        <v>125</v>
      </c>
      <c r="B1324" t="s">
        <v>152</v>
      </c>
      <c r="C1324" t="s">
        <v>13</v>
      </c>
      <c r="D1324" s="9">
        <v>6.5</v>
      </c>
      <c r="E1324" s="10">
        <f>IF(COUNTIF(cis_DPH!$B$2:$B$84,B1324)&gt;0,D1324*1.1,IF(COUNTIF(cis_DPH!$B$85:$B$171,B1324)&gt;0,D1324*1.2,"chyba"))</f>
        <v>7.8</v>
      </c>
      <c r="G1324" s="16" t="e">
        <f>_xlfn.XLOOKUP(Tabuľka9[[#This Row],[položka]],#REF!,#REF!)</f>
        <v>#REF!</v>
      </c>
      <c r="H1324">
        <v>5</v>
      </c>
      <c r="I1324" s="15">
        <f>Tabuľka9[[#This Row],[Aktuálna cena v RZ s DPH]]*Tabuľka9[[#This Row],[Priemerný odber za mesiac]]</f>
        <v>39</v>
      </c>
      <c r="K1324" s="17" t="e">
        <f>Tabuľka9[[#This Row],[Cena za MJ s DPH]]*Tabuľka9[[#This Row],[Predpokladaný odber počas 6 mesiacov]]</f>
        <v>#REF!</v>
      </c>
      <c r="L1324" s="1">
        <v>632864</v>
      </c>
      <c r="M1324" t="e">
        <f>_xlfn.XLOOKUP(Tabuľka9[[#This Row],[IČO]],#REF!,#REF!)</f>
        <v>#REF!</v>
      </c>
      <c r="N1324" t="e">
        <f>_xlfn.XLOOKUP(Tabuľka9[[#This Row],[IČO]],#REF!,#REF!)</f>
        <v>#REF!</v>
      </c>
    </row>
    <row r="1325" spans="1:14" hidden="1" x14ac:dyDescent="0.35">
      <c r="A1325" t="s">
        <v>125</v>
      </c>
      <c r="B1325" t="s">
        <v>153</v>
      </c>
      <c r="C1325" t="s">
        <v>13</v>
      </c>
      <c r="D1325" s="9">
        <v>3.3</v>
      </c>
      <c r="E1325" s="10">
        <f>IF(COUNTIF(cis_DPH!$B$2:$B$84,B1325)&gt;0,D1325*1.1,IF(COUNTIF(cis_DPH!$B$85:$B$171,B1325)&gt;0,D1325*1.2,"chyba"))</f>
        <v>3.9599999999999995</v>
      </c>
      <c r="G1325" s="16" t="e">
        <f>_xlfn.XLOOKUP(Tabuľka9[[#This Row],[položka]],#REF!,#REF!)</f>
        <v>#REF!</v>
      </c>
      <c r="H1325">
        <v>2</v>
      </c>
      <c r="I1325" s="15">
        <f>Tabuľka9[[#This Row],[Aktuálna cena v RZ s DPH]]*Tabuľka9[[#This Row],[Priemerný odber za mesiac]]</f>
        <v>7.919999999999999</v>
      </c>
      <c r="K1325" s="17" t="e">
        <f>Tabuľka9[[#This Row],[Cena za MJ s DPH]]*Tabuľka9[[#This Row],[Predpokladaný odber počas 6 mesiacov]]</f>
        <v>#REF!</v>
      </c>
      <c r="L1325" s="1">
        <v>632864</v>
      </c>
      <c r="M1325" t="e">
        <f>_xlfn.XLOOKUP(Tabuľka9[[#This Row],[IČO]],#REF!,#REF!)</f>
        <v>#REF!</v>
      </c>
      <c r="N1325" t="e">
        <f>_xlfn.XLOOKUP(Tabuľka9[[#This Row],[IČO]],#REF!,#REF!)</f>
        <v>#REF!</v>
      </c>
    </row>
    <row r="1326" spans="1:14" hidden="1" x14ac:dyDescent="0.35">
      <c r="A1326" t="s">
        <v>125</v>
      </c>
      <c r="B1326" t="s">
        <v>154</v>
      </c>
      <c r="C1326" t="s">
        <v>13</v>
      </c>
      <c r="D1326" s="9">
        <v>8</v>
      </c>
      <c r="E1326" s="10">
        <f>IF(COUNTIF(cis_DPH!$B$2:$B$84,B1326)&gt;0,D1326*1.1,IF(COUNTIF(cis_DPH!$B$85:$B$171,B1326)&gt;0,D1326*1.2,"chyba"))</f>
        <v>9.6</v>
      </c>
      <c r="G1326" s="16" t="e">
        <f>_xlfn.XLOOKUP(Tabuľka9[[#This Row],[položka]],#REF!,#REF!)</f>
        <v>#REF!</v>
      </c>
      <c r="H1326">
        <v>6</v>
      </c>
      <c r="I1326" s="15">
        <f>Tabuľka9[[#This Row],[Aktuálna cena v RZ s DPH]]*Tabuľka9[[#This Row],[Priemerný odber za mesiac]]</f>
        <v>57.599999999999994</v>
      </c>
      <c r="K1326" s="17" t="e">
        <f>Tabuľka9[[#This Row],[Cena za MJ s DPH]]*Tabuľka9[[#This Row],[Predpokladaný odber počas 6 mesiacov]]</f>
        <v>#REF!</v>
      </c>
      <c r="L1326" s="1">
        <v>632864</v>
      </c>
      <c r="M1326" t="e">
        <f>_xlfn.XLOOKUP(Tabuľka9[[#This Row],[IČO]],#REF!,#REF!)</f>
        <v>#REF!</v>
      </c>
      <c r="N1326" t="e">
        <f>_xlfn.XLOOKUP(Tabuľka9[[#This Row],[IČO]],#REF!,#REF!)</f>
        <v>#REF!</v>
      </c>
    </row>
    <row r="1327" spans="1:14" hidden="1" x14ac:dyDescent="0.35">
      <c r="A1327" t="s">
        <v>125</v>
      </c>
      <c r="B1327" t="s">
        <v>155</v>
      </c>
      <c r="C1327" t="s">
        <v>13</v>
      </c>
      <c r="D1327" s="9">
        <v>1.99</v>
      </c>
      <c r="E1327" s="10">
        <f>IF(COUNTIF(cis_DPH!$B$2:$B$84,B1327)&gt;0,D1327*1.1,IF(COUNTIF(cis_DPH!$B$85:$B$171,B1327)&gt;0,D1327*1.2,"chyba"))</f>
        <v>2.3879999999999999</v>
      </c>
      <c r="G1327" s="16" t="e">
        <f>_xlfn.XLOOKUP(Tabuľka9[[#This Row],[položka]],#REF!,#REF!)</f>
        <v>#REF!</v>
      </c>
      <c r="H1327">
        <v>6</v>
      </c>
      <c r="I1327" s="15">
        <f>Tabuľka9[[#This Row],[Aktuálna cena v RZ s DPH]]*Tabuľka9[[#This Row],[Priemerný odber za mesiac]]</f>
        <v>14.327999999999999</v>
      </c>
      <c r="K1327" s="17" t="e">
        <f>Tabuľka9[[#This Row],[Cena za MJ s DPH]]*Tabuľka9[[#This Row],[Predpokladaný odber počas 6 mesiacov]]</f>
        <v>#REF!</v>
      </c>
      <c r="L1327" s="1">
        <v>632864</v>
      </c>
      <c r="M1327" t="e">
        <f>_xlfn.XLOOKUP(Tabuľka9[[#This Row],[IČO]],#REF!,#REF!)</f>
        <v>#REF!</v>
      </c>
      <c r="N1327" t="e">
        <f>_xlfn.XLOOKUP(Tabuľka9[[#This Row],[IČO]],#REF!,#REF!)</f>
        <v>#REF!</v>
      </c>
    </row>
    <row r="1328" spans="1:14" hidden="1" x14ac:dyDescent="0.35">
      <c r="A1328" t="s">
        <v>125</v>
      </c>
      <c r="B1328" t="s">
        <v>156</v>
      </c>
      <c r="C1328" t="s">
        <v>13</v>
      </c>
      <c r="D1328" s="9">
        <v>3.6</v>
      </c>
      <c r="E1328" s="10">
        <f>IF(COUNTIF(cis_DPH!$B$2:$B$84,B1328)&gt;0,D1328*1.1,IF(COUNTIF(cis_DPH!$B$85:$B$171,B1328)&gt;0,D1328*1.2,"chyba"))</f>
        <v>4.32</v>
      </c>
      <c r="G1328" s="16" t="e">
        <f>_xlfn.XLOOKUP(Tabuľka9[[#This Row],[položka]],#REF!,#REF!)</f>
        <v>#REF!</v>
      </c>
      <c r="H1328">
        <v>2</v>
      </c>
      <c r="I1328" s="15">
        <f>Tabuľka9[[#This Row],[Aktuálna cena v RZ s DPH]]*Tabuľka9[[#This Row],[Priemerný odber za mesiac]]</f>
        <v>8.64</v>
      </c>
      <c r="K1328" s="17" t="e">
        <f>Tabuľka9[[#This Row],[Cena za MJ s DPH]]*Tabuľka9[[#This Row],[Predpokladaný odber počas 6 mesiacov]]</f>
        <v>#REF!</v>
      </c>
      <c r="L1328" s="1">
        <v>632864</v>
      </c>
      <c r="M1328" t="e">
        <f>_xlfn.XLOOKUP(Tabuľka9[[#This Row],[IČO]],#REF!,#REF!)</f>
        <v>#REF!</v>
      </c>
      <c r="N1328" t="e">
        <f>_xlfn.XLOOKUP(Tabuľka9[[#This Row],[IČO]],#REF!,#REF!)</f>
        <v>#REF!</v>
      </c>
    </row>
    <row r="1329" spans="1:14" hidden="1" x14ac:dyDescent="0.35">
      <c r="A1329" t="s">
        <v>125</v>
      </c>
      <c r="B1329" t="s">
        <v>157</v>
      </c>
      <c r="C1329" t="s">
        <v>13</v>
      </c>
      <c r="D1329" s="9">
        <v>5</v>
      </c>
      <c r="E1329" s="10">
        <f>IF(COUNTIF(cis_DPH!$B$2:$B$84,B1329)&gt;0,D1329*1.1,IF(COUNTIF(cis_DPH!$B$85:$B$171,B1329)&gt;0,D1329*1.2,"chyba"))</f>
        <v>6</v>
      </c>
      <c r="G1329" s="16" t="e">
        <f>_xlfn.XLOOKUP(Tabuľka9[[#This Row],[položka]],#REF!,#REF!)</f>
        <v>#REF!</v>
      </c>
      <c r="H1329">
        <v>5</v>
      </c>
      <c r="I1329" s="15">
        <f>Tabuľka9[[#This Row],[Aktuálna cena v RZ s DPH]]*Tabuľka9[[#This Row],[Priemerný odber za mesiac]]</f>
        <v>30</v>
      </c>
      <c r="K1329" s="17" t="e">
        <f>Tabuľka9[[#This Row],[Cena za MJ s DPH]]*Tabuľka9[[#This Row],[Predpokladaný odber počas 6 mesiacov]]</f>
        <v>#REF!</v>
      </c>
      <c r="L1329" s="1">
        <v>632864</v>
      </c>
      <c r="M1329" t="e">
        <f>_xlfn.XLOOKUP(Tabuľka9[[#This Row],[IČO]],#REF!,#REF!)</f>
        <v>#REF!</v>
      </c>
      <c r="N1329" t="e">
        <f>_xlfn.XLOOKUP(Tabuľka9[[#This Row],[IČO]],#REF!,#REF!)</f>
        <v>#REF!</v>
      </c>
    </row>
    <row r="1330" spans="1:14" hidden="1" x14ac:dyDescent="0.35">
      <c r="A1330" t="s">
        <v>125</v>
      </c>
      <c r="B1330" t="s">
        <v>158</v>
      </c>
      <c r="C1330" t="s">
        <v>13</v>
      </c>
      <c r="E1330" s="10">
        <f>IF(COUNTIF(cis_DPH!$B$2:$B$84,B1330)&gt;0,D1330*1.1,IF(COUNTIF(cis_DPH!$B$85:$B$171,B1330)&gt;0,D1330*1.2,"chyba"))</f>
        <v>0</v>
      </c>
      <c r="G1330" s="16" t="e">
        <f>_xlfn.XLOOKUP(Tabuľka9[[#This Row],[položka]],#REF!,#REF!)</f>
        <v>#REF!</v>
      </c>
      <c r="I1330" s="15">
        <f>Tabuľka9[[#This Row],[Aktuálna cena v RZ s DPH]]*Tabuľka9[[#This Row],[Priemerný odber za mesiac]]</f>
        <v>0</v>
      </c>
      <c r="K1330" s="17" t="e">
        <f>Tabuľka9[[#This Row],[Cena za MJ s DPH]]*Tabuľka9[[#This Row],[Predpokladaný odber počas 6 mesiacov]]</f>
        <v>#REF!</v>
      </c>
      <c r="L1330" s="1">
        <v>632864</v>
      </c>
      <c r="M1330" t="e">
        <f>_xlfn.XLOOKUP(Tabuľka9[[#This Row],[IČO]],#REF!,#REF!)</f>
        <v>#REF!</v>
      </c>
      <c r="N1330" t="e">
        <f>_xlfn.XLOOKUP(Tabuľka9[[#This Row],[IČO]],#REF!,#REF!)</f>
        <v>#REF!</v>
      </c>
    </row>
    <row r="1331" spans="1:14" hidden="1" x14ac:dyDescent="0.35">
      <c r="A1331" t="s">
        <v>125</v>
      </c>
      <c r="B1331" t="s">
        <v>159</v>
      </c>
      <c r="C1331" t="s">
        <v>13</v>
      </c>
      <c r="E1331" s="10">
        <f>IF(COUNTIF(cis_DPH!$B$2:$B$84,B1331)&gt;0,D1331*1.1,IF(COUNTIF(cis_DPH!$B$85:$B$171,B1331)&gt;0,D1331*1.2,"chyba"))</f>
        <v>0</v>
      </c>
      <c r="G1331" s="16" t="e">
        <f>_xlfn.XLOOKUP(Tabuľka9[[#This Row],[položka]],#REF!,#REF!)</f>
        <v>#REF!</v>
      </c>
      <c r="I1331" s="15">
        <f>Tabuľka9[[#This Row],[Aktuálna cena v RZ s DPH]]*Tabuľka9[[#This Row],[Priemerný odber za mesiac]]</f>
        <v>0</v>
      </c>
      <c r="K1331" s="17" t="e">
        <f>Tabuľka9[[#This Row],[Cena za MJ s DPH]]*Tabuľka9[[#This Row],[Predpokladaný odber počas 6 mesiacov]]</f>
        <v>#REF!</v>
      </c>
      <c r="L1331" s="1">
        <v>632864</v>
      </c>
      <c r="M1331" t="e">
        <f>_xlfn.XLOOKUP(Tabuľka9[[#This Row],[IČO]],#REF!,#REF!)</f>
        <v>#REF!</v>
      </c>
      <c r="N1331" t="e">
        <f>_xlfn.XLOOKUP(Tabuľka9[[#This Row],[IČO]],#REF!,#REF!)</f>
        <v>#REF!</v>
      </c>
    </row>
    <row r="1332" spans="1:14" hidden="1" x14ac:dyDescent="0.35">
      <c r="A1332" t="s">
        <v>125</v>
      </c>
      <c r="B1332" t="s">
        <v>160</v>
      </c>
      <c r="C1332" t="s">
        <v>13</v>
      </c>
      <c r="E1332" s="10">
        <f>IF(COUNTIF(cis_DPH!$B$2:$B$84,B1332)&gt;0,D1332*1.1,IF(COUNTIF(cis_DPH!$B$85:$B$171,B1332)&gt;0,D1332*1.2,"chyba"))</f>
        <v>0</v>
      </c>
      <c r="G1332" s="16" t="e">
        <f>_xlfn.XLOOKUP(Tabuľka9[[#This Row],[položka]],#REF!,#REF!)</f>
        <v>#REF!</v>
      </c>
      <c r="I1332" s="15">
        <f>Tabuľka9[[#This Row],[Aktuálna cena v RZ s DPH]]*Tabuľka9[[#This Row],[Priemerný odber za mesiac]]</f>
        <v>0</v>
      </c>
      <c r="K1332" s="17" t="e">
        <f>Tabuľka9[[#This Row],[Cena za MJ s DPH]]*Tabuľka9[[#This Row],[Predpokladaný odber počas 6 mesiacov]]</f>
        <v>#REF!</v>
      </c>
      <c r="L1332" s="1">
        <v>632864</v>
      </c>
      <c r="M1332" t="e">
        <f>_xlfn.XLOOKUP(Tabuľka9[[#This Row],[IČO]],#REF!,#REF!)</f>
        <v>#REF!</v>
      </c>
      <c r="N1332" t="e">
        <f>_xlfn.XLOOKUP(Tabuľka9[[#This Row],[IČO]],#REF!,#REF!)</f>
        <v>#REF!</v>
      </c>
    </row>
    <row r="1333" spans="1:14" hidden="1" x14ac:dyDescent="0.35">
      <c r="A1333" t="s">
        <v>125</v>
      </c>
      <c r="B1333" t="s">
        <v>161</v>
      </c>
      <c r="C1333" t="s">
        <v>13</v>
      </c>
      <c r="E1333" s="10">
        <f>IF(COUNTIF(cis_DPH!$B$2:$B$84,B1333)&gt;0,D1333*1.1,IF(COUNTIF(cis_DPH!$B$85:$B$171,B1333)&gt;0,D1333*1.2,"chyba"))</f>
        <v>0</v>
      </c>
      <c r="G1333" s="16" t="e">
        <f>_xlfn.XLOOKUP(Tabuľka9[[#This Row],[položka]],#REF!,#REF!)</f>
        <v>#REF!</v>
      </c>
      <c r="I1333" s="15">
        <f>Tabuľka9[[#This Row],[Aktuálna cena v RZ s DPH]]*Tabuľka9[[#This Row],[Priemerný odber za mesiac]]</f>
        <v>0</v>
      </c>
      <c r="K1333" s="17" t="e">
        <f>Tabuľka9[[#This Row],[Cena za MJ s DPH]]*Tabuľka9[[#This Row],[Predpokladaný odber počas 6 mesiacov]]</f>
        <v>#REF!</v>
      </c>
      <c r="L1333" s="1">
        <v>632864</v>
      </c>
      <c r="M1333" t="e">
        <f>_xlfn.XLOOKUP(Tabuľka9[[#This Row],[IČO]],#REF!,#REF!)</f>
        <v>#REF!</v>
      </c>
      <c r="N1333" t="e">
        <f>_xlfn.XLOOKUP(Tabuľka9[[#This Row],[IČO]],#REF!,#REF!)</f>
        <v>#REF!</v>
      </c>
    </row>
    <row r="1334" spans="1:14" hidden="1" x14ac:dyDescent="0.35">
      <c r="A1334" t="s">
        <v>125</v>
      </c>
      <c r="B1334" t="s">
        <v>162</v>
      </c>
      <c r="C1334" t="s">
        <v>13</v>
      </c>
      <c r="E1334" s="10">
        <f>IF(COUNTIF(cis_DPH!$B$2:$B$84,B1334)&gt;0,D1334*1.1,IF(COUNTIF(cis_DPH!$B$85:$B$171,B1334)&gt;0,D1334*1.2,"chyba"))</f>
        <v>0</v>
      </c>
      <c r="G1334" s="16" t="e">
        <f>_xlfn.XLOOKUP(Tabuľka9[[#This Row],[položka]],#REF!,#REF!)</f>
        <v>#REF!</v>
      </c>
      <c r="I1334" s="15">
        <f>Tabuľka9[[#This Row],[Aktuálna cena v RZ s DPH]]*Tabuľka9[[#This Row],[Priemerný odber za mesiac]]</f>
        <v>0</v>
      </c>
      <c r="K1334" s="17" t="e">
        <f>Tabuľka9[[#This Row],[Cena za MJ s DPH]]*Tabuľka9[[#This Row],[Predpokladaný odber počas 6 mesiacov]]</f>
        <v>#REF!</v>
      </c>
      <c r="L1334" s="1">
        <v>632864</v>
      </c>
      <c r="M1334" t="e">
        <f>_xlfn.XLOOKUP(Tabuľka9[[#This Row],[IČO]],#REF!,#REF!)</f>
        <v>#REF!</v>
      </c>
      <c r="N1334" t="e">
        <f>_xlfn.XLOOKUP(Tabuľka9[[#This Row],[IČO]],#REF!,#REF!)</f>
        <v>#REF!</v>
      </c>
    </row>
    <row r="1335" spans="1:14" hidden="1" x14ac:dyDescent="0.35">
      <c r="A1335" t="s">
        <v>125</v>
      </c>
      <c r="B1335" t="s">
        <v>163</v>
      </c>
      <c r="C1335" t="s">
        <v>13</v>
      </c>
      <c r="E1335" s="10">
        <f>IF(COUNTIF(cis_DPH!$B$2:$B$84,B1335)&gt;0,D1335*1.1,IF(COUNTIF(cis_DPH!$B$85:$B$171,B1335)&gt;0,D1335*1.2,"chyba"))</f>
        <v>0</v>
      </c>
      <c r="G1335" s="16" t="e">
        <f>_xlfn.XLOOKUP(Tabuľka9[[#This Row],[položka]],#REF!,#REF!)</f>
        <v>#REF!</v>
      </c>
      <c r="I1335" s="15">
        <f>Tabuľka9[[#This Row],[Aktuálna cena v RZ s DPH]]*Tabuľka9[[#This Row],[Priemerný odber za mesiac]]</f>
        <v>0</v>
      </c>
      <c r="K1335" s="17" t="e">
        <f>Tabuľka9[[#This Row],[Cena za MJ s DPH]]*Tabuľka9[[#This Row],[Predpokladaný odber počas 6 mesiacov]]</f>
        <v>#REF!</v>
      </c>
      <c r="L1335" s="1">
        <v>632864</v>
      </c>
      <c r="M1335" t="e">
        <f>_xlfn.XLOOKUP(Tabuľka9[[#This Row],[IČO]],#REF!,#REF!)</f>
        <v>#REF!</v>
      </c>
      <c r="N1335" t="e">
        <f>_xlfn.XLOOKUP(Tabuľka9[[#This Row],[IČO]],#REF!,#REF!)</f>
        <v>#REF!</v>
      </c>
    </row>
    <row r="1336" spans="1:14" hidden="1" x14ac:dyDescent="0.35">
      <c r="A1336" t="s">
        <v>125</v>
      </c>
      <c r="B1336" t="s">
        <v>164</v>
      </c>
      <c r="C1336" t="s">
        <v>13</v>
      </c>
      <c r="D1336" s="9">
        <v>3.25</v>
      </c>
      <c r="E1336" s="10">
        <f>IF(COUNTIF(cis_DPH!$B$2:$B$84,B1336)&gt;0,D1336*1.1,IF(COUNTIF(cis_DPH!$B$85:$B$171,B1336)&gt;0,D1336*1.2,"chyba"))</f>
        <v>3.9</v>
      </c>
      <c r="G1336" s="16" t="e">
        <f>_xlfn.XLOOKUP(Tabuľka9[[#This Row],[položka]],#REF!,#REF!)</f>
        <v>#REF!</v>
      </c>
      <c r="H1336">
        <v>10</v>
      </c>
      <c r="I1336" s="15">
        <f>Tabuľka9[[#This Row],[Aktuálna cena v RZ s DPH]]*Tabuľka9[[#This Row],[Priemerný odber za mesiac]]</f>
        <v>39</v>
      </c>
      <c r="K1336" s="17" t="e">
        <f>Tabuľka9[[#This Row],[Cena za MJ s DPH]]*Tabuľka9[[#This Row],[Predpokladaný odber počas 6 mesiacov]]</f>
        <v>#REF!</v>
      </c>
      <c r="L1336" s="1">
        <v>632864</v>
      </c>
      <c r="M1336" t="e">
        <f>_xlfn.XLOOKUP(Tabuľka9[[#This Row],[IČO]],#REF!,#REF!)</f>
        <v>#REF!</v>
      </c>
      <c r="N1336" t="e">
        <f>_xlfn.XLOOKUP(Tabuľka9[[#This Row],[IČO]],#REF!,#REF!)</f>
        <v>#REF!</v>
      </c>
    </row>
    <row r="1337" spans="1:14" hidden="1" x14ac:dyDescent="0.35">
      <c r="A1337" t="s">
        <v>125</v>
      </c>
      <c r="B1337" t="s">
        <v>165</v>
      </c>
      <c r="C1337" t="s">
        <v>13</v>
      </c>
      <c r="E1337" s="10">
        <f>IF(COUNTIF(cis_DPH!$B$2:$B$84,B1337)&gt;0,D1337*1.1,IF(COUNTIF(cis_DPH!$B$85:$B$171,B1337)&gt;0,D1337*1.2,"chyba"))</f>
        <v>0</v>
      </c>
      <c r="G1337" s="16" t="e">
        <f>_xlfn.XLOOKUP(Tabuľka9[[#This Row],[položka]],#REF!,#REF!)</f>
        <v>#REF!</v>
      </c>
      <c r="I1337" s="15">
        <f>Tabuľka9[[#This Row],[Aktuálna cena v RZ s DPH]]*Tabuľka9[[#This Row],[Priemerný odber za mesiac]]</f>
        <v>0</v>
      </c>
      <c r="K1337" s="17" t="e">
        <f>Tabuľka9[[#This Row],[Cena za MJ s DPH]]*Tabuľka9[[#This Row],[Predpokladaný odber počas 6 mesiacov]]</f>
        <v>#REF!</v>
      </c>
      <c r="L1337" s="1">
        <v>632864</v>
      </c>
      <c r="M1337" t="e">
        <f>_xlfn.XLOOKUP(Tabuľka9[[#This Row],[IČO]],#REF!,#REF!)</f>
        <v>#REF!</v>
      </c>
      <c r="N1337" t="e">
        <f>_xlfn.XLOOKUP(Tabuľka9[[#This Row],[IČO]],#REF!,#REF!)</f>
        <v>#REF!</v>
      </c>
    </row>
    <row r="1338" spans="1:14" hidden="1" x14ac:dyDescent="0.35">
      <c r="A1338" t="s">
        <v>125</v>
      </c>
      <c r="B1338" t="s">
        <v>166</v>
      </c>
      <c r="C1338" t="s">
        <v>13</v>
      </c>
      <c r="E1338" s="10">
        <f>IF(COUNTIF(cis_DPH!$B$2:$B$84,B1338)&gt;0,D1338*1.1,IF(COUNTIF(cis_DPH!$B$85:$B$171,B1338)&gt;0,D1338*1.2,"chyba"))</f>
        <v>0</v>
      </c>
      <c r="G1338" s="16" t="e">
        <f>_xlfn.XLOOKUP(Tabuľka9[[#This Row],[položka]],#REF!,#REF!)</f>
        <v>#REF!</v>
      </c>
      <c r="I1338" s="15">
        <f>Tabuľka9[[#This Row],[Aktuálna cena v RZ s DPH]]*Tabuľka9[[#This Row],[Priemerný odber za mesiac]]</f>
        <v>0</v>
      </c>
      <c r="K1338" s="17" t="e">
        <f>Tabuľka9[[#This Row],[Cena za MJ s DPH]]*Tabuľka9[[#This Row],[Predpokladaný odber počas 6 mesiacov]]</f>
        <v>#REF!</v>
      </c>
      <c r="L1338" s="1">
        <v>632864</v>
      </c>
      <c r="M1338" t="e">
        <f>_xlfn.XLOOKUP(Tabuľka9[[#This Row],[IČO]],#REF!,#REF!)</f>
        <v>#REF!</v>
      </c>
      <c r="N1338" t="e">
        <f>_xlfn.XLOOKUP(Tabuľka9[[#This Row],[IČO]],#REF!,#REF!)</f>
        <v>#REF!</v>
      </c>
    </row>
    <row r="1339" spans="1:14" hidden="1" x14ac:dyDescent="0.35">
      <c r="A1339" t="s">
        <v>125</v>
      </c>
      <c r="B1339" t="s">
        <v>167</v>
      </c>
      <c r="C1339" t="s">
        <v>13</v>
      </c>
      <c r="E1339" s="10">
        <f>IF(COUNTIF(cis_DPH!$B$2:$B$84,B1339)&gt;0,D1339*1.1,IF(COUNTIF(cis_DPH!$B$85:$B$171,B1339)&gt;0,D1339*1.2,"chyba"))</f>
        <v>0</v>
      </c>
      <c r="G1339" s="16" t="e">
        <f>_xlfn.XLOOKUP(Tabuľka9[[#This Row],[položka]],#REF!,#REF!)</f>
        <v>#REF!</v>
      </c>
      <c r="I1339" s="15">
        <f>Tabuľka9[[#This Row],[Aktuálna cena v RZ s DPH]]*Tabuľka9[[#This Row],[Priemerný odber za mesiac]]</f>
        <v>0</v>
      </c>
      <c r="K1339" s="17" t="e">
        <f>Tabuľka9[[#This Row],[Cena za MJ s DPH]]*Tabuľka9[[#This Row],[Predpokladaný odber počas 6 mesiacov]]</f>
        <v>#REF!</v>
      </c>
      <c r="L1339" s="1">
        <v>632864</v>
      </c>
      <c r="M1339" t="e">
        <f>_xlfn.XLOOKUP(Tabuľka9[[#This Row],[IČO]],#REF!,#REF!)</f>
        <v>#REF!</v>
      </c>
      <c r="N1339" t="e">
        <f>_xlfn.XLOOKUP(Tabuľka9[[#This Row],[IČO]],#REF!,#REF!)</f>
        <v>#REF!</v>
      </c>
    </row>
    <row r="1340" spans="1:14" hidden="1" x14ac:dyDescent="0.35">
      <c r="A1340" t="s">
        <v>125</v>
      </c>
      <c r="B1340" t="s">
        <v>168</v>
      </c>
      <c r="C1340" t="s">
        <v>13</v>
      </c>
      <c r="D1340" s="9">
        <v>2.85</v>
      </c>
      <c r="E1340" s="10">
        <f>IF(COUNTIF(cis_DPH!$B$2:$B$84,B1340)&gt;0,D1340*1.1,IF(COUNTIF(cis_DPH!$B$85:$B$171,B1340)&gt;0,D1340*1.2,"chyba"))</f>
        <v>3.42</v>
      </c>
      <c r="G1340" s="16" t="e">
        <f>_xlfn.XLOOKUP(Tabuľka9[[#This Row],[položka]],#REF!,#REF!)</f>
        <v>#REF!</v>
      </c>
      <c r="H1340">
        <v>10</v>
      </c>
      <c r="I1340" s="15">
        <f>Tabuľka9[[#This Row],[Aktuálna cena v RZ s DPH]]*Tabuľka9[[#This Row],[Priemerný odber za mesiac]]</f>
        <v>34.200000000000003</v>
      </c>
      <c r="K1340" s="17" t="e">
        <f>Tabuľka9[[#This Row],[Cena za MJ s DPH]]*Tabuľka9[[#This Row],[Predpokladaný odber počas 6 mesiacov]]</f>
        <v>#REF!</v>
      </c>
      <c r="L1340" s="1">
        <v>632864</v>
      </c>
      <c r="M1340" t="e">
        <f>_xlfn.XLOOKUP(Tabuľka9[[#This Row],[IČO]],#REF!,#REF!)</f>
        <v>#REF!</v>
      </c>
      <c r="N1340" t="e">
        <f>_xlfn.XLOOKUP(Tabuľka9[[#This Row],[IČO]],#REF!,#REF!)</f>
        <v>#REF!</v>
      </c>
    </row>
    <row r="1341" spans="1:14" hidden="1" x14ac:dyDescent="0.35">
      <c r="A1341" t="s">
        <v>125</v>
      </c>
      <c r="B1341" t="s">
        <v>169</v>
      </c>
      <c r="C1341" t="s">
        <v>13</v>
      </c>
      <c r="E1341" s="10">
        <f>IF(COUNTIF(cis_DPH!$B$2:$B$84,B1341)&gt;0,D1341*1.1,IF(COUNTIF(cis_DPH!$B$85:$B$171,B1341)&gt;0,D1341*1.2,"chyba"))</f>
        <v>0</v>
      </c>
      <c r="G1341" s="16" t="e">
        <f>_xlfn.XLOOKUP(Tabuľka9[[#This Row],[položka]],#REF!,#REF!)</f>
        <v>#REF!</v>
      </c>
      <c r="I1341" s="15">
        <f>Tabuľka9[[#This Row],[Aktuálna cena v RZ s DPH]]*Tabuľka9[[#This Row],[Priemerný odber za mesiac]]</f>
        <v>0</v>
      </c>
      <c r="K1341" s="17" t="e">
        <f>Tabuľka9[[#This Row],[Cena za MJ s DPH]]*Tabuľka9[[#This Row],[Predpokladaný odber počas 6 mesiacov]]</f>
        <v>#REF!</v>
      </c>
      <c r="L1341" s="1">
        <v>632864</v>
      </c>
      <c r="M1341" t="e">
        <f>_xlfn.XLOOKUP(Tabuľka9[[#This Row],[IČO]],#REF!,#REF!)</f>
        <v>#REF!</v>
      </c>
      <c r="N1341" t="e">
        <f>_xlfn.XLOOKUP(Tabuľka9[[#This Row],[IČO]],#REF!,#REF!)</f>
        <v>#REF!</v>
      </c>
    </row>
    <row r="1342" spans="1:14" hidden="1" x14ac:dyDescent="0.35">
      <c r="A1342" t="s">
        <v>125</v>
      </c>
      <c r="B1342" t="s">
        <v>170</v>
      </c>
      <c r="C1342" t="s">
        <v>13</v>
      </c>
      <c r="D1342" s="9">
        <v>4</v>
      </c>
      <c r="E1342" s="10">
        <f>IF(COUNTIF(cis_DPH!$B$2:$B$84,B1342)&gt;0,D1342*1.1,IF(COUNTIF(cis_DPH!$B$85:$B$171,B1342)&gt;0,D1342*1.2,"chyba"))</f>
        <v>4.8</v>
      </c>
      <c r="G1342" s="16" t="e">
        <f>_xlfn.XLOOKUP(Tabuľka9[[#This Row],[položka]],#REF!,#REF!)</f>
        <v>#REF!</v>
      </c>
      <c r="H1342">
        <v>5</v>
      </c>
      <c r="I1342" s="15">
        <f>Tabuľka9[[#This Row],[Aktuálna cena v RZ s DPH]]*Tabuľka9[[#This Row],[Priemerný odber za mesiac]]</f>
        <v>24</v>
      </c>
      <c r="K1342" s="17" t="e">
        <f>Tabuľka9[[#This Row],[Cena za MJ s DPH]]*Tabuľka9[[#This Row],[Predpokladaný odber počas 6 mesiacov]]</f>
        <v>#REF!</v>
      </c>
      <c r="L1342" s="1">
        <v>632864</v>
      </c>
      <c r="M1342" t="e">
        <f>_xlfn.XLOOKUP(Tabuľka9[[#This Row],[IČO]],#REF!,#REF!)</f>
        <v>#REF!</v>
      </c>
      <c r="N1342" t="e">
        <f>_xlfn.XLOOKUP(Tabuľka9[[#This Row],[IČO]],#REF!,#REF!)</f>
        <v>#REF!</v>
      </c>
    </row>
    <row r="1343" spans="1:14" hidden="1" x14ac:dyDescent="0.35">
      <c r="A1343" t="s">
        <v>125</v>
      </c>
      <c r="B1343" t="s">
        <v>171</v>
      </c>
      <c r="C1343" t="s">
        <v>13</v>
      </c>
      <c r="E1343" s="10">
        <f>IF(COUNTIF(cis_DPH!$B$2:$B$84,B1343)&gt;0,D1343*1.1,IF(COUNTIF(cis_DPH!$B$85:$B$171,B1343)&gt;0,D1343*1.2,"chyba"))</f>
        <v>0</v>
      </c>
      <c r="G1343" s="16" t="e">
        <f>_xlfn.XLOOKUP(Tabuľka9[[#This Row],[položka]],#REF!,#REF!)</f>
        <v>#REF!</v>
      </c>
      <c r="I1343" s="15">
        <f>Tabuľka9[[#This Row],[Aktuálna cena v RZ s DPH]]*Tabuľka9[[#This Row],[Priemerný odber za mesiac]]</f>
        <v>0</v>
      </c>
      <c r="K1343" s="17" t="e">
        <f>Tabuľka9[[#This Row],[Cena za MJ s DPH]]*Tabuľka9[[#This Row],[Predpokladaný odber počas 6 mesiacov]]</f>
        <v>#REF!</v>
      </c>
      <c r="L1343" s="1">
        <v>632864</v>
      </c>
      <c r="M1343" t="e">
        <f>_xlfn.XLOOKUP(Tabuľka9[[#This Row],[IČO]],#REF!,#REF!)</f>
        <v>#REF!</v>
      </c>
      <c r="N1343" t="e">
        <f>_xlfn.XLOOKUP(Tabuľka9[[#This Row],[IČO]],#REF!,#REF!)</f>
        <v>#REF!</v>
      </c>
    </row>
    <row r="1344" spans="1:14" hidden="1" x14ac:dyDescent="0.35">
      <c r="A1344" t="s">
        <v>125</v>
      </c>
      <c r="B1344" t="s">
        <v>172</v>
      </c>
      <c r="C1344" t="s">
        <v>13</v>
      </c>
      <c r="E1344" s="10">
        <f>IF(COUNTIF(cis_DPH!$B$2:$B$84,B1344)&gt;0,D1344*1.1,IF(COUNTIF(cis_DPH!$B$85:$B$171,B1344)&gt;0,D1344*1.2,"chyba"))</f>
        <v>0</v>
      </c>
      <c r="G1344" s="16" t="e">
        <f>_xlfn.XLOOKUP(Tabuľka9[[#This Row],[položka]],#REF!,#REF!)</f>
        <v>#REF!</v>
      </c>
      <c r="I1344" s="15">
        <f>Tabuľka9[[#This Row],[Aktuálna cena v RZ s DPH]]*Tabuľka9[[#This Row],[Priemerný odber za mesiac]]</f>
        <v>0</v>
      </c>
      <c r="K1344" s="17" t="e">
        <f>Tabuľka9[[#This Row],[Cena za MJ s DPH]]*Tabuľka9[[#This Row],[Predpokladaný odber počas 6 mesiacov]]</f>
        <v>#REF!</v>
      </c>
      <c r="L1344" s="1">
        <v>632864</v>
      </c>
      <c r="M1344" t="e">
        <f>_xlfn.XLOOKUP(Tabuľka9[[#This Row],[IČO]],#REF!,#REF!)</f>
        <v>#REF!</v>
      </c>
      <c r="N1344" t="e">
        <f>_xlfn.XLOOKUP(Tabuľka9[[#This Row],[IČO]],#REF!,#REF!)</f>
        <v>#REF!</v>
      </c>
    </row>
    <row r="1345" spans="1:14" hidden="1" x14ac:dyDescent="0.35">
      <c r="A1345" t="s">
        <v>125</v>
      </c>
      <c r="B1345" t="s">
        <v>173</v>
      </c>
      <c r="C1345" t="s">
        <v>13</v>
      </c>
      <c r="D1345" s="9">
        <v>2.2000000000000002</v>
      </c>
      <c r="E1345" s="10">
        <f>IF(COUNTIF(cis_DPH!$B$2:$B$84,B1345)&gt;0,D1345*1.1,IF(COUNTIF(cis_DPH!$B$85:$B$171,B1345)&gt;0,D1345*1.2,"chyba"))</f>
        <v>2.64</v>
      </c>
      <c r="G1345" s="16" t="e">
        <f>_xlfn.XLOOKUP(Tabuľka9[[#This Row],[položka]],#REF!,#REF!)</f>
        <v>#REF!</v>
      </c>
      <c r="H1345">
        <v>3</v>
      </c>
      <c r="I1345" s="15">
        <f>Tabuľka9[[#This Row],[Aktuálna cena v RZ s DPH]]*Tabuľka9[[#This Row],[Priemerný odber za mesiac]]</f>
        <v>7.92</v>
      </c>
      <c r="K1345" s="17" t="e">
        <f>Tabuľka9[[#This Row],[Cena za MJ s DPH]]*Tabuľka9[[#This Row],[Predpokladaný odber počas 6 mesiacov]]</f>
        <v>#REF!</v>
      </c>
      <c r="L1345" s="1">
        <v>632864</v>
      </c>
      <c r="M1345" t="e">
        <f>_xlfn.XLOOKUP(Tabuľka9[[#This Row],[IČO]],#REF!,#REF!)</f>
        <v>#REF!</v>
      </c>
      <c r="N1345" t="e">
        <f>_xlfn.XLOOKUP(Tabuľka9[[#This Row],[IČO]],#REF!,#REF!)</f>
        <v>#REF!</v>
      </c>
    </row>
    <row r="1346" spans="1:14" hidden="1" x14ac:dyDescent="0.35">
      <c r="A1346" t="s">
        <v>125</v>
      </c>
      <c r="B1346" t="s">
        <v>174</v>
      </c>
      <c r="C1346" t="s">
        <v>13</v>
      </c>
      <c r="D1346" s="9">
        <v>2.5</v>
      </c>
      <c r="E1346" s="10">
        <f>IF(COUNTIF(cis_DPH!$B$2:$B$84,B1346)&gt;0,D1346*1.1,IF(COUNTIF(cis_DPH!$B$85:$B$171,B1346)&gt;0,D1346*1.2,"chyba"))</f>
        <v>3</v>
      </c>
      <c r="G1346" s="16" t="e">
        <f>_xlfn.XLOOKUP(Tabuľka9[[#This Row],[položka]],#REF!,#REF!)</f>
        <v>#REF!</v>
      </c>
      <c r="H1346">
        <v>4</v>
      </c>
      <c r="I1346" s="15">
        <f>Tabuľka9[[#This Row],[Aktuálna cena v RZ s DPH]]*Tabuľka9[[#This Row],[Priemerný odber za mesiac]]</f>
        <v>12</v>
      </c>
      <c r="K1346" s="17" t="e">
        <f>Tabuľka9[[#This Row],[Cena za MJ s DPH]]*Tabuľka9[[#This Row],[Predpokladaný odber počas 6 mesiacov]]</f>
        <v>#REF!</v>
      </c>
      <c r="L1346" s="1">
        <v>632864</v>
      </c>
      <c r="M1346" t="e">
        <f>_xlfn.XLOOKUP(Tabuľka9[[#This Row],[IČO]],#REF!,#REF!)</f>
        <v>#REF!</v>
      </c>
      <c r="N1346" t="e">
        <f>_xlfn.XLOOKUP(Tabuľka9[[#This Row],[IČO]],#REF!,#REF!)</f>
        <v>#REF!</v>
      </c>
    </row>
    <row r="1347" spans="1:14" hidden="1" x14ac:dyDescent="0.35">
      <c r="A1347" t="s">
        <v>125</v>
      </c>
      <c r="B1347" t="s">
        <v>175</v>
      </c>
      <c r="C1347" t="s">
        <v>13</v>
      </c>
      <c r="D1347" s="9">
        <v>3.6</v>
      </c>
      <c r="E1347" s="10">
        <f>IF(COUNTIF(cis_DPH!$B$2:$B$84,B1347)&gt;0,D1347*1.1,IF(COUNTIF(cis_DPH!$B$85:$B$171,B1347)&gt;0,D1347*1.2,"chyba"))</f>
        <v>4.32</v>
      </c>
      <c r="G1347" s="16" t="e">
        <f>_xlfn.XLOOKUP(Tabuľka9[[#This Row],[položka]],#REF!,#REF!)</f>
        <v>#REF!</v>
      </c>
      <c r="H1347">
        <v>5</v>
      </c>
      <c r="I1347" s="15">
        <f>Tabuľka9[[#This Row],[Aktuálna cena v RZ s DPH]]*Tabuľka9[[#This Row],[Priemerný odber za mesiac]]</f>
        <v>21.6</v>
      </c>
      <c r="K1347" s="17" t="e">
        <f>Tabuľka9[[#This Row],[Cena za MJ s DPH]]*Tabuľka9[[#This Row],[Predpokladaný odber počas 6 mesiacov]]</f>
        <v>#REF!</v>
      </c>
      <c r="L1347" s="1">
        <v>632864</v>
      </c>
      <c r="M1347" t="e">
        <f>_xlfn.XLOOKUP(Tabuľka9[[#This Row],[IČO]],#REF!,#REF!)</f>
        <v>#REF!</v>
      </c>
      <c r="N1347" t="e">
        <f>_xlfn.XLOOKUP(Tabuľka9[[#This Row],[IČO]],#REF!,#REF!)</f>
        <v>#REF!</v>
      </c>
    </row>
    <row r="1348" spans="1:14" hidden="1" x14ac:dyDescent="0.35">
      <c r="A1348" t="s">
        <v>125</v>
      </c>
      <c r="B1348" t="s">
        <v>176</v>
      </c>
      <c r="C1348" t="s">
        <v>13</v>
      </c>
      <c r="D1348" s="9">
        <v>3.5</v>
      </c>
      <c r="E1348" s="10">
        <f>IF(COUNTIF(cis_DPH!$B$2:$B$84,B1348)&gt;0,D1348*1.1,IF(COUNTIF(cis_DPH!$B$85:$B$171,B1348)&gt;0,D1348*1.2,"chyba"))</f>
        <v>4.2</v>
      </c>
      <c r="G1348" s="16" t="e">
        <f>_xlfn.XLOOKUP(Tabuľka9[[#This Row],[položka]],#REF!,#REF!)</f>
        <v>#REF!</v>
      </c>
      <c r="H1348">
        <v>5</v>
      </c>
      <c r="I1348" s="15">
        <f>Tabuľka9[[#This Row],[Aktuálna cena v RZ s DPH]]*Tabuľka9[[#This Row],[Priemerný odber za mesiac]]</f>
        <v>21</v>
      </c>
      <c r="K1348" s="17" t="e">
        <f>Tabuľka9[[#This Row],[Cena za MJ s DPH]]*Tabuľka9[[#This Row],[Predpokladaný odber počas 6 mesiacov]]</f>
        <v>#REF!</v>
      </c>
      <c r="L1348" s="1">
        <v>632864</v>
      </c>
      <c r="M1348" t="e">
        <f>_xlfn.XLOOKUP(Tabuľka9[[#This Row],[IČO]],#REF!,#REF!)</f>
        <v>#REF!</v>
      </c>
      <c r="N1348" t="e">
        <f>_xlfn.XLOOKUP(Tabuľka9[[#This Row],[IČO]],#REF!,#REF!)</f>
        <v>#REF!</v>
      </c>
    </row>
    <row r="1349" spans="1:14" hidden="1" x14ac:dyDescent="0.35">
      <c r="A1349" t="s">
        <v>125</v>
      </c>
      <c r="B1349" t="s">
        <v>177</v>
      </c>
      <c r="C1349" t="s">
        <v>13</v>
      </c>
      <c r="E1349" s="10">
        <f>IF(COUNTIF(cis_DPH!$B$2:$B$84,B1349)&gt;0,D1349*1.1,IF(COUNTIF(cis_DPH!$B$85:$B$171,B1349)&gt;0,D1349*1.2,"chyba"))</f>
        <v>0</v>
      </c>
      <c r="G1349" s="16" t="e">
        <f>_xlfn.XLOOKUP(Tabuľka9[[#This Row],[položka]],#REF!,#REF!)</f>
        <v>#REF!</v>
      </c>
      <c r="I1349" s="15">
        <f>Tabuľka9[[#This Row],[Aktuálna cena v RZ s DPH]]*Tabuľka9[[#This Row],[Priemerný odber za mesiac]]</f>
        <v>0</v>
      </c>
      <c r="K1349" s="17" t="e">
        <f>Tabuľka9[[#This Row],[Cena za MJ s DPH]]*Tabuľka9[[#This Row],[Predpokladaný odber počas 6 mesiacov]]</f>
        <v>#REF!</v>
      </c>
      <c r="L1349" s="1">
        <v>632864</v>
      </c>
      <c r="M1349" t="e">
        <f>_xlfn.XLOOKUP(Tabuľka9[[#This Row],[IČO]],#REF!,#REF!)</f>
        <v>#REF!</v>
      </c>
      <c r="N1349" t="e">
        <f>_xlfn.XLOOKUP(Tabuľka9[[#This Row],[IČO]],#REF!,#REF!)</f>
        <v>#REF!</v>
      </c>
    </row>
    <row r="1350" spans="1:14" hidden="1" x14ac:dyDescent="0.35">
      <c r="A1350" t="s">
        <v>125</v>
      </c>
      <c r="B1350" t="s">
        <v>178</v>
      </c>
      <c r="C1350" t="s">
        <v>13</v>
      </c>
      <c r="E1350" s="10">
        <f>IF(COUNTIF(cis_DPH!$B$2:$B$84,B1350)&gt;0,D1350*1.1,IF(COUNTIF(cis_DPH!$B$85:$B$171,B1350)&gt;0,D1350*1.2,"chyba"))</f>
        <v>0</v>
      </c>
      <c r="G1350" s="16" t="e">
        <f>_xlfn.XLOOKUP(Tabuľka9[[#This Row],[položka]],#REF!,#REF!)</f>
        <v>#REF!</v>
      </c>
      <c r="I1350" s="15">
        <f>Tabuľka9[[#This Row],[Aktuálna cena v RZ s DPH]]*Tabuľka9[[#This Row],[Priemerný odber za mesiac]]</f>
        <v>0</v>
      </c>
      <c r="K1350" s="17" t="e">
        <f>Tabuľka9[[#This Row],[Cena za MJ s DPH]]*Tabuľka9[[#This Row],[Predpokladaný odber počas 6 mesiacov]]</f>
        <v>#REF!</v>
      </c>
      <c r="L1350" s="1">
        <v>632864</v>
      </c>
      <c r="M1350" t="e">
        <f>_xlfn.XLOOKUP(Tabuľka9[[#This Row],[IČO]],#REF!,#REF!)</f>
        <v>#REF!</v>
      </c>
      <c r="N1350" t="e">
        <f>_xlfn.XLOOKUP(Tabuľka9[[#This Row],[IČO]],#REF!,#REF!)</f>
        <v>#REF!</v>
      </c>
    </row>
    <row r="1351" spans="1:14" hidden="1" x14ac:dyDescent="0.35">
      <c r="A1351" t="s">
        <v>125</v>
      </c>
      <c r="B1351" t="s">
        <v>179</v>
      </c>
      <c r="C1351" t="s">
        <v>13</v>
      </c>
      <c r="D1351" s="9">
        <v>3.8</v>
      </c>
      <c r="E1351" s="10">
        <f>IF(COUNTIF(cis_DPH!$B$2:$B$84,B1351)&gt;0,D1351*1.1,IF(COUNTIF(cis_DPH!$B$85:$B$171,B1351)&gt;0,D1351*1.2,"chyba"))</f>
        <v>4.5599999999999996</v>
      </c>
      <c r="G1351" s="16" t="e">
        <f>_xlfn.XLOOKUP(Tabuľka9[[#This Row],[položka]],#REF!,#REF!)</f>
        <v>#REF!</v>
      </c>
      <c r="H1351">
        <v>5</v>
      </c>
      <c r="I1351" s="15">
        <f>Tabuľka9[[#This Row],[Aktuálna cena v RZ s DPH]]*Tabuľka9[[#This Row],[Priemerný odber za mesiac]]</f>
        <v>22.799999999999997</v>
      </c>
      <c r="K1351" s="17" t="e">
        <f>Tabuľka9[[#This Row],[Cena za MJ s DPH]]*Tabuľka9[[#This Row],[Predpokladaný odber počas 6 mesiacov]]</f>
        <v>#REF!</v>
      </c>
      <c r="L1351" s="1">
        <v>632864</v>
      </c>
      <c r="M1351" t="e">
        <f>_xlfn.XLOOKUP(Tabuľka9[[#This Row],[IČO]],#REF!,#REF!)</f>
        <v>#REF!</v>
      </c>
      <c r="N1351" t="e">
        <f>_xlfn.XLOOKUP(Tabuľka9[[#This Row],[IČO]],#REF!,#REF!)</f>
        <v>#REF!</v>
      </c>
    </row>
    <row r="1352" spans="1:14" hidden="1" x14ac:dyDescent="0.35">
      <c r="A1352" t="s">
        <v>125</v>
      </c>
      <c r="B1352" t="s">
        <v>180</v>
      </c>
      <c r="C1352" t="s">
        <v>13</v>
      </c>
      <c r="E1352" s="10">
        <f>IF(COUNTIF(cis_DPH!$B$2:$B$84,B1352)&gt;0,D1352*1.1,IF(COUNTIF(cis_DPH!$B$85:$B$171,B1352)&gt;0,D1352*1.2,"chyba"))</f>
        <v>0</v>
      </c>
      <c r="G1352" s="16" t="e">
        <f>_xlfn.XLOOKUP(Tabuľka9[[#This Row],[položka]],#REF!,#REF!)</f>
        <v>#REF!</v>
      </c>
      <c r="I1352" s="15">
        <f>Tabuľka9[[#This Row],[Aktuálna cena v RZ s DPH]]*Tabuľka9[[#This Row],[Priemerný odber za mesiac]]</f>
        <v>0</v>
      </c>
      <c r="K1352" s="17" t="e">
        <f>Tabuľka9[[#This Row],[Cena za MJ s DPH]]*Tabuľka9[[#This Row],[Predpokladaný odber počas 6 mesiacov]]</f>
        <v>#REF!</v>
      </c>
      <c r="L1352" s="1">
        <v>632864</v>
      </c>
      <c r="M1352" t="e">
        <f>_xlfn.XLOOKUP(Tabuľka9[[#This Row],[IČO]],#REF!,#REF!)</f>
        <v>#REF!</v>
      </c>
      <c r="N1352" t="e">
        <f>_xlfn.XLOOKUP(Tabuľka9[[#This Row],[IČO]],#REF!,#REF!)</f>
        <v>#REF!</v>
      </c>
    </row>
    <row r="1353" spans="1:14" hidden="1" x14ac:dyDescent="0.35">
      <c r="A1353" t="s">
        <v>125</v>
      </c>
      <c r="B1353" t="s">
        <v>181</v>
      </c>
      <c r="C1353" t="s">
        <v>13</v>
      </c>
      <c r="E1353" s="10">
        <f>IF(COUNTIF(cis_DPH!$B$2:$B$84,B1353)&gt;0,D1353*1.1,IF(COUNTIF(cis_DPH!$B$85:$B$171,B1353)&gt;0,D1353*1.2,"chyba"))</f>
        <v>0</v>
      </c>
      <c r="G1353" s="16" t="e">
        <f>_xlfn.XLOOKUP(Tabuľka9[[#This Row],[položka]],#REF!,#REF!)</f>
        <v>#REF!</v>
      </c>
      <c r="I1353" s="15">
        <f>Tabuľka9[[#This Row],[Aktuálna cena v RZ s DPH]]*Tabuľka9[[#This Row],[Priemerný odber za mesiac]]</f>
        <v>0</v>
      </c>
      <c r="K1353" s="17" t="e">
        <f>Tabuľka9[[#This Row],[Cena za MJ s DPH]]*Tabuľka9[[#This Row],[Predpokladaný odber počas 6 mesiacov]]</f>
        <v>#REF!</v>
      </c>
      <c r="L1353" s="1">
        <v>632864</v>
      </c>
      <c r="M1353" t="e">
        <f>_xlfn.XLOOKUP(Tabuľka9[[#This Row],[IČO]],#REF!,#REF!)</f>
        <v>#REF!</v>
      </c>
      <c r="N1353" t="e">
        <f>_xlfn.XLOOKUP(Tabuľka9[[#This Row],[IČO]],#REF!,#REF!)</f>
        <v>#REF!</v>
      </c>
    </row>
    <row r="1354" spans="1:14" hidden="1" x14ac:dyDescent="0.35">
      <c r="A1354" t="s">
        <v>125</v>
      </c>
      <c r="B1354" t="s">
        <v>182</v>
      </c>
      <c r="C1354" t="s">
        <v>13</v>
      </c>
      <c r="E1354" s="10">
        <f>IF(COUNTIF(cis_DPH!$B$2:$B$84,B1354)&gt;0,D1354*1.1,IF(COUNTIF(cis_DPH!$B$85:$B$171,B1354)&gt;0,D1354*1.2,"chyba"))</f>
        <v>0</v>
      </c>
      <c r="G1354" s="16" t="e">
        <f>_xlfn.XLOOKUP(Tabuľka9[[#This Row],[položka]],#REF!,#REF!)</f>
        <v>#REF!</v>
      </c>
      <c r="I1354" s="15">
        <f>Tabuľka9[[#This Row],[Aktuálna cena v RZ s DPH]]*Tabuľka9[[#This Row],[Priemerný odber za mesiac]]</f>
        <v>0</v>
      </c>
      <c r="K1354" s="17" t="e">
        <f>Tabuľka9[[#This Row],[Cena za MJ s DPH]]*Tabuľka9[[#This Row],[Predpokladaný odber počas 6 mesiacov]]</f>
        <v>#REF!</v>
      </c>
      <c r="L1354" s="1">
        <v>632864</v>
      </c>
      <c r="M1354" t="e">
        <f>_xlfn.XLOOKUP(Tabuľka9[[#This Row],[IČO]],#REF!,#REF!)</f>
        <v>#REF!</v>
      </c>
      <c r="N1354" t="e">
        <f>_xlfn.XLOOKUP(Tabuľka9[[#This Row],[IČO]],#REF!,#REF!)</f>
        <v>#REF!</v>
      </c>
    </row>
    <row r="1355" spans="1:14" hidden="1" x14ac:dyDescent="0.35">
      <c r="A1355" t="s">
        <v>125</v>
      </c>
      <c r="B1355" t="s">
        <v>183</v>
      </c>
      <c r="C1355" t="s">
        <v>13</v>
      </c>
      <c r="E1355" s="10">
        <f>IF(COUNTIF(cis_DPH!$B$2:$B$84,B1355)&gt;0,D1355*1.1,IF(COUNTIF(cis_DPH!$B$85:$B$171,B1355)&gt;0,D1355*1.2,"chyba"))</f>
        <v>0</v>
      </c>
      <c r="G1355" s="16" t="e">
        <f>_xlfn.XLOOKUP(Tabuľka9[[#This Row],[položka]],#REF!,#REF!)</f>
        <v>#REF!</v>
      </c>
      <c r="I1355" s="15">
        <f>Tabuľka9[[#This Row],[Aktuálna cena v RZ s DPH]]*Tabuľka9[[#This Row],[Priemerný odber za mesiac]]</f>
        <v>0</v>
      </c>
      <c r="K1355" s="17" t="e">
        <f>Tabuľka9[[#This Row],[Cena za MJ s DPH]]*Tabuľka9[[#This Row],[Predpokladaný odber počas 6 mesiacov]]</f>
        <v>#REF!</v>
      </c>
      <c r="L1355" s="1">
        <v>632864</v>
      </c>
      <c r="M1355" t="e">
        <f>_xlfn.XLOOKUP(Tabuľka9[[#This Row],[IČO]],#REF!,#REF!)</f>
        <v>#REF!</v>
      </c>
      <c r="N1355" t="e">
        <f>_xlfn.XLOOKUP(Tabuľka9[[#This Row],[IČO]],#REF!,#REF!)</f>
        <v>#REF!</v>
      </c>
    </row>
    <row r="1356" spans="1:14" hidden="1" x14ac:dyDescent="0.35">
      <c r="A1356" t="s">
        <v>125</v>
      </c>
      <c r="B1356" t="s">
        <v>184</v>
      </c>
      <c r="C1356" t="s">
        <v>13</v>
      </c>
      <c r="E1356" s="10">
        <f>IF(COUNTIF(cis_DPH!$B$2:$B$84,B1356)&gt;0,D1356*1.1,IF(COUNTIF(cis_DPH!$B$85:$B$171,B1356)&gt;0,D1356*1.2,"chyba"))</f>
        <v>0</v>
      </c>
      <c r="G1356" s="16" t="e">
        <f>_xlfn.XLOOKUP(Tabuľka9[[#This Row],[položka]],#REF!,#REF!)</f>
        <v>#REF!</v>
      </c>
      <c r="I1356" s="15">
        <f>Tabuľka9[[#This Row],[Aktuálna cena v RZ s DPH]]*Tabuľka9[[#This Row],[Priemerný odber za mesiac]]</f>
        <v>0</v>
      </c>
      <c r="K1356" s="17" t="e">
        <f>Tabuľka9[[#This Row],[Cena za MJ s DPH]]*Tabuľka9[[#This Row],[Predpokladaný odber počas 6 mesiacov]]</f>
        <v>#REF!</v>
      </c>
      <c r="L1356" s="1">
        <v>632864</v>
      </c>
      <c r="M1356" t="e">
        <f>_xlfn.XLOOKUP(Tabuľka9[[#This Row],[IČO]],#REF!,#REF!)</f>
        <v>#REF!</v>
      </c>
      <c r="N1356" t="e">
        <f>_xlfn.XLOOKUP(Tabuľka9[[#This Row],[IČO]],#REF!,#REF!)</f>
        <v>#REF!</v>
      </c>
    </row>
    <row r="1357" spans="1:14" hidden="1" x14ac:dyDescent="0.35">
      <c r="A1357" t="s">
        <v>125</v>
      </c>
      <c r="B1357" t="s">
        <v>185</v>
      </c>
      <c r="C1357" t="s">
        <v>13</v>
      </c>
      <c r="E1357" s="10">
        <f>IF(COUNTIF(cis_DPH!$B$2:$B$84,B1357)&gt;0,D1357*1.1,IF(COUNTIF(cis_DPH!$B$85:$B$171,B1357)&gt;0,D1357*1.2,"chyba"))</f>
        <v>0</v>
      </c>
      <c r="G1357" s="16" t="e">
        <f>_xlfn.XLOOKUP(Tabuľka9[[#This Row],[položka]],#REF!,#REF!)</f>
        <v>#REF!</v>
      </c>
      <c r="I1357" s="15">
        <f>Tabuľka9[[#This Row],[Aktuálna cena v RZ s DPH]]*Tabuľka9[[#This Row],[Priemerný odber za mesiac]]</f>
        <v>0</v>
      </c>
      <c r="K1357" s="17" t="e">
        <f>Tabuľka9[[#This Row],[Cena za MJ s DPH]]*Tabuľka9[[#This Row],[Predpokladaný odber počas 6 mesiacov]]</f>
        <v>#REF!</v>
      </c>
      <c r="L1357" s="1">
        <v>632864</v>
      </c>
      <c r="M1357" t="e">
        <f>_xlfn.XLOOKUP(Tabuľka9[[#This Row],[IČO]],#REF!,#REF!)</f>
        <v>#REF!</v>
      </c>
      <c r="N1357" t="e">
        <f>_xlfn.XLOOKUP(Tabuľka9[[#This Row],[IČO]],#REF!,#REF!)</f>
        <v>#REF!</v>
      </c>
    </row>
    <row r="1358" spans="1:14" hidden="1" x14ac:dyDescent="0.35">
      <c r="A1358" t="s">
        <v>125</v>
      </c>
      <c r="B1358" t="s">
        <v>186</v>
      </c>
      <c r="C1358" t="s">
        <v>13</v>
      </c>
      <c r="D1358" s="9">
        <v>4.5</v>
      </c>
      <c r="E1358" s="10">
        <f>IF(COUNTIF(cis_DPH!$B$2:$B$84,B1358)&gt;0,D1358*1.1,IF(COUNTIF(cis_DPH!$B$85:$B$171,B1358)&gt;0,D1358*1.2,"chyba"))</f>
        <v>5.3999999999999995</v>
      </c>
      <c r="G1358" s="16" t="e">
        <f>_xlfn.XLOOKUP(Tabuľka9[[#This Row],[položka]],#REF!,#REF!)</f>
        <v>#REF!</v>
      </c>
      <c r="H1358">
        <v>7</v>
      </c>
      <c r="I1358" s="15">
        <f>Tabuľka9[[#This Row],[Aktuálna cena v RZ s DPH]]*Tabuľka9[[#This Row],[Priemerný odber za mesiac]]</f>
        <v>37.799999999999997</v>
      </c>
      <c r="K1358" s="17" t="e">
        <f>Tabuľka9[[#This Row],[Cena za MJ s DPH]]*Tabuľka9[[#This Row],[Predpokladaný odber počas 6 mesiacov]]</f>
        <v>#REF!</v>
      </c>
      <c r="L1358" s="1">
        <v>632864</v>
      </c>
      <c r="M1358" t="e">
        <f>_xlfn.XLOOKUP(Tabuľka9[[#This Row],[IČO]],#REF!,#REF!)</f>
        <v>#REF!</v>
      </c>
      <c r="N1358" t="e">
        <f>_xlfn.XLOOKUP(Tabuľka9[[#This Row],[IČO]],#REF!,#REF!)</f>
        <v>#REF!</v>
      </c>
    </row>
    <row r="1359" spans="1:14" hidden="1" x14ac:dyDescent="0.35">
      <c r="A1359" t="s">
        <v>95</v>
      </c>
      <c r="B1359" t="s">
        <v>187</v>
      </c>
      <c r="C1359" t="s">
        <v>48</v>
      </c>
      <c r="E1359" s="10">
        <f>IF(COUNTIF(cis_DPH!$B$2:$B$84,B1359)&gt;0,D1359*1.1,IF(COUNTIF(cis_DPH!$B$85:$B$171,B1359)&gt;0,D1359*1.2,"chyba"))</f>
        <v>0</v>
      </c>
      <c r="G1359" s="16" t="e">
        <f>_xlfn.XLOOKUP(Tabuľka9[[#This Row],[položka]],#REF!,#REF!)</f>
        <v>#REF!</v>
      </c>
      <c r="I1359" s="15">
        <f>Tabuľka9[[#This Row],[Aktuálna cena v RZ s DPH]]*Tabuľka9[[#This Row],[Priemerný odber za mesiac]]</f>
        <v>0</v>
      </c>
      <c r="K1359" s="17" t="e">
        <f>Tabuľka9[[#This Row],[Cena za MJ s DPH]]*Tabuľka9[[#This Row],[Predpokladaný odber počas 6 mesiacov]]</f>
        <v>#REF!</v>
      </c>
      <c r="L1359" s="1">
        <v>632864</v>
      </c>
      <c r="M1359" t="e">
        <f>_xlfn.XLOOKUP(Tabuľka9[[#This Row],[IČO]],#REF!,#REF!)</f>
        <v>#REF!</v>
      </c>
      <c r="N1359" t="e">
        <f>_xlfn.XLOOKUP(Tabuľka9[[#This Row],[IČO]],#REF!,#REF!)</f>
        <v>#REF!</v>
      </c>
    </row>
    <row r="1360" spans="1:14" hidden="1" x14ac:dyDescent="0.35">
      <c r="A1360" t="s">
        <v>95</v>
      </c>
      <c r="B1360" t="s">
        <v>188</v>
      </c>
      <c r="C1360" t="s">
        <v>13</v>
      </c>
      <c r="E1360" s="10">
        <f>IF(COUNTIF(cis_DPH!$B$2:$B$84,B1360)&gt;0,D1360*1.1,IF(COUNTIF(cis_DPH!$B$85:$B$171,B1360)&gt;0,D1360*1.2,"chyba"))</f>
        <v>0</v>
      </c>
      <c r="G1360" s="16" t="e">
        <f>_xlfn.XLOOKUP(Tabuľka9[[#This Row],[položka]],#REF!,#REF!)</f>
        <v>#REF!</v>
      </c>
      <c r="I1360" s="15">
        <f>Tabuľka9[[#This Row],[Aktuálna cena v RZ s DPH]]*Tabuľka9[[#This Row],[Priemerný odber za mesiac]]</f>
        <v>0</v>
      </c>
      <c r="K1360" s="17" t="e">
        <f>Tabuľka9[[#This Row],[Cena za MJ s DPH]]*Tabuľka9[[#This Row],[Predpokladaný odber počas 6 mesiacov]]</f>
        <v>#REF!</v>
      </c>
      <c r="L1360" s="1">
        <v>632864</v>
      </c>
      <c r="M1360" t="e">
        <f>_xlfn.XLOOKUP(Tabuľka9[[#This Row],[IČO]],#REF!,#REF!)</f>
        <v>#REF!</v>
      </c>
      <c r="N1360" t="e">
        <f>_xlfn.XLOOKUP(Tabuľka9[[#This Row],[IČO]],#REF!,#REF!)</f>
        <v>#REF!</v>
      </c>
    </row>
    <row r="1361" spans="1:14" hidden="1" x14ac:dyDescent="0.35">
      <c r="A1361" t="s">
        <v>95</v>
      </c>
      <c r="B1361" t="s">
        <v>189</v>
      </c>
      <c r="C1361" t="s">
        <v>13</v>
      </c>
      <c r="D1361" s="9">
        <v>2.72</v>
      </c>
      <c r="E1361" s="10">
        <f>IF(COUNTIF(cis_DPH!$B$2:$B$84,B1361)&gt;0,D1361*1.1,IF(COUNTIF(cis_DPH!$B$85:$B$171,B1361)&gt;0,D1361*1.2,"chyba"))</f>
        <v>2.9920000000000004</v>
      </c>
      <c r="G1361" s="16" t="e">
        <f>_xlfn.XLOOKUP(Tabuľka9[[#This Row],[položka]],#REF!,#REF!)</f>
        <v>#REF!</v>
      </c>
      <c r="H1361">
        <v>2</v>
      </c>
      <c r="I1361" s="15">
        <f>Tabuľka9[[#This Row],[Aktuálna cena v RZ s DPH]]*Tabuľka9[[#This Row],[Priemerný odber za mesiac]]</f>
        <v>5.9840000000000009</v>
      </c>
      <c r="K1361" s="17" t="e">
        <f>Tabuľka9[[#This Row],[Cena za MJ s DPH]]*Tabuľka9[[#This Row],[Predpokladaný odber počas 6 mesiacov]]</f>
        <v>#REF!</v>
      </c>
      <c r="L1361" s="1">
        <v>632864</v>
      </c>
      <c r="M1361" t="e">
        <f>_xlfn.XLOOKUP(Tabuľka9[[#This Row],[IČO]],#REF!,#REF!)</f>
        <v>#REF!</v>
      </c>
      <c r="N1361" t="e">
        <f>_xlfn.XLOOKUP(Tabuľka9[[#This Row],[IČO]],#REF!,#REF!)</f>
        <v>#REF!</v>
      </c>
    </row>
    <row r="1362" spans="1:14" hidden="1" x14ac:dyDescent="0.35">
      <c r="A1362" t="s">
        <v>10</v>
      </c>
      <c r="B1362" t="s">
        <v>11</v>
      </c>
      <c r="C1362" t="s">
        <v>13</v>
      </c>
      <c r="E1362" s="10">
        <f>IF(COUNTIF(cis_DPH!$B$2:$B$84,B1362)&gt;0,D1362*1.1,IF(COUNTIF(cis_DPH!$B$85:$B$171,B1362)&gt;0,D1362*1.2,"chyba"))</f>
        <v>0</v>
      </c>
      <c r="G1362" s="16" t="e">
        <f>_xlfn.XLOOKUP(Tabuľka9[[#This Row],[položka]],#REF!,#REF!)</f>
        <v>#REF!</v>
      </c>
      <c r="I1362" s="15">
        <f>Tabuľka9[[#This Row],[Aktuálna cena v RZ s DPH]]*Tabuľka9[[#This Row],[Priemerný odber za mesiac]]</f>
        <v>0</v>
      </c>
      <c r="K1362" s="17" t="e">
        <f>Tabuľka9[[#This Row],[Cena za MJ s DPH]]*Tabuľka9[[#This Row],[Predpokladaný odber počas 6 mesiacov]]</f>
        <v>#REF!</v>
      </c>
      <c r="L1362" s="1">
        <v>648108</v>
      </c>
      <c r="M1362" t="e">
        <f>_xlfn.XLOOKUP(Tabuľka9[[#This Row],[IČO]],#REF!,#REF!)</f>
        <v>#REF!</v>
      </c>
      <c r="N1362" t="e">
        <f>_xlfn.XLOOKUP(Tabuľka9[[#This Row],[IČO]],#REF!,#REF!)</f>
        <v>#REF!</v>
      </c>
    </row>
    <row r="1363" spans="1:14" hidden="1" x14ac:dyDescent="0.35">
      <c r="A1363" t="s">
        <v>10</v>
      </c>
      <c r="B1363" t="s">
        <v>12</v>
      </c>
      <c r="C1363" t="s">
        <v>13</v>
      </c>
      <c r="E1363" s="10">
        <f>IF(COUNTIF(cis_DPH!$B$2:$B$84,B1363)&gt;0,D1363*1.1,IF(COUNTIF(cis_DPH!$B$85:$B$171,B1363)&gt;0,D1363*1.2,"chyba"))</f>
        <v>0</v>
      </c>
      <c r="G1363" s="16" t="e">
        <f>_xlfn.XLOOKUP(Tabuľka9[[#This Row],[položka]],#REF!,#REF!)</f>
        <v>#REF!</v>
      </c>
      <c r="I1363" s="15">
        <f>Tabuľka9[[#This Row],[Aktuálna cena v RZ s DPH]]*Tabuľka9[[#This Row],[Priemerný odber za mesiac]]</f>
        <v>0</v>
      </c>
      <c r="K1363" s="17" t="e">
        <f>Tabuľka9[[#This Row],[Cena za MJ s DPH]]*Tabuľka9[[#This Row],[Predpokladaný odber počas 6 mesiacov]]</f>
        <v>#REF!</v>
      </c>
      <c r="L1363" s="1">
        <v>648108</v>
      </c>
      <c r="M1363" t="e">
        <f>_xlfn.XLOOKUP(Tabuľka9[[#This Row],[IČO]],#REF!,#REF!)</f>
        <v>#REF!</v>
      </c>
      <c r="N1363" t="e">
        <f>_xlfn.XLOOKUP(Tabuľka9[[#This Row],[IČO]],#REF!,#REF!)</f>
        <v>#REF!</v>
      </c>
    </row>
    <row r="1364" spans="1:14" hidden="1" x14ac:dyDescent="0.35">
      <c r="A1364" t="s">
        <v>10</v>
      </c>
      <c r="B1364" t="s">
        <v>14</v>
      </c>
      <c r="C1364" t="s">
        <v>13</v>
      </c>
      <c r="D1364" s="9">
        <v>1.05</v>
      </c>
      <c r="E1364" s="10">
        <f>IF(COUNTIF(cis_DPH!$B$2:$B$84,B1364)&gt;0,D1364*1.1,IF(COUNTIF(cis_DPH!$B$85:$B$171,B1364)&gt;0,D1364*1.2,"chyba"))</f>
        <v>1.26</v>
      </c>
      <c r="G1364" s="16" t="e">
        <f>_xlfn.XLOOKUP(Tabuľka9[[#This Row],[položka]],#REF!,#REF!)</f>
        <v>#REF!</v>
      </c>
      <c r="H1364">
        <v>30</v>
      </c>
      <c r="I1364" s="15">
        <f>Tabuľka9[[#This Row],[Aktuálna cena v RZ s DPH]]*Tabuľka9[[#This Row],[Priemerný odber za mesiac]]</f>
        <v>37.799999999999997</v>
      </c>
      <c r="J1364">
        <v>20</v>
      </c>
      <c r="K1364" s="17" t="e">
        <f>Tabuľka9[[#This Row],[Cena za MJ s DPH]]*Tabuľka9[[#This Row],[Predpokladaný odber počas 6 mesiacov]]</f>
        <v>#REF!</v>
      </c>
      <c r="L1364" s="1">
        <v>648108</v>
      </c>
      <c r="M1364" t="e">
        <f>_xlfn.XLOOKUP(Tabuľka9[[#This Row],[IČO]],#REF!,#REF!)</f>
        <v>#REF!</v>
      </c>
      <c r="N1364" t="e">
        <f>_xlfn.XLOOKUP(Tabuľka9[[#This Row],[IČO]],#REF!,#REF!)</f>
        <v>#REF!</v>
      </c>
    </row>
    <row r="1365" spans="1:14" hidden="1" x14ac:dyDescent="0.35">
      <c r="A1365" t="s">
        <v>10</v>
      </c>
      <c r="B1365" t="s">
        <v>15</v>
      </c>
      <c r="C1365" t="s">
        <v>13</v>
      </c>
      <c r="D1365" s="9">
        <v>0.45</v>
      </c>
      <c r="E1365" s="10">
        <f>IF(COUNTIF(cis_DPH!$B$2:$B$84,B1365)&gt;0,D1365*1.1,IF(COUNTIF(cis_DPH!$B$85:$B$171,B1365)&gt;0,D1365*1.2,"chyba"))</f>
        <v>0.49500000000000005</v>
      </c>
      <c r="G1365" s="16" t="e">
        <f>_xlfn.XLOOKUP(Tabuľka9[[#This Row],[položka]],#REF!,#REF!)</f>
        <v>#REF!</v>
      </c>
      <c r="H1365">
        <v>80</v>
      </c>
      <c r="I1365" s="15">
        <f>Tabuľka9[[#This Row],[Aktuálna cena v RZ s DPH]]*Tabuľka9[[#This Row],[Priemerný odber za mesiac]]</f>
        <v>39.6</v>
      </c>
      <c r="J1365">
        <v>100</v>
      </c>
      <c r="K1365" s="17" t="e">
        <f>Tabuľka9[[#This Row],[Cena za MJ s DPH]]*Tabuľka9[[#This Row],[Predpokladaný odber počas 6 mesiacov]]</f>
        <v>#REF!</v>
      </c>
      <c r="L1365" s="1">
        <v>648108</v>
      </c>
      <c r="M1365" t="e">
        <f>_xlfn.XLOOKUP(Tabuľka9[[#This Row],[IČO]],#REF!,#REF!)</f>
        <v>#REF!</v>
      </c>
      <c r="N1365" t="e">
        <f>_xlfn.XLOOKUP(Tabuľka9[[#This Row],[IČO]],#REF!,#REF!)</f>
        <v>#REF!</v>
      </c>
    </row>
    <row r="1366" spans="1:14" hidden="1" x14ac:dyDescent="0.35">
      <c r="A1366" t="s">
        <v>10</v>
      </c>
      <c r="B1366" t="s">
        <v>16</v>
      </c>
      <c r="C1366" t="s">
        <v>13</v>
      </c>
      <c r="E1366" s="10">
        <f>IF(COUNTIF(cis_DPH!$B$2:$B$84,B1366)&gt;0,D1366*1.1,IF(COUNTIF(cis_DPH!$B$85:$B$171,B1366)&gt;0,D1366*1.2,"chyba"))</f>
        <v>0</v>
      </c>
      <c r="G1366" s="16" t="e">
        <f>_xlfn.XLOOKUP(Tabuľka9[[#This Row],[položka]],#REF!,#REF!)</f>
        <v>#REF!</v>
      </c>
      <c r="I1366" s="15">
        <f>Tabuľka9[[#This Row],[Aktuálna cena v RZ s DPH]]*Tabuľka9[[#This Row],[Priemerný odber za mesiac]]</f>
        <v>0</v>
      </c>
      <c r="K1366" s="17" t="e">
        <f>Tabuľka9[[#This Row],[Cena za MJ s DPH]]*Tabuľka9[[#This Row],[Predpokladaný odber počas 6 mesiacov]]</f>
        <v>#REF!</v>
      </c>
      <c r="L1366" s="1">
        <v>648108</v>
      </c>
      <c r="M1366" t="e">
        <f>_xlfn.XLOOKUP(Tabuľka9[[#This Row],[IČO]],#REF!,#REF!)</f>
        <v>#REF!</v>
      </c>
      <c r="N1366" t="e">
        <f>_xlfn.XLOOKUP(Tabuľka9[[#This Row],[IČO]],#REF!,#REF!)</f>
        <v>#REF!</v>
      </c>
    </row>
    <row r="1367" spans="1:14" hidden="1" x14ac:dyDescent="0.35">
      <c r="A1367" t="s">
        <v>10</v>
      </c>
      <c r="B1367" t="s">
        <v>17</v>
      </c>
      <c r="C1367" t="s">
        <v>13</v>
      </c>
      <c r="E1367" s="10">
        <f>IF(COUNTIF(cis_DPH!$B$2:$B$84,B1367)&gt;0,D1367*1.1,IF(COUNTIF(cis_DPH!$B$85:$B$171,B1367)&gt;0,D1367*1.2,"chyba"))</f>
        <v>0</v>
      </c>
      <c r="G1367" s="16" t="e">
        <f>_xlfn.XLOOKUP(Tabuľka9[[#This Row],[položka]],#REF!,#REF!)</f>
        <v>#REF!</v>
      </c>
      <c r="I1367" s="15">
        <f>Tabuľka9[[#This Row],[Aktuálna cena v RZ s DPH]]*Tabuľka9[[#This Row],[Priemerný odber za mesiac]]</f>
        <v>0</v>
      </c>
      <c r="K1367" s="17" t="e">
        <f>Tabuľka9[[#This Row],[Cena za MJ s DPH]]*Tabuľka9[[#This Row],[Predpokladaný odber počas 6 mesiacov]]</f>
        <v>#REF!</v>
      </c>
      <c r="L1367" s="1">
        <v>648108</v>
      </c>
      <c r="M1367" t="e">
        <f>_xlfn.XLOOKUP(Tabuľka9[[#This Row],[IČO]],#REF!,#REF!)</f>
        <v>#REF!</v>
      </c>
      <c r="N1367" t="e">
        <f>_xlfn.XLOOKUP(Tabuľka9[[#This Row],[IČO]],#REF!,#REF!)</f>
        <v>#REF!</v>
      </c>
    </row>
    <row r="1368" spans="1:14" hidden="1" x14ac:dyDescent="0.35">
      <c r="A1368" t="s">
        <v>10</v>
      </c>
      <c r="B1368" t="s">
        <v>18</v>
      </c>
      <c r="C1368" t="s">
        <v>19</v>
      </c>
      <c r="D1368" s="9">
        <v>0.39</v>
      </c>
      <c r="E1368" s="10">
        <f>IF(COUNTIF(cis_DPH!$B$2:$B$84,B1368)&gt;0,D1368*1.1,IF(COUNTIF(cis_DPH!$B$85:$B$171,B1368)&gt;0,D1368*1.2,"chyba"))</f>
        <v>0.42900000000000005</v>
      </c>
      <c r="G1368" s="16" t="e">
        <f>_xlfn.XLOOKUP(Tabuľka9[[#This Row],[položka]],#REF!,#REF!)</f>
        <v>#REF!</v>
      </c>
      <c r="H1368">
        <v>20</v>
      </c>
      <c r="I1368" s="15">
        <f>Tabuľka9[[#This Row],[Aktuálna cena v RZ s DPH]]*Tabuľka9[[#This Row],[Priemerný odber za mesiac]]</f>
        <v>8.5800000000000018</v>
      </c>
      <c r="K1368" s="17" t="e">
        <f>Tabuľka9[[#This Row],[Cena za MJ s DPH]]*Tabuľka9[[#This Row],[Predpokladaný odber počas 6 mesiacov]]</f>
        <v>#REF!</v>
      </c>
      <c r="L1368" s="1">
        <v>648108</v>
      </c>
      <c r="M1368" t="e">
        <f>_xlfn.XLOOKUP(Tabuľka9[[#This Row],[IČO]],#REF!,#REF!)</f>
        <v>#REF!</v>
      </c>
      <c r="N1368" t="e">
        <f>_xlfn.XLOOKUP(Tabuľka9[[#This Row],[IČO]],#REF!,#REF!)</f>
        <v>#REF!</v>
      </c>
    </row>
    <row r="1369" spans="1:14" hidden="1" x14ac:dyDescent="0.35">
      <c r="A1369" t="s">
        <v>10</v>
      </c>
      <c r="B1369" t="s">
        <v>20</v>
      </c>
      <c r="C1369" t="s">
        <v>13</v>
      </c>
      <c r="D1369" s="9">
        <v>2.75</v>
      </c>
      <c r="E1369" s="10">
        <f>IF(COUNTIF(cis_DPH!$B$2:$B$84,B1369)&gt;0,D1369*1.1,IF(COUNTIF(cis_DPH!$B$85:$B$171,B1369)&gt;0,D1369*1.2,"chyba"))</f>
        <v>3.0250000000000004</v>
      </c>
      <c r="G1369" s="16" t="e">
        <f>_xlfn.XLOOKUP(Tabuľka9[[#This Row],[položka]],#REF!,#REF!)</f>
        <v>#REF!</v>
      </c>
      <c r="H1369">
        <v>3</v>
      </c>
      <c r="I1369" s="15">
        <f>Tabuľka9[[#This Row],[Aktuálna cena v RZ s DPH]]*Tabuľka9[[#This Row],[Priemerný odber za mesiac]]</f>
        <v>9.0750000000000011</v>
      </c>
      <c r="K1369" s="17" t="e">
        <f>Tabuľka9[[#This Row],[Cena za MJ s DPH]]*Tabuľka9[[#This Row],[Predpokladaný odber počas 6 mesiacov]]</f>
        <v>#REF!</v>
      </c>
      <c r="L1369" s="1">
        <v>648108</v>
      </c>
      <c r="M1369" t="e">
        <f>_xlfn.XLOOKUP(Tabuľka9[[#This Row],[IČO]],#REF!,#REF!)</f>
        <v>#REF!</v>
      </c>
      <c r="N1369" t="e">
        <f>_xlfn.XLOOKUP(Tabuľka9[[#This Row],[IČO]],#REF!,#REF!)</f>
        <v>#REF!</v>
      </c>
    </row>
    <row r="1370" spans="1:14" hidden="1" x14ac:dyDescent="0.35">
      <c r="A1370" t="s">
        <v>10</v>
      </c>
      <c r="B1370" t="s">
        <v>21</v>
      </c>
      <c r="C1370" t="s">
        <v>13</v>
      </c>
      <c r="E1370" s="10">
        <f>IF(COUNTIF(cis_DPH!$B$2:$B$84,B1370)&gt;0,D1370*1.1,IF(COUNTIF(cis_DPH!$B$85:$B$171,B1370)&gt;0,D1370*1.2,"chyba"))</f>
        <v>0</v>
      </c>
      <c r="G1370" s="16" t="e">
        <f>_xlfn.XLOOKUP(Tabuľka9[[#This Row],[položka]],#REF!,#REF!)</f>
        <v>#REF!</v>
      </c>
      <c r="I1370" s="15">
        <f>Tabuľka9[[#This Row],[Aktuálna cena v RZ s DPH]]*Tabuľka9[[#This Row],[Priemerný odber za mesiac]]</f>
        <v>0</v>
      </c>
      <c r="K1370" s="17" t="e">
        <f>Tabuľka9[[#This Row],[Cena za MJ s DPH]]*Tabuľka9[[#This Row],[Predpokladaný odber počas 6 mesiacov]]</f>
        <v>#REF!</v>
      </c>
      <c r="L1370" s="1">
        <v>648108</v>
      </c>
      <c r="M1370" t="e">
        <f>_xlfn.XLOOKUP(Tabuľka9[[#This Row],[IČO]],#REF!,#REF!)</f>
        <v>#REF!</v>
      </c>
      <c r="N1370" t="e">
        <f>_xlfn.XLOOKUP(Tabuľka9[[#This Row],[IČO]],#REF!,#REF!)</f>
        <v>#REF!</v>
      </c>
    </row>
    <row r="1371" spans="1:14" hidden="1" x14ac:dyDescent="0.35">
      <c r="A1371" t="s">
        <v>10</v>
      </c>
      <c r="B1371" t="s">
        <v>22</v>
      </c>
      <c r="C1371" t="s">
        <v>13</v>
      </c>
      <c r="E1371" s="10">
        <f>IF(COUNTIF(cis_DPH!$B$2:$B$84,B1371)&gt;0,D1371*1.1,IF(COUNTIF(cis_DPH!$B$85:$B$171,B1371)&gt;0,D1371*1.2,"chyba"))</f>
        <v>0</v>
      </c>
      <c r="G1371" s="16" t="e">
        <f>_xlfn.XLOOKUP(Tabuľka9[[#This Row],[položka]],#REF!,#REF!)</f>
        <v>#REF!</v>
      </c>
      <c r="I1371" s="15">
        <f>Tabuľka9[[#This Row],[Aktuálna cena v RZ s DPH]]*Tabuľka9[[#This Row],[Priemerný odber za mesiac]]</f>
        <v>0</v>
      </c>
      <c r="K1371" s="17" t="e">
        <f>Tabuľka9[[#This Row],[Cena za MJ s DPH]]*Tabuľka9[[#This Row],[Predpokladaný odber počas 6 mesiacov]]</f>
        <v>#REF!</v>
      </c>
      <c r="L1371" s="1">
        <v>648108</v>
      </c>
      <c r="M1371" t="e">
        <f>_xlfn.XLOOKUP(Tabuľka9[[#This Row],[IČO]],#REF!,#REF!)</f>
        <v>#REF!</v>
      </c>
      <c r="N1371" t="e">
        <f>_xlfn.XLOOKUP(Tabuľka9[[#This Row],[IČO]],#REF!,#REF!)</f>
        <v>#REF!</v>
      </c>
    </row>
    <row r="1372" spans="1:14" hidden="1" x14ac:dyDescent="0.35">
      <c r="A1372" t="s">
        <v>10</v>
      </c>
      <c r="B1372" t="s">
        <v>23</v>
      </c>
      <c r="C1372" t="s">
        <v>13</v>
      </c>
      <c r="E1372" s="10">
        <f>IF(COUNTIF(cis_DPH!$B$2:$B$84,B1372)&gt;0,D1372*1.1,IF(COUNTIF(cis_DPH!$B$85:$B$171,B1372)&gt;0,D1372*1.2,"chyba"))</f>
        <v>0</v>
      </c>
      <c r="G1372" s="16" t="e">
        <f>_xlfn.XLOOKUP(Tabuľka9[[#This Row],[položka]],#REF!,#REF!)</f>
        <v>#REF!</v>
      </c>
      <c r="I1372" s="15">
        <f>Tabuľka9[[#This Row],[Aktuálna cena v RZ s DPH]]*Tabuľka9[[#This Row],[Priemerný odber za mesiac]]</f>
        <v>0</v>
      </c>
      <c r="K1372" s="17" t="e">
        <f>Tabuľka9[[#This Row],[Cena za MJ s DPH]]*Tabuľka9[[#This Row],[Predpokladaný odber počas 6 mesiacov]]</f>
        <v>#REF!</v>
      </c>
      <c r="L1372" s="1">
        <v>648108</v>
      </c>
      <c r="M1372" t="e">
        <f>_xlfn.XLOOKUP(Tabuľka9[[#This Row],[IČO]],#REF!,#REF!)</f>
        <v>#REF!</v>
      </c>
      <c r="N1372" t="e">
        <f>_xlfn.XLOOKUP(Tabuľka9[[#This Row],[IČO]],#REF!,#REF!)</f>
        <v>#REF!</v>
      </c>
    </row>
    <row r="1373" spans="1:14" hidden="1" x14ac:dyDescent="0.35">
      <c r="A1373" t="s">
        <v>10</v>
      </c>
      <c r="B1373" t="s">
        <v>24</v>
      </c>
      <c r="C1373" t="s">
        <v>25</v>
      </c>
      <c r="E1373" s="10">
        <f>IF(COUNTIF(cis_DPH!$B$2:$B$84,B1373)&gt;0,D1373*1.1,IF(COUNTIF(cis_DPH!$B$85:$B$171,B1373)&gt;0,D1373*1.2,"chyba"))</f>
        <v>0</v>
      </c>
      <c r="G1373" s="16" t="e">
        <f>_xlfn.XLOOKUP(Tabuľka9[[#This Row],[položka]],#REF!,#REF!)</f>
        <v>#REF!</v>
      </c>
      <c r="I1373" s="15">
        <f>Tabuľka9[[#This Row],[Aktuálna cena v RZ s DPH]]*Tabuľka9[[#This Row],[Priemerný odber za mesiac]]</f>
        <v>0</v>
      </c>
      <c r="K1373" s="17" t="e">
        <f>Tabuľka9[[#This Row],[Cena za MJ s DPH]]*Tabuľka9[[#This Row],[Predpokladaný odber počas 6 mesiacov]]</f>
        <v>#REF!</v>
      </c>
      <c r="L1373" s="1">
        <v>648108</v>
      </c>
      <c r="M1373" t="e">
        <f>_xlfn.XLOOKUP(Tabuľka9[[#This Row],[IČO]],#REF!,#REF!)</f>
        <v>#REF!</v>
      </c>
      <c r="N1373" t="e">
        <f>_xlfn.XLOOKUP(Tabuľka9[[#This Row],[IČO]],#REF!,#REF!)</f>
        <v>#REF!</v>
      </c>
    </row>
    <row r="1374" spans="1:14" hidden="1" x14ac:dyDescent="0.35">
      <c r="A1374" t="s">
        <v>10</v>
      </c>
      <c r="B1374" t="s">
        <v>26</v>
      </c>
      <c r="C1374" t="s">
        <v>13</v>
      </c>
      <c r="E1374" s="10">
        <f>IF(COUNTIF(cis_DPH!$B$2:$B$84,B1374)&gt;0,D1374*1.1,IF(COUNTIF(cis_DPH!$B$85:$B$171,B1374)&gt;0,D1374*1.2,"chyba"))</f>
        <v>0</v>
      </c>
      <c r="G1374" s="16" t="e">
        <f>_xlfn.XLOOKUP(Tabuľka9[[#This Row],[položka]],#REF!,#REF!)</f>
        <v>#REF!</v>
      </c>
      <c r="I1374" s="15">
        <f>Tabuľka9[[#This Row],[Aktuálna cena v RZ s DPH]]*Tabuľka9[[#This Row],[Priemerný odber za mesiac]]</f>
        <v>0</v>
      </c>
      <c r="K1374" s="17" t="e">
        <f>Tabuľka9[[#This Row],[Cena za MJ s DPH]]*Tabuľka9[[#This Row],[Predpokladaný odber počas 6 mesiacov]]</f>
        <v>#REF!</v>
      </c>
      <c r="L1374" s="1">
        <v>648108</v>
      </c>
      <c r="M1374" t="e">
        <f>_xlfn.XLOOKUP(Tabuľka9[[#This Row],[IČO]],#REF!,#REF!)</f>
        <v>#REF!</v>
      </c>
      <c r="N1374" t="e">
        <f>_xlfn.XLOOKUP(Tabuľka9[[#This Row],[IČO]],#REF!,#REF!)</f>
        <v>#REF!</v>
      </c>
    </row>
    <row r="1375" spans="1:14" hidden="1" x14ac:dyDescent="0.35">
      <c r="A1375" t="s">
        <v>10</v>
      </c>
      <c r="B1375" t="s">
        <v>27</v>
      </c>
      <c r="C1375" t="s">
        <v>13</v>
      </c>
      <c r="D1375" s="9">
        <v>2.65</v>
      </c>
      <c r="E1375" s="10">
        <f>IF(COUNTIF(cis_DPH!$B$2:$B$84,B1375)&gt;0,D1375*1.1,IF(COUNTIF(cis_DPH!$B$85:$B$171,B1375)&gt;0,D1375*1.2,"chyba"))</f>
        <v>3.1799999999999997</v>
      </c>
      <c r="G1375" s="16" t="e">
        <f>_xlfn.XLOOKUP(Tabuľka9[[#This Row],[položka]],#REF!,#REF!)</f>
        <v>#REF!</v>
      </c>
      <c r="H1375">
        <v>60</v>
      </c>
      <c r="I1375" s="15">
        <f>Tabuľka9[[#This Row],[Aktuálna cena v RZ s DPH]]*Tabuľka9[[#This Row],[Priemerný odber za mesiac]]</f>
        <v>190.79999999999998</v>
      </c>
      <c r="K1375" s="17" t="e">
        <f>Tabuľka9[[#This Row],[Cena za MJ s DPH]]*Tabuľka9[[#This Row],[Predpokladaný odber počas 6 mesiacov]]</f>
        <v>#REF!</v>
      </c>
      <c r="L1375" s="1">
        <v>648108</v>
      </c>
      <c r="M1375" t="e">
        <f>_xlfn.XLOOKUP(Tabuľka9[[#This Row],[IČO]],#REF!,#REF!)</f>
        <v>#REF!</v>
      </c>
      <c r="N1375" t="e">
        <f>_xlfn.XLOOKUP(Tabuľka9[[#This Row],[IČO]],#REF!,#REF!)</f>
        <v>#REF!</v>
      </c>
    </row>
    <row r="1376" spans="1:14" hidden="1" x14ac:dyDescent="0.35">
      <c r="A1376" t="s">
        <v>10</v>
      </c>
      <c r="B1376" t="s">
        <v>28</v>
      </c>
      <c r="C1376" t="s">
        <v>13</v>
      </c>
      <c r="E1376" s="10">
        <f>IF(COUNTIF(cis_DPH!$B$2:$B$84,B1376)&gt;0,D1376*1.1,IF(COUNTIF(cis_DPH!$B$85:$B$171,B1376)&gt;0,D1376*1.2,"chyba"))</f>
        <v>0</v>
      </c>
      <c r="G1376" s="16" t="e">
        <f>_xlfn.XLOOKUP(Tabuľka9[[#This Row],[položka]],#REF!,#REF!)</f>
        <v>#REF!</v>
      </c>
      <c r="I1376" s="15">
        <f>Tabuľka9[[#This Row],[Aktuálna cena v RZ s DPH]]*Tabuľka9[[#This Row],[Priemerný odber za mesiac]]</f>
        <v>0</v>
      </c>
      <c r="K1376" s="17" t="e">
        <f>Tabuľka9[[#This Row],[Cena za MJ s DPH]]*Tabuľka9[[#This Row],[Predpokladaný odber počas 6 mesiacov]]</f>
        <v>#REF!</v>
      </c>
      <c r="L1376" s="1">
        <v>648108</v>
      </c>
      <c r="M1376" t="e">
        <f>_xlfn.XLOOKUP(Tabuľka9[[#This Row],[IČO]],#REF!,#REF!)</f>
        <v>#REF!</v>
      </c>
      <c r="N1376" t="e">
        <f>_xlfn.XLOOKUP(Tabuľka9[[#This Row],[IČO]],#REF!,#REF!)</f>
        <v>#REF!</v>
      </c>
    </row>
    <row r="1377" spans="1:14" hidden="1" x14ac:dyDescent="0.35">
      <c r="A1377" t="s">
        <v>10</v>
      </c>
      <c r="B1377" t="s">
        <v>29</v>
      </c>
      <c r="C1377" t="s">
        <v>13</v>
      </c>
      <c r="D1377" s="9">
        <v>1.1499999999999999</v>
      </c>
      <c r="E1377" s="10">
        <f>IF(COUNTIF(cis_DPH!$B$2:$B$84,B1377)&gt;0,D1377*1.1,IF(COUNTIF(cis_DPH!$B$85:$B$171,B1377)&gt;0,D1377*1.2,"chyba"))</f>
        <v>1.2649999999999999</v>
      </c>
      <c r="G1377" s="16" t="e">
        <f>_xlfn.XLOOKUP(Tabuľka9[[#This Row],[položka]],#REF!,#REF!)</f>
        <v>#REF!</v>
      </c>
      <c r="H1377">
        <v>30</v>
      </c>
      <c r="I1377" s="15">
        <f>Tabuľka9[[#This Row],[Aktuálna cena v RZ s DPH]]*Tabuľka9[[#This Row],[Priemerný odber za mesiac]]</f>
        <v>37.949999999999996</v>
      </c>
      <c r="K1377" s="17" t="e">
        <f>Tabuľka9[[#This Row],[Cena za MJ s DPH]]*Tabuľka9[[#This Row],[Predpokladaný odber počas 6 mesiacov]]</f>
        <v>#REF!</v>
      </c>
      <c r="L1377" s="1">
        <v>648108</v>
      </c>
      <c r="M1377" t="e">
        <f>_xlfn.XLOOKUP(Tabuľka9[[#This Row],[IČO]],#REF!,#REF!)</f>
        <v>#REF!</v>
      </c>
      <c r="N1377" t="e">
        <f>_xlfn.XLOOKUP(Tabuľka9[[#This Row],[IČO]],#REF!,#REF!)</f>
        <v>#REF!</v>
      </c>
    </row>
    <row r="1378" spans="1:14" hidden="1" x14ac:dyDescent="0.35">
      <c r="A1378" t="s">
        <v>10</v>
      </c>
      <c r="B1378" t="s">
        <v>30</v>
      </c>
      <c r="C1378" t="s">
        <v>13</v>
      </c>
      <c r="D1378" s="9">
        <v>0.75</v>
      </c>
      <c r="E1378" s="10">
        <f>IF(COUNTIF(cis_DPH!$B$2:$B$84,B1378)&gt;0,D1378*1.1,IF(COUNTIF(cis_DPH!$B$85:$B$171,B1378)&gt;0,D1378*1.2,"chyba"))</f>
        <v>0.82500000000000007</v>
      </c>
      <c r="G1378" s="16" t="e">
        <f>_xlfn.XLOOKUP(Tabuľka9[[#This Row],[položka]],#REF!,#REF!)</f>
        <v>#REF!</v>
      </c>
      <c r="H1378">
        <v>30</v>
      </c>
      <c r="I1378" s="15">
        <f>Tabuľka9[[#This Row],[Aktuálna cena v RZ s DPH]]*Tabuľka9[[#This Row],[Priemerný odber za mesiac]]</f>
        <v>24.750000000000004</v>
      </c>
      <c r="J1378">
        <v>20</v>
      </c>
      <c r="K1378" s="17" t="e">
        <f>Tabuľka9[[#This Row],[Cena za MJ s DPH]]*Tabuľka9[[#This Row],[Predpokladaný odber počas 6 mesiacov]]</f>
        <v>#REF!</v>
      </c>
      <c r="L1378" s="1">
        <v>648108</v>
      </c>
      <c r="M1378" t="e">
        <f>_xlfn.XLOOKUP(Tabuľka9[[#This Row],[IČO]],#REF!,#REF!)</f>
        <v>#REF!</v>
      </c>
      <c r="N1378" t="e">
        <f>_xlfn.XLOOKUP(Tabuľka9[[#This Row],[IČO]],#REF!,#REF!)</f>
        <v>#REF!</v>
      </c>
    </row>
    <row r="1379" spans="1:14" hidden="1" x14ac:dyDescent="0.35">
      <c r="A1379" t="s">
        <v>10</v>
      </c>
      <c r="B1379" t="s">
        <v>31</v>
      </c>
      <c r="C1379" t="s">
        <v>13</v>
      </c>
      <c r="D1379" s="9">
        <v>0.75</v>
      </c>
      <c r="E1379" s="10">
        <f>IF(COUNTIF(cis_DPH!$B$2:$B$84,B1379)&gt;0,D1379*1.1,IF(COUNTIF(cis_DPH!$B$85:$B$171,B1379)&gt;0,D1379*1.2,"chyba"))</f>
        <v>0.82500000000000007</v>
      </c>
      <c r="G1379" s="16" t="e">
        <f>_xlfn.XLOOKUP(Tabuľka9[[#This Row],[položka]],#REF!,#REF!)</f>
        <v>#REF!</v>
      </c>
      <c r="H1379">
        <v>20</v>
      </c>
      <c r="I1379" s="15">
        <f>Tabuľka9[[#This Row],[Aktuálna cena v RZ s DPH]]*Tabuľka9[[#This Row],[Priemerný odber za mesiac]]</f>
        <v>16.5</v>
      </c>
      <c r="J1379">
        <v>20</v>
      </c>
      <c r="K1379" s="17" t="e">
        <f>Tabuľka9[[#This Row],[Cena za MJ s DPH]]*Tabuľka9[[#This Row],[Predpokladaný odber počas 6 mesiacov]]</f>
        <v>#REF!</v>
      </c>
      <c r="L1379" s="1">
        <v>648108</v>
      </c>
      <c r="M1379" t="e">
        <f>_xlfn.XLOOKUP(Tabuľka9[[#This Row],[IČO]],#REF!,#REF!)</f>
        <v>#REF!</v>
      </c>
      <c r="N1379" t="e">
        <f>_xlfn.XLOOKUP(Tabuľka9[[#This Row],[IČO]],#REF!,#REF!)</f>
        <v>#REF!</v>
      </c>
    </row>
    <row r="1380" spans="1:14" hidden="1" x14ac:dyDescent="0.35">
      <c r="A1380" t="s">
        <v>10</v>
      </c>
      <c r="B1380" t="s">
        <v>32</v>
      </c>
      <c r="C1380" t="s">
        <v>19</v>
      </c>
      <c r="D1380" s="9">
        <v>0.45</v>
      </c>
      <c r="E1380" s="10">
        <f>IF(COUNTIF(cis_DPH!$B$2:$B$84,B1380)&gt;0,D1380*1.1,IF(COUNTIF(cis_DPH!$B$85:$B$171,B1380)&gt;0,D1380*1.2,"chyba"))</f>
        <v>0.49500000000000005</v>
      </c>
      <c r="G1380" s="16" t="e">
        <f>_xlfn.XLOOKUP(Tabuľka9[[#This Row],[položka]],#REF!,#REF!)</f>
        <v>#REF!</v>
      </c>
      <c r="H1380">
        <v>10</v>
      </c>
      <c r="I1380" s="15">
        <f>Tabuľka9[[#This Row],[Aktuálna cena v RZ s DPH]]*Tabuľka9[[#This Row],[Priemerný odber za mesiac]]</f>
        <v>4.95</v>
      </c>
      <c r="K1380" s="17" t="e">
        <f>Tabuľka9[[#This Row],[Cena za MJ s DPH]]*Tabuľka9[[#This Row],[Predpokladaný odber počas 6 mesiacov]]</f>
        <v>#REF!</v>
      </c>
      <c r="L1380" s="1">
        <v>648108</v>
      </c>
      <c r="M1380" t="e">
        <f>_xlfn.XLOOKUP(Tabuľka9[[#This Row],[IČO]],#REF!,#REF!)</f>
        <v>#REF!</v>
      </c>
      <c r="N1380" t="e">
        <f>_xlfn.XLOOKUP(Tabuľka9[[#This Row],[IČO]],#REF!,#REF!)</f>
        <v>#REF!</v>
      </c>
    </row>
    <row r="1381" spans="1:14" hidden="1" x14ac:dyDescent="0.35">
      <c r="A1381" t="s">
        <v>10</v>
      </c>
      <c r="B1381" t="s">
        <v>33</v>
      </c>
      <c r="C1381" t="s">
        <v>13</v>
      </c>
      <c r="D1381" s="9">
        <v>0.45</v>
      </c>
      <c r="E1381" s="10">
        <f>IF(COUNTIF(cis_DPH!$B$2:$B$84,B1381)&gt;0,D1381*1.1,IF(COUNTIF(cis_DPH!$B$85:$B$171,B1381)&gt;0,D1381*1.2,"chyba"))</f>
        <v>0.49500000000000005</v>
      </c>
      <c r="G1381" s="16" t="e">
        <f>_xlfn.XLOOKUP(Tabuľka9[[#This Row],[položka]],#REF!,#REF!)</f>
        <v>#REF!</v>
      </c>
      <c r="H1381">
        <v>5</v>
      </c>
      <c r="I1381" s="15">
        <f>Tabuľka9[[#This Row],[Aktuálna cena v RZ s DPH]]*Tabuľka9[[#This Row],[Priemerný odber za mesiac]]</f>
        <v>2.4750000000000001</v>
      </c>
      <c r="K1381" s="17" t="e">
        <f>Tabuľka9[[#This Row],[Cena za MJ s DPH]]*Tabuľka9[[#This Row],[Predpokladaný odber počas 6 mesiacov]]</f>
        <v>#REF!</v>
      </c>
      <c r="L1381" s="1">
        <v>648108</v>
      </c>
      <c r="M1381" t="e">
        <f>_xlfn.XLOOKUP(Tabuľka9[[#This Row],[IČO]],#REF!,#REF!)</f>
        <v>#REF!</v>
      </c>
      <c r="N1381" t="e">
        <f>_xlfn.XLOOKUP(Tabuľka9[[#This Row],[IČO]],#REF!,#REF!)</f>
        <v>#REF!</v>
      </c>
    </row>
    <row r="1382" spans="1:14" hidden="1" x14ac:dyDescent="0.35">
      <c r="A1382" t="s">
        <v>10</v>
      </c>
      <c r="B1382" t="s">
        <v>34</v>
      </c>
      <c r="C1382" t="s">
        <v>13</v>
      </c>
      <c r="D1382" s="9">
        <v>0.8</v>
      </c>
      <c r="E1382" s="10">
        <f>IF(COUNTIF(cis_DPH!$B$2:$B$84,B1382)&gt;0,D1382*1.1,IF(COUNTIF(cis_DPH!$B$85:$B$171,B1382)&gt;0,D1382*1.2,"chyba"))</f>
        <v>0.88000000000000012</v>
      </c>
      <c r="G1382" s="16" t="e">
        <f>_xlfn.XLOOKUP(Tabuľka9[[#This Row],[položka]],#REF!,#REF!)</f>
        <v>#REF!</v>
      </c>
      <c r="H1382">
        <v>25</v>
      </c>
      <c r="I1382" s="15">
        <f>Tabuľka9[[#This Row],[Aktuálna cena v RZ s DPH]]*Tabuľka9[[#This Row],[Priemerný odber za mesiac]]</f>
        <v>22.000000000000004</v>
      </c>
      <c r="K1382" s="17" t="e">
        <f>Tabuľka9[[#This Row],[Cena za MJ s DPH]]*Tabuľka9[[#This Row],[Predpokladaný odber počas 6 mesiacov]]</f>
        <v>#REF!</v>
      </c>
      <c r="L1382" s="1">
        <v>648108</v>
      </c>
      <c r="M1382" t="e">
        <f>_xlfn.XLOOKUP(Tabuľka9[[#This Row],[IČO]],#REF!,#REF!)</f>
        <v>#REF!</v>
      </c>
      <c r="N1382" t="e">
        <f>_xlfn.XLOOKUP(Tabuľka9[[#This Row],[IČO]],#REF!,#REF!)</f>
        <v>#REF!</v>
      </c>
    </row>
    <row r="1383" spans="1:14" hidden="1" x14ac:dyDescent="0.35">
      <c r="A1383" t="s">
        <v>10</v>
      </c>
      <c r="B1383" t="s">
        <v>35</v>
      </c>
      <c r="C1383" t="s">
        <v>13</v>
      </c>
      <c r="D1383" s="9">
        <v>0.69</v>
      </c>
      <c r="E1383" s="10">
        <f>IF(COUNTIF(cis_DPH!$B$2:$B$84,B1383)&gt;0,D1383*1.1,IF(COUNTIF(cis_DPH!$B$85:$B$171,B1383)&gt;0,D1383*1.2,"chyba"))</f>
        <v>0.75900000000000001</v>
      </c>
      <c r="G1383" s="16" t="e">
        <f>_xlfn.XLOOKUP(Tabuľka9[[#This Row],[položka]],#REF!,#REF!)</f>
        <v>#REF!</v>
      </c>
      <c r="H1383">
        <v>10</v>
      </c>
      <c r="I1383" s="15">
        <f>Tabuľka9[[#This Row],[Aktuálna cena v RZ s DPH]]*Tabuľka9[[#This Row],[Priemerný odber za mesiac]]</f>
        <v>7.59</v>
      </c>
      <c r="K1383" s="17" t="e">
        <f>Tabuľka9[[#This Row],[Cena za MJ s DPH]]*Tabuľka9[[#This Row],[Predpokladaný odber počas 6 mesiacov]]</f>
        <v>#REF!</v>
      </c>
      <c r="L1383" s="1">
        <v>648108</v>
      </c>
      <c r="M1383" t="e">
        <f>_xlfn.XLOOKUP(Tabuľka9[[#This Row],[IČO]],#REF!,#REF!)</f>
        <v>#REF!</v>
      </c>
      <c r="N1383" t="e">
        <f>_xlfn.XLOOKUP(Tabuľka9[[#This Row],[IČO]],#REF!,#REF!)</f>
        <v>#REF!</v>
      </c>
    </row>
    <row r="1384" spans="1:14" hidden="1" x14ac:dyDescent="0.35">
      <c r="A1384" t="s">
        <v>10</v>
      </c>
      <c r="B1384" t="s">
        <v>36</v>
      </c>
      <c r="C1384" t="s">
        <v>13</v>
      </c>
      <c r="E1384" s="10">
        <f>IF(COUNTIF(cis_DPH!$B$2:$B$84,B1384)&gt;0,D1384*1.1,IF(COUNTIF(cis_DPH!$B$85:$B$171,B1384)&gt;0,D1384*1.2,"chyba"))</f>
        <v>0</v>
      </c>
      <c r="G1384" s="16" t="e">
        <f>_xlfn.XLOOKUP(Tabuľka9[[#This Row],[položka]],#REF!,#REF!)</f>
        <v>#REF!</v>
      </c>
      <c r="I1384" s="15">
        <f>Tabuľka9[[#This Row],[Aktuálna cena v RZ s DPH]]*Tabuľka9[[#This Row],[Priemerný odber za mesiac]]</f>
        <v>0</v>
      </c>
      <c r="K1384" s="17" t="e">
        <f>Tabuľka9[[#This Row],[Cena za MJ s DPH]]*Tabuľka9[[#This Row],[Predpokladaný odber počas 6 mesiacov]]</f>
        <v>#REF!</v>
      </c>
      <c r="L1384" s="1">
        <v>648108</v>
      </c>
      <c r="M1384" t="e">
        <f>_xlfn.XLOOKUP(Tabuľka9[[#This Row],[IČO]],#REF!,#REF!)</f>
        <v>#REF!</v>
      </c>
      <c r="N1384" t="e">
        <f>_xlfn.XLOOKUP(Tabuľka9[[#This Row],[IČO]],#REF!,#REF!)</f>
        <v>#REF!</v>
      </c>
    </row>
    <row r="1385" spans="1:14" hidden="1" x14ac:dyDescent="0.35">
      <c r="A1385" t="s">
        <v>10</v>
      </c>
      <c r="B1385" t="s">
        <v>37</v>
      </c>
      <c r="C1385" t="s">
        <v>13</v>
      </c>
      <c r="D1385" s="9">
        <v>0.36</v>
      </c>
      <c r="E1385" s="10">
        <f>IF(COUNTIF(cis_DPH!$B$2:$B$84,B1385)&gt;0,D1385*1.1,IF(COUNTIF(cis_DPH!$B$85:$B$171,B1385)&gt;0,D1385*1.2,"chyba"))</f>
        <v>0.39600000000000002</v>
      </c>
      <c r="G1385" s="16" t="e">
        <f>_xlfn.XLOOKUP(Tabuľka9[[#This Row],[položka]],#REF!,#REF!)</f>
        <v>#REF!</v>
      </c>
      <c r="H1385">
        <v>30</v>
      </c>
      <c r="I1385" s="15">
        <f>Tabuľka9[[#This Row],[Aktuálna cena v RZ s DPH]]*Tabuľka9[[#This Row],[Priemerný odber za mesiac]]</f>
        <v>11.88</v>
      </c>
      <c r="K1385" s="17" t="e">
        <f>Tabuľka9[[#This Row],[Cena za MJ s DPH]]*Tabuľka9[[#This Row],[Predpokladaný odber počas 6 mesiacov]]</f>
        <v>#REF!</v>
      </c>
      <c r="L1385" s="1">
        <v>648108</v>
      </c>
      <c r="M1385" t="e">
        <f>_xlfn.XLOOKUP(Tabuľka9[[#This Row],[IČO]],#REF!,#REF!)</f>
        <v>#REF!</v>
      </c>
      <c r="N1385" t="e">
        <f>_xlfn.XLOOKUP(Tabuľka9[[#This Row],[IČO]],#REF!,#REF!)</f>
        <v>#REF!</v>
      </c>
    </row>
    <row r="1386" spans="1:14" hidden="1" x14ac:dyDescent="0.35">
      <c r="A1386" t="s">
        <v>10</v>
      </c>
      <c r="B1386" t="s">
        <v>38</v>
      </c>
      <c r="C1386" t="s">
        <v>13</v>
      </c>
      <c r="E1386" s="10">
        <f>IF(COUNTIF(cis_DPH!$B$2:$B$84,B1386)&gt;0,D1386*1.1,IF(COUNTIF(cis_DPH!$B$85:$B$171,B1386)&gt;0,D1386*1.2,"chyba"))</f>
        <v>0</v>
      </c>
      <c r="G1386" s="16" t="e">
        <f>_xlfn.XLOOKUP(Tabuľka9[[#This Row],[položka]],#REF!,#REF!)</f>
        <v>#REF!</v>
      </c>
      <c r="I1386" s="15">
        <f>Tabuľka9[[#This Row],[Aktuálna cena v RZ s DPH]]*Tabuľka9[[#This Row],[Priemerný odber za mesiac]]</f>
        <v>0</v>
      </c>
      <c r="K1386" s="17" t="e">
        <f>Tabuľka9[[#This Row],[Cena za MJ s DPH]]*Tabuľka9[[#This Row],[Predpokladaný odber počas 6 mesiacov]]</f>
        <v>#REF!</v>
      </c>
      <c r="L1386" s="1">
        <v>648108</v>
      </c>
      <c r="M1386" t="e">
        <f>_xlfn.XLOOKUP(Tabuľka9[[#This Row],[IČO]],#REF!,#REF!)</f>
        <v>#REF!</v>
      </c>
      <c r="N1386" t="e">
        <f>_xlfn.XLOOKUP(Tabuľka9[[#This Row],[IČO]],#REF!,#REF!)</f>
        <v>#REF!</v>
      </c>
    </row>
    <row r="1387" spans="1:14" hidden="1" x14ac:dyDescent="0.35">
      <c r="A1387" t="s">
        <v>10</v>
      </c>
      <c r="B1387" t="s">
        <v>39</v>
      </c>
      <c r="C1387" t="s">
        <v>13</v>
      </c>
      <c r="E1387" s="10">
        <f>IF(COUNTIF(cis_DPH!$B$2:$B$84,B1387)&gt;0,D1387*1.1,IF(COUNTIF(cis_DPH!$B$85:$B$171,B1387)&gt;0,D1387*1.2,"chyba"))</f>
        <v>0</v>
      </c>
      <c r="G1387" s="16" t="e">
        <f>_xlfn.XLOOKUP(Tabuľka9[[#This Row],[položka]],#REF!,#REF!)</f>
        <v>#REF!</v>
      </c>
      <c r="I1387" s="15">
        <f>Tabuľka9[[#This Row],[Aktuálna cena v RZ s DPH]]*Tabuľka9[[#This Row],[Priemerný odber za mesiac]]</f>
        <v>0</v>
      </c>
      <c r="K1387" s="17" t="e">
        <f>Tabuľka9[[#This Row],[Cena za MJ s DPH]]*Tabuľka9[[#This Row],[Predpokladaný odber počas 6 mesiacov]]</f>
        <v>#REF!</v>
      </c>
      <c r="L1387" s="1">
        <v>648108</v>
      </c>
      <c r="M1387" t="e">
        <f>_xlfn.XLOOKUP(Tabuľka9[[#This Row],[IČO]],#REF!,#REF!)</f>
        <v>#REF!</v>
      </c>
      <c r="N1387" t="e">
        <f>_xlfn.XLOOKUP(Tabuľka9[[#This Row],[IČO]],#REF!,#REF!)</f>
        <v>#REF!</v>
      </c>
    </row>
    <row r="1388" spans="1:14" hidden="1" x14ac:dyDescent="0.35">
      <c r="A1388" t="s">
        <v>10</v>
      </c>
      <c r="B1388" t="s">
        <v>40</v>
      </c>
      <c r="C1388" t="s">
        <v>13</v>
      </c>
      <c r="E1388" s="10">
        <f>IF(COUNTIF(cis_DPH!$B$2:$B$84,B1388)&gt;0,D1388*1.1,IF(COUNTIF(cis_DPH!$B$85:$B$171,B1388)&gt;0,D1388*1.2,"chyba"))</f>
        <v>0</v>
      </c>
      <c r="G1388" s="16" t="e">
        <f>_xlfn.XLOOKUP(Tabuľka9[[#This Row],[položka]],#REF!,#REF!)</f>
        <v>#REF!</v>
      </c>
      <c r="I1388" s="15">
        <f>Tabuľka9[[#This Row],[Aktuálna cena v RZ s DPH]]*Tabuľka9[[#This Row],[Priemerný odber za mesiac]]</f>
        <v>0</v>
      </c>
      <c r="K1388" s="17" t="e">
        <f>Tabuľka9[[#This Row],[Cena za MJ s DPH]]*Tabuľka9[[#This Row],[Predpokladaný odber počas 6 mesiacov]]</f>
        <v>#REF!</v>
      </c>
      <c r="L1388" s="1">
        <v>648108</v>
      </c>
      <c r="M1388" t="e">
        <f>_xlfn.XLOOKUP(Tabuľka9[[#This Row],[IČO]],#REF!,#REF!)</f>
        <v>#REF!</v>
      </c>
      <c r="N1388" t="e">
        <f>_xlfn.XLOOKUP(Tabuľka9[[#This Row],[IČO]],#REF!,#REF!)</f>
        <v>#REF!</v>
      </c>
    </row>
    <row r="1389" spans="1:14" hidden="1" x14ac:dyDescent="0.35">
      <c r="A1389" t="s">
        <v>10</v>
      </c>
      <c r="B1389" t="s">
        <v>41</v>
      </c>
      <c r="C1389" t="s">
        <v>13</v>
      </c>
      <c r="E1389" s="10">
        <f>IF(COUNTIF(cis_DPH!$B$2:$B$84,B1389)&gt;0,D1389*1.1,IF(COUNTIF(cis_DPH!$B$85:$B$171,B1389)&gt;0,D1389*1.2,"chyba"))</f>
        <v>0</v>
      </c>
      <c r="G1389" s="16" t="e">
        <f>_xlfn.XLOOKUP(Tabuľka9[[#This Row],[položka]],#REF!,#REF!)</f>
        <v>#REF!</v>
      </c>
      <c r="I1389" s="15">
        <f>Tabuľka9[[#This Row],[Aktuálna cena v RZ s DPH]]*Tabuľka9[[#This Row],[Priemerný odber za mesiac]]</f>
        <v>0</v>
      </c>
      <c r="K1389" s="17" t="e">
        <f>Tabuľka9[[#This Row],[Cena za MJ s DPH]]*Tabuľka9[[#This Row],[Predpokladaný odber počas 6 mesiacov]]</f>
        <v>#REF!</v>
      </c>
      <c r="L1389" s="1">
        <v>648108</v>
      </c>
      <c r="M1389" t="e">
        <f>_xlfn.XLOOKUP(Tabuľka9[[#This Row],[IČO]],#REF!,#REF!)</f>
        <v>#REF!</v>
      </c>
      <c r="N1389" t="e">
        <f>_xlfn.XLOOKUP(Tabuľka9[[#This Row],[IČO]],#REF!,#REF!)</f>
        <v>#REF!</v>
      </c>
    </row>
    <row r="1390" spans="1:14" hidden="1" x14ac:dyDescent="0.35">
      <c r="A1390" t="s">
        <v>10</v>
      </c>
      <c r="B1390" t="s">
        <v>42</v>
      </c>
      <c r="C1390" t="s">
        <v>19</v>
      </c>
      <c r="D1390" s="9">
        <v>0.2</v>
      </c>
      <c r="E1390" s="10">
        <f>IF(COUNTIF(cis_DPH!$B$2:$B$84,B1390)&gt;0,D1390*1.1,IF(COUNTIF(cis_DPH!$B$85:$B$171,B1390)&gt;0,D1390*1.2,"chyba"))</f>
        <v>0.24</v>
      </c>
      <c r="G1390" s="16" t="e">
        <f>_xlfn.XLOOKUP(Tabuľka9[[#This Row],[položka]],#REF!,#REF!)</f>
        <v>#REF!</v>
      </c>
      <c r="H1390">
        <v>100</v>
      </c>
      <c r="I1390" s="15">
        <f>Tabuľka9[[#This Row],[Aktuálna cena v RZ s DPH]]*Tabuľka9[[#This Row],[Priemerný odber za mesiac]]</f>
        <v>24</v>
      </c>
      <c r="K1390" s="17" t="e">
        <f>Tabuľka9[[#This Row],[Cena za MJ s DPH]]*Tabuľka9[[#This Row],[Predpokladaný odber počas 6 mesiacov]]</f>
        <v>#REF!</v>
      </c>
      <c r="L1390" s="1">
        <v>648108</v>
      </c>
      <c r="M1390" t="e">
        <f>_xlfn.XLOOKUP(Tabuľka9[[#This Row],[IČO]],#REF!,#REF!)</f>
        <v>#REF!</v>
      </c>
      <c r="N1390" t="e">
        <f>_xlfn.XLOOKUP(Tabuľka9[[#This Row],[IČO]],#REF!,#REF!)</f>
        <v>#REF!</v>
      </c>
    </row>
    <row r="1391" spans="1:14" hidden="1" x14ac:dyDescent="0.35">
      <c r="A1391" t="s">
        <v>10</v>
      </c>
      <c r="B1391" t="s">
        <v>43</v>
      </c>
      <c r="C1391" t="s">
        <v>13</v>
      </c>
      <c r="D1391" s="9">
        <v>1.1000000000000001</v>
      </c>
      <c r="E1391" s="10">
        <f>IF(COUNTIF(cis_DPH!$B$2:$B$84,B1391)&gt;0,D1391*1.1,IF(COUNTIF(cis_DPH!$B$85:$B$171,B1391)&gt;0,D1391*1.2,"chyba"))</f>
        <v>1.32</v>
      </c>
      <c r="G1391" s="16" t="e">
        <f>_xlfn.XLOOKUP(Tabuľka9[[#This Row],[položka]],#REF!,#REF!)</f>
        <v>#REF!</v>
      </c>
      <c r="H1391">
        <v>40</v>
      </c>
      <c r="I1391" s="15">
        <f>Tabuľka9[[#This Row],[Aktuálna cena v RZ s DPH]]*Tabuľka9[[#This Row],[Priemerný odber za mesiac]]</f>
        <v>52.800000000000004</v>
      </c>
      <c r="J1391">
        <v>40</v>
      </c>
      <c r="K1391" s="17" t="e">
        <f>Tabuľka9[[#This Row],[Cena za MJ s DPH]]*Tabuľka9[[#This Row],[Predpokladaný odber počas 6 mesiacov]]</f>
        <v>#REF!</v>
      </c>
      <c r="L1391" s="1">
        <v>648108</v>
      </c>
      <c r="M1391" t="e">
        <f>_xlfn.XLOOKUP(Tabuľka9[[#This Row],[IČO]],#REF!,#REF!)</f>
        <v>#REF!</v>
      </c>
      <c r="N1391" t="e">
        <f>_xlfn.XLOOKUP(Tabuľka9[[#This Row],[IČO]],#REF!,#REF!)</f>
        <v>#REF!</v>
      </c>
    </row>
    <row r="1392" spans="1:14" hidden="1" x14ac:dyDescent="0.35">
      <c r="A1392" t="s">
        <v>10</v>
      </c>
      <c r="B1392" t="s">
        <v>44</v>
      </c>
      <c r="C1392" t="s">
        <v>13</v>
      </c>
      <c r="D1392" s="9">
        <v>0.45</v>
      </c>
      <c r="E1392" s="10">
        <f>IF(COUNTIF(cis_DPH!$B$2:$B$84,B1392)&gt;0,D1392*1.1,IF(COUNTIF(cis_DPH!$B$85:$B$171,B1392)&gt;0,D1392*1.2,"chyba"))</f>
        <v>0.54</v>
      </c>
      <c r="G1392" s="16" t="e">
        <f>_xlfn.XLOOKUP(Tabuľka9[[#This Row],[položka]],#REF!,#REF!)</f>
        <v>#REF!</v>
      </c>
      <c r="H1392">
        <v>70</v>
      </c>
      <c r="I1392" s="15">
        <f>Tabuľka9[[#This Row],[Aktuálna cena v RZ s DPH]]*Tabuľka9[[#This Row],[Priemerný odber za mesiac]]</f>
        <v>37.800000000000004</v>
      </c>
      <c r="K1392" s="17" t="e">
        <f>Tabuľka9[[#This Row],[Cena za MJ s DPH]]*Tabuľka9[[#This Row],[Predpokladaný odber počas 6 mesiacov]]</f>
        <v>#REF!</v>
      </c>
      <c r="L1392" s="1">
        <v>648108</v>
      </c>
      <c r="M1392" t="e">
        <f>_xlfn.XLOOKUP(Tabuľka9[[#This Row],[IČO]],#REF!,#REF!)</f>
        <v>#REF!</v>
      </c>
      <c r="N1392" t="e">
        <f>_xlfn.XLOOKUP(Tabuľka9[[#This Row],[IČO]],#REF!,#REF!)</f>
        <v>#REF!</v>
      </c>
    </row>
    <row r="1393" spans="1:14" hidden="1" x14ac:dyDescent="0.35">
      <c r="A1393" t="s">
        <v>10</v>
      </c>
      <c r="B1393" t="s">
        <v>45</v>
      </c>
      <c r="C1393" t="s">
        <v>13</v>
      </c>
      <c r="D1393" s="9">
        <v>0.65</v>
      </c>
      <c r="E1393" s="10">
        <f>IF(COUNTIF(cis_DPH!$B$2:$B$84,B1393)&gt;0,D1393*1.1,IF(COUNTIF(cis_DPH!$B$85:$B$171,B1393)&gt;0,D1393*1.2,"chyba"))</f>
        <v>0.78</v>
      </c>
      <c r="G1393" s="16" t="e">
        <f>_xlfn.XLOOKUP(Tabuľka9[[#This Row],[položka]],#REF!,#REF!)</f>
        <v>#REF!</v>
      </c>
      <c r="H1393">
        <v>70</v>
      </c>
      <c r="I1393" s="15">
        <f>Tabuľka9[[#This Row],[Aktuálna cena v RZ s DPH]]*Tabuľka9[[#This Row],[Priemerný odber za mesiac]]</f>
        <v>54.6</v>
      </c>
      <c r="K1393" s="17" t="e">
        <f>Tabuľka9[[#This Row],[Cena za MJ s DPH]]*Tabuľka9[[#This Row],[Predpokladaný odber počas 6 mesiacov]]</f>
        <v>#REF!</v>
      </c>
      <c r="L1393" s="1">
        <v>648108</v>
      </c>
      <c r="M1393" t="e">
        <f>_xlfn.XLOOKUP(Tabuľka9[[#This Row],[IČO]],#REF!,#REF!)</f>
        <v>#REF!</v>
      </c>
      <c r="N1393" t="e">
        <f>_xlfn.XLOOKUP(Tabuľka9[[#This Row],[IČO]],#REF!,#REF!)</f>
        <v>#REF!</v>
      </c>
    </row>
    <row r="1394" spans="1:14" hidden="1" x14ac:dyDescent="0.35">
      <c r="A1394" t="s">
        <v>10</v>
      </c>
      <c r="B1394" t="s">
        <v>46</v>
      </c>
      <c r="C1394" t="s">
        <v>13</v>
      </c>
      <c r="D1394" s="9">
        <v>0.45</v>
      </c>
      <c r="E1394" s="10">
        <f>IF(COUNTIF(cis_DPH!$B$2:$B$84,B1394)&gt;0,D1394*1.1,IF(COUNTIF(cis_DPH!$B$85:$B$171,B1394)&gt;0,D1394*1.2,"chyba"))</f>
        <v>0.54</v>
      </c>
      <c r="G1394" s="16" t="e">
        <f>_xlfn.XLOOKUP(Tabuľka9[[#This Row],[položka]],#REF!,#REF!)</f>
        <v>#REF!</v>
      </c>
      <c r="H1394">
        <v>25</v>
      </c>
      <c r="I1394" s="15">
        <f>Tabuľka9[[#This Row],[Aktuálna cena v RZ s DPH]]*Tabuľka9[[#This Row],[Priemerný odber za mesiac]]</f>
        <v>13.5</v>
      </c>
      <c r="K1394" s="17" t="e">
        <f>Tabuľka9[[#This Row],[Cena za MJ s DPH]]*Tabuľka9[[#This Row],[Predpokladaný odber počas 6 mesiacov]]</f>
        <v>#REF!</v>
      </c>
      <c r="L1394" s="1">
        <v>648108</v>
      </c>
      <c r="M1394" t="e">
        <f>_xlfn.XLOOKUP(Tabuľka9[[#This Row],[IČO]],#REF!,#REF!)</f>
        <v>#REF!</v>
      </c>
      <c r="N1394" t="e">
        <f>_xlfn.XLOOKUP(Tabuľka9[[#This Row],[IČO]],#REF!,#REF!)</f>
        <v>#REF!</v>
      </c>
    </row>
    <row r="1395" spans="1:14" hidden="1" x14ac:dyDescent="0.35">
      <c r="A1395" t="s">
        <v>10</v>
      </c>
      <c r="B1395" t="s">
        <v>47</v>
      </c>
      <c r="C1395" t="s">
        <v>48</v>
      </c>
      <c r="E1395" s="10">
        <f>IF(COUNTIF(cis_DPH!$B$2:$B$84,B1395)&gt;0,D1395*1.1,IF(COUNTIF(cis_DPH!$B$85:$B$171,B1395)&gt;0,D1395*1.2,"chyba"))</f>
        <v>0</v>
      </c>
      <c r="G1395" s="16" t="e">
        <f>_xlfn.XLOOKUP(Tabuľka9[[#This Row],[položka]],#REF!,#REF!)</f>
        <v>#REF!</v>
      </c>
      <c r="I1395" s="15">
        <f>Tabuľka9[[#This Row],[Aktuálna cena v RZ s DPH]]*Tabuľka9[[#This Row],[Priemerný odber za mesiac]]</f>
        <v>0</v>
      </c>
      <c r="K1395" s="17" t="e">
        <f>Tabuľka9[[#This Row],[Cena za MJ s DPH]]*Tabuľka9[[#This Row],[Predpokladaný odber počas 6 mesiacov]]</f>
        <v>#REF!</v>
      </c>
      <c r="L1395" s="1">
        <v>648108</v>
      </c>
      <c r="M1395" t="e">
        <f>_xlfn.XLOOKUP(Tabuľka9[[#This Row],[IČO]],#REF!,#REF!)</f>
        <v>#REF!</v>
      </c>
      <c r="N1395" t="e">
        <f>_xlfn.XLOOKUP(Tabuľka9[[#This Row],[IČO]],#REF!,#REF!)</f>
        <v>#REF!</v>
      </c>
    </row>
    <row r="1396" spans="1:14" hidden="1" x14ac:dyDescent="0.35">
      <c r="A1396" t="s">
        <v>10</v>
      </c>
      <c r="B1396" t="s">
        <v>49</v>
      </c>
      <c r="C1396" t="s">
        <v>48</v>
      </c>
      <c r="E1396" s="10">
        <f>IF(COUNTIF(cis_DPH!$B$2:$B$84,B1396)&gt;0,D1396*1.1,IF(COUNTIF(cis_DPH!$B$85:$B$171,B1396)&gt;0,D1396*1.2,"chyba"))</f>
        <v>0</v>
      </c>
      <c r="G1396" s="16" t="e">
        <f>_xlfn.XLOOKUP(Tabuľka9[[#This Row],[položka]],#REF!,#REF!)</f>
        <v>#REF!</v>
      </c>
      <c r="I1396" s="15">
        <f>Tabuľka9[[#This Row],[Aktuálna cena v RZ s DPH]]*Tabuľka9[[#This Row],[Priemerný odber za mesiac]]</f>
        <v>0</v>
      </c>
      <c r="K1396" s="17" t="e">
        <f>Tabuľka9[[#This Row],[Cena za MJ s DPH]]*Tabuľka9[[#This Row],[Predpokladaný odber počas 6 mesiacov]]</f>
        <v>#REF!</v>
      </c>
      <c r="L1396" s="1">
        <v>648108</v>
      </c>
      <c r="M1396" t="e">
        <f>_xlfn.XLOOKUP(Tabuľka9[[#This Row],[IČO]],#REF!,#REF!)</f>
        <v>#REF!</v>
      </c>
      <c r="N1396" t="e">
        <f>_xlfn.XLOOKUP(Tabuľka9[[#This Row],[IČO]],#REF!,#REF!)</f>
        <v>#REF!</v>
      </c>
    </row>
    <row r="1397" spans="1:14" hidden="1" x14ac:dyDescent="0.35">
      <c r="A1397" t="s">
        <v>10</v>
      </c>
      <c r="B1397" t="s">
        <v>50</v>
      </c>
      <c r="C1397" t="s">
        <v>13</v>
      </c>
      <c r="D1397" s="9">
        <v>8.5</v>
      </c>
      <c r="E1397" s="10">
        <f>IF(COUNTIF(cis_DPH!$B$2:$B$84,B1397)&gt;0,D1397*1.1,IF(COUNTIF(cis_DPH!$B$85:$B$171,B1397)&gt;0,D1397*1.2,"chyba"))</f>
        <v>10.199999999999999</v>
      </c>
      <c r="G1397" s="16" t="e">
        <f>_xlfn.XLOOKUP(Tabuľka9[[#This Row],[položka]],#REF!,#REF!)</f>
        <v>#REF!</v>
      </c>
      <c r="H1397">
        <v>3</v>
      </c>
      <c r="I1397" s="15">
        <f>Tabuľka9[[#This Row],[Aktuálna cena v RZ s DPH]]*Tabuľka9[[#This Row],[Priemerný odber za mesiac]]</f>
        <v>30.599999999999998</v>
      </c>
      <c r="J1397">
        <v>6</v>
      </c>
      <c r="K1397" s="17" t="e">
        <f>Tabuľka9[[#This Row],[Cena za MJ s DPH]]*Tabuľka9[[#This Row],[Predpokladaný odber počas 6 mesiacov]]</f>
        <v>#REF!</v>
      </c>
      <c r="L1397" s="1">
        <v>648108</v>
      </c>
      <c r="M1397" t="e">
        <f>_xlfn.XLOOKUP(Tabuľka9[[#This Row],[IČO]],#REF!,#REF!)</f>
        <v>#REF!</v>
      </c>
      <c r="N1397" t="e">
        <f>_xlfn.XLOOKUP(Tabuľka9[[#This Row],[IČO]],#REF!,#REF!)</f>
        <v>#REF!</v>
      </c>
    </row>
    <row r="1398" spans="1:14" hidden="1" x14ac:dyDescent="0.35">
      <c r="A1398" t="s">
        <v>10</v>
      </c>
      <c r="B1398" t="s">
        <v>51</v>
      </c>
      <c r="C1398" t="s">
        <v>13</v>
      </c>
      <c r="D1398" s="9">
        <v>1.75</v>
      </c>
      <c r="E1398" s="10">
        <f>IF(COUNTIF(cis_DPH!$B$2:$B$84,B1398)&gt;0,D1398*1.1,IF(COUNTIF(cis_DPH!$B$85:$B$171,B1398)&gt;0,D1398*1.2,"chyba"))</f>
        <v>1.9250000000000003</v>
      </c>
      <c r="G1398" s="16" t="e">
        <f>_xlfn.XLOOKUP(Tabuľka9[[#This Row],[položka]],#REF!,#REF!)</f>
        <v>#REF!</v>
      </c>
      <c r="H1398">
        <v>40</v>
      </c>
      <c r="I1398" s="15">
        <f>Tabuľka9[[#This Row],[Aktuálna cena v RZ s DPH]]*Tabuľka9[[#This Row],[Priemerný odber za mesiac]]</f>
        <v>77.000000000000014</v>
      </c>
      <c r="K1398" s="17" t="e">
        <f>Tabuľka9[[#This Row],[Cena za MJ s DPH]]*Tabuľka9[[#This Row],[Predpokladaný odber počas 6 mesiacov]]</f>
        <v>#REF!</v>
      </c>
      <c r="L1398" s="1">
        <v>648108</v>
      </c>
      <c r="M1398" t="e">
        <f>_xlfn.XLOOKUP(Tabuľka9[[#This Row],[IČO]],#REF!,#REF!)</f>
        <v>#REF!</v>
      </c>
      <c r="N1398" t="e">
        <f>_xlfn.XLOOKUP(Tabuľka9[[#This Row],[IČO]],#REF!,#REF!)</f>
        <v>#REF!</v>
      </c>
    </row>
    <row r="1399" spans="1:14" hidden="1" x14ac:dyDescent="0.35">
      <c r="A1399" t="s">
        <v>10</v>
      </c>
      <c r="B1399" t="s">
        <v>52</v>
      </c>
      <c r="C1399" t="s">
        <v>13</v>
      </c>
      <c r="E1399" s="10">
        <f>IF(COUNTIF(cis_DPH!$B$2:$B$84,B1399)&gt;0,D1399*1.1,IF(COUNTIF(cis_DPH!$B$85:$B$171,B1399)&gt;0,D1399*1.2,"chyba"))</f>
        <v>0</v>
      </c>
      <c r="G1399" s="16" t="e">
        <f>_xlfn.XLOOKUP(Tabuľka9[[#This Row],[položka]],#REF!,#REF!)</f>
        <v>#REF!</v>
      </c>
      <c r="I1399" s="15">
        <f>Tabuľka9[[#This Row],[Aktuálna cena v RZ s DPH]]*Tabuľka9[[#This Row],[Priemerný odber za mesiac]]</f>
        <v>0</v>
      </c>
      <c r="K1399" s="17" t="e">
        <f>Tabuľka9[[#This Row],[Cena za MJ s DPH]]*Tabuľka9[[#This Row],[Predpokladaný odber počas 6 mesiacov]]</f>
        <v>#REF!</v>
      </c>
      <c r="L1399" s="1">
        <v>648108</v>
      </c>
      <c r="M1399" t="e">
        <f>_xlfn.XLOOKUP(Tabuľka9[[#This Row],[IČO]],#REF!,#REF!)</f>
        <v>#REF!</v>
      </c>
      <c r="N1399" t="e">
        <f>_xlfn.XLOOKUP(Tabuľka9[[#This Row],[IČO]],#REF!,#REF!)</f>
        <v>#REF!</v>
      </c>
    </row>
    <row r="1400" spans="1:14" hidden="1" x14ac:dyDescent="0.35">
      <c r="A1400" t="s">
        <v>10</v>
      </c>
      <c r="B1400" t="s">
        <v>53</v>
      </c>
      <c r="C1400" t="s">
        <v>13</v>
      </c>
      <c r="E1400" s="10">
        <f>IF(COUNTIF(cis_DPH!$B$2:$B$84,B1400)&gt;0,D1400*1.1,IF(COUNTIF(cis_DPH!$B$85:$B$171,B1400)&gt;0,D1400*1.2,"chyba"))</f>
        <v>0</v>
      </c>
      <c r="G1400" s="16" t="e">
        <f>_xlfn.XLOOKUP(Tabuľka9[[#This Row],[položka]],#REF!,#REF!)</f>
        <v>#REF!</v>
      </c>
      <c r="I1400" s="15">
        <f>Tabuľka9[[#This Row],[Aktuálna cena v RZ s DPH]]*Tabuľka9[[#This Row],[Priemerný odber za mesiac]]</f>
        <v>0</v>
      </c>
      <c r="K1400" s="17" t="e">
        <f>Tabuľka9[[#This Row],[Cena za MJ s DPH]]*Tabuľka9[[#This Row],[Predpokladaný odber počas 6 mesiacov]]</f>
        <v>#REF!</v>
      </c>
      <c r="L1400" s="1">
        <v>648108</v>
      </c>
      <c r="M1400" t="e">
        <f>_xlfn.XLOOKUP(Tabuľka9[[#This Row],[IČO]],#REF!,#REF!)</f>
        <v>#REF!</v>
      </c>
      <c r="N1400" t="e">
        <f>_xlfn.XLOOKUP(Tabuľka9[[#This Row],[IČO]],#REF!,#REF!)</f>
        <v>#REF!</v>
      </c>
    </row>
    <row r="1401" spans="1:14" hidden="1" x14ac:dyDescent="0.35">
      <c r="A1401" t="s">
        <v>10</v>
      </c>
      <c r="B1401" t="s">
        <v>54</v>
      </c>
      <c r="C1401" t="s">
        <v>13</v>
      </c>
      <c r="E1401" s="10">
        <f>IF(COUNTIF(cis_DPH!$B$2:$B$84,B1401)&gt;0,D1401*1.1,IF(COUNTIF(cis_DPH!$B$85:$B$171,B1401)&gt;0,D1401*1.2,"chyba"))</f>
        <v>0</v>
      </c>
      <c r="G1401" s="16" t="e">
        <f>_xlfn.XLOOKUP(Tabuľka9[[#This Row],[položka]],#REF!,#REF!)</f>
        <v>#REF!</v>
      </c>
      <c r="I1401" s="15">
        <f>Tabuľka9[[#This Row],[Aktuálna cena v RZ s DPH]]*Tabuľka9[[#This Row],[Priemerný odber za mesiac]]</f>
        <v>0</v>
      </c>
      <c r="K1401" s="17" t="e">
        <f>Tabuľka9[[#This Row],[Cena za MJ s DPH]]*Tabuľka9[[#This Row],[Predpokladaný odber počas 6 mesiacov]]</f>
        <v>#REF!</v>
      </c>
      <c r="L1401" s="1">
        <v>648108</v>
      </c>
      <c r="M1401" t="e">
        <f>_xlfn.XLOOKUP(Tabuľka9[[#This Row],[IČO]],#REF!,#REF!)</f>
        <v>#REF!</v>
      </c>
      <c r="N1401" t="e">
        <f>_xlfn.XLOOKUP(Tabuľka9[[#This Row],[IČO]],#REF!,#REF!)</f>
        <v>#REF!</v>
      </c>
    </row>
    <row r="1402" spans="1:14" hidden="1" x14ac:dyDescent="0.35">
      <c r="A1402" t="s">
        <v>10</v>
      </c>
      <c r="B1402" t="s">
        <v>55</v>
      </c>
      <c r="C1402" t="s">
        <v>13</v>
      </c>
      <c r="E1402" s="10">
        <f>IF(COUNTIF(cis_DPH!$B$2:$B$84,B1402)&gt;0,D1402*1.1,IF(COUNTIF(cis_DPH!$B$85:$B$171,B1402)&gt;0,D1402*1.2,"chyba"))</f>
        <v>0</v>
      </c>
      <c r="G1402" s="16" t="e">
        <f>_xlfn.XLOOKUP(Tabuľka9[[#This Row],[položka]],#REF!,#REF!)</f>
        <v>#REF!</v>
      </c>
      <c r="I1402" s="15">
        <f>Tabuľka9[[#This Row],[Aktuálna cena v RZ s DPH]]*Tabuľka9[[#This Row],[Priemerný odber za mesiac]]</f>
        <v>0</v>
      </c>
      <c r="K1402" s="17" t="e">
        <f>Tabuľka9[[#This Row],[Cena za MJ s DPH]]*Tabuľka9[[#This Row],[Predpokladaný odber počas 6 mesiacov]]</f>
        <v>#REF!</v>
      </c>
      <c r="L1402" s="1">
        <v>648108</v>
      </c>
      <c r="M1402" t="e">
        <f>_xlfn.XLOOKUP(Tabuľka9[[#This Row],[IČO]],#REF!,#REF!)</f>
        <v>#REF!</v>
      </c>
      <c r="N1402" t="e">
        <f>_xlfn.XLOOKUP(Tabuľka9[[#This Row],[IČO]],#REF!,#REF!)</f>
        <v>#REF!</v>
      </c>
    </row>
    <row r="1403" spans="1:14" hidden="1" x14ac:dyDescent="0.35">
      <c r="A1403" t="s">
        <v>10</v>
      </c>
      <c r="B1403" t="s">
        <v>56</v>
      </c>
      <c r="C1403" t="s">
        <v>13</v>
      </c>
      <c r="E1403" s="10">
        <f>IF(COUNTIF(cis_DPH!$B$2:$B$84,B1403)&gt;0,D1403*1.1,IF(COUNTIF(cis_DPH!$B$85:$B$171,B1403)&gt;0,D1403*1.2,"chyba"))</f>
        <v>0</v>
      </c>
      <c r="G1403" s="16" t="e">
        <f>_xlfn.XLOOKUP(Tabuľka9[[#This Row],[položka]],#REF!,#REF!)</f>
        <v>#REF!</v>
      </c>
      <c r="I1403" s="15">
        <f>Tabuľka9[[#This Row],[Aktuálna cena v RZ s DPH]]*Tabuľka9[[#This Row],[Priemerný odber za mesiac]]</f>
        <v>0</v>
      </c>
      <c r="K1403" s="17" t="e">
        <f>Tabuľka9[[#This Row],[Cena za MJ s DPH]]*Tabuľka9[[#This Row],[Predpokladaný odber počas 6 mesiacov]]</f>
        <v>#REF!</v>
      </c>
      <c r="L1403" s="1">
        <v>648108</v>
      </c>
      <c r="M1403" t="e">
        <f>_xlfn.XLOOKUP(Tabuľka9[[#This Row],[IČO]],#REF!,#REF!)</f>
        <v>#REF!</v>
      </c>
      <c r="N1403" t="e">
        <f>_xlfn.XLOOKUP(Tabuľka9[[#This Row],[IČO]],#REF!,#REF!)</f>
        <v>#REF!</v>
      </c>
    </row>
    <row r="1404" spans="1:14" hidden="1" x14ac:dyDescent="0.35">
      <c r="A1404" t="s">
        <v>10</v>
      </c>
      <c r="B1404" t="s">
        <v>57</v>
      </c>
      <c r="C1404" t="s">
        <v>13</v>
      </c>
      <c r="D1404" s="9">
        <v>1.1499999999999999</v>
      </c>
      <c r="E1404" s="10">
        <f>IF(COUNTIF(cis_DPH!$B$2:$B$84,B1404)&gt;0,D1404*1.1,IF(COUNTIF(cis_DPH!$B$85:$B$171,B1404)&gt;0,D1404*1.2,"chyba"))</f>
        <v>1.2649999999999999</v>
      </c>
      <c r="G1404" s="16" t="e">
        <f>_xlfn.XLOOKUP(Tabuľka9[[#This Row],[položka]],#REF!,#REF!)</f>
        <v>#REF!</v>
      </c>
      <c r="H1404">
        <v>40</v>
      </c>
      <c r="I1404" s="15">
        <f>Tabuľka9[[#This Row],[Aktuálna cena v RZ s DPH]]*Tabuľka9[[#This Row],[Priemerný odber za mesiac]]</f>
        <v>50.599999999999994</v>
      </c>
      <c r="K1404" s="17" t="e">
        <f>Tabuľka9[[#This Row],[Cena za MJ s DPH]]*Tabuľka9[[#This Row],[Predpokladaný odber počas 6 mesiacov]]</f>
        <v>#REF!</v>
      </c>
      <c r="L1404" s="1">
        <v>648108</v>
      </c>
      <c r="M1404" t="e">
        <f>_xlfn.XLOOKUP(Tabuľka9[[#This Row],[IČO]],#REF!,#REF!)</f>
        <v>#REF!</v>
      </c>
      <c r="N1404" t="e">
        <f>_xlfn.XLOOKUP(Tabuľka9[[#This Row],[IČO]],#REF!,#REF!)</f>
        <v>#REF!</v>
      </c>
    </row>
    <row r="1405" spans="1:14" hidden="1" x14ac:dyDescent="0.35">
      <c r="A1405" t="s">
        <v>10</v>
      </c>
      <c r="B1405" t="s">
        <v>58</v>
      </c>
      <c r="C1405" t="s">
        <v>13</v>
      </c>
      <c r="E1405" s="10">
        <f>IF(COUNTIF(cis_DPH!$B$2:$B$84,B1405)&gt;0,D1405*1.1,IF(COUNTIF(cis_DPH!$B$85:$B$171,B1405)&gt;0,D1405*1.2,"chyba"))</f>
        <v>0</v>
      </c>
      <c r="G1405" s="16" t="e">
        <f>_xlfn.XLOOKUP(Tabuľka9[[#This Row],[položka]],#REF!,#REF!)</f>
        <v>#REF!</v>
      </c>
      <c r="I1405" s="15">
        <f>Tabuľka9[[#This Row],[Aktuálna cena v RZ s DPH]]*Tabuľka9[[#This Row],[Priemerný odber za mesiac]]</f>
        <v>0</v>
      </c>
      <c r="K1405" s="17" t="e">
        <f>Tabuľka9[[#This Row],[Cena za MJ s DPH]]*Tabuľka9[[#This Row],[Predpokladaný odber počas 6 mesiacov]]</f>
        <v>#REF!</v>
      </c>
      <c r="L1405" s="1">
        <v>648108</v>
      </c>
      <c r="M1405" t="e">
        <f>_xlfn.XLOOKUP(Tabuľka9[[#This Row],[IČO]],#REF!,#REF!)</f>
        <v>#REF!</v>
      </c>
      <c r="N1405" t="e">
        <f>_xlfn.XLOOKUP(Tabuľka9[[#This Row],[IČO]],#REF!,#REF!)</f>
        <v>#REF!</v>
      </c>
    </row>
    <row r="1406" spans="1:14" hidden="1" x14ac:dyDescent="0.35">
      <c r="A1406" t="s">
        <v>10</v>
      </c>
      <c r="B1406" t="s">
        <v>59</v>
      </c>
      <c r="C1406" t="s">
        <v>13</v>
      </c>
      <c r="D1406" s="9">
        <v>0.95</v>
      </c>
      <c r="E1406" s="10">
        <f>IF(COUNTIF(cis_DPH!$B$2:$B$84,B1406)&gt;0,D1406*1.1,IF(COUNTIF(cis_DPH!$B$85:$B$171,B1406)&gt;0,D1406*1.2,"chyba"))</f>
        <v>1.1399999999999999</v>
      </c>
      <c r="G1406" s="16" t="e">
        <f>_xlfn.XLOOKUP(Tabuľka9[[#This Row],[položka]],#REF!,#REF!)</f>
        <v>#REF!</v>
      </c>
      <c r="H1406">
        <v>20</v>
      </c>
      <c r="I1406" s="15">
        <f>Tabuľka9[[#This Row],[Aktuálna cena v RZ s DPH]]*Tabuľka9[[#This Row],[Priemerný odber za mesiac]]</f>
        <v>22.799999999999997</v>
      </c>
      <c r="K1406" s="17" t="e">
        <f>Tabuľka9[[#This Row],[Cena za MJ s DPH]]*Tabuľka9[[#This Row],[Predpokladaný odber počas 6 mesiacov]]</f>
        <v>#REF!</v>
      </c>
      <c r="L1406" s="1">
        <v>648108</v>
      </c>
      <c r="M1406" t="e">
        <f>_xlfn.XLOOKUP(Tabuľka9[[#This Row],[IČO]],#REF!,#REF!)</f>
        <v>#REF!</v>
      </c>
      <c r="N1406" t="e">
        <f>_xlfn.XLOOKUP(Tabuľka9[[#This Row],[IČO]],#REF!,#REF!)</f>
        <v>#REF!</v>
      </c>
    </row>
    <row r="1407" spans="1:14" hidden="1" x14ac:dyDescent="0.35">
      <c r="A1407" t="s">
        <v>10</v>
      </c>
      <c r="B1407" t="s">
        <v>60</v>
      </c>
      <c r="C1407" t="s">
        <v>13</v>
      </c>
      <c r="E1407" s="10">
        <f>IF(COUNTIF(cis_DPH!$B$2:$B$84,B1407)&gt;0,D1407*1.1,IF(COUNTIF(cis_DPH!$B$85:$B$171,B1407)&gt;0,D1407*1.2,"chyba"))</f>
        <v>0</v>
      </c>
      <c r="G1407" s="16" t="e">
        <f>_xlfn.XLOOKUP(Tabuľka9[[#This Row],[položka]],#REF!,#REF!)</f>
        <v>#REF!</v>
      </c>
      <c r="I1407" s="15">
        <f>Tabuľka9[[#This Row],[Aktuálna cena v RZ s DPH]]*Tabuľka9[[#This Row],[Priemerný odber za mesiac]]</f>
        <v>0</v>
      </c>
      <c r="K1407" s="17" t="e">
        <f>Tabuľka9[[#This Row],[Cena za MJ s DPH]]*Tabuľka9[[#This Row],[Predpokladaný odber počas 6 mesiacov]]</f>
        <v>#REF!</v>
      </c>
      <c r="L1407" s="1">
        <v>648108</v>
      </c>
      <c r="M1407" t="e">
        <f>_xlfn.XLOOKUP(Tabuľka9[[#This Row],[IČO]],#REF!,#REF!)</f>
        <v>#REF!</v>
      </c>
      <c r="N1407" t="e">
        <f>_xlfn.XLOOKUP(Tabuľka9[[#This Row],[IČO]],#REF!,#REF!)</f>
        <v>#REF!</v>
      </c>
    </row>
    <row r="1408" spans="1:14" hidden="1" x14ac:dyDescent="0.35">
      <c r="A1408" t="s">
        <v>10</v>
      </c>
      <c r="B1408" t="s">
        <v>61</v>
      </c>
      <c r="C1408" t="s">
        <v>19</v>
      </c>
      <c r="D1408" s="9">
        <v>0.18</v>
      </c>
      <c r="E1408" s="10">
        <f>IF(COUNTIF(cis_DPH!$B$2:$B$84,B1408)&gt;0,D1408*1.1,IF(COUNTIF(cis_DPH!$B$85:$B$171,B1408)&gt;0,D1408*1.2,"chyba"))</f>
        <v>0.216</v>
      </c>
      <c r="G1408" s="16" t="e">
        <f>_xlfn.XLOOKUP(Tabuľka9[[#This Row],[položka]],#REF!,#REF!)</f>
        <v>#REF!</v>
      </c>
      <c r="H1408">
        <v>40</v>
      </c>
      <c r="I1408" s="15">
        <f>Tabuľka9[[#This Row],[Aktuálna cena v RZ s DPH]]*Tabuľka9[[#This Row],[Priemerný odber za mesiac]]</f>
        <v>8.64</v>
      </c>
      <c r="K1408" s="17" t="e">
        <f>Tabuľka9[[#This Row],[Cena za MJ s DPH]]*Tabuľka9[[#This Row],[Predpokladaný odber počas 6 mesiacov]]</f>
        <v>#REF!</v>
      </c>
      <c r="L1408" s="1">
        <v>648108</v>
      </c>
      <c r="M1408" t="e">
        <f>_xlfn.XLOOKUP(Tabuľka9[[#This Row],[IČO]],#REF!,#REF!)</f>
        <v>#REF!</v>
      </c>
      <c r="N1408" t="e">
        <f>_xlfn.XLOOKUP(Tabuľka9[[#This Row],[IČO]],#REF!,#REF!)</f>
        <v>#REF!</v>
      </c>
    </row>
    <row r="1409" spans="1:14" hidden="1" x14ac:dyDescent="0.35">
      <c r="A1409" t="s">
        <v>10</v>
      </c>
      <c r="B1409" t="s">
        <v>62</v>
      </c>
      <c r="C1409" t="s">
        <v>13</v>
      </c>
      <c r="D1409" s="9">
        <v>0.95</v>
      </c>
      <c r="E1409" s="10">
        <f>IF(COUNTIF(cis_DPH!$B$2:$B$84,B1409)&gt;0,D1409*1.1,IF(COUNTIF(cis_DPH!$B$85:$B$171,B1409)&gt;0,D1409*1.2,"chyba"))</f>
        <v>1.1399999999999999</v>
      </c>
      <c r="G1409" s="16" t="e">
        <f>_xlfn.XLOOKUP(Tabuľka9[[#This Row],[položka]],#REF!,#REF!)</f>
        <v>#REF!</v>
      </c>
      <c r="H1409">
        <v>40</v>
      </c>
      <c r="I1409" s="15">
        <f>Tabuľka9[[#This Row],[Aktuálna cena v RZ s DPH]]*Tabuľka9[[#This Row],[Priemerný odber za mesiac]]</f>
        <v>45.599999999999994</v>
      </c>
      <c r="K1409" s="17" t="e">
        <f>Tabuľka9[[#This Row],[Cena za MJ s DPH]]*Tabuľka9[[#This Row],[Predpokladaný odber počas 6 mesiacov]]</f>
        <v>#REF!</v>
      </c>
      <c r="L1409" s="1">
        <v>648108</v>
      </c>
      <c r="M1409" t="e">
        <f>_xlfn.XLOOKUP(Tabuľka9[[#This Row],[IČO]],#REF!,#REF!)</f>
        <v>#REF!</v>
      </c>
      <c r="N1409" t="e">
        <f>_xlfn.XLOOKUP(Tabuľka9[[#This Row],[IČO]],#REF!,#REF!)</f>
        <v>#REF!</v>
      </c>
    </row>
    <row r="1410" spans="1:14" hidden="1" x14ac:dyDescent="0.35">
      <c r="A1410" t="s">
        <v>10</v>
      </c>
      <c r="B1410" t="s">
        <v>63</v>
      </c>
      <c r="C1410" t="s">
        <v>13</v>
      </c>
      <c r="E1410" s="10">
        <f>IF(COUNTIF(cis_DPH!$B$2:$B$84,B1410)&gt;0,D1410*1.1,IF(COUNTIF(cis_DPH!$B$85:$B$171,B1410)&gt;0,D1410*1.2,"chyba"))</f>
        <v>0</v>
      </c>
      <c r="G1410" s="16" t="e">
        <f>_xlfn.XLOOKUP(Tabuľka9[[#This Row],[položka]],#REF!,#REF!)</f>
        <v>#REF!</v>
      </c>
      <c r="I1410" s="15">
        <f>Tabuľka9[[#This Row],[Aktuálna cena v RZ s DPH]]*Tabuľka9[[#This Row],[Priemerný odber za mesiac]]</f>
        <v>0</v>
      </c>
      <c r="K1410" s="17" t="e">
        <f>Tabuľka9[[#This Row],[Cena za MJ s DPH]]*Tabuľka9[[#This Row],[Predpokladaný odber počas 6 mesiacov]]</f>
        <v>#REF!</v>
      </c>
      <c r="L1410" s="1">
        <v>648108</v>
      </c>
      <c r="M1410" t="e">
        <f>_xlfn.XLOOKUP(Tabuľka9[[#This Row],[IČO]],#REF!,#REF!)</f>
        <v>#REF!</v>
      </c>
      <c r="N1410" t="e">
        <f>_xlfn.XLOOKUP(Tabuľka9[[#This Row],[IČO]],#REF!,#REF!)</f>
        <v>#REF!</v>
      </c>
    </row>
    <row r="1411" spans="1:14" hidden="1" x14ac:dyDescent="0.35">
      <c r="A1411" t="s">
        <v>10</v>
      </c>
      <c r="B1411" t="s">
        <v>64</v>
      </c>
      <c r="C1411" t="s">
        <v>19</v>
      </c>
      <c r="D1411" s="9">
        <v>0.69</v>
      </c>
      <c r="E1411" s="10">
        <f>IF(COUNTIF(cis_DPH!$B$2:$B$84,B1411)&gt;0,D1411*1.1,IF(COUNTIF(cis_DPH!$B$85:$B$171,B1411)&gt;0,D1411*1.2,"chyba"))</f>
        <v>0.75900000000000001</v>
      </c>
      <c r="G1411" s="16" t="e">
        <f>_xlfn.XLOOKUP(Tabuľka9[[#This Row],[položka]],#REF!,#REF!)</f>
        <v>#REF!</v>
      </c>
      <c r="I1411" s="15">
        <f>Tabuľka9[[#This Row],[Aktuálna cena v RZ s DPH]]*Tabuľka9[[#This Row],[Priemerný odber za mesiac]]</f>
        <v>0</v>
      </c>
      <c r="K1411" s="17" t="e">
        <f>Tabuľka9[[#This Row],[Cena za MJ s DPH]]*Tabuľka9[[#This Row],[Predpokladaný odber počas 6 mesiacov]]</f>
        <v>#REF!</v>
      </c>
      <c r="L1411" s="1">
        <v>648108</v>
      </c>
      <c r="M1411" t="e">
        <f>_xlfn.XLOOKUP(Tabuľka9[[#This Row],[IČO]],#REF!,#REF!)</f>
        <v>#REF!</v>
      </c>
      <c r="N1411" t="e">
        <f>_xlfn.XLOOKUP(Tabuľka9[[#This Row],[IČO]],#REF!,#REF!)</f>
        <v>#REF!</v>
      </c>
    </row>
    <row r="1412" spans="1:14" hidden="1" x14ac:dyDescent="0.35">
      <c r="A1412" t="s">
        <v>10</v>
      </c>
      <c r="B1412" t="s">
        <v>65</v>
      </c>
      <c r="C1412" t="s">
        <v>19</v>
      </c>
      <c r="E1412" s="10">
        <f>IF(COUNTIF(cis_DPH!$B$2:$B$84,B1412)&gt;0,D1412*1.1,IF(COUNTIF(cis_DPH!$B$85:$B$171,B1412)&gt;0,D1412*1.2,"chyba"))</f>
        <v>0</v>
      </c>
      <c r="G1412" s="16" t="e">
        <f>_xlfn.XLOOKUP(Tabuľka9[[#This Row],[položka]],#REF!,#REF!)</f>
        <v>#REF!</v>
      </c>
      <c r="I1412" s="15">
        <f>Tabuľka9[[#This Row],[Aktuálna cena v RZ s DPH]]*Tabuľka9[[#This Row],[Priemerný odber za mesiac]]</f>
        <v>0</v>
      </c>
      <c r="K1412" s="17" t="e">
        <f>Tabuľka9[[#This Row],[Cena za MJ s DPH]]*Tabuľka9[[#This Row],[Predpokladaný odber počas 6 mesiacov]]</f>
        <v>#REF!</v>
      </c>
      <c r="L1412" s="1">
        <v>648108</v>
      </c>
      <c r="M1412" t="e">
        <f>_xlfn.XLOOKUP(Tabuľka9[[#This Row],[IČO]],#REF!,#REF!)</f>
        <v>#REF!</v>
      </c>
      <c r="N1412" t="e">
        <f>_xlfn.XLOOKUP(Tabuľka9[[#This Row],[IČO]],#REF!,#REF!)</f>
        <v>#REF!</v>
      </c>
    </row>
    <row r="1413" spans="1:14" hidden="1" x14ac:dyDescent="0.35">
      <c r="A1413" t="s">
        <v>10</v>
      </c>
      <c r="B1413" t="s">
        <v>66</v>
      </c>
      <c r="C1413" t="s">
        <v>19</v>
      </c>
      <c r="E1413" s="10">
        <f>IF(COUNTIF(cis_DPH!$B$2:$B$84,B1413)&gt;0,D1413*1.1,IF(COUNTIF(cis_DPH!$B$85:$B$171,B1413)&gt;0,D1413*1.2,"chyba"))</f>
        <v>0</v>
      </c>
      <c r="G1413" s="16" t="e">
        <f>_xlfn.XLOOKUP(Tabuľka9[[#This Row],[položka]],#REF!,#REF!)</f>
        <v>#REF!</v>
      </c>
      <c r="I1413" s="15">
        <f>Tabuľka9[[#This Row],[Aktuálna cena v RZ s DPH]]*Tabuľka9[[#This Row],[Priemerný odber za mesiac]]</f>
        <v>0</v>
      </c>
      <c r="K1413" s="17" t="e">
        <f>Tabuľka9[[#This Row],[Cena za MJ s DPH]]*Tabuľka9[[#This Row],[Predpokladaný odber počas 6 mesiacov]]</f>
        <v>#REF!</v>
      </c>
      <c r="L1413" s="1">
        <v>648108</v>
      </c>
      <c r="M1413" t="e">
        <f>_xlfn.XLOOKUP(Tabuľka9[[#This Row],[IČO]],#REF!,#REF!)</f>
        <v>#REF!</v>
      </c>
      <c r="N1413" t="e">
        <f>_xlfn.XLOOKUP(Tabuľka9[[#This Row],[IČO]],#REF!,#REF!)</f>
        <v>#REF!</v>
      </c>
    </row>
    <row r="1414" spans="1:14" hidden="1" x14ac:dyDescent="0.35">
      <c r="A1414" t="s">
        <v>10</v>
      </c>
      <c r="B1414" t="s">
        <v>67</v>
      </c>
      <c r="C1414" t="s">
        <v>13</v>
      </c>
      <c r="E1414" s="10">
        <f>IF(COUNTIF(cis_DPH!$B$2:$B$84,B1414)&gt;0,D1414*1.1,IF(COUNTIF(cis_DPH!$B$85:$B$171,B1414)&gt;0,D1414*1.2,"chyba"))</f>
        <v>0</v>
      </c>
      <c r="G1414" s="16" t="e">
        <f>_xlfn.XLOOKUP(Tabuľka9[[#This Row],[položka]],#REF!,#REF!)</f>
        <v>#REF!</v>
      </c>
      <c r="I1414" s="15">
        <f>Tabuľka9[[#This Row],[Aktuálna cena v RZ s DPH]]*Tabuľka9[[#This Row],[Priemerný odber za mesiac]]</f>
        <v>0</v>
      </c>
      <c r="K1414" s="17" t="e">
        <f>Tabuľka9[[#This Row],[Cena za MJ s DPH]]*Tabuľka9[[#This Row],[Predpokladaný odber počas 6 mesiacov]]</f>
        <v>#REF!</v>
      </c>
      <c r="L1414" s="1">
        <v>648108</v>
      </c>
      <c r="M1414" t="e">
        <f>_xlfn.XLOOKUP(Tabuľka9[[#This Row],[IČO]],#REF!,#REF!)</f>
        <v>#REF!</v>
      </c>
      <c r="N1414" t="e">
        <f>_xlfn.XLOOKUP(Tabuľka9[[#This Row],[IČO]],#REF!,#REF!)</f>
        <v>#REF!</v>
      </c>
    </row>
    <row r="1415" spans="1:14" hidden="1" x14ac:dyDescent="0.35">
      <c r="A1415" t="s">
        <v>10</v>
      </c>
      <c r="B1415" t="s">
        <v>68</v>
      </c>
      <c r="C1415" t="s">
        <v>13</v>
      </c>
      <c r="E1415" s="10">
        <f>IF(COUNTIF(cis_DPH!$B$2:$B$84,B1415)&gt;0,D1415*1.1,IF(COUNTIF(cis_DPH!$B$85:$B$171,B1415)&gt;0,D1415*1.2,"chyba"))</f>
        <v>0</v>
      </c>
      <c r="G1415" s="16" t="e">
        <f>_xlfn.XLOOKUP(Tabuľka9[[#This Row],[položka]],#REF!,#REF!)</f>
        <v>#REF!</v>
      </c>
      <c r="I1415" s="15">
        <f>Tabuľka9[[#This Row],[Aktuálna cena v RZ s DPH]]*Tabuľka9[[#This Row],[Priemerný odber za mesiac]]</f>
        <v>0</v>
      </c>
      <c r="K1415" s="17" t="e">
        <f>Tabuľka9[[#This Row],[Cena za MJ s DPH]]*Tabuľka9[[#This Row],[Predpokladaný odber počas 6 mesiacov]]</f>
        <v>#REF!</v>
      </c>
      <c r="L1415" s="1">
        <v>648108</v>
      </c>
      <c r="M1415" t="e">
        <f>_xlfn.XLOOKUP(Tabuľka9[[#This Row],[IČO]],#REF!,#REF!)</f>
        <v>#REF!</v>
      </c>
      <c r="N1415" t="e">
        <f>_xlfn.XLOOKUP(Tabuľka9[[#This Row],[IČO]],#REF!,#REF!)</f>
        <v>#REF!</v>
      </c>
    </row>
    <row r="1416" spans="1:14" hidden="1" x14ac:dyDescent="0.35">
      <c r="A1416" t="s">
        <v>10</v>
      </c>
      <c r="B1416" t="s">
        <v>69</v>
      </c>
      <c r="C1416" t="s">
        <v>13</v>
      </c>
      <c r="D1416" s="9">
        <v>1.1499999999999999</v>
      </c>
      <c r="E1416" s="10">
        <f>IF(COUNTIF(cis_DPH!$B$2:$B$84,B1416)&gt;0,D1416*1.1,IF(COUNTIF(cis_DPH!$B$85:$B$171,B1416)&gt;0,D1416*1.2,"chyba"))</f>
        <v>1.2649999999999999</v>
      </c>
      <c r="G1416" s="16" t="e">
        <f>_xlfn.XLOOKUP(Tabuľka9[[#This Row],[položka]],#REF!,#REF!)</f>
        <v>#REF!</v>
      </c>
      <c r="H1416">
        <v>40</v>
      </c>
      <c r="I1416" s="15">
        <f>Tabuľka9[[#This Row],[Aktuálna cena v RZ s DPH]]*Tabuľka9[[#This Row],[Priemerný odber za mesiac]]</f>
        <v>50.599999999999994</v>
      </c>
      <c r="K1416" s="17" t="e">
        <f>Tabuľka9[[#This Row],[Cena za MJ s DPH]]*Tabuľka9[[#This Row],[Predpokladaný odber počas 6 mesiacov]]</f>
        <v>#REF!</v>
      </c>
      <c r="L1416" s="1">
        <v>648108</v>
      </c>
      <c r="M1416" t="e">
        <f>_xlfn.XLOOKUP(Tabuľka9[[#This Row],[IČO]],#REF!,#REF!)</f>
        <v>#REF!</v>
      </c>
      <c r="N1416" t="e">
        <f>_xlfn.XLOOKUP(Tabuľka9[[#This Row],[IČO]],#REF!,#REF!)</f>
        <v>#REF!</v>
      </c>
    </row>
    <row r="1417" spans="1:14" hidden="1" x14ac:dyDescent="0.35">
      <c r="A1417" t="s">
        <v>10</v>
      </c>
      <c r="B1417" t="s">
        <v>70</v>
      </c>
      <c r="C1417" t="s">
        <v>13</v>
      </c>
      <c r="E1417" s="10">
        <f>IF(COUNTIF(cis_DPH!$B$2:$B$84,B1417)&gt;0,D1417*1.1,IF(COUNTIF(cis_DPH!$B$85:$B$171,B1417)&gt;0,D1417*1.2,"chyba"))</f>
        <v>0</v>
      </c>
      <c r="G1417" s="16" t="e">
        <f>_xlfn.XLOOKUP(Tabuľka9[[#This Row],[položka]],#REF!,#REF!)</f>
        <v>#REF!</v>
      </c>
      <c r="I1417" s="15">
        <f>Tabuľka9[[#This Row],[Aktuálna cena v RZ s DPH]]*Tabuľka9[[#This Row],[Priemerný odber za mesiac]]</f>
        <v>0</v>
      </c>
      <c r="K1417" s="17" t="e">
        <f>Tabuľka9[[#This Row],[Cena za MJ s DPH]]*Tabuľka9[[#This Row],[Predpokladaný odber počas 6 mesiacov]]</f>
        <v>#REF!</v>
      </c>
      <c r="L1417" s="1">
        <v>648108</v>
      </c>
      <c r="M1417" t="e">
        <f>_xlfn.XLOOKUP(Tabuľka9[[#This Row],[IČO]],#REF!,#REF!)</f>
        <v>#REF!</v>
      </c>
      <c r="N1417" t="e">
        <f>_xlfn.XLOOKUP(Tabuľka9[[#This Row],[IČO]],#REF!,#REF!)</f>
        <v>#REF!</v>
      </c>
    </row>
    <row r="1418" spans="1:14" hidden="1" x14ac:dyDescent="0.35">
      <c r="A1418" t="s">
        <v>10</v>
      </c>
      <c r="B1418" t="s">
        <v>71</v>
      </c>
      <c r="C1418" t="s">
        <v>13</v>
      </c>
      <c r="E1418" s="10">
        <f>IF(COUNTIF(cis_DPH!$B$2:$B$84,B1418)&gt;0,D1418*1.1,IF(COUNTIF(cis_DPH!$B$85:$B$171,B1418)&gt;0,D1418*1.2,"chyba"))</f>
        <v>0</v>
      </c>
      <c r="G1418" s="16" t="e">
        <f>_xlfn.XLOOKUP(Tabuľka9[[#This Row],[položka]],#REF!,#REF!)</f>
        <v>#REF!</v>
      </c>
      <c r="I1418" s="15">
        <f>Tabuľka9[[#This Row],[Aktuálna cena v RZ s DPH]]*Tabuľka9[[#This Row],[Priemerný odber za mesiac]]</f>
        <v>0</v>
      </c>
      <c r="K1418" s="17" t="e">
        <f>Tabuľka9[[#This Row],[Cena za MJ s DPH]]*Tabuľka9[[#This Row],[Predpokladaný odber počas 6 mesiacov]]</f>
        <v>#REF!</v>
      </c>
      <c r="L1418" s="1">
        <v>648108</v>
      </c>
      <c r="M1418" t="e">
        <f>_xlfn.XLOOKUP(Tabuľka9[[#This Row],[IČO]],#REF!,#REF!)</f>
        <v>#REF!</v>
      </c>
      <c r="N1418" t="e">
        <f>_xlfn.XLOOKUP(Tabuľka9[[#This Row],[IČO]],#REF!,#REF!)</f>
        <v>#REF!</v>
      </c>
    </row>
    <row r="1419" spans="1:14" hidden="1" x14ac:dyDescent="0.35">
      <c r="A1419" t="s">
        <v>10</v>
      </c>
      <c r="B1419" t="s">
        <v>72</v>
      </c>
      <c r="C1419" t="s">
        <v>13</v>
      </c>
      <c r="E1419" s="10">
        <f>IF(COUNTIF(cis_DPH!$B$2:$B$84,B1419)&gt;0,D1419*1.1,IF(COUNTIF(cis_DPH!$B$85:$B$171,B1419)&gt;0,D1419*1.2,"chyba"))</f>
        <v>0</v>
      </c>
      <c r="G1419" s="16" t="e">
        <f>_xlfn.XLOOKUP(Tabuľka9[[#This Row],[položka]],#REF!,#REF!)</f>
        <v>#REF!</v>
      </c>
      <c r="I1419" s="15">
        <f>Tabuľka9[[#This Row],[Aktuálna cena v RZ s DPH]]*Tabuľka9[[#This Row],[Priemerný odber za mesiac]]</f>
        <v>0</v>
      </c>
      <c r="K1419" s="17" t="e">
        <f>Tabuľka9[[#This Row],[Cena za MJ s DPH]]*Tabuľka9[[#This Row],[Predpokladaný odber počas 6 mesiacov]]</f>
        <v>#REF!</v>
      </c>
      <c r="L1419" s="1">
        <v>648108</v>
      </c>
      <c r="M1419" t="e">
        <f>_xlfn.XLOOKUP(Tabuľka9[[#This Row],[IČO]],#REF!,#REF!)</f>
        <v>#REF!</v>
      </c>
      <c r="N1419" t="e">
        <f>_xlfn.XLOOKUP(Tabuľka9[[#This Row],[IČO]],#REF!,#REF!)</f>
        <v>#REF!</v>
      </c>
    </row>
    <row r="1420" spans="1:14" hidden="1" x14ac:dyDescent="0.35">
      <c r="A1420" t="s">
        <v>10</v>
      </c>
      <c r="B1420" t="s">
        <v>73</v>
      </c>
      <c r="C1420" t="s">
        <v>13</v>
      </c>
      <c r="D1420" s="9">
        <v>0.79</v>
      </c>
      <c r="E1420" s="10">
        <f>IF(COUNTIF(cis_DPH!$B$2:$B$84,B1420)&gt;0,D1420*1.1,IF(COUNTIF(cis_DPH!$B$85:$B$171,B1420)&gt;0,D1420*1.2,"chyba"))</f>
        <v>0.94799999999999995</v>
      </c>
      <c r="G1420" s="16" t="e">
        <f>_xlfn.XLOOKUP(Tabuľka9[[#This Row],[položka]],#REF!,#REF!)</f>
        <v>#REF!</v>
      </c>
      <c r="H1420">
        <v>10</v>
      </c>
      <c r="I1420" s="15">
        <f>Tabuľka9[[#This Row],[Aktuálna cena v RZ s DPH]]*Tabuľka9[[#This Row],[Priemerný odber za mesiac]]</f>
        <v>9.48</v>
      </c>
      <c r="K1420" s="17" t="e">
        <f>Tabuľka9[[#This Row],[Cena za MJ s DPH]]*Tabuľka9[[#This Row],[Predpokladaný odber počas 6 mesiacov]]</f>
        <v>#REF!</v>
      </c>
      <c r="L1420" s="1">
        <v>648108</v>
      </c>
      <c r="M1420" t="e">
        <f>_xlfn.XLOOKUP(Tabuľka9[[#This Row],[IČO]],#REF!,#REF!)</f>
        <v>#REF!</v>
      </c>
      <c r="N1420" t="e">
        <f>_xlfn.XLOOKUP(Tabuľka9[[#This Row],[IČO]],#REF!,#REF!)</f>
        <v>#REF!</v>
      </c>
    </row>
    <row r="1421" spans="1:14" hidden="1" x14ac:dyDescent="0.35">
      <c r="A1421" t="s">
        <v>10</v>
      </c>
      <c r="B1421" t="s">
        <v>74</v>
      </c>
      <c r="C1421" t="s">
        <v>13</v>
      </c>
      <c r="D1421" s="9">
        <v>0.45</v>
      </c>
      <c r="E1421" s="10">
        <f>IF(COUNTIF(cis_DPH!$B$2:$B$84,B1421)&gt;0,D1421*1.1,IF(COUNTIF(cis_DPH!$B$85:$B$171,B1421)&gt;0,D1421*1.2,"chyba"))</f>
        <v>0.49500000000000005</v>
      </c>
      <c r="G1421" s="16" t="e">
        <f>_xlfn.XLOOKUP(Tabuľka9[[#This Row],[položka]],#REF!,#REF!)</f>
        <v>#REF!</v>
      </c>
      <c r="H1421">
        <v>100</v>
      </c>
      <c r="I1421" s="15">
        <f>Tabuľka9[[#This Row],[Aktuálna cena v RZ s DPH]]*Tabuľka9[[#This Row],[Priemerný odber za mesiac]]</f>
        <v>49.500000000000007</v>
      </c>
      <c r="J1421">
        <v>200</v>
      </c>
      <c r="K1421" s="17" t="e">
        <f>Tabuľka9[[#This Row],[Cena za MJ s DPH]]*Tabuľka9[[#This Row],[Predpokladaný odber počas 6 mesiacov]]</f>
        <v>#REF!</v>
      </c>
      <c r="L1421" s="1">
        <v>648108</v>
      </c>
      <c r="M1421" t="e">
        <f>_xlfn.XLOOKUP(Tabuľka9[[#This Row],[IČO]],#REF!,#REF!)</f>
        <v>#REF!</v>
      </c>
      <c r="N1421" t="e">
        <f>_xlfn.XLOOKUP(Tabuľka9[[#This Row],[IČO]],#REF!,#REF!)</f>
        <v>#REF!</v>
      </c>
    </row>
    <row r="1422" spans="1:14" hidden="1" x14ac:dyDescent="0.35">
      <c r="A1422" t="s">
        <v>10</v>
      </c>
      <c r="B1422" t="s">
        <v>75</v>
      </c>
      <c r="C1422" t="s">
        <v>13</v>
      </c>
      <c r="D1422" s="9">
        <v>0.37</v>
      </c>
      <c r="E1422" s="10">
        <f>IF(COUNTIF(cis_DPH!$B$2:$B$84,B1422)&gt;0,D1422*1.1,IF(COUNTIF(cis_DPH!$B$85:$B$171,B1422)&gt;0,D1422*1.2,"chyba"))</f>
        <v>0.40700000000000003</v>
      </c>
      <c r="G1422" s="16" t="e">
        <f>_xlfn.XLOOKUP(Tabuľka9[[#This Row],[položka]],#REF!,#REF!)</f>
        <v>#REF!</v>
      </c>
      <c r="H1422">
        <v>600</v>
      </c>
      <c r="I1422" s="15">
        <f>Tabuľka9[[#This Row],[Aktuálna cena v RZ s DPH]]*Tabuľka9[[#This Row],[Priemerný odber za mesiac]]</f>
        <v>244.20000000000002</v>
      </c>
      <c r="J1422">
        <v>400</v>
      </c>
      <c r="K1422" s="17" t="e">
        <f>Tabuľka9[[#This Row],[Cena za MJ s DPH]]*Tabuľka9[[#This Row],[Predpokladaný odber počas 6 mesiacov]]</f>
        <v>#REF!</v>
      </c>
      <c r="L1422" s="1">
        <v>648108</v>
      </c>
      <c r="M1422" t="e">
        <f>_xlfn.XLOOKUP(Tabuľka9[[#This Row],[IČO]],#REF!,#REF!)</f>
        <v>#REF!</v>
      </c>
      <c r="N1422" t="e">
        <f>_xlfn.XLOOKUP(Tabuľka9[[#This Row],[IČO]],#REF!,#REF!)</f>
        <v>#REF!</v>
      </c>
    </row>
    <row r="1423" spans="1:14" hidden="1" x14ac:dyDescent="0.35">
      <c r="A1423" t="s">
        <v>10</v>
      </c>
      <c r="B1423" t="s">
        <v>76</v>
      </c>
      <c r="C1423" t="s">
        <v>13</v>
      </c>
      <c r="E1423" s="10">
        <f>IF(COUNTIF(cis_DPH!$B$2:$B$84,B1423)&gt;0,D1423*1.1,IF(COUNTIF(cis_DPH!$B$85:$B$171,B1423)&gt;0,D1423*1.2,"chyba"))</f>
        <v>0</v>
      </c>
      <c r="G1423" s="16" t="e">
        <f>_xlfn.XLOOKUP(Tabuľka9[[#This Row],[položka]],#REF!,#REF!)</f>
        <v>#REF!</v>
      </c>
      <c r="I1423" s="15">
        <f>Tabuľka9[[#This Row],[Aktuálna cena v RZ s DPH]]*Tabuľka9[[#This Row],[Priemerný odber za mesiac]]</f>
        <v>0</v>
      </c>
      <c r="K1423" s="17" t="e">
        <f>Tabuľka9[[#This Row],[Cena za MJ s DPH]]*Tabuľka9[[#This Row],[Predpokladaný odber počas 6 mesiacov]]</f>
        <v>#REF!</v>
      </c>
      <c r="L1423" s="1">
        <v>648108</v>
      </c>
      <c r="M1423" t="e">
        <f>_xlfn.XLOOKUP(Tabuľka9[[#This Row],[IČO]],#REF!,#REF!)</f>
        <v>#REF!</v>
      </c>
      <c r="N1423" t="e">
        <f>_xlfn.XLOOKUP(Tabuľka9[[#This Row],[IČO]],#REF!,#REF!)</f>
        <v>#REF!</v>
      </c>
    </row>
    <row r="1424" spans="1:14" hidden="1" x14ac:dyDescent="0.35">
      <c r="A1424" t="s">
        <v>10</v>
      </c>
      <c r="B1424" t="s">
        <v>77</v>
      </c>
      <c r="C1424" t="s">
        <v>13</v>
      </c>
      <c r="E1424" s="10">
        <f>IF(COUNTIF(cis_DPH!$B$2:$B$84,B1424)&gt;0,D1424*1.1,IF(COUNTIF(cis_DPH!$B$85:$B$171,B1424)&gt;0,D1424*1.2,"chyba"))</f>
        <v>0</v>
      </c>
      <c r="G1424" s="16" t="e">
        <f>_xlfn.XLOOKUP(Tabuľka9[[#This Row],[položka]],#REF!,#REF!)</f>
        <v>#REF!</v>
      </c>
      <c r="I1424" s="15">
        <f>Tabuľka9[[#This Row],[Aktuálna cena v RZ s DPH]]*Tabuľka9[[#This Row],[Priemerný odber za mesiac]]</f>
        <v>0</v>
      </c>
      <c r="K1424" s="17" t="e">
        <f>Tabuľka9[[#This Row],[Cena za MJ s DPH]]*Tabuľka9[[#This Row],[Predpokladaný odber počas 6 mesiacov]]</f>
        <v>#REF!</v>
      </c>
      <c r="L1424" s="1">
        <v>648108</v>
      </c>
      <c r="M1424" t="e">
        <f>_xlfn.XLOOKUP(Tabuľka9[[#This Row],[IČO]],#REF!,#REF!)</f>
        <v>#REF!</v>
      </c>
      <c r="N1424" t="e">
        <f>_xlfn.XLOOKUP(Tabuľka9[[#This Row],[IČO]],#REF!,#REF!)</f>
        <v>#REF!</v>
      </c>
    </row>
    <row r="1425" spans="1:14" hidden="1" x14ac:dyDescent="0.35">
      <c r="A1425" t="s">
        <v>10</v>
      </c>
      <c r="B1425" t="s">
        <v>78</v>
      </c>
      <c r="C1425" t="s">
        <v>13</v>
      </c>
      <c r="E1425" s="10">
        <f>IF(COUNTIF(cis_DPH!$B$2:$B$84,B1425)&gt;0,D1425*1.1,IF(COUNTIF(cis_DPH!$B$85:$B$171,B1425)&gt;0,D1425*1.2,"chyba"))</f>
        <v>0</v>
      </c>
      <c r="G1425" s="16" t="e">
        <f>_xlfn.XLOOKUP(Tabuľka9[[#This Row],[položka]],#REF!,#REF!)</f>
        <v>#REF!</v>
      </c>
      <c r="I1425" s="15">
        <f>Tabuľka9[[#This Row],[Aktuálna cena v RZ s DPH]]*Tabuľka9[[#This Row],[Priemerný odber za mesiac]]</f>
        <v>0</v>
      </c>
      <c r="K1425" s="17" t="e">
        <f>Tabuľka9[[#This Row],[Cena za MJ s DPH]]*Tabuľka9[[#This Row],[Predpokladaný odber počas 6 mesiacov]]</f>
        <v>#REF!</v>
      </c>
      <c r="L1425" s="1">
        <v>648108</v>
      </c>
      <c r="M1425" t="e">
        <f>_xlfn.XLOOKUP(Tabuľka9[[#This Row],[IČO]],#REF!,#REF!)</f>
        <v>#REF!</v>
      </c>
      <c r="N1425" t="e">
        <f>_xlfn.XLOOKUP(Tabuľka9[[#This Row],[IČO]],#REF!,#REF!)</f>
        <v>#REF!</v>
      </c>
    </row>
    <row r="1426" spans="1:14" hidden="1" x14ac:dyDescent="0.35">
      <c r="A1426" t="s">
        <v>10</v>
      </c>
      <c r="B1426" t="s">
        <v>79</v>
      </c>
      <c r="C1426" t="s">
        <v>13</v>
      </c>
      <c r="E1426" s="10">
        <f>IF(COUNTIF(cis_DPH!$B$2:$B$84,B1426)&gt;0,D1426*1.1,IF(COUNTIF(cis_DPH!$B$85:$B$171,B1426)&gt;0,D1426*1.2,"chyba"))</f>
        <v>0</v>
      </c>
      <c r="G1426" s="16" t="e">
        <f>_xlfn.XLOOKUP(Tabuľka9[[#This Row],[položka]],#REF!,#REF!)</f>
        <v>#REF!</v>
      </c>
      <c r="I1426" s="15">
        <f>Tabuľka9[[#This Row],[Aktuálna cena v RZ s DPH]]*Tabuľka9[[#This Row],[Priemerný odber za mesiac]]</f>
        <v>0</v>
      </c>
      <c r="K1426" s="17" t="e">
        <f>Tabuľka9[[#This Row],[Cena za MJ s DPH]]*Tabuľka9[[#This Row],[Predpokladaný odber počas 6 mesiacov]]</f>
        <v>#REF!</v>
      </c>
      <c r="L1426" s="1">
        <v>648108</v>
      </c>
      <c r="M1426" t="e">
        <f>_xlfn.XLOOKUP(Tabuľka9[[#This Row],[IČO]],#REF!,#REF!)</f>
        <v>#REF!</v>
      </c>
      <c r="N1426" t="e">
        <f>_xlfn.XLOOKUP(Tabuľka9[[#This Row],[IČO]],#REF!,#REF!)</f>
        <v>#REF!</v>
      </c>
    </row>
    <row r="1427" spans="1:14" hidden="1" x14ac:dyDescent="0.35">
      <c r="A1427" t="s">
        <v>10</v>
      </c>
      <c r="B1427" t="s">
        <v>80</v>
      </c>
      <c r="C1427" t="s">
        <v>13</v>
      </c>
      <c r="E1427" s="10">
        <f>IF(COUNTIF(cis_DPH!$B$2:$B$84,B1427)&gt;0,D1427*1.1,IF(COUNTIF(cis_DPH!$B$85:$B$171,B1427)&gt;0,D1427*1.2,"chyba"))</f>
        <v>0</v>
      </c>
      <c r="G1427" s="16" t="e">
        <f>_xlfn.XLOOKUP(Tabuľka9[[#This Row],[položka]],#REF!,#REF!)</f>
        <v>#REF!</v>
      </c>
      <c r="I1427" s="15">
        <f>Tabuľka9[[#This Row],[Aktuálna cena v RZ s DPH]]*Tabuľka9[[#This Row],[Priemerný odber za mesiac]]</f>
        <v>0</v>
      </c>
      <c r="K1427" s="17" t="e">
        <f>Tabuľka9[[#This Row],[Cena za MJ s DPH]]*Tabuľka9[[#This Row],[Predpokladaný odber počas 6 mesiacov]]</f>
        <v>#REF!</v>
      </c>
      <c r="L1427" s="1">
        <v>648108</v>
      </c>
      <c r="M1427" t="e">
        <f>_xlfn.XLOOKUP(Tabuľka9[[#This Row],[IČO]],#REF!,#REF!)</f>
        <v>#REF!</v>
      </c>
      <c r="N1427" t="e">
        <f>_xlfn.XLOOKUP(Tabuľka9[[#This Row],[IČO]],#REF!,#REF!)</f>
        <v>#REF!</v>
      </c>
    </row>
    <row r="1428" spans="1:14" hidden="1" x14ac:dyDescent="0.35">
      <c r="A1428" t="s">
        <v>81</v>
      </c>
      <c r="B1428" t="s">
        <v>82</v>
      </c>
      <c r="C1428" t="s">
        <v>19</v>
      </c>
      <c r="E1428" s="10">
        <f>IF(COUNTIF(cis_DPH!$B$2:$B$84,B1428)&gt;0,D1428*1.1,IF(COUNTIF(cis_DPH!$B$85:$B$171,B1428)&gt;0,D1428*1.2,"chyba"))</f>
        <v>0</v>
      </c>
      <c r="G1428" s="16" t="e">
        <f>_xlfn.XLOOKUP(Tabuľka9[[#This Row],[položka]],#REF!,#REF!)</f>
        <v>#REF!</v>
      </c>
      <c r="I1428" s="15">
        <f>Tabuľka9[[#This Row],[Aktuálna cena v RZ s DPH]]*Tabuľka9[[#This Row],[Priemerný odber za mesiac]]</f>
        <v>0</v>
      </c>
      <c r="K1428" s="17" t="e">
        <f>Tabuľka9[[#This Row],[Cena za MJ s DPH]]*Tabuľka9[[#This Row],[Predpokladaný odber počas 6 mesiacov]]</f>
        <v>#REF!</v>
      </c>
      <c r="L1428" s="1">
        <v>162035</v>
      </c>
      <c r="M1428" t="e">
        <f>_xlfn.XLOOKUP(Tabuľka9[[#This Row],[IČO]],#REF!,#REF!)</f>
        <v>#REF!</v>
      </c>
      <c r="N1428" t="e">
        <f>_xlfn.XLOOKUP(Tabuľka9[[#This Row],[IČO]],#REF!,#REF!)</f>
        <v>#REF!</v>
      </c>
    </row>
    <row r="1429" spans="1:14" hidden="1" x14ac:dyDescent="0.35">
      <c r="A1429" t="s">
        <v>81</v>
      </c>
      <c r="B1429" t="s">
        <v>83</v>
      </c>
      <c r="C1429" t="s">
        <v>19</v>
      </c>
      <c r="D1429" s="9">
        <v>0.17</v>
      </c>
      <c r="E1429" s="10">
        <f>IF(COUNTIF(cis_DPH!$B$2:$B$84,B1429)&gt;0,D1429*1.1,IF(COUNTIF(cis_DPH!$B$85:$B$171,B1429)&gt;0,D1429*1.2,"chyba"))</f>
        <v>0.20400000000000001</v>
      </c>
      <c r="G1429" s="16" t="e">
        <f>_xlfn.XLOOKUP(Tabuľka9[[#This Row],[položka]],#REF!,#REF!)</f>
        <v>#REF!</v>
      </c>
      <c r="H1429">
        <v>250</v>
      </c>
      <c r="I1429" s="15">
        <f>Tabuľka9[[#This Row],[Aktuálna cena v RZ s DPH]]*Tabuľka9[[#This Row],[Priemerný odber za mesiac]]</f>
        <v>51.000000000000007</v>
      </c>
      <c r="J1429">
        <v>1.3</v>
      </c>
      <c r="K1429" s="17" t="e">
        <f>Tabuľka9[[#This Row],[Cena za MJ s DPH]]*Tabuľka9[[#This Row],[Predpokladaný odber počas 6 mesiacov]]</f>
        <v>#REF!</v>
      </c>
      <c r="L1429" s="1">
        <v>45017000</v>
      </c>
      <c r="M1429" t="e">
        <f>_xlfn.XLOOKUP(Tabuľka9[[#This Row],[IČO]],#REF!,#REF!)</f>
        <v>#REF!</v>
      </c>
      <c r="N1429" t="e">
        <f>_xlfn.XLOOKUP(Tabuľka9[[#This Row],[IČO]],#REF!,#REF!)</f>
        <v>#REF!</v>
      </c>
    </row>
    <row r="1430" spans="1:14" hidden="1" x14ac:dyDescent="0.35">
      <c r="A1430" t="s">
        <v>84</v>
      </c>
      <c r="B1430" t="s">
        <v>85</v>
      </c>
      <c r="C1430" t="s">
        <v>13</v>
      </c>
      <c r="D1430" s="9">
        <v>3.11</v>
      </c>
      <c r="E1430" s="10">
        <f>IF(COUNTIF(cis_DPH!$B$2:$B$84,B1430)&gt;0,D1430*1.1,IF(COUNTIF(cis_DPH!$B$85:$B$171,B1430)&gt;0,D1430*1.2,"chyba"))</f>
        <v>3.4210000000000003</v>
      </c>
      <c r="G1430" s="16" t="e">
        <f>_xlfn.XLOOKUP(Tabuľka9[[#This Row],[položka]],#REF!,#REF!)</f>
        <v>#REF!</v>
      </c>
      <c r="H1430">
        <v>50</v>
      </c>
      <c r="I1430" s="15">
        <f>Tabuľka9[[#This Row],[Aktuálna cena v RZ s DPH]]*Tabuľka9[[#This Row],[Priemerný odber za mesiac]]</f>
        <v>171.05</v>
      </c>
      <c r="K1430" s="17" t="e">
        <f>Tabuľka9[[#This Row],[Cena za MJ s DPH]]*Tabuľka9[[#This Row],[Predpokladaný odber počas 6 mesiacov]]</f>
        <v>#REF!</v>
      </c>
      <c r="L1430" s="1">
        <v>648108</v>
      </c>
      <c r="M1430" t="e">
        <f>_xlfn.XLOOKUP(Tabuľka9[[#This Row],[IČO]],#REF!,#REF!)</f>
        <v>#REF!</v>
      </c>
      <c r="N1430" t="e">
        <f>_xlfn.XLOOKUP(Tabuľka9[[#This Row],[IČO]],#REF!,#REF!)</f>
        <v>#REF!</v>
      </c>
    </row>
    <row r="1431" spans="1:14" hidden="1" x14ac:dyDescent="0.35">
      <c r="A1431" t="s">
        <v>84</v>
      </c>
      <c r="B1431" t="s">
        <v>86</v>
      </c>
      <c r="C1431" t="s">
        <v>13</v>
      </c>
      <c r="D1431" s="9">
        <v>2.83</v>
      </c>
      <c r="E1431" s="10">
        <f>IF(COUNTIF(cis_DPH!$B$2:$B$84,B1431)&gt;0,D1431*1.1,IF(COUNTIF(cis_DPH!$B$85:$B$171,B1431)&gt;0,D1431*1.2,"chyba"))</f>
        <v>3.1130000000000004</v>
      </c>
      <c r="G1431" s="16" t="e">
        <f>_xlfn.XLOOKUP(Tabuľka9[[#This Row],[položka]],#REF!,#REF!)</f>
        <v>#REF!</v>
      </c>
      <c r="H1431">
        <v>40</v>
      </c>
      <c r="I1431" s="15">
        <f>Tabuľka9[[#This Row],[Aktuálna cena v RZ s DPH]]*Tabuľka9[[#This Row],[Priemerný odber za mesiac]]</f>
        <v>124.52000000000001</v>
      </c>
      <c r="K1431" s="17" t="e">
        <f>Tabuľka9[[#This Row],[Cena za MJ s DPH]]*Tabuľka9[[#This Row],[Predpokladaný odber počas 6 mesiacov]]</f>
        <v>#REF!</v>
      </c>
      <c r="L1431" s="1">
        <v>648108</v>
      </c>
      <c r="M1431" t="e">
        <f>_xlfn.XLOOKUP(Tabuľka9[[#This Row],[IČO]],#REF!,#REF!)</f>
        <v>#REF!</v>
      </c>
      <c r="N1431" t="e">
        <f>_xlfn.XLOOKUP(Tabuľka9[[#This Row],[IČO]],#REF!,#REF!)</f>
        <v>#REF!</v>
      </c>
    </row>
    <row r="1432" spans="1:14" hidden="1" x14ac:dyDescent="0.35">
      <c r="A1432" t="s">
        <v>84</v>
      </c>
      <c r="B1432" t="s">
        <v>87</v>
      </c>
      <c r="C1432" t="s">
        <v>13</v>
      </c>
      <c r="D1432" s="9">
        <v>3.25</v>
      </c>
      <c r="E1432" s="10">
        <f>IF(COUNTIF(cis_DPH!$B$2:$B$84,B1432)&gt;0,D1432*1.1,IF(COUNTIF(cis_DPH!$B$85:$B$171,B1432)&gt;0,D1432*1.2,"chyba"))</f>
        <v>3.5750000000000002</v>
      </c>
      <c r="G1432" s="16" t="e">
        <f>_xlfn.XLOOKUP(Tabuľka9[[#This Row],[položka]],#REF!,#REF!)</f>
        <v>#REF!</v>
      </c>
      <c r="H1432">
        <v>15</v>
      </c>
      <c r="I1432" s="15">
        <f>Tabuľka9[[#This Row],[Aktuálna cena v RZ s DPH]]*Tabuľka9[[#This Row],[Priemerný odber za mesiac]]</f>
        <v>53.625</v>
      </c>
      <c r="K1432" s="17" t="e">
        <f>Tabuľka9[[#This Row],[Cena za MJ s DPH]]*Tabuľka9[[#This Row],[Predpokladaný odber počas 6 mesiacov]]</f>
        <v>#REF!</v>
      </c>
      <c r="L1432" s="1">
        <v>648108</v>
      </c>
      <c r="M1432" t="e">
        <f>_xlfn.XLOOKUP(Tabuľka9[[#This Row],[IČO]],#REF!,#REF!)</f>
        <v>#REF!</v>
      </c>
      <c r="N1432" t="e">
        <f>_xlfn.XLOOKUP(Tabuľka9[[#This Row],[IČO]],#REF!,#REF!)</f>
        <v>#REF!</v>
      </c>
    </row>
    <row r="1433" spans="1:14" hidden="1" x14ac:dyDescent="0.35">
      <c r="A1433" t="s">
        <v>84</v>
      </c>
      <c r="B1433" t="s">
        <v>88</v>
      </c>
      <c r="C1433" t="s">
        <v>13</v>
      </c>
      <c r="D1433" s="9">
        <v>2.5499999999999998</v>
      </c>
      <c r="E1433" s="10">
        <f>IF(COUNTIF(cis_DPH!$B$2:$B$84,B1433)&gt;0,D1433*1.1,IF(COUNTIF(cis_DPH!$B$85:$B$171,B1433)&gt;0,D1433*1.2,"chyba"))</f>
        <v>2.8050000000000002</v>
      </c>
      <c r="G1433" s="16" t="e">
        <f>_xlfn.XLOOKUP(Tabuľka9[[#This Row],[položka]],#REF!,#REF!)</f>
        <v>#REF!</v>
      </c>
      <c r="H1433">
        <v>20</v>
      </c>
      <c r="I1433" s="15">
        <f>Tabuľka9[[#This Row],[Aktuálna cena v RZ s DPH]]*Tabuľka9[[#This Row],[Priemerný odber za mesiac]]</f>
        <v>56.1</v>
      </c>
      <c r="K1433" s="17" t="e">
        <f>Tabuľka9[[#This Row],[Cena za MJ s DPH]]*Tabuľka9[[#This Row],[Predpokladaný odber počas 6 mesiacov]]</f>
        <v>#REF!</v>
      </c>
      <c r="L1433" s="1">
        <v>648108</v>
      </c>
      <c r="M1433" t="e">
        <f>_xlfn.XLOOKUP(Tabuľka9[[#This Row],[IČO]],#REF!,#REF!)</f>
        <v>#REF!</v>
      </c>
      <c r="N1433" t="e">
        <f>_xlfn.XLOOKUP(Tabuľka9[[#This Row],[IČO]],#REF!,#REF!)</f>
        <v>#REF!</v>
      </c>
    </row>
    <row r="1434" spans="1:14" hidden="1" x14ac:dyDescent="0.35">
      <c r="A1434" t="s">
        <v>84</v>
      </c>
      <c r="B1434" t="s">
        <v>89</v>
      </c>
      <c r="C1434" t="s">
        <v>13</v>
      </c>
      <c r="D1434" s="9">
        <v>5.83</v>
      </c>
      <c r="E1434" s="10">
        <f>IF(COUNTIF(cis_DPH!$B$2:$B$84,B1434)&gt;0,D1434*1.1,IF(COUNTIF(cis_DPH!$B$85:$B$171,B1434)&gt;0,D1434*1.2,"chyba"))</f>
        <v>6.4130000000000003</v>
      </c>
      <c r="G1434" s="16" t="e">
        <f>_xlfn.XLOOKUP(Tabuľka9[[#This Row],[položka]],#REF!,#REF!)</f>
        <v>#REF!</v>
      </c>
      <c r="H1434">
        <v>3</v>
      </c>
      <c r="I1434" s="15">
        <f>Tabuľka9[[#This Row],[Aktuálna cena v RZ s DPH]]*Tabuľka9[[#This Row],[Priemerný odber za mesiac]]</f>
        <v>19.239000000000001</v>
      </c>
      <c r="K1434" s="17" t="e">
        <f>Tabuľka9[[#This Row],[Cena za MJ s DPH]]*Tabuľka9[[#This Row],[Predpokladaný odber počas 6 mesiacov]]</f>
        <v>#REF!</v>
      </c>
      <c r="L1434" s="1">
        <v>648108</v>
      </c>
      <c r="M1434" t="e">
        <f>_xlfn.XLOOKUP(Tabuľka9[[#This Row],[IČO]],#REF!,#REF!)</f>
        <v>#REF!</v>
      </c>
      <c r="N1434" t="e">
        <f>_xlfn.XLOOKUP(Tabuľka9[[#This Row],[IČO]],#REF!,#REF!)</f>
        <v>#REF!</v>
      </c>
    </row>
    <row r="1435" spans="1:14" hidden="1" x14ac:dyDescent="0.35">
      <c r="A1435" t="s">
        <v>84</v>
      </c>
      <c r="B1435" t="s">
        <v>90</v>
      </c>
      <c r="C1435" t="s">
        <v>13</v>
      </c>
      <c r="E1435" s="10">
        <f>IF(COUNTIF(cis_DPH!$B$2:$B$84,B1435)&gt;0,D1435*1.1,IF(COUNTIF(cis_DPH!$B$85:$B$171,B1435)&gt;0,D1435*1.2,"chyba"))</f>
        <v>0</v>
      </c>
      <c r="G1435" s="16" t="e">
        <f>_xlfn.XLOOKUP(Tabuľka9[[#This Row],[položka]],#REF!,#REF!)</f>
        <v>#REF!</v>
      </c>
      <c r="I1435" s="15">
        <f>Tabuľka9[[#This Row],[Aktuálna cena v RZ s DPH]]*Tabuľka9[[#This Row],[Priemerný odber za mesiac]]</f>
        <v>0</v>
      </c>
      <c r="K1435" s="17" t="e">
        <f>Tabuľka9[[#This Row],[Cena za MJ s DPH]]*Tabuľka9[[#This Row],[Predpokladaný odber počas 6 mesiacov]]</f>
        <v>#REF!</v>
      </c>
      <c r="L1435" s="1">
        <v>648108</v>
      </c>
      <c r="M1435" t="e">
        <f>_xlfn.XLOOKUP(Tabuľka9[[#This Row],[IČO]],#REF!,#REF!)</f>
        <v>#REF!</v>
      </c>
      <c r="N1435" t="e">
        <f>_xlfn.XLOOKUP(Tabuľka9[[#This Row],[IČO]],#REF!,#REF!)</f>
        <v>#REF!</v>
      </c>
    </row>
    <row r="1436" spans="1:14" hidden="1" x14ac:dyDescent="0.35">
      <c r="A1436" t="s">
        <v>84</v>
      </c>
      <c r="B1436" t="s">
        <v>91</v>
      </c>
      <c r="C1436" t="s">
        <v>13</v>
      </c>
      <c r="E1436" s="10">
        <f>IF(COUNTIF(cis_DPH!$B$2:$B$84,B1436)&gt;0,D1436*1.1,IF(COUNTIF(cis_DPH!$B$85:$B$171,B1436)&gt;0,D1436*1.2,"chyba"))</f>
        <v>0</v>
      </c>
      <c r="G1436" s="16" t="e">
        <f>_xlfn.XLOOKUP(Tabuľka9[[#This Row],[položka]],#REF!,#REF!)</f>
        <v>#REF!</v>
      </c>
      <c r="I1436" s="15">
        <f>Tabuľka9[[#This Row],[Aktuálna cena v RZ s DPH]]*Tabuľka9[[#This Row],[Priemerný odber za mesiac]]</f>
        <v>0</v>
      </c>
      <c r="K1436" s="17" t="e">
        <f>Tabuľka9[[#This Row],[Cena za MJ s DPH]]*Tabuľka9[[#This Row],[Predpokladaný odber počas 6 mesiacov]]</f>
        <v>#REF!</v>
      </c>
      <c r="L1436" s="1">
        <v>648108</v>
      </c>
      <c r="M1436" t="e">
        <f>_xlfn.XLOOKUP(Tabuľka9[[#This Row],[IČO]],#REF!,#REF!)</f>
        <v>#REF!</v>
      </c>
      <c r="N1436" t="e">
        <f>_xlfn.XLOOKUP(Tabuľka9[[#This Row],[IČO]],#REF!,#REF!)</f>
        <v>#REF!</v>
      </c>
    </row>
    <row r="1437" spans="1:14" hidden="1" x14ac:dyDescent="0.35">
      <c r="A1437" t="s">
        <v>84</v>
      </c>
      <c r="B1437" t="s">
        <v>92</v>
      </c>
      <c r="C1437" t="s">
        <v>13</v>
      </c>
      <c r="D1437" s="9">
        <v>3.44</v>
      </c>
      <c r="E1437" s="10">
        <f>IF(COUNTIF(cis_DPH!$B$2:$B$84,B1437)&gt;0,D1437*1.1,IF(COUNTIF(cis_DPH!$B$85:$B$171,B1437)&gt;0,D1437*1.2,"chyba"))</f>
        <v>3.7840000000000003</v>
      </c>
      <c r="G1437" s="16" t="e">
        <f>_xlfn.XLOOKUP(Tabuľka9[[#This Row],[položka]],#REF!,#REF!)</f>
        <v>#REF!</v>
      </c>
      <c r="H1437">
        <v>10</v>
      </c>
      <c r="I1437" s="15">
        <f>Tabuľka9[[#This Row],[Aktuálna cena v RZ s DPH]]*Tabuľka9[[#This Row],[Priemerný odber za mesiac]]</f>
        <v>37.840000000000003</v>
      </c>
      <c r="K1437" s="17" t="e">
        <f>Tabuľka9[[#This Row],[Cena za MJ s DPH]]*Tabuľka9[[#This Row],[Predpokladaný odber počas 6 mesiacov]]</f>
        <v>#REF!</v>
      </c>
      <c r="L1437" s="1">
        <v>648108</v>
      </c>
      <c r="M1437" t="e">
        <f>_xlfn.XLOOKUP(Tabuľka9[[#This Row],[IČO]],#REF!,#REF!)</f>
        <v>#REF!</v>
      </c>
      <c r="N1437" t="e">
        <f>_xlfn.XLOOKUP(Tabuľka9[[#This Row],[IČO]],#REF!,#REF!)</f>
        <v>#REF!</v>
      </c>
    </row>
    <row r="1438" spans="1:14" hidden="1" x14ac:dyDescent="0.35">
      <c r="A1438" t="s">
        <v>93</v>
      </c>
      <c r="B1438" t="s">
        <v>94</v>
      </c>
      <c r="C1438" t="s">
        <v>13</v>
      </c>
      <c r="D1438" s="9">
        <v>0.59699999999999998</v>
      </c>
      <c r="E1438" s="10">
        <f>IF(COUNTIF(cis_DPH!$B$2:$B$84,B1438)&gt;0,D1438*1.1,IF(COUNTIF(cis_DPH!$B$85:$B$171,B1438)&gt;0,D1438*1.2,"chyba"))</f>
        <v>0.65670000000000006</v>
      </c>
      <c r="G1438" s="16" t="e">
        <f>_xlfn.XLOOKUP(Tabuľka9[[#This Row],[položka]],#REF!,#REF!)</f>
        <v>#REF!</v>
      </c>
      <c r="H1438">
        <v>350</v>
      </c>
      <c r="I1438" s="15">
        <f>Tabuľka9[[#This Row],[Aktuálna cena v RZ s DPH]]*Tabuľka9[[#This Row],[Priemerný odber za mesiac]]</f>
        <v>229.84500000000003</v>
      </c>
      <c r="J1438">
        <v>200</v>
      </c>
      <c r="K1438" s="17" t="e">
        <f>Tabuľka9[[#This Row],[Cena za MJ s DPH]]*Tabuľka9[[#This Row],[Predpokladaný odber počas 6 mesiacov]]</f>
        <v>#REF!</v>
      </c>
      <c r="L1438" s="1">
        <v>648108</v>
      </c>
      <c r="M1438" t="e">
        <f>_xlfn.XLOOKUP(Tabuľka9[[#This Row],[IČO]],#REF!,#REF!)</f>
        <v>#REF!</v>
      </c>
      <c r="N1438" t="e">
        <f>_xlfn.XLOOKUP(Tabuľka9[[#This Row],[IČO]],#REF!,#REF!)</f>
        <v>#REF!</v>
      </c>
    </row>
    <row r="1439" spans="1:14" hidden="1" x14ac:dyDescent="0.35">
      <c r="A1439" t="s">
        <v>95</v>
      </c>
      <c r="B1439" t="s">
        <v>96</v>
      </c>
      <c r="C1439" t="s">
        <v>13</v>
      </c>
      <c r="D1439" s="9">
        <v>0.33</v>
      </c>
      <c r="E1439" s="10">
        <f>IF(COUNTIF(cis_DPH!$B$2:$B$84,B1439)&gt;0,D1439*1.1,IF(COUNTIF(cis_DPH!$B$85:$B$171,B1439)&gt;0,D1439*1.2,"chyba"))</f>
        <v>0.36300000000000004</v>
      </c>
      <c r="G1439" s="16" t="e">
        <f>_xlfn.XLOOKUP(Tabuľka9[[#This Row],[položka]],#REF!,#REF!)</f>
        <v>#REF!</v>
      </c>
      <c r="H1439">
        <v>30</v>
      </c>
      <c r="I1439" s="15">
        <f>Tabuľka9[[#This Row],[Aktuálna cena v RZ s DPH]]*Tabuľka9[[#This Row],[Priemerný odber za mesiac]]</f>
        <v>10.89</v>
      </c>
      <c r="J1439">
        <v>30</v>
      </c>
      <c r="K1439" s="17" t="e">
        <f>Tabuľka9[[#This Row],[Cena za MJ s DPH]]*Tabuľka9[[#This Row],[Predpokladaný odber počas 6 mesiacov]]</f>
        <v>#REF!</v>
      </c>
      <c r="L1439" s="1">
        <v>648108</v>
      </c>
      <c r="M1439" t="e">
        <f>_xlfn.XLOOKUP(Tabuľka9[[#This Row],[IČO]],#REF!,#REF!)</f>
        <v>#REF!</v>
      </c>
      <c r="N1439" t="e">
        <f>_xlfn.XLOOKUP(Tabuľka9[[#This Row],[IČO]],#REF!,#REF!)</f>
        <v>#REF!</v>
      </c>
    </row>
    <row r="1440" spans="1:14" hidden="1" x14ac:dyDescent="0.35">
      <c r="A1440" t="s">
        <v>95</v>
      </c>
      <c r="B1440" t="s">
        <v>97</v>
      </c>
      <c r="C1440" t="s">
        <v>13</v>
      </c>
      <c r="D1440" s="9">
        <v>1.72</v>
      </c>
      <c r="E1440" s="10">
        <f>IF(COUNTIF(cis_DPH!$B$2:$B$84,B1440)&gt;0,D1440*1.1,IF(COUNTIF(cis_DPH!$B$85:$B$171,B1440)&gt;0,D1440*1.2,"chyba"))</f>
        <v>1.8920000000000001</v>
      </c>
      <c r="G1440" s="16" t="e">
        <f>_xlfn.XLOOKUP(Tabuľka9[[#This Row],[položka]],#REF!,#REF!)</f>
        <v>#REF!</v>
      </c>
      <c r="H1440">
        <v>3</v>
      </c>
      <c r="I1440" s="15">
        <f>Tabuľka9[[#This Row],[Aktuálna cena v RZ s DPH]]*Tabuľka9[[#This Row],[Priemerný odber za mesiac]]</f>
        <v>5.6760000000000002</v>
      </c>
      <c r="K1440" s="17" t="e">
        <f>Tabuľka9[[#This Row],[Cena za MJ s DPH]]*Tabuľka9[[#This Row],[Predpokladaný odber počas 6 mesiacov]]</f>
        <v>#REF!</v>
      </c>
      <c r="L1440" s="1">
        <v>648108</v>
      </c>
      <c r="M1440" t="e">
        <f>_xlfn.XLOOKUP(Tabuľka9[[#This Row],[IČO]],#REF!,#REF!)</f>
        <v>#REF!</v>
      </c>
      <c r="N1440" t="e">
        <f>_xlfn.XLOOKUP(Tabuľka9[[#This Row],[IČO]],#REF!,#REF!)</f>
        <v>#REF!</v>
      </c>
    </row>
    <row r="1441" spans="1:14" hidden="1" x14ac:dyDescent="0.35">
      <c r="A1441" t="s">
        <v>95</v>
      </c>
      <c r="B1441" t="s">
        <v>98</v>
      </c>
      <c r="C1441" t="s">
        <v>13</v>
      </c>
      <c r="D1441" s="9">
        <v>0.23200000000000001</v>
      </c>
      <c r="E1441" s="10">
        <f>IF(COUNTIF(cis_DPH!$B$2:$B$84,B1441)&gt;0,D1441*1.1,IF(COUNTIF(cis_DPH!$B$85:$B$171,B1441)&gt;0,D1441*1.2,"chyba"))</f>
        <v>0.25520000000000004</v>
      </c>
      <c r="G1441" s="16" t="e">
        <f>_xlfn.XLOOKUP(Tabuľka9[[#This Row],[položka]],#REF!,#REF!)</f>
        <v>#REF!</v>
      </c>
      <c r="H1441">
        <v>16</v>
      </c>
      <c r="I1441" s="15">
        <f>Tabuľka9[[#This Row],[Aktuálna cena v RZ s DPH]]*Tabuľka9[[#This Row],[Priemerný odber za mesiac]]</f>
        <v>4.0832000000000006</v>
      </c>
      <c r="K1441" s="17" t="e">
        <f>Tabuľka9[[#This Row],[Cena za MJ s DPH]]*Tabuľka9[[#This Row],[Predpokladaný odber počas 6 mesiacov]]</f>
        <v>#REF!</v>
      </c>
      <c r="L1441" s="1">
        <v>648108</v>
      </c>
      <c r="M1441" t="e">
        <f>_xlfn.XLOOKUP(Tabuľka9[[#This Row],[IČO]],#REF!,#REF!)</f>
        <v>#REF!</v>
      </c>
      <c r="N1441" t="e">
        <f>_xlfn.XLOOKUP(Tabuľka9[[#This Row],[IČO]],#REF!,#REF!)</f>
        <v>#REF!</v>
      </c>
    </row>
    <row r="1442" spans="1:14" hidden="1" x14ac:dyDescent="0.35">
      <c r="A1442" t="s">
        <v>95</v>
      </c>
      <c r="B1442" t="s">
        <v>99</v>
      </c>
      <c r="C1442" t="s">
        <v>13</v>
      </c>
      <c r="E1442" s="10">
        <f>IF(COUNTIF(cis_DPH!$B$2:$B$84,B1442)&gt;0,D1442*1.1,IF(COUNTIF(cis_DPH!$B$85:$B$171,B1442)&gt;0,D1442*1.2,"chyba"))</f>
        <v>0</v>
      </c>
      <c r="G1442" s="16" t="e">
        <f>_xlfn.XLOOKUP(Tabuľka9[[#This Row],[položka]],#REF!,#REF!)</f>
        <v>#REF!</v>
      </c>
      <c r="I1442" s="15">
        <f>Tabuľka9[[#This Row],[Aktuálna cena v RZ s DPH]]*Tabuľka9[[#This Row],[Priemerný odber za mesiac]]</f>
        <v>0</v>
      </c>
      <c r="K1442" s="17" t="e">
        <f>Tabuľka9[[#This Row],[Cena za MJ s DPH]]*Tabuľka9[[#This Row],[Predpokladaný odber počas 6 mesiacov]]</f>
        <v>#REF!</v>
      </c>
      <c r="L1442" s="1">
        <v>648108</v>
      </c>
      <c r="M1442" t="e">
        <f>_xlfn.XLOOKUP(Tabuľka9[[#This Row],[IČO]],#REF!,#REF!)</f>
        <v>#REF!</v>
      </c>
      <c r="N1442" t="e">
        <f>_xlfn.XLOOKUP(Tabuľka9[[#This Row],[IČO]],#REF!,#REF!)</f>
        <v>#REF!</v>
      </c>
    </row>
    <row r="1443" spans="1:14" hidden="1" x14ac:dyDescent="0.35">
      <c r="A1443" t="s">
        <v>95</v>
      </c>
      <c r="B1443" t="s">
        <v>100</v>
      </c>
      <c r="C1443" t="s">
        <v>13</v>
      </c>
      <c r="D1443" s="9">
        <v>0.32</v>
      </c>
      <c r="E1443" s="10">
        <f>IF(COUNTIF(cis_DPH!$B$2:$B$84,B1443)&gt;0,D1443*1.1,IF(COUNTIF(cis_DPH!$B$85:$B$171,B1443)&gt;0,D1443*1.2,"chyba"))</f>
        <v>0.35200000000000004</v>
      </c>
      <c r="G1443" s="16" t="e">
        <f>_xlfn.XLOOKUP(Tabuľka9[[#This Row],[položka]],#REF!,#REF!)</f>
        <v>#REF!</v>
      </c>
      <c r="H1443">
        <v>30</v>
      </c>
      <c r="I1443" s="15">
        <f>Tabuľka9[[#This Row],[Aktuálna cena v RZ s DPH]]*Tabuľka9[[#This Row],[Priemerný odber za mesiac]]</f>
        <v>10.56</v>
      </c>
      <c r="J1443">
        <v>30</v>
      </c>
      <c r="K1443" s="17" t="e">
        <f>Tabuľka9[[#This Row],[Cena za MJ s DPH]]*Tabuľka9[[#This Row],[Predpokladaný odber počas 6 mesiacov]]</f>
        <v>#REF!</v>
      </c>
      <c r="L1443" s="1">
        <v>648108</v>
      </c>
      <c r="M1443" t="e">
        <f>_xlfn.XLOOKUP(Tabuľka9[[#This Row],[IČO]],#REF!,#REF!)</f>
        <v>#REF!</v>
      </c>
      <c r="N1443" t="e">
        <f>_xlfn.XLOOKUP(Tabuľka9[[#This Row],[IČO]],#REF!,#REF!)</f>
        <v>#REF!</v>
      </c>
    </row>
    <row r="1444" spans="1:14" hidden="1" x14ac:dyDescent="0.35">
      <c r="A1444" t="s">
        <v>95</v>
      </c>
      <c r="B1444" t="s">
        <v>101</v>
      </c>
      <c r="C1444" t="s">
        <v>13</v>
      </c>
      <c r="E1444" s="10">
        <f>IF(COUNTIF(cis_DPH!$B$2:$B$84,B1444)&gt;0,D1444*1.1,IF(COUNTIF(cis_DPH!$B$85:$B$171,B1444)&gt;0,D1444*1.2,"chyba"))</f>
        <v>0</v>
      </c>
      <c r="G1444" s="16" t="e">
        <f>_xlfn.XLOOKUP(Tabuľka9[[#This Row],[položka]],#REF!,#REF!)</f>
        <v>#REF!</v>
      </c>
      <c r="I1444" s="15">
        <f>Tabuľka9[[#This Row],[Aktuálna cena v RZ s DPH]]*Tabuľka9[[#This Row],[Priemerný odber za mesiac]]</f>
        <v>0</v>
      </c>
      <c r="K1444" s="17" t="e">
        <f>Tabuľka9[[#This Row],[Cena za MJ s DPH]]*Tabuľka9[[#This Row],[Predpokladaný odber počas 6 mesiacov]]</f>
        <v>#REF!</v>
      </c>
      <c r="L1444" s="1">
        <v>648108</v>
      </c>
      <c r="M1444" t="e">
        <f>_xlfn.XLOOKUP(Tabuľka9[[#This Row],[IČO]],#REF!,#REF!)</f>
        <v>#REF!</v>
      </c>
      <c r="N1444" t="e">
        <f>_xlfn.XLOOKUP(Tabuľka9[[#This Row],[IČO]],#REF!,#REF!)</f>
        <v>#REF!</v>
      </c>
    </row>
    <row r="1445" spans="1:14" hidden="1" x14ac:dyDescent="0.35">
      <c r="A1445" t="s">
        <v>95</v>
      </c>
      <c r="B1445" t="s">
        <v>102</v>
      </c>
      <c r="C1445" t="s">
        <v>48</v>
      </c>
      <c r="E1445" s="10">
        <f>IF(COUNTIF(cis_DPH!$B$2:$B$84,B1445)&gt;0,D1445*1.1,IF(COUNTIF(cis_DPH!$B$85:$B$171,B1445)&gt;0,D1445*1.2,"chyba"))</f>
        <v>0</v>
      </c>
      <c r="G1445" s="16" t="e">
        <f>_xlfn.XLOOKUP(Tabuľka9[[#This Row],[položka]],#REF!,#REF!)</f>
        <v>#REF!</v>
      </c>
      <c r="I1445" s="15">
        <f>Tabuľka9[[#This Row],[Aktuálna cena v RZ s DPH]]*Tabuľka9[[#This Row],[Priemerný odber za mesiac]]</f>
        <v>0</v>
      </c>
      <c r="K1445" s="17" t="e">
        <f>Tabuľka9[[#This Row],[Cena za MJ s DPH]]*Tabuľka9[[#This Row],[Predpokladaný odber počas 6 mesiacov]]</f>
        <v>#REF!</v>
      </c>
      <c r="L1445" s="1">
        <v>648108</v>
      </c>
      <c r="M1445" t="e">
        <f>_xlfn.XLOOKUP(Tabuľka9[[#This Row],[IČO]],#REF!,#REF!)</f>
        <v>#REF!</v>
      </c>
      <c r="N1445" t="e">
        <f>_xlfn.XLOOKUP(Tabuľka9[[#This Row],[IČO]],#REF!,#REF!)</f>
        <v>#REF!</v>
      </c>
    </row>
    <row r="1446" spans="1:14" hidden="1" x14ac:dyDescent="0.35">
      <c r="A1446" t="s">
        <v>95</v>
      </c>
      <c r="B1446" t="s">
        <v>103</v>
      </c>
      <c r="C1446" t="s">
        <v>13</v>
      </c>
      <c r="E1446" s="10">
        <f>IF(COUNTIF(cis_DPH!$B$2:$B$84,B1446)&gt;0,D1446*1.1,IF(COUNTIF(cis_DPH!$B$85:$B$171,B1446)&gt;0,D1446*1.2,"chyba"))</f>
        <v>0</v>
      </c>
      <c r="G1446" s="16" t="e">
        <f>_xlfn.XLOOKUP(Tabuľka9[[#This Row],[položka]],#REF!,#REF!)</f>
        <v>#REF!</v>
      </c>
      <c r="I1446" s="15">
        <f>Tabuľka9[[#This Row],[Aktuálna cena v RZ s DPH]]*Tabuľka9[[#This Row],[Priemerný odber za mesiac]]</f>
        <v>0</v>
      </c>
      <c r="K1446" s="17" t="e">
        <f>Tabuľka9[[#This Row],[Cena za MJ s DPH]]*Tabuľka9[[#This Row],[Predpokladaný odber počas 6 mesiacov]]</f>
        <v>#REF!</v>
      </c>
      <c r="L1446" s="1">
        <v>648108</v>
      </c>
      <c r="M1446" t="e">
        <f>_xlfn.XLOOKUP(Tabuľka9[[#This Row],[IČO]],#REF!,#REF!)</f>
        <v>#REF!</v>
      </c>
      <c r="N1446" t="e">
        <f>_xlfn.XLOOKUP(Tabuľka9[[#This Row],[IČO]],#REF!,#REF!)</f>
        <v>#REF!</v>
      </c>
    </row>
    <row r="1447" spans="1:14" hidden="1" x14ac:dyDescent="0.35">
      <c r="A1447" t="s">
        <v>95</v>
      </c>
      <c r="B1447" t="s">
        <v>104</v>
      </c>
      <c r="C1447" t="s">
        <v>48</v>
      </c>
      <c r="E1447" s="10">
        <f>IF(COUNTIF(cis_DPH!$B$2:$B$84,B1447)&gt;0,D1447*1.1,IF(COUNTIF(cis_DPH!$B$85:$B$171,B1447)&gt;0,D1447*1.2,"chyba"))</f>
        <v>0</v>
      </c>
      <c r="G1447" s="16" t="e">
        <f>_xlfn.XLOOKUP(Tabuľka9[[#This Row],[položka]],#REF!,#REF!)</f>
        <v>#REF!</v>
      </c>
      <c r="I1447" s="15">
        <f>Tabuľka9[[#This Row],[Aktuálna cena v RZ s DPH]]*Tabuľka9[[#This Row],[Priemerný odber za mesiac]]</f>
        <v>0</v>
      </c>
      <c r="K1447" s="17" t="e">
        <f>Tabuľka9[[#This Row],[Cena za MJ s DPH]]*Tabuľka9[[#This Row],[Predpokladaný odber počas 6 mesiacov]]</f>
        <v>#REF!</v>
      </c>
      <c r="L1447" s="1">
        <v>648108</v>
      </c>
      <c r="M1447" t="e">
        <f>_xlfn.XLOOKUP(Tabuľka9[[#This Row],[IČO]],#REF!,#REF!)</f>
        <v>#REF!</v>
      </c>
      <c r="N1447" t="e">
        <f>_xlfn.XLOOKUP(Tabuľka9[[#This Row],[IČO]],#REF!,#REF!)</f>
        <v>#REF!</v>
      </c>
    </row>
    <row r="1448" spans="1:14" hidden="1" x14ac:dyDescent="0.35">
      <c r="A1448" t="s">
        <v>95</v>
      </c>
      <c r="B1448" t="s">
        <v>105</v>
      </c>
      <c r="C1448" t="s">
        <v>13</v>
      </c>
      <c r="E1448" s="10">
        <f>IF(COUNTIF(cis_DPH!$B$2:$B$84,B1448)&gt;0,D1448*1.1,IF(COUNTIF(cis_DPH!$B$85:$B$171,B1448)&gt;0,D1448*1.2,"chyba"))</f>
        <v>0</v>
      </c>
      <c r="G1448" s="16" t="e">
        <f>_xlfn.XLOOKUP(Tabuľka9[[#This Row],[položka]],#REF!,#REF!)</f>
        <v>#REF!</v>
      </c>
      <c r="I1448" s="15">
        <f>Tabuľka9[[#This Row],[Aktuálna cena v RZ s DPH]]*Tabuľka9[[#This Row],[Priemerný odber za mesiac]]</f>
        <v>0</v>
      </c>
      <c r="K1448" s="17" t="e">
        <f>Tabuľka9[[#This Row],[Cena za MJ s DPH]]*Tabuľka9[[#This Row],[Predpokladaný odber počas 6 mesiacov]]</f>
        <v>#REF!</v>
      </c>
      <c r="L1448" s="1">
        <v>648108</v>
      </c>
      <c r="M1448" t="e">
        <f>_xlfn.XLOOKUP(Tabuľka9[[#This Row],[IČO]],#REF!,#REF!)</f>
        <v>#REF!</v>
      </c>
      <c r="N1448" t="e">
        <f>_xlfn.XLOOKUP(Tabuľka9[[#This Row],[IČO]],#REF!,#REF!)</f>
        <v>#REF!</v>
      </c>
    </row>
    <row r="1449" spans="1:14" hidden="1" x14ac:dyDescent="0.35">
      <c r="A1449" t="s">
        <v>95</v>
      </c>
      <c r="B1449" t="s">
        <v>106</v>
      </c>
      <c r="C1449" t="s">
        <v>13</v>
      </c>
      <c r="E1449" s="10">
        <f>IF(COUNTIF(cis_DPH!$B$2:$B$84,B1449)&gt;0,D1449*1.1,IF(COUNTIF(cis_DPH!$B$85:$B$171,B1449)&gt;0,D1449*1.2,"chyba"))</f>
        <v>0</v>
      </c>
      <c r="G1449" s="16" t="e">
        <f>_xlfn.XLOOKUP(Tabuľka9[[#This Row],[položka]],#REF!,#REF!)</f>
        <v>#REF!</v>
      </c>
      <c r="I1449" s="15">
        <f>Tabuľka9[[#This Row],[Aktuálna cena v RZ s DPH]]*Tabuľka9[[#This Row],[Priemerný odber za mesiac]]</f>
        <v>0</v>
      </c>
      <c r="K1449" s="17" t="e">
        <f>Tabuľka9[[#This Row],[Cena za MJ s DPH]]*Tabuľka9[[#This Row],[Predpokladaný odber počas 6 mesiacov]]</f>
        <v>#REF!</v>
      </c>
      <c r="L1449" s="1">
        <v>648108</v>
      </c>
      <c r="M1449" t="e">
        <f>_xlfn.XLOOKUP(Tabuľka9[[#This Row],[IČO]],#REF!,#REF!)</f>
        <v>#REF!</v>
      </c>
      <c r="N1449" t="e">
        <f>_xlfn.XLOOKUP(Tabuľka9[[#This Row],[IČO]],#REF!,#REF!)</f>
        <v>#REF!</v>
      </c>
    </row>
    <row r="1450" spans="1:14" hidden="1" x14ac:dyDescent="0.35">
      <c r="A1450" t="s">
        <v>93</v>
      </c>
      <c r="B1450" t="s">
        <v>107</v>
      </c>
      <c r="C1450" t="s">
        <v>48</v>
      </c>
      <c r="E1450" s="10">
        <f>IF(COUNTIF(cis_DPH!$B$2:$B$84,B1450)&gt;0,D1450*1.1,IF(COUNTIF(cis_DPH!$B$85:$B$171,B1450)&gt;0,D1450*1.2,"chyba"))</f>
        <v>0</v>
      </c>
      <c r="G1450" s="16" t="e">
        <f>_xlfn.XLOOKUP(Tabuľka9[[#This Row],[položka]],#REF!,#REF!)</f>
        <v>#REF!</v>
      </c>
      <c r="I1450" s="15">
        <f>Tabuľka9[[#This Row],[Aktuálna cena v RZ s DPH]]*Tabuľka9[[#This Row],[Priemerný odber za mesiac]]</f>
        <v>0</v>
      </c>
      <c r="K1450" s="17" t="e">
        <f>Tabuľka9[[#This Row],[Cena za MJ s DPH]]*Tabuľka9[[#This Row],[Predpokladaný odber počas 6 mesiacov]]</f>
        <v>#REF!</v>
      </c>
      <c r="L1450" s="1">
        <v>648108</v>
      </c>
      <c r="M1450" t="e">
        <f>_xlfn.XLOOKUP(Tabuľka9[[#This Row],[IČO]],#REF!,#REF!)</f>
        <v>#REF!</v>
      </c>
      <c r="N1450" t="e">
        <f>_xlfn.XLOOKUP(Tabuľka9[[#This Row],[IČO]],#REF!,#REF!)</f>
        <v>#REF!</v>
      </c>
    </row>
    <row r="1451" spans="1:14" hidden="1" x14ac:dyDescent="0.35">
      <c r="A1451" t="s">
        <v>95</v>
      </c>
      <c r="B1451" t="s">
        <v>108</v>
      </c>
      <c r="C1451" t="s">
        <v>13</v>
      </c>
      <c r="E1451" s="10">
        <f>IF(COUNTIF(cis_DPH!$B$2:$B$84,B1451)&gt;0,D1451*1.1,IF(COUNTIF(cis_DPH!$B$85:$B$171,B1451)&gt;0,D1451*1.2,"chyba"))</f>
        <v>0</v>
      </c>
      <c r="G1451" s="16" t="e">
        <f>_xlfn.XLOOKUP(Tabuľka9[[#This Row],[položka]],#REF!,#REF!)</f>
        <v>#REF!</v>
      </c>
      <c r="I1451" s="15">
        <f>Tabuľka9[[#This Row],[Aktuálna cena v RZ s DPH]]*Tabuľka9[[#This Row],[Priemerný odber za mesiac]]</f>
        <v>0</v>
      </c>
      <c r="K1451" s="17" t="e">
        <f>Tabuľka9[[#This Row],[Cena za MJ s DPH]]*Tabuľka9[[#This Row],[Predpokladaný odber počas 6 mesiacov]]</f>
        <v>#REF!</v>
      </c>
      <c r="L1451" s="1">
        <v>648108</v>
      </c>
      <c r="M1451" t="e">
        <f>_xlfn.XLOOKUP(Tabuľka9[[#This Row],[IČO]],#REF!,#REF!)</f>
        <v>#REF!</v>
      </c>
      <c r="N1451" t="e">
        <f>_xlfn.XLOOKUP(Tabuľka9[[#This Row],[IČO]],#REF!,#REF!)</f>
        <v>#REF!</v>
      </c>
    </row>
    <row r="1452" spans="1:14" hidden="1" x14ac:dyDescent="0.35">
      <c r="A1452" t="s">
        <v>95</v>
      </c>
      <c r="B1452" t="s">
        <v>109</v>
      </c>
      <c r="C1452" t="s">
        <v>13</v>
      </c>
      <c r="E1452" s="10">
        <f>IF(COUNTIF(cis_DPH!$B$2:$B$84,B1452)&gt;0,D1452*1.1,IF(COUNTIF(cis_DPH!$B$85:$B$171,B1452)&gt;0,D1452*1.2,"chyba"))</f>
        <v>0</v>
      </c>
      <c r="G1452" s="16" t="e">
        <f>_xlfn.XLOOKUP(Tabuľka9[[#This Row],[položka]],#REF!,#REF!)</f>
        <v>#REF!</v>
      </c>
      <c r="I1452" s="15">
        <f>Tabuľka9[[#This Row],[Aktuálna cena v RZ s DPH]]*Tabuľka9[[#This Row],[Priemerný odber za mesiac]]</f>
        <v>0</v>
      </c>
      <c r="K1452" s="17" t="e">
        <f>Tabuľka9[[#This Row],[Cena za MJ s DPH]]*Tabuľka9[[#This Row],[Predpokladaný odber počas 6 mesiacov]]</f>
        <v>#REF!</v>
      </c>
      <c r="L1452" s="1">
        <v>648108</v>
      </c>
      <c r="M1452" t="e">
        <f>_xlfn.XLOOKUP(Tabuľka9[[#This Row],[IČO]],#REF!,#REF!)</f>
        <v>#REF!</v>
      </c>
      <c r="N1452" t="e">
        <f>_xlfn.XLOOKUP(Tabuľka9[[#This Row],[IČO]],#REF!,#REF!)</f>
        <v>#REF!</v>
      </c>
    </row>
    <row r="1453" spans="1:14" hidden="1" x14ac:dyDescent="0.35">
      <c r="A1453" t="s">
        <v>95</v>
      </c>
      <c r="B1453" t="s">
        <v>110</v>
      </c>
      <c r="C1453" t="s">
        <v>13</v>
      </c>
      <c r="D1453" s="9">
        <v>0.33</v>
      </c>
      <c r="E1453" s="10">
        <f>IF(COUNTIF(cis_DPH!$B$2:$B$84,B1453)&gt;0,D1453*1.1,IF(COUNTIF(cis_DPH!$B$85:$B$171,B1453)&gt;0,D1453*1.2,"chyba"))</f>
        <v>0.36300000000000004</v>
      </c>
      <c r="G1453" s="16" t="e">
        <f>_xlfn.XLOOKUP(Tabuľka9[[#This Row],[položka]],#REF!,#REF!)</f>
        <v>#REF!</v>
      </c>
      <c r="H1453">
        <v>20</v>
      </c>
      <c r="I1453" s="15">
        <f>Tabuľka9[[#This Row],[Aktuálna cena v RZ s DPH]]*Tabuľka9[[#This Row],[Priemerný odber za mesiac]]</f>
        <v>7.2600000000000007</v>
      </c>
      <c r="K1453" s="17" t="e">
        <f>Tabuľka9[[#This Row],[Cena za MJ s DPH]]*Tabuľka9[[#This Row],[Predpokladaný odber počas 6 mesiacov]]</f>
        <v>#REF!</v>
      </c>
      <c r="L1453" s="1">
        <v>648108</v>
      </c>
      <c r="M1453" t="e">
        <f>_xlfn.XLOOKUP(Tabuľka9[[#This Row],[IČO]],#REF!,#REF!)</f>
        <v>#REF!</v>
      </c>
      <c r="N1453" t="e">
        <f>_xlfn.XLOOKUP(Tabuľka9[[#This Row],[IČO]],#REF!,#REF!)</f>
        <v>#REF!</v>
      </c>
    </row>
    <row r="1454" spans="1:14" hidden="1" x14ac:dyDescent="0.35">
      <c r="A1454" t="s">
        <v>95</v>
      </c>
      <c r="B1454" t="s">
        <v>111</v>
      </c>
      <c r="C1454" t="s">
        <v>13</v>
      </c>
      <c r="D1454" s="9">
        <v>7.28</v>
      </c>
      <c r="E1454" s="10">
        <f>IF(COUNTIF(cis_DPH!$B$2:$B$84,B1454)&gt;0,D1454*1.1,IF(COUNTIF(cis_DPH!$B$85:$B$171,B1454)&gt;0,D1454*1.2,"chyba"))</f>
        <v>8.0080000000000009</v>
      </c>
      <c r="G1454" s="16" t="e">
        <f>_xlfn.XLOOKUP(Tabuľka9[[#This Row],[položka]],#REF!,#REF!)</f>
        <v>#REF!</v>
      </c>
      <c r="H1454">
        <v>60</v>
      </c>
      <c r="I1454" s="15">
        <f>Tabuľka9[[#This Row],[Aktuálna cena v RZ s DPH]]*Tabuľka9[[#This Row],[Priemerný odber za mesiac]]</f>
        <v>480.48000000000008</v>
      </c>
      <c r="J1454">
        <v>50</v>
      </c>
      <c r="K1454" s="17" t="e">
        <f>Tabuľka9[[#This Row],[Cena za MJ s DPH]]*Tabuľka9[[#This Row],[Predpokladaný odber počas 6 mesiacov]]</f>
        <v>#REF!</v>
      </c>
      <c r="L1454" s="1">
        <v>648108</v>
      </c>
      <c r="M1454" t="e">
        <f>_xlfn.XLOOKUP(Tabuľka9[[#This Row],[IČO]],#REF!,#REF!)</f>
        <v>#REF!</v>
      </c>
      <c r="N1454" t="e">
        <f>_xlfn.XLOOKUP(Tabuľka9[[#This Row],[IČO]],#REF!,#REF!)</f>
        <v>#REF!</v>
      </c>
    </row>
    <row r="1455" spans="1:14" hidden="1" x14ac:dyDescent="0.35">
      <c r="A1455" t="s">
        <v>95</v>
      </c>
      <c r="B1455" t="s">
        <v>112</v>
      </c>
      <c r="C1455" t="s">
        <v>48</v>
      </c>
      <c r="D1455" s="9">
        <v>1.597</v>
      </c>
      <c r="E1455" s="10">
        <f>IF(COUNTIF(cis_DPH!$B$2:$B$84,B1455)&gt;0,D1455*1.1,IF(COUNTIF(cis_DPH!$B$85:$B$171,B1455)&gt;0,D1455*1.2,"chyba"))</f>
        <v>1.7567000000000002</v>
      </c>
      <c r="G1455" s="16" t="e">
        <f>_xlfn.XLOOKUP(Tabuľka9[[#This Row],[položka]],#REF!,#REF!)</f>
        <v>#REF!</v>
      </c>
      <c r="H1455">
        <v>30</v>
      </c>
      <c r="I1455" s="15">
        <f>Tabuľka9[[#This Row],[Aktuálna cena v RZ s DPH]]*Tabuľka9[[#This Row],[Priemerný odber za mesiac]]</f>
        <v>52.701000000000008</v>
      </c>
      <c r="K1455" s="17" t="e">
        <f>Tabuľka9[[#This Row],[Cena za MJ s DPH]]*Tabuľka9[[#This Row],[Predpokladaný odber počas 6 mesiacov]]</f>
        <v>#REF!</v>
      </c>
      <c r="L1455" s="1">
        <v>648108</v>
      </c>
      <c r="M1455" t="e">
        <f>_xlfn.XLOOKUP(Tabuľka9[[#This Row],[IČO]],#REF!,#REF!)</f>
        <v>#REF!</v>
      </c>
      <c r="N1455" t="e">
        <f>_xlfn.XLOOKUP(Tabuľka9[[#This Row],[IČO]],#REF!,#REF!)</f>
        <v>#REF!</v>
      </c>
    </row>
    <row r="1456" spans="1:14" hidden="1" x14ac:dyDescent="0.35">
      <c r="A1456" t="s">
        <v>95</v>
      </c>
      <c r="B1456" t="s">
        <v>113</v>
      </c>
      <c r="C1456" t="s">
        <v>13</v>
      </c>
      <c r="D1456" s="9">
        <v>4.04</v>
      </c>
      <c r="E1456" s="10">
        <f>IF(COUNTIF(cis_DPH!$B$2:$B$84,B1456)&gt;0,D1456*1.1,IF(COUNTIF(cis_DPH!$B$85:$B$171,B1456)&gt;0,D1456*1.2,"chyba"))</f>
        <v>4.4440000000000008</v>
      </c>
      <c r="G1456" s="16" t="e">
        <f>_xlfn.XLOOKUP(Tabuľka9[[#This Row],[položka]],#REF!,#REF!)</f>
        <v>#REF!</v>
      </c>
      <c r="H1456">
        <v>20</v>
      </c>
      <c r="I1456" s="15">
        <f>Tabuľka9[[#This Row],[Aktuálna cena v RZ s DPH]]*Tabuľka9[[#This Row],[Priemerný odber za mesiac]]</f>
        <v>88.880000000000024</v>
      </c>
      <c r="K1456" s="17" t="e">
        <f>Tabuľka9[[#This Row],[Cena za MJ s DPH]]*Tabuľka9[[#This Row],[Predpokladaný odber počas 6 mesiacov]]</f>
        <v>#REF!</v>
      </c>
      <c r="L1456" s="1">
        <v>648108</v>
      </c>
      <c r="M1456" t="e">
        <f>_xlfn.XLOOKUP(Tabuľka9[[#This Row],[IČO]],#REF!,#REF!)</f>
        <v>#REF!</v>
      </c>
      <c r="N1456" t="e">
        <f>_xlfn.XLOOKUP(Tabuľka9[[#This Row],[IČO]],#REF!,#REF!)</f>
        <v>#REF!</v>
      </c>
    </row>
    <row r="1457" spans="1:14" hidden="1" x14ac:dyDescent="0.35">
      <c r="A1457" t="s">
        <v>95</v>
      </c>
      <c r="B1457" t="s">
        <v>114</v>
      </c>
      <c r="C1457" t="s">
        <v>13</v>
      </c>
      <c r="D1457" s="9">
        <v>4.04</v>
      </c>
      <c r="E1457" s="10">
        <f>IF(COUNTIF(cis_DPH!$B$2:$B$84,B1457)&gt;0,D1457*1.1,IF(COUNTIF(cis_DPH!$B$85:$B$171,B1457)&gt;0,D1457*1.2,"chyba"))</f>
        <v>4.4440000000000008</v>
      </c>
      <c r="G1457" s="16" t="e">
        <f>_xlfn.XLOOKUP(Tabuľka9[[#This Row],[položka]],#REF!,#REF!)</f>
        <v>#REF!</v>
      </c>
      <c r="I1457" s="15">
        <f>Tabuľka9[[#This Row],[Aktuálna cena v RZ s DPH]]*Tabuľka9[[#This Row],[Priemerný odber za mesiac]]</f>
        <v>0</v>
      </c>
      <c r="K1457" s="17" t="e">
        <f>Tabuľka9[[#This Row],[Cena za MJ s DPH]]*Tabuľka9[[#This Row],[Predpokladaný odber počas 6 mesiacov]]</f>
        <v>#REF!</v>
      </c>
      <c r="L1457" s="1">
        <v>648108</v>
      </c>
      <c r="M1457" t="e">
        <f>_xlfn.XLOOKUP(Tabuľka9[[#This Row],[IČO]],#REF!,#REF!)</f>
        <v>#REF!</v>
      </c>
      <c r="N1457" t="e">
        <f>_xlfn.XLOOKUP(Tabuľka9[[#This Row],[IČO]],#REF!,#REF!)</f>
        <v>#REF!</v>
      </c>
    </row>
    <row r="1458" spans="1:14" hidden="1" x14ac:dyDescent="0.35">
      <c r="A1458" t="s">
        <v>95</v>
      </c>
      <c r="B1458" t="s">
        <v>115</v>
      </c>
      <c r="C1458" t="s">
        <v>13</v>
      </c>
      <c r="D1458" s="9">
        <v>2.1800000000000002</v>
      </c>
      <c r="E1458" s="10">
        <f>IF(COUNTIF(cis_DPH!$B$2:$B$84,B1458)&gt;0,D1458*1.1,IF(COUNTIF(cis_DPH!$B$85:$B$171,B1458)&gt;0,D1458*1.2,"chyba"))</f>
        <v>2.3980000000000006</v>
      </c>
      <c r="G1458" s="16" t="e">
        <f>_xlfn.XLOOKUP(Tabuľka9[[#This Row],[položka]],#REF!,#REF!)</f>
        <v>#REF!</v>
      </c>
      <c r="H1458">
        <v>20</v>
      </c>
      <c r="I1458" s="15">
        <f>Tabuľka9[[#This Row],[Aktuálna cena v RZ s DPH]]*Tabuľka9[[#This Row],[Priemerný odber za mesiac]]</f>
        <v>47.960000000000008</v>
      </c>
      <c r="J1458">
        <v>20</v>
      </c>
      <c r="K1458" s="17" t="e">
        <f>Tabuľka9[[#This Row],[Cena za MJ s DPH]]*Tabuľka9[[#This Row],[Predpokladaný odber počas 6 mesiacov]]</f>
        <v>#REF!</v>
      </c>
      <c r="L1458" s="1">
        <v>648108</v>
      </c>
      <c r="M1458" t="e">
        <f>_xlfn.XLOOKUP(Tabuľka9[[#This Row],[IČO]],#REF!,#REF!)</f>
        <v>#REF!</v>
      </c>
      <c r="N1458" t="e">
        <f>_xlfn.XLOOKUP(Tabuľka9[[#This Row],[IČO]],#REF!,#REF!)</f>
        <v>#REF!</v>
      </c>
    </row>
    <row r="1459" spans="1:14" hidden="1" x14ac:dyDescent="0.35">
      <c r="A1459" t="s">
        <v>95</v>
      </c>
      <c r="B1459" t="s">
        <v>116</v>
      </c>
      <c r="C1459" t="s">
        <v>13</v>
      </c>
      <c r="E1459" s="10">
        <f>IF(COUNTIF(cis_DPH!$B$2:$B$84,B1459)&gt;0,D1459*1.1,IF(COUNTIF(cis_DPH!$B$85:$B$171,B1459)&gt;0,D1459*1.2,"chyba"))</f>
        <v>0</v>
      </c>
      <c r="G1459" s="16" t="e">
        <f>_xlfn.XLOOKUP(Tabuľka9[[#This Row],[položka]],#REF!,#REF!)</f>
        <v>#REF!</v>
      </c>
      <c r="I1459" s="15">
        <f>Tabuľka9[[#This Row],[Aktuálna cena v RZ s DPH]]*Tabuľka9[[#This Row],[Priemerný odber za mesiac]]</f>
        <v>0</v>
      </c>
      <c r="K1459" s="17" t="e">
        <f>Tabuľka9[[#This Row],[Cena za MJ s DPH]]*Tabuľka9[[#This Row],[Predpokladaný odber počas 6 mesiacov]]</f>
        <v>#REF!</v>
      </c>
      <c r="L1459" s="1">
        <v>648108</v>
      </c>
      <c r="M1459" t="e">
        <f>_xlfn.XLOOKUP(Tabuľka9[[#This Row],[IČO]],#REF!,#REF!)</f>
        <v>#REF!</v>
      </c>
      <c r="N1459" t="e">
        <f>_xlfn.XLOOKUP(Tabuľka9[[#This Row],[IČO]],#REF!,#REF!)</f>
        <v>#REF!</v>
      </c>
    </row>
    <row r="1460" spans="1:14" hidden="1" x14ac:dyDescent="0.35">
      <c r="A1460" t="s">
        <v>84</v>
      </c>
      <c r="B1460" t="s">
        <v>117</v>
      </c>
      <c r="C1460" t="s">
        <v>13</v>
      </c>
      <c r="E1460" s="10">
        <f>IF(COUNTIF(cis_DPH!$B$2:$B$84,B1460)&gt;0,D1460*1.1,IF(COUNTIF(cis_DPH!$B$85:$B$171,B1460)&gt;0,D1460*1.2,"chyba"))</f>
        <v>0</v>
      </c>
      <c r="G1460" s="16" t="e">
        <f>_xlfn.XLOOKUP(Tabuľka9[[#This Row],[položka]],#REF!,#REF!)</f>
        <v>#REF!</v>
      </c>
      <c r="I1460" s="15">
        <f>Tabuľka9[[#This Row],[Aktuálna cena v RZ s DPH]]*Tabuľka9[[#This Row],[Priemerný odber za mesiac]]</f>
        <v>0</v>
      </c>
      <c r="K1460" s="17" t="e">
        <f>Tabuľka9[[#This Row],[Cena za MJ s DPH]]*Tabuľka9[[#This Row],[Predpokladaný odber počas 6 mesiacov]]</f>
        <v>#REF!</v>
      </c>
      <c r="L1460" s="1">
        <v>648108</v>
      </c>
      <c r="M1460" t="e">
        <f>_xlfn.XLOOKUP(Tabuľka9[[#This Row],[IČO]],#REF!,#REF!)</f>
        <v>#REF!</v>
      </c>
      <c r="N1460" t="e">
        <f>_xlfn.XLOOKUP(Tabuľka9[[#This Row],[IČO]],#REF!,#REF!)</f>
        <v>#REF!</v>
      </c>
    </row>
    <row r="1461" spans="1:14" hidden="1" x14ac:dyDescent="0.35">
      <c r="A1461" t="s">
        <v>84</v>
      </c>
      <c r="B1461" t="s">
        <v>118</v>
      </c>
      <c r="C1461" t="s">
        <v>13</v>
      </c>
      <c r="E1461" s="10">
        <f>IF(COUNTIF(cis_DPH!$B$2:$B$84,B1461)&gt;0,D1461*1.1,IF(COUNTIF(cis_DPH!$B$85:$B$171,B1461)&gt;0,D1461*1.2,"chyba"))</f>
        <v>0</v>
      </c>
      <c r="G1461" s="16" t="e">
        <f>_xlfn.XLOOKUP(Tabuľka9[[#This Row],[položka]],#REF!,#REF!)</f>
        <v>#REF!</v>
      </c>
      <c r="I1461" s="15">
        <f>Tabuľka9[[#This Row],[Aktuálna cena v RZ s DPH]]*Tabuľka9[[#This Row],[Priemerný odber za mesiac]]</f>
        <v>0</v>
      </c>
      <c r="K1461" s="17" t="e">
        <f>Tabuľka9[[#This Row],[Cena za MJ s DPH]]*Tabuľka9[[#This Row],[Predpokladaný odber počas 6 mesiacov]]</f>
        <v>#REF!</v>
      </c>
      <c r="L1461" s="1">
        <v>648108</v>
      </c>
      <c r="M1461" t="e">
        <f>_xlfn.XLOOKUP(Tabuľka9[[#This Row],[IČO]],#REF!,#REF!)</f>
        <v>#REF!</v>
      </c>
      <c r="N1461" t="e">
        <f>_xlfn.XLOOKUP(Tabuľka9[[#This Row],[IČO]],#REF!,#REF!)</f>
        <v>#REF!</v>
      </c>
    </row>
    <row r="1462" spans="1:14" hidden="1" x14ac:dyDescent="0.35">
      <c r="A1462" t="s">
        <v>84</v>
      </c>
      <c r="B1462" t="s">
        <v>119</v>
      </c>
      <c r="C1462" t="s">
        <v>13</v>
      </c>
      <c r="D1462" s="9">
        <v>7.81</v>
      </c>
      <c r="E1462" s="10">
        <f>IF(COUNTIF(cis_DPH!$B$2:$B$84,B1462)&gt;0,D1462*1.1,IF(COUNTIF(cis_DPH!$B$85:$B$171,B1462)&gt;0,D1462*1.2,"chyba"))</f>
        <v>8.5910000000000011</v>
      </c>
      <c r="G1462" s="16" t="e">
        <f>_xlfn.XLOOKUP(Tabuľka9[[#This Row],[položka]],#REF!,#REF!)</f>
        <v>#REF!</v>
      </c>
      <c r="H1462">
        <v>3</v>
      </c>
      <c r="I1462" s="15">
        <f>Tabuľka9[[#This Row],[Aktuálna cena v RZ s DPH]]*Tabuľka9[[#This Row],[Priemerný odber za mesiac]]</f>
        <v>25.773000000000003</v>
      </c>
      <c r="K1462" s="17" t="e">
        <f>Tabuľka9[[#This Row],[Cena za MJ s DPH]]*Tabuľka9[[#This Row],[Predpokladaný odber počas 6 mesiacov]]</f>
        <v>#REF!</v>
      </c>
      <c r="L1462" s="1">
        <v>648108</v>
      </c>
      <c r="M1462" t="e">
        <f>_xlfn.XLOOKUP(Tabuľka9[[#This Row],[IČO]],#REF!,#REF!)</f>
        <v>#REF!</v>
      </c>
      <c r="N1462" t="e">
        <f>_xlfn.XLOOKUP(Tabuľka9[[#This Row],[IČO]],#REF!,#REF!)</f>
        <v>#REF!</v>
      </c>
    </row>
    <row r="1463" spans="1:14" hidden="1" x14ac:dyDescent="0.35">
      <c r="A1463" t="s">
        <v>84</v>
      </c>
      <c r="B1463" t="s">
        <v>120</v>
      </c>
      <c r="C1463" t="s">
        <v>13</v>
      </c>
      <c r="E1463" s="10">
        <f>IF(COUNTIF(cis_DPH!$B$2:$B$84,B1463)&gt;0,D1463*1.1,IF(COUNTIF(cis_DPH!$B$85:$B$171,B1463)&gt;0,D1463*1.2,"chyba"))</f>
        <v>0</v>
      </c>
      <c r="G1463" s="16" t="e">
        <f>_xlfn.XLOOKUP(Tabuľka9[[#This Row],[položka]],#REF!,#REF!)</f>
        <v>#REF!</v>
      </c>
      <c r="I1463" s="15">
        <f>Tabuľka9[[#This Row],[Aktuálna cena v RZ s DPH]]*Tabuľka9[[#This Row],[Priemerný odber za mesiac]]</f>
        <v>0</v>
      </c>
      <c r="K1463" s="17" t="e">
        <f>Tabuľka9[[#This Row],[Cena za MJ s DPH]]*Tabuľka9[[#This Row],[Predpokladaný odber počas 6 mesiacov]]</f>
        <v>#REF!</v>
      </c>
      <c r="L1463" s="1">
        <v>648108</v>
      </c>
      <c r="M1463" t="e">
        <f>_xlfn.XLOOKUP(Tabuľka9[[#This Row],[IČO]],#REF!,#REF!)</f>
        <v>#REF!</v>
      </c>
      <c r="N1463" t="e">
        <f>_xlfn.XLOOKUP(Tabuľka9[[#This Row],[IČO]],#REF!,#REF!)</f>
        <v>#REF!</v>
      </c>
    </row>
    <row r="1464" spans="1:14" hidden="1" x14ac:dyDescent="0.35">
      <c r="A1464" t="s">
        <v>84</v>
      </c>
      <c r="B1464" t="s">
        <v>121</v>
      </c>
      <c r="C1464" t="s">
        <v>13</v>
      </c>
      <c r="E1464" s="10">
        <f>IF(COUNTIF(cis_DPH!$B$2:$B$84,B1464)&gt;0,D1464*1.1,IF(COUNTIF(cis_DPH!$B$85:$B$171,B1464)&gt;0,D1464*1.2,"chyba"))</f>
        <v>0</v>
      </c>
      <c r="G1464" s="16" t="e">
        <f>_xlfn.XLOOKUP(Tabuľka9[[#This Row],[položka]],#REF!,#REF!)</f>
        <v>#REF!</v>
      </c>
      <c r="I1464" s="15">
        <f>Tabuľka9[[#This Row],[Aktuálna cena v RZ s DPH]]*Tabuľka9[[#This Row],[Priemerný odber za mesiac]]</f>
        <v>0</v>
      </c>
      <c r="K1464" s="17" t="e">
        <f>Tabuľka9[[#This Row],[Cena za MJ s DPH]]*Tabuľka9[[#This Row],[Predpokladaný odber počas 6 mesiacov]]</f>
        <v>#REF!</v>
      </c>
      <c r="L1464" s="1">
        <v>648108</v>
      </c>
      <c r="M1464" t="e">
        <f>_xlfn.XLOOKUP(Tabuľka9[[#This Row],[IČO]],#REF!,#REF!)</f>
        <v>#REF!</v>
      </c>
      <c r="N1464" t="e">
        <f>_xlfn.XLOOKUP(Tabuľka9[[#This Row],[IČO]],#REF!,#REF!)</f>
        <v>#REF!</v>
      </c>
    </row>
    <row r="1465" spans="1:14" hidden="1" x14ac:dyDescent="0.35">
      <c r="A1465" t="s">
        <v>84</v>
      </c>
      <c r="B1465" t="s">
        <v>122</v>
      </c>
      <c r="C1465" t="s">
        <v>13</v>
      </c>
      <c r="E1465" s="10">
        <f>IF(COUNTIF(cis_DPH!$B$2:$B$84,B1465)&gt;0,D1465*1.1,IF(COUNTIF(cis_DPH!$B$85:$B$171,B1465)&gt;0,D1465*1.2,"chyba"))</f>
        <v>0</v>
      </c>
      <c r="G1465" s="16" t="e">
        <f>_xlfn.XLOOKUP(Tabuľka9[[#This Row],[položka]],#REF!,#REF!)</f>
        <v>#REF!</v>
      </c>
      <c r="I1465" s="15">
        <f>Tabuľka9[[#This Row],[Aktuálna cena v RZ s DPH]]*Tabuľka9[[#This Row],[Priemerný odber za mesiac]]</f>
        <v>0</v>
      </c>
      <c r="K1465" s="17" t="e">
        <f>Tabuľka9[[#This Row],[Cena za MJ s DPH]]*Tabuľka9[[#This Row],[Predpokladaný odber počas 6 mesiacov]]</f>
        <v>#REF!</v>
      </c>
      <c r="L1465" s="1">
        <v>648108</v>
      </c>
      <c r="M1465" t="e">
        <f>_xlfn.XLOOKUP(Tabuľka9[[#This Row],[IČO]],#REF!,#REF!)</f>
        <v>#REF!</v>
      </c>
      <c r="N1465" t="e">
        <f>_xlfn.XLOOKUP(Tabuľka9[[#This Row],[IČO]],#REF!,#REF!)</f>
        <v>#REF!</v>
      </c>
    </row>
    <row r="1466" spans="1:14" hidden="1" x14ac:dyDescent="0.35">
      <c r="A1466" t="s">
        <v>84</v>
      </c>
      <c r="B1466" t="s">
        <v>123</v>
      </c>
      <c r="C1466" t="s">
        <v>13</v>
      </c>
      <c r="D1466" s="9">
        <v>8.5399999999999991</v>
      </c>
      <c r="E1466" s="10">
        <f>IF(COUNTIF(cis_DPH!$B$2:$B$84,B1466)&gt;0,D1466*1.1,IF(COUNTIF(cis_DPH!$B$85:$B$171,B1466)&gt;0,D1466*1.2,"chyba"))</f>
        <v>9.3940000000000001</v>
      </c>
      <c r="G1466" s="16" t="e">
        <f>_xlfn.XLOOKUP(Tabuľka9[[#This Row],[položka]],#REF!,#REF!)</f>
        <v>#REF!</v>
      </c>
      <c r="H1466">
        <v>33</v>
      </c>
      <c r="I1466" s="15">
        <f>Tabuľka9[[#This Row],[Aktuálna cena v RZ s DPH]]*Tabuľka9[[#This Row],[Priemerný odber za mesiac]]</f>
        <v>310.00200000000001</v>
      </c>
      <c r="K1466" s="17" t="e">
        <f>Tabuľka9[[#This Row],[Cena za MJ s DPH]]*Tabuľka9[[#This Row],[Predpokladaný odber počas 6 mesiacov]]</f>
        <v>#REF!</v>
      </c>
      <c r="L1466" s="1">
        <v>648108</v>
      </c>
      <c r="M1466" t="e">
        <f>_xlfn.XLOOKUP(Tabuľka9[[#This Row],[IČO]],#REF!,#REF!)</f>
        <v>#REF!</v>
      </c>
      <c r="N1466" t="e">
        <f>_xlfn.XLOOKUP(Tabuľka9[[#This Row],[IČO]],#REF!,#REF!)</f>
        <v>#REF!</v>
      </c>
    </row>
    <row r="1467" spans="1:14" hidden="1" x14ac:dyDescent="0.35">
      <c r="A1467" t="s">
        <v>84</v>
      </c>
      <c r="B1467" t="s">
        <v>124</v>
      </c>
      <c r="C1467" t="s">
        <v>13</v>
      </c>
      <c r="D1467" s="9">
        <v>8.15</v>
      </c>
      <c r="E1467" s="10">
        <f>IF(COUNTIF(cis_DPH!$B$2:$B$84,B1467)&gt;0,D1467*1.1,IF(COUNTIF(cis_DPH!$B$85:$B$171,B1467)&gt;0,D1467*1.2,"chyba"))</f>
        <v>8.9650000000000016</v>
      </c>
      <c r="G1467" s="16" t="e">
        <f>_xlfn.XLOOKUP(Tabuľka9[[#This Row],[položka]],#REF!,#REF!)</f>
        <v>#REF!</v>
      </c>
      <c r="I1467" s="15">
        <f>Tabuľka9[[#This Row],[Aktuálna cena v RZ s DPH]]*Tabuľka9[[#This Row],[Priemerný odber za mesiac]]</f>
        <v>0</v>
      </c>
      <c r="K1467" s="17" t="e">
        <f>Tabuľka9[[#This Row],[Cena za MJ s DPH]]*Tabuľka9[[#This Row],[Predpokladaný odber počas 6 mesiacov]]</f>
        <v>#REF!</v>
      </c>
      <c r="L1467" s="1">
        <v>648108</v>
      </c>
      <c r="M1467" t="e">
        <f>_xlfn.XLOOKUP(Tabuľka9[[#This Row],[IČO]],#REF!,#REF!)</f>
        <v>#REF!</v>
      </c>
      <c r="N1467" t="e">
        <f>_xlfn.XLOOKUP(Tabuľka9[[#This Row],[IČO]],#REF!,#REF!)</f>
        <v>#REF!</v>
      </c>
    </row>
    <row r="1468" spans="1:14" hidden="1" x14ac:dyDescent="0.35">
      <c r="A1468" t="s">
        <v>125</v>
      </c>
      <c r="B1468" t="s">
        <v>126</v>
      </c>
      <c r="C1468" t="s">
        <v>13</v>
      </c>
      <c r="E1468" s="10">
        <f>IF(COUNTIF(cis_DPH!$B$2:$B$84,B1468)&gt;0,D1468*1.1,IF(COUNTIF(cis_DPH!$B$85:$B$171,B1468)&gt;0,D1468*1.2,"chyba"))</f>
        <v>0</v>
      </c>
      <c r="G1468" s="16" t="e">
        <f>_xlfn.XLOOKUP(Tabuľka9[[#This Row],[položka]],#REF!,#REF!)</f>
        <v>#REF!</v>
      </c>
      <c r="I1468" s="15">
        <f>Tabuľka9[[#This Row],[Aktuálna cena v RZ s DPH]]*Tabuľka9[[#This Row],[Priemerný odber za mesiac]]</f>
        <v>0</v>
      </c>
      <c r="K1468" s="17" t="e">
        <f>Tabuľka9[[#This Row],[Cena za MJ s DPH]]*Tabuľka9[[#This Row],[Predpokladaný odber počas 6 mesiacov]]</f>
        <v>#REF!</v>
      </c>
      <c r="L1468" s="1">
        <v>648108</v>
      </c>
      <c r="M1468" t="e">
        <f>_xlfn.XLOOKUP(Tabuľka9[[#This Row],[IČO]],#REF!,#REF!)</f>
        <v>#REF!</v>
      </c>
      <c r="N1468" t="e">
        <f>_xlfn.XLOOKUP(Tabuľka9[[#This Row],[IČO]],#REF!,#REF!)</f>
        <v>#REF!</v>
      </c>
    </row>
    <row r="1469" spans="1:14" hidden="1" x14ac:dyDescent="0.35">
      <c r="A1469" t="s">
        <v>125</v>
      </c>
      <c r="B1469" t="s">
        <v>127</v>
      </c>
      <c r="C1469" t="s">
        <v>13</v>
      </c>
      <c r="D1469" s="9">
        <v>2.83</v>
      </c>
      <c r="E1469" s="10">
        <f>IF(COUNTIF(cis_DPH!$B$2:$B$84,B1469)&gt;0,D1469*1.1,IF(COUNTIF(cis_DPH!$B$85:$B$171,B1469)&gt;0,D1469*1.2,"chyba"))</f>
        <v>3.3959999999999999</v>
      </c>
      <c r="G1469" s="16" t="e">
        <f>_xlfn.XLOOKUP(Tabuľka9[[#This Row],[položka]],#REF!,#REF!)</f>
        <v>#REF!</v>
      </c>
      <c r="I1469" s="15">
        <f>Tabuľka9[[#This Row],[Aktuálna cena v RZ s DPH]]*Tabuľka9[[#This Row],[Priemerný odber za mesiac]]</f>
        <v>0</v>
      </c>
      <c r="K1469" s="17" t="e">
        <f>Tabuľka9[[#This Row],[Cena za MJ s DPH]]*Tabuľka9[[#This Row],[Predpokladaný odber počas 6 mesiacov]]</f>
        <v>#REF!</v>
      </c>
      <c r="L1469" s="1">
        <v>648108</v>
      </c>
      <c r="M1469" t="e">
        <f>_xlfn.XLOOKUP(Tabuľka9[[#This Row],[IČO]],#REF!,#REF!)</f>
        <v>#REF!</v>
      </c>
      <c r="N1469" t="e">
        <f>_xlfn.XLOOKUP(Tabuľka9[[#This Row],[IČO]],#REF!,#REF!)</f>
        <v>#REF!</v>
      </c>
    </row>
    <row r="1470" spans="1:14" hidden="1" x14ac:dyDescent="0.35">
      <c r="A1470" t="s">
        <v>125</v>
      </c>
      <c r="B1470" t="s">
        <v>128</v>
      </c>
      <c r="C1470" t="s">
        <v>13</v>
      </c>
      <c r="D1470" s="9">
        <v>4.46</v>
      </c>
      <c r="E1470" s="10">
        <f>IF(COUNTIF(cis_DPH!$B$2:$B$84,B1470)&gt;0,D1470*1.1,IF(COUNTIF(cis_DPH!$B$85:$B$171,B1470)&gt;0,D1470*1.2,"chyba"))</f>
        <v>5.3519999999999994</v>
      </c>
      <c r="G1470" s="16" t="e">
        <f>_xlfn.XLOOKUP(Tabuľka9[[#This Row],[položka]],#REF!,#REF!)</f>
        <v>#REF!</v>
      </c>
      <c r="H1470">
        <v>15</v>
      </c>
      <c r="I1470" s="15">
        <f>Tabuľka9[[#This Row],[Aktuálna cena v RZ s DPH]]*Tabuľka9[[#This Row],[Priemerný odber za mesiac]]</f>
        <v>80.279999999999987</v>
      </c>
      <c r="K1470" s="17" t="e">
        <f>Tabuľka9[[#This Row],[Cena za MJ s DPH]]*Tabuľka9[[#This Row],[Predpokladaný odber počas 6 mesiacov]]</f>
        <v>#REF!</v>
      </c>
      <c r="L1470" s="1">
        <v>648108</v>
      </c>
      <c r="M1470" t="e">
        <f>_xlfn.XLOOKUP(Tabuľka9[[#This Row],[IČO]],#REF!,#REF!)</f>
        <v>#REF!</v>
      </c>
      <c r="N1470" t="e">
        <f>_xlfn.XLOOKUP(Tabuľka9[[#This Row],[IČO]],#REF!,#REF!)</f>
        <v>#REF!</v>
      </c>
    </row>
    <row r="1471" spans="1:14" hidden="1" x14ac:dyDescent="0.35">
      <c r="A1471" t="s">
        <v>125</v>
      </c>
      <c r="B1471" t="s">
        <v>129</v>
      </c>
      <c r="C1471" t="s">
        <v>13</v>
      </c>
      <c r="D1471" s="9">
        <v>3.09</v>
      </c>
      <c r="E1471" s="10">
        <f>IF(COUNTIF(cis_DPH!$B$2:$B$84,B1471)&gt;0,D1471*1.1,IF(COUNTIF(cis_DPH!$B$85:$B$171,B1471)&gt;0,D1471*1.2,"chyba"))</f>
        <v>3.7079999999999997</v>
      </c>
      <c r="G1471" s="16" t="e">
        <f>_xlfn.XLOOKUP(Tabuľka9[[#This Row],[položka]],#REF!,#REF!)</f>
        <v>#REF!</v>
      </c>
      <c r="H1471">
        <v>7</v>
      </c>
      <c r="I1471" s="15">
        <f>Tabuľka9[[#This Row],[Aktuálna cena v RZ s DPH]]*Tabuľka9[[#This Row],[Priemerný odber za mesiac]]</f>
        <v>25.956</v>
      </c>
      <c r="K1471" s="17" t="e">
        <f>Tabuľka9[[#This Row],[Cena za MJ s DPH]]*Tabuľka9[[#This Row],[Predpokladaný odber počas 6 mesiacov]]</f>
        <v>#REF!</v>
      </c>
      <c r="L1471" s="1">
        <v>648108</v>
      </c>
      <c r="M1471" t="e">
        <f>_xlfn.XLOOKUP(Tabuľka9[[#This Row],[IČO]],#REF!,#REF!)</f>
        <v>#REF!</v>
      </c>
      <c r="N1471" t="e">
        <f>_xlfn.XLOOKUP(Tabuľka9[[#This Row],[IČO]],#REF!,#REF!)</f>
        <v>#REF!</v>
      </c>
    </row>
    <row r="1472" spans="1:14" hidden="1" x14ac:dyDescent="0.35">
      <c r="A1472" t="s">
        <v>125</v>
      </c>
      <c r="B1472" t="s">
        <v>130</v>
      </c>
      <c r="C1472" t="s">
        <v>13</v>
      </c>
      <c r="E1472" s="10">
        <f>IF(COUNTIF(cis_DPH!$B$2:$B$84,B1472)&gt;0,D1472*1.1,IF(COUNTIF(cis_DPH!$B$85:$B$171,B1472)&gt;0,D1472*1.2,"chyba"))</f>
        <v>0</v>
      </c>
      <c r="G1472" s="16" t="e">
        <f>_xlfn.XLOOKUP(Tabuľka9[[#This Row],[položka]],#REF!,#REF!)</f>
        <v>#REF!</v>
      </c>
      <c r="I1472" s="15">
        <f>Tabuľka9[[#This Row],[Aktuálna cena v RZ s DPH]]*Tabuľka9[[#This Row],[Priemerný odber za mesiac]]</f>
        <v>0</v>
      </c>
      <c r="K1472" s="17" t="e">
        <f>Tabuľka9[[#This Row],[Cena za MJ s DPH]]*Tabuľka9[[#This Row],[Predpokladaný odber počas 6 mesiacov]]</f>
        <v>#REF!</v>
      </c>
      <c r="L1472" s="1">
        <v>648108</v>
      </c>
      <c r="M1472" t="e">
        <f>_xlfn.XLOOKUP(Tabuľka9[[#This Row],[IČO]],#REF!,#REF!)</f>
        <v>#REF!</v>
      </c>
      <c r="N1472" t="e">
        <f>_xlfn.XLOOKUP(Tabuľka9[[#This Row],[IČO]],#REF!,#REF!)</f>
        <v>#REF!</v>
      </c>
    </row>
    <row r="1473" spans="1:14" hidden="1" x14ac:dyDescent="0.35">
      <c r="A1473" t="s">
        <v>125</v>
      </c>
      <c r="B1473" t="s">
        <v>131</v>
      </c>
      <c r="C1473" t="s">
        <v>13</v>
      </c>
      <c r="E1473" s="10">
        <f>IF(COUNTIF(cis_DPH!$B$2:$B$84,B1473)&gt;0,D1473*1.1,IF(COUNTIF(cis_DPH!$B$85:$B$171,B1473)&gt;0,D1473*1.2,"chyba"))</f>
        <v>0</v>
      </c>
      <c r="G1473" s="16" t="e">
        <f>_xlfn.XLOOKUP(Tabuľka9[[#This Row],[položka]],#REF!,#REF!)</f>
        <v>#REF!</v>
      </c>
      <c r="I1473" s="15">
        <f>Tabuľka9[[#This Row],[Aktuálna cena v RZ s DPH]]*Tabuľka9[[#This Row],[Priemerný odber za mesiac]]</f>
        <v>0</v>
      </c>
      <c r="K1473" s="17" t="e">
        <f>Tabuľka9[[#This Row],[Cena za MJ s DPH]]*Tabuľka9[[#This Row],[Predpokladaný odber počas 6 mesiacov]]</f>
        <v>#REF!</v>
      </c>
      <c r="L1473" s="1">
        <v>648108</v>
      </c>
      <c r="M1473" t="e">
        <f>_xlfn.XLOOKUP(Tabuľka9[[#This Row],[IČO]],#REF!,#REF!)</f>
        <v>#REF!</v>
      </c>
      <c r="N1473" t="e">
        <f>_xlfn.XLOOKUP(Tabuľka9[[#This Row],[IČO]],#REF!,#REF!)</f>
        <v>#REF!</v>
      </c>
    </row>
    <row r="1474" spans="1:14" hidden="1" x14ac:dyDescent="0.35">
      <c r="A1474" t="s">
        <v>125</v>
      </c>
      <c r="B1474" t="s">
        <v>132</v>
      </c>
      <c r="C1474" t="s">
        <v>13</v>
      </c>
      <c r="D1474" s="9">
        <v>4</v>
      </c>
      <c r="E1474" s="10">
        <f>IF(COUNTIF(cis_DPH!$B$2:$B$84,B1474)&gt;0,D1474*1.1,IF(COUNTIF(cis_DPH!$B$85:$B$171,B1474)&gt;0,D1474*1.2,"chyba"))</f>
        <v>4.8</v>
      </c>
      <c r="G1474" s="16" t="e">
        <f>_xlfn.XLOOKUP(Tabuľka9[[#This Row],[položka]],#REF!,#REF!)</f>
        <v>#REF!</v>
      </c>
      <c r="H1474">
        <v>7</v>
      </c>
      <c r="I1474" s="15">
        <f>Tabuľka9[[#This Row],[Aktuálna cena v RZ s DPH]]*Tabuľka9[[#This Row],[Priemerný odber za mesiac]]</f>
        <v>33.6</v>
      </c>
      <c r="K1474" s="17" t="e">
        <f>Tabuľka9[[#This Row],[Cena za MJ s DPH]]*Tabuľka9[[#This Row],[Predpokladaný odber počas 6 mesiacov]]</f>
        <v>#REF!</v>
      </c>
      <c r="L1474" s="1">
        <v>648108</v>
      </c>
      <c r="M1474" t="e">
        <f>_xlfn.XLOOKUP(Tabuľka9[[#This Row],[IČO]],#REF!,#REF!)</f>
        <v>#REF!</v>
      </c>
      <c r="N1474" t="e">
        <f>_xlfn.XLOOKUP(Tabuľka9[[#This Row],[IČO]],#REF!,#REF!)</f>
        <v>#REF!</v>
      </c>
    </row>
    <row r="1475" spans="1:14" hidden="1" x14ac:dyDescent="0.35">
      <c r="A1475" t="s">
        <v>125</v>
      </c>
      <c r="B1475" t="s">
        <v>133</v>
      </c>
      <c r="C1475" t="s">
        <v>13</v>
      </c>
      <c r="D1475" s="9">
        <v>4.46</v>
      </c>
      <c r="E1475" s="10">
        <f>IF(COUNTIF(cis_DPH!$B$2:$B$84,B1475)&gt;0,D1475*1.1,IF(COUNTIF(cis_DPH!$B$85:$B$171,B1475)&gt;0,D1475*1.2,"chyba"))</f>
        <v>5.3519999999999994</v>
      </c>
      <c r="G1475" s="16" t="e">
        <f>_xlfn.XLOOKUP(Tabuľka9[[#This Row],[položka]],#REF!,#REF!)</f>
        <v>#REF!</v>
      </c>
      <c r="H1475">
        <v>10</v>
      </c>
      <c r="I1475" s="15">
        <f>Tabuľka9[[#This Row],[Aktuálna cena v RZ s DPH]]*Tabuľka9[[#This Row],[Priemerný odber za mesiac]]</f>
        <v>53.519999999999996</v>
      </c>
      <c r="K1475" s="17" t="e">
        <f>Tabuľka9[[#This Row],[Cena za MJ s DPH]]*Tabuľka9[[#This Row],[Predpokladaný odber počas 6 mesiacov]]</f>
        <v>#REF!</v>
      </c>
      <c r="L1475" s="1">
        <v>648108</v>
      </c>
      <c r="M1475" t="e">
        <f>_xlfn.XLOOKUP(Tabuľka9[[#This Row],[IČO]],#REF!,#REF!)</f>
        <v>#REF!</v>
      </c>
      <c r="N1475" t="e">
        <f>_xlfn.XLOOKUP(Tabuľka9[[#This Row],[IČO]],#REF!,#REF!)</f>
        <v>#REF!</v>
      </c>
    </row>
    <row r="1476" spans="1:14" hidden="1" x14ac:dyDescent="0.35">
      <c r="A1476" t="s">
        <v>125</v>
      </c>
      <c r="B1476" t="s">
        <v>134</v>
      </c>
      <c r="C1476" t="s">
        <v>13</v>
      </c>
      <c r="E1476" s="10">
        <f>IF(COUNTIF(cis_DPH!$B$2:$B$84,B1476)&gt;0,D1476*1.1,IF(COUNTIF(cis_DPH!$B$85:$B$171,B1476)&gt;0,D1476*1.2,"chyba"))</f>
        <v>0</v>
      </c>
      <c r="G1476" s="16" t="e">
        <f>_xlfn.XLOOKUP(Tabuľka9[[#This Row],[položka]],#REF!,#REF!)</f>
        <v>#REF!</v>
      </c>
      <c r="I1476" s="15">
        <f>Tabuľka9[[#This Row],[Aktuálna cena v RZ s DPH]]*Tabuľka9[[#This Row],[Priemerný odber za mesiac]]</f>
        <v>0</v>
      </c>
      <c r="K1476" s="17" t="e">
        <f>Tabuľka9[[#This Row],[Cena za MJ s DPH]]*Tabuľka9[[#This Row],[Predpokladaný odber počas 6 mesiacov]]</f>
        <v>#REF!</v>
      </c>
      <c r="L1476" s="1">
        <v>648108</v>
      </c>
      <c r="M1476" t="e">
        <f>_xlfn.XLOOKUP(Tabuľka9[[#This Row],[IČO]],#REF!,#REF!)</f>
        <v>#REF!</v>
      </c>
      <c r="N1476" t="e">
        <f>_xlfn.XLOOKUP(Tabuľka9[[#This Row],[IČO]],#REF!,#REF!)</f>
        <v>#REF!</v>
      </c>
    </row>
    <row r="1477" spans="1:14" hidden="1" x14ac:dyDescent="0.35">
      <c r="A1477" t="s">
        <v>125</v>
      </c>
      <c r="B1477" t="s">
        <v>135</v>
      </c>
      <c r="C1477" t="s">
        <v>13</v>
      </c>
      <c r="E1477" s="10">
        <f>IF(COUNTIF(cis_DPH!$B$2:$B$84,B1477)&gt;0,D1477*1.1,IF(COUNTIF(cis_DPH!$B$85:$B$171,B1477)&gt;0,D1477*1.2,"chyba"))</f>
        <v>0</v>
      </c>
      <c r="G1477" s="16" t="e">
        <f>_xlfn.XLOOKUP(Tabuľka9[[#This Row],[položka]],#REF!,#REF!)</f>
        <v>#REF!</v>
      </c>
      <c r="I1477" s="15">
        <f>Tabuľka9[[#This Row],[Aktuálna cena v RZ s DPH]]*Tabuľka9[[#This Row],[Priemerný odber za mesiac]]</f>
        <v>0</v>
      </c>
      <c r="K1477" s="17" t="e">
        <f>Tabuľka9[[#This Row],[Cena za MJ s DPH]]*Tabuľka9[[#This Row],[Predpokladaný odber počas 6 mesiacov]]</f>
        <v>#REF!</v>
      </c>
      <c r="L1477" s="1">
        <v>648108</v>
      </c>
      <c r="M1477" t="e">
        <f>_xlfn.XLOOKUP(Tabuľka9[[#This Row],[IČO]],#REF!,#REF!)</f>
        <v>#REF!</v>
      </c>
      <c r="N1477" t="e">
        <f>_xlfn.XLOOKUP(Tabuľka9[[#This Row],[IČO]],#REF!,#REF!)</f>
        <v>#REF!</v>
      </c>
    </row>
    <row r="1478" spans="1:14" hidden="1" x14ac:dyDescent="0.35">
      <c r="A1478" t="s">
        <v>125</v>
      </c>
      <c r="B1478" t="s">
        <v>136</v>
      </c>
      <c r="C1478" t="s">
        <v>13</v>
      </c>
      <c r="D1478" s="9">
        <v>4.22</v>
      </c>
      <c r="E1478" s="10">
        <f>IF(COUNTIF(cis_DPH!$B$2:$B$84,B1478)&gt;0,D1478*1.1,IF(COUNTIF(cis_DPH!$B$85:$B$171,B1478)&gt;0,D1478*1.2,"chyba"))</f>
        <v>5.0639999999999992</v>
      </c>
      <c r="G1478" s="16" t="e">
        <f>_xlfn.XLOOKUP(Tabuľka9[[#This Row],[položka]],#REF!,#REF!)</f>
        <v>#REF!</v>
      </c>
      <c r="H1478">
        <v>15</v>
      </c>
      <c r="I1478" s="15">
        <f>Tabuľka9[[#This Row],[Aktuálna cena v RZ s DPH]]*Tabuľka9[[#This Row],[Priemerný odber za mesiac]]</f>
        <v>75.959999999999994</v>
      </c>
      <c r="K1478" s="17" t="e">
        <f>Tabuľka9[[#This Row],[Cena za MJ s DPH]]*Tabuľka9[[#This Row],[Predpokladaný odber počas 6 mesiacov]]</f>
        <v>#REF!</v>
      </c>
      <c r="L1478" s="1">
        <v>648108</v>
      </c>
      <c r="M1478" t="e">
        <f>_xlfn.XLOOKUP(Tabuľka9[[#This Row],[IČO]],#REF!,#REF!)</f>
        <v>#REF!</v>
      </c>
      <c r="N1478" t="e">
        <f>_xlfn.XLOOKUP(Tabuľka9[[#This Row],[IČO]],#REF!,#REF!)</f>
        <v>#REF!</v>
      </c>
    </row>
    <row r="1479" spans="1:14" hidden="1" x14ac:dyDescent="0.35">
      <c r="A1479" t="s">
        <v>125</v>
      </c>
      <c r="B1479" t="s">
        <v>137</v>
      </c>
      <c r="C1479" t="s">
        <v>13</v>
      </c>
      <c r="E1479" s="10">
        <f>IF(COUNTIF(cis_DPH!$B$2:$B$84,B1479)&gt;0,D1479*1.1,IF(COUNTIF(cis_DPH!$B$85:$B$171,B1479)&gt;0,D1479*1.2,"chyba"))</f>
        <v>0</v>
      </c>
      <c r="G1479" s="16" t="e">
        <f>_xlfn.XLOOKUP(Tabuľka9[[#This Row],[položka]],#REF!,#REF!)</f>
        <v>#REF!</v>
      </c>
      <c r="I1479" s="15">
        <f>Tabuľka9[[#This Row],[Aktuálna cena v RZ s DPH]]*Tabuľka9[[#This Row],[Priemerný odber za mesiac]]</f>
        <v>0</v>
      </c>
      <c r="K1479" s="17" t="e">
        <f>Tabuľka9[[#This Row],[Cena za MJ s DPH]]*Tabuľka9[[#This Row],[Predpokladaný odber počas 6 mesiacov]]</f>
        <v>#REF!</v>
      </c>
      <c r="L1479" s="1">
        <v>648108</v>
      </c>
      <c r="M1479" t="e">
        <f>_xlfn.XLOOKUP(Tabuľka9[[#This Row],[IČO]],#REF!,#REF!)</f>
        <v>#REF!</v>
      </c>
      <c r="N1479" t="e">
        <f>_xlfn.XLOOKUP(Tabuľka9[[#This Row],[IČO]],#REF!,#REF!)</f>
        <v>#REF!</v>
      </c>
    </row>
    <row r="1480" spans="1:14" hidden="1" x14ac:dyDescent="0.35">
      <c r="A1480" t="s">
        <v>125</v>
      </c>
      <c r="B1480" t="s">
        <v>138</v>
      </c>
      <c r="C1480" t="s">
        <v>13</v>
      </c>
      <c r="E1480" s="10">
        <f>IF(COUNTIF(cis_DPH!$B$2:$B$84,B1480)&gt;0,D1480*1.1,IF(COUNTIF(cis_DPH!$B$85:$B$171,B1480)&gt;0,D1480*1.2,"chyba"))</f>
        <v>0</v>
      </c>
      <c r="G1480" s="16" t="e">
        <f>_xlfn.XLOOKUP(Tabuľka9[[#This Row],[položka]],#REF!,#REF!)</f>
        <v>#REF!</v>
      </c>
      <c r="I1480" s="15">
        <f>Tabuľka9[[#This Row],[Aktuálna cena v RZ s DPH]]*Tabuľka9[[#This Row],[Priemerný odber za mesiac]]</f>
        <v>0</v>
      </c>
      <c r="K1480" s="17" t="e">
        <f>Tabuľka9[[#This Row],[Cena za MJ s DPH]]*Tabuľka9[[#This Row],[Predpokladaný odber počas 6 mesiacov]]</f>
        <v>#REF!</v>
      </c>
      <c r="L1480" s="1">
        <v>648108</v>
      </c>
      <c r="M1480" t="e">
        <f>_xlfn.XLOOKUP(Tabuľka9[[#This Row],[IČO]],#REF!,#REF!)</f>
        <v>#REF!</v>
      </c>
      <c r="N1480" t="e">
        <f>_xlfn.XLOOKUP(Tabuľka9[[#This Row],[IČO]],#REF!,#REF!)</f>
        <v>#REF!</v>
      </c>
    </row>
    <row r="1481" spans="1:14" hidden="1" x14ac:dyDescent="0.35">
      <c r="A1481" t="s">
        <v>125</v>
      </c>
      <c r="B1481" t="s">
        <v>139</v>
      </c>
      <c r="C1481" t="s">
        <v>13</v>
      </c>
      <c r="E1481" s="10">
        <f>IF(COUNTIF(cis_DPH!$B$2:$B$84,B1481)&gt;0,D1481*1.1,IF(COUNTIF(cis_DPH!$B$85:$B$171,B1481)&gt;0,D1481*1.2,"chyba"))</f>
        <v>0</v>
      </c>
      <c r="G1481" s="16" t="e">
        <f>_xlfn.XLOOKUP(Tabuľka9[[#This Row],[položka]],#REF!,#REF!)</f>
        <v>#REF!</v>
      </c>
      <c r="I1481" s="15">
        <f>Tabuľka9[[#This Row],[Aktuálna cena v RZ s DPH]]*Tabuľka9[[#This Row],[Priemerný odber za mesiac]]</f>
        <v>0</v>
      </c>
      <c r="K1481" s="17" t="e">
        <f>Tabuľka9[[#This Row],[Cena za MJ s DPH]]*Tabuľka9[[#This Row],[Predpokladaný odber počas 6 mesiacov]]</f>
        <v>#REF!</v>
      </c>
      <c r="L1481" s="1">
        <v>648108</v>
      </c>
      <c r="M1481" t="e">
        <f>_xlfn.XLOOKUP(Tabuľka9[[#This Row],[IČO]],#REF!,#REF!)</f>
        <v>#REF!</v>
      </c>
      <c r="N1481" t="e">
        <f>_xlfn.XLOOKUP(Tabuľka9[[#This Row],[IČO]],#REF!,#REF!)</f>
        <v>#REF!</v>
      </c>
    </row>
    <row r="1482" spans="1:14" hidden="1" x14ac:dyDescent="0.35">
      <c r="A1482" t="s">
        <v>125</v>
      </c>
      <c r="B1482" t="s">
        <v>140</v>
      </c>
      <c r="C1482" t="s">
        <v>13</v>
      </c>
      <c r="E1482" s="10">
        <f>IF(COUNTIF(cis_DPH!$B$2:$B$84,B1482)&gt;0,D1482*1.1,IF(COUNTIF(cis_DPH!$B$85:$B$171,B1482)&gt;0,D1482*1.2,"chyba"))</f>
        <v>0</v>
      </c>
      <c r="G1482" s="16" t="e">
        <f>_xlfn.XLOOKUP(Tabuľka9[[#This Row],[položka]],#REF!,#REF!)</f>
        <v>#REF!</v>
      </c>
      <c r="I1482" s="15">
        <f>Tabuľka9[[#This Row],[Aktuálna cena v RZ s DPH]]*Tabuľka9[[#This Row],[Priemerný odber za mesiac]]</f>
        <v>0</v>
      </c>
      <c r="K1482" s="17" t="e">
        <f>Tabuľka9[[#This Row],[Cena za MJ s DPH]]*Tabuľka9[[#This Row],[Predpokladaný odber počas 6 mesiacov]]</f>
        <v>#REF!</v>
      </c>
      <c r="L1482" s="1">
        <v>648108</v>
      </c>
      <c r="M1482" t="e">
        <f>_xlfn.XLOOKUP(Tabuľka9[[#This Row],[IČO]],#REF!,#REF!)</f>
        <v>#REF!</v>
      </c>
      <c r="N1482" t="e">
        <f>_xlfn.XLOOKUP(Tabuľka9[[#This Row],[IČO]],#REF!,#REF!)</f>
        <v>#REF!</v>
      </c>
    </row>
    <row r="1483" spans="1:14" hidden="1" x14ac:dyDescent="0.35">
      <c r="A1483" t="s">
        <v>125</v>
      </c>
      <c r="B1483" t="s">
        <v>141</v>
      </c>
      <c r="C1483" t="s">
        <v>13</v>
      </c>
      <c r="E1483" s="10">
        <f>IF(COUNTIF(cis_DPH!$B$2:$B$84,B1483)&gt;0,D1483*1.1,IF(COUNTIF(cis_DPH!$B$85:$B$171,B1483)&gt;0,D1483*1.2,"chyba"))</f>
        <v>0</v>
      </c>
      <c r="G1483" s="16" t="e">
        <f>_xlfn.XLOOKUP(Tabuľka9[[#This Row],[položka]],#REF!,#REF!)</f>
        <v>#REF!</v>
      </c>
      <c r="I1483" s="15">
        <f>Tabuľka9[[#This Row],[Aktuálna cena v RZ s DPH]]*Tabuľka9[[#This Row],[Priemerný odber za mesiac]]</f>
        <v>0</v>
      </c>
      <c r="K1483" s="17" t="e">
        <f>Tabuľka9[[#This Row],[Cena za MJ s DPH]]*Tabuľka9[[#This Row],[Predpokladaný odber počas 6 mesiacov]]</f>
        <v>#REF!</v>
      </c>
      <c r="L1483" s="1">
        <v>648108</v>
      </c>
      <c r="M1483" t="e">
        <f>_xlfn.XLOOKUP(Tabuľka9[[#This Row],[IČO]],#REF!,#REF!)</f>
        <v>#REF!</v>
      </c>
      <c r="N1483" t="e">
        <f>_xlfn.XLOOKUP(Tabuľka9[[#This Row],[IČO]],#REF!,#REF!)</f>
        <v>#REF!</v>
      </c>
    </row>
    <row r="1484" spans="1:14" hidden="1" x14ac:dyDescent="0.35">
      <c r="A1484" t="s">
        <v>125</v>
      </c>
      <c r="B1484" t="s">
        <v>142</v>
      </c>
      <c r="C1484" t="s">
        <v>13</v>
      </c>
      <c r="E1484" s="10">
        <f>IF(COUNTIF(cis_DPH!$B$2:$B$84,B1484)&gt;0,D1484*1.1,IF(COUNTIF(cis_DPH!$B$85:$B$171,B1484)&gt;0,D1484*1.2,"chyba"))</f>
        <v>0</v>
      </c>
      <c r="G1484" s="16" t="e">
        <f>_xlfn.XLOOKUP(Tabuľka9[[#This Row],[položka]],#REF!,#REF!)</f>
        <v>#REF!</v>
      </c>
      <c r="I1484" s="15">
        <f>Tabuľka9[[#This Row],[Aktuálna cena v RZ s DPH]]*Tabuľka9[[#This Row],[Priemerný odber za mesiac]]</f>
        <v>0</v>
      </c>
      <c r="K1484" s="17" t="e">
        <f>Tabuľka9[[#This Row],[Cena za MJ s DPH]]*Tabuľka9[[#This Row],[Predpokladaný odber počas 6 mesiacov]]</f>
        <v>#REF!</v>
      </c>
      <c r="L1484" s="1">
        <v>648108</v>
      </c>
      <c r="M1484" t="e">
        <f>_xlfn.XLOOKUP(Tabuľka9[[#This Row],[IČO]],#REF!,#REF!)</f>
        <v>#REF!</v>
      </c>
      <c r="N1484" t="e">
        <f>_xlfn.XLOOKUP(Tabuľka9[[#This Row],[IČO]],#REF!,#REF!)</f>
        <v>#REF!</v>
      </c>
    </row>
    <row r="1485" spans="1:14" hidden="1" x14ac:dyDescent="0.35">
      <c r="A1485" t="s">
        <v>125</v>
      </c>
      <c r="B1485" t="s">
        <v>143</v>
      </c>
      <c r="C1485" t="s">
        <v>13</v>
      </c>
      <c r="E1485" s="10">
        <f>IF(COUNTIF(cis_DPH!$B$2:$B$84,B1485)&gt;0,D1485*1.1,IF(COUNTIF(cis_DPH!$B$85:$B$171,B1485)&gt;0,D1485*1.2,"chyba"))</f>
        <v>0</v>
      </c>
      <c r="G1485" s="16" t="e">
        <f>_xlfn.XLOOKUP(Tabuľka9[[#This Row],[položka]],#REF!,#REF!)</f>
        <v>#REF!</v>
      </c>
      <c r="I1485" s="15">
        <f>Tabuľka9[[#This Row],[Aktuálna cena v RZ s DPH]]*Tabuľka9[[#This Row],[Priemerný odber za mesiac]]</f>
        <v>0</v>
      </c>
      <c r="K1485" s="17" t="e">
        <f>Tabuľka9[[#This Row],[Cena za MJ s DPH]]*Tabuľka9[[#This Row],[Predpokladaný odber počas 6 mesiacov]]</f>
        <v>#REF!</v>
      </c>
      <c r="L1485" s="1">
        <v>648108</v>
      </c>
      <c r="M1485" t="e">
        <f>_xlfn.XLOOKUP(Tabuľka9[[#This Row],[IČO]],#REF!,#REF!)</f>
        <v>#REF!</v>
      </c>
      <c r="N1485" t="e">
        <f>_xlfn.XLOOKUP(Tabuľka9[[#This Row],[IČO]],#REF!,#REF!)</f>
        <v>#REF!</v>
      </c>
    </row>
    <row r="1486" spans="1:14" hidden="1" x14ac:dyDescent="0.35">
      <c r="A1486" t="s">
        <v>125</v>
      </c>
      <c r="B1486" t="s">
        <v>144</v>
      </c>
      <c r="C1486" t="s">
        <v>13</v>
      </c>
      <c r="D1486" s="9">
        <v>4.09</v>
      </c>
      <c r="E1486" s="10">
        <f>IF(COUNTIF(cis_DPH!$B$2:$B$84,B1486)&gt;0,D1486*1.1,IF(COUNTIF(cis_DPH!$B$85:$B$171,B1486)&gt;0,D1486*1.2,"chyba"))</f>
        <v>4.9079999999999995</v>
      </c>
      <c r="G1486" s="16" t="e">
        <f>_xlfn.XLOOKUP(Tabuľka9[[#This Row],[položka]],#REF!,#REF!)</f>
        <v>#REF!</v>
      </c>
      <c r="H1486">
        <v>10</v>
      </c>
      <c r="I1486" s="15">
        <f>Tabuľka9[[#This Row],[Aktuálna cena v RZ s DPH]]*Tabuľka9[[#This Row],[Priemerný odber za mesiac]]</f>
        <v>49.08</v>
      </c>
      <c r="K1486" s="17" t="e">
        <f>Tabuľka9[[#This Row],[Cena za MJ s DPH]]*Tabuľka9[[#This Row],[Predpokladaný odber počas 6 mesiacov]]</f>
        <v>#REF!</v>
      </c>
      <c r="L1486" s="1">
        <v>648108</v>
      </c>
      <c r="M1486" t="e">
        <f>_xlfn.XLOOKUP(Tabuľka9[[#This Row],[IČO]],#REF!,#REF!)</f>
        <v>#REF!</v>
      </c>
      <c r="N1486" t="e">
        <f>_xlfn.XLOOKUP(Tabuľka9[[#This Row],[IČO]],#REF!,#REF!)</f>
        <v>#REF!</v>
      </c>
    </row>
    <row r="1487" spans="1:14" hidden="1" x14ac:dyDescent="0.35">
      <c r="A1487" t="s">
        <v>125</v>
      </c>
      <c r="B1487" t="s">
        <v>145</v>
      </c>
      <c r="C1487" t="s">
        <v>13</v>
      </c>
      <c r="E1487" s="10">
        <f>IF(COUNTIF(cis_DPH!$B$2:$B$84,B1487)&gt;0,D1487*1.1,IF(COUNTIF(cis_DPH!$B$85:$B$171,B1487)&gt;0,D1487*1.2,"chyba"))</f>
        <v>0</v>
      </c>
      <c r="G1487" s="16" t="e">
        <f>_xlfn.XLOOKUP(Tabuľka9[[#This Row],[položka]],#REF!,#REF!)</f>
        <v>#REF!</v>
      </c>
      <c r="I1487" s="15">
        <f>Tabuľka9[[#This Row],[Aktuálna cena v RZ s DPH]]*Tabuľka9[[#This Row],[Priemerný odber za mesiac]]</f>
        <v>0</v>
      </c>
      <c r="K1487" s="17" t="e">
        <f>Tabuľka9[[#This Row],[Cena za MJ s DPH]]*Tabuľka9[[#This Row],[Predpokladaný odber počas 6 mesiacov]]</f>
        <v>#REF!</v>
      </c>
      <c r="L1487" s="1">
        <v>648108</v>
      </c>
      <c r="M1487" t="e">
        <f>_xlfn.XLOOKUP(Tabuľka9[[#This Row],[IČO]],#REF!,#REF!)</f>
        <v>#REF!</v>
      </c>
      <c r="N1487" t="e">
        <f>_xlfn.XLOOKUP(Tabuľka9[[#This Row],[IČO]],#REF!,#REF!)</f>
        <v>#REF!</v>
      </c>
    </row>
    <row r="1488" spans="1:14" hidden="1" x14ac:dyDescent="0.35">
      <c r="A1488" t="s">
        <v>125</v>
      </c>
      <c r="B1488" t="s">
        <v>146</v>
      </c>
      <c r="C1488" t="s">
        <v>13</v>
      </c>
      <c r="D1488" s="9">
        <v>3.75</v>
      </c>
      <c r="E1488" s="10">
        <f>IF(COUNTIF(cis_DPH!$B$2:$B$84,B1488)&gt;0,D1488*1.1,IF(COUNTIF(cis_DPH!$B$85:$B$171,B1488)&gt;0,D1488*1.2,"chyba"))</f>
        <v>4.5</v>
      </c>
      <c r="G1488" s="16" t="e">
        <f>_xlfn.XLOOKUP(Tabuľka9[[#This Row],[položka]],#REF!,#REF!)</f>
        <v>#REF!</v>
      </c>
      <c r="H1488">
        <v>10</v>
      </c>
      <c r="I1488" s="15">
        <f>Tabuľka9[[#This Row],[Aktuálna cena v RZ s DPH]]*Tabuľka9[[#This Row],[Priemerný odber za mesiac]]</f>
        <v>45</v>
      </c>
      <c r="K1488" s="17" t="e">
        <f>Tabuľka9[[#This Row],[Cena za MJ s DPH]]*Tabuľka9[[#This Row],[Predpokladaný odber počas 6 mesiacov]]</f>
        <v>#REF!</v>
      </c>
      <c r="L1488" s="1">
        <v>648108</v>
      </c>
      <c r="M1488" t="e">
        <f>_xlfn.XLOOKUP(Tabuľka9[[#This Row],[IČO]],#REF!,#REF!)</f>
        <v>#REF!</v>
      </c>
      <c r="N1488" t="e">
        <f>_xlfn.XLOOKUP(Tabuľka9[[#This Row],[IČO]],#REF!,#REF!)</f>
        <v>#REF!</v>
      </c>
    </row>
    <row r="1489" spans="1:14" hidden="1" x14ac:dyDescent="0.35">
      <c r="A1489" t="s">
        <v>125</v>
      </c>
      <c r="B1489" t="s">
        <v>147</v>
      </c>
      <c r="C1489" t="s">
        <v>13</v>
      </c>
      <c r="D1489" s="9">
        <v>3.38</v>
      </c>
      <c r="E1489" s="10">
        <f>IF(COUNTIF(cis_DPH!$B$2:$B$84,B1489)&gt;0,D1489*1.1,IF(COUNTIF(cis_DPH!$B$85:$B$171,B1489)&gt;0,D1489*1.2,"chyba"))</f>
        <v>4.056</v>
      </c>
      <c r="G1489" s="16" t="e">
        <f>_xlfn.XLOOKUP(Tabuľka9[[#This Row],[položka]],#REF!,#REF!)</f>
        <v>#REF!</v>
      </c>
      <c r="H1489">
        <v>15</v>
      </c>
      <c r="I1489" s="15">
        <f>Tabuľka9[[#This Row],[Aktuálna cena v RZ s DPH]]*Tabuľka9[[#This Row],[Priemerný odber za mesiac]]</f>
        <v>60.84</v>
      </c>
      <c r="K1489" s="17" t="e">
        <f>Tabuľka9[[#This Row],[Cena za MJ s DPH]]*Tabuľka9[[#This Row],[Predpokladaný odber počas 6 mesiacov]]</f>
        <v>#REF!</v>
      </c>
      <c r="L1489" s="1">
        <v>648108</v>
      </c>
      <c r="M1489" t="e">
        <f>_xlfn.XLOOKUP(Tabuľka9[[#This Row],[IČO]],#REF!,#REF!)</f>
        <v>#REF!</v>
      </c>
      <c r="N1489" t="e">
        <f>_xlfn.XLOOKUP(Tabuľka9[[#This Row],[IČO]],#REF!,#REF!)</f>
        <v>#REF!</v>
      </c>
    </row>
    <row r="1490" spans="1:14" hidden="1" x14ac:dyDescent="0.35">
      <c r="A1490" t="s">
        <v>125</v>
      </c>
      <c r="B1490" t="s">
        <v>148</v>
      </c>
      <c r="C1490" t="s">
        <v>13</v>
      </c>
      <c r="E1490" s="10">
        <f>IF(COUNTIF(cis_DPH!$B$2:$B$84,B1490)&gt;0,D1490*1.1,IF(COUNTIF(cis_DPH!$B$85:$B$171,B1490)&gt;0,D1490*1.2,"chyba"))</f>
        <v>0</v>
      </c>
      <c r="G1490" s="16" t="e">
        <f>_xlfn.XLOOKUP(Tabuľka9[[#This Row],[položka]],#REF!,#REF!)</f>
        <v>#REF!</v>
      </c>
      <c r="I1490" s="15">
        <f>Tabuľka9[[#This Row],[Aktuálna cena v RZ s DPH]]*Tabuľka9[[#This Row],[Priemerný odber za mesiac]]</f>
        <v>0</v>
      </c>
      <c r="K1490" s="17" t="e">
        <f>Tabuľka9[[#This Row],[Cena za MJ s DPH]]*Tabuľka9[[#This Row],[Predpokladaný odber počas 6 mesiacov]]</f>
        <v>#REF!</v>
      </c>
      <c r="L1490" s="1">
        <v>648108</v>
      </c>
      <c r="M1490" t="e">
        <f>_xlfn.XLOOKUP(Tabuľka9[[#This Row],[IČO]],#REF!,#REF!)</f>
        <v>#REF!</v>
      </c>
      <c r="N1490" t="e">
        <f>_xlfn.XLOOKUP(Tabuľka9[[#This Row],[IČO]],#REF!,#REF!)</f>
        <v>#REF!</v>
      </c>
    </row>
    <row r="1491" spans="1:14" hidden="1" x14ac:dyDescent="0.35">
      <c r="A1491" t="s">
        <v>125</v>
      </c>
      <c r="B1491" t="s">
        <v>149</v>
      </c>
      <c r="C1491" t="s">
        <v>13</v>
      </c>
      <c r="E1491" s="10">
        <f>IF(COUNTIF(cis_DPH!$B$2:$B$84,B1491)&gt;0,D1491*1.1,IF(COUNTIF(cis_DPH!$B$85:$B$171,B1491)&gt;0,D1491*1.2,"chyba"))</f>
        <v>0</v>
      </c>
      <c r="G1491" s="16" t="e">
        <f>_xlfn.XLOOKUP(Tabuľka9[[#This Row],[položka]],#REF!,#REF!)</f>
        <v>#REF!</v>
      </c>
      <c r="I1491" s="15">
        <f>Tabuľka9[[#This Row],[Aktuálna cena v RZ s DPH]]*Tabuľka9[[#This Row],[Priemerný odber za mesiac]]</f>
        <v>0</v>
      </c>
      <c r="K1491" s="17" t="e">
        <f>Tabuľka9[[#This Row],[Cena za MJ s DPH]]*Tabuľka9[[#This Row],[Predpokladaný odber počas 6 mesiacov]]</f>
        <v>#REF!</v>
      </c>
      <c r="L1491" s="1">
        <v>648108</v>
      </c>
      <c r="M1491" t="e">
        <f>_xlfn.XLOOKUP(Tabuľka9[[#This Row],[IČO]],#REF!,#REF!)</f>
        <v>#REF!</v>
      </c>
      <c r="N1491" t="e">
        <f>_xlfn.XLOOKUP(Tabuľka9[[#This Row],[IČO]],#REF!,#REF!)</f>
        <v>#REF!</v>
      </c>
    </row>
    <row r="1492" spans="1:14" hidden="1" x14ac:dyDescent="0.35">
      <c r="A1492" t="s">
        <v>125</v>
      </c>
      <c r="B1492" t="s">
        <v>150</v>
      </c>
      <c r="C1492" t="s">
        <v>13</v>
      </c>
      <c r="D1492" s="9">
        <v>1.55</v>
      </c>
      <c r="E1492" s="10">
        <f>IF(COUNTIF(cis_DPH!$B$2:$B$84,B1492)&gt;0,D1492*1.1,IF(COUNTIF(cis_DPH!$B$85:$B$171,B1492)&gt;0,D1492*1.2,"chyba"))</f>
        <v>1.8599999999999999</v>
      </c>
      <c r="G1492" s="16" t="e">
        <f>_xlfn.XLOOKUP(Tabuľka9[[#This Row],[položka]],#REF!,#REF!)</f>
        <v>#REF!</v>
      </c>
      <c r="H1492">
        <v>7</v>
      </c>
      <c r="I1492" s="15">
        <f>Tabuľka9[[#This Row],[Aktuálna cena v RZ s DPH]]*Tabuľka9[[#This Row],[Priemerný odber za mesiac]]</f>
        <v>13.02</v>
      </c>
      <c r="K1492" s="17" t="e">
        <f>Tabuľka9[[#This Row],[Cena za MJ s DPH]]*Tabuľka9[[#This Row],[Predpokladaný odber počas 6 mesiacov]]</f>
        <v>#REF!</v>
      </c>
      <c r="L1492" s="1">
        <v>648108</v>
      </c>
      <c r="M1492" t="e">
        <f>_xlfn.XLOOKUP(Tabuľka9[[#This Row],[IČO]],#REF!,#REF!)</f>
        <v>#REF!</v>
      </c>
      <c r="N1492" t="e">
        <f>_xlfn.XLOOKUP(Tabuľka9[[#This Row],[IČO]],#REF!,#REF!)</f>
        <v>#REF!</v>
      </c>
    </row>
    <row r="1493" spans="1:14" hidden="1" x14ac:dyDescent="0.35">
      <c r="A1493" t="s">
        <v>125</v>
      </c>
      <c r="B1493" t="s">
        <v>151</v>
      </c>
      <c r="C1493" t="s">
        <v>13</v>
      </c>
      <c r="D1493" s="9">
        <v>3.67</v>
      </c>
      <c r="E1493" s="10">
        <f>IF(COUNTIF(cis_DPH!$B$2:$B$84,B1493)&gt;0,D1493*1.1,IF(COUNTIF(cis_DPH!$B$85:$B$171,B1493)&gt;0,D1493*1.2,"chyba"))</f>
        <v>4.4039999999999999</v>
      </c>
      <c r="G1493" s="16" t="e">
        <f>_xlfn.XLOOKUP(Tabuľka9[[#This Row],[položka]],#REF!,#REF!)</f>
        <v>#REF!</v>
      </c>
      <c r="H1493">
        <v>10</v>
      </c>
      <c r="I1493" s="15">
        <f>Tabuľka9[[#This Row],[Aktuálna cena v RZ s DPH]]*Tabuľka9[[#This Row],[Priemerný odber za mesiac]]</f>
        <v>44.04</v>
      </c>
      <c r="K1493" s="17" t="e">
        <f>Tabuľka9[[#This Row],[Cena za MJ s DPH]]*Tabuľka9[[#This Row],[Predpokladaný odber počas 6 mesiacov]]</f>
        <v>#REF!</v>
      </c>
      <c r="L1493" s="1">
        <v>648108</v>
      </c>
      <c r="M1493" t="e">
        <f>_xlfn.XLOOKUP(Tabuľka9[[#This Row],[IČO]],#REF!,#REF!)</f>
        <v>#REF!</v>
      </c>
      <c r="N1493" t="e">
        <f>_xlfn.XLOOKUP(Tabuľka9[[#This Row],[IČO]],#REF!,#REF!)</f>
        <v>#REF!</v>
      </c>
    </row>
    <row r="1494" spans="1:14" hidden="1" x14ac:dyDescent="0.35">
      <c r="A1494" t="s">
        <v>125</v>
      </c>
      <c r="B1494" t="s">
        <v>152</v>
      </c>
      <c r="C1494" t="s">
        <v>13</v>
      </c>
      <c r="D1494" s="9">
        <v>4.54</v>
      </c>
      <c r="E1494" s="10">
        <f>IF(COUNTIF(cis_DPH!$B$2:$B$84,B1494)&gt;0,D1494*1.1,IF(COUNTIF(cis_DPH!$B$85:$B$171,B1494)&gt;0,D1494*1.2,"chyba"))</f>
        <v>5.4479999999999995</v>
      </c>
      <c r="G1494" s="16" t="e">
        <f>_xlfn.XLOOKUP(Tabuľka9[[#This Row],[položka]],#REF!,#REF!)</f>
        <v>#REF!</v>
      </c>
      <c r="H1494">
        <v>10</v>
      </c>
      <c r="I1494" s="15">
        <f>Tabuľka9[[#This Row],[Aktuálna cena v RZ s DPH]]*Tabuľka9[[#This Row],[Priemerný odber za mesiac]]</f>
        <v>54.48</v>
      </c>
      <c r="K1494" s="17" t="e">
        <f>Tabuľka9[[#This Row],[Cena za MJ s DPH]]*Tabuľka9[[#This Row],[Predpokladaný odber počas 6 mesiacov]]</f>
        <v>#REF!</v>
      </c>
      <c r="L1494" s="1">
        <v>648108</v>
      </c>
      <c r="M1494" t="e">
        <f>_xlfn.XLOOKUP(Tabuľka9[[#This Row],[IČO]],#REF!,#REF!)</f>
        <v>#REF!</v>
      </c>
      <c r="N1494" t="e">
        <f>_xlfn.XLOOKUP(Tabuľka9[[#This Row],[IČO]],#REF!,#REF!)</f>
        <v>#REF!</v>
      </c>
    </row>
    <row r="1495" spans="1:14" hidden="1" x14ac:dyDescent="0.35">
      <c r="A1495" t="s">
        <v>125</v>
      </c>
      <c r="B1495" t="s">
        <v>153</v>
      </c>
      <c r="C1495" t="s">
        <v>13</v>
      </c>
      <c r="D1495" s="9">
        <v>4.32</v>
      </c>
      <c r="E1495" s="10">
        <f>IF(COUNTIF(cis_DPH!$B$2:$B$84,B1495)&gt;0,D1495*1.1,IF(COUNTIF(cis_DPH!$B$85:$B$171,B1495)&gt;0,D1495*1.2,"chyba"))</f>
        <v>5.1840000000000002</v>
      </c>
      <c r="G1495" s="16" t="e">
        <f>_xlfn.XLOOKUP(Tabuľka9[[#This Row],[položka]],#REF!,#REF!)</f>
        <v>#REF!</v>
      </c>
      <c r="H1495">
        <v>10</v>
      </c>
      <c r="I1495" s="15">
        <f>Tabuľka9[[#This Row],[Aktuálna cena v RZ s DPH]]*Tabuľka9[[#This Row],[Priemerný odber za mesiac]]</f>
        <v>51.84</v>
      </c>
      <c r="K1495" s="17" t="e">
        <f>Tabuľka9[[#This Row],[Cena za MJ s DPH]]*Tabuľka9[[#This Row],[Predpokladaný odber počas 6 mesiacov]]</f>
        <v>#REF!</v>
      </c>
      <c r="L1495" s="1">
        <v>648108</v>
      </c>
      <c r="M1495" t="e">
        <f>_xlfn.XLOOKUP(Tabuľka9[[#This Row],[IČO]],#REF!,#REF!)</f>
        <v>#REF!</v>
      </c>
      <c r="N1495" t="e">
        <f>_xlfn.XLOOKUP(Tabuľka9[[#This Row],[IČO]],#REF!,#REF!)</f>
        <v>#REF!</v>
      </c>
    </row>
    <row r="1496" spans="1:14" hidden="1" x14ac:dyDescent="0.35">
      <c r="A1496" t="s">
        <v>125</v>
      </c>
      <c r="B1496" t="s">
        <v>154</v>
      </c>
      <c r="C1496" t="s">
        <v>13</v>
      </c>
      <c r="D1496" s="9">
        <v>4.8</v>
      </c>
      <c r="E1496" s="10">
        <f>IF(COUNTIF(cis_DPH!$B$2:$B$84,B1496)&gt;0,D1496*1.1,IF(COUNTIF(cis_DPH!$B$85:$B$171,B1496)&gt;0,D1496*1.2,"chyba"))</f>
        <v>5.76</v>
      </c>
      <c r="G1496" s="16" t="e">
        <f>_xlfn.XLOOKUP(Tabuľka9[[#This Row],[položka]],#REF!,#REF!)</f>
        <v>#REF!</v>
      </c>
      <c r="H1496">
        <v>7</v>
      </c>
      <c r="I1496" s="15">
        <f>Tabuľka9[[#This Row],[Aktuálna cena v RZ s DPH]]*Tabuľka9[[#This Row],[Priemerný odber za mesiac]]</f>
        <v>40.32</v>
      </c>
      <c r="K1496" s="17" t="e">
        <f>Tabuľka9[[#This Row],[Cena za MJ s DPH]]*Tabuľka9[[#This Row],[Predpokladaný odber počas 6 mesiacov]]</f>
        <v>#REF!</v>
      </c>
      <c r="L1496" s="1">
        <v>648108</v>
      </c>
      <c r="M1496" t="e">
        <f>_xlfn.XLOOKUP(Tabuľka9[[#This Row],[IČO]],#REF!,#REF!)</f>
        <v>#REF!</v>
      </c>
      <c r="N1496" t="e">
        <f>_xlfn.XLOOKUP(Tabuľka9[[#This Row],[IČO]],#REF!,#REF!)</f>
        <v>#REF!</v>
      </c>
    </row>
    <row r="1497" spans="1:14" hidden="1" x14ac:dyDescent="0.35">
      <c r="A1497" t="s">
        <v>125</v>
      </c>
      <c r="B1497" t="s">
        <v>155</v>
      </c>
      <c r="C1497" t="s">
        <v>13</v>
      </c>
      <c r="D1497" s="9">
        <v>3.85</v>
      </c>
      <c r="E1497" s="10">
        <f>IF(COUNTIF(cis_DPH!$B$2:$B$84,B1497)&gt;0,D1497*1.1,IF(COUNTIF(cis_DPH!$B$85:$B$171,B1497)&gt;0,D1497*1.2,"chyba"))</f>
        <v>4.62</v>
      </c>
      <c r="G1497" s="16" t="e">
        <f>_xlfn.XLOOKUP(Tabuľka9[[#This Row],[položka]],#REF!,#REF!)</f>
        <v>#REF!</v>
      </c>
      <c r="H1497">
        <v>10</v>
      </c>
      <c r="I1497" s="15">
        <f>Tabuľka9[[#This Row],[Aktuálna cena v RZ s DPH]]*Tabuľka9[[#This Row],[Priemerný odber za mesiac]]</f>
        <v>46.2</v>
      </c>
      <c r="K1497" s="17" t="e">
        <f>Tabuľka9[[#This Row],[Cena za MJ s DPH]]*Tabuľka9[[#This Row],[Predpokladaný odber počas 6 mesiacov]]</f>
        <v>#REF!</v>
      </c>
      <c r="L1497" s="1">
        <v>648108</v>
      </c>
      <c r="M1497" t="e">
        <f>_xlfn.XLOOKUP(Tabuľka9[[#This Row],[IČO]],#REF!,#REF!)</f>
        <v>#REF!</v>
      </c>
      <c r="N1497" t="e">
        <f>_xlfn.XLOOKUP(Tabuľka9[[#This Row],[IČO]],#REF!,#REF!)</f>
        <v>#REF!</v>
      </c>
    </row>
    <row r="1498" spans="1:14" hidden="1" x14ac:dyDescent="0.35">
      <c r="A1498" t="s">
        <v>125</v>
      </c>
      <c r="B1498" t="s">
        <v>156</v>
      </c>
      <c r="C1498" t="s">
        <v>13</v>
      </c>
      <c r="D1498" s="9">
        <v>4.76</v>
      </c>
      <c r="E1498" s="10">
        <f>IF(COUNTIF(cis_DPH!$B$2:$B$84,B1498)&gt;0,D1498*1.1,IF(COUNTIF(cis_DPH!$B$85:$B$171,B1498)&gt;0,D1498*1.2,"chyba"))</f>
        <v>5.7119999999999997</v>
      </c>
      <c r="G1498" s="16" t="e">
        <f>_xlfn.XLOOKUP(Tabuľka9[[#This Row],[položka]],#REF!,#REF!)</f>
        <v>#REF!</v>
      </c>
      <c r="H1498">
        <v>7</v>
      </c>
      <c r="I1498" s="15">
        <f>Tabuľka9[[#This Row],[Aktuálna cena v RZ s DPH]]*Tabuľka9[[#This Row],[Priemerný odber za mesiac]]</f>
        <v>39.983999999999995</v>
      </c>
      <c r="K1498" s="17" t="e">
        <f>Tabuľka9[[#This Row],[Cena za MJ s DPH]]*Tabuľka9[[#This Row],[Predpokladaný odber počas 6 mesiacov]]</f>
        <v>#REF!</v>
      </c>
      <c r="L1498" s="1">
        <v>648108</v>
      </c>
      <c r="M1498" t="e">
        <f>_xlfn.XLOOKUP(Tabuľka9[[#This Row],[IČO]],#REF!,#REF!)</f>
        <v>#REF!</v>
      </c>
      <c r="N1498" t="e">
        <f>_xlfn.XLOOKUP(Tabuľka9[[#This Row],[IČO]],#REF!,#REF!)</f>
        <v>#REF!</v>
      </c>
    </row>
    <row r="1499" spans="1:14" hidden="1" x14ac:dyDescent="0.35">
      <c r="A1499" t="s">
        <v>125</v>
      </c>
      <c r="B1499" t="s">
        <v>157</v>
      </c>
      <c r="C1499" t="s">
        <v>13</v>
      </c>
      <c r="E1499" s="10">
        <f>IF(COUNTIF(cis_DPH!$B$2:$B$84,B1499)&gt;0,D1499*1.1,IF(COUNTIF(cis_DPH!$B$85:$B$171,B1499)&gt;0,D1499*1.2,"chyba"))</f>
        <v>0</v>
      </c>
      <c r="G1499" s="16" t="e">
        <f>_xlfn.XLOOKUP(Tabuľka9[[#This Row],[položka]],#REF!,#REF!)</f>
        <v>#REF!</v>
      </c>
      <c r="I1499" s="15">
        <f>Tabuľka9[[#This Row],[Aktuálna cena v RZ s DPH]]*Tabuľka9[[#This Row],[Priemerný odber za mesiac]]</f>
        <v>0</v>
      </c>
      <c r="K1499" s="17" t="e">
        <f>Tabuľka9[[#This Row],[Cena za MJ s DPH]]*Tabuľka9[[#This Row],[Predpokladaný odber počas 6 mesiacov]]</f>
        <v>#REF!</v>
      </c>
      <c r="L1499" s="1">
        <v>648108</v>
      </c>
      <c r="M1499" t="e">
        <f>_xlfn.XLOOKUP(Tabuľka9[[#This Row],[IČO]],#REF!,#REF!)</f>
        <v>#REF!</v>
      </c>
      <c r="N1499" t="e">
        <f>_xlfn.XLOOKUP(Tabuľka9[[#This Row],[IČO]],#REF!,#REF!)</f>
        <v>#REF!</v>
      </c>
    </row>
    <row r="1500" spans="1:14" hidden="1" x14ac:dyDescent="0.35">
      <c r="A1500" t="s">
        <v>125</v>
      </c>
      <c r="B1500" t="s">
        <v>158</v>
      </c>
      <c r="C1500" t="s">
        <v>13</v>
      </c>
      <c r="E1500" s="10">
        <f>IF(COUNTIF(cis_DPH!$B$2:$B$84,B1500)&gt;0,D1500*1.1,IF(COUNTIF(cis_DPH!$B$85:$B$171,B1500)&gt;0,D1500*1.2,"chyba"))</f>
        <v>0</v>
      </c>
      <c r="G1500" s="16" t="e">
        <f>_xlfn.XLOOKUP(Tabuľka9[[#This Row],[položka]],#REF!,#REF!)</f>
        <v>#REF!</v>
      </c>
      <c r="I1500" s="15">
        <f>Tabuľka9[[#This Row],[Aktuálna cena v RZ s DPH]]*Tabuľka9[[#This Row],[Priemerný odber za mesiac]]</f>
        <v>0</v>
      </c>
      <c r="K1500" s="17" t="e">
        <f>Tabuľka9[[#This Row],[Cena za MJ s DPH]]*Tabuľka9[[#This Row],[Predpokladaný odber počas 6 mesiacov]]</f>
        <v>#REF!</v>
      </c>
      <c r="L1500" s="1">
        <v>648108</v>
      </c>
      <c r="M1500" t="e">
        <f>_xlfn.XLOOKUP(Tabuľka9[[#This Row],[IČO]],#REF!,#REF!)</f>
        <v>#REF!</v>
      </c>
      <c r="N1500" t="e">
        <f>_xlfn.XLOOKUP(Tabuľka9[[#This Row],[IČO]],#REF!,#REF!)</f>
        <v>#REF!</v>
      </c>
    </row>
    <row r="1501" spans="1:14" hidden="1" x14ac:dyDescent="0.35">
      <c r="A1501" t="s">
        <v>125</v>
      </c>
      <c r="B1501" t="s">
        <v>159</v>
      </c>
      <c r="C1501" t="s">
        <v>13</v>
      </c>
      <c r="E1501" s="10">
        <f>IF(COUNTIF(cis_DPH!$B$2:$B$84,B1501)&gt;0,D1501*1.1,IF(COUNTIF(cis_DPH!$B$85:$B$171,B1501)&gt;0,D1501*1.2,"chyba"))</f>
        <v>0</v>
      </c>
      <c r="G1501" s="16" t="e">
        <f>_xlfn.XLOOKUP(Tabuľka9[[#This Row],[položka]],#REF!,#REF!)</f>
        <v>#REF!</v>
      </c>
      <c r="I1501" s="15">
        <f>Tabuľka9[[#This Row],[Aktuálna cena v RZ s DPH]]*Tabuľka9[[#This Row],[Priemerný odber za mesiac]]</f>
        <v>0</v>
      </c>
      <c r="K1501" s="17" t="e">
        <f>Tabuľka9[[#This Row],[Cena za MJ s DPH]]*Tabuľka9[[#This Row],[Predpokladaný odber počas 6 mesiacov]]</f>
        <v>#REF!</v>
      </c>
      <c r="L1501" s="1">
        <v>648108</v>
      </c>
      <c r="M1501" t="e">
        <f>_xlfn.XLOOKUP(Tabuľka9[[#This Row],[IČO]],#REF!,#REF!)</f>
        <v>#REF!</v>
      </c>
      <c r="N1501" t="e">
        <f>_xlfn.XLOOKUP(Tabuľka9[[#This Row],[IČO]],#REF!,#REF!)</f>
        <v>#REF!</v>
      </c>
    </row>
    <row r="1502" spans="1:14" hidden="1" x14ac:dyDescent="0.35">
      <c r="A1502" t="s">
        <v>125</v>
      </c>
      <c r="B1502" t="s">
        <v>160</v>
      </c>
      <c r="C1502" t="s">
        <v>13</v>
      </c>
      <c r="E1502" s="10">
        <f>IF(COUNTIF(cis_DPH!$B$2:$B$84,B1502)&gt;0,D1502*1.1,IF(COUNTIF(cis_DPH!$B$85:$B$171,B1502)&gt;0,D1502*1.2,"chyba"))</f>
        <v>0</v>
      </c>
      <c r="G1502" s="16" t="e">
        <f>_xlfn.XLOOKUP(Tabuľka9[[#This Row],[položka]],#REF!,#REF!)</f>
        <v>#REF!</v>
      </c>
      <c r="I1502" s="15">
        <f>Tabuľka9[[#This Row],[Aktuálna cena v RZ s DPH]]*Tabuľka9[[#This Row],[Priemerný odber za mesiac]]</f>
        <v>0</v>
      </c>
      <c r="K1502" s="17" t="e">
        <f>Tabuľka9[[#This Row],[Cena za MJ s DPH]]*Tabuľka9[[#This Row],[Predpokladaný odber počas 6 mesiacov]]</f>
        <v>#REF!</v>
      </c>
      <c r="L1502" s="1">
        <v>648108</v>
      </c>
      <c r="M1502" t="e">
        <f>_xlfn.XLOOKUP(Tabuľka9[[#This Row],[IČO]],#REF!,#REF!)</f>
        <v>#REF!</v>
      </c>
      <c r="N1502" t="e">
        <f>_xlfn.XLOOKUP(Tabuľka9[[#This Row],[IČO]],#REF!,#REF!)</f>
        <v>#REF!</v>
      </c>
    </row>
    <row r="1503" spans="1:14" hidden="1" x14ac:dyDescent="0.35">
      <c r="A1503" t="s">
        <v>125</v>
      </c>
      <c r="B1503" t="s">
        <v>161</v>
      </c>
      <c r="C1503" t="s">
        <v>13</v>
      </c>
      <c r="E1503" s="10">
        <f>IF(COUNTIF(cis_DPH!$B$2:$B$84,B1503)&gt;0,D1503*1.1,IF(COUNTIF(cis_DPH!$B$85:$B$171,B1503)&gt;0,D1503*1.2,"chyba"))</f>
        <v>0</v>
      </c>
      <c r="G1503" s="16" t="e">
        <f>_xlfn.XLOOKUP(Tabuľka9[[#This Row],[položka]],#REF!,#REF!)</f>
        <v>#REF!</v>
      </c>
      <c r="I1503" s="15">
        <f>Tabuľka9[[#This Row],[Aktuálna cena v RZ s DPH]]*Tabuľka9[[#This Row],[Priemerný odber za mesiac]]</f>
        <v>0</v>
      </c>
      <c r="K1503" s="17" t="e">
        <f>Tabuľka9[[#This Row],[Cena za MJ s DPH]]*Tabuľka9[[#This Row],[Predpokladaný odber počas 6 mesiacov]]</f>
        <v>#REF!</v>
      </c>
      <c r="L1503" s="1">
        <v>648108</v>
      </c>
      <c r="M1503" t="e">
        <f>_xlfn.XLOOKUP(Tabuľka9[[#This Row],[IČO]],#REF!,#REF!)</f>
        <v>#REF!</v>
      </c>
      <c r="N1503" t="e">
        <f>_xlfn.XLOOKUP(Tabuľka9[[#This Row],[IČO]],#REF!,#REF!)</f>
        <v>#REF!</v>
      </c>
    </row>
    <row r="1504" spans="1:14" hidden="1" x14ac:dyDescent="0.35">
      <c r="A1504" t="s">
        <v>125</v>
      </c>
      <c r="B1504" t="s">
        <v>162</v>
      </c>
      <c r="C1504" t="s">
        <v>13</v>
      </c>
      <c r="D1504" s="9">
        <v>1.67</v>
      </c>
      <c r="E1504" s="10">
        <f>IF(COUNTIF(cis_DPH!$B$2:$B$84,B1504)&gt;0,D1504*1.1,IF(COUNTIF(cis_DPH!$B$85:$B$171,B1504)&gt;0,D1504*1.2,"chyba"))</f>
        <v>2.004</v>
      </c>
      <c r="G1504" s="16" t="e">
        <f>_xlfn.XLOOKUP(Tabuľka9[[#This Row],[položka]],#REF!,#REF!)</f>
        <v>#REF!</v>
      </c>
      <c r="H1504">
        <v>7</v>
      </c>
      <c r="I1504" s="15">
        <f>Tabuľka9[[#This Row],[Aktuálna cena v RZ s DPH]]*Tabuľka9[[#This Row],[Priemerný odber za mesiac]]</f>
        <v>14.028</v>
      </c>
      <c r="K1504" s="17" t="e">
        <f>Tabuľka9[[#This Row],[Cena za MJ s DPH]]*Tabuľka9[[#This Row],[Predpokladaný odber počas 6 mesiacov]]</f>
        <v>#REF!</v>
      </c>
      <c r="L1504" s="1">
        <v>648108</v>
      </c>
      <c r="M1504" t="e">
        <f>_xlfn.XLOOKUP(Tabuľka9[[#This Row],[IČO]],#REF!,#REF!)</f>
        <v>#REF!</v>
      </c>
      <c r="N1504" t="e">
        <f>_xlfn.XLOOKUP(Tabuľka9[[#This Row],[IČO]],#REF!,#REF!)</f>
        <v>#REF!</v>
      </c>
    </row>
    <row r="1505" spans="1:14" hidden="1" x14ac:dyDescent="0.35">
      <c r="A1505" t="s">
        <v>125</v>
      </c>
      <c r="B1505" t="s">
        <v>163</v>
      </c>
      <c r="C1505" t="s">
        <v>13</v>
      </c>
      <c r="E1505" s="10">
        <f>IF(COUNTIF(cis_DPH!$B$2:$B$84,B1505)&gt;0,D1505*1.1,IF(COUNTIF(cis_DPH!$B$85:$B$171,B1505)&gt;0,D1505*1.2,"chyba"))</f>
        <v>0</v>
      </c>
      <c r="G1505" s="16" t="e">
        <f>_xlfn.XLOOKUP(Tabuľka9[[#This Row],[položka]],#REF!,#REF!)</f>
        <v>#REF!</v>
      </c>
      <c r="I1505" s="15">
        <f>Tabuľka9[[#This Row],[Aktuálna cena v RZ s DPH]]*Tabuľka9[[#This Row],[Priemerný odber za mesiac]]</f>
        <v>0</v>
      </c>
      <c r="K1505" s="17" t="e">
        <f>Tabuľka9[[#This Row],[Cena za MJ s DPH]]*Tabuľka9[[#This Row],[Predpokladaný odber počas 6 mesiacov]]</f>
        <v>#REF!</v>
      </c>
      <c r="L1505" s="1">
        <v>648108</v>
      </c>
      <c r="M1505" t="e">
        <f>_xlfn.XLOOKUP(Tabuľka9[[#This Row],[IČO]],#REF!,#REF!)</f>
        <v>#REF!</v>
      </c>
      <c r="N1505" t="e">
        <f>_xlfn.XLOOKUP(Tabuľka9[[#This Row],[IČO]],#REF!,#REF!)</f>
        <v>#REF!</v>
      </c>
    </row>
    <row r="1506" spans="1:14" hidden="1" x14ac:dyDescent="0.35">
      <c r="A1506" t="s">
        <v>125</v>
      </c>
      <c r="B1506" t="s">
        <v>164</v>
      </c>
      <c r="C1506" t="s">
        <v>13</v>
      </c>
      <c r="D1506" s="9">
        <v>5.35</v>
      </c>
      <c r="E1506" s="10">
        <f>IF(COUNTIF(cis_DPH!$B$2:$B$84,B1506)&gt;0,D1506*1.1,IF(COUNTIF(cis_DPH!$B$85:$B$171,B1506)&gt;0,D1506*1.2,"chyba"))</f>
        <v>6.419999999999999</v>
      </c>
      <c r="G1506" s="16" t="e">
        <f>_xlfn.XLOOKUP(Tabuľka9[[#This Row],[položka]],#REF!,#REF!)</f>
        <v>#REF!</v>
      </c>
      <c r="H1506">
        <v>15</v>
      </c>
      <c r="I1506" s="15">
        <f>Tabuľka9[[#This Row],[Aktuálna cena v RZ s DPH]]*Tabuľka9[[#This Row],[Priemerný odber za mesiac]]</f>
        <v>96.299999999999983</v>
      </c>
      <c r="K1506" s="17" t="e">
        <f>Tabuľka9[[#This Row],[Cena za MJ s DPH]]*Tabuľka9[[#This Row],[Predpokladaný odber počas 6 mesiacov]]</f>
        <v>#REF!</v>
      </c>
      <c r="L1506" s="1">
        <v>648108</v>
      </c>
      <c r="M1506" t="e">
        <f>_xlfn.XLOOKUP(Tabuľka9[[#This Row],[IČO]],#REF!,#REF!)</f>
        <v>#REF!</v>
      </c>
      <c r="N1506" t="e">
        <f>_xlfn.XLOOKUP(Tabuľka9[[#This Row],[IČO]],#REF!,#REF!)</f>
        <v>#REF!</v>
      </c>
    </row>
    <row r="1507" spans="1:14" hidden="1" x14ac:dyDescent="0.35">
      <c r="A1507" t="s">
        <v>125</v>
      </c>
      <c r="B1507" t="s">
        <v>165</v>
      </c>
      <c r="C1507" t="s">
        <v>13</v>
      </c>
      <c r="D1507" s="9">
        <v>4</v>
      </c>
      <c r="E1507" s="10">
        <f>IF(COUNTIF(cis_DPH!$B$2:$B$84,B1507)&gt;0,D1507*1.1,IF(COUNTIF(cis_DPH!$B$85:$B$171,B1507)&gt;0,D1507*1.2,"chyba"))</f>
        <v>4.8</v>
      </c>
      <c r="G1507" s="16" t="e">
        <f>_xlfn.XLOOKUP(Tabuľka9[[#This Row],[položka]],#REF!,#REF!)</f>
        <v>#REF!</v>
      </c>
      <c r="H1507">
        <v>7</v>
      </c>
      <c r="I1507" s="15">
        <f>Tabuľka9[[#This Row],[Aktuálna cena v RZ s DPH]]*Tabuľka9[[#This Row],[Priemerný odber za mesiac]]</f>
        <v>33.6</v>
      </c>
      <c r="K1507" s="17" t="e">
        <f>Tabuľka9[[#This Row],[Cena za MJ s DPH]]*Tabuľka9[[#This Row],[Predpokladaný odber počas 6 mesiacov]]</f>
        <v>#REF!</v>
      </c>
      <c r="L1507" s="1">
        <v>648108</v>
      </c>
      <c r="M1507" t="e">
        <f>_xlfn.XLOOKUP(Tabuľka9[[#This Row],[IČO]],#REF!,#REF!)</f>
        <v>#REF!</v>
      </c>
      <c r="N1507" t="e">
        <f>_xlfn.XLOOKUP(Tabuľka9[[#This Row],[IČO]],#REF!,#REF!)</f>
        <v>#REF!</v>
      </c>
    </row>
    <row r="1508" spans="1:14" hidden="1" x14ac:dyDescent="0.35">
      <c r="A1508" t="s">
        <v>125</v>
      </c>
      <c r="B1508" t="s">
        <v>166</v>
      </c>
      <c r="C1508" t="s">
        <v>13</v>
      </c>
      <c r="D1508" s="9">
        <v>1.6</v>
      </c>
      <c r="E1508" s="10">
        <f>IF(COUNTIF(cis_DPH!$B$2:$B$84,B1508)&gt;0,D1508*1.1,IF(COUNTIF(cis_DPH!$B$85:$B$171,B1508)&gt;0,D1508*1.2,"chyba"))</f>
        <v>1.92</v>
      </c>
      <c r="G1508" s="16" t="e">
        <f>_xlfn.XLOOKUP(Tabuľka9[[#This Row],[položka]],#REF!,#REF!)</f>
        <v>#REF!</v>
      </c>
      <c r="H1508">
        <v>5</v>
      </c>
      <c r="I1508" s="15">
        <f>Tabuľka9[[#This Row],[Aktuálna cena v RZ s DPH]]*Tabuľka9[[#This Row],[Priemerný odber za mesiac]]</f>
        <v>9.6</v>
      </c>
      <c r="K1508" s="17" t="e">
        <f>Tabuľka9[[#This Row],[Cena za MJ s DPH]]*Tabuľka9[[#This Row],[Predpokladaný odber počas 6 mesiacov]]</f>
        <v>#REF!</v>
      </c>
      <c r="L1508" s="1">
        <v>648108</v>
      </c>
      <c r="M1508" t="e">
        <f>_xlfn.XLOOKUP(Tabuľka9[[#This Row],[IČO]],#REF!,#REF!)</f>
        <v>#REF!</v>
      </c>
      <c r="N1508" t="e">
        <f>_xlfn.XLOOKUP(Tabuľka9[[#This Row],[IČO]],#REF!,#REF!)</f>
        <v>#REF!</v>
      </c>
    </row>
    <row r="1509" spans="1:14" hidden="1" x14ac:dyDescent="0.35">
      <c r="A1509" t="s">
        <v>125</v>
      </c>
      <c r="B1509" t="s">
        <v>167</v>
      </c>
      <c r="C1509" t="s">
        <v>13</v>
      </c>
      <c r="D1509" s="9">
        <v>4.3</v>
      </c>
      <c r="E1509" s="10">
        <f>IF(COUNTIF(cis_DPH!$B$2:$B$84,B1509)&gt;0,D1509*1.1,IF(COUNTIF(cis_DPH!$B$85:$B$171,B1509)&gt;0,D1509*1.2,"chyba"))</f>
        <v>5.1599999999999993</v>
      </c>
      <c r="G1509" s="16" t="e">
        <f>_xlfn.XLOOKUP(Tabuľka9[[#This Row],[položka]],#REF!,#REF!)</f>
        <v>#REF!</v>
      </c>
      <c r="H1509">
        <v>3</v>
      </c>
      <c r="I1509" s="15">
        <f>Tabuľka9[[#This Row],[Aktuálna cena v RZ s DPH]]*Tabuľka9[[#This Row],[Priemerný odber za mesiac]]</f>
        <v>15.479999999999997</v>
      </c>
      <c r="K1509" s="17" t="e">
        <f>Tabuľka9[[#This Row],[Cena za MJ s DPH]]*Tabuľka9[[#This Row],[Predpokladaný odber počas 6 mesiacov]]</f>
        <v>#REF!</v>
      </c>
      <c r="L1509" s="1">
        <v>648108</v>
      </c>
      <c r="M1509" t="e">
        <f>_xlfn.XLOOKUP(Tabuľka9[[#This Row],[IČO]],#REF!,#REF!)</f>
        <v>#REF!</v>
      </c>
      <c r="N1509" t="e">
        <f>_xlfn.XLOOKUP(Tabuľka9[[#This Row],[IČO]],#REF!,#REF!)</f>
        <v>#REF!</v>
      </c>
    </row>
    <row r="1510" spans="1:14" hidden="1" x14ac:dyDescent="0.35">
      <c r="A1510" t="s">
        <v>125</v>
      </c>
      <c r="B1510" t="s">
        <v>168</v>
      </c>
      <c r="C1510" t="s">
        <v>13</v>
      </c>
      <c r="D1510" s="9">
        <v>3.4</v>
      </c>
      <c r="E1510" s="10">
        <f>IF(COUNTIF(cis_DPH!$B$2:$B$84,B1510)&gt;0,D1510*1.1,IF(COUNTIF(cis_DPH!$B$85:$B$171,B1510)&gt;0,D1510*1.2,"chyba"))</f>
        <v>4.08</v>
      </c>
      <c r="G1510" s="16" t="e">
        <f>_xlfn.XLOOKUP(Tabuľka9[[#This Row],[položka]],#REF!,#REF!)</f>
        <v>#REF!</v>
      </c>
      <c r="H1510">
        <v>10</v>
      </c>
      <c r="I1510" s="15">
        <f>Tabuľka9[[#This Row],[Aktuálna cena v RZ s DPH]]*Tabuľka9[[#This Row],[Priemerný odber za mesiac]]</f>
        <v>40.799999999999997</v>
      </c>
      <c r="K1510" s="17" t="e">
        <f>Tabuľka9[[#This Row],[Cena za MJ s DPH]]*Tabuľka9[[#This Row],[Predpokladaný odber počas 6 mesiacov]]</f>
        <v>#REF!</v>
      </c>
      <c r="L1510" s="1">
        <v>648108</v>
      </c>
      <c r="M1510" t="e">
        <f>_xlfn.XLOOKUP(Tabuľka9[[#This Row],[IČO]],#REF!,#REF!)</f>
        <v>#REF!</v>
      </c>
      <c r="N1510" t="e">
        <f>_xlfn.XLOOKUP(Tabuľka9[[#This Row],[IČO]],#REF!,#REF!)</f>
        <v>#REF!</v>
      </c>
    </row>
    <row r="1511" spans="1:14" hidden="1" x14ac:dyDescent="0.35">
      <c r="A1511" t="s">
        <v>125</v>
      </c>
      <c r="B1511" t="s">
        <v>169</v>
      </c>
      <c r="C1511" t="s">
        <v>13</v>
      </c>
      <c r="E1511" s="10">
        <f>IF(COUNTIF(cis_DPH!$B$2:$B$84,B1511)&gt;0,D1511*1.1,IF(COUNTIF(cis_DPH!$B$85:$B$171,B1511)&gt;0,D1511*1.2,"chyba"))</f>
        <v>0</v>
      </c>
      <c r="G1511" s="16" t="e">
        <f>_xlfn.XLOOKUP(Tabuľka9[[#This Row],[položka]],#REF!,#REF!)</f>
        <v>#REF!</v>
      </c>
      <c r="I1511" s="15">
        <f>Tabuľka9[[#This Row],[Aktuálna cena v RZ s DPH]]*Tabuľka9[[#This Row],[Priemerný odber za mesiac]]</f>
        <v>0</v>
      </c>
      <c r="K1511" s="17" t="e">
        <f>Tabuľka9[[#This Row],[Cena za MJ s DPH]]*Tabuľka9[[#This Row],[Predpokladaný odber počas 6 mesiacov]]</f>
        <v>#REF!</v>
      </c>
      <c r="L1511" s="1">
        <v>648108</v>
      </c>
      <c r="M1511" t="e">
        <f>_xlfn.XLOOKUP(Tabuľka9[[#This Row],[IČO]],#REF!,#REF!)</f>
        <v>#REF!</v>
      </c>
      <c r="N1511" t="e">
        <f>_xlfn.XLOOKUP(Tabuľka9[[#This Row],[IČO]],#REF!,#REF!)</f>
        <v>#REF!</v>
      </c>
    </row>
    <row r="1512" spans="1:14" hidden="1" x14ac:dyDescent="0.35">
      <c r="A1512" t="s">
        <v>125</v>
      </c>
      <c r="B1512" t="s">
        <v>170</v>
      </c>
      <c r="C1512" t="s">
        <v>13</v>
      </c>
      <c r="D1512" s="9">
        <v>3.21</v>
      </c>
      <c r="E1512" s="10">
        <f>IF(COUNTIF(cis_DPH!$B$2:$B$84,B1512)&gt;0,D1512*1.1,IF(COUNTIF(cis_DPH!$B$85:$B$171,B1512)&gt;0,D1512*1.2,"chyba"))</f>
        <v>3.8519999999999999</v>
      </c>
      <c r="G1512" s="16" t="e">
        <f>_xlfn.XLOOKUP(Tabuľka9[[#This Row],[položka]],#REF!,#REF!)</f>
        <v>#REF!</v>
      </c>
      <c r="H1512">
        <v>20</v>
      </c>
      <c r="I1512" s="15">
        <f>Tabuľka9[[#This Row],[Aktuálna cena v RZ s DPH]]*Tabuľka9[[#This Row],[Priemerný odber za mesiac]]</f>
        <v>77.039999999999992</v>
      </c>
      <c r="K1512" s="17" t="e">
        <f>Tabuľka9[[#This Row],[Cena za MJ s DPH]]*Tabuľka9[[#This Row],[Predpokladaný odber počas 6 mesiacov]]</f>
        <v>#REF!</v>
      </c>
      <c r="L1512" s="1">
        <v>648108</v>
      </c>
      <c r="M1512" t="e">
        <f>_xlfn.XLOOKUP(Tabuľka9[[#This Row],[IČO]],#REF!,#REF!)</f>
        <v>#REF!</v>
      </c>
      <c r="N1512" t="e">
        <f>_xlfn.XLOOKUP(Tabuľka9[[#This Row],[IČO]],#REF!,#REF!)</f>
        <v>#REF!</v>
      </c>
    </row>
    <row r="1513" spans="1:14" hidden="1" x14ac:dyDescent="0.35">
      <c r="A1513" t="s">
        <v>125</v>
      </c>
      <c r="B1513" t="s">
        <v>171</v>
      </c>
      <c r="C1513" t="s">
        <v>13</v>
      </c>
      <c r="E1513" s="10">
        <f>IF(COUNTIF(cis_DPH!$B$2:$B$84,B1513)&gt;0,D1513*1.1,IF(COUNTIF(cis_DPH!$B$85:$B$171,B1513)&gt;0,D1513*1.2,"chyba"))</f>
        <v>0</v>
      </c>
      <c r="G1513" s="16" t="e">
        <f>_xlfn.XLOOKUP(Tabuľka9[[#This Row],[položka]],#REF!,#REF!)</f>
        <v>#REF!</v>
      </c>
      <c r="I1513" s="15">
        <f>Tabuľka9[[#This Row],[Aktuálna cena v RZ s DPH]]*Tabuľka9[[#This Row],[Priemerný odber za mesiac]]</f>
        <v>0</v>
      </c>
      <c r="K1513" s="17" t="e">
        <f>Tabuľka9[[#This Row],[Cena za MJ s DPH]]*Tabuľka9[[#This Row],[Predpokladaný odber počas 6 mesiacov]]</f>
        <v>#REF!</v>
      </c>
      <c r="L1513" s="1">
        <v>648108</v>
      </c>
      <c r="M1513" t="e">
        <f>_xlfn.XLOOKUP(Tabuľka9[[#This Row],[IČO]],#REF!,#REF!)</f>
        <v>#REF!</v>
      </c>
      <c r="N1513" t="e">
        <f>_xlfn.XLOOKUP(Tabuľka9[[#This Row],[IČO]],#REF!,#REF!)</f>
        <v>#REF!</v>
      </c>
    </row>
    <row r="1514" spans="1:14" hidden="1" x14ac:dyDescent="0.35">
      <c r="A1514" t="s">
        <v>125</v>
      </c>
      <c r="B1514" t="s">
        <v>172</v>
      </c>
      <c r="C1514" t="s">
        <v>13</v>
      </c>
      <c r="E1514" s="10">
        <f>IF(COUNTIF(cis_DPH!$B$2:$B$84,B1514)&gt;0,D1514*1.1,IF(COUNTIF(cis_DPH!$B$85:$B$171,B1514)&gt;0,D1514*1.2,"chyba"))</f>
        <v>0</v>
      </c>
      <c r="G1514" s="16" t="e">
        <f>_xlfn.XLOOKUP(Tabuľka9[[#This Row],[položka]],#REF!,#REF!)</f>
        <v>#REF!</v>
      </c>
      <c r="I1514" s="15">
        <f>Tabuľka9[[#This Row],[Aktuálna cena v RZ s DPH]]*Tabuľka9[[#This Row],[Priemerný odber za mesiac]]</f>
        <v>0</v>
      </c>
      <c r="K1514" s="17" t="e">
        <f>Tabuľka9[[#This Row],[Cena za MJ s DPH]]*Tabuľka9[[#This Row],[Predpokladaný odber počas 6 mesiacov]]</f>
        <v>#REF!</v>
      </c>
      <c r="L1514" s="1">
        <v>648108</v>
      </c>
      <c r="M1514" t="e">
        <f>_xlfn.XLOOKUP(Tabuľka9[[#This Row],[IČO]],#REF!,#REF!)</f>
        <v>#REF!</v>
      </c>
      <c r="N1514" t="e">
        <f>_xlfn.XLOOKUP(Tabuľka9[[#This Row],[IČO]],#REF!,#REF!)</f>
        <v>#REF!</v>
      </c>
    </row>
    <row r="1515" spans="1:14" hidden="1" x14ac:dyDescent="0.35">
      <c r="A1515" t="s">
        <v>125</v>
      </c>
      <c r="B1515" t="s">
        <v>173</v>
      </c>
      <c r="C1515" t="s">
        <v>13</v>
      </c>
      <c r="D1515" s="9">
        <v>2.48</v>
      </c>
      <c r="E1515" s="10">
        <f>IF(COUNTIF(cis_DPH!$B$2:$B$84,B1515)&gt;0,D1515*1.1,IF(COUNTIF(cis_DPH!$B$85:$B$171,B1515)&gt;0,D1515*1.2,"chyba"))</f>
        <v>2.976</v>
      </c>
      <c r="G1515" s="16" t="e">
        <f>_xlfn.XLOOKUP(Tabuľka9[[#This Row],[položka]],#REF!,#REF!)</f>
        <v>#REF!</v>
      </c>
      <c r="H1515">
        <v>15</v>
      </c>
      <c r="I1515" s="15">
        <f>Tabuľka9[[#This Row],[Aktuálna cena v RZ s DPH]]*Tabuľka9[[#This Row],[Priemerný odber za mesiac]]</f>
        <v>44.64</v>
      </c>
      <c r="K1515" s="17" t="e">
        <f>Tabuľka9[[#This Row],[Cena za MJ s DPH]]*Tabuľka9[[#This Row],[Predpokladaný odber počas 6 mesiacov]]</f>
        <v>#REF!</v>
      </c>
      <c r="L1515" s="1">
        <v>648108</v>
      </c>
      <c r="M1515" t="e">
        <f>_xlfn.XLOOKUP(Tabuľka9[[#This Row],[IČO]],#REF!,#REF!)</f>
        <v>#REF!</v>
      </c>
      <c r="N1515" t="e">
        <f>_xlfn.XLOOKUP(Tabuľka9[[#This Row],[IČO]],#REF!,#REF!)</f>
        <v>#REF!</v>
      </c>
    </row>
    <row r="1516" spans="1:14" hidden="1" x14ac:dyDescent="0.35">
      <c r="A1516" t="s">
        <v>125</v>
      </c>
      <c r="B1516" t="s">
        <v>174</v>
      </c>
      <c r="C1516" t="s">
        <v>13</v>
      </c>
      <c r="E1516" s="10">
        <f>IF(COUNTIF(cis_DPH!$B$2:$B$84,B1516)&gt;0,D1516*1.1,IF(COUNTIF(cis_DPH!$B$85:$B$171,B1516)&gt;0,D1516*1.2,"chyba"))</f>
        <v>0</v>
      </c>
      <c r="G1516" s="16" t="e">
        <f>_xlfn.XLOOKUP(Tabuľka9[[#This Row],[položka]],#REF!,#REF!)</f>
        <v>#REF!</v>
      </c>
      <c r="I1516" s="15">
        <f>Tabuľka9[[#This Row],[Aktuálna cena v RZ s DPH]]*Tabuľka9[[#This Row],[Priemerný odber za mesiac]]</f>
        <v>0</v>
      </c>
      <c r="K1516" s="17" t="e">
        <f>Tabuľka9[[#This Row],[Cena za MJ s DPH]]*Tabuľka9[[#This Row],[Predpokladaný odber počas 6 mesiacov]]</f>
        <v>#REF!</v>
      </c>
      <c r="L1516" s="1">
        <v>648108</v>
      </c>
      <c r="M1516" t="e">
        <f>_xlfn.XLOOKUP(Tabuľka9[[#This Row],[IČO]],#REF!,#REF!)</f>
        <v>#REF!</v>
      </c>
      <c r="N1516" t="e">
        <f>_xlfn.XLOOKUP(Tabuľka9[[#This Row],[IČO]],#REF!,#REF!)</f>
        <v>#REF!</v>
      </c>
    </row>
    <row r="1517" spans="1:14" hidden="1" x14ac:dyDescent="0.35">
      <c r="A1517" t="s">
        <v>125</v>
      </c>
      <c r="B1517" t="s">
        <v>175</v>
      </c>
      <c r="C1517" t="s">
        <v>13</v>
      </c>
      <c r="D1517" s="9">
        <v>5.08</v>
      </c>
      <c r="E1517" s="10">
        <f>IF(COUNTIF(cis_DPH!$B$2:$B$84,B1517)&gt;0,D1517*1.1,IF(COUNTIF(cis_DPH!$B$85:$B$171,B1517)&gt;0,D1517*1.2,"chyba"))</f>
        <v>6.0960000000000001</v>
      </c>
      <c r="G1517" s="16" t="e">
        <f>_xlfn.XLOOKUP(Tabuľka9[[#This Row],[položka]],#REF!,#REF!)</f>
        <v>#REF!</v>
      </c>
      <c r="H1517">
        <v>10</v>
      </c>
      <c r="I1517" s="15">
        <f>Tabuľka9[[#This Row],[Aktuálna cena v RZ s DPH]]*Tabuľka9[[#This Row],[Priemerný odber za mesiac]]</f>
        <v>60.96</v>
      </c>
      <c r="K1517" s="17" t="e">
        <f>Tabuľka9[[#This Row],[Cena za MJ s DPH]]*Tabuľka9[[#This Row],[Predpokladaný odber počas 6 mesiacov]]</f>
        <v>#REF!</v>
      </c>
      <c r="L1517" s="1">
        <v>648108</v>
      </c>
      <c r="M1517" t="e">
        <f>_xlfn.XLOOKUP(Tabuľka9[[#This Row],[IČO]],#REF!,#REF!)</f>
        <v>#REF!</v>
      </c>
      <c r="N1517" t="e">
        <f>_xlfn.XLOOKUP(Tabuľka9[[#This Row],[IČO]],#REF!,#REF!)</f>
        <v>#REF!</v>
      </c>
    </row>
    <row r="1518" spans="1:14" hidden="1" x14ac:dyDescent="0.35">
      <c r="A1518" t="s">
        <v>125</v>
      </c>
      <c r="B1518" t="s">
        <v>176</v>
      </c>
      <c r="C1518" t="s">
        <v>13</v>
      </c>
      <c r="D1518" s="9">
        <v>3.85</v>
      </c>
      <c r="E1518" s="10">
        <f>IF(COUNTIF(cis_DPH!$B$2:$B$84,B1518)&gt;0,D1518*1.1,IF(COUNTIF(cis_DPH!$B$85:$B$171,B1518)&gt;0,D1518*1.2,"chyba"))</f>
        <v>4.62</v>
      </c>
      <c r="G1518" s="16" t="e">
        <f>_xlfn.XLOOKUP(Tabuľka9[[#This Row],[položka]],#REF!,#REF!)</f>
        <v>#REF!</v>
      </c>
      <c r="H1518">
        <v>10</v>
      </c>
      <c r="I1518" s="15">
        <f>Tabuľka9[[#This Row],[Aktuálna cena v RZ s DPH]]*Tabuľka9[[#This Row],[Priemerný odber za mesiac]]</f>
        <v>46.2</v>
      </c>
      <c r="K1518" s="17" t="e">
        <f>Tabuľka9[[#This Row],[Cena za MJ s DPH]]*Tabuľka9[[#This Row],[Predpokladaný odber počas 6 mesiacov]]</f>
        <v>#REF!</v>
      </c>
      <c r="L1518" s="1">
        <v>648108</v>
      </c>
      <c r="M1518" t="e">
        <f>_xlfn.XLOOKUP(Tabuľka9[[#This Row],[IČO]],#REF!,#REF!)</f>
        <v>#REF!</v>
      </c>
      <c r="N1518" t="e">
        <f>_xlfn.XLOOKUP(Tabuľka9[[#This Row],[IČO]],#REF!,#REF!)</f>
        <v>#REF!</v>
      </c>
    </row>
    <row r="1519" spans="1:14" hidden="1" x14ac:dyDescent="0.35">
      <c r="A1519" t="s">
        <v>125</v>
      </c>
      <c r="B1519" t="s">
        <v>177</v>
      </c>
      <c r="C1519" t="s">
        <v>13</v>
      </c>
      <c r="E1519" s="10">
        <f>IF(COUNTIF(cis_DPH!$B$2:$B$84,B1519)&gt;0,D1519*1.1,IF(COUNTIF(cis_DPH!$B$85:$B$171,B1519)&gt;0,D1519*1.2,"chyba"))</f>
        <v>0</v>
      </c>
      <c r="G1519" s="16" t="e">
        <f>_xlfn.XLOOKUP(Tabuľka9[[#This Row],[položka]],#REF!,#REF!)</f>
        <v>#REF!</v>
      </c>
      <c r="I1519" s="15">
        <f>Tabuľka9[[#This Row],[Aktuálna cena v RZ s DPH]]*Tabuľka9[[#This Row],[Priemerný odber za mesiac]]</f>
        <v>0</v>
      </c>
      <c r="K1519" s="17" t="e">
        <f>Tabuľka9[[#This Row],[Cena za MJ s DPH]]*Tabuľka9[[#This Row],[Predpokladaný odber počas 6 mesiacov]]</f>
        <v>#REF!</v>
      </c>
      <c r="L1519" s="1">
        <v>648108</v>
      </c>
      <c r="M1519" t="e">
        <f>_xlfn.XLOOKUP(Tabuľka9[[#This Row],[IČO]],#REF!,#REF!)</f>
        <v>#REF!</v>
      </c>
      <c r="N1519" t="e">
        <f>_xlfn.XLOOKUP(Tabuľka9[[#This Row],[IČO]],#REF!,#REF!)</f>
        <v>#REF!</v>
      </c>
    </row>
    <row r="1520" spans="1:14" hidden="1" x14ac:dyDescent="0.35">
      <c r="A1520" t="s">
        <v>125</v>
      </c>
      <c r="B1520" t="s">
        <v>178</v>
      </c>
      <c r="C1520" t="s">
        <v>13</v>
      </c>
      <c r="E1520" s="10">
        <f>IF(COUNTIF(cis_DPH!$B$2:$B$84,B1520)&gt;0,D1520*1.1,IF(COUNTIF(cis_DPH!$B$85:$B$171,B1520)&gt;0,D1520*1.2,"chyba"))</f>
        <v>0</v>
      </c>
      <c r="G1520" s="16" t="e">
        <f>_xlfn.XLOOKUP(Tabuľka9[[#This Row],[položka]],#REF!,#REF!)</f>
        <v>#REF!</v>
      </c>
      <c r="I1520" s="15">
        <f>Tabuľka9[[#This Row],[Aktuálna cena v RZ s DPH]]*Tabuľka9[[#This Row],[Priemerný odber za mesiac]]</f>
        <v>0</v>
      </c>
      <c r="K1520" s="17" t="e">
        <f>Tabuľka9[[#This Row],[Cena za MJ s DPH]]*Tabuľka9[[#This Row],[Predpokladaný odber počas 6 mesiacov]]</f>
        <v>#REF!</v>
      </c>
      <c r="L1520" s="1">
        <v>648108</v>
      </c>
      <c r="M1520" t="e">
        <f>_xlfn.XLOOKUP(Tabuľka9[[#This Row],[IČO]],#REF!,#REF!)</f>
        <v>#REF!</v>
      </c>
      <c r="N1520" t="e">
        <f>_xlfn.XLOOKUP(Tabuľka9[[#This Row],[IČO]],#REF!,#REF!)</f>
        <v>#REF!</v>
      </c>
    </row>
    <row r="1521" spans="1:14" hidden="1" x14ac:dyDescent="0.35">
      <c r="A1521" t="s">
        <v>125</v>
      </c>
      <c r="B1521" t="s">
        <v>179</v>
      </c>
      <c r="C1521" t="s">
        <v>13</v>
      </c>
      <c r="E1521" s="10">
        <f>IF(COUNTIF(cis_DPH!$B$2:$B$84,B1521)&gt;0,D1521*1.1,IF(COUNTIF(cis_DPH!$B$85:$B$171,B1521)&gt;0,D1521*1.2,"chyba"))</f>
        <v>0</v>
      </c>
      <c r="G1521" s="16" t="e">
        <f>_xlfn.XLOOKUP(Tabuľka9[[#This Row],[položka]],#REF!,#REF!)</f>
        <v>#REF!</v>
      </c>
      <c r="I1521" s="15">
        <f>Tabuľka9[[#This Row],[Aktuálna cena v RZ s DPH]]*Tabuľka9[[#This Row],[Priemerný odber za mesiac]]</f>
        <v>0</v>
      </c>
      <c r="K1521" s="17" t="e">
        <f>Tabuľka9[[#This Row],[Cena za MJ s DPH]]*Tabuľka9[[#This Row],[Predpokladaný odber počas 6 mesiacov]]</f>
        <v>#REF!</v>
      </c>
      <c r="L1521" s="1">
        <v>648108</v>
      </c>
      <c r="M1521" t="e">
        <f>_xlfn.XLOOKUP(Tabuľka9[[#This Row],[IČO]],#REF!,#REF!)</f>
        <v>#REF!</v>
      </c>
      <c r="N1521" t="e">
        <f>_xlfn.XLOOKUP(Tabuľka9[[#This Row],[IČO]],#REF!,#REF!)</f>
        <v>#REF!</v>
      </c>
    </row>
    <row r="1522" spans="1:14" hidden="1" x14ac:dyDescent="0.35">
      <c r="A1522" t="s">
        <v>125</v>
      </c>
      <c r="B1522" t="s">
        <v>180</v>
      </c>
      <c r="C1522" t="s">
        <v>13</v>
      </c>
      <c r="D1522" s="9">
        <v>3.44</v>
      </c>
      <c r="E1522" s="10">
        <f>IF(COUNTIF(cis_DPH!$B$2:$B$84,B1522)&gt;0,D1522*1.1,IF(COUNTIF(cis_DPH!$B$85:$B$171,B1522)&gt;0,D1522*1.2,"chyba"))</f>
        <v>4.1280000000000001</v>
      </c>
      <c r="G1522" s="16" t="e">
        <f>_xlfn.XLOOKUP(Tabuľka9[[#This Row],[položka]],#REF!,#REF!)</f>
        <v>#REF!</v>
      </c>
      <c r="H1522">
        <v>15</v>
      </c>
      <c r="I1522" s="15">
        <f>Tabuľka9[[#This Row],[Aktuálna cena v RZ s DPH]]*Tabuľka9[[#This Row],[Priemerný odber za mesiac]]</f>
        <v>61.92</v>
      </c>
      <c r="K1522" s="17" t="e">
        <f>Tabuľka9[[#This Row],[Cena za MJ s DPH]]*Tabuľka9[[#This Row],[Predpokladaný odber počas 6 mesiacov]]</f>
        <v>#REF!</v>
      </c>
      <c r="L1522" s="1">
        <v>648108</v>
      </c>
      <c r="M1522" t="e">
        <f>_xlfn.XLOOKUP(Tabuľka9[[#This Row],[IČO]],#REF!,#REF!)</f>
        <v>#REF!</v>
      </c>
      <c r="N1522" t="e">
        <f>_xlfn.XLOOKUP(Tabuľka9[[#This Row],[IČO]],#REF!,#REF!)</f>
        <v>#REF!</v>
      </c>
    </row>
    <row r="1523" spans="1:14" hidden="1" x14ac:dyDescent="0.35">
      <c r="A1523" t="s">
        <v>125</v>
      </c>
      <c r="B1523" t="s">
        <v>181</v>
      </c>
      <c r="C1523" t="s">
        <v>13</v>
      </c>
      <c r="E1523" s="10">
        <f>IF(COUNTIF(cis_DPH!$B$2:$B$84,B1523)&gt;0,D1523*1.1,IF(COUNTIF(cis_DPH!$B$85:$B$171,B1523)&gt;0,D1523*1.2,"chyba"))</f>
        <v>0</v>
      </c>
      <c r="G1523" s="16" t="e">
        <f>_xlfn.XLOOKUP(Tabuľka9[[#This Row],[položka]],#REF!,#REF!)</f>
        <v>#REF!</v>
      </c>
      <c r="I1523" s="15">
        <f>Tabuľka9[[#This Row],[Aktuálna cena v RZ s DPH]]*Tabuľka9[[#This Row],[Priemerný odber za mesiac]]</f>
        <v>0</v>
      </c>
      <c r="K1523" s="17" t="e">
        <f>Tabuľka9[[#This Row],[Cena za MJ s DPH]]*Tabuľka9[[#This Row],[Predpokladaný odber počas 6 mesiacov]]</f>
        <v>#REF!</v>
      </c>
      <c r="L1523" s="1">
        <v>648108</v>
      </c>
      <c r="M1523" t="e">
        <f>_xlfn.XLOOKUP(Tabuľka9[[#This Row],[IČO]],#REF!,#REF!)</f>
        <v>#REF!</v>
      </c>
      <c r="N1523" t="e">
        <f>_xlfn.XLOOKUP(Tabuľka9[[#This Row],[IČO]],#REF!,#REF!)</f>
        <v>#REF!</v>
      </c>
    </row>
    <row r="1524" spans="1:14" hidden="1" x14ac:dyDescent="0.35">
      <c r="A1524" t="s">
        <v>125</v>
      </c>
      <c r="B1524" t="s">
        <v>182</v>
      </c>
      <c r="C1524" t="s">
        <v>13</v>
      </c>
      <c r="E1524" s="10">
        <f>IF(COUNTIF(cis_DPH!$B$2:$B$84,B1524)&gt;0,D1524*1.1,IF(COUNTIF(cis_DPH!$B$85:$B$171,B1524)&gt;0,D1524*1.2,"chyba"))</f>
        <v>0</v>
      </c>
      <c r="G1524" s="16" t="e">
        <f>_xlfn.XLOOKUP(Tabuľka9[[#This Row],[položka]],#REF!,#REF!)</f>
        <v>#REF!</v>
      </c>
      <c r="I1524" s="15">
        <f>Tabuľka9[[#This Row],[Aktuálna cena v RZ s DPH]]*Tabuľka9[[#This Row],[Priemerný odber za mesiac]]</f>
        <v>0</v>
      </c>
      <c r="K1524" s="17" t="e">
        <f>Tabuľka9[[#This Row],[Cena za MJ s DPH]]*Tabuľka9[[#This Row],[Predpokladaný odber počas 6 mesiacov]]</f>
        <v>#REF!</v>
      </c>
      <c r="L1524" s="1">
        <v>648108</v>
      </c>
      <c r="M1524" t="e">
        <f>_xlfn.XLOOKUP(Tabuľka9[[#This Row],[IČO]],#REF!,#REF!)</f>
        <v>#REF!</v>
      </c>
      <c r="N1524" t="e">
        <f>_xlfn.XLOOKUP(Tabuľka9[[#This Row],[IČO]],#REF!,#REF!)</f>
        <v>#REF!</v>
      </c>
    </row>
    <row r="1525" spans="1:14" hidden="1" x14ac:dyDescent="0.35">
      <c r="A1525" t="s">
        <v>125</v>
      </c>
      <c r="B1525" t="s">
        <v>183</v>
      </c>
      <c r="C1525" t="s">
        <v>13</v>
      </c>
      <c r="E1525" s="10">
        <f>IF(COUNTIF(cis_DPH!$B$2:$B$84,B1525)&gt;0,D1525*1.1,IF(COUNTIF(cis_DPH!$B$85:$B$171,B1525)&gt;0,D1525*1.2,"chyba"))</f>
        <v>0</v>
      </c>
      <c r="G1525" s="16" t="e">
        <f>_xlfn.XLOOKUP(Tabuľka9[[#This Row],[položka]],#REF!,#REF!)</f>
        <v>#REF!</v>
      </c>
      <c r="I1525" s="15">
        <f>Tabuľka9[[#This Row],[Aktuálna cena v RZ s DPH]]*Tabuľka9[[#This Row],[Priemerný odber za mesiac]]</f>
        <v>0</v>
      </c>
      <c r="K1525" s="17" t="e">
        <f>Tabuľka9[[#This Row],[Cena za MJ s DPH]]*Tabuľka9[[#This Row],[Predpokladaný odber počas 6 mesiacov]]</f>
        <v>#REF!</v>
      </c>
      <c r="L1525" s="1">
        <v>648108</v>
      </c>
      <c r="M1525" t="e">
        <f>_xlfn.XLOOKUP(Tabuľka9[[#This Row],[IČO]],#REF!,#REF!)</f>
        <v>#REF!</v>
      </c>
      <c r="N1525" t="e">
        <f>_xlfn.XLOOKUP(Tabuľka9[[#This Row],[IČO]],#REF!,#REF!)</f>
        <v>#REF!</v>
      </c>
    </row>
    <row r="1526" spans="1:14" hidden="1" x14ac:dyDescent="0.35">
      <c r="A1526" t="s">
        <v>125</v>
      </c>
      <c r="B1526" t="s">
        <v>184</v>
      </c>
      <c r="C1526" t="s">
        <v>13</v>
      </c>
      <c r="E1526" s="10">
        <f>IF(COUNTIF(cis_DPH!$B$2:$B$84,B1526)&gt;0,D1526*1.1,IF(COUNTIF(cis_DPH!$B$85:$B$171,B1526)&gt;0,D1526*1.2,"chyba"))</f>
        <v>0</v>
      </c>
      <c r="G1526" s="16" t="e">
        <f>_xlfn.XLOOKUP(Tabuľka9[[#This Row],[položka]],#REF!,#REF!)</f>
        <v>#REF!</v>
      </c>
      <c r="I1526" s="15">
        <f>Tabuľka9[[#This Row],[Aktuálna cena v RZ s DPH]]*Tabuľka9[[#This Row],[Priemerný odber za mesiac]]</f>
        <v>0</v>
      </c>
      <c r="K1526" s="17" t="e">
        <f>Tabuľka9[[#This Row],[Cena za MJ s DPH]]*Tabuľka9[[#This Row],[Predpokladaný odber počas 6 mesiacov]]</f>
        <v>#REF!</v>
      </c>
      <c r="L1526" s="1">
        <v>648108</v>
      </c>
      <c r="M1526" t="e">
        <f>_xlfn.XLOOKUP(Tabuľka9[[#This Row],[IČO]],#REF!,#REF!)</f>
        <v>#REF!</v>
      </c>
      <c r="N1526" t="e">
        <f>_xlfn.XLOOKUP(Tabuľka9[[#This Row],[IČO]],#REF!,#REF!)</f>
        <v>#REF!</v>
      </c>
    </row>
    <row r="1527" spans="1:14" hidden="1" x14ac:dyDescent="0.35">
      <c r="A1527" t="s">
        <v>125</v>
      </c>
      <c r="B1527" t="s">
        <v>185</v>
      </c>
      <c r="C1527" t="s">
        <v>13</v>
      </c>
      <c r="D1527" s="9">
        <v>2.95</v>
      </c>
      <c r="E1527" s="10">
        <f>IF(COUNTIF(cis_DPH!$B$2:$B$84,B1527)&gt;0,D1527*1.1,IF(COUNTIF(cis_DPH!$B$85:$B$171,B1527)&gt;0,D1527*1.2,"chyba"))</f>
        <v>3.54</v>
      </c>
      <c r="G1527" s="16" t="e">
        <f>_xlfn.XLOOKUP(Tabuľka9[[#This Row],[položka]],#REF!,#REF!)</f>
        <v>#REF!</v>
      </c>
      <c r="H1527">
        <v>15</v>
      </c>
      <c r="I1527" s="15">
        <f>Tabuľka9[[#This Row],[Aktuálna cena v RZ s DPH]]*Tabuľka9[[#This Row],[Priemerný odber za mesiac]]</f>
        <v>53.1</v>
      </c>
      <c r="K1527" s="17" t="e">
        <f>Tabuľka9[[#This Row],[Cena za MJ s DPH]]*Tabuľka9[[#This Row],[Predpokladaný odber počas 6 mesiacov]]</f>
        <v>#REF!</v>
      </c>
      <c r="L1527" s="1">
        <v>648108</v>
      </c>
      <c r="M1527" t="e">
        <f>_xlfn.XLOOKUP(Tabuľka9[[#This Row],[IČO]],#REF!,#REF!)</f>
        <v>#REF!</v>
      </c>
      <c r="N1527" t="e">
        <f>_xlfn.XLOOKUP(Tabuľka9[[#This Row],[IČO]],#REF!,#REF!)</f>
        <v>#REF!</v>
      </c>
    </row>
    <row r="1528" spans="1:14" hidden="1" x14ac:dyDescent="0.35">
      <c r="A1528" t="s">
        <v>125</v>
      </c>
      <c r="B1528" t="s">
        <v>186</v>
      </c>
      <c r="C1528" t="s">
        <v>13</v>
      </c>
      <c r="D1528" s="9">
        <v>4</v>
      </c>
      <c r="E1528" s="10">
        <f>IF(COUNTIF(cis_DPH!$B$2:$B$84,B1528)&gt;0,D1528*1.1,IF(COUNTIF(cis_DPH!$B$85:$B$171,B1528)&gt;0,D1528*1.2,"chyba"))</f>
        <v>4.8</v>
      </c>
      <c r="G1528" s="16" t="e">
        <f>_xlfn.XLOOKUP(Tabuľka9[[#This Row],[položka]],#REF!,#REF!)</f>
        <v>#REF!</v>
      </c>
      <c r="H1528">
        <v>10</v>
      </c>
      <c r="I1528" s="15">
        <f>Tabuľka9[[#This Row],[Aktuálna cena v RZ s DPH]]*Tabuľka9[[#This Row],[Priemerný odber za mesiac]]</f>
        <v>48</v>
      </c>
      <c r="K1528" s="17" t="e">
        <f>Tabuľka9[[#This Row],[Cena za MJ s DPH]]*Tabuľka9[[#This Row],[Predpokladaný odber počas 6 mesiacov]]</f>
        <v>#REF!</v>
      </c>
      <c r="L1528" s="1">
        <v>648108</v>
      </c>
      <c r="M1528" t="e">
        <f>_xlfn.XLOOKUP(Tabuľka9[[#This Row],[IČO]],#REF!,#REF!)</f>
        <v>#REF!</v>
      </c>
      <c r="N1528" t="e">
        <f>_xlfn.XLOOKUP(Tabuľka9[[#This Row],[IČO]],#REF!,#REF!)</f>
        <v>#REF!</v>
      </c>
    </row>
    <row r="1529" spans="1:14" hidden="1" x14ac:dyDescent="0.35">
      <c r="A1529" t="s">
        <v>95</v>
      </c>
      <c r="B1529" t="s">
        <v>187</v>
      </c>
      <c r="C1529" t="s">
        <v>48</v>
      </c>
      <c r="E1529" s="10">
        <f>IF(COUNTIF(cis_DPH!$B$2:$B$84,B1529)&gt;0,D1529*1.1,IF(COUNTIF(cis_DPH!$B$85:$B$171,B1529)&gt;0,D1529*1.2,"chyba"))</f>
        <v>0</v>
      </c>
      <c r="G1529" s="16" t="e">
        <f>_xlfn.XLOOKUP(Tabuľka9[[#This Row],[položka]],#REF!,#REF!)</f>
        <v>#REF!</v>
      </c>
      <c r="I1529" s="15">
        <f>Tabuľka9[[#This Row],[Aktuálna cena v RZ s DPH]]*Tabuľka9[[#This Row],[Priemerný odber za mesiac]]</f>
        <v>0</v>
      </c>
      <c r="K1529" s="17" t="e">
        <f>Tabuľka9[[#This Row],[Cena za MJ s DPH]]*Tabuľka9[[#This Row],[Predpokladaný odber počas 6 mesiacov]]</f>
        <v>#REF!</v>
      </c>
      <c r="L1529" s="1">
        <v>648108</v>
      </c>
      <c r="M1529" t="e">
        <f>_xlfn.XLOOKUP(Tabuľka9[[#This Row],[IČO]],#REF!,#REF!)</f>
        <v>#REF!</v>
      </c>
      <c r="N1529" t="e">
        <f>_xlfn.XLOOKUP(Tabuľka9[[#This Row],[IČO]],#REF!,#REF!)</f>
        <v>#REF!</v>
      </c>
    </row>
    <row r="1530" spans="1:14" hidden="1" x14ac:dyDescent="0.35">
      <c r="A1530" t="s">
        <v>95</v>
      </c>
      <c r="B1530" t="s">
        <v>188</v>
      </c>
      <c r="C1530" t="s">
        <v>13</v>
      </c>
      <c r="D1530" s="9">
        <v>1.65</v>
      </c>
      <c r="E1530" s="10">
        <f>IF(COUNTIF(cis_DPH!$B$2:$B$84,B1530)&gt;0,D1530*1.1,IF(COUNTIF(cis_DPH!$B$85:$B$171,B1530)&gt;0,D1530*1.2,"chyba"))</f>
        <v>1.8149999999999999</v>
      </c>
      <c r="G1530" s="16" t="e">
        <f>_xlfn.XLOOKUP(Tabuľka9[[#This Row],[položka]],#REF!,#REF!)</f>
        <v>#REF!</v>
      </c>
      <c r="H1530">
        <v>20</v>
      </c>
      <c r="I1530" s="15">
        <f>Tabuľka9[[#This Row],[Aktuálna cena v RZ s DPH]]*Tabuľka9[[#This Row],[Priemerný odber za mesiac]]</f>
        <v>36.299999999999997</v>
      </c>
      <c r="K1530" s="17" t="e">
        <f>Tabuľka9[[#This Row],[Cena za MJ s DPH]]*Tabuľka9[[#This Row],[Predpokladaný odber počas 6 mesiacov]]</f>
        <v>#REF!</v>
      </c>
      <c r="L1530" s="1">
        <v>648108</v>
      </c>
      <c r="M1530" t="e">
        <f>_xlfn.XLOOKUP(Tabuľka9[[#This Row],[IČO]],#REF!,#REF!)</f>
        <v>#REF!</v>
      </c>
      <c r="N1530" t="e">
        <f>_xlfn.XLOOKUP(Tabuľka9[[#This Row],[IČO]],#REF!,#REF!)</f>
        <v>#REF!</v>
      </c>
    </row>
    <row r="1531" spans="1:14" hidden="1" x14ac:dyDescent="0.35">
      <c r="A1531" t="s">
        <v>95</v>
      </c>
      <c r="B1531" t="s">
        <v>189</v>
      </c>
      <c r="C1531" t="s">
        <v>13</v>
      </c>
      <c r="D1531" s="9">
        <v>1.88</v>
      </c>
      <c r="E1531" s="10">
        <f>IF(COUNTIF(cis_DPH!$B$2:$B$84,B1531)&gt;0,D1531*1.1,IF(COUNTIF(cis_DPH!$B$85:$B$171,B1531)&gt;0,D1531*1.2,"chyba"))</f>
        <v>2.0680000000000001</v>
      </c>
      <c r="G1531" s="16" t="e">
        <f>_xlfn.XLOOKUP(Tabuľka9[[#This Row],[položka]],#REF!,#REF!)</f>
        <v>#REF!</v>
      </c>
      <c r="H1531">
        <v>30</v>
      </c>
      <c r="I1531" s="15">
        <f>Tabuľka9[[#This Row],[Aktuálna cena v RZ s DPH]]*Tabuľka9[[#This Row],[Priemerný odber za mesiac]]</f>
        <v>62.04</v>
      </c>
      <c r="J1531">
        <v>30</v>
      </c>
      <c r="K1531" s="17" t="e">
        <f>Tabuľka9[[#This Row],[Cena za MJ s DPH]]*Tabuľka9[[#This Row],[Predpokladaný odber počas 6 mesiacov]]</f>
        <v>#REF!</v>
      </c>
      <c r="L1531" s="1">
        <v>648108</v>
      </c>
      <c r="M1531" t="e">
        <f>_xlfn.XLOOKUP(Tabuľka9[[#This Row],[IČO]],#REF!,#REF!)</f>
        <v>#REF!</v>
      </c>
      <c r="N1531" t="e">
        <f>_xlfn.XLOOKUP(Tabuľka9[[#This Row],[IČO]],#REF!,#REF!)</f>
        <v>#REF!</v>
      </c>
    </row>
    <row r="1532" spans="1:14" hidden="1" x14ac:dyDescent="0.35">
      <c r="A1532" t="s">
        <v>10</v>
      </c>
      <c r="B1532" t="s">
        <v>11</v>
      </c>
      <c r="C1532" t="s">
        <v>13</v>
      </c>
      <c r="E1532" s="10">
        <f>IF(COUNTIF(cis_DPH!$B$2:$B$84,B1532)&gt;0,D1532*1.1,IF(COUNTIF(cis_DPH!$B$85:$B$171,B1532)&gt;0,D1532*1.2,"chyba"))</f>
        <v>0</v>
      </c>
      <c r="G1532" s="16" t="e">
        <f>_xlfn.XLOOKUP(Tabuľka9[[#This Row],[položka]],#REF!,#REF!)</f>
        <v>#REF!</v>
      </c>
      <c r="I1532" s="15">
        <f>Tabuľka9[[#This Row],[Aktuálna cena v RZ s DPH]]*Tabuľka9[[#This Row],[Priemerný odber za mesiac]]</f>
        <v>0</v>
      </c>
      <c r="K1532" s="17" t="e">
        <f>Tabuľka9[[#This Row],[Cena za MJ s DPH]]*Tabuľka9[[#This Row],[Predpokladaný odber počas 6 mesiacov]]</f>
        <v>#REF!</v>
      </c>
      <c r="L1532" s="1">
        <v>37890115</v>
      </c>
      <c r="M1532" t="e">
        <f>_xlfn.XLOOKUP(Tabuľka9[[#This Row],[IČO]],#REF!,#REF!)</f>
        <v>#REF!</v>
      </c>
      <c r="N1532" t="e">
        <f>_xlfn.XLOOKUP(Tabuľka9[[#This Row],[IČO]],#REF!,#REF!)</f>
        <v>#REF!</v>
      </c>
    </row>
    <row r="1533" spans="1:14" hidden="1" x14ac:dyDescent="0.35">
      <c r="A1533" t="s">
        <v>10</v>
      </c>
      <c r="B1533" t="s">
        <v>12</v>
      </c>
      <c r="C1533" t="s">
        <v>13</v>
      </c>
      <c r="D1533" s="9">
        <v>2.4</v>
      </c>
      <c r="E1533" s="10">
        <f>IF(COUNTIF(cis_DPH!$B$2:$B$84,B1533)&gt;0,D1533*1.1,IF(COUNTIF(cis_DPH!$B$85:$B$171,B1533)&gt;0,D1533*1.2,"chyba"))</f>
        <v>2.64</v>
      </c>
      <c r="G1533" s="16" t="e">
        <f>_xlfn.XLOOKUP(Tabuľka9[[#This Row],[položka]],#REF!,#REF!)</f>
        <v>#REF!</v>
      </c>
      <c r="H1533">
        <v>20</v>
      </c>
      <c r="I1533" s="15">
        <f>Tabuľka9[[#This Row],[Aktuálna cena v RZ s DPH]]*Tabuľka9[[#This Row],[Priemerný odber za mesiac]]</f>
        <v>52.800000000000004</v>
      </c>
      <c r="J1533">
        <v>20</v>
      </c>
      <c r="K1533" s="17" t="e">
        <f>Tabuľka9[[#This Row],[Cena za MJ s DPH]]*Tabuľka9[[#This Row],[Predpokladaný odber počas 6 mesiacov]]</f>
        <v>#REF!</v>
      </c>
      <c r="L1533" s="1">
        <v>37890115</v>
      </c>
      <c r="M1533" t="e">
        <f>_xlfn.XLOOKUP(Tabuľka9[[#This Row],[IČO]],#REF!,#REF!)</f>
        <v>#REF!</v>
      </c>
      <c r="N1533" t="e">
        <f>_xlfn.XLOOKUP(Tabuľka9[[#This Row],[IČO]],#REF!,#REF!)</f>
        <v>#REF!</v>
      </c>
    </row>
    <row r="1534" spans="1:14" hidden="1" x14ac:dyDescent="0.35">
      <c r="A1534" t="s">
        <v>10</v>
      </c>
      <c r="B1534" t="s">
        <v>14</v>
      </c>
      <c r="C1534" t="s">
        <v>13</v>
      </c>
      <c r="E1534" s="10">
        <f>IF(COUNTIF(cis_DPH!$B$2:$B$84,B1534)&gt;0,D1534*1.1,IF(COUNTIF(cis_DPH!$B$85:$B$171,B1534)&gt;0,D1534*1.2,"chyba"))</f>
        <v>0</v>
      </c>
      <c r="G1534" s="16" t="e">
        <f>_xlfn.XLOOKUP(Tabuľka9[[#This Row],[položka]],#REF!,#REF!)</f>
        <v>#REF!</v>
      </c>
      <c r="I1534" s="15">
        <f>Tabuľka9[[#This Row],[Aktuálna cena v RZ s DPH]]*Tabuľka9[[#This Row],[Priemerný odber za mesiac]]</f>
        <v>0</v>
      </c>
      <c r="K1534" s="17" t="e">
        <f>Tabuľka9[[#This Row],[Cena za MJ s DPH]]*Tabuľka9[[#This Row],[Predpokladaný odber počas 6 mesiacov]]</f>
        <v>#REF!</v>
      </c>
      <c r="L1534" s="1">
        <v>37890115</v>
      </c>
      <c r="M1534" t="e">
        <f>_xlfn.XLOOKUP(Tabuľka9[[#This Row],[IČO]],#REF!,#REF!)</f>
        <v>#REF!</v>
      </c>
      <c r="N1534" t="e">
        <f>_xlfn.XLOOKUP(Tabuľka9[[#This Row],[IČO]],#REF!,#REF!)</f>
        <v>#REF!</v>
      </c>
    </row>
    <row r="1535" spans="1:14" hidden="1" x14ac:dyDescent="0.35">
      <c r="A1535" t="s">
        <v>10</v>
      </c>
      <c r="B1535" t="s">
        <v>15</v>
      </c>
      <c r="C1535" t="s">
        <v>13</v>
      </c>
      <c r="D1535" s="9">
        <v>0.6</v>
      </c>
      <c r="E1535" s="10">
        <f>IF(COUNTIF(cis_DPH!$B$2:$B$84,B1535)&gt;0,D1535*1.1,IF(COUNTIF(cis_DPH!$B$85:$B$171,B1535)&gt;0,D1535*1.2,"chyba"))</f>
        <v>0.66</v>
      </c>
      <c r="G1535" s="16" t="e">
        <f>_xlfn.XLOOKUP(Tabuľka9[[#This Row],[položka]],#REF!,#REF!)</f>
        <v>#REF!</v>
      </c>
      <c r="H1535">
        <v>100</v>
      </c>
      <c r="I1535" s="15">
        <f>Tabuľka9[[#This Row],[Aktuálna cena v RZ s DPH]]*Tabuľka9[[#This Row],[Priemerný odber za mesiac]]</f>
        <v>66</v>
      </c>
      <c r="J1535">
        <v>100</v>
      </c>
      <c r="K1535" s="17" t="e">
        <f>Tabuľka9[[#This Row],[Cena za MJ s DPH]]*Tabuľka9[[#This Row],[Predpokladaný odber počas 6 mesiacov]]</f>
        <v>#REF!</v>
      </c>
      <c r="L1535" s="1">
        <v>37890115</v>
      </c>
      <c r="M1535" t="e">
        <f>_xlfn.XLOOKUP(Tabuľka9[[#This Row],[IČO]],#REF!,#REF!)</f>
        <v>#REF!</v>
      </c>
      <c r="N1535" t="e">
        <f>_xlfn.XLOOKUP(Tabuľka9[[#This Row],[IČO]],#REF!,#REF!)</f>
        <v>#REF!</v>
      </c>
    </row>
    <row r="1536" spans="1:14" hidden="1" x14ac:dyDescent="0.35">
      <c r="A1536" t="s">
        <v>10</v>
      </c>
      <c r="B1536" t="s">
        <v>16</v>
      </c>
      <c r="C1536" t="s">
        <v>13</v>
      </c>
      <c r="E1536" s="10">
        <f>IF(COUNTIF(cis_DPH!$B$2:$B$84,B1536)&gt;0,D1536*1.1,IF(COUNTIF(cis_DPH!$B$85:$B$171,B1536)&gt;0,D1536*1.2,"chyba"))</f>
        <v>0</v>
      </c>
      <c r="G1536" s="16" t="e">
        <f>_xlfn.XLOOKUP(Tabuľka9[[#This Row],[položka]],#REF!,#REF!)</f>
        <v>#REF!</v>
      </c>
      <c r="I1536" s="15">
        <f>Tabuľka9[[#This Row],[Aktuálna cena v RZ s DPH]]*Tabuľka9[[#This Row],[Priemerný odber za mesiac]]</f>
        <v>0</v>
      </c>
      <c r="K1536" s="17" t="e">
        <f>Tabuľka9[[#This Row],[Cena za MJ s DPH]]*Tabuľka9[[#This Row],[Predpokladaný odber počas 6 mesiacov]]</f>
        <v>#REF!</v>
      </c>
      <c r="L1536" s="1">
        <v>37890115</v>
      </c>
      <c r="M1536" t="e">
        <f>_xlfn.XLOOKUP(Tabuľka9[[#This Row],[IČO]],#REF!,#REF!)</f>
        <v>#REF!</v>
      </c>
      <c r="N1536" t="e">
        <f>_xlfn.XLOOKUP(Tabuľka9[[#This Row],[IČO]],#REF!,#REF!)</f>
        <v>#REF!</v>
      </c>
    </row>
    <row r="1537" spans="1:14" hidden="1" x14ac:dyDescent="0.35">
      <c r="A1537" t="s">
        <v>10</v>
      </c>
      <c r="B1537" t="s">
        <v>17</v>
      </c>
      <c r="C1537" t="s">
        <v>13</v>
      </c>
      <c r="E1537" s="10">
        <f>IF(COUNTIF(cis_DPH!$B$2:$B$84,B1537)&gt;0,D1537*1.1,IF(COUNTIF(cis_DPH!$B$85:$B$171,B1537)&gt;0,D1537*1.2,"chyba"))</f>
        <v>0</v>
      </c>
      <c r="G1537" s="16" t="e">
        <f>_xlfn.XLOOKUP(Tabuľka9[[#This Row],[položka]],#REF!,#REF!)</f>
        <v>#REF!</v>
      </c>
      <c r="I1537" s="15">
        <f>Tabuľka9[[#This Row],[Aktuálna cena v RZ s DPH]]*Tabuľka9[[#This Row],[Priemerný odber za mesiac]]</f>
        <v>0</v>
      </c>
      <c r="K1537" s="17" t="e">
        <f>Tabuľka9[[#This Row],[Cena za MJ s DPH]]*Tabuľka9[[#This Row],[Predpokladaný odber počas 6 mesiacov]]</f>
        <v>#REF!</v>
      </c>
      <c r="L1537" s="1">
        <v>37890115</v>
      </c>
      <c r="M1537" t="e">
        <f>_xlfn.XLOOKUP(Tabuľka9[[#This Row],[IČO]],#REF!,#REF!)</f>
        <v>#REF!</v>
      </c>
      <c r="N1537" t="e">
        <f>_xlfn.XLOOKUP(Tabuľka9[[#This Row],[IČO]],#REF!,#REF!)</f>
        <v>#REF!</v>
      </c>
    </row>
    <row r="1538" spans="1:14" hidden="1" x14ac:dyDescent="0.35">
      <c r="A1538" t="s">
        <v>10</v>
      </c>
      <c r="B1538" t="s">
        <v>18</v>
      </c>
      <c r="C1538" t="s">
        <v>19</v>
      </c>
      <c r="D1538" s="9">
        <v>0.28999999999999998</v>
      </c>
      <c r="E1538" s="10">
        <f>IF(COUNTIF(cis_DPH!$B$2:$B$84,B1538)&gt;0,D1538*1.1,IF(COUNTIF(cis_DPH!$B$85:$B$171,B1538)&gt;0,D1538*1.2,"chyba"))</f>
        <v>0.31900000000000001</v>
      </c>
      <c r="G1538" s="16" t="e">
        <f>_xlfn.XLOOKUP(Tabuľka9[[#This Row],[položka]],#REF!,#REF!)</f>
        <v>#REF!</v>
      </c>
      <c r="H1538">
        <v>100</v>
      </c>
      <c r="I1538" s="15">
        <f>Tabuľka9[[#This Row],[Aktuálna cena v RZ s DPH]]*Tabuľka9[[#This Row],[Priemerný odber za mesiac]]</f>
        <v>31.900000000000002</v>
      </c>
      <c r="J1538">
        <v>100</v>
      </c>
      <c r="K1538" s="17" t="e">
        <f>Tabuľka9[[#This Row],[Cena za MJ s DPH]]*Tabuľka9[[#This Row],[Predpokladaný odber počas 6 mesiacov]]</f>
        <v>#REF!</v>
      </c>
      <c r="L1538" s="1">
        <v>37890115</v>
      </c>
      <c r="M1538" t="e">
        <f>_xlfn.XLOOKUP(Tabuľka9[[#This Row],[IČO]],#REF!,#REF!)</f>
        <v>#REF!</v>
      </c>
      <c r="N1538" t="e">
        <f>_xlfn.XLOOKUP(Tabuľka9[[#This Row],[IČO]],#REF!,#REF!)</f>
        <v>#REF!</v>
      </c>
    </row>
    <row r="1539" spans="1:14" hidden="1" x14ac:dyDescent="0.35">
      <c r="A1539" t="s">
        <v>10</v>
      </c>
      <c r="B1539" t="s">
        <v>20</v>
      </c>
      <c r="C1539" t="s">
        <v>13</v>
      </c>
      <c r="D1539" s="9">
        <v>5.4</v>
      </c>
      <c r="E1539" s="10">
        <f>IF(COUNTIF(cis_DPH!$B$2:$B$84,B1539)&gt;0,D1539*1.1,IF(COUNTIF(cis_DPH!$B$85:$B$171,B1539)&gt;0,D1539*1.2,"chyba"))</f>
        <v>5.9400000000000013</v>
      </c>
      <c r="G1539" s="16" t="e">
        <f>_xlfn.XLOOKUP(Tabuľka9[[#This Row],[položka]],#REF!,#REF!)</f>
        <v>#REF!</v>
      </c>
      <c r="H1539">
        <v>6</v>
      </c>
      <c r="I1539" s="15">
        <f>Tabuľka9[[#This Row],[Aktuálna cena v RZ s DPH]]*Tabuľka9[[#This Row],[Priemerný odber za mesiac]]</f>
        <v>35.640000000000008</v>
      </c>
      <c r="J1539">
        <v>6</v>
      </c>
      <c r="K1539" s="17" t="e">
        <f>Tabuľka9[[#This Row],[Cena za MJ s DPH]]*Tabuľka9[[#This Row],[Predpokladaný odber počas 6 mesiacov]]</f>
        <v>#REF!</v>
      </c>
      <c r="L1539" s="1">
        <v>37890115</v>
      </c>
      <c r="M1539" t="e">
        <f>_xlfn.XLOOKUP(Tabuľka9[[#This Row],[IČO]],#REF!,#REF!)</f>
        <v>#REF!</v>
      </c>
      <c r="N1539" t="e">
        <f>_xlfn.XLOOKUP(Tabuľka9[[#This Row],[IČO]],#REF!,#REF!)</f>
        <v>#REF!</v>
      </c>
    </row>
    <row r="1540" spans="1:14" hidden="1" x14ac:dyDescent="0.35">
      <c r="A1540" t="s">
        <v>10</v>
      </c>
      <c r="B1540" t="s">
        <v>21</v>
      </c>
      <c r="C1540" t="s">
        <v>13</v>
      </c>
      <c r="D1540" s="9">
        <v>0.9</v>
      </c>
      <c r="E1540" s="10">
        <f>IF(COUNTIF(cis_DPH!$B$2:$B$84,B1540)&gt;0,D1540*1.1,IF(COUNTIF(cis_DPH!$B$85:$B$171,B1540)&gt;0,D1540*1.2,"chyba"))</f>
        <v>1.08</v>
      </c>
      <c r="G1540" s="16" t="e">
        <f>_xlfn.XLOOKUP(Tabuľka9[[#This Row],[položka]],#REF!,#REF!)</f>
        <v>#REF!</v>
      </c>
      <c r="H1540">
        <v>80</v>
      </c>
      <c r="I1540" s="15">
        <f>Tabuľka9[[#This Row],[Aktuálna cena v RZ s DPH]]*Tabuľka9[[#This Row],[Priemerný odber za mesiac]]</f>
        <v>86.4</v>
      </c>
      <c r="J1540">
        <v>80</v>
      </c>
      <c r="K1540" s="17" t="e">
        <f>Tabuľka9[[#This Row],[Cena za MJ s DPH]]*Tabuľka9[[#This Row],[Predpokladaný odber počas 6 mesiacov]]</f>
        <v>#REF!</v>
      </c>
      <c r="L1540" s="1">
        <v>37890115</v>
      </c>
      <c r="M1540" t="e">
        <f>_xlfn.XLOOKUP(Tabuľka9[[#This Row],[IČO]],#REF!,#REF!)</f>
        <v>#REF!</v>
      </c>
      <c r="N1540" t="e">
        <f>_xlfn.XLOOKUP(Tabuľka9[[#This Row],[IČO]],#REF!,#REF!)</f>
        <v>#REF!</v>
      </c>
    </row>
    <row r="1541" spans="1:14" hidden="1" x14ac:dyDescent="0.35">
      <c r="A1541" t="s">
        <v>10</v>
      </c>
      <c r="B1541" t="s">
        <v>22</v>
      </c>
      <c r="C1541" t="s">
        <v>13</v>
      </c>
      <c r="D1541" s="9">
        <v>1</v>
      </c>
      <c r="E1541" s="10">
        <f>IF(COUNTIF(cis_DPH!$B$2:$B$84,B1541)&gt;0,D1541*1.1,IF(COUNTIF(cis_DPH!$B$85:$B$171,B1541)&gt;0,D1541*1.2,"chyba"))</f>
        <v>1.1000000000000001</v>
      </c>
      <c r="G1541" s="16" t="e">
        <f>_xlfn.XLOOKUP(Tabuľka9[[#This Row],[položka]],#REF!,#REF!)</f>
        <v>#REF!</v>
      </c>
      <c r="H1541">
        <v>30</v>
      </c>
      <c r="I1541" s="15">
        <f>Tabuľka9[[#This Row],[Aktuálna cena v RZ s DPH]]*Tabuľka9[[#This Row],[Priemerný odber za mesiac]]</f>
        <v>33</v>
      </c>
      <c r="J1541">
        <v>30</v>
      </c>
      <c r="K1541" s="17" t="e">
        <f>Tabuľka9[[#This Row],[Cena za MJ s DPH]]*Tabuľka9[[#This Row],[Predpokladaný odber počas 6 mesiacov]]</f>
        <v>#REF!</v>
      </c>
      <c r="L1541" s="1">
        <v>37890115</v>
      </c>
      <c r="M1541" t="e">
        <f>_xlfn.XLOOKUP(Tabuľka9[[#This Row],[IČO]],#REF!,#REF!)</f>
        <v>#REF!</v>
      </c>
      <c r="N1541" t="e">
        <f>_xlfn.XLOOKUP(Tabuľka9[[#This Row],[IČO]],#REF!,#REF!)</f>
        <v>#REF!</v>
      </c>
    </row>
    <row r="1542" spans="1:14" hidden="1" x14ac:dyDescent="0.35">
      <c r="A1542" t="s">
        <v>10</v>
      </c>
      <c r="B1542" t="s">
        <v>23</v>
      </c>
      <c r="C1542" t="s">
        <v>13</v>
      </c>
      <c r="E1542" s="10">
        <f>IF(COUNTIF(cis_DPH!$B$2:$B$84,B1542)&gt;0,D1542*1.1,IF(COUNTIF(cis_DPH!$B$85:$B$171,B1542)&gt;0,D1542*1.2,"chyba"))</f>
        <v>0</v>
      </c>
      <c r="G1542" s="16" t="e">
        <f>_xlfn.XLOOKUP(Tabuľka9[[#This Row],[položka]],#REF!,#REF!)</f>
        <v>#REF!</v>
      </c>
      <c r="I1542" s="15">
        <f>Tabuľka9[[#This Row],[Aktuálna cena v RZ s DPH]]*Tabuľka9[[#This Row],[Priemerný odber za mesiac]]</f>
        <v>0</v>
      </c>
      <c r="K1542" s="17" t="e">
        <f>Tabuľka9[[#This Row],[Cena za MJ s DPH]]*Tabuľka9[[#This Row],[Predpokladaný odber počas 6 mesiacov]]</f>
        <v>#REF!</v>
      </c>
      <c r="L1542" s="1">
        <v>37890115</v>
      </c>
      <c r="M1542" t="e">
        <f>_xlfn.XLOOKUP(Tabuľka9[[#This Row],[IČO]],#REF!,#REF!)</f>
        <v>#REF!</v>
      </c>
      <c r="N1542" t="e">
        <f>_xlfn.XLOOKUP(Tabuľka9[[#This Row],[IČO]],#REF!,#REF!)</f>
        <v>#REF!</v>
      </c>
    </row>
    <row r="1543" spans="1:14" hidden="1" x14ac:dyDescent="0.35">
      <c r="A1543" t="s">
        <v>10</v>
      </c>
      <c r="B1543" t="s">
        <v>24</v>
      </c>
      <c r="C1543" t="s">
        <v>25</v>
      </c>
      <c r="E1543" s="10">
        <f>IF(COUNTIF(cis_DPH!$B$2:$B$84,B1543)&gt;0,D1543*1.1,IF(COUNTIF(cis_DPH!$B$85:$B$171,B1543)&gt;0,D1543*1.2,"chyba"))</f>
        <v>0</v>
      </c>
      <c r="G1543" s="16" t="e">
        <f>_xlfn.XLOOKUP(Tabuľka9[[#This Row],[položka]],#REF!,#REF!)</f>
        <v>#REF!</v>
      </c>
      <c r="I1543" s="15">
        <f>Tabuľka9[[#This Row],[Aktuálna cena v RZ s DPH]]*Tabuľka9[[#This Row],[Priemerný odber za mesiac]]</f>
        <v>0</v>
      </c>
      <c r="K1543" s="17" t="e">
        <f>Tabuľka9[[#This Row],[Cena za MJ s DPH]]*Tabuľka9[[#This Row],[Predpokladaný odber počas 6 mesiacov]]</f>
        <v>#REF!</v>
      </c>
      <c r="L1543" s="1">
        <v>37890115</v>
      </c>
      <c r="M1543" t="e">
        <f>_xlfn.XLOOKUP(Tabuľka9[[#This Row],[IČO]],#REF!,#REF!)</f>
        <v>#REF!</v>
      </c>
      <c r="N1543" t="e">
        <f>_xlfn.XLOOKUP(Tabuľka9[[#This Row],[IČO]],#REF!,#REF!)</f>
        <v>#REF!</v>
      </c>
    </row>
    <row r="1544" spans="1:14" hidden="1" x14ac:dyDescent="0.35">
      <c r="A1544" t="s">
        <v>10</v>
      </c>
      <c r="B1544" t="s">
        <v>26</v>
      </c>
      <c r="C1544" t="s">
        <v>13</v>
      </c>
      <c r="D1544" s="9">
        <v>4.5</v>
      </c>
      <c r="E1544" s="10">
        <f>IF(COUNTIF(cis_DPH!$B$2:$B$84,B1544)&gt;0,D1544*1.1,IF(COUNTIF(cis_DPH!$B$85:$B$171,B1544)&gt;0,D1544*1.2,"chyba"))</f>
        <v>5.3999999999999995</v>
      </c>
      <c r="G1544" s="16" t="e">
        <f>_xlfn.XLOOKUP(Tabuľka9[[#This Row],[položka]],#REF!,#REF!)</f>
        <v>#REF!</v>
      </c>
      <c r="H1544">
        <v>10</v>
      </c>
      <c r="I1544" s="15">
        <f>Tabuľka9[[#This Row],[Aktuálna cena v RZ s DPH]]*Tabuľka9[[#This Row],[Priemerný odber za mesiac]]</f>
        <v>53.999999999999993</v>
      </c>
      <c r="J1544">
        <v>10</v>
      </c>
      <c r="K1544" s="17" t="e">
        <f>Tabuľka9[[#This Row],[Cena za MJ s DPH]]*Tabuľka9[[#This Row],[Predpokladaný odber počas 6 mesiacov]]</f>
        <v>#REF!</v>
      </c>
      <c r="L1544" s="1">
        <v>37890115</v>
      </c>
      <c r="M1544" t="e">
        <f>_xlfn.XLOOKUP(Tabuľka9[[#This Row],[IČO]],#REF!,#REF!)</f>
        <v>#REF!</v>
      </c>
      <c r="N1544" t="e">
        <f>_xlfn.XLOOKUP(Tabuľka9[[#This Row],[IČO]],#REF!,#REF!)</f>
        <v>#REF!</v>
      </c>
    </row>
    <row r="1545" spans="1:14" hidden="1" x14ac:dyDescent="0.35">
      <c r="A1545" t="s">
        <v>10</v>
      </c>
      <c r="B1545" t="s">
        <v>27</v>
      </c>
      <c r="C1545" t="s">
        <v>13</v>
      </c>
      <c r="E1545" s="10">
        <f>IF(COUNTIF(cis_DPH!$B$2:$B$84,B1545)&gt;0,D1545*1.1,IF(COUNTIF(cis_DPH!$B$85:$B$171,B1545)&gt;0,D1545*1.2,"chyba"))</f>
        <v>0</v>
      </c>
      <c r="G1545" s="16" t="e">
        <f>_xlfn.XLOOKUP(Tabuľka9[[#This Row],[položka]],#REF!,#REF!)</f>
        <v>#REF!</v>
      </c>
      <c r="I1545" s="15">
        <f>Tabuľka9[[#This Row],[Aktuálna cena v RZ s DPH]]*Tabuľka9[[#This Row],[Priemerný odber za mesiac]]</f>
        <v>0</v>
      </c>
      <c r="K1545" s="17" t="e">
        <f>Tabuľka9[[#This Row],[Cena za MJ s DPH]]*Tabuľka9[[#This Row],[Predpokladaný odber počas 6 mesiacov]]</f>
        <v>#REF!</v>
      </c>
      <c r="L1545" s="1">
        <v>37890115</v>
      </c>
      <c r="M1545" t="e">
        <f>_xlfn.XLOOKUP(Tabuľka9[[#This Row],[IČO]],#REF!,#REF!)</f>
        <v>#REF!</v>
      </c>
      <c r="N1545" t="e">
        <f>_xlfn.XLOOKUP(Tabuľka9[[#This Row],[IČO]],#REF!,#REF!)</f>
        <v>#REF!</v>
      </c>
    </row>
    <row r="1546" spans="1:14" hidden="1" x14ac:dyDescent="0.35">
      <c r="A1546" t="s">
        <v>10</v>
      </c>
      <c r="B1546" t="s">
        <v>28</v>
      </c>
      <c r="C1546" t="s">
        <v>13</v>
      </c>
      <c r="E1546" s="10">
        <f>IF(COUNTIF(cis_DPH!$B$2:$B$84,B1546)&gt;0,D1546*1.1,IF(COUNTIF(cis_DPH!$B$85:$B$171,B1546)&gt;0,D1546*1.2,"chyba"))</f>
        <v>0</v>
      </c>
      <c r="G1546" s="16" t="e">
        <f>_xlfn.XLOOKUP(Tabuľka9[[#This Row],[položka]],#REF!,#REF!)</f>
        <v>#REF!</v>
      </c>
      <c r="I1546" s="15">
        <f>Tabuľka9[[#This Row],[Aktuálna cena v RZ s DPH]]*Tabuľka9[[#This Row],[Priemerný odber za mesiac]]</f>
        <v>0</v>
      </c>
      <c r="K1546" s="17" t="e">
        <f>Tabuľka9[[#This Row],[Cena za MJ s DPH]]*Tabuľka9[[#This Row],[Predpokladaný odber počas 6 mesiacov]]</f>
        <v>#REF!</v>
      </c>
      <c r="L1546" s="1">
        <v>37890115</v>
      </c>
      <c r="M1546" t="e">
        <f>_xlfn.XLOOKUP(Tabuľka9[[#This Row],[IČO]],#REF!,#REF!)</f>
        <v>#REF!</v>
      </c>
      <c r="N1546" t="e">
        <f>_xlfn.XLOOKUP(Tabuľka9[[#This Row],[IČO]],#REF!,#REF!)</f>
        <v>#REF!</v>
      </c>
    </row>
    <row r="1547" spans="1:14" hidden="1" x14ac:dyDescent="0.35">
      <c r="A1547" t="s">
        <v>10</v>
      </c>
      <c r="B1547" t="s">
        <v>29</v>
      </c>
      <c r="C1547" t="s">
        <v>13</v>
      </c>
      <c r="E1547" s="10">
        <f>IF(COUNTIF(cis_DPH!$B$2:$B$84,B1547)&gt;0,D1547*1.1,IF(COUNTIF(cis_DPH!$B$85:$B$171,B1547)&gt;0,D1547*1.2,"chyba"))</f>
        <v>0</v>
      </c>
      <c r="G1547" s="16" t="e">
        <f>_xlfn.XLOOKUP(Tabuľka9[[#This Row],[položka]],#REF!,#REF!)</f>
        <v>#REF!</v>
      </c>
      <c r="I1547" s="15">
        <f>Tabuľka9[[#This Row],[Aktuálna cena v RZ s DPH]]*Tabuľka9[[#This Row],[Priemerný odber za mesiac]]</f>
        <v>0</v>
      </c>
      <c r="K1547" s="17" t="e">
        <f>Tabuľka9[[#This Row],[Cena za MJ s DPH]]*Tabuľka9[[#This Row],[Predpokladaný odber počas 6 mesiacov]]</f>
        <v>#REF!</v>
      </c>
      <c r="L1547" s="1">
        <v>37890115</v>
      </c>
      <c r="M1547" t="e">
        <f>_xlfn.XLOOKUP(Tabuľka9[[#This Row],[IČO]],#REF!,#REF!)</f>
        <v>#REF!</v>
      </c>
      <c r="N1547" t="e">
        <f>_xlfn.XLOOKUP(Tabuľka9[[#This Row],[IČO]],#REF!,#REF!)</f>
        <v>#REF!</v>
      </c>
    </row>
    <row r="1548" spans="1:14" hidden="1" x14ac:dyDescent="0.35">
      <c r="A1548" t="s">
        <v>10</v>
      </c>
      <c r="B1548" t="s">
        <v>30</v>
      </c>
      <c r="C1548" t="s">
        <v>13</v>
      </c>
      <c r="D1548" s="9">
        <v>0.98</v>
      </c>
      <c r="E1548" s="10">
        <f>IF(COUNTIF(cis_DPH!$B$2:$B$84,B1548)&gt;0,D1548*1.1,IF(COUNTIF(cis_DPH!$B$85:$B$171,B1548)&gt;0,D1548*1.2,"chyba"))</f>
        <v>1.0780000000000001</v>
      </c>
      <c r="G1548" s="16" t="e">
        <f>_xlfn.XLOOKUP(Tabuľka9[[#This Row],[položka]],#REF!,#REF!)</f>
        <v>#REF!</v>
      </c>
      <c r="H1548">
        <v>100</v>
      </c>
      <c r="I1548" s="15">
        <f>Tabuľka9[[#This Row],[Aktuálna cena v RZ s DPH]]*Tabuľka9[[#This Row],[Priemerný odber za mesiac]]</f>
        <v>107.80000000000001</v>
      </c>
      <c r="J1548">
        <v>100</v>
      </c>
      <c r="K1548" s="17" t="e">
        <f>Tabuľka9[[#This Row],[Cena za MJ s DPH]]*Tabuľka9[[#This Row],[Predpokladaný odber počas 6 mesiacov]]</f>
        <v>#REF!</v>
      </c>
      <c r="L1548" s="1">
        <v>37890115</v>
      </c>
      <c r="M1548" t="e">
        <f>_xlfn.XLOOKUP(Tabuľka9[[#This Row],[IČO]],#REF!,#REF!)</f>
        <v>#REF!</v>
      </c>
      <c r="N1548" t="e">
        <f>_xlfn.XLOOKUP(Tabuľka9[[#This Row],[IČO]],#REF!,#REF!)</f>
        <v>#REF!</v>
      </c>
    </row>
    <row r="1549" spans="1:14" hidden="1" x14ac:dyDescent="0.35">
      <c r="A1549" t="s">
        <v>10</v>
      </c>
      <c r="B1549" t="s">
        <v>31</v>
      </c>
      <c r="C1549" t="s">
        <v>13</v>
      </c>
      <c r="D1549" s="9">
        <v>0.96</v>
      </c>
      <c r="E1549" s="10">
        <f>IF(COUNTIF(cis_DPH!$B$2:$B$84,B1549)&gt;0,D1549*1.1,IF(COUNTIF(cis_DPH!$B$85:$B$171,B1549)&gt;0,D1549*1.2,"chyba"))</f>
        <v>1.056</v>
      </c>
      <c r="G1549" s="16" t="e">
        <f>_xlfn.XLOOKUP(Tabuľka9[[#This Row],[položka]],#REF!,#REF!)</f>
        <v>#REF!</v>
      </c>
      <c r="H1549">
        <v>100</v>
      </c>
      <c r="I1549" s="15">
        <f>Tabuľka9[[#This Row],[Aktuálna cena v RZ s DPH]]*Tabuľka9[[#This Row],[Priemerný odber za mesiac]]</f>
        <v>105.60000000000001</v>
      </c>
      <c r="J1549">
        <v>100</v>
      </c>
      <c r="K1549" s="17" t="e">
        <f>Tabuľka9[[#This Row],[Cena za MJ s DPH]]*Tabuľka9[[#This Row],[Predpokladaný odber počas 6 mesiacov]]</f>
        <v>#REF!</v>
      </c>
      <c r="L1549" s="1">
        <v>37890115</v>
      </c>
      <c r="M1549" t="e">
        <f>_xlfn.XLOOKUP(Tabuľka9[[#This Row],[IČO]],#REF!,#REF!)</f>
        <v>#REF!</v>
      </c>
      <c r="N1549" t="e">
        <f>_xlfn.XLOOKUP(Tabuľka9[[#This Row],[IČO]],#REF!,#REF!)</f>
        <v>#REF!</v>
      </c>
    </row>
    <row r="1550" spans="1:14" hidden="1" x14ac:dyDescent="0.35">
      <c r="A1550" t="s">
        <v>10</v>
      </c>
      <c r="B1550" t="s">
        <v>32</v>
      </c>
      <c r="C1550" t="s">
        <v>19</v>
      </c>
      <c r="D1550" s="9">
        <v>0.65</v>
      </c>
      <c r="E1550" s="10">
        <f>IF(COUNTIF(cis_DPH!$B$2:$B$84,B1550)&gt;0,D1550*1.1,IF(COUNTIF(cis_DPH!$B$85:$B$171,B1550)&gt;0,D1550*1.2,"chyba"))</f>
        <v>0.71500000000000008</v>
      </c>
      <c r="G1550" s="16" t="e">
        <f>_xlfn.XLOOKUP(Tabuľka9[[#This Row],[položka]],#REF!,#REF!)</f>
        <v>#REF!</v>
      </c>
      <c r="H1550">
        <v>100</v>
      </c>
      <c r="I1550" s="15">
        <f>Tabuľka9[[#This Row],[Aktuálna cena v RZ s DPH]]*Tabuľka9[[#This Row],[Priemerný odber za mesiac]]</f>
        <v>71.500000000000014</v>
      </c>
      <c r="J1550">
        <v>100</v>
      </c>
      <c r="K1550" s="17" t="e">
        <f>Tabuľka9[[#This Row],[Cena za MJ s DPH]]*Tabuľka9[[#This Row],[Predpokladaný odber počas 6 mesiacov]]</f>
        <v>#REF!</v>
      </c>
      <c r="L1550" s="1">
        <v>37890115</v>
      </c>
      <c r="M1550" t="e">
        <f>_xlfn.XLOOKUP(Tabuľka9[[#This Row],[IČO]],#REF!,#REF!)</f>
        <v>#REF!</v>
      </c>
      <c r="N1550" t="e">
        <f>_xlfn.XLOOKUP(Tabuľka9[[#This Row],[IČO]],#REF!,#REF!)</f>
        <v>#REF!</v>
      </c>
    </row>
    <row r="1551" spans="1:14" hidden="1" x14ac:dyDescent="0.35">
      <c r="A1551" t="s">
        <v>10</v>
      </c>
      <c r="B1551" t="s">
        <v>33</v>
      </c>
      <c r="C1551" t="s">
        <v>13</v>
      </c>
      <c r="E1551" s="10">
        <f>IF(COUNTIF(cis_DPH!$B$2:$B$84,B1551)&gt;0,D1551*1.1,IF(COUNTIF(cis_DPH!$B$85:$B$171,B1551)&gt;0,D1551*1.2,"chyba"))</f>
        <v>0</v>
      </c>
      <c r="G1551" s="16" t="e">
        <f>_xlfn.XLOOKUP(Tabuľka9[[#This Row],[položka]],#REF!,#REF!)</f>
        <v>#REF!</v>
      </c>
      <c r="I1551" s="15">
        <f>Tabuľka9[[#This Row],[Aktuálna cena v RZ s DPH]]*Tabuľka9[[#This Row],[Priemerný odber za mesiac]]</f>
        <v>0</v>
      </c>
      <c r="K1551" s="17" t="e">
        <f>Tabuľka9[[#This Row],[Cena za MJ s DPH]]*Tabuľka9[[#This Row],[Predpokladaný odber počas 6 mesiacov]]</f>
        <v>#REF!</v>
      </c>
      <c r="L1551" s="1">
        <v>37890115</v>
      </c>
      <c r="M1551" t="e">
        <f>_xlfn.XLOOKUP(Tabuľka9[[#This Row],[IČO]],#REF!,#REF!)</f>
        <v>#REF!</v>
      </c>
      <c r="N1551" t="e">
        <f>_xlfn.XLOOKUP(Tabuľka9[[#This Row],[IČO]],#REF!,#REF!)</f>
        <v>#REF!</v>
      </c>
    </row>
    <row r="1552" spans="1:14" hidden="1" x14ac:dyDescent="0.35">
      <c r="A1552" t="s">
        <v>10</v>
      </c>
      <c r="B1552" t="s">
        <v>34</v>
      </c>
      <c r="C1552" t="s">
        <v>13</v>
      </c>
      <c r="D1552" s="9">
        <v>1.2</v>
      </c>
      <c r="E1552" s="10">
        <f>IF(COUNTIF(cis_DPH!$B$2:$B$84,B1552)&gt;0,D1552*1.1,IF(COUNTIF(cis_DPH!$B$85:$B$171,B1552)&gt;0,D1552*1.2,"chyba"))</f>
        <v>1.32</v>
      </c>
      <c r="G1552" s="16" t="e">
        <f>_xlfn.XLOOKUP(Tabuľka9[[#This Row],[položka]],#REF!,#REF!)</f>
        <v>#REF!</v>
      </c>
      <c r="H1552">
        <v>50</v>
      </c>
      <c r="I1552" s="15">
        <f>Tabuľka9[[#This Row],[Aktuálna cena v RZ s DPH]]*Tabuľka9[[#This Row],[Priemerný odber za mesiac]]</f>
        <v>66</v>
      </c>
      <c r="J1552">
        <v>200</v>
      </c>
      <c r="K1552" s="17" t="e">
        <f>Tabuľka9[[#This Row],[Cena za MJ s DPH]]*Tabuľka9[[#This Row],[Predpokladaný odber počas 6 mesiacov]]</f>
        <v>#REF!</v>
      </c>
      <c r="L1552" s="1">
        <v>37890115</v>
      </c>
      <c r="M1552" t="e">
        <f>_xlfn.XLOOKUP(Tabuľka9[[#This Row],[IČO]],#REF!,#REF!)</f>
        <v>#REF!</v>
      </c>
      <c r="N1552" t="e">
        <f>_xlfn.XLOOKUP(Tabuľka9[[#This Row],[IČO]],#REF!,#REF!)</f>
        <v>#REF!</v>
      </c>
    </row>
    <row r="1553" spans="1:14" hidden="1" x14ac:dyDescent="0.35">
      <c r="A1553" t="s">
        <v>10</v>
      </c>
      <c r="B1553" t="s">
        <v>35</v>
      </c>
      <c r="C1553" t="s">
        <v>13</v>
      </c>
      <c r="D1553" s="9">
        <v>1.1000000000000001</v>
      </c>
      <c r="E1553" s="10">
        <f>IF(COUNTIF(cis_DPH!$B$2:$B$84,B1553)&gt;0,D1553*1.1,IF(COUNTIF(cis_DPH!$B$85:$B$171,B1553)&gt;0,D1553*1.2,"chyba"))</f>
        <v>1.2100000000000002</v>
      </c>
      <c r="G1553" s="16" t="e">
        <f>_xlfn.XLOOKUP(Tabuľka9[[#This Row],[položka]],#REF!,#REF!)</f>
        <v>#REF!</v>
      </c>
      <c r="H1553">
        <v>50</v>
      </c>
      <c r="I1553" s="15">
        <f>Tabuľka9[[#This Row],[Aktuálna cena v RZ s DPH]]*Tabuľka9[[#This Row],[Priemerný odber za mesiac]]</f>
        <v>60.500000000000007</v>
      </c>
      <c r="J1553">
        <v>200</v>
      </c>
      <c r="K1553" s="17" t="e">
        <f>Tabuľka9[[#This Row],[Cena za MJ s DPH]]*Tabuľka9[[#This Row],[Predpokladaný odber počas 6 mesiacov]]</f>
        <v>#REF!</v>
      </c>
      <c r="L1553" s="1">
        <v>37890115</v>
      </c>
      <c r="M1553" t="e">
        <f>_xlfn.XLOOKUP(Tabuľka9[[#This Row],[IČO]],#REF!,#REF!)</f>
        <v>#REF!</v>
      </c>
      <c r="N1553" t="e">
        <f>_xlfn.XLOOKUP(Tabuľka9[[#This Row],[IČO]],#REF!,#REF!)</f>
        <v>#REF!</v>
      </c>
    </row>
    <row r="1554" spans="1:14" hidden="1" x14ac:dyDescent="0.35">
      <c r="A1554" t="s">
        <v>10</v>
      </c>
      <c r="B1554" t="s">
        <v>36</v>
      </c>
      <c r="C1554" t="s">
        <v>13</v>
      </c>
      <c r="E1554" s="10">
        <f>IF(COUNTIF(cis_DPH!$B$2:$B$84,B1554)&gt;0,D1554*1.1,IF(COUNTIF(cis_DPH!$B$85:$B$171,B1554)&gt;0,D1554*1.2,"chyba"))</f>
        <v>0</v>
      </c>
      <c r="G1554" s="16" t="e">
        <f>_xlfn.XLOOKUP(Tabuľka9[[#This Row],[položka]],#REF!,#REF!)</f>
        <v>#REF!</v>
      </c>
      <c r="I1554" s="15">
        <f>Tabuľka9[[#This Row],[Aktuálna cena v RZ s DPH]]*Tabuľka9[[#This Row],[Priemerný odber za mesiac]]</f>
        <v>0</v>
      </c>
      <c r="K1554" s="17" t="e">
        <f>Tabuľka9[[#This Row],[Cena za MJ s DPH]]*Tabuľka9[[#This Row],[Predpokladaný odber počas 6 mesiacov]]</f>
        <v>#REF!</v>
      </c>
      <c r="L1554" s="1">
        <v>37890115</v>
      </c>
      <c r="M1554" t="e">
        <f>_xlfn.XLOOKUP(Tabuľka9[[#This Row],[IČO]],#REF!,#REF!)</f>
        <v>#REF!</v>
      </c>
      <c r="N1554" t="e">
        <f>_xlfn.XLOOKUP(Tabuľka9[[#This Row],[IČO]],#REF!,#REF!)</f>
        <v>#REF!</v>
      </c>
    </row>
    <row r="1555" spans="1:14" hidden="1" x14ac:dyDescent="0.35">
      <c r="A1555" t="s">
        <v>10</v>
      </c>
      <c r="B1555" t="s">
        <v>37</v>
      </c>
      <c r="C1555" t="s">
        <v>13</v>
      </c>
      <c r="D1555" s="9">
        <v>0.6</v>
      </c>
      <c r="E1555" s="10">
        <f>IF(COUNTIF(cis_DPH!$B$2:$B$84,B1555)&gt;0,D1555*1.1,IF(COUNTIF(cis_DPH!$B$85:$B$171,B1555)&gt;0,D1555*1.2,"chyba"))</f>
        <v>0.66</v>
      </c>
      <c r="G1555" s="16" t="e">
        <f>_xlfn.XLOOKUP(Tabuľka9[[#This Row],[položka]],#REF!,#REF!)</f>
        <v>#REF!</v>
      </c>
      <c r="H1555">
        <v>120</v>
      </c>
      <c r="I1555" s="15">
        <f>Tabuľka9[[#This Row],[Aktuálna cena v RZ s DPH]]*Tabuľka9[[#This Row],[Priemerný odber za mesiac]]</f>
        <v>79.2</v>
      </c>
      <c r="J1555">
        <v>480</v>
      </c>
      <c r="K1555" s="17" t="e">
        <f>Tabuľka9[[#This Row],[Cena za MJ s DPH]]*Tabuľka9[[#This Row],[Predpokladaný odber počas 6 mesiacov]]</f>
        <v>#REF!</v>
      </c>
      <c r="L1555" s="1">
        <v>37890115</v>
      </c>
      <c r="M1555" t="e">
        <f>_xlfn.XLOOKUP(Tabuľka9[[#This Row],[IČO]],#REF!,#REF!)</f>
        <v>#REF!</v>
      </c>
      <c r="N1555" t="e">
        <f>_xlfn.XLOOKUP(Tabuľka9[[#This Row],[IČO]],#REF!,#REF!)</f>
        <v>#REF!</v>
      </c>
    </row>
    <row r="1556" spans="1:14" hidden="1" x14ac:dyDescent="0.35">
      <c r="A1556" t="s">
        <v>10</v>
      </c>
      <c r="B1556" t="s">
        <v>38</v>
      </c>
      <c r="C1556" t="s">
        <v>13</v>
      </c>
      <c r="D1556" s="9">
        <v>1.2</v>
      </c>
      <c r="E1556" s="10">
        <f>IF(COUNTIF(cis_DPH!$B$2:$B$84,B1556)&gt;0,D1556*1.1,IF(COUNTIF(cis_DPH!$B$85:$B$171,B1556)&gt;0,D1556*1.2,"chyba"))</f>
        <v>1.32</v>
      </c>
      <c r="G1556" s="16" t="e">
        <f>_xlfn.XLOOKUP(Tabuľka9[[#This Row],[položka]],#REF!,#REF!)</f>
        <v>#REF!</v>
      </c>
      <c r="H1556">
        <v>20</v>
      </c>
      <c r="I1556" s="15">
        <f>Tabuľka9[[#This Row],[Aktuálna cena v RZ s DPH]]*Tabuľka9[[#This Row],[Priemerný odber za mesiac]]</f>
        <v>26.400000000000002</v>
      </c>
      <c r="J1556">
        <v>80</v>
      </c>
      <c r="K1556" s="17" t="e">
        <f>Tabuľka9[[#This Row],[Cena za MJ s DPH]]*Tabuľka9[[#This Row],[Predpokladaný odber počas 6 mesiacov]]</f>
        <v>#REF!</v>
      </c>
      <c r="L1556" s="1">
        <v>37890115</v>
      </c>
      <c r="M1556" t="e">
        <f>_xlfn.XLOOKUP(Tabuľka9[[#This Row],[IČO]],#REF!,#REF!)</f>
        <v>#REF!</v>
      </c>
      <c r="N1556" t="e">
        <f>_xlfn.XLOOKUP(Tabuľka9[[#This Row],[IČO]],#REF!,#REF!)</f>
        <v>#REF!</v>
      </c>
    </row>
    <row r="1557" spans="1:14" hidden="1" x14ac:dyDescent="0.35">
      <c r="A1557" t="s">
        <v>10</v>
      </c>
      <c r="B1557" t="s">
        <v>39</v>
      </c>
      <c r="C1557" t="s">
        <v>13</v>
      </c>
      <c r="D1557" s="9">
        <v>2.4</v>
      </c>
      <c r="E1557" s="10">
        <f>IF(COUNTIF(cis_DPH!$B$2:$B$84,B1557)&gt;0,D1557*1.1,IF(COUNTIF(cis_DPH!$B$85:$B$171,B1557)&gt;0,D1557*1.2,"chyba"))</f>
        <v>2.64</v>
      </c>
      <c r="G1557" s="16" t="e">
        <f>_xlfn.XLOOKUP(Tabuľka9[[#This Row],[položka]],#REF!,#REF!)</f>
        <v>#REF!</v>
      </c>
      <c r="H1557">
        <v>20</v>
      </c>
      <c r="I1557" s="15">
        <f>Tabuľka9[[#This Row],[Aktuálna cena v RZ s DPH]]*Tabuľka9[[#This Row],[Priemerný odber za mesiac]]</f>
        <v>52.800000000000004</v>
      </c>
      <c r="J1557">
        <v>80</v>
      </c>
      <c r="K1557" s="17" t="e">
        <f>Tabuľka9[[#This Row],[Cena za MJ s DPH]]*Tabuľka9[[#This Row],[Predpokladaný odber počas 6 mesiacov]]</f>
        <v>#REF!</v>
      </c>
      <c r="L1557" s="1">
        <v>37890115</v>
      </c>
      <c r="M1557" t="e">
        <f>_xlfn.XLOOKUP(Tabuľka9[[#This Row],[IČO]],#REF!,#REF!)</f>
        <v>#REF!</v>
      </c>
      <c r="N1557" t="e">
        <f>_xlfn.XLOOKUP(Tabuľka9[[#This Row],[IČO]],#REF!,#REF!)</f>
        <v>#REF!</v>
      </c>
    </row>
    <row r="1558" spans="1:14" hidden="1" x14ac:dyDescent="0.35">
      <c r="A1558" t="s">
        <v>10</v>
      </c>
      <c r="B1558" t="s">
        <v>40</v>
      </c>
      <c r="C1558" t="s">
        <v>13</v>
      </c>
      <c r="E1558" s="10">
        <f>IF(COUNTIF(cis_DPH!$B$2:$B$84,B1558)&gt;0,D1558*1.1,IF(COUNTIF(cis_DPH!$B$85:$B$171,B1558)&gt;0,D1558*1.2,"chyba"))</f>
        <v>0</v>
      </c>
      <c r="G1558" s="16" t="e">
        <f>_xlfn.XLOOKUP(Tabuľka9[[#This Row],[položka]],#REF!,#REF!)</f>
        <v>#REF!</v>
      </c>
      <c r="I1558" s="15">
        <f>Tabuľka9[[#This Row],[Aktuálna cena v RZ s DPH]]*Tabuľka9[[#This Row],[Priemerný odber za mesiac]]</f>
        <v>0</v>
      </c>
      <c r="K1558" s="17" t="e">
        <f>Tabuľka9[[#This Row],[Cena za MJ s DPH]]*Tabuľka9[[#This Row],[Predpokladaný odber počas 6 mesiacov]]</f>
        <v>#REF!</v>
      </c>
      <c r="L1558" s="1">
        <v>37890115</v>
      </c>
      <c r="M1558" t="e">
        <f>_xlfn.XLOOKUP(Tabuľka9[[#This Row],[IČO]],#REF!,#REF!)</f>
        <v>#REF!</v>
      </c>
      <c r="N1558" t="e">
        <f>_xlfn.XLOOKUP(Tabuľka9[[#This Row],[IČO]],#REF!,#REF!)</f>
        <v>#REF!</v>
      </c>
    </row>
    <row r="1559" spans="1:14" hidden="1" x14ac:dyDescent="0.35">
      <c r="A1559" t="s">
        <v>10</v>
      </c>
      <c r="B1559" t="s">
        <v>41</v>
      </c>
      <c r="C1559" t="s">
        <v>13</v>
      </c>
      <c r="D1559" s="9">
        <v>1.25</v>
      </c>
      <c r="E1559" s="10">
        <f>IF(COUNTIF(cis_DPH!$B$2:$B$84,B1559)&gt;0,D1559*1.1,IF(COUNTIF(cis_DPH!$B$85:$B$171,B1559)&gt;0,D1559*1.2,"chyba"))</f>
        <v>1.375</v>
      </c>
      <c r="G1559" s="16" t="e">
        <f>_xlfn.XLOOKUP(Tabuľka9[[#This Row],[položka]],#REF!,#REF!)</f>
        <v>#REF!</v>
      </c>
      <c r="H1559">
        <v>30</v>
      </c>
      <c r="I1559" s="15">
        <f>Tabuľka9[[#This Row],[Aktuálna cena v RZ s DPH]]*Tabuľka9[[#This Row],[Priemerný odber za mesiac]]</f>
        <v>41.25</v>
      </c>
      <c r="J1559">
        <v>120</v>
      </c>
      <c r="K1559" s="17" t="e">
        <f>Tabuľka9[[#This Row],[Cena za MJ s DPH]]*Tabuľka9[[#This Row],[Predpokladaný odber počas 6 mesiacov]]</f>
        <v>#REF!</v>
      </c>
      <c r="L1559" s="1">
        <v>37890115</v>
      </c>
      <c r="M1559" t="e">
        <f>_xlfn.XLOOKUP(Tabuľka9[[#This Row],[IČO]],#REF!,#REF!)</f>
        <v>#REF!</v>
      </c>
      <c r="N1559" t="e">
        <f>_xlfn.XLOOKUP(Tabuľka9[[#This Row],[IČO]],#REF!,#REF!)</f>
        <v>#REF!</v>
      </c>
    </row>
    <row r="1560" spans="1:14" hidden="1" x14ac:dyDescent="0.35">
      <c r="A1560" t="s">
        <v>10</v>
      </c>
      <c r="B1560" t="s">
        <v>42</v>
      </c>
      <c r="C1560" t="s">
        <v>19</v>
      </c>
      <c r="E1560" s="10">
        <f>IF(COUNTIF(cis_DPH!$B$2:$B$84,B1560)&gt;0,D1560*1.1,IF(COUNTIF(cis_DPH!$B$85:$B$171,B1560)&gt;0,D1560*1.2,"chyba"))</f>
        <v>0</v>
      </c>
      <c r="G1560" s="16" t="e">
        <f>_xlfn.XLOOKUP(Tabuľka9[[#This Row],[položka]],#REF!,#REF!)</f>
        <v>#REF!</v>
      </c>
      <c r="I1560" s="15">
        <f>Tabuľka9[[#This Row],[Aktuálna cena v RZ s DPH]]*Tabuľka9[[#This Row],[Priemerný odber za mesiac]]</f>
        <v>0</v>
      </c>
      <c r="K1560" s="17" t="e">
        <f>Tabuľka9[[#This Row],[Cena za MJ s DPH]]*Tabuľka9[[#This Row],[Predpokladaný odber počas 6 mesiacov]]</f>
        <v>#REF!</v>
      </c>
      <c r="L1560" s="1">
        <v>37890115</v>
      </c>
      <c r="M1560" t="e">
        <f>_xlfn.XLOOKUP(Tabuľka9[[#This Row],[IČO]],#REF!,#REF!)</f>
        <v>#REF!</v>
      </c>
      <c r="N1560" t="e">
        <f>_xlfn.XLOOKUP(Tabuľka9[[#This Row],[IČO]],#REF!,#REF!)</f>
        <v>#REF!</v>
      </c>
    </row>
    <row r="1561" spans="1:14" hidden="1" x14ac:dyDescent="0.35">
      <c r="A1561" t="s">
        <v>10</v>
      </c>
      <c r="B1561" t="s">
        <v>43</v>
      </c>
      <c r="C1561" t="s">
        <v>13</v>
      </c>
      <c r="E1561" s="10">
        <f>IF(COUNTIF(cis_DPH!$B$2:$B$84,B1561)&gt;0,D1561*1.1,IF(COUNTIF(cis_DPH!$B$85:$B$171,B1561)&gt;0,D1561*1.2,"chyba"))</f>
        <v>0</v>
      </c>
      <c r="G1561" s="16" t="e">
        <f>_xlfn.XLOOKUP(Tabuľka9[[#This Row],[položka]],#REF!,#REF!)</f>
        <v>#REF!</v>
      </c>
      <c r="I1561" s="15">
        <f>Tabuľka9[[#This Row],[Aktuálna cena v RZ s DPH]]*Tabuľka9[[#This Row],[Priemerný odber za mesiac]]</f>
        <v>0</v>
      </c>
      <c r="K1561" s="17" t="e">
        <f>Tabuľka9[[#This Row],[Cena za MJ s DPH]]*Tabuľka9[[#This Row],[Predpokladaný odber počas 6 mesiacov]]</f>
        <v>#REF!</v>
      </c>
      <c r="L1561" s="1">
        <v>37890115</v>
      </c>
      <c r="M1561" t="e">
        <f>_xlfn.XLOOKUP(Tabuľka9[[#This Row],[IČO]],#REF!,#REF!)</f>
        <v>#REF!</v>
      </c>
      <c r="N1561" t="e">
        <f>_xlfn.XLOOKUP(Tabuľka9[[#This Row],[IČO]],#REF!,#REF!)</f>
        <v>#REF!</v>
      </c>
    </row>
    <row r="1562" spans="1:14" hidden="1" x14ac:dyDescent="0.35">
      <c r="A1562" t="s">
        <v>10</v>
      </c>
      <c r="B1562" t="s">
        <v>44</v>
      </c>
      <c r="C1562" t="s">
        <v>13</v>
      </c>
      <c r="E1562" s="10">
        <f>IF(COUNTIF(cis_DPH!$B$2:$B$84,B1562)&gt;0,D1562*1.1,IF(COUNTIF(cis_DPH!$B$85:$B$171,B1562)&gt;0,D1562*1.2,"chyba"))</f>
        <v>0</v>
      </c>
      <c r="G1562" s="16" t="e">
        <f>_xlfn.XLOOKUP(Tabuľka9[[#This Row],[položka]],#REF!,#REF!)</f>
        <v>#REF!</v>
      </c>
      <c r="I1562" s="15">
        <f>Tabuľka9[[#This Row],[Aktuálna cena v RZ s DPH]]*Tabuľka9[[#This Row],[Priemerný odber za mesiac]]</f>
        <v>0</v>
      </c>
      <c r="K1562" s="17" t="e">
        <f>Tabuľka9[[#This Row],[Cena za MJ s DPH]]*Tabuľka9[[#This Row],[Predpokladaný odber počas 6 mesiacov]]</f>
        <v>#REF!</v>
      </c>
      <c r="L1562" s="1">
        <v>37890115</v>
      </c>
      <c r="M1562" t="e">
        <f>_xlfn.XLOOKUP(Tabuľka9[[#This Row],[IČO]],#REF!,#REF!)</f>
        <v>#REF!</v>
      </c>
      <c r="N1562" t="e">
        <f>_xlfn.XLOOKUP(Tabuľka9[[#This Row],[IČO]],#REF!,#REF!)</f>
        <v>#REF!</v>
      </c>
    </row>
    <row r="1563" spans="1:14" hidden="1" x14ac:dyDescent="0.35">
      <c r="A1563" t="s">
        <v>10</v>
      </c>
      <c r="B1563" t="s">
        <v>45</v>
      </c>
      <c r="C1563" t="s">
        <v>13</v>
      </c>
      <c r="E1563" s="10">
        <f>IF(COUNTIF(cis_DPH!$B$2:$B$84,B1563)&gt;0,D1563*1.1,IF(COUNTIF(cis_DPH!$B$85:$B$171,B1563)&gt;0,D1563*1.2,"chyba"))</f>
        <v>0</v>
      </c>
      <c r="G1563" s="16" t="e">
        <f>_xlfn.XLOOKUP(Tabuľka9[[#This Row],[položka]],#REF!,#REF!)</f>
        <v>#REF!</v>
      </c>
      <c r="I1563" s="15">
        <f>Tabuľka9[[#This Row],[Aktuálna cena v RZ s DPH]]*Tabuľka9[[#This Row],[Priemerný odber za mesiac]]</f>
        <v>0</v>
      </c>
      <c r="K1563" s="17" t="e">
        <f>Tabuľka9[[#This Row],[Cena za MJ s DPH]]*Tabuľka9[[#This Row],[Predpokladaný odber počas 6 mesiacov]]</f>
        <v>#REF!</v>
      </c>
      <c r="L1563" s="1">
        <v>37890115</v>
      </c>
      <c r="M1563" t="e">
        <f>_xlfn.XLOOKUP(Tabuľka9[[#This Row],[IČO]],#REF!,#REF!)</f>
        <v>#REF!</v>
      </c>
      <c r="N1563" t="e">
        <f>_xlfn.XLOOKUP(Tabuľka9[[#This Row],[IČO]],#REF!,#REF!)</f>
        <v>#REF!</v>
      </c>
    </row>
    <row r="1564" spans="1:14" hidden="1" x14ac:dyDescent="0.35">
      <c r="A1564" t="s">
        <v>10</v>
      </c>
      <c r="B1564" t="s">
        <v>46</v>
      </c>
      <c r="C1564" t="s">
        <v>13</v>
      </c>
      <c r="D1564" s="9">
        <v>0.55000000000000004</v>
      </c>
      <c r="E1564" s="10">
        <f>IF(COUNTIF(cis_DPH!$B$2:$B$84,B1564)&gt;0,D1564*1.1,IF(COUNTIF(cis_DPH!$B$85:$B$171,B1564)&gt;0,D1564*1.2,"chyba"))</f>
        <v>0.66</v>
      </c>
      <c r="G1564" s="16" t="e">
        <f>_xlfn.XLOOKUP(Tabuľka9[[#This Row],[položka]],#REF!,#REF!)</f>
        <v>#REF!</v>
      </c>
      <c r="H1564">
        <v>150</v>
      </c>
      <c r="I1564" s="15">
        <f>Tabuľka9[[#This Row],[Aktuálna cena v RZ s DPH]]*Tabuľka9[[#This Row],[Priemerný odber za mesiac]]</f>
        <v>99</v>
      </c>
      <c r="J1564">
        <v>500</v>
      </c>
      <c r="K1564" s="17" t="e">
        <f>Tabuľka9[[#This Row],[Cena za MJ s DPH]]*Tabuľka9[[#This Row],[Predpokladaný odber počas 6 mesiacov]]</f>
        <v>#REF!</v>
      </c>
      <c r="L1564" s="1">
        <v>37890115</v>
      </c>
      <c r="M1564" t="e">
        <f>_xlfn.XLOOKUP(Tabuľka9[[#This Row],[IČO]],#REF!,#REF!)</f>
        <v>#REF!</v>
      </c>
      <c r="N1564" t="e">
        <f>_xlfn.XLOOKUP(Tabuľka9[[#This Row],[IČO]],#REF!,#REF!)</f>
        <v>#REF!</v>
      </c>
    </row>
    <row r="1565" spans="1:14" hidden="1" x14ac:dyDescent="0.35">
      <c r="A1565" t="s">
        <v>10</v>
      </c>
      <c r="B1565" t="s">
        <v>47</v>
      </c>
      <c r="C1565" t="s">
        <v>48</v>
      </c>
      <c r="E1565" s="10">
        <f>IF(COUNTIF(cis_DPH!$B$2:$B$84,B1565)&gt;0,D1565*1.1,IF(COUNTIF(cis_DPH!$B$85:$B$171,B1565)&gt;0,D1565*1.2,"chyba"))</f>
        <v>0</v>
      </c>
      <c r="G1565" s="16" t="e">
        <f>_xlfn.XLOOKUP(Tabuľka9[[#This Row],[položka]],#REF!,#REF!)</f>
        <v>#REF!</v>
      </c>
      <c r="I1565" s="15">
        <f>Tabuľka9[[#This Row],[Aktuálna cena v RZ s DPH]]*Tabuľka9[[#This Row],[Priemerný odber za mesiac]]</f>
        <v>0</v>
      </c>
      <c r="K1565" s="17" t="e">
        <f>Tabuľka9[[#This Row],[Cena za MJ s DPH]]*Tabuľka9[[#This Row],[Predpokladaný odber počas 6 mesiacov]]</f>
        <v>#REF!</v>
      </c>
      <c r="L1565" s="1">
        <v>37890115</v>
      </c>
      <c r="M1565" t="e">
        <f>_xlfn.XLOOKUP(Tabuľka9[[#This Row],[IČO]],#REF!,#REF!)</f>
        <v>#REF!</v>
      </c>
      <c r="N1565" t="e">
        <f>_xlfn.XLOOKUP(Tabuľka9[[#This Row],[IČO]],#REF!,#REF!)</f>
        <v>#REF!</v>
      </c>
    </row>
    <row r="1566" spans="1:14" hidden="1" x14ac:dyDescent="0.35">
      <c r="A1566" t="s">
        <v>10</v>
      </c>
      <c r="B1566" t="s">
        <v>49</v>
      </c>
      <c r="C1566" t="s">
        <v>48</v>
      </c>
      <c r="E1566" s="10">
        <f>IF(COUNTIF(cis_DPH!$B$2:$B$84,B1566)&gt;0,D1566*1.1,IF(COUNTIF(cis_DPH!$B$85:$B$171,B1566)&gt;0,D1566*1.2,"chyba"))</f>
        <v>0</v>
      </c>
      <c r="G1566" s="16" t="e">
        <f>_xlfn.XLOOKUP(Tabuľka9[[#This Row],[položka]],#REF!,#REF!)</f>
        <v>#REF!</v>
      </c>
      <c r="I1566" s="15">
        <f>Tabuľka9[[#This Row],[Aktuálna cena v RZ s DPH]]*Tabuľka9[[#This Row],[Priemerný odber za mesiac]]</f>
        <v>0</v>
      </c>
      <c r="K1566" s="17" t="e">
        <f>Tabuľka9[[#This Row],[Cena za MJ s DPH]]*Tabuľka9[[#This Row],[Predpokladaný odber počas 6 mesiacov]]</f>
        <v>#REF!</v>
      </c>
      <c r="L1566" s="1">
        <v>37890115</v>
      </c>
      <c r="M1566" t="e">
        <f>_xlfn.XLOOKUP(Tabuľka9[[#This Row],[IČO]],#REF!,#REF!)</f>
        <v>#REF!</v>
      </c>
      <c r="N1566" t="e">
        <f>_xlfn.XLOOKUP(Tabuľka9[[#This Row],[IČO]],#REF!,#REF!)</f>
        <v>#REF!</v>
      </c>
    </row>
    <row r="1567" spans="1:14" hidden="1" x14ac:dyDescent="0.35">
      <c r="A1567" t="s">
        <v>10</v>
      </c>
      <c r="B1567" t="s">
        <v>50</v>
      </c>
      <c r="C1567" t="s">
        <v>13</v>
      </c>
      <c r="E1567" s="10">
        <f>IF(COUNTIF(cis_DPH!$B$2:$B$84,B1567)&gt;0,D1567*1.1,IF(COUNTIF(cis_DPH!$B$85:$B$171,B1567)&gt;0,D1567*1.2,"chyba"))</f>
        <v>0</v>
      </c>
      <c r="G1567" s="16" t="e">
        <f>_xlfn.XLOOKUP(Tabuľka9[[#This Row],[položka]],#REF!,#REF!)</f>
        <v>#REF!</v>
      </c>
      <c r="I1567" s="15">
        <f>Tabuľka9[[#This Row],[Aktuálna cena v RZ s DPH]]*Tabuľka9[[#This Row],[Priemerný odber za mesiac]]</f>
        <v>0</v>
      </c>
      <c r="K1567" s="17" t="e">
        <f>Tabuľka9[[#This Row],[Cena za MJ s DPH]]*Tabuľka9[[#This Row],[Predpokladaný odber počas 6 mesiacov]]</f>
        <v>#REF!</v>
      </c>
      <c r="L1567" s="1">
        <v>37890115</v>
      </c>
      <c r="M1567" t="e">
        <f>_xlfn.XLOOKUP(Tabuľka9[[#This Row],[IČO]],#REF!,#REF!)</f>
        <v>#REF!</v>
      </c>
      <c r="N1567" t="e">
        <f>_xlfn.XLOOKUP(Tabuľka9[[#This Row],[IČO]],#REF!,#REF!)</f>
        <v>#REF!</v>
      </c>
    </row>
    <row r="1568" spans="1:14" hidden="1" x14ac:dyDescent="0.35">
      <c r="A1568" t="s">
        <v>10</v>
      </c>
      <c r="B1568" t="s">
        <v>51</v>
      </c>
      <c r="C1568" t="s">
        <v>13</v>
      </c>
      <c r="D1568" s="9">
        <v>2.5</v>
      </c>
      <c r="E1568" s="10">
        <f>IF(COUNTIF(cis_DPH!$B$2:$B$84,B1568)&gt;0,D1568*1.1,IF(COUNTIF(cis_DPH!$B$85:$B$171,B1568)&gt;0,D1568*1.2,"chyba"))</f>
        <v>2.75</v>
      </c>
      <c r="G1568" s="16" t="e">
        <f>_xlfn.XLOOKUP(Tabuľka9[[#This Row],[položka]],#REF!,#REF!)</f>
        <v>#REF!</v>
      </c>
      <c r="H1568">
        <v>20</v>
      </c>
      <c r="I1568" s="15">
        <f>Tabuľka9[[#This Row],[Aktuálna cena v RZ s DPH]]*Tabuľka9[[#This Row],[Priemerný odber za mesiac]]</f>
        <v>55</v>
      </c>
      <c r="J1568">
        <v>80</v>
      </c>
      <c r="K1568" s="17" t="e">
        <f>Tabuľka9[[#This Row],[Cena za MJ s DPH]]*Tabuľka9[[#This Row],[Predpokladaný odber počas 6 mesiacov]]</f>
        <v>#REF!</v>
      </c>
      <c r="L1568" s="1">
        <v>37890115</v>
      </c>
      <c r="M1568" t="e">
        <f>_xlfn.XLOOKUP(Tabuľka9[[#This Row],[IČO]],#REF!,#REF!)</f>
        <v>#REF!</v>
      </c>
      <c r="N1568" t="e">
        <f>_xlfn.XLOOKUP(Tabuľka9[[#This Row],[IČO]],#REF!,#REF!)</f>
        <v>#REF!</v>
      </c>
    </row>
    <row r="1569" spans="1:14" hidden="1" x14ac:dyDescent="0.35">
      <c r="A1569" t="s">
        <v>10</v>
      </c>
      <c r="B1569" t="s">
        <v>52</v>
      </c>
      <c r="C1569" t="s">
        <v>13</v>
      </c>
      <c r="E1569" s="10">
        <f>IF(COUNTIF(cis_DPH!$B$2:$B$84,B1569)&gt;0,D1569*1.1,IF(COUNTIF(cis_DPH!$B$85:$B$171,B1569)&gt;0,D1569*1.2,"chyba"))</f>
        <v>0</v>
      </c>
      <c r="G1569" s="16" t="e">
        <f>_xlfn.XLOOKUP(Tabuľka9[[#This Row],[položka]],#REF!,#REF!)</f>
        <v>#REF!</v>
      </c>
      <c r="I1569" s="15">
        <f>Tabuľka9[[#This Row],[Aktuálna cena v RZ s DPH]]*Tabuľka9[[#This Row],[Priemerný odber za mesiac]]</f>
        <v>0</v>
      </c>
      <c r="K1569" s="17" t="e">
        <f>Tabuľka9[[#This Row],[Cena za MJ s DPH]]*Tabuľka9[[#This Row],[Predpokladaný odber počas 6 mesiacov]]</f>
        <v>#REF!</v>
      </c>
      <c r="L1569" s="1">
        <v>37890115</v>
      </c>
      <c r="M1569" t="e">
        <f>_xlfn.XLOOKUP(Tabuľka9[[#This Row],[IČO]],#REF!,#REF!)</f>
        <v>#REF!</v>
      </c>
      <c r="N1569" t="e">
        <f>_xlfn.XLOOKUP(Tabuľka9[[#This Row],[IČO]],#REF!,#REF!)</f>
        <v>#REF!</v>
      </c>
    </row>
    <row r="1570" spans="1:14" hidden="1" x14ac:dyDescent="0.35">
      <c r="A1570" t="s">
        <v>10</v>
      </c>
      <c r="B1570" t="s">
        <v>53</v>
      </c>
      <c r="C1570" t="s">
        <v>13</v>
      </c>
      <c r="D1570" s="9">
        <v>3.39</v>
      </c>
      <c r="E1570" s="10">
        <f>IF(COUNTIF(cis_DPH!$B$2:$B$84,B1570)&gt;0,D1570*1.1,IF(COUNTIF(cis_DPH!$B$85:$B$171,B1570)&gt;0,D1570*1.2,"chyba"))</f>
        <v>3.7290000000000005</v>
      </c>
      <c r="G1570" s="16" t="e">
        <f>_xlfn.XLOOKUP(Tabuľka9[[#This Row],[položka]],#REF!,#REF!)</f>
        <v>#REF!</v>
      </c>
      <c r="H1570">
        <v>10</v>
      </c>
      <c r="I1570" s="15">
        <f>Tabuľka9[[#This Row],[Aktuálna cena v RZ s DPH]]*Tabuľka9[[#This Row],[Priemerný odber za mesiac]]</f>
        <v>37.290000000000006</v>
      </c>
      <c r="J1570">
        <v>40</v>
      </c>
      <c r="K1570" s="17" t="e">
        <f>Tabuľka9[[#This Row],[Cena za MJ s DPH]]*Tabuľka9[[#This Row],[Predpokladaný odber počas 6 mesiacov]]</f>
        <v>#REF!</v>
      </c>
      <c r="L1570" s="1">
        <v>37890115</v>
      </c>
      <c r="M1570" t="e">
        <f>_xlfn.XLOOKUP(Tabuľka9[[#This Row],[IČO]],#REF!,#REF!)</f>
        <v>#REF!</v>
      </c>
      <c r="N1570" t="e">
        <f>_xlfn.XLOOKUP(Tabuľka9[[#This Row],[IČO]],#REF!,#REF!)</f>
        <v>#REF!</v>
      </c>
    </row>
    <row r="1571" spans="1:14" hidden="1" x14ac:dyDescent="0.35">
      <c r="A1571" t="s">
        <v>10</v>
      </c>
      <c r="B1571" t="s">
        <v>54</v>
      </c>
      <c r="C1571" t="s">
        <v>13</v>
      </c>
      <c r="E1571" s="10">
        <f>IF(COUNTIF(cis_DPH!$B$2:$B$84,B1571)&gt;0,D1571*1.1,IF(COUNTIF(cis_DPH!$B$85:$B$171,B1571)&gt;0,D1571*1.2,"chyba"))</f>
        <v>0</v>
      </c>
      <c r="G1571" s="16" t="e">
        <f>_xlfn.XLOOKUP(Tabuľka9[[#This Row],[položka]],#REF!,#REF!)</f>
        <v>#REF!</v>
      </c>
      <c r="I1571" s="15">
        <f>Tabuľka9[[#This Row],[Aktuálna cena v RZ s DPH]]*Tabuľka9[[#This Row],[Priemerný odber za mesiac]]</f>
        <v>0</v>
      </c>
      <c r="K1571" s="17" t="e">
        <f>Tabuľka9[[#This Row],[Cena za MJ s DPH]]*Tabuľka9[[#This Row],[Predpokladaný odber počas 6 mesiacov]]</f>
        <v>#REF!</v>
      </c>
      <c r="L1571" s="1">
        <v>37890115</v>
      </c>
      <c r="M1571" t="e">
        <f>_xlfn.XLOOKUP(Tabuľka9[[#This Row],[IČO]],#REF!,#REF!)</f>
        <v>#REF!</v>
      </c>
      <c r="N1571" t="e">
        <f>_xlfn.XLOOKUP(Tabuľka9[[#This Row],[IČO]],#REF!,#REF!)</f>
        <v>#REF!</v>
      </c>
    </row>
    <row r="1572" spans="1:14" hidden="1" x14ac:dyDescent="0.35">
      <c r="A1572" t="s">
        <v>10</v>
      </c>
      <c r="B1572" t="s">
        <v>55</v>
      </c>
      <c r="C1572" t="s">
        <v>13</v>
      </c>
      <c r="E1572" s="10">
        <f>IF(COUNTIF(cis_DPH!$B$2:$B$84,B1572)&gt;0,D1572*1.1,IF(COUNTIF(cis_DPH!$B$85:$B$171,B1572)&gt;0,D1572*1.2,"chyba"))</f>
        <v>0</v>
      </c>
      <c r="G1572" s="16" t="e">
        <f>_xlfn.XLOOKUP(Tabuľka9[[#This Row],[položka]],#REF!,#REF!)</f>
        <v>#REF!</v>
      </c>
      <c r="I1572" s="15">
        <f>Tabuľka9[[#This Row],[Aktuálna cena v RZ s DPH]]*Tabuľka9[[#This Row],[Priemerný odber za mesiac]]</f>
        <v>0</v>
      </c>
      <c r="K1572" s="17" t="e">
        <f>Tabuľka9[[#This Row],[Cena za MJ s DPH]]*Tabuľka9[[#This Row],[Predpokladaný odber počas 6 mesiacov]]</f>
        <v>#REF!</v>
      </c>
      <c r="L1572" s="1">
        <v>37890115</v>
      </c>
      <c r="M1572" t="e">
        <f>_xlfn.XLOOKUP(Tabuľka9[[#This Row],[IČO]],#REF!,#REF!)</f>
        <v>#REF!</v>
      </c>
      <c r="N1572" t="e">
        <f>_xlfn.XLOOKUP(Tabuľka9[[#This Row],[IČO]],#REF!,#REF!)</f>
        <v>#REF!</v>
      </c>
    </row>
    <row r="1573" spans="1:14" hidden="1" x14ac:dyDescent="0.35">
      <c r="A1573" t="s">
        <v>10</v>
      </c>
      <c r="B1573" t="s">
        <v>56</v>
      </c>
      <c r="C1573" t="s">
        <v>13</v>
      </c>
      <c r="D1573" s="9">
        <v>2.5</v>
      </c>
      <c r="E1573" s="10">
        <f>IF(COUNTIF(cis_DPH!$B$2:$B$84,B1573)&gt;0,D1573*1.1,IF(COUNTIF(cis_DPH!$B$85:$B$171,B1573)&gt;0,D1573*1.2,"chyba"))</f>
        <v>2.75</v>
      </c>
      <c r="G1573" s="16" t="e">
        <f>_xlfn.XLOOKUP(Tabuľka9[[#This Row],[položka]],#REF!,#REF!)</f>
        <v>#REF!</v>
      </c>
      <c r="H1573">
        <v>50</v>
      </c>
      <c r="I1573" s="15">
        <f>Tabuľka9[[#This Row],[Aktuálna cena v RZ s DPH]]*Tabuľka9[[#This Row],[Priemerný odber za mesiac]]</f>
        <v>137.5</v>
      </c>
      <c r="J1573">
        <v>250</v>
      </c>
      <c r="K1573" s="17" t="e">
        <f>Tabuľka9[[#This Row],[Cena za MJ s DPH]]*Tabuľka9[[#This Row],[Predpokladaný odber počas 6 mesiacov]]</f>
        <v>#REF!</v>
      </c>
      <c r="L1573" s="1">
        <v>37890115</v>
      </c>
      <c r="M1573" t="e">
        <f>_xlfn.XLOOKUP(Tabuľka9[[#This Row],[IČO]],#REF!,#REF!)</f>
        <v>#REF!</v>
      </c>
      <c r="N1573" t="e">
        <f>_xlfn.XLOOKUP(Tabuľka9[[#This Row],[IČO]],#REF!,#REF!)</f>
        <v>#REF!</v>
      </c>
    </row>
    <row r="1574" spans="1:14" hidden="1" x14ac:dyDescent="0.35">
      <c r="A1574" t="s">
        <v>10</v>
      </c>
      <c r="B1574" t="s">
        <v>57</v>
      </c>
      <c r="C1574" t="s">
        <v>13</v>
      </c>
      <c r="D1574" s="9">
        <v>3.4</v>
      </c>
      <c r="E1574" s="10">
        <f>IF(COUNTIF(cis_DPH!$B$2:$B$84,B1574)&gt;0,D1574*1.1,IF(COUNTIF(cis_DPH!$B$85:$B$171,B1574)&gt;0,D1574*1.2,"chyba"))</f>
        <v>3.74</v>
      </c>
      <c r="G1574" s="16" t="e">
        <f>_xlfn.XLOOKUP(Tabuľka9[[#This Row],[položka]],#REF!,#REF!)</f>
        <v>#REF!</v>
      </c>
      <c r="H1574">
        <v>15</v>
      </c>
      <c r="I1574" s="15">
        <f>Tabuľka9[[#This Row],[Aktuálna cena v RZ s DPH]]*Tabuľka9[[#This Row],[Priemerný odber za mesiac]]</f>
        <v>56.1</v>
      </c>
      <c r="J1574">
        <v>60</v>
      </c>
      <c r="K1574" s="17" t="e">
        <f>Tabuľka9[[#This Row],[Cena za MJ s DPH]]*Tabuľka9[[#This Row],[Predpokladaný odber počas 6 mesiacov]]</f>
        <v>#REF!</v>
      </c>
      <c r="L1574" s="1">
        <v>37890115</v>
      </c>
      <c r="M1574" t="e">
        <f>_xlfn.XLOOKUP(Tabuľka9[[#This Row],[IČO]],#REF!,#REF!)</f>
        <v>#REF!</v>
      </c>
      <c r="N1574" t="e">
        <f>_xlfn.XLOOKUP(Tabuľka9[[#This Row],[IČO]],#REF!,#REF!)</f>
        <v>#REF!</v>
      </c>
    </row>
    <row r="1575" spans="1:14" hidden="1" x14ac:dyDescent="0.35">
      <c r="A1575" t="s">
        <v>10</v>
      </c>
      <c r="B1575" t="s">
        <v>58</v>
      </c>
      <c r="C1575" t="s">
        <v>13</v>
      </c>
      <c r="E1575" s="10">
        <f>IF(COUNTIF(cis_DPH!$B$2:$B$84,B1575)&gt;0,D1575*1.1,IF(COUNTIF(cis_DPH!$B$85:$B$171,B1575)&gt;0,D1575*1.2,"chyba"))</f>
        <v>0</v>
      </c>
      <c r="G1575" s="16" t="e">
        <f>_xlfn.XLOOKUP(Tabuľka9[[#This Row],[položka]],#REF!,#REF!)</f>
        <v>#REF!</v>
      </c>
      <c r="I1575" s="15">
        <f>Tabuľka9[[#This Row],[Aktuálna cena v RZ s DPH]]*Tabuľka9[[#This Row],[Priemerný odber za mesiac]]</f>
        <v>0</v>
      </c>
      <c r="K1575" s="17" t="e">
        <f>Tabuľka9[[#This Row],[Cena za MJ s DPH]]*Tabuľka9[[#This Row],[Predpokladaný odber počas 6 mesiacov]]</f>
        <v>#REF!</v>
      </c>
      <c r="L1575" s="1">
        <v>37890115</v>
      </c>
      <c r="M1575" t="e">
        <f>_xlfn.XLOOKUP(Tabuľka9[[#This Row],[IČO]],#REF!,#REF!)</f>
        <v>#REF!</v>
      </c>
      <c r="N1575" t="e">
        <f>_xlfn.XLOOKUP(Tabuľka9[[#This Row],[IČO]],#REF!,#REF!)</f>
        <v>#REF!</v>
      </c>
    </row>
    <row r="1576" spans="1:14" hidden="1" x14ac:dyDescent="0.35">
      <c r="A1576" t="s">
        <v>10</v>
      </c>
      <c r="B1576" t="s">
        <v>59</v>
      </c>
      <c r="C1576" t="s">
        <v>13</v>
      </c>
      <c r="D1576" s="9">
        <v>1.2</v>
      </c>
      <c r="E1576" s="10">
        <f>IF(COUNTIF(cis_DPH!$B$2:$B$84,B1576)&gt;0,D1576*1.1,IF(COUNTIF(cis_DPH!$B$85:$B$171,B1576)&gt;0,D1576*1.2,"chyba"))</f>
        <v>1.44</v>
      </c>
      <c r="G1576" s="16" t="e">
        <f>_xlfn.XLOOKUP(Tabuľka9[[#This Row],[položka]],#REF!,#REF!)</f>
        <v>#REF!</v>
      </c>
      <c r="H1576">
        <v>40</v>
      </c>
      <c r="I1576" s="15">
        <f>Tabuľka9[[#This Row],[Aktuálna cena v RZ s DPH]]*Tabuľka9[[#This Row],[Priemerný odber za mesiac]]</f>
        <v>57.599999999999994</v>
      </c>
      <c r="J1576">
        <v>200</v>
      </c>
      <c r="K1576" s="17" t="e">
        <f>Tabuľka9[[#This Row],[Cena za MJ s DPH]]*Tabuľka9[[#This Row],[Predpokladaný odber počas 6 mesiacov]]</f>
        <v>#REF!</v>
      </c>
      <c r="L1576" s="1">
        <v>37890115</v>
      </c>
      <c r="M1576" t="e">
        <f>_xlfn.XLOOKUP(Tabuľka9[[#This Row],[IČO]],#REF!,#REF!)</f>
        <v>#REF!</v>
      </c>
      <c r="N1576" t="e">
        <f>_xlfn.XLOOKUP(Tabuľka9[[#This Row],[IČO]],#REF!,#REF!)</f>
        <v>#REF!</v>
      </c>
    </row>
    <row r="1577" spans="1:14" hidden="1" x14ac:dyDescent="0.35">
      <c r="A1577" t="s">
        <v>10</v>
      </c>
      <c r="B1577" t="s">
        <v>60</v>
      </c>
      <c r="C1577" t="s">
        <v>13</v>
      </c>
      <c r="D1577" s="9">
        <v>0.9</v>
      </c>
      <c r="E1577" s="10">
        <f>IF(COUNTIF(cis_DPH!$B$2:$B$84,B1577)&gt;0,D1577*1.1,IF(COUNTIF(cis_DPH!$B$85:$B$171,B1577)&gt;0,D1577*1.2,"chyba"))</f>
        <v>1.08</v>
      </c>
      <c r="G1577" s="16" t="e">
        <f>_xlfn.XLOOKUP(Tabuľka9[[#This Row],[položka]],#REF!,#REF!)</f>
        <v>#REF!</v>
      </c>
      <c r="H1577">
        <v>80</v>
      </c>
      <c r="I1577" s="15">
        <f>Tabuľka9[[#This Row],[Aktuálna cena v RZ s DPH]]*Tabuľka9[[#This Row],[Priemerný odber za mesiac]]</f>
        <v>86.4</v>
      </c>
      <c r="J1577">
        <v>350</v>
      </c>
      <c r="K1577" s="17" t="e">
        <f>Tabuľka9[[#This Row],[Cena za MJ s DPH]]*Tabuľka9[[#This Row],[Predpokladaný odber počas 6 mesiacov]]</f>
        <v>#REF!</v>
      </c>
      <c r="L1577" s="1">
        <v>37890115</v>
      </c>
      <c r="M1577" t="e">
        <f>_xlfn.XLOOKUP(Tabuľka9[[#This Row],[IČO]],#REF!,#REF!)</f>
        <v>#REF!</v>
      </c>
      <c r="N1577" t="e">
        <f>_xlfn.XLOOKUP(Tabuľka9[[#This Row],[IČO]],#REF!,#REF!)</f>
        <v>#REF!</v>
      </c>
    </row>
    <row r="1578" spans="1:14" hidden="1" x14ac:dyDescent="0.35">
      <c r="A1578" t="s">
        <v>10</v>
      </c>
      <c r="B1578" t="s">
        <v>61</v>
      </c>
      <c r="C1578" t="s">
        <v>19</v>
      </c>
      <c r="D1578" s="9">
        <v>0.28999999999999998</v>
      </c>
      <c r="E1578" s="10">
        <f>IF(COUNTIF(cis_DPH!$B$2:$B$84,B1578)&gt;0,D1578*1.1,IF(COUNTIF(cis_DPH!$B$85:$B$171,B1578)&gt;0,D1578*1.2,"chyba"))</f>
        <v>0.34799999999999998</v>
      </c>
      <c r="G1578" s="16" t="e">
        <f>_xlfn.XLOOKUP(Tabuľka9[[#This Row],[položka]],#REF!,#REF!)</f>
        <v>#REF!</v>
      </c>
      <c r="H1578">
        <v>80</v>
      </c>
      <c r="I1578" s="15">
        <f>Tabuľka9[[#This Row],[Aktuálna cena v RZ s DPH]]*Tabuľka9[[#This Row],[Priemerný odber za mesiac]]</f>
        <v>27.839999999999996</v>
      </c>
      <c r="J1578">
        <v>40</v>
      </c>
      <c r="K1578" s="17" t="e">
        <f>Tabuľka9[[#This Row],[Cena za MJ s DPH]]*Tabuľka9[[#This Row],[Predpokladaný odber počas 6 mesiacov]]</f>
        <v>#REF!</v>
      </c>
      <c r="L1578" s="1">
        <v>37890115</v>
      </c>
      <c r="M1578" t="e">
        <f>_xlfn.XLOOKUP(Tabuľka9[[#This Row],[IČO]],#REF!,#REF!)</f>
        <v>#REF!</v>
      </c>
      <c r="N1578" t="e">
        <f>_xlfn.XLOOKUP(Tabuľka9[[#This Row],[IČO]],#REF!,#REF!)</f>
        <v>#REF!</v>
      </c>
    </row>
    <row r="1579" spans="1:14" hidden="1" x14ac:dyDescent="0.35">
      <c r="A1579" t="s">
        <v>10</v>
      </c>
      <c r="B1579" t="s">
        <v>62</v>
      </c>
      <c r="C1579" t="s">
        <v>13</v>
      </c>
      <c r="E1579" s="10">
        <f>IF(COUNTIF(cis_DPH!$B$2:$B$84,B1579)&gt;0,D1579*1.1,IF(COUNTIF(cis_DPH!$B$85:$B$171,B1579)&gt;0,D1579*1.2,"chyba"))</f>
        <v>0</v>
      </c>
      <c r="G1579" s="16" t="e">
        <f>_xlfn.XLOOKUP(Tabuľka9[[#This Row],[položka]],#REF!,#REF!)</f>
        <v>#REF!</v>
      </c>
      <c r="I1579" s="15">
        <f>Tabuľka9[[#This Row],[Aktuálna cena v RZ s DPH]]*Tabuľka9[[#This Row],[Priemerný odber za mesiac]]</f>
        <v>0</v>
      </c>
      <c r="K1579" s="17" t="e">
        <f>Tabuľka9[[#This Row],[Cena za MJ s DPH]]*Tabuľka9[[#This Row],[Predpokladaný odber počas 6 mesiacov]]</f>
        <v>#REF!</v>
      </c>
      <c r="L1579" s="1">
        <v>37890115</v>
      </c>
      <c r="M1579" t="e">
        <f>_xlfn.XLOOKUP(Tabuľka9[[#This Row],[IČO]],#REF!,#REF!)</f>
        <v>#REF!</v>
      </c>
      <c r="N1579" t="e">
        <f>_xlfn.XLOOKUP(Tabuľka9[[#This Row],[IČO]],#REF!,#REF!)</f>
        <v>#REF!</v>
      </c>
    </row>
    <row r="1580" spans="1:14" hidden="1" x14ac:dyDescent="0.35">
      <c r="A1580" t="s">
        <v>10</v>
      </c>
      <c r="B1580" t="s">
        <v>63</v>
      </c>
      <c r="C1580" t="s">
        <v>13</v>
      </c>
      <c r="E1580" s="10">
        <f>IF(COUNTIF(cis_DPH!$B$2:$B$84,B1580)&gt;0,D1580*1.1,IF(COUNTIF(cis_DPH!$B$85:$B$171,B1580)&gt;0,D1580*1.2,"chyba"))</f>
        <v>0</v>
      </c>
      <c r="G1580" s="16" t="e">
        <f>_xlfn.XLOOKUP(Tabuľka9[[#This Row],[položka]],#REF!,#REF!)</f>
        <v>#REF!</v>
      </c>
      <c r="I1580" s="15">
        <f>Tabuľka9[[#This Row],[Aktuálna cena v RZ s DPH]]*Tabuľka9[[#This Row],[Priemerný odber za mesiac]]</f>
        <v>0</v>
      </c>
      <c r="K1580" s="17" t="e">
        <f>Tabuľka9[[#This Row],[Cena za MJ s DPH]]*Tabuľka9[[#This Row],[Predpokladaný odber počas 6 mesiacov]]</f>
        <v>#REF!</v>
      </c>
      <c r="L1580" s="1">
        <v>37890115</v>
      </c>
      <c r="M1580" t="e">
        <f>_xlfn.XLOOKUP(Tabuľka9[[#This Row],[IČO]],#REF!,#REF!)</f>
        <v>#REF!</v>
      </c>
      <c r="N1580" t="e">
        <f>_xlfn.XLOOKUP(Tabuľka9[[#This Row],[IČO]],#REF!,#REF!)</f>
        <v>#REF!</v>
      </c>
    </row>
    <row r="1581" spans="1:14" hidden="1" x14ac:dyDescent="0.35">
      <c r="A1581" t="s">
        <v>10</v>
      </c>
      <c r="B1581" t="s">
        <v>64</v>
      </c>
      <c r="C1581" t="s">
        <v>19</v>
      </c>
      <c r="D1581" s="9">
        <v>0.97</v>
      </c>
      <c r="E1581" s="10">
        <f>IF(COUNTIF(cis_DPH!$B$2:$B$84,B1581)&gt;0,D1581*1.1,IF(COUNTIF(cis_DPH!$B$85:$B$171,B1581)&gt;0,D1581*1.2,"chyba"))</f>
        <v>1.0669999999999999</v>
      </c>
      <c r="G1581" s="16" t="e">
        <f>_xlfn.XLOOKUP(Tabuľka9[[#This Row],[položka]],#REF!,#REF!)</f>
        <v>#REF!</v>
      </c>
      <c r="H1581">
        <v>100</v>
      </c>
      <c r="I1581" s="15">
        <f>Tabuľka9[[#This Row],[Aktuálna cena v RZ s DPH]]*Tabuľka9[[#This Row],[Priemerný odber za mesiac]]</f>
        <v>106.69999999999999</v>
      </c>
      <c r="J1581">
        <v>100</v>
      </c>
      <c r="K1581" s="17" t="e">
        <f>Tabuľka9[[#This Row],[Cena za MJ s DPH]]*Tabuľka9[[#This Row],[Predpokladaný odber počas 6 mesiacov]]</f>
        <v>#REF!</v>
      </c>
      <c r="L1581" s="1">
        <v>37890115</v>
      </c>
      <c r="M1581" t="e">
        <f>_xlfn.XLOOKUP(Tabuľka9[[#This Row],[IČO]],#REF!,#REF!)</f>
        <v>#REF!</v>
      </c>
      <c r="N1581" t="e">
        <f>_xlfn.XLOOKUP(Tabuľka9[[#This Row],[IČO]],#REF!,#REF!)</f>
        <v>#REF!</v>
      </c>
    </row>
    <row r="1582" spans="1:14" hidden="1" x14ac:dyDescent="0.35">
      <c r="A1582" t="s">
        <v>10</v>
      </c>
      <c r="B1582" t="s">
        <v>65</v>
      </c>
      <c r="C1582" t="s">
        <v>19</v>
      </c>
      <c r="D1582" s="9">
        <v>1.4</v>
      </c>
      <c r="E1582" s="10">
        <f>IF(COUNTIF(cis_DPH!$B$2:$B$84,B1582)&gt;0,D1582*1.1,IF(COUNTIF(cis_DPH!$B$85:$B$171,B1582)&gt;0,D1582*1.2,"chyba"))</f>
        <v>1.54</v>
      </c>
      <c r="G1582" s="16" t="e">
        <f>_xlfn.XLOOKUP(Tabuľka9[[#This Row],[položka]],#REF!,#REF!)</f>
        <v>#REF!</v>
      </c>
      <c r="H1582">
        <v>100</v>
      </c>
      <c r="I1582" s="15">
        <f>Tabuľka9[[#This Row],[Aktuálna cena v RZ s DPH]]*Tabuľka9[[#This Row],[Priemerný odber za mesiac]]</f>
        <v>154</v>
      </c>
      <c r="K1582" s="17" t="e">
        <f>Tabuľka9[[#This Row],[Cena za MJ s DPH]]*Tabuľka9[[#This Row],[Predpokladaný odber počas 6 mesiacov]]</f>
        <v>#REF!</v>
      </c>
      <c r="L1582" s="1">
        <v>37890115</v>
      </c>
      <c r="M1582" t="e">
        <f>_xlfn.XLOOKUP(Tabuľka9[[#This Row],[IČO]],#REF!,#REF!)</f>
        <v>#REF!</v>
      </c>
      <c r="N1582" t="e">
        <f>_xlfn.XLOOKUP(Tabuľka9[[#This Row],[IČO]],#REF!,#REF!)</f>
        <v>#REF!</v>
      </c>
    </row>
    <row r="1583" spans="1:14" hidden="1" x14ac:dyDescent="0.35">
      <c r="A1583" t="s">
        <v>10</v>
      </c>
      <c r="B1583" t="s">
        <v>66</v>
      </c>
      <c r="C1583" t="s">
        <v>19</v>
      </c>
      <c r="E1583" s="10">
        <f>IF(COUNTIF(cis_DPH!$B$2:$B$84,B1583)&gt;0,D1583*1.1,IF(COUNTIF(cis_DPH!$B$85:$B$171,B1583)&gt;0,D1583*1.2,"chyba"))</f>
        <v>0</v>
      </c>
      <c r="G1583" s="16" t="e">
        <f>_xlfn.XLOOKUP(Tabuľka9[[#This Row],[položka]],#REF!,#REF!)</f>
        <v>#REF!</v>
      </c>
      <c r="I1583" s="15">
        <f>Tabuľka9[[#This Row],[Aktuálna cena v RZ s DPH]]*Tabuľka9[[#This Row],[Priemerný odber za mesiac]]</f>
        <v>0</v>
      </c>
      <c r="K1583" s="17" t="e">
        <f>Tabuľka9[[#This Row],[Cena za MJ s DPH]]*Tabuľka9[[#This Row],[Predpokladaný odber počas 6 mesiacov]]</f>
        <v>#REF!</v>
      </c>
      <c r="L1583" s="1">
        <v>37890115</v>
      </c>
      <c r="M1583" t="e">
        <f>_xlfn.XLOOKUP(Tabuľka9[[#This Row],[IČO]],#REF!,#REF!)</f>
        <v>#REF!</v>
      </c>
      <c r="N1583" t="e">
        <f>_xlfn.XLOOKUP(Tabuľka9[[#This Row],[IČO]],#REF!,#REF!)</f>
        <v>#REF!</v>
      </c>
    </row>
    <row r="1584" spans="1:14" hidden="1" x14ac:dyDescent="0.35">
      <c r="A1584" t="s">
        <v>10</v>
      </c>
      <c r="B1584" t="s">
        <v>67</v>
      </c>
      <c r="C1584" t="s">
        <v>13</v>
      </c>
      <c r="D1584" s="9">
        <v>2.6</v>
      </c>
      <c r="E1584" s="10">
        <f>IF(COUNTIF(cis_DPH!$B$2:$B$84,B1584)&gt;0,D1584*1.1,IF(COUNTIF(cis_DPH!$B$85:$B$171,B1584)&gt;0,D1584*1.2,"chyba"))</f>
        <v>3.12</v>
      </c>
      <c r="G1584" s="16" t="e">
        <f>_xlfn.XLOOKUP(Tabuľka9[[#This Row],[položka]],#REF!,#REF!)</f>
        <v>#REF!</v>
      </c>
      <c r="H1584">
        <v>20</v>
      </c>
      <c r="I1584" s="15">
        <f>Tabuľka9[[#This Row],[Aktuálna cena v RZ s DPH]]*Tabuľka9[[#This Row],[Priemerný odber za mesiac]]</f>
        <v>62.400000000000006</v>
      </c>
      <c r="J1584">
        <v>80</v>
      </c>
      <c r="K1584" s="17" t="e">
        <f>Tabuľka9[[#This Row],[Cena za MJ s DPH]]*Tabuľka9[[#This Row],[Predpokladaný odber počas 6 mesiacov]]</f>
        <v>#REF!</v>
      </c>
      <c r="L1584" s="1">
        <v>37890115</v>
      </c>
      <c r="M1584" t="e">
        <f>_xlfn.XLOOKUP(Tabuľka9[[#This Row],[IČO]],#REF!,#REF!)</f>
        <v>#REF!</v>
      </c>
      <c r="N1584" t="e">
        <f>_xlfn.XLOOKUP(Tabuľka9[[#This Row],[IČO]],#REF!,#REF!)</f>
        <v>#REF!</v>
      </c>
    </row>
    <row r="1585" spans="1:14" hidden="1" x14ac:dyDescent="0.35">
      <c r="A1585" t="s">
        <v>10</v>
      </c>
      <c r="B1585" t="s">
        <v>68</v>
      </c>
      <c r="C1585" t="s">
        <v>13</v>
      </c>
      <c r="D1585" s="9">
        <v>2.4</v>
      </c>
      <c r="E1585" s="10">
        <f>IF(COUNTIF(cis_DPH!$B$2:$B$84,B1585)&gt;0,D1585*1.1,IF(COUNTIF(cis_DPH!$B$85:$B$171,B1585)&gt;0,D1585*1.2,"chyba"))</f>
        <v>2.64</v>
      </c>
      <c r="G1585" s="16" t="e">
        <f>_xlfn.XLOOKUP(Tabuľka9[[#This Row],[položka]],#REF!,#REF!)</f>
        <v>#REF!</v>
      </c>
      <c r="H1585">
        <v>100</v>
      </c>
      <c r="I1585" s="15">
        <f>Tabuľka9[[#This Row],[Aktuálna cena v RZ s DPH]]*Tabuľka9[[#This Row],[Priemerný odber za mesiac]]</f>
        <v>264</v>
      </c>
      <c r="J1585">
        <v>100</v>
      </c>
      <c r="K1585" s="17" t="e">
        <f>Tabuľka9[[#This Row],[Cena za MJ s DPH]]*Tabuľka9[[#This Row],[Predpokladaný odber počas 6 mesiacov]]</f>
        <v>#REF!</v>
      </c>
      <c r="L1585" s="1">
        <v>37890115</v>
      </c>
      <c r="M1585" t="e">
        <f>_xlfn.XLOOKUP(Tabuľka9[[#This Row],[IČO]],#REF!,#REF!)</f>
        <v>#REF!</v>
      </c>
      <c r="N1585" t="e">
        <f>_xlfn.XLOOKUP(Tabuľka9[[#This Row],[IČO]],#REF!,#REF!)</f>
        <v>#REF!</v>
      </c>
    </row>
    <row r="1586" spans="1:14" hidden="1" x14ac:dyDescent="0.35">
      <c r="A1586" t="s">
        <v>10</v>
      </c>
      <c r="B1586" t="s">
        <v>69</v>
      </c>
      <c r="C1586" t="s">
        <v>13</v>
      </c>
      <c r="E1586" s="10">
        <f>IF(COUNTIF(cis_DPH!$B$2:$B$84,B1586)&gt;0,D1586*1.1,IF(COUNTIF(cis_DPH!$B$85:$B$171,B1586)&gt;0,D1586*1.2,"chyba"))</f>
        <v>0</v>
      </c>
      <c r="G1586" s="16" t="e">
        <f>_xlfn.XLOOKUP(Tabuľka9[[#This Row],[položka]],#REF!,#REF!)</f>
        <v>#REF!</v>
      </c>
      <c r="I1586" s="15">
        <f>Tabuľka9[[#This Row],[Aktuálna cena v RZ s DPH]]*Tabuľka9[[#This Row],[Priemerný odber za mesiac]]</f>
        <v>0</v>
      </c>
      <c r="K1586" s="17" t="e">
        <f>Tabuľka9[[#This Row],[Cena za MJ s DPH]]*Tabuľka9[[#This Row],[Predpokladaný odber počas 6 mesiacov]]</f>
        <v>#REF!</v>
      </c>
      <c r="L1586" s="1">
        <v>37890115</v>
      </c>
      <c r="M1586" t="e">
        <f>_xlfn.XLOOKUP(Tabuľka9[[#This Row],[IČO]],#REF!,#REF!)</f>
        <v>#REF!</v>
      </c>
      <c r="N1586" t="e">
        <f>_xlfn.XLOOKUP(Tabuľka9[[#This Row],[IČO]],#REF!,#REF!)</f>
        <v>#REF!</v>
      </c>
    </row>
    <row r="1587" spans="1:14" hidden="1" x14ac:dyDescent="0.35">
      <c r="A1587" t="s">
        <v>10</v>
      </c>
      <c r="B1587" t="s">
        <v>70</v>
      </c>
      <c r="C1587" t="s">
        <v>13</v>
      </c>
      <c r="D1587" s="9">
        <v>2.4</v>
      </c>
      <c r="E1587" s="10">
        <f>IF(COUNTIF(cis_DPH!$B$2:$B$84,B1587)&gt;0,D1587*1.1,IF(COUNTIF(cis_DPH!$B$85:$B$171,B1587)&gt;0,D1587*1.2,"chyba"))</f>
        <v>2.64</v>
      </c>
      <c r="G1587" s="16" t="e">
        <f>_xlfn.XLOOKUP(Tabuľka9[[#This Row],[položka]],#REF!,#REF!)</f>
        <v>#REF!</v>
      </c>
      <c r="H1587">
        <v>40</v>
      </c>
      <c r="I1587" s="15">
        <f>Tabuľka9[[#This Row],[Aktuálna cena v RZ s DPH]]*Tabuľka9[[#This Row],[Priemerný odber za mesiac]]</f>
        <v>105.60000000000001</v>
      </c>
      <c r="J1587">
        <v>100</v>
      </c>
      <c r="K1587" s="17" t="e">
        <f>Tabuľka9[[#This Row],[Cena za MJ s DPH]]*Tabuľka9[[#This Row],[Predpokladaný odber počas 6 mesiacov]]</f>
        <v>#REF!</v>
      </c>
      <c r="L1587" s="1">
        <v>37890115</v>
      </c>
      <c r="M1587" t="e">
        <f>_xlfn.XLOOKUP(Tabuľka9[[#This Row],[IČO]],#REF!,#REF!)</f>
        <v>#REF!</v>
      </c>
      <c r="N1587" t="e">
        <f>_xlfn.XLOOKUP(Tabuľka9[[#This Row],[IČO]],#REF!,#REF!)</f>
        <v>#REF!</v>
      </c>
    </row>
    <row r="1588" spans="1:14" hidden="1" x14ac:dyDescent="0.35">
      <c r="A1588" t="s">
        <v>10</v>
      </c>
      <c r="B1588" t="s">
        <v>71</v>
      </c>
      <c r="C1588" t="s">
        <v>13</v>
      </c>
      <c r="E1588" s="10">
        <f>IF(COUNTIF(cis_DPH!$B$2:$B$84,B1588)&gt;0,D1588*1.1,IF(COUNTIF(cis_DPH!$B$85:$B$171,B1588)&gt;0,D1588*1.2,"chyba"))</f>
        <v>0</v>
      </c>
      <c r="G1588" s="16" t="e">
        <f>_xlfn.XLOOKUP(Tabuľka9[[#This Row],[položka]],#REF!,#REF!)</f>
        <v>#REF!</v>
      </c>
      <c r="I1588" s="15">
        <f>Tabuľka9[[#This Row],[Aktuálna cena v RZ s DPH]]*Tabuľka9[[#This Row],[Priemerný odber za mesiac]]</f>
        <v>0</v>
      </c>
      <c r="K1588" s="17" t="e">
        <f>Tabuľka9[[#This Row],[Cena za MJ s DPH]]*Tabuľka9[[#This Row],[Predpokladaný odber počas 6 mesiacov]]</f>
        <v>#REF!</v>
      </c>
      <c r="L1588" s="1">
        <v>37890115</v>
      </c>
      <c r="M1588" t="e">
        <f>_xlfn.XLOOKUP(Tabuľka9[[#This Row],[IČO]],#REF!,#REF!)</f>
        <v>#REF!</v>
      </c>
      <c r="N1588" t="e">
        <f>_xlfn.XLOOKUP(Tabuľka9[[#This Row],[IČO]],#REF!,#REF!)</f>
        <v>#REF!</v>
      </c>
    </row>
    <row r="1589" spans="1:14" hidden="1" x14ac:dyDescent="0.35">
      <c r="A1589" t="s">
        <v>10</v>
      </c>
      <c r="B1589" t="s">
        <v>72</v>
      </c>
      <c r="C1589" t="s">
        <v>13</v>
      </c>
      <c r="D1589" s="9">
        <v>1.6</v>
      </c>
      <c r="E1589" s="10">
        <f>IF(COUNTIF(cis_DPH!$B$2:$B$84,B1589)&gt;0,D1589*1.1,IF(COUNTIF(cis_DPH!$B$85:$B$171,B1589)&gt;0,D1589*1.2,"chyba"))</f>
        <v>1.7600000000000002</v>
      </c>
      <c r="G1589" s="16" t="e">
        <f>_xlfn.XLOOKUP(Tabuľka9[[#This Row],[položka]],#REF!,#REF!)</f>
        <v>#REF!</v>
      </c>
      <c r="H1589">
        <v>20</v>
      </c>
      <c r="I1589" s="15">
        <f>Tabuľka9[[#This Row],[Aktuálna cena v RZ s DPH]]*Tabuľka9[[#This Row],[Priemerný odber za mesiac]]</f>
        <v>35.200000000000003</v>
      </c>
      <c r="J1589">
        <v>80</v>
      </c>
      <c r="K1589" s="17" t="e">
        <f>Tabuľka9[[#This Row],[Cena za MJ s DPH]]*Tabuľka9[[#This Row],[Predpokladaný odber počas 6 mesiacov]]</f>
        <v>#REF!</v>
      </c>
      <c r="L1589" s="1">
        <v>37890115</v>
      </c>
      <c r="M1589" t="e">
        <f>_xlfn.XLOOKUP(Tabuľka9[[#This Row],[IČO]],#REF!,#REF!)</f>
        <v>#REF!</v>
      </c>
      <c r="N1589" t="e">
        <f>_xlfn.XLOOKUP(Tabuľka9[[#This Row],[IČO]],#REF!,#REF!)</f>
        <v>#REF!</v>
      </c>
    </row>
    <row r="1590" spans="1:14" hidden="1" x14ac:dyDescent="0.35">
      <c r="A1590" t="s">
        <v>10</v>
      </c>
      <c r="B1590" t="s">
        <v>73</v>
      </c>
      <c r="C1590" t="s">
        <v>13</v>
      </c>
      <c r="D1590" s="9">
        <v>0.9</v>
      </c>
      <c r="E1590" s="10">
        <f>IF(COUNTIF(cis_DPH!$B$2:$B$84,B1590)&gt;0,D1590*1.1,IF(COUNTIF(cis_DPH!$B$85:$B$171,B1590)&gt;0,D1590*1.2,"chyba"))</f>
        <v>1.08</v>
      </c>
      <c r="G1590" s="16" t="e">
        <f>_xlfn.XLOOKUP(Tabuľka9[[#This Row],[položka]],#REF!,#REF!)</f>
        <v>#REF!</v>
      </c>
      <c r="H1590">
        <v>40</v>
      </c>
      <c r="I1590" s="15">
        <f>Tabuľka9[[#This Row],[Aktuálna cena v RZ s DPH]]*Tabuľka9[[#This Row],[Priemerný odber za mesiac]]</f>
        <v>43.2</v>
      </c>
      <c r="J1590">
        <v>160</v>
      </c>
      <c r="K1590" s="17" t="e">
        <f>Tabuľka9[[#This Row],[Cena za MJ s DPH]]*Tabuľka9[[#This Row],[Predpokladaný odber počas 6 mesiacov]]</f>
        <v>#REF!</v>
      </c>
      <c r="L1590" s="1">
        <v>37890115</v>
      </c>
      <c r="M1590" t="e">
        <f>_xlfn.XLOOKUP(Tabuľka9[[#This Row],[IČO]],#REF!,#REF!)</f>
        <v>#REF!</v>
      </c>
      <c r="N1590" t="e">
        <f>_xlfn.XLOOKUP(Tabuľka9[[#This Row],[IČO]],#REF!,#REF!)</f>
        <v>#REF!</v>
      </c>
    </row>
    <row r="1591" spans="1:14" hidden="1" x14ac:dyDescent="0.35">
      <c r="A1591" t="s">
        <v>10</v>
      </c>
      <c r="B1591" t="s">
        <v>74</v>
      </c>
      <c r="C1591" t="s">
        <v>13</v>
      </c>
      <c r="E1591" s="10">
        <f>IF(COUNTIF(cis_DPH!$B$2:$B$84,B1591)&gt;0,D1591*1.1,IF(COUNTIF(cis_DPH!$B$85:$B$171,B1591)&gt;0,D1591*1.2,"chyba"))</f>
        <v>0</v>
      </c>
      <c r="G1591" s="16" t="e">
        <f>_xlfn.XLOOKUP(Tabuľka9[[#This Row],[položka]],#REF!,#REF!)</f>
        <v>#REF!</v>
      </c>
      <c r="I1591" s="15">
        <f>Tabuľka9[[#This Row],[Aktuálna cena v RZ s DPH]]*Tabuľka9[[#This Row],[Priemerný odber za mesiac]]</f>
        <v>0</v>
      </c>
      <c r="K1591" s="17" t="e">
        <f>Tabuľka9[[#This Row],[Cena za MJ s DPH]]*Tabuľka9[[#This Row],[Predpokladaný odber počas 6 mesiacov]]</f>
        <v>#REF!</v>
      </c>
      <c r="L1591" s="1">
        <v>37890115</v>
      </c>
      <c r="M1591" t="e">
        <f>_xlfn.XLOOKUP(Tabuľka9[[#This Row],[IČO]],#REF!,#REF!)</f>
        <v>#REF!</v>
      </c>
      <c r="N1591" t="e">
        <f>_xlfn.XLOOKUP(Tabuľka9[[#This Row],[IČO]],#REF!,#REF!)</f>
        <v>#REF!</v>
      </c>
    </row>
    <row r="1592" spans="1:14" hidden="1" x14ac:dyDescent="0.35">
      <c r="A1592" t="s">
        <v>10</v>
      </c>
      <c r="B1592" t="s">
        <v>75</v>
      </c>
      <c r="C1592" t="s">
        <v>13</v>
      </c>
      <c r="D1592" s="9">
        <v>0.45</v>
      </c>
      <c r="E1592" s="10">
        <f>IF(COUNTIF(cis_DPH!$B$2:$B$84,B1592)&gt;0,D1592*1.1,IF(COUNTIF(cis_DPH!$B$85:$B$171,B1592)&gt;0,D1592*1.2,"chyba"))</f>
        <v>0.49500000000000005</v>
      </c>
      <c r="G1592" s="16" t="e">
        <f>_xlfn.XLOOKUP(Tabuľka9[[#This Row],[položka]],#REF!,#REF!)</f>
        <v>#REF!</v>
      </c>
      <c r="H1592">
        <v>600</v>
      </c>
      <c r="I1592" s="15">
        <f>Tabuľka9[[#This Row],[Aktuálna cena v RZ s DPH]]*Tabuľka9[[#This Row],[Priemerný odber za mesiac]]</f>
        <v>297.00000000000006</v>
      </c>
      <c r="J1592">
        <v>3000</v>
      </c>
      <c r="K1592" s="17" t="e">
        <f>Tabuľka9[[#This Row],[Cena za MJ s DPH]]*Tabuľka9[[#This Row],[Predpokladaný odber počas 6 mesiacov]]</f>
        <v>#REF!</v>
      </c>
      <c r="L1592" s="1">
        <v>37890115</v>
      </c>
      <c r="M1592" t="e">
        <f>_xlfn.XLOOKUP(Tabuľka9[[#This Row],[IČO]],#REF!,#REF!)</f>
        <v>#REF!</v>
      </c>
      <c r="N1592" t="e">
        <f>_xlfn.XLOOKUP(Tabuľka9[[#This Row],[IČO]],#REF!,#REF!)</f>
        <v>#REF!</v>
      </c>
    </row>
    <row r="1593" spans="1:14" hidden="1" x14ac:dyDescent="0.35">
      <c r="A1593" t="s">
        <v>10</v>
      </c>
      <c r="B1593" t="s">
        <v>76</v>
      </c>
      <c r="C1593" t="s">
        <v>13</v>
      </c>
      <c r="E1593" s="10">
        <f>IF(COUNTIF(cis_DPH!$B$2:$B$84,B1593)&gt;0,D1593*1.1,IF(COUNTIF(cis_DPH!$B$85:$B$171,B1593)&gt;0,D1593*1.2,"chyba"))</f>
        <v>0</v>
      </c>
      <c r="G1593" s="16" t="e">
        <f>_xlfn.XLOOKUP(Tabuľka9[[#This Row],[položka]],#REF!,#REF!)</f>
        <v>#REF!</v>
      </c>
      <c r="I1593" s="15">
        <f>Tabuľka9[[#This Row],[Aktuálna cena v RZ s DPH]]*Tabuľka9[[#This Row],[Priemerný odber za mesiac]]</f>
        <v>0</v>
      </c>
      <c r="K1593" s="17" t="e">
        <f>Tabuľka9[[#This Row],[Cena za MJ s DPH]]*Tabuľka9[[#This Row],[Predpokladaný odber počas 6 mesiacov]]</f>
        <v>#REF!</v>
      </c>
      <c r="L1593" s="1">
        <v>37890115</v>
      </c>
      <c r="M1593" t="e">
        <f>_xlfn.XLOOKUP(Tabuľka9[[#This Row],[IČO]],#REF!,#REF!)</f>
        <v>#REF!</v>
      </c>
      <c r="N1593" t="e">
        <f>_xlfn.XLOOKUP(Tabuľka9[[#This Row],[IČO]],#REF!,#REF!)</f>
        <v>#REF!</v>
      </c>
    </row>
    <row r="1594" spans="1:14" hidden="1" x14ac:dyDescent="0.35">
      <c r="A1594" t="s">
        <v>10</v>
      </c>
      <c r="B1594" t="s">
        <v>77</v>
      </c>
      <c r="C1594" t="s">
        <v>13</v>
      </c>
      <c r="E1594" s="10">
        <f>IF(COUNTIF(cis_DPH!$B$2:$B$84,B1594)&gt;0,D1594*1.1,IF(COUNTIF(cis_DPH!$B$85:$B$171,B1594)&gt;0,D1594*1.2,"chyba"))</f>
        <v>0</v>
      </c>
      <c r="G1594" s="16" t="e">
        <f>_xlfn.XLOOKUP(Tabuľka9[[#This Row],[položka]],#REF!,#REF!)</f>
        <v>#REF!</v>
      </c>
      <c r="I1594" s="15">
        <f>Tabuľka9[[#This Row],[Aktuálna cena v RZ s DPH]]*Tabuľka9[[#This Row],[Priemerný odber za mesiac]]</f>
        <v>0</v>
      </c>
      <c r="K1594" s="17" t="e">
        <f>Tabuľka9[[#This Row],[Cena za MJ s DPH]]*Tabuľka9[[#This Row],[Predpokladaný odber počas 6 mesiacov]]</f>
        <v>#REF!</v>
      </c>
      <c r="L1594" s="1">
        <v>37890115</v>
      </c>
      <c r="M1594" t="e">
        <f>_xlfn.XLOOKUP(Tabuľka9[[#This Row],[IČO]],#REF!,#REF!)</f>
        <v>#REF!</v>
      </c>
      <c r="N1594" t="e">
        <f>_xlfn.XLOOKUP(Tabuľka9[[#This Row],[IČO]],#REF!,#REF!)</f>
        <v>#REF!</v>
      </c>
    </row>
    <row r="1595" spans="1:14" hidden="1" x14ac:dyDescent="0.35">
      <c r="A1595" t="s">
        <v>10</v>
      </c>
      <c r="B1595" t="s">
        <v>78</v>
      </c>
      <c r="C1595" t="s">
        <v>13</v>
      </c>
      <c r="E1595" s="10">
        <f>IF(COUNTIF(cis_DPH!$B$2:$B$84,B1595)&gt;0,D1595*1.1,IF(COUNTIF(cis_DPH!$B$85:$B$171,B1595)&gt;0,D1595*1.2,"chyba"))</f>
        <v>0</v>
      </c>
      <c r="G1595" s="16" t="e">
        <f>_xlfn.XLOOKUP(Tabuľka9[[#This Row],[položka]],#REF!,#REF!)</f>
        <v>#REF!</v>
      </c>
      <c r="I1595" s="15">
        <f>Tabuľka9[[#This Row],[Aktuálna cena v RZ s DPH]]*Tabuľka9[[#This Row],[Priemerný odber za mesiac]]</f>
        <v>0</v>
      </c>
      <c r="K1595" s="17" t="e">
        <f>Tabuľka9[[#This Row],[Cena za MJ s DPH]]*Tabuľka9[[#This Row],[Predpokladaný odber počas 6 mesiacov]]</f>
        <v>#REF!</v>
      </c>
      <c r="L1595" s="1">
        <v>37890115</v>
      </c>
      <c r="M1595" t="e">
        <f>_xlfn.XLOOKUP(Tabuľka9[[#This Row],[IČO]],#REF!,#REF!)</f>
        <v>#REF!</v>
      </c>
      <c r="N1595" t="e">
        <f>_xlfn.XLOOKUP(Tabuľka9[[#This Row],[IČO]],#REF!,#REF!)</f>
        <v>#REF!</v>
      </c>
    </row>
    <row r="1596" spans="1:14" hidden="1" x14ac:dyDescent="0.35">
      <c r="A1596" t="s">
        <v>10</v>
      </c>
      <c r="B1596" t="s">
        <v>79</v>
      </c>
      <c r="C1596" t="s">
        <v>13</v>
      </c>
      <c r="E1596" s="10">
        <f>IF(COUNTIF(cis_DPH!$B$2:$B$84,B1596)&gt;0,D1596*1.1,IF(COUNTIF(cis_DPH!$B$85:$B$171,B1596)&gt;0,D1596*1.2,"chyba"))</f>
        <v>0</v>
      </c>
      <c r="G1596" s="16" t="e">
        <f>_xlfn.XLOOKUP(Tabuľka9[[#This Row],[položka]],#REF!,#REF!)</f>
        <v>#REF!</v>
      </c>
      <c r="I1596" s="15">
        <f>Tabuľka9[[#This Row],[Aktuálna cena v RZ s DPH]]*Tabuľka9[[#This Row],[Priemerný odber za mesiac]]</f>
        <v>0</v>
      </c>
      <c r="K1596" s="17" t="e">
        <f>Tabuľka9[[#This Row],[Cena za MJ s DPH]]*Tabuľka9[[#This Row],[Predpokladaný odber počas 6 mesiacov]]</f>
        <v>#REF!</v>
      </c>
      <c r="L1596" s="1">
        <v>37890115</v>
      </c>
      <c r="M1596" t="e">
        <f>_xlfn.XLOOKUP(Tabuľka9[[#This Row],[IČO]],#REF!,#REF!)</f>
        <v>#REF!</v>
      </c>
      <c r="N1596" t="e">
        <f>_xlfn.XLOOKUP(Tabuľka9[[#This Row],[IČO]],#REF!,#REF!)</f>
        <v>#REF!</v>
      </c>
    </row>
    <row r="1597" spans="1:14" hidden="1" x14ac:dyDescent="0.35">
      <c r="A1597" t="s">
        <v>10</v>
      </c>
      <c r="B1597" t="s">
        <v>80</v>
      </c>
      <c r="C1597" t="s">
        <v>13</v>
      </c>
      <c r="E1597" s="10">
        <f>IF(COUNTIF(cis_DPH!$B$2:$B$84,B1597)&gt;0,D1597*1.1,IF(COUNTIF(cis_DPH!$B$85:$B$171,B1597)&gt;0,D1597*1.2,"chyba"))</f>
        <v>0</v>
      </c>
      <c r="G1597" s="16" t="e">
        <f>_xlfn.XLOOKUP(Tabuľka9[[#This Row],[položka]],#REF!,#REF!)</f>
        <v>#REF!</v>
      </c>
      <c r="I1597" s="15">
        <f>Tabuľka9[[#This Row],[Aktuálna cena v RZ s DPH]]*Tabuľka9[[#This Row],[Priemerný odber za mesiac]]</f>
        <v>0</v>
      </c>
      <c r="K1597" s="17" t="e">
        <f>Tabuľka9[[#This Row],[Cena za MJ s DPH]]*Tabuľka9[[#This Row],[Predpokladaný odber počas 6 mesiacov]]</f>
        <v>#REF!</v>
      </c>
      <c r="L1597" s="1">
        <v>37890115</v>
      </c>
      <c r="M1597" t="e">
        <f>_xlfn.XLOOKUP(Tabuľka9[[#This Row],[IČO]],#REF!,#REF!)</f>
        <v>#REF!</v>
      </c>
      <c r="N1597" t="e">
        <f>_xlfn.XLOOKUP(Tabuľka9[[#This Row],[IČO]],#REF!,#REF!)</f>
        <v>#REF!</v>
      </c>
    </row>
    <row r="1598" spans="1:14" hidden="1" x14ac:dyDescent="0.35">
      <c r="A1598" t="s">
        <v>81</v>
      </c>
      <c r="B1598" t="s">
        <v>83</v>
      </c>
      <c r="C1598" t="s">
        <v>19</v>
      </c>
      <c r="D1598" s="9">
        <v>0.115</v>
      </c>
      <c r="E1598" s="10">
        <f>IF(COUNTIF(cis_DPH!$B$2:$B$84,B1598)&gt;0,D1598*1.1,IF(COUNTIF(cis_DPH!$B$85:$B$171,B1598)&gt;0,D1598*1.2,"chyba"))</f>
        <v>0.13800000000000001</v>
      </c>
      <c r="G1598" s="16" t="e">
        <f>_xlfn.XLOOKUP(Tabuľka9[[#This Row],[položka]],#REF!,#REF!)</f>
        <v>#REF!</v>
      </c>
      <c r="H1598">
        <v>1700</v>
      </c>
      <c r="I1598" s="15">
        <f>Tabuľka9[[#This Row],[Aktuálna cena v RZ s DPH]]*Tabuľka9[[#This Row],[Priemerný odber za mesiac]]</f>
        <v>234.60000000000002</v>
      </c>
      <c r="J1598">
        <v>6000</v>
      </c>
      <c r="K1598" s="17" t="e">
        <f>Tabuľka9[[#This Row],[Cena za MJ s DPH]]*Tabuľka9[[#This Row],[Predpokladaný odber počas 6 mesiacov]]</f>
        <v>#REF!</v>
      </c>
      <c r="L1598" s="1">
        <v>161471</v>
      </c>
      <c r="M1598" t="e">
        <f>_xlfn.XLOOKUP(Tabuľka9[[#This Row],[IČO]],#REF!,#REF!)</f>
        <v>#REF!</v>
      </c>
      <c r="N1598" t="e">
        <f>_xlfn.XLOOKUP(Tabuľka9[[#This Row],[IČO]],#REF!,#REF!)</f>
        <v>#REF!</v>
      </c>
    </row>
    <row r="1599" spans="1:14" hidden="1" x14ac:dyDescent="0.35">
      <c r="A1599" t="s">
        <v>81</v>
      </c>
      <c r="B1599" t="s">
        <v>83</v>
      </c>
      <c r="C1599" t="s">
        <v>19</v>
      </c>
      <c r="E1599" s="10">
        <f>IF(COUNTIF(cis_DPH!$B$2:$B$84,B1599)&gt;0,D1599*1.1,IF(COUNTIF(cis_DPH!$B$85:$B$171,B1599)&gt;0,D1599*1.2,"chyba"))</f>
        <v>0</v>
      </c>
      <c r="G1599" s="16" t="e">
        <f>_xlfn.XLOOKUP(Tabuľka9[[#This Row],[položka]],#REF!,#REF!)</f>
        <v>#REF!</v>
      </c>
      <c r="I1599" s="15">
        <f>Tabuľka9[[#This Row],[Aktuálna cena v RZ s DPH]]*Tabuľka9[[#This Row],[Priemerný odber za mesiac]]</f>
        <v>0</v>
      </c>
      <c r="K1599" s="17" t="e">
        <f>Tabuľka9[[#This Row],[Cena za MJ s DPH]]*Tabuľka9[[#This Row],[Predpokladaný odber počas 6 mesiacov]]</f>
        <v>#REF!</v>
      </c>
      <c r="L1599" s="1">
        <v>633453</v>
      </c>
      <c r="M1599" t="e">
        <f>_xlfn.XLOOKUP(Tabuľka9[[#This Row],[IČO]],#REF!,#REF!)</f>
        <v>#REF!</v>
      </c>
      <c r="N1599" t="e">
        <f>_xlfn.XLOOKUP(Tabuľka9[[#This Row],[IČO]],#REF!,#REF!)</f>
        <v>#REF!</v>
      </c>
    </row>
    <row r="1600" spans="1:14" hidden="1" x14ac:dyDescent="0.35">
      <c r="A1600" t="s">
        <v>84</v>
      </c>
      <c r="B1600" t="s">
        <v>85</v>
      </c>
      <c r="C1600" t="s">
        <v>13</v>
      </c>
      <c r="E1600" s="10">
        <f>IF(COUNTIF(cis_DPH!$B$2:$B$84,B1600)&gt;0,D1600*1.1,IF(COUNTIF(cis_DPH!$B$85:$B$171,B1600)&gt;0,D1600*1.2,"chyba"))</f>
        <v>0</v>
      </c>
      <c r="G1600" s="16" t="e">
        <f>_xlfn.XLOOKUP(Tabuľka9[[#This Row],[položka]],#REF!,#REF!)</f>
        <v>#REF!</v>
      </c>
      <c r="I1600" s="15">
        <f>Tabuľka9[[#This Row],[Aktuálna cena v RZ s DPH]]*Tabuľka9[[#This Row],[Priemerný odber za mesiac]]</f>
        <v>0</v>
      </c>
      <c r="K1600" s="17" t="e">
        <f>Tabuľka9[[#This Row],[Cena za MJ s DPH]]*Tabuľka9[[#This Row],[Predpokladaný odber počas 6 mesiacov]]</f>
        <v>#REF!</v>
      </c>
      <c r="L1600" s="1">
        <v>37890115</v>
      </c>
      <c r="M1600" t="e">
        <f>_xlfn.XLOOKUP(Tabuľka9[[#This Row],[IČO]],#REF!,#REF!)</f>
        <v>#REF!</v>
      </c>
      <c r="N1600" t="e">
        <f>_xlfn.XLOOKUP(Tabuľka9[[#This Row],[IČO]],#REF!,#REF!)</f>
        <v>#REF!</v>
      </c>
    </row>
    <row r="1601" spans="1:14" hidden="1" x14ac:dyDescent="0.35">
      <c r="A1601" t="s">
        <v>84</v>
      </c>
      <c r="B1601" t="s">
        <v>86</v>
      </c>
      <c r="C1601" t="s">
        <v>13</v>
      </c>
      <c r="D1601" s="9">
        <v>4.9000000000000004</v>
      </c>
      <c r="E1601" s="10">
        <f>IF(COUNTIF(cis_DPH!$B$2:$B$84,B1601)&gt;0,D1601*1.1,IF(COUNTIF(cis_DPH!$B$85:$B$171,B1601)&gt;0,D1601*1.2,"chyba"))</f>
        <v>5.3900000000000006</v>
      </c>
      <c r="G1601" s="16" t="e">
        <f>_xlfn.XLOOKUP(Tabuľka9[[#This Row],[položka]],#REF!,#REF!)</f>
        <v>#REF!</v>
      </c>
      <c r="H1601">
        <v>60</v>
      </c>
      <c r="I1601" s="15">
        <f>Tabuľka9[[#This Row],[Aktuálna cena v RZ s DPH]]*Tabuľka9[[#This Row],[Priemerný odber za mesiac]]</f>
        <v>323.40000000000003</v>
      </c>
      <c r="J1601">
        <v>240</v>
      </c>
      <c r="K1601" s="17" t="e">
        <f>Tabuľka9[[#This Row],[Cena za MJ s DPH]]*Tabuľka9[[#This Row],[Predpokladaný odber počas 6 mesiacov]]</f>
        <v>#REF!</v>
      </c>
      <c r="L1601" s="1">
        <v>37890115</v>
      </c>
      <c r="M1601" t="e">
        <f>_xlfn.XLOOKUP(Tabuľka9[[#This Row],[IČO]],#REF!,#REF!)</f>
        <v>#REF!</v>
      </c>
      <c r="N1601" t="e">
        <f>_xlfn.XLOOKUP(Tabuľka9[[#This Row],[IČO]],#REF!,#REF!)</f>
        <v>#REF!</v>
      </c>
    </row>
    <row r="1602" spans="1:14" hidden="1" x14ac:dyDescent="0.35">
      <c r="A1602" t="s">
        <v>84</v>
      </c>
      <c r="B1602" t="s">
        <v>87</v>
      </c>
      <c r="C1602" t="s">
        <v>13</v>
      </c>
      <c r="E1602" s="10">
        <f>IF(COUNTIF(cis_DPH!$B$2:$B$84,B1602)&gt;0,D1602*1.1,IF(COUNTIF(cis_DPH!$B$85:$B$171,B1602)&gt;0,D1602*1.2,"chyba"))</f>
        <v>0</v>
      </c>
      <c r="G1602" s="16" t="e">
        <f>_xlfn.XLOOKUP(Tabuľka9[[#This Row],[položka]],#REF!,#REF!)</f>
        <v>#REF!</v>
      </c>
      <c r="I1602" s="15">
        <f>Tabuľka9[[#This Row],[Aktuálna cena v RZ s DPH]]*Tabuľka9[[#This Row],[Priemerný odber za mesiac]]</f>
        <v>0</v>
      </c>
      <c r="K1602" s="17" t="e">
        <f>Tabuľka9[[#This Row],[Cena za MJ s DPH]]*Tabuľka9[[#This Row],[Predpokladaný odber počas 6 mesiacov]]</f>
        <v>#REF!</v>
      </c>
      <c r="L1602" s="1">
        <v>37890115</v>
      </c>
      <c r="M1602" t="e">
        <f>_xlfn.XLOOKUP(Tabuľka9[[#This Row],[IČO]],#REF!,#REF!)</f>
        <v>#REF!</v>
      </c>
      <c r="N1602" t="e">
        <f>_xlfn.XLOOKUP(Tabuľka9[[#This Row],[IČO]],#REF!,#REF!)</f>
        <v>#REF!</v>
      </c>
    </row>
    <row r="1603" spans="1:14" hidden="1" x14ac:dyDescent="0.35">
      <c r="A1603" t="s">
        <v>84</v>
      </c>
      <c r="B1603" t="s">
        <v>88</v>
      </c>
      <c r="C1603" t="s">
        <v>13</v>
      </c>
      <c r="D1603" s="9">
        <v>4.1100000000000003</v>
      </c>
      <c r="E1603" s="10">
        <f>IF(COUNTIF(cis_DPH!$B$2:$B$84,B1603)&gt;0,D1603*1.1,IF(COUNTIF(cis_DPH!$B$85:$B$171,B1603)&gt;0,D1603*1.2,"chyba"))</f>
        <v>4.5210000000000008</v>
      </c>
      <c r="G1603" s="16" t="e">
        <f>_xlfn.XLOOKUP(Tabuľka9[[#This Row],[položka]],#REF!,#REF!)</f>
        <v>#REF!</v>
      </c>
      <c r="H1603">
        <v>120</v>
      </c>
      <c r="I1603" s="15">
        <f>Tabuľka9[[#This Row],[Aktuálna cena v RZ s DPH]]*Tabuľka9[[#This Row],[Priemerný odber za mesiac]]</f>
        <v>542.5200000000001</v>
      </c>
      <c r="J1603">
        <v>480</v>
      </c>
      <c r="K1603" s="17" t="e">
        <f>Tabuľka9[[#This Row],[Cena za MJ s DPH]]*Tabuľka9[[#This Row],[Predpokladaný odber počas 6 mesiacov]]</f>
        <v>#REF!</v>
      </c>
      <c r="L1603" s="1">
        <v>37890115</v>
      </c>
      <c r="M1603" t="e">
        <f>_xlfn.XLOOKUP(Tabuľka9[[#This Row],[IČO]],#REF!,#REF!)</f>
        <v>#REF!</v>
      </c>
      <c r="N1603" t="e">
        <f>_xlfn.XLOOKUP(Tabuľka9[[#This Row],[IČO]],#REF!,#REF!)</f>
        <v>#REF!</v>
      </c>
    </row>
    <row r="1604" spans="1:14" hidden="1" x14ac:dyDescent="0.35">
      <c r="A1604" t="s">
        <v>84</v>
      </c>
      <c r="B1604" t="s">
        <v>89</v>
      </c>
      <c r="C1604" t="s">
        <v>13</v>
      </c>
      <c r="E1604" s="10">
        <f>IF(COUNTIF(cis_DPH!$B$2:$B$84,B1604)&gt;0,D1604*1.1,IF(COUNTIF(cis_DPH!$B$85:$B$171,B1604)&gt;0,D1604*1.2,"chyba"))</f>
        <v>0</v>
      </c>
      <c r="G1604" s="16" t="e">
        <f>_xlfn.XLOOKUP(Tabuľka9[[#This Row],[položka]],#REF!,#REF!)</f>
        <v>#REF!</v>
      </c>
      <c r="I1604" s="15">
        <f>Tabuľka9[[#This Row],[Aktuálna cena v RZ s DPH]]*Tabuľka9[[#This Row],[Priemerný odber za mesiac]]</f>
        <v>0</v>
      </c>
      <c r="K1604" s="17" t="e">
        <f>Tabuľka9[[#This Row],[Cena za MJ s DPH]]*Tabuľka9[[#This Row],[Predpokladaný odber počas 6 mesiacov]]</f>
        <v>#REF!</v>
      </c>
      <c r="L1604" s="1">
        <v>37890115</v>
      </c>
      <c r="M1604" t="e">
        <f>_xlfn.XLOOKUP(Tabuľka9[[#This Row],[IČO]],#REF!,#REF!)</f>
        <v>#REF!</v>
      </c>
      <c r="N1604" t="e">
        <f>_xlfn.XLOOKUP(Tabuľka9[[#This Row],[IČO]],#REF!,#REF!)</f>
        <v>#REF!</v>
      </c>
    </row>
    <row r="1605" spans="1:14" hidden="1" x14ac:dyDescent="0.35">
      <c r="A1605" t="s">
        <v>84</v>
      </c>
      <c r="B1605" t="s">
        <v>90</v>
      </c>
      <c r="C1605" t="s">
        <v>13</v>
      </c>
      <c r="E1605" s="10">
        <f>IF(COUNTIF(cis_DPH!$B$2:$B$84,B1605)&gt;0,D1605*1.1,IF(COUNTIF(cis_DPH!$B$85:$B$171,B1605)&gt;0,D1605*1.2,"chyba"))</f>
        <v>0</v>
      </c>
      <c r="G1605" s="16" t="e">
        <f>_xlfn.XLOOKUP(Tabuľka9[[#This Row],[položka]],#REF!,#REF!)</f>
        <v>#REF!</v>
      </c>
      <c r="I1605" s="15">
        <f>Tabuľka9[[#This Row],[Aktuálna cena v RZ s DPH]]*Tabuľka9[[#This Row],[Priemerný odber za mesiac]]</f>
        <v>0</v>
      </c>
      <c r="K1605" s="17" t="e">
        <f>Tabuľka9[[#This Row],[Cena za MJ s DPH]]*Tabuľka9[[#This Row],[Predpokladaný odber počas 6 mesiacov]]</f>
        <v>#REF!</v>
      </c>
      <c r="L1605" s="1">
        <v>37890115</v>
      </c>
      <c r="M1605" t="e">
        <f>_xlfn.XLOOKUP(Tabuľka9[[#This Row],[IČO]],#REF!,#REF!)</f>
        <v>#REF!</v>
      </c>
      <c r="N1605" t="e">
        <f>_xlfn.XLOOKUP(Tabuľka9[[#This Row],[IČO]],#REF!,#REF!)</f>
        <v>#REF!</v>
      </c>
    </row>
    <row r="1606" spans="1:14" hidden="1" x14ac:dyDescent="0.35">
      <c r="A1606" t="s">
        <v>84</v>
      </c>
      <c r="B1606" t="s">
        <v>91</v>
      </c>
      <c r="C1606" t="s">
        <v>13</v>
      </c>
      <c r="E1606" s="10">
        <f>IF(COUNTIF(cis_DPH!$B$2:$B$84,B1606)&gt;0,D1606*1.1,IF(COUNTIF(cis_DPH!$B$85:$B$171,B1606)&gt;0,D1606*1.2,"chyba"))</f>
        <v>0</v>
      </c>
      <c r="G1606" s="16" t="e">
        <f>_xlfn.XLOOKUP(Tabuľka9[[#This Row],[položka]],#REF!,#REF!)</f>
        <v>#REF!</v>
      </c>
      <c r="I1606" s="15">
        <f>Tabuľka9[[#This Row],[Aktuálna cena v RZ s DPH]]*Tabuľka9[[#This Row],[Priemerný odber za mesiac]]</f>
        <v>0</v>
      </c>
      <c r="K1606" s="17" t="e">
        <f>Tabuľka9[[#This Row],[Cena za MJ s DPH]]*Tabuľka9[[#This Row],[Predpokladaný odber počas 6 mesiacov]]</f>
        <v>#REF!</v>
      </c>
      <c r="L1606" s="1">
        <v>37890115</v>
      </c>
      <c r="M1606" t="e">
        <f>_xlfn.XLOOKUP(Tabuľka9[[#This Row],[IČO]],#REF!,#REF!)</f>
        <v>#REF!</v>
      </c>
      <c r="N1606" t="e">
        <f>_xlfn.XLOOKUP(Tabuľka9[[#This Row],[IČO]],#REF!,#REF!)</f>
        <v>#REF!</v>
      </c>
    </row>
    <row r="1607" spans="1:14" hidden="1" x14ac:dyDescent="0.35">
      <c r="A1607" t="s">
        <v>84</v>
      </c>
      <c r="B1607" t="s">
        <v>92</v>
      </c>
      <c r="C1607" t="s">
        <v>13</v>
      </c>
      <c r="E1607" s="10">
        <f>IF(COUNTIF(cis_DPH!$B$2:$B$84,B1607)&gt;0,D1607*1.1,IF(COUNTIF(cis_DPH!$B$85:$B$171,B1607)&gt;0,D1607*1.2,"chyba"))</f>
        <v>0</v>
      </c>
      <c r="G1607" s="16" t="e">
        <f>_xlfn.XLOOKUP(Tabuľka9[[#This Row],[položka]],#REF!,#REF!)</f>
        <v>#REF!</v>
      </c>
      <c r="I1607" s="15">
        <f>Tabuľka9[[#This Row],[Aktuálna cena v RZ s DPH]]*Tabuľka9[[#This Row],[Priemerný odber za mesiac]]</f>
        <v>0</v>
      </c>
      <c r="K1607" s="17" t="e">
        <f>Tabuľka9[[#This Row],[Cena za MJ s DPH]]*Tabuľka9[[#This Row],[Predpokladaný odber počas 6 mesiacov]]</f>
        <v>#REF!</v>
      </c>
      <c r="L1607" s="1">
        <v>37890115</v>
      </c>
      <c r="M1607" t="e">
        <f>_xlfn.XLOOKUP(Tabuľka9[[#This Row],[IČO]],#REF!,#REF!)</f>
        <v>#REF!</v>
      </c>
      <c r="N1607" t="e">
        <f>_xlfn.XLOOKUP(Tabuľka9[[#This Row],[IČO]],#REF!,#REF!)</f>
        <v>#REF!</v>
      </c>
    </row>
    <row r="1608" spans="1:14" hidden="1" x14ac:dyDescent="0.35">
      <c r="A1608" t="s">
        <v>93</v>
      </c>
      <c r="B1608" t="s">
        <v>94</v>
      </c>
      <c r="C1608" t="s">
        <v>13</v>
      </c>
      <c r="D1608" s="9">
        <v>0.63</v>
      </c>
      <c r="E1608" s="10">
        <f>IF(COUNTIF(cis_DPH!$B$2:$B$84,B1608)&gt;0,D1608*1.1,IF(COUNTIF(cis_DPH!$B$85:$B$171,B1608)&gt;0,D1608*1.2,"chyba"))</f>
        <v>0.69300000000000006</v>
      </c>
      <c r="G1608" s="16" t="e">
        <f>_xlfn.XLOOKUP(Tabuľka9[[#This Row],[položka]],#REF!,#REF!)</f>
        <v>#REF!</v>
      </c>
      <c r="H1608">
        <v>200</v>
      </c>
      <c r="I1608" s="15">
        <f>Tabuľka9[[#This Row],[Aktuálna cena v RZ s DPH]]*Tabuľka9[[#This Row],[Priemerný odber za mesiac]]</f>
        <v>138.60000000000002</v>
      </c>
      <c r="J1608">
        <v>800</v>
      </c>
      <c r="K1608" s="17" t="e">
        <f>Tabuľka9[[#This Row],[Cena za MJ s DPH]]*Tabuľka9[[#This Row],[Predpokladaný odber počas 6 mesiacov]]</f>
        <v>#REF!</v>
      </c>
      <c r="L1608" s="1">
        <v>37890115</v>
      </c>
      <c r="M1608" t="e">
        <f>_xlfn.XLOOKUP(Tabuľka9[[#This Row],[IČO]],#REF!,#REF!)</f>
        <v>#REF!</v>
      </c>
      <c r="N1608" t="e">
        <f>_xlfn.XLOOKUP(Tabuľka9[[#This Row],[IČO]],#REF!,#REF!)</f>
        <v>#REF!</v>
      </c>
    </row>
    <row r="1609" spans="1:14" hidden="1" x14ac:dyDescent="0.35">
      <c r="A1609" t="s">
        <v>95</v>
      </c>
      <c r="B1609" t="s">
        <v>96</v>
      </c>
      <c r="C1609" t="s">
        <v>13</v>
      </c>
      <c r="E1609" s="10">
        <f>IF(COUNTIF(cis_DPH!$B$2:$B$84,B1609)&gt;0,D1609*1.1,IF(COUNTIF(cis_DPH!$B$85:$B$171,B1609)&gt;0,D1609*1.2,"chyba"))</f>
        <v>0</v>
      </c>
      <c r="G1609" s="16" t="e">
        <f>_xlfn.XLOOKUP(Tabuľka9[[#This Row],[položka]],#REF!,#REF!)</f>
        <v>#REF!</v>
      </c>
      <c r="I1609" s="15">
        <f>Tabuľka9[[#This Row],[Aktuálna cena v RZ s DPH]]*Tabuľka9[[#This Row],[Priemerný odber za mesiac]]</f>
        <v>0</v>
      </c>
      <c r="K1609" s="17" t="e">
        <f>Tabuľka9[[#This Row],[Cena za MJ s DPH]]*Tabuľka9[[#This Row],[Predpokladaný odber počas 6 mesiacov]]</f>
        <v>#REF!</v>
      </c>
      <c r="L1609" s="1">
        <v>37890115</v>
      </c>
      <c r="M1609" t="e">
        <f>_xlfn.XLOOKUP(Tabuľka9[[#This Row],[IČO]],#REF!,#REF!)</f>
        <v>#REF!</v>
      </c>
      <c r="N1609" t="e">
        <f>_xlfn.XLOOKUP(Tabuľka9[[#This Row],[IČO]],#REF!,#REF!)</f>
        <v>#REF!</v>
      </c>
    </row>
    <row r="1610" spans="1:14" hidden="1" x14ac:dyDescent="0.35">
      <c r="A1610" t="s">
        <v>95</v>
      </c>
      <c r="B1610" t="s">
        <v>97</v>
      </c>
      <c r="C1610" t="s">
        <v>13</v>
      </c>
      <c r="D1610" s="9">
        <v>1.86</v>
      </c>
      <c r="E1610" s="10">
        <f>IF(COUNTIF(cis_DPH!$B$2:$B$84,B1610)&gt;0,D1610*1.1,IF(COUNTIF(cis_DPH!$B$85:$B$171,B1610)&gt;0,D1610*1.2,"chyba"))</f>
        <v>2.0460000000000003</v>
      </c>
      <c r="G1610" s="16" t="e">
        <f>_xlfn.XLOOKUP(Tabuľka9[[#This Row],[položka]],#REF!,#REF!)</f>
        <v>#REF!</v>
      </c>
      <c r="H1610">
        <v>20</v>
      </c>
      <c r="I1610" s="15">
        <f>Tabuľka9[[#This Row],[Aktuálna cena v RZ s DPH]]*Tabuľka9[[#This Row],[Priemerný odber za mesiac]]</f>
        <v>40.92</v>
      </c>
      <c r="J1610">
        <v>80</v>
      </c>
      <c r="K1610" s="17" t="e">
        <f>Tabuľka9[[#This Row],[Cena za MJ s DPH]]*Tabuľka9[[#This Row],[Predpokladaný odber počas 6 mesiacov]]</f>
        <v>#REF!</v>
      </c>
      <c r="L1610" s="1">
        <v>37890115</v>
      </c>
      <c r="M1610" t="e">
        <f>_xlfn.XLOOKUP(Tabuľka9[[#This Row],[IČO]],#REF!,#REF!)</f>
        <v>#REF!</v>
      </c>
      <c r="N1610" t="e">
        <f>_xlfn.XLOOKUP(Tabuľka9[[#This Row],[IČO]],#REF!,#REF!)</f>
        <v>#REF!</v>
      </c>
    </row>
    <row r="1611" spans="1:14" hidden="1" x14ac:dyDescent="0.35">
      <c r="A1611" t="s">
        <v>95</v>
      </c>
      <c r="B1611" t="s">
        <v>98</v>
      </c>
      <c r="C1611" t="s">
        <v>13</v>
      </c>
      <c r="E1611" s="10">
        <f>IF(COUNTIF(cis_DPH!$B$2:$B$84,B1611)&gt;0,D1611*1.1,IF(COUNTIF(cis_DPH!$B$85:$B$171,B1611)&gt;0,D1611*1.2,"chyba"))</f>
        <v>0</v>
      </c>
      <c r="G1611" s="16" t="e">
        <f>_xlfn.XLOOKUP(Tabuľka9[[#This Row],[položka]],#REF!,#REF!)</f>
        <v>#REF!</v>
      </c>
      <c r="I1611" s="15">
        <f>Tabuľka9[[#This Row],[Aktuálna cena v RZ s DPH]]*Tabuľka9[[#This Row],[Priemerný odber za mesiac]]</f>
        <v>0</v>
      </c>
      <c r="K1611" s="17" t="e">
        <f>Tabuľka9[[#This Row],[Cena za MJ s DPH]]*Tabuľka9[[#This Row],[Predpokladaný odber počas 6 mesiacov]]</f>
        <v>#REF!</v>
      </c>
      <c r="L1611" s="1">
        <v>37890115</v>
      </c>
      <c r="M1611" t="e">
        <f>_xlfn.XLOOKUP(Tabuľka9[[#This Row],[IČO]],#REF!,#REF!)</f>
        <v>#REF!</v>
      </c>
      <c r="N1611" t="e">
        <f>_xlfn.XLOOKUP(Tabuľka9[[#This Row],[IČO]],#REF!,#REF!)</f>
        <v>#REF!</v>
      </c>
    </row>
    <row r="1612" spans="1:14" hidden="1" x14ac:dyDescent="0.35">
      <c r="A1612" t="s">
        <v>95</v>
      </c>
      <c r="B1612" t="s">
        <v>99</v>
      </c>
      <c r="C1612" t="s">
        <v>13</v>
      </c>
      <c r="E1612" s="10">
        <f>IF(COUNTIF(cis_DPH!$B$2:$B$84,B1612)&gt;0,D1612*1.1,IF(COUNTIF(cis_DPH!$B$85:$B$171,B1612)&gt;0,D1612*1.2,"chyba"))</f>
        <v>0</v>
      </c>
      <c r="G1612" s="16" t="e">
        <f>_xlfn.XLOOKUP(Tabuľka9[[#This Row],[položka]],#REF!,#REF!)</f>
        <v>#REF!</v>
      </c>
      <c r="I1612" s="15">
        <f>Tabuľka9[[#This Row],[Aktuálna cena v RZ s DPH]]*Tabuľka9[[#This Row],[Priemerný odber za mesiac]]</f>
        <v>0</v>
      </c>
      <c r="K1612" s="17" t="e">
        <f>Tabuľka9[[#This Row],[Cena za MJ s DPH]]*Tabuľka9[[#This Row],[Predpokladaný odber počas 6 mesiacov]]</f>
        <v>#REF!</v>
      </c>
      <c r="L1612" s="1">
        <v>37890115</v>
      </c>
      <c r="M1612" t="e">
        <f>_xlfn.XLOOKUP(Tabuľka9[[#This Row],[IČO]],#REF!,#REF!)</f>
        <v>#REF!</v>
      </c>
      <c r="N1612" t="e">
        <f>_xlfn.XLOOKUP(Tabuľka9[[#This Row],[IČO]],#REF!,#REF!)</f>
        <v>#REF!</v>
      </c>
    </row>
    <row r="1613" spans="1:14" hidden="1" x14ac:dyDescent="0.35">
      <c r="A1613" t="s">
        <v>95</v>
      </c>
      <c r="B1613" t="s">
        <v>100</v>
      </c>
      <c r="C1613" t="s">
        <v>13</v>
      </c>
      <c r="E1613" s="10">
        <f>IF(COUNTIF(cis_DPH!$B$2:$B$84,B1613)&gt;0,D1613*1.1,IF(COUNTIF(cis_DPH!$B$85:$B$171,B1613)&gt;0,D1613*1.2,"chyba"))</f>
        <v>0</v>
      </c>
      <c r="G1613" s="16" t="e">
        <f>_xlfn.XLOOKUP(Tabuľka9[[#This Row],[položka]],#REF!,#REF!)</f>
        <v>#REF!</v>
      </c>
      <c r="I1613" s="15">
        <f>Tabuľka9[[#This Row],[Aktuálna cena v RZ s DPH]]*Tabuľka9[[#This Row],[Priemerný odber za mesiac]]</f>
        <v>0</v>
      </c>
      <c r="K1613" s="17" t="e">
        <f>Tabuľka9[[#This Row],[Cena za MJ s DPH]]*Tabuľka9[[#This Row],[Predpokladaný odber počas 6 mesiacov]]</f>
        <v>#REF!</v>
      </c>
      <c r="L1613" s="1">
        <v>37890115</v>
      </c>
      <c r="M1613" t="e">
        <f>_xlfn.XLOOKUP(Tabuľka9[[#This Row],[IČO]],#REF!,#REF!)</f>
        <v>#REF!</v>
      </c>
      <c r="N1613" t="e">
        <f>_xlfn.XLOOKUP(Tabuľka9[[#This Row],[IČO]],#REF!,#REF!)</f>
        <v>#REF!</v>
      </c>
    </row>
    <row r="1614" spans="1:14" hidden="1" x14ac:dyDescent="0.35">
      <c r="A1614" t="s">
        <v>95</v>
      </c>
      <c r="B1614" t="s">
        <v>101</v>
      </c>
      <c r="C1614" t="s">
        <v>13</v>
      </c>
      <c r="E1614" s="10">
        <f>IF(COUNTIF(cis_DPH!$B$2:$B$84,B1614)&gt;0,D1614*1.1,IF(COUNTIF(cis_DPH!$B$85:$B$171,B1614)&gt;0,D1614*1.2,"chyba"))</f>
        <v>0</v>
      </c>
      <c r="G1614" s="16" t="e">
        <f>_xlfn.XLOOKUP(Tabuľka9[[#This Row],[položka]],#REF!,#REF!)</f>
        <v>#REF!</v>
      </c>
      <c r="I1614" s="15">
        <f>Tabuľka9[[#This Row],[Aktuálna cena v RZ s DPH]]*Tabuľka9[[#This Row],[Priemerný odber za mesiac]]</f>
        <v>0</v>
      </c>
      <c r="K1614" s="17" t="e">
        <f>Tabuľka9[[#This Row],[Cena za MJ s DPH]]*Tabuľka9[[#This Row],[Predpokladaný odber počas 6 mesiacov]]</f>
        <v>#REF!</v>
      </c>
      <c r="L1614" s="1">
        <v>37890115</v>
      </c>
      <c r="M1614" t="e">
        <f>_xlfn.XLOOKUP(Tabuľka9[[#This Row],[IČO]],#REF!,#REF!)</f>
        <v>#REF!</v>
      </c>
      <c r="N1614" t="e">
        <f>_xlfn.XLOOKUP(Tabuľka9[[#This Row],[IČO]],#REF!,#REF!)</f>
        <v>#REF!</v>
      </c>
    </row>
    <row r="1615" spans="1:14" hidden="1" x14ac:dyDescent="0.35">
      <c r="A1615" t="s">
        <v>95</v>
      </c>
      <c r="B1615" t="s">
        <v>102</v>
      </c>
      <c r="C1615" t="s">
        <v>48</v>
      </c>
      <c r="E1615" s="10">
        <f>IF(COUNTIF(cis_DPH!$B$2:$B$84,B1615)&gt;0,D1615*1.1,IF(COUNTIF(cis_DPH!$B$85:$B$171,B1615)&gt;0,D1615*1.2,"chyba"))</f>
        <v>0</v>
      </c>
      <c r="G1615" s="16" t="e">
        <f>_xlfn.XLOOKUP(Tabuľka9[[#This Row],[položka]],#REF!,#REF!)</f>
        <v>#REF!</v>
      </c>
      <c r="I1615" s="15">
        <f>Tabuľka9[[#This Row],[Aktuálna cena v RZ s DPH]]*Tabuľka9[[#This Row],[Priemerný odber za mesiac]]</f>
        <v>0</v>
      </c>
      <c r="K1615" s="17" t="e">
        <f>Tabuľka9[[#This Row],[Cena za MJ s DPH]]*Tabuľka9[[#This Row],[Predpokladaný odber počas 6 mesiacov]]</f>
        <v>#REF!</v>
      </c>
      <c r="L1615" s="1">
        <v>37890115</v>
      </c>
      <c r="M1615" t="e">
        <f>_xlfn.XLOOKUP(Tabuľka9[[#This Row],[IČO]],#REF!,#REF!)</f>
        <v>#REF!</v>
      </c>
      <c r="N1615" t="e">
        <f>_xlfn.XLOOKUP(Tabuľka9[[#This Row],[IČO]],#REF!,#REF!)</f>
        <v>#REF!</v>
      </c>
    </row>
    <row r="1616" spans="1:14" hidden="1" x14ac:dyDescent="0.35">
      <c r="A1616" t="s">
        <v>95</v>
      </c>
      <c r="B1616" t="s">
        <v>103</v>
      </c>
      <c r="C1616" t="s">
        <v>13</v>
      </c>
      <c r="E1616" s="10">
        <f>IF(COUNTIF(cis_DPH!$B$2:$B$84,B1616)&gt;0,D1616*1.1,IF(COUNTIF(cis_DPH!$B$85:$B$171,B1616)&gt;0,D1616*1.2,"chyba"))</f>
        <v>0</v>
      </c>
      <c r="G1616" s="16" t="e">
        <f>_xlfn.XLOOKUP(Tabuľka9[[#This Row],[položka]],#REF!,#REF!)</f>
        <v>#REF!</v>
      </c>
      <c r="I1616" s="15">
        <f>Tabuľka9[[#This Row],[Aktuálna cena v RZ s DPH]]*Tabuľka9[[#This Row],[Priemerný odber za mesiac]]</f>
        <v>0</v>
      </c>
      <c r="K1616" s="17" t="e">
        <f>Tabuľka9[[#This Row],[Cena za MJ s DPH]]*Tabuľka9[[#This Row],[Predpokladaný odber počas 6 mesiacov]]</f>
        <v>#REF!</v>
      </c>
      <c r="L1616" s="1">
        <v>37890115</v>
      </c>
      <c r="M1616" t="e">
        <f>_xlfn.XLOOKUP(Tabuľka9[[#This Row],[IČO]],#REF!,#REF!)</f>
        <v>#REF!</v>
      </c>
      <c r="N1616" t="e">
        <f>_xlfn.XLOOKUP(Tabuľka9[[#This Row],[IČO]],#REF!,#REF!)</f>
        <v>#REF!</v>
      </c>
    </row>
    <row r="1617" spans="1:14" hidden="1" x14ac:dyDescent="0.35">
      <c r="A1617" t="s">
        <v>95</v>
      </c>
      <c r="B1617" t="s">
        <v>104</v>
      </c>
      <c r="C1617" t="s">
        <v>48</v>
      </c>
      <c r="E1617" s="10">
        <f>IF(COUNTIF(cis_DPH!$B$2:$B$84,B1617)&gt;0,D1617*1.1,IF(COUNTIF(cis_DPH!$B$85:$B$171,B1617)&gt;0,D1617*1.2,"chyba"))</f>
        <v>0</v>
      </c>
      <c r="G1617" s="16" t="e">
        <f>_xlfn.XLOOKUP(Tabuľka9[[#This Row],[položka]],#REF!,#REF!)</f>
        <v>#REF!</v>
      </c>
      <c r="I1617" s="15">
        <f>Tabuľka9[[#This Row],[Aktuálna cena v RZ s DPH]]*Tabuľka9[[#This Row],[Priemerný odber za mesiac]]</f>
        <v>0</v>
      </c>
      <c r="K1617" s="17" t="e">
        <f>Tabuľka9[[#This Row],[Cena za MJ s DPH]]*Tabuľka9[[#This Row],[Predpokladaný odber počas 6 mesiacov]]</f>
        <v>#REF!</v>
      </c>
      <c r="L1617" s="1">
        <v>37890115</v>
      </c>
      <c r="M1617" t="e">
        <f>_xlfn.XLOOKUP(Tabuľka9[[#This Row],[IČO]],#REF!,#REF!)</f>
        <v>#REF!</v>
      </c>
      <c r="N1617" t="e">
        <f>_xlfn.XLOOKUP(Tabuľka9[[#This Row],[IČO]],#REF!,#REF!)</f>
        <v>#REF!</v>
      </c>
    </row>
    <row r="1618" spans="1:14" hidden="1" x14ac:dyDescent="0.35">
      <c r="A1618" t="s">
        <v>95</v>
      </c>
      <c r="B1618" t="s">
        <v>105</v>
      </c>
      <c r="C1618" t="s">
        <v>13</v>
      </c>
      <c r="E1618" s="10">
        <f>IF(COUNTIF(cis_DPH!$B$2:$B$84,B1618)&gt;0,D1618*1.1,IF(COUNTIF(cis_DPH!$B$85:$B$171,B1618)&gt;0,D1618*1.2,"chyba"))</f>
        <v>0</v>
      </c>
      <c r="G1618" s="16" t="e">
        <f>_xlfn.XLOOKUP(Tabuľka9[[#This Row],[položka]],#REF!,#REF!)</f>
        <v>#REF!</v>
      </c>
      <c r="I1618" s="15">
        <f>Tabuľka9[[#This Row],[Aktuálna cena v RZ s DPH]]*Tabuľka9[[#This Row],[Priemerný odber za mesiac]]</f>
        <v>0</v>
      </c>
      <c r="K1618" s="17" t="e">
        <f>Tabuľka9[[#This Row],[Cena za MJ s DPH]]*Tabuľka9[[#This Row],[Predpokladaný odber počas 6 mesiacov]]</f>
        <v>#REF!</v>
      </c>
      <c r="L1618" s="1">
        <v>37890115</v>
      </c>
      <c r="M1618" t="e">
        <f>_xlfn.XLOOKUP(Tabuľka9[[#This Row],[IČO]],#REF!,#REF!)</f>
        <v>#REF!</v>
      </c>
      <c r="N1618" t="e">
        <f>_xlfn.XLOOKUP(Tabuľka9[[#This Row],[IČO]],#REF!,#REF!)</f>
        <v>#REF!</v>
      </c>
    </row>
    <row r="1619" spans="1:14" hidden="1" x14ac:dyDescent="0.35">
      <c r="A1619" t="s">
        <v>95</v>
      </c>
      <c r="B1619" t="s">
        <v>106</v>
      </c>
      <c r="C1619" t="s">
        <v>13</v>
      </c>
      <c r="E1619" s="10">
        <f>IF(COUNTIF(cis_DPH!$B$2:$B$84,B1619)&gt;0,D1619*1.1,IF(COUNTIF(cis_DPH!$B$85:$B$171,B1619)&gt;0,D1619*1.2,"chyba"))</f>
        <v>0</v>
      </c>
      <c r="G1619" s="16" t="e">
        <f>_xlfn.XLOOKUP(Tabuľka9[[#This Row],[položka]],#REF!,#REF!)</f>
        <v>#REF!</v>
      </c>
      <c r="I1619" s="15">
        <f>Tabuľka9[[#This Row],[Aktuálna cena v RZ s DPH]]*Tabuľka9[[#This Row],[Priemerný odber za mesiac]]</f>
        <v>0</v>
      </c>
      <c r="K1619" s="17" t="e">
        <f>Tabuľka9[[#This Row],[Cena za MJ s DPH]]*Tabuľka9[[#This Row],[Predpokladaný odber počas 6 mesiacov]]</f>
        <v>#REF!</v>
      </c>
      <c r="L1619" s="1">
        <v>37890115</v>
      </c>
      <c r="M1619" t="e">
        <f>_xlfn.XLOOKUP(Tabuľka9[[#This Row],[IČO]],#REF!,#REF!)</f>
        <v>#REF!</v>
      </c>
      <c r="N1619" t="e">
        <f>_xlfn.XLOOKUP(Tabuľka9[[#This Row],[IČO]],#REF!,#REF!)</f>
        <v>#REF!</v>
      </c>
    </row>
    <row r="1620" spans="1:14" hidden="1" x14ac:dyDescent="0.35">
      <c r="A1620" t="s">
        <v>93</v>
      </c>
      <c r="B1620" t="s">
        <v>107</v>
      </c>
      <c r="C1620" t="s">
        <v>48</v>
      </c>
      <c r="E1620" s="10">
        <f>IF(COUNTIF(cis_DPH!$B$2:$B$84,B1620)&gt;0,D1620*1.1,IF(COUNTIF(cis_DPH!$B$85:$B$171,B1620)&gt;0,D1620*1.2,"chyba"))</f>
        <v>0</v>
      </c>
      <c r="G1620" s="16" t="e">
        <f>_xlfn.XLOOKUP(Tabuľka9[[#This Row],[položka]],#REF!,#REF!)</f>
        <v>#REF!</v>
      </c>
      <c r="I1620" s="15">
        <f>Tabuľka9[[#This Row],[Aktuálna cena v RZ s DPH]]*Tabuľka9[[#This Row],[Priemerný odber za mesiac]]</f>
        <v>0</v>
      </c>
      <c r="K1620" s="17" t="e">
        <f>Tabuľka9[[#This Row],[Cena za MJ s DPH]]*Tabuľka9[[#This Row],[Predpokladaný odber počas 6 mesiacov]]</f>
        <v>#REF!</v>
      </c>
      <c r="L1620" s="1">
        <v>37890115</v>
      </c>
      <c r="M1620" t="e">
        <f>_xlfn.XLOOKUP(Tabuľka9[[#This Row],[IČO]],#REF!,#REF!)</f>
        <v>#REF!</v>
      </c>
      <c r="N1620" t="e">
        <f>_xlfn.XLOOKUP(Tabuľka9[[#This Row],[IČO]],#REF!,#REF!)</f>
        <v>#REF!</v>
      </c>
    </row>
    <row r="1621" spans="1:14" hidden="1" x14ac:dyDescent="0.35">
      <c r="A1621" t="s">
        <v>95</v>
      </c>
      <c r="B1621" t="s">
        <v>108</v>
      </c>
      <c r="C1621" t="s">
        <v>13</v>
      </c>
      <c r="E1621" s="10">
        <f>IF(COUNTIF(cis_DPH!$B$2:$B$84,B1621)&gt;0,D1621*1.1,IF(COUNTIF(cis_DPH!$B$85:$B$171,B1621)&gt;0,D1621*1.2,"chyba"))</f>
        <v>0</v>
      </c>
      <c r="G1621" s="16" t="e">
        <f>_xlfn.XLOOKUP(Tabuľka9[[#This Row],[položka]],#REF!,#REF!)</f>
        <v>#REF!</v>
      </c>
      <c r="I1621" s="15">
        <f>Tabuľka9[[#This Row],[Aktuálna cena v RZ s DPH]]*Tabuľka9[[#This Row],[Priemerný odber za mesiac]]</f>
        <v>0</v>
      </c>
      <c r="K1621" s="17" t="e">
        <f>Tabuľka9[[#This Row],[Cena za MJ s DPH]]*Tabuľka9[[#This Row],[Predpokladaný odber počas 6 mesiacov]]</f>
        <v>#REF!</v>
      </c>
      <c r="L1621" s="1">
        <v>37890115</v>
      </c>
      <c r="M1621" t="e">
        <f>_xlfn.XLOOKUP(Tabuľka9[[#This Row],[IČO]],#REF!,#REF!)</f>
        <v>#REF!</v>
      </c>
      <c r="N1621" t="e">
        <f>_xlfn.XLOOKUP(Tabuľka9[[#This Row],[IČO]],#REF!,#REF!)</f>
        <v>#REF!</v>
      </c>
    </row>
    <row r="1622" spans="1:14" hidden="1" x14ac:dyDescent="0.35">
      <c r="A1622" t="s">
        <v>95</v>
      </c>
      <c r="B1622" t="s">
        <v>109</v>
      </c>
      <c r="C1622" t="s">
        <v>13</v>
      </c>
      <c r="E1622" s="10">
        <f>IF(COUNTIF(cis_DPH!$B$2:$B$84,B1622)&gt;0,D1622*1.1,IF(COUNTIF(cis_DPH!$B$85:$B$171,B1622)&gt;0,D1622*1.2,"chyba"))</f>
        <v>0</v>
      </c>
      <c r="G1622" s="16" t="e">
        <f>_xlfn.XLOOKUP(Tabuľka9[[#This Row],[položka]],#REF!,#REF!)</f>
        <v>#REF!</v>
      </c>
      <c r="I1622" s="15">
        <f>Tabuľka9[[#This Row],[Aktuálna cena v RZ s DPH]]*Tabuľka9[[#This Row],[Priemerný odber za mesiac]]</f>
        <v>0</v>
      </c>
      <c r="K1622" s="17" t="e">
        <f>Tabuľka9[[#This Row],[Cena za MJ s DPH]]*Tabuľka9[[#This Row],[Predpokladaný odber počas 6 mesiacov]]</f>
        <v>#REF!</v>
      </c>
      <c r="L1622" s="1">
        <v>37890115</v>
      </c>
      <c r="M1622" t="e">
        <f>_xlfn.XLOOKUP(Tabuľka9[[#This Row],[IČO]],#REF!,#REF!)</f>
        <v>#REF!</v>
      </c>
      <c r="N1622" t="e">
        <f>_xlfn.XLOOKUP(Tabuľka9[[#This Row],[IČO]],#REF!,#REF!)</f>
        <v>#REF!</v>
      </c>
    </row>
    <row r="1623" spans="1:14" hidden="1" x14ac:dyDescent="0.35">
      <c r="A1623" t="s">
        <v>95</v>
      </c>
      <c r="B1623" t="s">
        <v>110</v>
      </c>
      <c r="C1623" t="s">
        <v>13</v>
      </c>
      <c r="E1623" s="10">
        <f>IF(COUNTIF(cis_DPH!$B$2:$B$84,B1623)&gt;0,D1623*1.1,IF(COUNTIF(cis_DPH!$B$85:$B$171,B1623)&gt;0,D1623*1.2,"chyba"))</f>
        <v>0</v>
      </c>
      <c r="G1623" s="16" t="e">
        <f>_xlfn.XLOOKUP(Tabuľka9[[#This Row],[položka]],#REF!,#REF!)</f>
        <v>#REF!</v>
      </c>
      <c r="I1623" s="15">
        <f>Tabuľka9[[#This Row],[Aktuálna cena v RZ s DPH]]*Tabuľka9[[#This Row],[Priemerný odber za mesiac]]</f>
        <v>0</v>
      </c>
      <c r="K1623" s="17" t="e">
        <f>Tabuľka9[[#This Row],[Cena za MJ s DPH]]*Tabuľka9[[#This Row],[Predpokladaný odber počas 6 mesiacov]]</f>
        <v>#REF!</v>
      </c>
      <c r="L1623" s="1">
        <v>37890115</v>
      </c>
      <c r="M1623" t="e">
        <f>_xlfn.XLOOKUP(Tabuľka9[[#This Row],[IČO]],#REF!,#REF!)</f>
        <v>#REF!</v>
      </c>
      <c r="N1623" t="e">
        <f>_xlfn.XLOOKUP(Tabuľka9[[#This Row],[IČO]],#REF!,#REF!)</f>
        <v>#REF!</v>
      </c>
    </row>
    <row r="1624" spans="1:14" hidden="1" x14ac:dyDescent="0.35">
      <c r="A1624" t="s">
        <v>95</v>
      </c>
      <c r="B1624" t="s">
        <v>111</v>
      </c>
      <c r="C1624" t="s">
        <v>13</v>
      </c>
      <c r="D1624" s="9">
        <v>7.4</v>
      </c>
      <c r="E1624" s="10">
        <f>IF(COUNTIF(cis_DPH!$B$2:$B$84,B1624)&gt;0,D1624*1.1,IF(COUNTIF(cis_DPH!$B$85:$B$171,B1624)&gt;0,D1624*1.2,"chyba"))</f>
        <v>8.14</v>
      </c>
      <c r="G1624" s="16" t="e">
        <f>_xlfn.XLOOKUP(Tabuľka9[[#This Row],[položka]],#REF!,#REF!)</f>
        <v>#REF!</v>
      </c>
      <c r="H1624">
        <v>20</v>
      </c>
      <c r="I1624" s="15">
        <f>Tabuľka9[[#This Row],[Aktuálna cena v RZ s DPH]]*Tabuľka9[[#This Row],[Priemerný odber za mesiac]]</f>
        <v>162.80000000000001</v>
      </c>
      <c r="J1624">
        <v>80</v>
      </c>
      <c r="K1624" s="17" t="e">
        <f>Tabuľka9[[#This Row],[Cena za MJ s DPH]]*Tabuľka9[[#This Row],[Predpokladaný odber počas 6 mesiacov]]</f>
        <v>#REF!</v>
      </c>
      <c r="L1624" s="1">
        <v>37890115</v>
      </c>
      <c r="M1624" t="e">
        <f>_xlfn.XLOOKUP(Tabuľka9[[#This Row],[IČO]],#REF!,#REF!)</f>
        <v>#REF!</v>
      </c>
      <c r="N1624" t="e">
        <f>_xlfn.XLOOKUP(Tabuľka9[[#This Row],[IČO]],#REF!,#REF!)</f>
        <v>#REF!</v>
      </c>
    </row>
    <row r="1625" spans="1:14" hidden="1" x14ac:dyDescent="0.35">
      <c r="A1625" t="s">
        <v>95</v>
      </c>
      <c r="B1625" t="s">
        <v>112</v>
      </c>
      <c r="C1625" t="s">
        <v>48</v>
      </c>
      <c r="D1625" s="9">
        <v>3.5</v>
      </c>
      <c r="E1625" s="10">
        <f>IF(COUNTIF(cis_DPH!$B$2:$B$84,B1625)&gt;0,D1625*1.1,IF(COUNTIF(cis_DPH!$B$85:$B$171,B1625)&gt;0,D1625*1.2,"chyba"))</f>
        <v>3.8500000000000005</v>
      </c>
      <c r="G1625" s="16" t="e">
        <f>_xlfn.XLOOKUP(Tabuľka9[[#This Row],[položka]],#REF!,#REF!)</f>
        <v>#REF!</v>
      </c>
      <c r="H1625">
        <v>12</v>
      </c>
      <c r="I1625" s="15">
        <f>Tabuľka9[[#This Row],[Aktuálna cena v RZ s DPH]]*Tabuľka9[[#This Row],[Priemerný odber za mesiac]]</f>
        <v>46.2</v>
      </c>
      <c r="J1625">
        <v>48</v>
      </c>
      <c r="K1625" s="17" t="e">
        <f>Tabuľka9[[#This Row],[Cena za MJ s DPH]]*Tabuľka9[[#This Row],[Predpokladaný odber počas 6 mesiacov]]</f>
        <v>#REF!</v>
      </c>
      <c r="L1625" s="1">
        <v>37890115</v>
      </c>
      <c r="M1625" t="e">
        <f>_xlfn.XLOOKUP(Tabuľka9[[#This Row],[IČO]],#REF!,#REF!)</f>
        <v>#REF!</v>
      </c>
      <c r="N1625" t="e">
        <f>_xlfn.XLOOKUP(Tabuľka9[[#This Row],[IČO]],#REF!,#REF!)</f>
        <v>#REF!</v>
      </c>
    </row>
    <row r="1626" spans="1:14" hidden="1" x14ac:dyDescent="0.35">
      <c r="A1626" t="s">
        <v>95</v>
      </c>
      <c r="B1626" t="s">
        <v>113</v>
      </c>
      <c r="C1626" t="s">
        <v>13</v>
      </c>
      <c r="D1626" s="9">
        <v>4.4000000000000004</v>
      </c>
      <c r="E1626" s="10">
        <f>IF(COUNTIF(cis_DPH!$B$2:$B$84,B1626)&gt;0,D1626*1.1,IF(COUNTIF(cis_DPH!$B$85:$B$171,B1626)&gt;0,D1626*1.2,"chyba"))</f>
        <v>4.8400000000000007</v>
      </c>
      <c r="G1626" s="16" t="e">
        <f>_xlfn.XLOOKUP(Tabuľka9[[#This Row],[položka]],#REF!,#REF!)</f>
        <v>#REF!</v>
      </c>
      <c r="H1626">
        <v>50</v>
      </c>
      <c r="I1626" s="15">
        <f>Tabuľka9[[#This Row],[Aktuálna cena v RZ s DPH]]*Tabuľka9[[#This Row],[Priemerný odber za mesiac]]</f>
        <v>242.00000000000003</v>
      </c>
      <c r="J1626">
        <v>200</v>
      </c>
      <c r="K1626" s="17" t="e">
        <f>Tabuľka9[[#This Row],[Cena za MJ s DPH]]*Tabuľka9[[#This Row],[Predpokladaný odber počas 6 mesiacov]]</f>
        <v>#REF!</v>
      </c>
      <c r="L1626" s="1">
        <v>37890115</v>
      </c>
      <c r="M1626" t="e">
        <f>_xlfn.XLOOKUP(Tabuľka9[[#This Row],[IČO]],#REF!,#REF!)</f>
        <v>#REF!</v>
      </c>
      <c r="N1626" t="e">
        <f>_xlfn.XLOOKUP(Tabuľka9[[#This Row],[IČO]],#REF!,#REF!)</f>
        <v>#REF!</v>
      </c>
    </row>
    <row r="1627" spans="1:14" hidden="1" x14ac:dyDescent="0.35">
      <c r="A1627" t="s">
        <v>95</v>
      </c>
      <c r="B1627" t="s">
        <v>114</v>
      </c>
      <c r="C1627" t="s">
        <v>13</v>
      </c>
      <c r="D1627" s="9">
        <v>4.4000000000000004</v>
      </c>
      <c r="E1627" s="10">
        <f>IF(COUNTIF(cis_DPH!$B$2:$B$84,B1627)&gt;0,D1627*1.1,IF(COUNTIF(cis_DPH!$B$85:$B$171,B1627)&gt;0,D1627*1.2,"chyba"))</f>
        <v>4.8400000000000007</v>
      </c>
      <c r="G1627" s="16" t="e">
        <f>_xlfn.XLOOKUP(Tabuľka9[[#This Row],[položka]],#REF!,#REF!)</f>
        <v>#REF!</v>
      </c>
      <c r="H1627">
        <v>30</v>
      </c>
      <c r="I1627" s="15">
        <f>Tabuľka9[[#This Row],[Aktuálna cena v RZ s DPH]]*Tabuľka9[[#This Row],[Priemerný odber za mesiac]]</f>
        <v>145.20000000000002</v>
      </c>
      <c r="J1627">
        <v>120</v>
      </c>
      <c r="K1627" s="17" t="e">
        <f>Tabuľka9[[#This Row],[Cena za MJ s DPH]]*Tabuľka9[[#This Row],[Predpokladaný odber počas 6 mesiacov]]</f>
        <v>#REF!</v>
      </c>
      <c r="L1627" s="1">
        <v>37890115</v>
      </c>
      <c r="M1627" t="e">
        <f>_xlfn.XLOOKUP(Tabuľka9[[#This Row],[IČO]],#REF!,#REF!)</f>
        <v>#REF!</v>
      </c>
      <c r="N1627" t="e">
        <f>_xlfn.XLOOKUP(Tabuľka9[[#This Row],[IČO]],#REF!,#REF!)</f>
        <v>#REF!</v>
      </c>
    </row>
    <row r="1628" spans="1:14" hidden="1" x14ac:dyDescent="0.35">
      <c r="A1628" t="s">
        <v>95</v>
      </c>
      <c r="B1628" t="s">
        <v>115</v>
      </c>
      <c r="C1628" t="s">
        <v>13</v>
      </c>
      <c r="D1628" s="9">
        <v>3.4</v>
      </c>
      <c r="E1628" s="10">
        <f>IF(COUNTIF(cis_DPH!$B$2:$B$84,B1628)&gt;0,D1628*1.1,IF(COUNTIF(cis_DPH!$B$85:$B$171,B1628)&gt;0,D1628*1.2,"chyba"))</f>
        <v>3.74</v>
      </c>
      <c r="G1628" s="16" t="e">
        <f>_xlfn.XLOOKUP(Tabuľka9[[#This Row],[položka]],#REF!,#REF!)</f>
        <v>#REF!</v>
      </c>
      <c r="H1628">
        <v>15</v>
      </c>
      <c r="I1628" s="15">
        <f>Tabuľka9[[#This Row],[Aktuálna cena v RZ s DPH]]*Tabuľka9[[#This Row],[Priemerný odber za mesiac]]</f>
        <v>56.1</v>
      </c>
      <c r="J1628">
        <v>60</v>
      </c>
      <c r="K1628" s="17" t="e">
        <f>Tabuľka9[[#This Row],[Cena za MJ s DPH]]*Tabuľka9[[#This Row],[Predpokladaný odber počas 6 mesiacov]]</f>
        <v>#REF!</v>
      </c>
      <c r="L1628" s="1">
        <v>37890115</v>
      </c>
      <c r="M1628" t="e">
        <f>_xlfn.XLOOKUP(Tabuľka9[[#This Row],[IČO]],#REF!,#REF!)</f>
        <v>#REF!</v>
      </c>
      <c r="N1628" t="e">
        <f>_xlfn.XLOOKUP(Tabuľka9[[#This Row],[IČO]],#REF!,#REF!)</f>
        <v>#REF!</v>
      </c>
    </row>
    <row r="1629" spans="1:14" hidden="1" x14ac:dyDescent="0.35">
      <c r="A1629" t="s">
        <v>95</v>
      </c>
      <c r="B1629" t="s">
        <v>116</v>
      </c>
      <c r="C1629" t="s">
        <v>13</v>
      </c>
      <c r="E1629" s="10">
        <f>IF(COUNTIF(cis_DPH!$B$2:$B$84,B1629)&gt;0,D1629*1.1,IF(COUNTIF(cis_DPH!$B$85:$B$171,B1629)&gt;0,D1629*1.2,"chyba"))</f>
        <v>0</v>
      </c>
      <c r="G1629" s="16" t="e">
        <f>_xlfn.XLOOKUP(Tabuľka9[[#This Row],[položka]],#REF!,#REF!)</f>
        <v>#REF!</v>
      </c>
      <c r="I1629" s="15">
        <f>Tabuľka9[[#This Row],[Aktuálna cena v RZ s DPH]]*Tabuľka9[[#This Row],[Priemerný odber za mesiac]]</f>
        <v>0</v>
      </c>
      <c r="K1629" s="17" t="e">
        <f>Tabuľka9[[#This Row],[Cena za MJ s DPH]]*Tabuľka9[[#This Row],[Predpokladaný odber počas 6 mesiacov]]</f>
        <v>#REF!</v>
      </c>
      <c r="L1629" s="1">
        <v>37890115</v>
      </c>
      <c r="M1629" t="e">
        <f>_xlfn.XLOOKUP(Tabuľka9[[#This Row],[IČO]],#REF!,#REF!)</f>
        <v>#REF!</v>
      </c>
      <c r="N1629" t="e">
        <f>_xlfn.XLOOKUP(Tabuľka9[[#This Row],[IČO]],#REF!,#REF!)</f>
        <v>#REF!</v>
      </c>
    </row>
    <row r="1630" spans="1:14" hidden="1" x14ac:dyDescent="0.35">
      <c r="A1630" t="s">
        <v>84</v>
      </c>
      <c r="B1630" t="s">
        <v>117</v>
      </c>
      <c r="C1630" t="s">
        <v>13</v>
      </c>
      <c r="E1630" s="10">
        <f>IF(COUNTIF(cis_DPH!$B$2:$B$84,B1630)&gt;0,D1630*1.1,IF(COUNTIF(cis_DPH!$B$85:$B$171,B1630)&gt;0,D1630*1.2,"chyba"))</f>
        <v>0</v>
      </c>
      <c r="G1630" s="16" t="e">
        <f>_xlfn.XLOOKUP(Tabuľka9[[#This Row],[položka]],#REF!,#REF!)</f>
        <v>#REF!</v>
      </c>
      <c r="I1630" s="15">
        <f>Tabuľka9[[#This Row],[Aktuálna cena v RZ s DPH]]*Tabuľka9[[#This Row],[Priemerný odber za mesiac]]</f>
        <v>0</v>
      </c>
      <c r="K1630" s="17" t="e">
        <f>Tabuľka9[[#This Row],[Cena za MJ s DPH]]*Tabuľka9[[#This Row],[Predpokladaný odber počas 6 mesiacov]]</f>
        <v>#REF!</v>
      </c>
      <c r="L1630" s="1">
        <v>37890115</v>
      </c>
      <c r="M1630" t="e">
        <f>_xlfn.XLOOKUP(Tabuľka9[[#This Row],[IČO]],#REF!,#REF!)</f>
        <v>#REF!</v>
      </c>
      <c r="N1630" t="e">
        <f>_xlfn.XLOOKUP(Tabuľka9[[#This Row],[IČO]],#REF!,#REF!)</f>
        <v>#REF!</v>
      </c>
    </row>
    <row r="1631" spans="1:14" hidden="1" x14ac:dyDescent="0.35">
      <c r="A1631" t="s">
        <v>84</v>
      </c>
      <c r="B1631" t="s">
        <v>118</v>
      </c>
      <c r="C1631" t="s">
        <v>13</v>
      </c>
      <c r="E1631" s="10">
        <f>IF(COUNTIF(cis_DPH!$B$2:$B$84,B1631)&gt;0,D1631*1.1,IF(COUNTIF(cis_DPH!$B$85:$B$171,B1631)&gt;0,D1631*1.2,"chyba"))</f>
        <v>0</v>
      </c>
      <c r="G1631" s="16" t="e">
        <f>_xlfn.XLOOKUP(Tabuľka9[[#This Row],[položka]],#REF!,#REF!)</f>
        <v>#REF!</v>
      </c>
      <c r="I1631" s="15">
        <f>Tabuľka9[[#This Row],[Aktuálna cena v RZ s DPH]]*Tabuľka9[[#This Row],[Priemerný odber za mesiac]]</f>
        <v>0</v>
      </c>
      <c r="K1631" s="17" t="e">
        <f>Tabuľka9[[#This Row],[Cena za MJ s DPH]]*Tabuľka9[[#This Row],[Predpokladaný odber počas 6 mesiacov]]</f>
        <v>#REF!</v>
      </c>
      <c r="L1631" s="1">
        <v>37890115</v>
      </c>
      <c r="M1631" t="e">
        <f>_xlfn.XLOOKUP(Tabuľka9[[#This Row],[IČO]],#REF!,#REF!)</f>
        <v>#REF!</v>
      </c>
      <c r="N1631" t="e">
        <f>_xlfn.XLOOKUP(Tabuľka9[[#This Row],[IČO]],#REF!,#REF!)</f>
        <v>#REF!</v>
      </c>
    </row>
    <row r="1632" spans="1:14" hidden="1" x14ac:dyDescent="0.35">
      <c r="A1632" t="s">
        <v>84</v>
      </c>
      <c r="B1632" t="s">
        <v>119</v>
      </c>
      <c r="C1632" t="s">
        <v>13</v>
      </c>
      <c r="D1632" s="9">
        <v>8</v>
      </c>
      <c r="E1632" s="10">
        <f>IF(COUNTIF(cis_DPH!$B$2:$B$84,B1632)&gt;0,D1632*1.1,IF(COUNTIF(cis_DPH!$B$85:$B$171,B1632)&gt;0,D1632*1.2,"chyba"))</f>
        <v>8.8000000000000007</v>
      </c>
      <c r="G1632" s="16" t="e">
        <f>_xlfn.XLOOKUP(Tabuľka9[[#This Row],[položka]],#REF!,#REF!)</f>
        <v>#REF!</v>
      </c>
      <c r="H1632">
        <v>20</v>
      </c>
      <c r="I1632" s="15">
        <f>Tabuľka9[[#This Row],[Aktuálna cena v RZ s DPH]]*Tabuľka9[[#This Row],[Priemerný odber za mesiac]]</f>
        <v>176</v>
      </c>
      <c r="J1632">
        <v>100</v>
      </c>
      <c r="K1632" s="17" t="e">
        <f>Tabuľka9[[#This Row],[Cena za MJ s DPH]]*Tabuľka9[[#This Row],[Predpokladaný odber počas 6 mesiacov]]</f>
        <v>#REF!</v>
      </c>
      <c r="L1632" s="1">
        <v>37890115</v>
      </c>
      <c r="M1632" t="e">
        <f>_xlfn.XLOOKUP(Tabuľka9[[#This Row],[IČO]],#REF!,#REF!)</f>
        <v>#REF!</v>
      </c>
      <c r="N1632" t="e">
        <f>_xlfn.XLOOKUP(Tabuľka9[[#This Row],[IČO]],#REF!,#REF!)</f>
        <v>#REF!</v>
      </c>
    </row>
    <row r="1633" spans="1:14" hidden="1" x14ac:dyDescent="0.35">
      <c r="A1633" t="s">
        <v>84</v>
      </c>
      <c r="B1633" t="s">
        <v>120</v>
      </c>
      <c r="C1633" t="s">
        <v>13</v>
      </c>
      <c r="E1633" s="10">
        <f>IF(COUNTIF(cis_DPH!$B$2:$B$84,B1633)&gt;0,D1633*1.1,IF(COUNTIF(cis_DPH!$B$85:$B$171,B1633)&gt;0,D1633*1.2,"chyba"))</f>
        <v>0</v>
      </c>
      <c r="G1633" s="16" t="e">
        <f>_xlfn.XLOOKUP(Tabuľka9[[#This Row],[položka]],#REF!,#REF!)</f>
        <v>#REF!</v>
      </c>
      <c r="I1633" s="15">
        <f>Tabuľka9[[#This Row],[Aktuálna cena v RZ s DPH]]*Tabuľka9[[#This Row],[Priemerný odber za mesiac]]</f>
        <v>0</v>
      </c>
      <c r="K1633" s="17" t="e">
        <f>Tabuľka9[[#This Row],[Cena za MJ s DPH]]*Tabuľka9[[#This Row],[Predpokladaný odber počas 6 mesiacov]]</f>
        <v>#REF!</v>
      </c>
      <c r="L1633" s="1">
        <v>37890115</v>
      </c>
      <c r="M1633" t="e">
        <f>_xlfn.XLOOKUP(Tabuľka9[[#This Row],[IČO]],#REF!,#REF!)</f>
        <v>#REF!</v>
      </c>
      <c r="N1633" t="e">
        <f>_xlfn.XLOOKUP(Tabuľka9[[#This Row],[IČO]],#REF!,#REF!)</f>
        <v>#REF!</v>
      </c>
    </row>
    <row r="1634" spans="1:14" hidden="1" x14ac:dyDescent="0.35">
      <c r="A1634" t="s">
        <v>84</v>
      </c>
      <c r="B1634" t="s">
        <v>121</v>
      </c>
      <c r="C1634" t="s">
        <v>13</v>
      </c>
      <c r="E1634" s="10">
        <f>IF(COUNTIF(cis_DPH!$B$2:$B$84,B1634)&gt;0,D1634*1.1,IF(COUNTIF(cis_DPH!$B$85:$B$171,B1634)&gt;0,D1634*1.2,"chyba"))</f>
        <v>0</v>
      </c>
      <c r="G1634" s="16" t="e">
        <f>_xlfn.XLOOKUP(Tabuľka9[[#This Row],[položka]],#REF!,#REF!)</f>
        <v>#REF!</v>
      </c>
      <c r="I1634" s="15">
        <f>Tabuľka9[[#This Row],[Aktuálna cena v RZ s DPH]]*Tabuľka9[[#This Row],[Priemerný odber za mesiac]]</f>
        <v>0</v>
      </c>
      <c r="K1634" s="17" t="e">
        <f>Tabuľka9[[#This Row],[Cena za MJ s DPH]]*Tabuľka9[[#This Row],[Predpokladaný odber počas 6 mesiacov]]</f>
        <v>#REF!</v>
      </c>
      <c r="L1634" s="1">
        <v>37890115</v>
      </c>
      <c r="M1634" t="e">
        <f>_xlfn.XLOOKUP(Tabuľka9[[#This Row],[IČO]],#REF!,#REF!)</f>
        <v>#REF!</v>
      </c>
      <c r="N1634" t="e">
        <f>_xlfn.XLOOKUP(Tabuľka9[[#This Row],[IČO]],#REF!,#REF!)</f>
        <v>#REF!</v>
      </c>
    </row>
    <row r="1635" spans="1:14" hidden="1" x14ac:dyDescent="0.35">
      <c r="A1635" t="s">
        <v>84</v>
      </c>
      <c r="B1635" t="s">
        <v>122</v>
      </c>
      <c r="C1635" t="s">
        <v>13</v>
      </c>
      <c r="E1635" s="10">
        <f>IF(COUNTIF(cis_DPH!$B$2:$B$84,B1635)&gt;0,D1635*1.1,IF(COUNTIF(cis_DPH!$B$85:$B$171,B1635)&gt;0,D1635*1.2,"chyba"))</f>
        <v>0</v>
      </c>
      <c r="G1635" s="16" t="e">
        <f>_xlfn.XLOOKUP(Tabuľka9[[#This Row],[položka]],#REF!,#REF!)</f>
        <v>#REF!</v>
      </c>
      <c r="I1635" s="15">
        <f>Tabuľka9[[#This Row],[Aktuálna cena v RZ s DPH]]*Tabuľka9[[#This Row],[Priemerný odber za mesiac]]</f>
        <v>0</v>
      </c>
      <c r="K1635" s="17" t="e">
        <f>Tabuľka9[[#This Row],[Cena za MJ s DPH]]*Tabuľka9[[#This Row],[Predpokladaný odber počas 6 mesiacov]]</f>
        <v>#REF!</v>
      </c>
      <c r="L1635" s="1">
        <v>37890115</v>
      </c>
      <c r="M1635" t="e">
        <f>_xlfn.XLOOKUP(Tabuľka9[[#This Row],[IČO]],#REF!,#REF!)</f>
        <v>#REF!</v>
      </c>
      <c r="N1635" t="e">
        <f>_xlfn.XLOOKUP(Tabuľka9[[#This Row],[IČO]],#REF!,#REF!)</f>
        <v>#REF!</v>
      </c>
    </row>
    <row r="1636" spans="1:14" hidden="1" x14ac:dyDescent="0.35">
      <c r="A1636" t="s">
        <v>84</v>
      </c>
      <c r="B1636" t="s">
        <v>123</v>
      </c>
      <c r="C1636" t="s">
        <v>13</v>
      </c>
      <c r="D1636" s="9">
        <v>9.8000000000000007</v>
      </c>
      <c r="E1636" s="10">
        <f>IF(COUNTIF(cis_DPH!$B$2:$B$84,B1636)&gt;0,D1636*1.1,IF(COUNTIF(cis_DPH!$B$85:$B$171,B1636)&gt;0,D1636*1.2,"chyba"))</f>
        <v>10.780000000000001</v>
      </c>
      <c r="G1636" s="16" t="e">
        <f>_xlfn.XLOOKUP(Tabuľka9[[#This Row],[položka]],#REF!,#REF!)</f>
        <v>#REF!</v>
      </c>
      <c r="H1636">
        <v>30</v>
      </c>
      <c r="I1636" s="15">
        <f>Tabuľka9[[#This Row],[Aktuálna cena v RZ s DPH]]*Tabuľka9[[#This Row],[Priemerný odber za mesiac]]</f>
        <v>323.40000000000003</v>
      </c>
      <c r="J1636">
        <v>100</v>
      </c>
      <c r="K1636" s="17" t="e">
        <f>Tabuľka9[[#This Row],[Cena za MJ s DPH]]*Tabuľka9[[#This Row],[Predpokladaný odber počas 6 mesiacov]]</f>
        <v>#REF!</v>
      </c>
      <c r="L1636" s="1">
        <v>37890115</v>
      </c>
      <c r="M1636" t="e">
        <f>_xlfn.XLOOKUP(Tabuľka9[[#This Row],[IČO]],#REF!,#REF!)</f>
        <v>#REF!</v>
      </c>
      <c r="N1636" t="e">
        <f>_xlfn.XLOOKUP(Tabuľka9[[#This Row],[IČO]],#REF!,#REF!)</f>
        <v>#REF!</v>
      </c>
    </row>
    <row r="1637" spans="1:14" hidden="1" x14ac:dyDescent="0.35">
      <c r="A1637" t="s">
        <v>84</v>
      </c>
      <c r="B1637" t="s">
        <v>124</v>
      </c>
      <c r="C1637" t="s">
        <v>13</v>
      </c>
      <c r="E1637" s="10">
        <f>IF(COUNTIF(cis_DPH!$B$2:$B$84,B1637)&gt;0,D1637*1.1,IF(COUNTIF(cis_DPH!$B$85:$B$171,B1637)&gt;0,D1637*1.2,"chyba"))</f>
        <v>0</v>
      </c>
      <c r="G1637" s="16" t="e">
        <f>_xlfn.XLOOKUP(Tabuľka9[[#This Row],[položka]],#REF!,#REF!)</f>
        <v>#REF!</v>
      </c>
      <c r="I1637" s="15">
        <f>Tabuľka9[[#This Row],[Aktuálna cena v RZ s DPH]]*Tabuľka9[[#This Row],[Priemerný odber za mesiac]]</f>
        <v>0</v>
      </c>
      <c r="K1637" s="17" t="e">
        <f>Tabuľka9[[#This Row],[Cena za MJ s DPH]]*Tabuľka9[[#This Row],[Predpokladaný odber počas 6 mesiacov]]</f>
        <v>#REF!</v>
      </c>
      <c r="L1637" s="1">
        <v>37890115</v>
      </c>
      <c r="M1637" t="e">
        <f>_xlfn.XLOOKUP(Tabuľka9[[#This Row],[IČO]],#REF!,#REF!)</f>
        <v>#REF!</v>
      </c>
      <c r="N1637" t="e">
        <f>_xlfn.XLOOKUP(Tabuľka9[[#This Row],[IČO]],#REF!,#REF!)</f>
        <v>#REF!</v>
      </c>
    </row>
    <row r="1638" spans="1:14" hidden="1" x14ac:dyDescent="0.35">
      <c r="A1638" t="s">
        <v>125</v>
      </c>
      <c r="B1638" t="s">
        <v>126</v>
      </c>
      <c r="C1638" t="s">
        <v>13</v>
      </c>
      <c r="E1638" s="10">
        <f>IF(COUNTIF(cis_DPH!$B$2:$B$84,B1638)&gt;0,D1638*1.1,IF(COUNTIF(cis_DPH!$B$85:$B$171,B1638)&gt;0,D1638*1.2,"chyba"))</f>
        <v>0</v>
      </c>
      <c r="G1638" s="16" t="e">
        <f>_xlfn.XLOOKUP(Tabuľka9[[#This Row],[položka]],#REF!,#REF!)</f>
        <v>#REF!</v>
      </c>
      <c r="I1638" s="15">
        <f>Tabuľka9[[#This Row],[Aktuálna cena v RZ s DPH]]*Tabuľka9[[#This Row],[Priemerný odber za mesiac]]</f>
        <v>0</v>
      </c>
      <c r="K1638" s="17" t="e">
        <f>Tabuľka9[[#This Row],[Cena za MJ s DPH]]*Tabuľka9[[#This Row],[Predpokladaný odber počas 6 mesiacov]]</f>
        <v>#REF!</v>
      </c>
      <c r="L1638" s="1">
        <v>37890115</v>
      </c>
      <c r="M1638" t="e">
        <f>_xlfn.XLOOKUP(Tabuľka9[[#This Row],[IČO]],#REF!,#REF!)</f>
        <v>#REF!</v>
      </c>
      <c r="N1638" t="e">
        <f>_xlfn.XLOOKUP(Tabuľka9[[#This Row],[IČO]],#REF!,#REF!)</f>
        <v>#REF!</v>
      </c>
    </row>
    <row r="1639" spans="1:14" hidden="1" x14ac:dyDescent="0.35">
      <c r="A1639" t="s">
        <v>125</v>
      </c>
      <c r="B1639" t="s">
        <v>127</v>
      </c>
      <c r="C1639" t="s">
        <v>13</v>
      </c>
      <c r="E1639" s="10">
        <f>IF(COUNTIF(cis_DPH!$B$2:$B$84,B1639)&gt;0,D1639*1.1,IF(COUNTIF(cis_DPH!$B$85:$B$171,B1639)&gt;0,D1639*1.2,"chyba"))</f>
        <v>0</v>
      </c>
      <c r="G1639" s="16" t="e">
        <f>_xlfn.XLOOKUP(Tabuľka9[[#This Row],[položka]],#REF!,#REF!)</f>
        <v>#REF!</v>
      </c>
      <c r="I1639" s="15">
        <f>Tabuľka9[[#This Row],[Aktuálna cena v RZ s DPH]]*Tabuľka9[[#This Row],[Priemerný odber za mesiac]]</f>
        <v>0</v>
      </c>
      <c r="K1639" s="17" t="e">
        <f>Tabuľka9[[#This Row],[Cena za MJ s DPH]]*Tabuľka9[[#This Row],[Predpokladaný odber počas 6 mesiacov]]</f>
        <v>#REF!</v>
      </c>
      <c r="L1639" s="1">
        <v>37890115</v>
      </c>
      <c r="M1639" t="e">
        <f>_xlfn.XLOOKUP(Tabuľka9[[#This Row],[IČO]],#REF!,#REF!)</f>
        <v>#REF!</v>
      </c>
      <c r="N1639" t="e">
        <f>_xlfn.XLOOKUP(Tabuľka9[[#This Row],[IČO]],#REF!,#REF!)</f>
        <v>#REF!</v>
      </c>
    </row>
    <row r="1640" spans="1:14" hidden="1" x14ac:dyDescent="0.35">
      <c r="A1640" t="s">
        <v>125</v>
      </c>
      <c r="B1640" t="s">
        <v>128</v>
      </c>
      <c r="C1640" t="s">
        <v>13</v>
      </c>
      <c r="E1640" s="10">
        <f>IF(COUNTIF(cis_DPH!$B$2:$B$84,B1640)&gt;0,D1640*1.1,IF(COUNTIF(cis_DPH!$B$85:$B$171,B1640)&gt;0,D1640*1.2,"chyba"))</f>
        <v>0</v>
      </c>
      <c r="G1640" s="16" t="e">
        <f>_xlfn.XLOOKUP(Tabuľka9[[#This Row],[položka]],#REF!,#REF!)</f>
        <v>#REF!</v>
      </c>
      <c r="I1640" s="15">
        <f>Tabuľka9[[#This Row],[Aktuálna cena v RZ s DPH]]*Tabuľka9[[#This Row],[Priemerný odber za mesiac]]</f>
        <v>0</v>
      </c>
      <c r="K1640" s="17" t="e">
        <f>Tabuľka9[[#This Row],[Cena za MJ s DPH]]*Tabuľka9[[#This Row],[Predpokladaný odber počas 6 mesiacov]]</f>
        <v>#REF!</v>
      </c>
      <c r="L1640" s="1">
        <v>37890115</v>
      </c>
      <c r="M1640" t="e">
        <f>_xlfn.XLOOKUP(Tabuľka9[[#This Row],[IČO]],#REF!,#REF!)</f>
        <v>#REF!</v>
      </c>
      <c r="N1640" t="e">
        <f>_xlfn.XLOOKUP(Tabuľka9[[#This Row],[IČO]],#REF!,#REF!)</f>
        <v>#REF!</v>
      </c>
    </row>
    <row r="1641" spans="1:14" hidden="1" x14ac:dyDescent="0.35">
      <c r="A1641" t="s">
        <v>125</v>
      </c>
      <c r="B1641" t="s">
        <v>129</v>
      </c>
      <c r="C1641" t="s">
        <v>13</v>
      </c>
      <c r="E1641" s="10">
        <f>IF(COUNTIF(cis_DPH!$B$2:$B$84,B1641)&gt;0,D1641*1.1,IF(COUNTIF(cis_DPH!$B$85:$B$171,B1641)&gt;0,D1641*1.2,"chyba"))</f>
        <v>0</v>
      </c>
      <c r="G1641" s="16" t="e">
        <f>_xlfn.XLOOKUP(Tabuľka9[[#This Row],[položka]],#REF!,#REF!)</f>
        <v>#REF!</v>
      </c>
      <c r="I1641" s="15">
        <f>Tabuľka9[[#This Row],[Aktuálna cena v RZ s DPH]]*Tabuľka9[[#This Row],[Priemerný odber za mesiac]]</f>
        <v>0</v>
      </c>
      <c r="K1641" s="17" t="e">
        <f>Tabuľka9[[#This Row],[Cena za MJ s DPH]]*Tabuľka9[[#This Row],[Predpokladaný odber počas 6 mesiacov]]</f>
        <v>#REF!</v>
      </c>
      <c r="L1641" s="1">
        <v>37890115</v>
      </c>
      <c r="M1641" t="e">
        <f>_xlfn.XLOOKUP(Tabuľka9[[#This Row],[IČO]],#REF!,#REF!)</f>
        <v>#REF!</v>
      </c>
      <c r="N1641" t="e">
        <f>_xlfn.XLOOKUP(Tabuľka9[[#This Row],[IČO]],#REF!,#REF!)</f>
        <v>#REF!</v>
      </c>
    </row>
    <row r="1642" spans="1:14" hidden="1" x14ac:dyDescent="0.35">
      <c r="A1642" t="s">
        <v>125</v>
      </c>
      <c r="B1642" t="s">
        <v>130</v>
      </c>
      <c r="C1642" t="s">
        <v>13</v>
      </c>
      <c r="E1642" s="10">
        <f>IF(COUNTIF(cis_DPH!$B$2:$B$84,B1642)&gt;0,D1642*1.1,IF(COUNTIF(cis_DPH!$B$85:$B$171,B1642)&gt;0,D1642*1.2,"chyba"))</f>
        <v>0</v>
      </c>
      <c r="G1642" s="16" t="e">
        <f>_xlfn.XLOOKUP(Tabuľka9[[#This Row],[položka]],#REF!,#REF!)</f>
        <v>#REF!</v>
      </c>
      <c r="I1642" s="15">
        <f>Tabuľka9[[#This Row],[Aktuálna cena v RZ s DPH]]*Tabuľka9[[#This Row],[Priemerný odber za mesiac]]</f>
        <v>0</v>
      </c>
      <c r="K1642" s="17" t="e">
        <f>Tabuľka9[[#This Row],[Cena za MJ s DPH]]*Tabuľka9[[#This Row],[Predpokladaný odber počas 6 mesiacov]]</f>
        <v>#REF!</v>
      </c>
      <c r="L1642" s="1">
        <v>37890115</v>
      </c>
      <c r="M1642" t="e">
        <f>_xlfn.XLOOKUP(Tabuľka9[[#This Row],[IČO]],#REF!,#REF!)</f>
        <v>#REF!</v>
      </c>
      <c r="N1642" t="e">
        <f>_xlfn.XLOOKUP(Tabuľka9[[#This Row],[IČO]],#REF!,#REF!)</f>
        <v>#REF!</v>
      </c>
    </row>
    <row r="1643" spans="1:14" hidden="1" x14ac:dyDescent="0.35">
      <c r="A1643" t="s">
        <v>125</v>
      </c>
      <c r="B1643" t="s">
        <v>131</v>
      </c>
      <c r="C1643" t="s">
        <v>13</v>
      </c>
      <c r="E1643" s="10">
        <f>IF(COUNTIF(cis_DPH!$B$2:$B$84,B1643)&gt;0,D1643*1.1,IF(COUNTIF(cis_DPH!$B$85:$B$171,B1643)&gt;0,D1643*1.2,"chyba"))</f>
        <v>0</v>
      </c>
      <c r="G1643" s="16" t="e">
        <f>_xlfn.XLOOKUP(Tabuľka9[[#This Row],[položka]],#REF!,#REF!)</f>
        <v>#REF!</v>
      </c>
      <c r="I1643" s="15">
        <f>Tabuľka9[[#This Row],[Aktuálna cena v RZ s DPH]]*Tabuľka9[[#This Row],[Priemerný odber za mesiac]]</f>
        <v>0</v>
      </c>
      <c r="K1643" s="17" t="e">
        <f>Tabuľka9[[#This Row],[Cena za MJ s DPH]]*Tabuľka9[[#This Row],[Predpokladaný odber počas 6 mesiacov]]</f>
        <v>#REF!</v>
      </c>
      <c r="L1643" s="1">
        <v>37890115</v>
      </c>
      <c r="M1643" t="e">
        <f>_xlfn.XLOOKUP(Tabuľka9[[#This Row],[IČO]],#REF!,#REF!)</f>
        <v>#REF!</v>
      </c>
      <c r="N1643" t="e">
        <f>_xlfn.XLOOKUP(Tabuľka9[[#This Row],[IČO]],#REF!,#REF!)</f>
        <v>#REF!</v>
      </c>
    </row>
    <row r="1644" spans="1:14" hidden="1" x14ac:dyDescent="0.35">
      <c r="A1644" t="s">
        <v>125</v>
      </c>
      <c r="B1644" t="s">
        <v>132</v>
      </c>
      <c r="C1644" t="s">
        <v>13</v>
      </c>
      <c r="E1644" s="10">
        <f>IF(COUNTIF(cis_DPH!$B$2:$B$84,B1644)&gt;0,D1644*1.1,IF(COUNTIF(cis_DPH!$B$85:$B$171,B1644)&gt;0,D1644*1.2,"chyba"))</f>
        <v>0</v>
      </c>
      <c r="G1644" s="16" t="e">
        <f>_xlfn.XLOOKUP(Tabuľka9[[#This Row],[položka]],#REF!,#REF!)</f>
        <v>#REF!</v>
      </c>
      <c r="I1644" s="15">
        <f>Tabuľka9[[#This Row],[Aktuálna cena v RZ s DPH]]*Tabuľka9[[#This Row],[Priemerný odber za mesiac]]</f>
        <v>0</v>
      </c>
      <c r="K1644" s="17" t="e">
        <f>Tabuľka9[[#This Row],[Cena za MJ s DPH]]*Tabuľka9[[#This Row],[Predpokladaný odber počas 6 mesiacov]]</f>
        <v>#REF!</v>
      </c>
      <c r="L1644" s="1">
        <v>37890115</v>
      </c>
      <c r="M1644" t="e">
        <f>_xlfn.XLOOKUP(Tabuľka9[[#This Row],[IČO]],#REF!,#REF!)</f>
        <v>#REF!</v>
      </c>
      <c r="N1644" t="e">
        <f>_xlfn.XLOOKUP(Tabuľka9[[#This Row],[IČO]],#REF!,#REF!)</f>
        <v>#REF!</v>
      </c>
    </row>
    <row r="1645" spans="1:14" hidden="1" x14ac:dyDescent="0.35">
      <c r="A1645" t="s">
        <v>125</v>
      </c>
      <c r="B1645" t="s">
        <v>133</v>
      </c>
      <c r="C1645" t="s">
        <v>13</v>
      </c>
      <c r="E1645" s="10">
        <f>IF(COUNTIF(cis_DPH!$B$2:$B$84,B1645)&gt;0,D1645*1.1,IF(COUNTIF(cis_DPH!$B$85:$B$171,B1645)&gt;0,D1645*1.2,"chyba"))</f>
        <v>0</v>
      </c>
      <c r="G1645" s="16" t="e">
        <f>_xlfn.XLOOKUP(Tabuľka9[[#This Row],[položka]],#REF!,#REF!)</f>
        <v>#REF!</v>
      </c>
      <c r="I1645" s="15">
        <f>Tabuľka9[[#This Row],[Aktuálna cena v RZ s DPH]]*Tabuľka9[[#This Row],[Priemerný odber za mesiac]]</f>
        <v>0</v>
      </c>
      <c r="K1645" s="17" t="e">
        <f>Tabuľka9[[#This Row],[Cena za MJ s DPH]]*Tabuľka9[[#This Row],[Predpokladaný odber počas 6 mesiacov]]</f>
        <v>#REF!</v>
      </c>
      <c r="L1645" s="1">
        <v>37890115</v>
      </c>
      <c r="M1645" t="e">
        <f>_xlfn.XLOOKUP(Tabuľka9[[#This Row],[IČO]],#REF!,#REF!)</f>
        <v>#REF!</v>
      </c>
      <c r="N1645" t="e">
        <f>_xlfn.XLOOKUP(Tabuľka9[[#This Row],[IČO]],#REF!,#REF!)</f>
        <v>#REF!</v>
      </c>
    </row>
    <row r="1646" spans="1:14" hidden="1" x14ac:dyDescent="0.35">
      <c r="A1646" t="s">
        <v>125</v>
      </c>
      <c r="B1646" t="s">
        <v>134</v>
      </c>
      <c r="C1646" t="s">
        <v>13</v>
      </c>
      <c r="E1646" s="10">
        <f>IF(COUNTIF(cis_DPH!$B$2:$B$84,B1646)&gt;0,D1646*1.1,IF(COUNTIF(cis_DPH!$B$85:$B$171,B1646)&gt;0,D1646*1.2,"chyba"))</f>
        <v>0</v>
      </c>
      <c r="G1646" s="16" t="e">
        <f>_xlfn.XLOOKUP(Tabuľka9[[#This Row],[položka]],#REF!,#REF!)</f>
        <v>#REF!</v>
      </c>
      <c r="I1646" s="15">
        <f>Tabuľka9[[#This Row],[Aktuálna cena v RZ s DPH]]*Tabuľka9[[#This Row],[Priemerný odber za mesiac]]</f>
        <v>0</v>
      </c>
      <c r="K1646" s="17" t="e">
        <f>Tabuľka9[[#This Row],[Cena za MJ s DPH]]*Tabuľka9[[#This Row],[Predpokladaný odber počas 6 mesiacov]]</f>
        <v>#REF!</v>
      </c>
      <c r="L1646" s="1">
        <v>37890115</v>
      </c>
      <c r="M1646" t="e">
        <f>_xlfn.XLOOKUP(Tabuľka9[[#This Row],[IČO]],#REF!,#REF!)</f>
        <v>#REF!</v>
      </c>
      <c r="N1646" t="e">
        <f>_xlfn.XLOOKUP(Tabuľka9[[#This Row],[IČO]],#REF!,#REF!)</f>
        <v>#REF!</v>
      </c>
    </row>
    <row r="1647" spans="1:14" hidden="1" x14ac:dyDescent="0.35">
      <c r="A1647" t="s">
        <v>125</v>
      </c>
      <c r="B1647" t="s">
        <v>135</v>
      </c>
      <c r="C1647" t="s">
        <v>13</v>
      </c>
      <c r="E1647" s="10">
        <f>IF(COUNTIF(cis_DPH!$B$2:$B$84,B1647)&gt;0,D1647*1.1,IF(COUNTIF(cis_DPH!$B$85:$B$171,B1647)&gt;0,D1647*1.2,"chyba"))</f>
        <v>0</v>
      </c>
      <c r="G1647" s="16" t="e">
        <f>_xlfn.XLOOKUP(Tabuľka9[[#This Row],[položka]],#REF!,#REF!)</f>
        <v>#REF!</v>
      </c>
      <c r="I1647" s="15">
        <f>Tabuľka9[[#This Row],[Aktuálna cena v RZ s DPH]]*Tabuľka9[[#This Row],[Priemerný odber za mesiac]]</f>
        <v>0</v>
      </c>
      <c r="K1647" s="17" t="e">
        <f>Tabuľka9[[#This Row],[Cena za MJ s DPH]]*Tabuľka9[[#This Row],[Predpokladaný odber počas 6 mesiacov]]</f>
        <v>#REF!</v>
      </c>
      <c r="L1647" s="1">
        <v>37890115</v>
      </c>
      <c r="M1647" t="e">
        <f>_xlfn.XLOOKUP(Tabuľka9[[#This Row],[IČO]],#REF!,#REF!)</f>
        <v>#REF!</v>
      </c>
      <c r="N1647" t="e">
        <f>_xlfn.XLOOKUP(Tabuľka9[[#This Row],[IČO]],#REF!,#REF!)</f>
        <v>#REF!</v>
      </c>
    </row>
    <row r="1648" spans="1:14" hidden="1" x14ac:dyDescent="0.35">
      <c r="A1648" t="s">
        <v>125</v>
      </c>
      <c r="B1648" t="s">
        <v>136</v>
      </c>
      <c r="C1648" t="s">
        <v>13</v>
      </c>
      <c r="E1648" s="10">
        <f>IF(COUNTIF(cis_DPH!$B$2:$B$84,B1648)&gt;0,D1648*1.1,IF(COUNTIF(cis_DPH!$B$85:$B$171,B1648)&gt;0,D1648*1.2,"chyba"))</f>
        <v>0</v>
      </c>
      <c r="G1648" s="16" t="e">
        <f>_xlfn.XLOOKUP(Tabuľka9[[#This Row],[položka]],#REF!,#REF!)</f>
        <v>#REF!</v>
      </c>
      <c r="I1648" s="15">
        <f>Tabuľka9[[#This Row],[Aktuálna cena v RZ s DPH]]*Tabuľka9[[#This Row],[Priemerný odber za mesiac]]</f>
        <v>0</v>
      </c>
      <c r="K1648" s="17" t="e">
        <f>Tabuľka9[[#This Row],[Cena za MJ s DPH]]*Tabuľka9[[#This Row],[Predpokladaný odber počas 6 mesiacov]]</f>
        <v>#REF!</v>
      </c>
      <c r="L1648" s="1">
        <v>37890115</v>
      </c>
      <c r="M1648" t="e">
        <f>_xlfn.XLOOKUP(Tabuľka9[[#This Row],[IČO]],#REF!,#REF!)</f>
        <v>#REF!</v>
      </c>
      <c r="N1648" t="e">
        <f>_xlfn.XLOOKUP(Tabuľka9[[#This Row],[IČO]],#REF!,#REF!)</f>
        <v>#REF!</v>
      </c>
    </row>
    <row r="1649" spans="1:14" hidden="1" x14ac:dyDescent="0.35">
      <c r="A1649" t="s">
        <v>125</v>
      </c>
      <c r="B1649" t="s">
        <v>137</v>
      </c>
      <c r="C1649" t="s">
        <v>13</v>
      </c>
      <c r="E1649" s="10">
        <f>IF(COUNTIF(cis_DPH!$B$2:$B$84,B1649)&gt;0,D1649*1.1,IF(COUNTIF(cis_DPH!$B$85:$B$171,B1649)&gt;0,D1649*1.2,"chyba"))</f>
        <v>0</v>
      </c>
      <c r="G1649" s="16" t="e">
        <f>_xlfn.XLOOKUP(Tabuľka9[[#This Row],[položka]],#REF!,#REF!)</f>
        <v>#REF!</v>
      </c>
      <c r="I1649" s="15">
        <f>Tabuľka9[[#This Row],[Aktuálna cena v RZ s DPH]]*Tabuľka9[[#This Row],[Priemerný odber za mesiac]]</f>
        <v>0</v>
      </c>
      <c r="K1649" s="17" t="e">
        <f>Tabuľka9[[#This Row],[Cena za MJ s DPH]]*Tabuľka9[[#This Row],[Predpokladaný odber počas 6 mesiacov]]</f>
        <v>#REF!</v>
      </c>
      <c r="L1649" s="1">
        <v>37890115</v>
      </c>
      <c r="M1649" t="e">
        <f>_xlfn.XLOOKUP(Tabuľka9[[#This Row],[IČO]],#REF!,#REF!)</f>
        <v>#REF!</v>
      </c>
      <c r="N1649" t="e">
        <f>_xlfn.XLOOKUP(Tabuľka9[[#This Row],[IČO]],#REF!,#REF!)</f>
        <v>#REF!</v>
      </c>
    </row>
    <row r="1650" spans="1:14" hidden="1" x14ac:dyDescent="0.35">
      <c r="A1650" t="s">
        <v>125</v>
      </c>
      <c r="B1650" t="s">
        <v>138</v>
      </c>
      <c r="C1650" t="s">
        <v>13</v>
      </c>
      <c r="E1650" s="10">
        <f>IF(COUNTIF(cis_DPH!$B$2:$B$84,B1650)&gt;0,D1650*1.1,IF(COUNTIF(cis_DPH!$B$85:$B$171,B1650)&gt;0,D1650*1.2,"chyba"))</f>
        <v>0</v>
      </c>
      <c r="G1650" s="16" t="e">
        <f>_xlfn.XLOOKUP(Tabuľka9[[#This Row],[položka]],#REF!,#REF!)</f>
        <v>#REF!</v>
      </c>
      <c r="I1650" s="15">
        <f>Tabuľka9[[#This Row],[Aktuálna cena v RZ s DPH]]*Tabuľka9[[#This Row],[Priemerný odber za mesiac]]</f>
        <v>0</v>
      </c>
      <c r="K1650" s="17" t="e">
        <f>Tabuľka9[[#This Row],[Cena za MJ s DPH]]*Tabuľka9[[#This Row],[Predpokladaný odber počas 6 mesiacov]]</f>
        <v>#REF!</v>
      </c>
      <c r="L1650" s="1">
        <v>37890115</v>
      </c>
      <c r="M1650" t="e">
        <f>_xlfn.XLOOKUP(Tabuľka9[[#This Row],[IČO]],#REF!,#REF!)</f>
        <v>#REF!</v>
      </c>
      <c r="N1650" t="e">
        <f>_xlfn.XLOOKUP(Tabuľka9[[#This Row],[IČO]],#REF!,#REF!)</f>
        <v>#REF!</v>
      </c>
    </row>
    <row r="1651" spans="1:14" hidden="1" x14ac:dyDescent="0.35">
      <c r="A1651" t="s">
        <v>125</v>
      </c>
      <c r="B1651" t="s">
        <v>139</v>
      </c>
      <c r="C1651" t="s">
        <v>13</v>
      </c>
      <c r="E1651" s="10">
        <f>IF(COUNTIF(cis_DPH!$B$2:$B$84,B1651)&gt;0,D1651*1.1,IF(COUNTIF(cis_DPH!$B$85:$B$171,B1651)&gt;0,D1651*1.2,"chyba"))</f>
        <v>0</v>
      </c>
      <c r="G1651" s="16" t="e">
        <f>_xlfn.XLOOKUP(Tabuľka9[[#This Row],[položka]],#REF!,#REF!)</f>
        <v>#REF!</v>
      </c>
      <c r="I1651" s="15">
        <f>Tabuľka9[[#This Row],[Aktuálna cena v RZ s DPH]]*Tabuľka9[[#This Row],[Priemerný odber za mesiac]]</f>
        <v>0</v>
      </c>
      <c r="K1651" s="17" t="e">
        <f>Tabuľka9[[#This Row],[Cena za MJ s DPH]]*Tabuľka9[[#This Row],[Predpokladaný odber počas 6 mesiacov]]</f>
        <v>#REF!</v>
      </c>
      <c r="L1651" s="1">
        <v>37890115</v>
      </c>
      <c r="M1651" t="e">
        <f>_xlfn.XLOOKUP(Tabuľka9[[#This Row],[IČO]],#REF!,#REF!)</f>
        <v>#REF!</v>
      </c>
      <c r="N1651" t="e">
        <f>_xlfn.XLOOKUP(Tabuľka9[[#This Row],[IČO]],#REF!,#REF!)</f>
        <v>#REF!</v>
      </c>
    </row>
    <row r="1652" spans="1:14" hidden="1" x14ac:dyDescent="0.35">
      <c r="A1652" t="s">
        <v>125</v>
      </c>
      <c r="B1652" t="s">
        <v>140</v>
      </c>
      <c r="C1652" t="s">
        <v>13</v>
      </c>
      <c r="E1652" s="10">
        <f>IF(COUNTIF(cis_DPH!$B$2:$B$84,B1652)&gt;0,D1652*1.1,IF(COUNTIF(cis_DPH!$B$85:$B$171,B1652)&gt;0,D1652*1.2,"chyba"))</f>
        <v>0</v>
      </c>
      <c r="G1652" s="16" t="e">
        <f>_xlfn.XLOOKUP(Tabuľka9[[#This Row],[položka]],#REF!,#REF!)</f>
        <v>#REF!</v>
      </c>
      <c r="I1652" s="15">
        <f>Tabuľka9[[#This Row],[Aktuálna cena v RZ s DPH]]*Tabuľka9[[#This Row],[Priemerný odber za mesiac]]</f>
        <v>0</v>
      </c>
      <c r="K1652" s="17" t="e">
        <f>Tabuľka9[[#This Row],[Cena za MJ s DPH]]*Tabuľka9[[#This Row],[Predpokladaný odber počas 6 mesiacov]]</f>
        <v>#REF!</v>
      </c>
      <c r="L1652" s="1">
        <v>37890115</v>
      </c>
      <c r="M1652" t="e">
        <f>_xlfn.XLOOKUP(Tabuľka9[[#This Row],[IČO]],#REF!,#REF!)</f>
        <v>#REF!</v>
      </c>
      <c r="N1652" t="e">
        <f>_xlfn.XLOOKUP(Tabuľka9[[#This Row],[IČO]],#REF!,#REF!)</f>
        <v>#REF!</v>
      </c>
    </row>
    <row r="1653" spans="1:14" hidden="1" x14ac:dyDescent="0.35">
      <c r="A1653" t="s">
        <v>125</v>
      </c>
      <c r="B1653" t="s">
        <v>141</v>
      </c>
      <c r="C1653" t="s">
        <v>13</v>
      </c>
      <c r="E1653" s="10">
        <f>IF(COUNTIF(cis_DPH!$B$2:$B$84,B1653)&gt;0,D1653*1.1,IF(COUNTIF(cis_DPH!$B$85:$B$171,B1653)&gt;0,D1653*1.2,"chyba"))</f>
        <v>0</v>
      </c>
      <c r="G1653" s="16" t="e">
        <f>_xlfn.XLOOKUP(Tabuľka9[[#This Row],[položka]],#REF!,#REF!)</f>
        <v>#REF!</v>
      </c>
      <c r="I1653" s="15">
        <f>Tabuľka9[[#This Row],[Aktuálna cena v RZ s DPH]]*Tabuľka9[[#This Row],[Priemerný odber za mesiac]]</f>
        <v>0</v>
      </c>
      <c r="K1653" s="17" t="e">
        <f>Tabuľka9[[#This Row],[Cena za MJ s DPH]]*Tabuľka9[[#This Row],[Predpokladaný odber počas 6 mesiacov]]</f>
        <v>#REF!</v>
      </c>
      <c r="L1653" s="1">
        <v>37890115</v>
      </c>
      <c r="M1653" t="e">
        <f>_xlfn.XLOOKUP(Tabuľka9[[#This Row],[IČO]],#REF!,#REF!)</f>
        <v>#REF!</v>
      </c>
      <c r="N1653" t="e">
        <f>_xlfn.XLOOKUP(Tabuľka9[[#This Row],[IČO]],#REF!,#REF!)</f>
        <v>#REF!</v>
      </c>
    </row>
    <row r="1654" spans="1:14" hidden="1" x14ac:dyDescent="0.35">
      <c r="A1654" t="s">
        <v>125</v>
      </c>
      <c r="B1654" t="s">
        <v>142</v>
      </c>
      <c r="C1654" t="s">
        <v>13</v>
      </c>
      <c r="E1654" s="10">
        <f>IF(COUNTIF(cis_DPH!$B$2:$B$84,B1654)&gt;0,D1654*1.1,IF(COUNTIF(cis_DPH!$B$85:$B$171,B1654)&gt;0,D1654*1.2,"chyba"))</f>
        <v>0</v>
      </c>
      <c r="G1654" s="16" t="e">
        <f>_xlfn.XLOOKUP(Tabuľka9[[#This Row],[položka]],#REF!,#REF!)</f>
        <v>#REF!</v>
      </c>
      <c r="I1654" s="15">
        <f>Tabuľka9[[#This Row],[Aktuálna cena v RZ s DPH]]*Tabuľka9[[#This Row],[Priemerný odber za mesiac]]</f>
        <v>0</v>
      </c>
      <c r="K1654" s="17" t="e">
        <f>Tabuľka9[[#This Row],[Cena za MJ s DPH]]*Tabuľka9[[#This Row],[Predpokladaný odber počas 6 mesiacov]]</f>
        <v>#REF!</v>
      </c>
      <c r="L1654" s="1">
        <v>37890115</v>
      </c>
      <c r="M1654" t="e">
        <f>_xlfn.XLOOKUP(Tabuľka9[[#This Row],[IČO]],#REF!,#REF!)</f>
        <v>#REF!</v>
      </c>
      <c r="N1654" t="e">
        <f>_xlfn.XLOOKUP(Tabuľka9[[#This Row],[IČO]],#REF!,#REF!)</f>
        <v>#REF!</v>
      </c>
    </row>
    <row r="1655" spans="1:14" hidden="1" x14ac:dyDescent="0.35">
      <c r="A1655" t="s">
        <v>125</v>
      </c>
      <c r="B1655" t="s">
        <v>143</v>
      </c>
      <c r="C1655" t="s">
        <v>13</v>
      </c>
      <c r="E1655" s="10">
        <f>IF(COUNTIF(cis_DPH!$B$2:$B$84,B1655)&gt;0,D1655*1.1,IF(COUNTIF(cis_DPH!$B$85:$B$171,B1655)&gt;0,D1655*1.2,"chyba"))</f>
        <v>0</v>
      </c>
      <c r="G1655" s="16" t="e">
        <f>_xlfn.XLOOKUP(Tabuľka9[[#This Row],[položka]],#REF!,#REF!)</f>
        <v>#REF!</v>
      </c>
      <c r="I1655" s="15">
        <f>Tabuľka9[[#This Row],[Aktuálna cena v RZ s DPH]]*Tabuľka9[[#This Row],[Priemerný odber za mesiac]]</f>
        <v>0</v>
      </c>
      <c r="K1655" s="17" t="e">
        <f>Tabuľka9[[#This Row],[Cena za MJ s DPH]]*Tabuľka9[[#This Row],[Predpokladaný odber počas 6 mesiacov]]</f>
        <v>#REF!</v>
      </c>
      <c r="L1655" s="1">
        <v>37890115</v>
      </c>
      <c r="M1655" t="e">
        <f>_xlfn.XLOOKUP(Tabuľka9[[#This Row],[IČO]],#REF!,#REF!)</f>
        <v>#REF!</v>
      </c>
      <c r="N1655" t="e">
        <f>_xlfn.XLOOKUP(Tabuľka9[[#This Row],[IČO]],#REF!,#REF!)</f>
        <v>#REF!</v>
      </c>
    </row>
    <row r="1656" spans="1:14" hidden="1" x14ac:dyDescent="0.35">
      <c r="A1656" t="s">
        <v>125</v>
      </c>
      <c r="B1656" t="s">
        <v>144</v>
      </c>
      <c r="C1656" t="s">
        <v>13</v>
      </c>
      <c r="E1656" s="10">
        <f>IF(COUNTIF(cis_DPH!$B$2:$B$84,B1656)&gt;0,D1656*1.1,IF(COUNTIF(cis_DPH!$B$85:$B$171,B1656)&gt;0,D1656*1.2,"chyba"))</f>
        <v>0</v>
      </c>
      <c r="G1656" s="16" t="e">
        <f>_xlfn.XLOOKUP(Tabuľka9[[#This Row],[položka]],#REF!,#REF!)</f>
        <v>#REF!</v>
      </c>
      <c r="I1656" s="15">
        <f>Tabuľka9[[#This Row],[Aktuálna cena v RZ s DPH]]*Tabuľka9[[#This Row],[Priemerný odber za mesiac]]</f>
        <v>0</v>
      </c>
      <c r="K1656" s="17" t="e">
        <f>Tabuľka9[[#This Row],[Cena za MJ s DPH]]*Tabuľka9[[#This Row],[Predpokladaný odber počas 6 mesiacov]]</f>
        <v>#REF!</v>
      </c>
      <c r="L1656" s="1">
        <v>37890115</v>
      </c>
      <c r="M1656" t="e">
        <f>_xlfn.XLOOKUP(Tabuľka9[[#This Row],[IČO]],#REF!,#REF!)</f>
        <v>#REF!</v>
      </c>
      <c r="N1656" t="e">
        <f>_xlfn.XLOOKUP(Tabuľka9[[#This Row],[IČO]],#REF!,#REF!)</f>
        <v>#REF!</v>
      </c>
    </row>
    <row r="1657" spans="1:14" hidden="1" x14ac:dyDescent="0.35">
      <c r="A1657" t="s">
        <v>125</v>
      </c>
      <c r="B1657" t="s">
        <v>145</v>
      </c>
      <c r="C1657" t="s">
        <v>13</v>
      </c>
      <c r="D1657" s="9">
        <v>6</v>
      </c>
      <c r="E1657" s="10">
        <f>IF(COUNTIF(cis_DPH!$B$2:$B$84,B1657)&gt;0,D1657*1.1,IF(COUNTIF(cis_DPH!$B$85:$B$171,B1657)&gt;0,D1657*1.2,"chyba"))</f>
        <v>7.1999999999999993</v>
      </c>
      <c r="G1657" s="16" t="e">
        <f>_xlfn.XLOOKUP(Tabuľka9[[#This Row],[položka]],#REF!,#REF!)</f>
        <v>#REF!</v>
      </c>
      <c r="H1657">
        <v>10</v>
      </c>
      <c r="I1657" s="15">
        <f>Tabuľka9[[#This Row],[Aktuálna cena v RZ s DPH]]*Tabuľka9[[#This Row],[Priemerný odber za mesiac]]</f>
        <v>72</v>
      </c>
      <c r="J1657">
        <v>50</v>
      </c>
      <c r="K1657" s="17" t="e">
        <f>Tabuľka9[[#This Row],[Cena za MJ s DPH]]*Tabuľka9[[#This Row],[Predpokladaný odber počas 6 mesiacov]]</f>
        <v>#REF!</v>
      </c>
      <c r="L1657" s="1">
        <v>37890115</v>
      </c>
      <c r="M1657" t="e">
        <f>_xlfn.XLOOKUP(Tabuľka9[[#This Row],[IČO]],#REF!,#REF!)</f>
        <v>#REF!</v>
      </c>
      <c r="N1657" t="e">
        <f>_xlfn.XLOOKUP(Tabuľka9[[#This Row],[IČO]],#REF!,#REF!)</f>
        <v>#REF!</v>
      </c>
    </row>
    <row r="1658" spans="1:14" hidden="1" x14ac:dyDescent="0.35">
      <c r="A1658" t="s">
        <v>125</v>
      </c>
      <c r="B1658" t="s">
        <v>146</v>
      </c>
      <c r="C1658" t="s">
        <v>13</v>
      </c>
      <c r="E1658" s="10">
        <f>IF(COUNTIF(cis_DPH!$B$2:$B$84,B1658)&gt;0,D1658*1.1,IF(COUNTIF(cis_DPH!$B$85:$B$171,B1658)&gt;0,D1658*1.2,"chyba"))</f>
        <v>0</v>
      </c>
      <c r="G1658" s="16" t="e">
        <f>_xlfn.XLOOKUP(Tabuľka9[[#This Row],[položka]],#REF!,#REF!)</f>
        <v>#REF!</v>
      </c>
      <c r="I1658" s="15">
        <f>Tabuľka9[[#This Row],[Aktuálna cena v RZ s DPH]]*Tabuľka9[[#This Row],[Priemerný odber za mesiac]]</f>
        <v>0</v>
      </c>
      <c r="K1658" s="17" t="e">
        <f>Tabuľka9[[#This Row],[Cena za MJ s DPH]]*Tabuľka9[[#This Row],[Predpokladaný odber počas 6 mesiacov]]</f>
        <v>#REF!</v>
      </c>
      <c r="L1658" s="1">
        <v>37890115</v>
      </c>
      <c r="M1658" t="e">
        <f>_xlfn.XLOOKUP(Tabuľka9[[#This Row],[IČO]],#REF!,#REF!)</f>
        <v>#REF!</v>
      </c>
      <c r="N1658" t="e">
        <f>_xlfn.XLOOKUP(Tabuľka9[[#This Row],[IČO]],#REF!,#REF!)</f>
        <v>#REF!</v>
      </c>
    </row>
    <row r="1659" spans="1:14" hidden="1" x14ac:dyDescent="0.35">
      <c r="A1659" t="s">
        <v>125</v>
      </c>
      <c r="B1659" t="s">
        <v>147</v>
      </c>
      <c r="C1659" t="s">
        <v>13</v>
      </c>
      <c r="E1659" s="10">
        <f>IF(COUNTIF(cis_DPH!$B$2:$B$84,B1659)&gt;0,D1659*1.1,IF(COUNTIF(cis_DPH!$B$85:$B$171,B1659)&gt;0,D1659*1.2,"chyba"))</f>
        <v>0</v>
      </c>
      <c r="G1659" s="16" t="e">
        <f>_xlfn.XLOOKUP(Tabuľka9[[#This Row],[položka]],#REF!,#REF!)</f>
        <v>#REF!</v>
      </c>
      <c r="I1659" s="15">
        <f>Tabuľka9[[#This Row],[Aktuálna cena v RZ s DPH]]*Tabuľka9[[#This Row],[Priemerný odber za mesiac]]</f>
        <v>0</v>
      </c>
      <c r="K1659" s="17" t="e">
        <f>Tabuľka9[[#This Row],[Cena za MJ s DPH]]*Tabuľka9[[#This Row],[Predpokladaný odber počas 6 mesiacov]]</f>
        <v>#REF!</v>
      </c>
      <c r="L1659" s="1">
        <v>37890115</v>
      </c>
      <c r="M1659" t="e">
        <f>_xlfn.XLOOKUP(Tabuľka9[[#This Row],[IČO]],#REF!,#REF!)</f>
        <v>#REF!</v>
      </c>
      <c r="N1659" t="e">
        <f>_xlfn.XLOOKUP(Tabuľka9[[#This Row],[IČO]],#REF!,#REF!)</f>
        <v>#REF!</v>
      </c>
    </row>
    <row r="1660" spans="1:14" hidden="1" x14ac:dyDescent="0.35">
      <c r="A1660" t="s">
        <v>125</v>
      </c>
      <c r="B1660" t="s">
        <v>148</v>
      </c>
      <c r="C1660" t="s">
        <v>13</v>
      </c>
      <c r="E1660" s="10">
        <f>IF(COUNTIF(cis_DPH!$B$2:$B$84,B1660)&gt;0,D1660*1.1,IF(COUNTIF(cis_DPH!$B$85:$B$171,B1660)&gt;0,D1660*1.2,"chyba"))</f>
        <v>0</v>
      </c>
      <c r="G1660" s="16" t="e">
        <f>_xlfn.XLOOKUP(Tabuľka9[[#This Row],[položka]],#REF!,#REF!)</f>
        <v>#REF!</v>
      </c>
      <c r="I1660" s="15">
        <f>Tabuľka9[[#This Row],[Aktuálna cena v RZ s DPH]]*Tabuľka9[[#This Row],[Priemerný odber za mesiac]]</f>
        <v>0</v>
      </c>
      <c r="K1660" s="17" t="e">
        <f>Tabuľka9[[#This Row],[Cena za MJ s DPH]]*Tabuľka9[[#This Row],[Predpokladaný odber počas 6 mesiacov]]</f>
        <v>#REF!</v>
      </c>
      <c r="L1660" s="1">
        <v>37890115</v>
      </c>
      <c r="M1660" t="e">
        <f>_xlfn.XLOOKUP(Tabuľka9[[#This Row],[IČO]],#REF!,#REF!)</f>
        <v>#REF!</v>
      </c>
      <c r="N1660" t="e">
        <f>_xlfn.XLOOKUP(Tabuľka9[[#This Row],[IČO]],#REF!,#REF!)</f>
        <v>#REF!</v>
      </c>
    </row>
    <row r="1661" spans="1:14" hidden="1" x14ac:dyDescent="0.35">
      <c r="A1661" t="s">
        <v>125</v>
      </c>
      <c r="B1661" t="s">
        <v>149</v>
      </c>
      <c r="C1661" t="s">
        <v>13</v>
      </c>
      <c r="E1661" s="10">
        <f>IF(COUNTIF(cis_DPH!$B$2:$B$84,B1661)&gt;0,D1661*1.1,IF(COUNTIF(cis_DPH!$B$85:$B$171,B1661)&gt;0,D1661*1.2,"chyba"))</f>
        <v>0</v>
      </c>
      <c r="G1661" s="16" t="e">
        <f>_xlfn.XLOOKUP(Tabuľka9[[#This Row],[položka]],#REF!,#REF!)</f>
        <v>#REF!</v>
      </c>
      <c r="I1661" s="15">
        <f>Tabuľka9[[#This Row],[Aktuálna cena v RZ s DPH]]*Tabuľka9[[#This Row],[Priemerný odber za mesiac]]</f>
        <v>0</v>
      </c>
      <c r="K1661" s="17" t="e">
        <f>Tabuľka9[[#This Row],[Cena za MJ s DPH]]*Tabuľka9[[#This Row],[Predpokladaný odber počas 6 mesiacov]]</f>
        <v>#REF!</v>
      </c>
      <c r="L1661" s="1">
        <v>37890115</v>
      </c>
      <c r="M1661" t="e">
        <f>_xlfn.XLOOKUP(Tabuľka9[[#This Row],[IČO]],#REF!,#REF!)</f>
        <v>#REF!</v>
      </c>
      <c r="N1661" t="e">
        <f>_xlfn.XLOOKUP(Tabuľka9[[#This Row],[IČO]],#REF!,#REF!)</f>
        <v>#REF!</v>
      </c>
    </row>
    <row r="1662" spans="1:14" hidden="1" x14ac:dyDescent="0.35">
      <c r="A1662" t="s">
        <v>125</v>
      </c>
      <c r="B1662" t="s">
        <v>150</v>
      </c>
      <c r="C1662" t="s">
        <v>13</v>
      </c>
      <c r="E1662" s="10">
        <f>IF(COUNTIF(cis_DPH!$B$2:$B$84,B1662)&gt;0,D1662*1.1,IF(COUNTIF(cis_DPH!$B$85:$B$171,B1662)&gt;0,D1662*1.2,"chyba"))</f>
        <v>0</v>
      </c>
      <c r="G1662" s="16" t="e">
        <f>_xlfn.XLOOKUP(Tabuľka9[[#This Row],[položka]],#REF!,#REF!)</f>
        <v>#REF!</v>
      </c>
      <c r="I1662" s="15">
        <f>Tabuľka9[[#This Row],[Aktuálna cena v RZ s DPH]]*Tabuľka9[[#This Row],[Priemerný odber za mesiac]]</f>
        <v>0</v>
      </c>
      <c r="K1662" s="17" t="e">
        <f>Tabuľka9[[#This Row],[Cena za MJ s DPH]]*Tabuľka9[[#This Row],[Predpokladaný odber počas 6 mesiacov]]</f>
        <v>#REF!</v>
      </c>
      <c r="L1662" s="1">
        <v>37890115</v>
      </c>
      <c r="M1662" t="e">
        <f>_xlfn.XLOOKUP(Tabuľka9[[#This Row],[IČO]],#REF!,#REF!)</f>
        <v>#REF!</v>
      </c>
      <c r="N1662" t="e">
        <f>_xlfn.XLOOKUP(Tabuľka9[[#This Row],[IČO]],#REF!,#REF!)</f>
        <v>#REF!</v>
      </c>
    </row>
    <row r="1663" spans="1:14" hidden="1" x14ac:dyDescent="0.35">
      <c r="A1663" t="s">
        <v>125</v>
      </c>
      <c r="B1663" t="s">
        <v>151</v>
      </c>
      <c r="C1663" t="s">
        <v>13</v>
      </c>
      <c r="E1663" s="10">
        <f>IF(COUNTIF(cis_DPH!$B$2:$B$84,B1663)&gt;0,D1663*1.1,IF(COUNTIF(cis_DPH!$B$85:$B$171,B1663)&gt;0,D1663*1.2,"chyba"))</f>
        <v>0</v>
      </c>
      <c r="G1663" s="16" t="e">
        <f>_xlfn.XLOOKUP(Tabuľka9[[#This Row],[položka]],#REF!,#REF!)</f>
        <v>#REF!</v>
      </c>
      <c r="I1663" s="15">
        <f>Tabuľka9[[#This Row],[Aktuálna cena v RZ s DPH]]*Tabuľka9[[#This Row],[Priemerný odber za mesiac]]</f>
        <v>0</v>
      </c>
      <c r="K1663" s="17" t="e">
        <f>Tabuľka9[[#This Row],[Cena za MJ s DPH]]*Tabuľka9[[#This Row],[Predpokladaný odber počas 6 mesiacov]]</f>
        <v>#REF!</v>
      </c>
      <c r="L1663" s="1">
        <v>37890115</v>
      </c>
      <c r="M1663" t="e">
        <f>_xlfn.XLOOKUP(Tabuľka9[[#This Row],[IČO]],#REF!,#REF!)</f>
        <v>#REF!</v>
      </c>
      <c r="N1663" t="e">
        <f>_xlfn.XLOOKUP(Tabuľka9[[#This Row],[IČO]],#REF!,#REF!)</f>
        <v>#REF!</v>
      </c>
    </row>
    <row r="1664" spans="1:14" hidden="1" x14ac:dyDescent="0.35">
      <c r="A1664" t="s">
        <v>125</v>
      </c>
      <c r="B1664" t="s">
        <v>152</v>
      </c>
      <c r="C1664" t="s">
        <v>13</v>
      </c>
      <c r="D1664" s="9">
        <v>7</v>
      </c>
      <c r="E1664" s="10">
        <f>IF(COUNTIF(cis_DPH!$B$2:$B$84,B1664)&gt;0,D1664*1.1,IF(COUNTIF(cis_DPH!$B$85:$B$171,B1664)&gt;0,D1664*1.2,"chyba"))</f>
        <v>8.4</v>
      </c>
      <c r="G1664" s="16" t="e">
        <f>_xlfn.XLOOKUP(Tabuľka9[[#This Row],[položka]],#REF!,#REF!)</f>
        <v>#REF!</v>
      </c>
      <c r="H1664">
        <v>10</v>
      </c>
      <c r="I1664" s="15">
        <f>Tabuľka9[[#This Row],[Aktuálna cena v RZ s DPH]]*Tabuľka9[[#This Row],[Priemerný odber za mesiac]]</f>
        <v>84</v>
      </c>
      <c r="J1664">
        <v>40</v>
      </c>
      <c r="K1664" s="17" t="e">
        <f>Tabuľka9[[#This Row],[Cena za MJ s DPH]]*Tabuľka9[[#This Row],[Predpokladaný odber počas 6 mesiacov]]</f>
        <v>#REF!</v>
      </c>
      <c r="L1664" s="1">
        <v>37890115</v>
      </c>
      <c r="M1664" t="e">
        <f>_xlfn.XLOOKUP(Tabuľka9[[#This Row],[IČO]],#REF!,#REF!)</f>
        <v>#REF!</v>
      </c>
      <c r="N1664" t="e">
        <f>_xlfn.XLOOKUP(Tabuľka9[[#This Row],[IČO]],#REF!,#REF!)</f>
        <v>#REF!</v>
      </c>
    </row>
    <row r="1665" spans="1:14" hidden="1" x14ac:dyDescent="0.35">
      <c r="A1665" t="s">
        <v>125</v>
      </c>
      <c r="B1665" t="s">
        <v>153</v>
      </c>
      <c r="C1665" t="s">
        <v>13</v>
      </c>
      <c r="E1665" s="10">
        <f>IF(COUNTIF(cis_DPH!$B$2:$B$84,B1665)&gt;0,D1665*1.1,IF(COUNTIF(cis_DPH!$B$85:$B$171,B1665)&gt;0,D1665*1.2,"chyba"))</f>
        <v>0</v>
      </c>
      <c r="G1665" s="16" t="e">
        <f>_xlfn.XLOOKUP(Tabuľka9[[#This Row],[položka]],#REF!,#REF!)</f>
        <v>#REF!</v>
      </c>
      <c r="I1665" s="15">
        <f>Tabuľka9[[#This Row],[Aktuálna cena v RZ s DPH]]*Tabuľka9[[#This Row],[Priemerný odber za mesiac]]</f>
        <v>0</v>
      </c>
      <c r="K1665" s="17" t="e">
        <f>Tabuľka9[[#This Row],[Cena za MJ s DPH]]*Tabuľka9[[#This Row],[Predpokladaný odber počas 6 mesiacov]]</f>
        <v>#REF!</v>
      </c>
      <c r="L1665" s="1">
        <v>37890115</v>
      </c>
      <c r="M1665" t="e">
        <f>_xlfn.XLOOKUP(Tabuľka9[[#This Row],[IČO]],#REF!,#REF!)</f>
        <v>#REF!</v>
      </c>
      <c r="N1665" t="e">
        <f>_xlfn.XLOOKUP(Tabuľka9[[#This Row],[IČO]],#REF!,#REF!)</f>
        <v>#REF!</v>
      </c>
    </row>
    <row r="1666" spans="1:14" hidden="1" x14ac:dyDescent="0.35">
      <c r="A1666" t="s">
        <v>125</v>
      </c>
      <c r="B1666" t="s">
        <v>154</v>
      </c>
      <c r="C1666" t="s">
        <v>13</v>
      </c>
      <c r="E1666" s="10">
        <f>IF(COUNTIF(cis_DPH!$B$2:$B$84,B1666)&gt;0,D1666*1.1,IF(COUNTIF(cis_DPH!$B$85:$B$171,B1666)&gt;0,D1666*1.2,"chyba"))</f>
        <v>0</v>
      </c>
      <c r="G1666" s="16" t="e">
        <f>_xlfn.XLOOKUP(Tabuľka9[[#This Row],[položka]],#REF!,#REF!)</f>
        <v>#REF!</v>
      </c>
      <c r="I1666" s="15">
        <f>Tabuľka9[[#This Row],[Aktuálna cena v RZ s DPH]]*Tabuľka9[[#This Row],[Priemerný odber za mesiac]]</f>
        <v>0</v>
      </c>
      <c r="K1666" s="17" t="e">
        <f>Tabuľka9[[#This Row],[Cena za MJ s DPH]]*Tabuľka9[[#This Row],[Predpokladaný odber počas 6 mesiacov]]</f>
        <v>#REF!</v>
      </c>
      <c r="L1666" s="1">
        <v>37890115</v>
      </c>
      <c r="M1666" t="e">
        <f>_xlfn.XLOOKUP(Tabuľka9[[#This Row],[IČO]],#REF!,#REF!)</f>
        <v>#REF!</v>
      </c>
      <c r="N1666" t="e">
        <f>_xlfn.XLOOKUP(Tabuľka9[[#This Row],[IČO]],#REF!,#REF!)</f>
        <v>#REF!</v>
      </c>
    </row>
    <row r="1667" spans="1:14" hidden="1" x14ac:dyDescent="0.35">
      <c r="A1667" t="s">
        <v>125</v>
      </c>
      <c r="B1667" t="s">
        <v>155</v>
      </c>
      <c r="C1667" t="s">
        <v>13</v>
      </c>
      <c r="E1667" s="10">
        <f>IF(COUNTIF(cis_DPH!$B$2:$B$84,B1667)&gt;0,D1667*1.1,IF(COUNTIF(cis_DPH!$B$85:$B$171,B1667)&gt;0,D1667*1.2,"chyba"))</f>
        <v>0</v>
      </c>
      <c r="G1667" s="16" t="e">
        <f>_xlfn.XLOOKUP(Tabuľka9[[#This Row],[položka]],#REF!,#REF!)</f>
        <v>#REF!</v>
      </c>
      <c r="I1667" s="15">
        <f>Tabuľka9[[#This Row],[Aktuálna cena v RZ s DPH]]*Tabuľka9[[#This Row],[Priemerný odber za mesiac]]</f>
        <v>0</v>
      </c>
      <c r="K1667" s="17" t="e">
        <f>Tabuľka9[[#This Row],[Cena za MJ s DPH]]*Tabuľka9[[#This Row],[Predpokladaný odber počas 6 mesiacov]]</f>
        <v>#REF!</v>
      </c>
      <c r="L1667" s="1">
        <v>37890115</v>
      </c>
      <c r="M1667" t="e">
        <f>_xlfn.XLOOKUP(Tabuľka9[[#This Row],[IČO]],#REF!,#REF!)</f>
        <v>#REF!</v>
      </c>
      <c r="N1667" t="e">
        <f>_xlfn.XLOOKUP(Tabuľka9[[#This Row],[IČO]],#REF!,#REF!)</f>
        <v>#REF!</v>
      </c>
    </row>
    <row r="1668" spans="1:14" hidden="1" x14ac:dyDescent="0.35">
      <c r="A1668" t="s">
        <v>125</v>
      </c>
      <c r="B1668" t="s">
        <v>156</v>
      </c>
      <c r="C1668" t="s">
        <v>13</v>
      </c>
      <c r="D1668" s="9">
        <v>8</v>
      </c>
      <c r="E1668" s="10">
        <f>IF(COUNTIF(cis_DPH!$B$2:$B$84,B1668)&gt;0,D1668*1.1,IF(COUNTIF(cis_DPH!$B$85:$B$171,B1668)&gt;0,D1668*1.2,"chyba"))</f>
        <v>9.6</v>
      </c>
      <c r="G1668" s="16" t="e">
        <f>_xlfn.XLOOKUP(Tabuľka9[[#This Row],[položka]],#REF!,#REF!)</f>
        <v>#REF!</v>
      </c>
      <c r="H1668">
        <v>5</v>
      </c>
      <c r="I1668" s="15">
        <f>Tabuľka9[[#This Row],[Aktuálna cena v RZ s DPH]]*Tabuľka9[[#This Row],[Priemerný odber za mesiac]]</f>
        <v>48</v>
      </c>
      <c r="J1668">
        <v>20</v>
      </c>
      <c r="K1668" s="17" t="e">
        <f>Tabuľka9[[#This Row],[Cena za MJ s DPH]]*Tabuľka9[[#This Row],[Predpokladaný odber počas 6 mesiacov]]</f>
        <v>#REF!</v>
      </c>
      <c r="L1668" s="1">
        <v>37890115</v>
      </c>
      <c r="M1668" t="e">
        <f>_xlfn.XLOOKUP(Tabuľka9[[#This Row],[IČO]],#REF!,#REF!)</f>
        <v>#REF!</v>
      </c>
      <c r="N1668" t="e">
        <f>_xlfn.XLOOKUP(Tabuľka9[[#This Row],[IČO]],#REF!,#REF!)</f>
        <v>#REF!</v>
      </c>
    </row>
    <row r="1669" spans="1:14" hidden="1" x14ac:dyDescent="0.35">
      <c r="A1669" t="s">
        <v>125</v>
      </c>
      <c r="B1669" t="s">
        <v>157</v>
      </c>
      <c r="C1669" t="s">
        <v>13</v>
      </c>
      <c r="E1669" s="10">
        <f>IF(COUNTIF(cis_DPH!$B$2:$B$84,B1669)&gt;0,D1669*1.1,IF(COUNTIF(cis_DPH!$B$85:$B$171,B1669)&gt;0,D1669*1.2,"chyba"))</f>
        <v>0</v>
      </c>
      <c r="G1669" s="16" t="e">
        <f>_xlfn.XLOOKUP(Tabuľka9[[#This Row],[položka]],#REF!,#REF!)</f>
        <v>#REF!</v>
      </c>
      <c r="I1669" s="15">
        <f>Tabuľka9[[#This Row],[Aktuálna cena v RZ s DPH]]*Tabuľka9[[#This Row],[Priemerný odber za mesiac]]</f>
        <v>0</v>
      </c>
      <c r="K1669" s="17" t="e">
        <f>Tabuľka9[[#This Row],[Cena za MJ s DPH]]*Tabuľka9[[#This Row],[Predpokladaný odber počas 6 mesiacov]]</f>
        <v>#REF!</v>
      </c>
      <c r="L1669" s="1">
        <v>37890115</v>
      </c>
      <c r="M1669" t="e">
        <f>_xlfn.XLOOKUP(Tabuľka9[[#This Row],[IČO]],#REF!,#REF!)</f>
        <v>#REF!</v>
      </c>
      <c r="N1669" t="e">
        <f>_xlfn.XLOOKUP(Tabuľka9[[#This Row],[IČO]],#REF!,#REF!)</f>
        <v>#REF!</v>
      </c>
    </row>
    <row r="1670" spans="1:14" hidden="1" x14ac:dyDescent="0.35">
      <c r="A1670" t="s">
        <v>125</v>
      </c>
      <c r="B1670" t="s">
        <v>158</v>
      </c>
      <c r="C1670" t="s">
        <v>13</v>
      </c>
      <c r="E1670" s="10">
        <f>IF(COUNTIF(cis_DPH!$B$2:$B$84,B1670)&gt;0,D1670*1.1,IF(COUNTIF(cis_DPH!$B$85:$B$171,B1670)&gt;0,D1670*1.2,"chyba"))</f>
        <v>0</v>
      </c>
      <c r="G1670" s="16" t="e">
        <f>_xlfn.XLOOKUP(Tabuľka9[[#This Row],[položka]],#REF!,#REF!)</f>
        <v>#REF!</v>
      </c>
      <c r="I1670" s="15">
        <f>Tabuľka9[[#This Row],[Aktuálna cena v RZ s DPH]]*Tabuľka9[[#This Row],[Priemerný odber za mesiac]]</f>
        <v>0</v>
      </c>
      <c r="K1670" s="17" t="e">
        <f>Tabuľka9[[#This Row],[Cena za MJ s DPH]]*Tabuľka9[[#This Row],[Predpokladaný odber počas 6 mesiacov]]</f>
        <v>#REF!</v>
      </c>
      <c r="L1670" s="1">
        <v>37890115</v>
      </c>
      <c r="M1670" t="e">
        <f>_xlfn.XLOOKUP(Tabuľka9[[#This Row],[IČO]],#REF!,#REF!)</f>
        <v>#REF!</v>
      </c>
      <c r="N1670" t="e">
        <f>_xlfn.XLOOKUP(Tabuľka9[[#This Row],[IČO]],#REF!,#REF!)</f>
        <v>#REF!</v>
      </c>
    </row>
    <row r="1671" spans="1:14" hidden="1" x14ac:dyDescent="0.35">
      <c r="A1671" t="s">
        <v>125</v>
      </c>
      <c r="B1671" t="s">
        <v>159</v>
      </c>
      <c r="C1671" t="s">
        <v>13</v>
      </c>
      <c r="E1671" s="10">
        <f>IF(COUNTIF(cis_DPH!$B$2:$B$84,B1671)&gt;0,D1671*1.1,IF(COUNTIF(cis_DPH!$B$85:$B$171,B1671)&gt;0,D1671*1.2,"chyba"))</f>
        <v>0</v>
      </c>
      <c r="G1671" s="16" t="e">
        <f>_xlfn.XLOOKUP(Tabuľka9[[#This Row],[položka]],#REF!,#REF!)</f>
        <v>#REF!</v>
      </c>
      <c r="I1671" s="15">
        <f>Tabuľka9[[#This Row],[Aktuálna cena v RZ s DPH]]*Tabuľka9[[#This Row],[Priemerný odber za mesiac]]</f>
        <v>0</v>
      </c>
      <c r="K1671" s="17" t="e">
        <f>Tabuľka9[[#This Row],[Cena za MJ s DPH]]*Tabuľka9[[#This Row],[Predpokladaný odber počas 6 mesiacov]]</f>
        <v>#REF!</v>
      </c>
      <c r="L1671" s="1">
        <v>37890115</v>
      </c>
      <c r="M1671" t="e">
        <f>_xlfn.XLOOKUP(Tabuľka9[[#This Row],[IČO]],#REF!,#REF!)</f>
        <v>#REF!</v>
      </c>
      <c r="N1671" t="e">
        <f>_xlfn.XLOOKUP(Tabuľka9[[#This Row],[IČO]],#REF!,#REF!)</f>
        <v>#REF!</v>
      </c>
    </row>
    <row r="1672" spans="1:14" hidden="1" x14ac:dyDescent="0.35">
      <c r="A1672" t="s">
        <v>125</v>
      </c>
      <c r="B1672" t="s">
        <v>160</v>
      </c>
      <c r="C1672" t="s">
        <v>13</v>
      </c>
      <c r="E1672" s="10">
        <f>IF(COUNTIF(cis_DPH!$B$2:$B$84,B1672)&gt;0,D1672*1.1,IF(COUNTIF(cis_DPH!$B$85:$B$171,B1672)&gt;0,D1672*1.2,"chyba"))</f>
        <v>0</v>
      </c>
      <c r="G1672" s="16" t="e">
        <f>_xlfn.XLOOKUP(Tabuľka9[[#This Row],[položka]],#REF!,#REF!)</f>
        <v>#REF!</v>
      </c>
      <c r="I1672" s="15">
        <f>Tabuľka9[[#This Row],[Aktuálna cena v RZ s DPH]]*Tabuľka9[[#This Row],[Priemerný odber za mesiac]]</f>
        <v>0</v>
      </c>
      <c r="K1672" s="17" t="e">
        <f>Tabuľka9[[#This Row],[Cena za MJ s DPH]]*Tabuľka9[[#This Row],[Predpokladaný odber počas 6 mesiacov]]</f>
        <v>#REF!</v>
      </c>
      <c r="L1672" s="1">
        <v>37890115</v>
      </c>
      <c r="M1672" t="e">
        <f>_xlfn.XLOOKUP(Tabuľka9[[#This Row],[IČO]],#REF!,#REF!)</f>
        <v>#REF!</v>
      </c>
      <c r="N1672" t="e">
        <f>_xlfn.XLOOKUP(Tabuľka9[[#This Row],[IČO]],#REF!,#REF!)</f>
        <v>#REF!</v>
      </c>
    </row>
    <row r="1673" spans="1:14" hidden="1" x14ac:dyDescent="0.35">
      <c r="A1673" t="s">
        <v>125</v>
      </c>
      <c r="B1673" t="s">
        <v>161</v>
      </c>
      <c r="C1673" t="s">
        <v>13</v>
      </c>
      <c r="E1673" s="10">
        <f>IF(COUNTIF(cis_DPH!$B$2:$B$84,B1673)&gt;0,D1673*1.1,IF(COUNTIF(cis_DPH!$B$85:$B$171,B1673)&gt;0,D1673*1.2,"chyba"))</f>
        <v>0</v>
      </c>
      <c r="G1673" s="16" t="e">
        <f>_xlfn.XLOOKUP(Tabuľka9[[#This Row],[položka]],#REF!,#REF!)</f>
        <v>#REF!</v>
      </c>
      <c r="I1673" s="15">
        <f>Tabuľka9[[#This Row],[Aktuálna cena v RZ s DPH]]*Tabuľka9[[#This Row],[Priemerný odber za mesiac]]</f>
        <v>0</v>
      </c>
      <c r="K1673" s="17" t="e">
        <f>Tabuľka9[[#This Row],[Cena za MJ s DPH]]*Tabuľka9[[#This Row],[Predpokladaný odber počas 6 mesiacov]]</f>
        <v>#REF!</v>
      </c>
      <c r="L1673" s="1">
        <v>37890115</v>
      </c>
      <c r="M1673" t="e">
        <f>_xlfn.XLOOKUP(Tabuľka9[[#This Row],[IČO]],#REF!,#REF!)</f>
        <v>#REF!</v>
      </c>
      <c r="N1673" t="e">
        <f>_xlfn.XLOOKUP(Tabuľka9[[#This Row],[IČO]],#REF!,#REF!)</f>
        <v>#REF!</v>
      </c>
    </row>
    <row r="1674" spans="1:14" hidden="1" x14ac:dyDescent="0.35">
      <c r="A1674" t="s">
        <v>125</v>
      </c>
      <c r="B1674" t="s">
        <v>162</v>
      </c>
      <c r="C1674" t="s">
        <v>13</v>
      </c>
      <c r="E1674" s="10">
        <f>IF(COUNTIF(cis_DPH!$B$2:$B$84,B1674)&gt;0,D1674*1.1,IF(COUNTIF(cis_DPH!$B$85:$B$171,B1674)&gt;0,D1674*1.2,"chyba"))</f>
        <v>0</v>
      </c>
      <c r="G1674" s="16" t="e">
        <f>_xlfn.XLOOKUP(Tabuľka9[[#This Row],[položka]],#REF!,#REF!)</f>
        <v>#REF!</v>
      </c>
      <c r="I1674" s="15">
        <f>Tabuľka9[[#This Row],[Aktuálna cena v RZ s DPH]]*Tabuľka9[[#This Row],[Priemerný odber za mesiac]]</f>
        <v>0</v>
      </c>
      <c r="K1674" s="17" t="e">
        <f>Tabuľka9[[#This Row],[Cena za MJ s DPH]]*Tabuľka9[[#This Row],[Predpokladaný odber počas 6 mesiacov]]</f>
        <v>#REF!</v>
      </c>
      <c r="L1674" s="1">
        <v>37890115</v>
      </c>
      <c r="M1674" t="e">
        <f>_xlfn.XLOOKUP(Tabuľka9[[#This Row],[IČO]],#REF!,#REF!)</f>
        <v>#REF!</v>
      </c>
      <c r="N1674" t="e">
        <f>_xlfn.XLOOKUP(Tabuľka9[[#This Row],[IČO]],#REF!,#REF!)</f>
        <v>#REF!</v>
      </c>
    </row>
    <row r="1675" spans="1:14" hidden="1" x14ac:dyDescent="0.35">
      <c r="A1675" t="s">
        <v>125</v>
      </c>
      <c r="B1675" t="s">
        <v>163</v>
      </c>
      <c r="C1675" t="s">
        <v>13</v>
      </c>
      <c r="E1675" s="10">
        <f>IF(COUNTIF(cis_DPH!$B$2:$B$84,B1675)&gt;0,D1675*1.1,IF(COUNTIF(cis_DPH!$B$85:$B$171,B1675)&gt;0,D1675*1.2,"chyba"))</f>
        <v>0</v>
      </c>
      <c r="G1675" s="16" t="e">
        <f>_xlfn.XLOOKUP(Tabuľka9[[#This Row],[položka]],#REF!,#REF!)</f>
        <v>#REF!</v>
      </c>
      <c r="I1675" s="15">
        <f>Tabuľka9[[#This Row],[Aktuálna cena v RZ s DPH]]*Tabuľka9[[#This Row],[Priemerný odber za mesiac]]</f>
        <v>0</v>
      </c>
      <c r="K1675" s="17" t="e">
        <f>Tabuľka9[[#This Row],[Cena za MJ s DPH]]*Tabuľka9[[#This Row],[Predpokladaný odber počas 6 mesiacov]]</f>
        <v>#REF!</v>
      </c>
      <c r="L1675" s="1">
        <v>37890115</v>
      </c>
      <c r="M1675" t="e">
        <f>_xlfn.XLOOKUP(Tabuľka9[[#This Row],[IČO]],#REF!,#REF!)</f>
        <v>#REF!</v>
      </c>
      <c r="N1675" t="e">
        <f>_xlfn.XLOOKUP(Tabuľka9[[#This Row],[IČO]],#REF!,#REF!)</f>
        <v>#REF!</v>
      </c>
    </row>
    <row r="1676" spans="1:14" hidden="1" x14ac:dyDescent="0.35">
      <c r="A1676" t="s">
        <v>125</v>
      </c>
      <c r="B1676" t="s">
        <v>164</v>
      </c>
      <c r="C1676" t="s">
        <v>13</v>
      </c>
      <c r="E1676" s="10">
        <f>IF(COUNTIF(cis_DPH!$B$2:$B$84,B1676)&gt;0,D1676*1.1,IF(COUNTIF(cis_DPH!$B$85:$B$171,B1676)&gt;0,D1676*1.2,"chyba"))</f>
        <v>0</v>
      </c>
      <c r="G1676" s="16" t="e">
        <f>_xlfn.XLOOKUP(Tabuľka9[[#This Row],[položka]],#REF!,#REF!)</f>
        <v>#REF!</v>
      </c>
      <c r="I1676" s="15">
        <f>Tabuľka9[[#This Row],[Aktuálna cena v RZ s DPH]]*Tabuľka9[[#This Row],[Priemerný odber za mesiac]]</f>
        <v>0</v>
      </c>
      <c r="K1676" s="17" t="e">
        <f>Tabuľka9[[#This Row],[Cena za MJ s DPH]]*Tabuľka9[[#This Row],[Predpokladaný odber počas 6 mesiacov]]</f>
        <v>#REF!</v>
      </c>
      <c r="L1676" s="1">
        <v>37890115</v>
      </c>
      <c r="M1676" t="e">
        <f>_xlfn.XLOOKUP(Tabuľka9[[#This Row],[IČO]],#REF!,#REF!)</f>
        <v>#REF!</v>
      </c>
      <c r="N1676" t="e">
        <f>_xlfn.XLOOKUP(Tabuľka9[[#This Row],[IČO]],#REF!,#REF!)</f>
        <v>#REF!</v>
      </c>
    </row>
    <row r="1677" spans="1:14" hidden="1" x14ac:dyDescent="0.35">
      <c r="A1677" t="s">
        <v>125</v>
      </c>
      <c r="B1677" t="s">
        <v>165</v>
      </c>
      <c r="C1677" t="s">
        <v>13</v>
      </c>
      <c r="E1677" s="10">
        <f>IF(COUNTIF(cis_DPH!$B$2:$B$84,B1677)&gt;0,D1677*1.1,IF(COUNTIF(cis_DPH!$B$85:$B$171,B1677)&gt;0,D1677*1.2,"chyba"))</f>
        <v>0</v>
      </c>
      <c r="G1677" s="16" t="e">
        <f>_xlfn.XLOOKUP(Tabuľka9[[#This Row],[položka]],#REF!,#REF!)</f>
        <v>#REF!</v>
      </c>
      <c r="I1677" s="15">
        <f>Tabuľka9[[#This Row],[Aktuálna cena v RZ s DPH]]*Tabuľka9[[#This Row],[Priemerný odber za mesiac]]</f>
        <v>0</v>
      </c>
      <c r="K1677" s="17" t="e">
        <f>Tabuľka9[[#This Row],[Cena za MJ s DPH]]*Tabuľka9[[#This Row],[Predpokladaný odber počas 6 mesiacov]]</f>
        <v>#REF!</v>
      </c>
      <c r="L1677" s="1">
        <v>37890115</v>
      </c>
      <c r="M1677" t="e">
        <f>_xlfn.XLOOKUP(Tabuľka9[[#This Row],[IČO]],#REF!,#REF!)</f>
        <v>#REF!</v>
      </c>
      <c r="N1677" t="e">
        <f>_xlfn.XLOOKUP(Tabuľka9[[#This Row],[IČO]],#REF!,#REF!)</f>
        <v>#REF!</v>
      </c>
    </row>
    <row r="1678" spans="1:14" hidden="1" x14ac:dyDescent="0.35">
      <c r="A1678" t="s">
        <v>125</v>
      </c>
      <c r="B1678" t="s">
        <v>166</v>
      </c>
      <c r="C1678" t="s">
        <v>13</v>
      </c>
      <c r="E1678" s="10">
        <f>IF(COUNTIF(cis_DPH!$B$2:$B$84,B1678)&gt;0,D1678*1.1,IF(COUNTIF(cis_DPH!$B$85:$B$171,B1678)&gt;0,D1678*1.2,"chyba"))</f>
        <v>0</v>
      </c>
      <c r="G1678" s="16" t="e">
        <f>_xlfn.XLOOKUP(Tabuľka9[[#This Row],[položka]],#REF!,#REF!)</f>
        <v>#REF!</v>
      </c>
      <c r="I1678" s="15">
        <f>Tabuľka9[[#This Row],[Aktuálna cena v RZ s DPH]]*Tabuľka9[[#This Row],[Priemerný odber za mesiac]]</f>
        <v>0</v>
      </c>
      <c r="K1678" s="17" t="e">
        <f>Tabuľka9[[#This Row],[Cena za MJ s DPH]]*Tabuľka9[[#This Row],[Predpokladaný odber počas 6 mesiacov]]</f>
        <v>#REF!</v>
      </c>
      <c r="L1678" s="1">
        <v>37890115</v>
      </c>
      <c r="M1678" t="e">
        <f>_xlfn.XLOOKUP(Tabuľka9[[#This Row],[IČO]],#REF!,#REF!)</f>
        <v>#REF!</v>
      </c>
      <c r="N1678" t="e">
        <f>_xlfn.XLOOKUP(Tabuľka9[[#This Row],[IČO]],#REF!,#REF!)</f>
        <v>#REF!</v>
      </c>
    </row>
    <row r="1679" spans="1:14" hidden="1" x14ac:dyDescent="0.35">
      <c r="A1679" t="s">
        <v>125</v>
      </c>
      <c r="B1679" t="s">
        <v>167</v>
      </c>
      <c r="C1679" t="s">
        <v>13</v>
      </c>
      <c r="E1679" s="10">
        <f>IF(COUNTIF(cis_DPH!$B$2:$B$84,B1679)&gt;0,D1679*1.1,IF(COUNTIF(cis_DPH!$B$85:$B$171,B1679)&gt;0,D1679*1.2,"chyba"))</f>
        <v>0</v>
      </c>
      <c r="G1679" s="16" t="e">
        <f>_xlfn.XLOOKUP(Tabuľka9[[#This Row],[položka]],#REF!,#REF!)</f>
        <v>#REF!</v>
      </c>
      <c r="I1679" s="15">
        <f>Tabuľka9[[#This Row],[Aktuálna cena v RZ s DPH]]*Tabuľka9[[#This Row],[Priemerný odber za mesiac]]</f>
        <v>0</v>
      </c>
      <c r="K1679" s="17" t="e">
        <f>Tabuľka9[[#This Row],[Cena za MJ s DPH]]*Tabuľka9[[#This Row],[Predpokladaný odber počas 6 mesiacov]]</f>
        <v>#REF!</v>
      </c>
      <c r="L1679" s="1">
        <v>37890115</v>
      </c>
      <c r="M1679" t="e">
        <f>_xlfn.XLOOKUP(Tabuľka9[[#This Row],[IČO]],#REF!,#REF!)</f>
        <v>#REF!</v>
      </c>
      <c r="N1679" t="e">
        <f>_xlfn.XLOOKUP(Tabuľka9[[#This Row],[IČO]],#REF!,#REF!)</f>
        <v>#REF!</v>
      </c>
    </row>
    <row r="1680" spans="1:14" hidden="1" x14ac:dyDescent="0.35">
      <c r="A1680" t="s">
        <v>125</v>
      </c>
      <c r="B1680" t="s">
        <v>168</v>
      </c>
      <c r="C1680" t="s">
        <v>13</v>
      </c>
      <c r="E1680" s="10">
        <f>IF(COUNTIF(cis_DPH!$B$2:$B$84,B1680)&gt;0,D1680*1.1,IF(COUNTIF(cis_DPH!$B$85:$B$171,B1680)&gt;0,D1680*1.2,"chyba"))</f>
        <v>0</v>
      </c>
      <c r="G1680" s="16" t="e">
        <f>_xlfn.XLOOKUP(Tabuľka9[[#This Row],[položka]],#REF!,#REF!)</f>
        <v>#REF!</v>
      </c>
      <c r="I1680" s="15">
        <f>Tabuľka9[[#This Row],[Aktuálna cena v RZ s DPH]]*Tabuľka9[[#This Row],[Priemerný odber za mesiac]]</f>
        <v>0</v>
      </c>
      <c r="K1680" s="17" t="e">
        <f>Tabuľka9[[#This Row],[Cena za MJ s DPH]]*Tabuľka9[[#This Row],[Predpokladaný odber počas 6 mesiacov]]</f>
        <v>#REF!</v>
      </c>
      <c r="L1680" s="1">
        <v>37890115</v>
      </c>
      <c r="M1680" t="e">
        <f>_xlfn.XLOOKUP(Tabuľka9[[#This Row],[IČO]],#REF!,#REF!)</f>
        <v>#REF!</v>
      </c>
      <c r="N1680" t="e">
        <f>_xlfn.XLOOKUP(Tabuľka9[[#This Row],[IČO]],#REF!,#REF!)</f>
        <v>#REF!</v>
      </c>
    </row>
    <row r="1681" spans="1:14" hidden="1" x14ac:dyDescent="0.35">
      <c r="A1681" t="s">
        <v>125</v>
      </c>
      <c r="B1681" t="s">
        <v>169</v>
      </c>
      <c r="C1681" t="s">
        <v>13</v>
      </c>
      <c r="E1681" s="10">
        <f>IF(COUNTIF(cis_DPH!$B$2:$B$84,B1681)&gt;0,D1681*1.1,IF(COUNTIF(cis_DPH!$B$85:$B$171,B1681)&gt;0,D1681*1.2,"chyba"))</f>
        <v>0</v>
      </c>
      <c r="G1681" s="16" t="e">
        <f>_xlfn.XLOOKUP(Tabuľka9[[#This Row],[položka]],#REF!,#REF!)</f>
        <v>#REF!</v>
      </c>
      <c r="I1681" s="15">
        <f>Tabuľka9[[#This Row],[Aktuálna cena v RZ s DPH]]*Tabuľka9[[#This Row],[Priemerný odber za mesiac]]</f>
        <v>0</v>
      </c>
      <c r="K1681" s="17" t="e">
        <f>Tabuľka9[[#This Row],[Cena za MJ s DPH]]*Tabuľka9[[#This Row],[Predpokladaný odber počas 6 mesiacov]]</f>
        <v>#REF!</v>
      </c>
      <c r="L1681" s="1">
        <v>37890115</v>
      </c>
      <c r="M1681" t="e">
        <f>_xlfn.XLOOKUP(Tabuľka9[[#This Row],[IČO]],#REF!,#REF!)</f>
        <v>#REF!</v>
      </c>
      <c r="N1681" t="e">
        <f>_xlfn.XLOOKUP(Tabuľka9[[#This Row],[IČO]],#REF!,#REF!)</f>
        <v>#REF!</v>
      </c>
    </row>
    <row r="1682" spans="1:14" hidden="1" x14ac:dyDescent="0.35">
      <c r="A1682" t="s">
        <v>125</v>
      </c>
      <c r="B1682" t="s">
        <v>170</v>
      </c>
      <c r="C1682" t="s">
        <v>13</v>
      </c>
      <c r="E1682" s="10">
        <f>IF(COUNTIF(cis_DPH!$B$2:$B$84,B1682)&gt;0,D1682*1.1,IF(COUNTIF(cis_DPH!$B$85:$B$171,B1682)&gt;0,D1682*1.2,"chyba"))</f>
        <v>0</v>
      </c>
      <c r="G1682" s="16" t="e">
        <f>_xlfn.XLOOKUP(Tabuľka9[[#This Row],[položka]],#REF!,#REF!)</f>
        <v>#REF!</v>
      </c>
      <c r="I1682" s="15">
        <f>Tabuľka9[[#This Row],[Aktuálna cena v RZ s DPH]]*Tabuľka9[[#This Row],[Priemerný odber za mesiac]]</f>
        <v>0</v>
      </c>
      <c r="K1682" s="17" t="e">
        <f>Tabuľka9[[#This Row],[Cena za MJ s DPH]]*Tabuľka9[[#This Row],[Predpokladaný odber počas 6 mesiacov]]</f>
        <v>#REF!</v>
      </c>
      <c r="L1682" s="1">
        <v>37890115</v>
      </c>
      <c r="M1682" t="e">
        <f>_xlfn.XLOOKUP(Tabuľka9[[#This Row],[IČO]],#REF!,#REF!)</f>
        <v>#REF!</v>
      </c>
      <c r="N1682" t="e">
        <f>_xlfn.XLOOKUP(Tabuľka9[[#This Row],[IČO]],#REF!,#REF!)</f>
        <v>#REF!</v>
      </c>
    </row>
    <row r="1683" spans="1:14" hidden="1" x14ac:dyDescent="0.35">
      <c r="A1683" t="s">
        <v>125</v>
      </c>
      <c r="B1683" t="s">
        <v>171</v>
      </c>
      <c r="C1683" t="s">
        <v>13</v>
      </c>
      <c r="D1683" s="9">
        <v>4.4000000000000004</v>
      </c>
      <c r="E1683" s="10">
        <f>IF(COUNTIF(cis_DPH!$B$2:$B$84,B1683)&gt;0,D1683*1.1,IF(COUNTIF(cis_DPH!$B$85:$B$171,B1683)&gt;0,D1683*1.2,"chyba"))</f>
        <v>5.28</v>
      </c>
      <c r="G1683" s="16" t="e">
        <f>_xlfn.XLOOKUP(Tabuľka9[[#This Row],[položka]],#REF!,#REF!)</f>
        <v>#REF!</v>
      </c>
      <c r="H1683">
        <v>30</v>
      </c>
      <c r="I1683" s="15">
        <f>Tabuľka9[[#This Row],[Aktuálna cena v RZ s DPH]]*Tabuľka9[[#This Row],[Priemerný odber za mesiac]]</f>
        <v>158.4</v>
      </c>
      <c r="J1683">
        <v>120</v>
      </c>
      <c r="K1683" s="17" t="e">
        <f>Tabuľka9[[#This Row],[Cena za MJ s DPH]]*Tabuľka9[[#This Row],[Predpokladaný odber počas 6 mesiacov]]</f>
        <v>#REF!</v>
      </c>
      <c r="L1683" s="1">
        <v>37890115</v>
      </c>
      <c r="M1683" t="e">
        <f>_xlfn.XLOOKUP(Tabuľka9[[#This Row],[IČO]],#REF!,#REF!)</f>
        <v>#REF!</v>
      </c>
      <c r="N1683" t="e">
        <f>_xlfn.XLOOKUP(Tabuľka9[[#This Row],[IČO]],#REF!,#REF!)</f>
        <v>#REF!</v>
      </c>
    </row>
    <row r="1684" spans="1:14" hidden="1" x14ac:dyDescent="0.35">
      <c r="A1684" t="s">
        <v>125</v>
      </c>
      <c r="B1684" t="s">
        <v>172</v>
      </c>
      <c r="C1684" t="s">
        <v>13</v>
      </c>
      <c r="E1684" s="10">
        <f>IF(COUNTIF(cis_DPH!$B$2:$B$84,B1684)&gt;0,D1684*1.1,IF(COUNTIF(cis_DPH!$B$85:$B$171,B1684)&gt;0,D1684*1.2,"chyba"))</f>
        <v>0</v>
      </c>
      <c r="G1684" s="16" t="e">
        <f>_xlfn.XLOOKUP(Tabuľka9[[#This Row],[položka]],#REF!,#REF!)</f>
        <v>#REF!</v>
      </c>
      <c r="I1684" s="15">
        <f>Tabuľka9[[#This Row],[Aktuálna cena v RZ s DPH]]*Tabuľka9[[#This Row],[Priemerný odber za mesiac]]</f>
        <v>0</v>
      </c>
      <c r="K1684" s="17" t="e">
        <f>Tabuľka9[[#This Row],[Cena za MJ s DPH]]*Tabuľka9[[#This Row],[Predpokladaný odber počas 6 mesiacov]]</f>
        <v>#REF!</v>
      </c>
      <c r="L1684" s="1">
        <v>37890115</v>
      </c>
      <c r="M1684" t="e">
        <f>_xlfn.XLOOKUP(Tabuľka9[[#This Row],[IČO]],#REF!,#REF!)</f>
        <v>#REF!</v>
      </c>
      <c r="N1684" t="e">
        <f>_xlfn.XLOOKUP(Tabuľka9[[#This Row],[IČO]],#REF!,#REF!)</f>
        <v>#REF!</v>
      </c>
    </row>
    <row r="1685" spans="1:14" hidden="1" x14ac:dyDescent="0.35">
      <c r="A1685" t="s">
        <v>125</v>
      </c>
      <c r="B1685" t="s">
        <v>173</v>
      </c>
      <c r="C1685" t="s">
        <v>13</v>
      </c>
      <c r="D1685" s="9">
        <v>5.6</v>
      </c>
      <c r="E1685" s="10">
        <f>IF(COUNTIF(cis_DPH!$B$2:$B$84,B1685)&gt;0,D1685*1.1,IF(COUNTIF(cis_DPH!$B$85:$B$171,B1685)&gt;0,D1685*1.2,"chyba"))</f>
        <v>6.72</v>
      </c>
      <c r="G1685" s="16" t="e">
        <f>_xlfn.XLOOKUP(Tabuľka9[[#This Row],[položka]],#REF!,#REF!)</f>
        <v>#REF!</v>
      </c>
      <c r="H1685">
        <v>10</v>
      </c>
      <c r="I1685" s="15">
        <f>Tabuľka9[[#This Row],[Aktuálna cena v RZ s DPH]]*Tabuľka9[[#This Row],[Priemerný odber za mesiac]]</f>
        <v>67.2</v>
      </c>
      <c r="J1685">
        <v>40</v>
      </c>
      <c r="K1685" s="17" t="e">
        <f>Tabuľka9[[#This Row],[Cena za MJ s DPH]]*Tabuľka9[[#This Row],[Predpokladaný odber počas 6 mesiacov]]</f>
        <v>#REF!</v>
      </c>
      <c r="L1685" s="1">
        <v>37890115</v>
      </c>
      <c r="M1685" t="e">
        <f>_xlfn.XLOOKUP(Tabuľka9[[#This Row],[IČO]],#REF!,#REF!)</f>
        <v>#REF!</v>
      </c>
      <c r="N1685" t="e">
        <f>_xlfn.XLOOKUP(Tabuľka9[[#This Row],[IČO]],#REF!,#REF!)</f>
        <v>#REF!</v>
      </c>
    </row>
    <row r="1686" spans="1:14" hidden="1" x14ac:dyDescent="0.35">
      <c r="A1686" t="s">
        <v>125</v>
      </c>
      <c r="B1686" t="s">
        <v>174</v>
      </c>
      <c r="C1686" t="s">
        <v>13</v>
      </c>
      <c r="E1686" s="10">
        <f>IF(COUNTIF(cis_DPH!$B$2:$B$84,B1686)&gt;0,D1686*1.1,IF(COUNTIF(cis_DPH!$B$85:$B$171,B1686)&gt;0,D1686*1.2,"chyba"))</f>
        <v>0</v>
      </c>
      <c r="G1686" s="16" t="e">
        <f>_xlfn.XLOOKUP(Tabuľka9[[#This Row],[položka]],#REF!,#REF!)</f>
        <v>#REF!</v>
      </c>
      <c r="I1686" s="15">
        <f>Tabuľka9[[#This Row],[Aktuálna cena v RZ s DPH]]*Tabuľka9[[#This Row],[Priemerný odber za mesiac]]</f>
        <v>0</v>
      </c>
      <c r="K1686" s="17" t="e">
        <f>Tabuľka9[[#This Row],[Cena za MJ s DPH]]*Tabuľka9[[#This Row],[Predpokladaný odber počas 6 mesiacov]]</f>
        <v>#REF!</v>
      </c>
      <c r="L1686" s="1">
        <v>37890115</v>
      </c>
      <c r="M1686" t="e">
        <f>_xlfn.XLOOKUP(Tabuľka9[[#This Row],[IČO]],#REF!,#REF!)</f>
        <v>#REF!</v>
      </c>
      <c r="N1686" t="e">
        <f>_xlfn.XLOOKUP(Tabuľka9[[#This Row],[IČO]],#REF!,#REF!)</f>
        <v>#REF!</v>
      </c>
    </row>
    <row r="1687" spans="1:14" hidden="1" x14ac:dyDescent="0.35">
      <c r="A1687" t="s">
        <v>125</v>
      </c>
      <c r="B1687" t="s">
        <v>175</v>
      </c>
      <c r="C1687" t="s">
        <v>13</v>
      </c>
      <c r="E1687" s="10">
        <f>IF(COUNTIF(cis_DPH!$B$2:$B$84,B1687)&gt;0,D1687*1.1,IF(COUNTIF(cis_DPH!$B$85:$B$171,B1687)&gt;0,D1687*1.2,"chyba"))</f>
        <v>0</v>
      </c>
      <c r="G1687" s="16" t="e">
        <f>_xlfn.XLOOKUP(Tabuľka9[[#This Row],[položka]],#REF!,#REF!)</f>
        <v>#REF!</v>
      </c>
      <c r="I1687" s="15">
        <f>Tabuľka9[[#This Row],[Aktuálna cena v RZ s DPH]]*Tabuľka9[[#This Row],[Priemerný odber za mesiac]]</f>
        <v>0</v>
      </c>
      <c r="K1687" s="17" t="e">
        <f>Tabuľka9[[#This Row],[Cena za MJ s DPH]]*Tabuľka9[[#This Row],[Predpokladaný odber počas 6 mesiacov]]</f>
        <v>#REF!</v>
      </c>
      <c r="L1687" s="1">
        <v>37890115</v>
      </c>
      <c r="M1687" t="e">
        <f>_xlfn.XLOOKUP(Tabuľka9[[#This Row],[IČO]],#REF!,#REF!)</f>
        <v>#REF!</v>
      </c>
      <c r="N1687" t="e">
        <f>_xlfn.XLOOKUP(Tabuľka9[[#This Row],[IČO]],#REF!,#REF!)</f>
        <v>#REF!</v>
      </c>
    </row>
    <row r="1688" spans="1:14" hidden="1" x14ac:dyDescent="0.35">
      <c r="A1688" t="s">
        <v>125</v>
      </c>
      <c r="B1688" t="s">
        <v>176</v>
      </c>
      <c r="C1688" t="s">
        <v>13</v>
      </c>
      <c r="E1688" s="10">
        <f>IF(COUNTIF(cis_DPH!$B$2:$B$84,B1688)&gt;0,D1688*1.1,IF(COUNTIF(cis_DPH!$B$85:$B$171,B1688)&gt;0,D1688*1.2,"chyba"))</f>
        <v>0</v>
      </c>
      <c r="G1688" s="16" t="e">
        <f>_xlfn.XLOOKUP(Tabuľka9[[#This Row],[položka]],#REF!,#REF!)</f>
        <v>#REF!</v>
      </c>
      <c r="I1688" s="15">
        <f>Tabuľka9[[#This Row],[Aktuálna cena v RZ s DPH]]*Tabuľka9[[#This Row],[Priemerný odber za mesiac]]</f>
        <v>0</v>
      </c>
      <c r="K1688" s="17" t="e">
        <f>Tabuľka9[[#This Row],[Cena za MJ s DPH]]*Tabuľka9[[#This Row],[Predpokladaný odber počas 6 mesiacov]]</f>
        <v>#REF!</v>
      </c>
      <c r="L1688" s="1">
        <v>37890115</v>
      </c>
      <c r="M1688" t="e">
        <f>_xlfn.XLOOKUP(Tabuľka9[[#This Row],[IČO]],#REF!,#REF!)</f>
        <v>#REF!</v>
      </c>
      <c r="N1688" t="e">
        <f>_xlfn.XLOOKUP(Tabuľka9[[#This Row],[IČO]],#REF!,#REF!)</f>
        <v>#REF!</v>
      </c>
    </row>
    <row r="1689" spans="1:14" hidden="1" x14ac:dyDescent="0.35">
      <c r="A1689" t="s">
        <v>125</v>
      </c>
      <c r="B1689" t="s">
        <v>177</v>
      </c>
      <c r="C1689" t="s">
        <v>13</v>
      </c>
      <c r="E1689" s="10">
        <f>IF(COUNTIF(cis_DPH!$B$2:$B$84,B1689)&gt;0,D1689*1.1,IF(COUNTIF(cis_DPH!$B$85:$B$171,B1689)&gt;0,D1689*1.2,"chyba"))</f>
        <v>0</v>
      </c>
      <c r="G1689" s="16" t="e">
        <f>_xlfn.XLOOKUP(Tabuľka9[[#This Row],[položka]],#REF!,#REF!)</f>
        <v>#REF!</v>
      </c>
      <c r="I1689" s="15">
        <f>Tabuľka9[[#This Row],[Aktuálna cena v RZ s DPH]]*Tabuľka9[[#This Row],[Priemerný odber za mesiac]]</f>
        <v>0</v>
      </c>
      <c r="K1689" s="17" t="e">
        <f>Tabuľka9[[#This Row],[Cena za MJ s DPH]]*Tabuľka9[[#This Row],[Predpokladaný odber počas 6 mesiacov]]</f>
        <v>#REF!</v>
      </c>
      <c r="L1689" s="1">
        <v>37890115</v>
      </c>
      <c r="M1689" t="e">
        <f>_xlfn.XLOOKUP(Tabuľka9[[#This Row],[IČO]],#REF!,#REF!)</f>
        <v>#REF!</v>
      </c>
      <c r="N1689" t="e">
        <f>_xlfn.XLOOKUP(Tabuľka9[[#This Row],[IČO]],#REF!,#REF!)</f>
        <v>#REF!</v>
      </c>
    </row>
    <row r="1690" spans="1:14" hidden="1" x14ac:dyDescent="0.35">
      <c r="A1690" t="s">
        <v>125</v>
      </c>
      <c r="B1690" t="s">
        <v>178</v>
      </c>
      <c r="C1690" t="s">
        <v>13</v>
      </c>
      <c r="E1690" s="10">
        <f>IF(COUNTIF(cis_DPH!$B$2:$B$84,B1690)&gt;0,D1690*1.1,IF(COUNTIF(cis_DPH!$B$85:$B$171,B1690)&gt;0,D1690*1.2,"chyba"))</f>
        <v>0</v>
      </c>
      <c r="G1690" s="16" t="e">
        <f>_xlfn.XLOOKUP(Tabuľka9[[#This Row],[položka]],#REF!,#REF!)</f>
        <v>#REF!</v>
      </c>
      <c r="I1690" s="15">
        <f>Tabuľka9[[#This Row],[Aktuálna cena v RZ s DPH]]*Tabuľka9[[#This Row],[Priemerný odber za mesiac]]</f>
        <v>0</v>
      </c>
      <c r="K1690" s="17" t="e">
        <f>Tabuľka9[[#This Row],[Cena za MJ s DPH]]*Tabuľka9[[#This Row],[Predpokladaný odber počas 6 mesiacov]]</f>
        <v>#REF!</v>
      </c>
      <c r="L1690" s="1">
        <v>37890115</v>
      </c>
      <c r="M1690" t="e">
        <f>_xlfn.XLOOKUP(Tabuľka9[[#This Row],[IČO]],#REF!,#REF!)</f>
        <v>#REF!</v>
      </c>
      <c r="N1690" t="e">
        <f>_xlfn.XLOOKUP(Tabuľka9[[#This Row],[IČO]],#REF!,#REF!)</f>
        <v>#REF!</v>
      </c>
    </row>
    <row r="1691" spans="1:14" hidden="1" x14ac:dyDescent="0.35">
      <c r="A1691" t="s">
        <v>125</v>
      </c>
      <c r="B1691" t="s">
        <v>179</v>
      </c>
      <c r="C1691" t="s">
        <v>13</v>
      </c>
      <c r="E1691" s="10">
        <f>IF(COUNTIF(cis_DPH!$B$2:$B$84,B1691)&gt;0,D1691*1.1,IF(COUNTIF(cis_DPH!$B$85:$B$171,B1691)&gt;0,D1691*1.2,"chyba"))</f>
        <v>0</v>
      </c>
      <c r="G1691" s="16" t="e">
        <f>_xlfn.XLOOKUP(Tabuľka9[[#This Row],[položka]],#REF!,#REF!)</f>
        <v>#REF!</v>
      </c>
      <c r="I1691" s="15">
        <f>Tabuľka9[[#This Row],[Aktuálna cena v RZ s DPH]]*Tabuľka9[[#This Row],[Priemerný odber za mesiac]]</f>
        <v>0</v>
      </c>
      <c r="K1691" s="17" t="e">
        <f>Tabuľka9[[#This Row],[Cena za MJ s DPH]]*Tabuľka9[[#This Row],[Predpokladaný odber počas 6 mesiacov]]</f>
        <v>#REF!</v>
      </c>
      <c r="L1691" s="1">
        <v>37890115</v>
      </c>
      <c r="M1691" t="e">
        <f>_xlfn.XLOOKUP(Tabuľka9[[#This Row],[IČO]],#REF!,#REF!)</f>
        <v>#REF!</v>
      </c>
      <c r="N1691" t="e">
        <f>_xlfn.XLOOKUP(Tabuľka9[[#This Row],[IČO]],#REF!,#REF!)</f>
        <v>#REF!</v>
      </c>
    </row>
    <row r="1692" spans="1:14" hidden="1" x14ac:dyDescent="0.35">
      <c r="A1692" t="s">
        <v>125</v>
      </c>
      <c r="B1692" t="s">
        <v>180</v>
      </c>
      <c r="C1692" t="s">
        <v>13</v>
      </c>
      <c r="E1692" s="10">
        <f>IF(COUNTIF(cis_DPH!$B$2:$B$84,B1692)&gt;0,D1692*1.1,IF(COUNTIF(cis_DPH!$B$85:$B$171,B1692)&gt;0,D1692*1.2,"chyba"))</f>
        <v>0</v>
      </c>
      <c r="G1692" s="16" t="e">
        <f>_xlfn.XLOOKUP(Tabuľka9[[#This Row],[položka]],#REF!,#REF!)</f>
        <v>#REF!</v>
      </c>
      <c r="I1692" s="15">
        <f>Tabuľka9[[#This Row],[Aktuálna cena v RZ s DPH]]*Tabuľka9[[#This Row],[Priemerný odber za mesiac]]</f>
        <v>0</v>
      </c>
      <c r="K1692" s="17" t="e">
        <f>Tabuľka9[[#This Row],[Cena za MJ s DPH]]*Tabuľka9[[#This Row],[Predpokladaný odber počas 6 mesiacov]]</f>
        <v>#REF!</v>
      </c>
      <c r="L1692" s="1">
        <v>37890115</v>
      </c>
      <c r="M1692" t="e">
        <f>_xlfn.XLOOKUP(Tabuľka9[[#This Row],[IČO]],#REF!,#REF!)</f>
        <v>#REF!</v>
      </c>
      <c r="N1692" t="e">
        <f>_xlfn.XLOOKUP(Tabuľka9[[#This Row],[IČO]],#REF!,#REF!)</f>
        <v>#REF!</v>
      </c>
    </row>
    <row r="1693" spans="1:14" hidden="1" x14ac:dyDescent="0.35">
      <c r="A1693" t="s">
        <v>125</v>
      </c>
      <c r="B1693" t="s">
        <v>181</v>
      </c>
      <c r="C1693" t="s">
        <v>13</v>
      </c>
      <c r="E1693" s="10">
        <f>IF(COUNTIF(cis_DPH!$B$2:$B$84,B1693)&gt;0,D1693*1.1,IF(COUNTIF(cis_DPH!$B$85:$B$171,B1693)&gt;0,D1693*1.2,"chyba"))</f>
        <v>0</v>
      </c>
      <c r="G1693" s="16" t="e">
        <f>_xlfn.XLOOKUP(Tabuľka9[[#This Row],[položka]],#REF!,#REF!)</f>
        <v>#REF!</v>
      </c>
      <c r="I1693" s="15">
        <f>Tabuľka9[[#This Row],[Aktuálna cena v RZ s DPH]]*Tabuľka9[[#This Row],[Priemerný odber za mesiac]]</f>
        <v>0</v>
      </c>
      <c r="K1693" s="17" t="e">
        <f>Tabuľka9[[#This Row],[Cena za MJ s DPH]]*Tabuľka9[[#This Row],[Predpokladaný odber počas 6 mesiacov]]</f>
        <v>#REF!</v>
      </c>
      <c r="L1693" s="1">
        <v>37890115</v>
      </c>
      <c r="M1693" t="e">
        <f>_xlfn.XLOOKUP(Tabuľka9[[#This Row],[IČO]],#REF!,#REF!)</f>
        <v>#REF!</v>
      </c>
      <c r="N1693" t="e">
        <f>_xlfn.XLOOKUP(Tabuľka9[[#This Row],[IČO]],#REF!,#REF!)</f>
        <v>#REF!</v>
      </c>
    </row>
    <row r="1694" spans="1:14" hidden="1" x14ac:dyDescent="0.35">
      <c r="A1694" t="s">
        <v>125</v>
      </c>
      <c r="B1694" t="s">
        <v>182</v>
      </c>
      <c r="C1694" t="s">
        <v>13</v>
      </c>
      <c r="E1694" s="10">
        <f>IF(COUNTIF(cis_DPH!$B$2:$B$84,B1694)&gt;0,D1694*1.1,IF(COUNTIF(cis_DPH!$B$85:$B$171,B1694)&gt;0,D1694*1.2,"chyba"))</f>
        <v>0</v>
      </c>
      <c r="G1694" s="16" t="e">
        <f>_xlfn.XLOOKUP(Tabuľka9[[#This Row],[položka]],#REF!,#REF!)</f>
        <v>#REF!</v>
      </c>
      <c r="I1694" s="15">
        <f>Tabuľka9[[#This Row],[Aktuálna cena v RZ s DPH]]*Tabuľka9[[#This Row],[Priemerný odber za mesiac]]</f>
        <v>0</v>
      </c>
      <c r="K1694" s="17" t="e">
        <f>Tabuľka9[[#This Row],[Cena za MJ s DPH]]*Tabuľka9[[#This Row],[Predpokladaný odber počas 6 mesiacov]]</f>
        <v>#REF!</v>
      </c>
      <c r="L1694" s="1">
        <v>37890115</v>
      </c>
      <c r="M1694" t="e">
        <f>_xlfn.XLOOKUP(Tabuľka9[[#This Row],[IČO]],#REF!,#REF!)</f>
        <v>#REF!</v>
      </c>
      <c r="N1694" t="e">
        <f>_xlfn.XLOOKUP(Tabuľka9[[#This Row],[IČO]],#REF!,#REF!)</f>
        <v>#REF!</v>
      </c>
    </row>
    <row r="1695" spans="1:14" hidden="1" x14ac:dyDescent="0.35">
      <c r="A1695" t="s">
        <v>125</v>
      </c>
      <c r="B1695" t="s">
        <v>183</v>
      </c>
      <c r="C1695" t="s">
        <v>13</v>
      </c>
      <c r="E1695" s="10">
        <f>IF(COUNTIF(cis_DPH!$B$2:$B$84,B1695)&gt;0,D1695*1.1,IF(COUNTIF(cis_DPH!$B$85:$B$171,B1695)&gt;0,D1695*1.2,"chyba"))</f>
        <v>0</v>
      </c>
      <c r="G1695" s="16" t="e">
        <f>_xlfn.XLOOKUP(Tabuľka9[[#This Row],[položka]],#REF!,#REF!)</f>
        <v>#REF!</v>
      </c>
      <c r="I1695" s="15">
        <f>Tabuľka9[[#This Row],[Aktuálna cena v RZ s DPH]]*Tabuľka9[[#This Row],[Priemerný odber za mesiac]]</f>
        <v>0</v>
      </c>
      <c r="K1695" s="17" t="e">
        <f>Tabuľka9[[#This Row],[Cena za MJ s DPH]]*Tabuľka9[[#This Row],[Predpokladaný odber počas 6 mesiacov]]</f>
        <v>#REF!</v>
      </c>
      <c r="L1695" s="1">
        <v>37890115</v>
      </c>
      <c r="M1695" t="e">
        <f>_xlfn.XLOOKUP(Tabuľka9[[#This Row],[IČO]],#REF!,#REF!)</f>
        <v>#REF!</v>
      </c>
      <c r="N1695" t="e">
        <f>_xlfn.XLOOKUP(Tabuľka9[[#This Row],[IČO]],#REF!,#REF!)</f>
        <v>#REF!</v>
      </c>
    </row>
    <row r="1696" spans="1:14" hidden="1" x14ac:dyDescent="0.35">
      <c r="A1696" t="s">
        <v>125</v>
      </c>
      <c r="B1696" t="s">
        <v>184</v>
      </c>
      <c r="C1696" t="s">
        <v>13</v>
      </c>
      <c r="E1696" s="10">
        <f>IF(COUNTIF(cis_DPH!$B$2:$B$84,B1696)&gt;0,D1696*1.1,IF(COUNTIF(cis_DPH!$B$85:$B$171,B1696)&gt;0,D1696*1.2,"chyba"))</f>
        <v>0</v>
      </c>
      <c r="G1696" s="16" t="e">
        <f>_xlfn.XLOOKUP(Tabuľka9[[#This Row],[položka]],#REF!,#REF!)</f>
        <v>#REF!</v>
      </c>
      <c r="I1696" s="15">
        <f>Tabuľka9[[#This Row],[Aktuálna cena v RZ s DPH]]*Tabuľka9[[#This Row],[Priemerný odber za mesiac]]</f>
        <v>0</v>
      </c>
      <c r="K1696" s="17" t="e">
        <f>Tabuľka9[[#This Row],[Cena za MJ s DPH]]*Tabuľka9[[#This Row],[Predpokladaný odber počas 6 mesiacov]]</f>
        <v>#REF!</v>
      </c>
      <c r="L1696" s="1">
        <v>37890115</v>
      </c>
      <c r="M1696" t="e">
        <f>_xlfn.XLOOKUP(Tabuľka9[[#This Row],[IČO]],#REF!,#REF!)</f>
        <v>#REF!</v>
      </c>
      <c r="N1696" t="e">
        <f>_xlfn.XLOOKUP(Tabuľka9[[#This Row],[IČO]],#REF!,#REF!)</f>
        <v>#REF!</v>
      </c>
    </row>
    <row r="1697" spans="1:14" hidden="1" x14ac:dyDescent="0.35">
      <c r="A1697" t="s">
        <v>125</v>
      </c>
      <c r="B1697" t="s">
        <v>185</v>
      </c>
      <c r="C1697" t="s">
        <v>13</v>
      </c>
      <c r="E1697" s="10">
        <f>IF(COUNTIF(cis_DPH!$B$2:$B$84,B1697)&gt;0,D1697*1.1,IF(COUNTIF(cis_DPH!$B$85:$B$171,B1697)&gt;0,D1697*1.2,"chyba"))</f>
        <v>0</v>
      </c>
      <c r="G1697" s="16" t="e">
        <f>_xlfn.XLOOKUP(Tabuľka9[[#This Row],[položka]],#REF!,#REF!)</f>
        <v>#REF!</v>
      </c>
      <c r="I1697" s="15">
        <f>Tabuľka9[[#This Row],[Aktuálna cena v RZ s DPH]]*Tabuľka9[[#This Row],[Priemerný odber za mesiac]]</f>
        <v>0</v>
      </c>
      <c r="K1697" s="17" t="e">
        <f>Tabuľka9[[#This Row],[Cena za MJ s DPH]]*Tabuľka9[[#This Row],[Predpokladaný odber počas 6 mesiacov]]</f>
        <v>#REF!</v>
      </c>
      <c r="L1697" s="1">
        <v>37890115</v>
      </c>
      <c r="M1697" t="e">
        <f>_xlfn.XLOOKUP(Tabuľka9[[#This Row],[IČO]],#REF!,#REF!)</f>
        <v>#REF!</v>
      </c>
      <c r="N1697" t="e">
        <f>_xlfn.XLOOKUP(Tabuľka9[[#This Row],[IČO]],#REF!,#REF!)</f>
        <v>#REF!</v>
      </c>
    </row>
    <row r="1698" spans="1:14" hidden="1" x14ac:dyDescent="0.35">
      <c r="A1698" t="s">
        <v>125</v>
      </c>
      <c r="B1698" t="s">
        <v>186</v>
      </c>
      <c r="C1698" t="s">
        <v>13</v>
      </c>
      <c r="E1698" s="10">
        <f>IF(COUNTIF(cis_DPH!$B$2:$B$84,B1698)&gt;0,D1698*1.1,IF(COUNTIF(cis_DPH!$B$85:$B$171,B1698)&gt;0,D1698*1.2,"chyba"))</f>
        <v>0</v>
      </c>
      <c r="G1698" s="16" t="e">
        <f>_xlfn.XLOOKUP(Tabuľka9[[#This Row],[položka]],#REF!,#REF!)</f>
        <v>#REF!</v>
      </c>
      <c r="I1698" s="15">
        <f>Tabuľka9[[#This Row],[Aktuálna cena v RZ s DPH]]*Tabuľka9[[#This Row],[Priemerný odber za mesiac]]</f>
        <v>0</v>
      </c>
      <c r="K1698" s="17" t="e">
        <f>Tabuľka9[[#This Row],[Cena za MJ s DPH]]*Tabuľka9[[#This Row],[Predpokladaný odber počas 6 mesiacov]]</f>
        <v>#REF!</v>
      </c>
      <c r="L1698" s="1">
        <v>37890115</v>
      </c>
      <c r="M1698" t="e">
        <f>_xlfn.XLOOKUP(Tabuľka9[[#This Row],[IČO]],#REF!,#REF!)</f>
        <v>#REF!</v>
      </c>
      <c r="N1698" t="e">
        <f>_xlfn.XLOOKUP(Tabuľka9[[#This Row],[IČO]],#REF!,#REF!)</f>
        <v>#REF!</v>
      </c>
    </row>
    <row r="1699" spans="1:14" hidden="1" x14ac:dyDescent="0.35">
      <c r="A1699" t="s">
        <v>95</v>
      </c>
      <c r="B1699" t="s">
        <v>187</v>
      </c>
      <c r="C1699" t="s">
        <v>48</v>
      </c>
      <c r="E1699" s="10">
        <f>IF(COUNTIF(cis_DPH!$B$2:$B$84,B1699)&gt;0,D1699*1.1,IF(COUNTIF(cis_DPH!$B$85:$B$171,B1699)&gt;0,D1699*1.2,"chyba"))</f>
        <v>0</v>
      </c>
      <c r="G1699" s="16" t="e">
        <f>_xlfn.XLOOKUP(Tabuľka9[[#This Row],[položka]],#REF!,#REF!)</f>
        <v>#REF!</v>
      </c>
      <c r="I1699" s="15">
        <f>Tabuľka9[[#This Row],[Aktuálna cena v RZ s DPH]]*Tabuľka9[[#This Row],[Priemerný odber za mesiac]]</f>
        <v>0</v>
      </c>
      <c r="K1699" s="17" t="e">
        <f>Tabuľka9[[#This Row],[Cena za MJ s DPH]]*Tabuľka9[[#This Row],[Predpokladaný odber počas 6 mesiacov]]</f>
        <v>#REF!</v>
      </c>
      <c r="L1699" s="1">
        <v>37890115</v>
      </c>
      <c r="M1699" t="e">
        <f>_xlfn.XLOOKUP(Tabuľka9[[#This Row],[IČO]],#REF!,#REF!)</f>
        <v>#REF!</v>
      </c>
      <c r="N1699" t="e">
        <f>_xlfn.XLOOKUP(Tabuľka9[[#This Row],[IČO]],#REF!,#REF!)</f>
        <v>#REF!</v>
      </c>
    </row>
    <row r="1700" spans="1:14" hidden="1" x14ac:dyDescent="0.35">
      <c r="A1700" t="s">
        <v>95</v>
      </c>
      <c r="B1700" t="s">
        <v>188</v>
      </c>
      <c r="C1700" t="s">
        <v>13</v>
      </c>
      <c r="E1700" s="10">
        <f>IF(COUNTIF(cis_DPH!$B$2:$B$84,B1700)&gt;0,D1700*1.1,IF(COUNTIF(cis_DPH!$B$85:$B$171,B1700)&gt;0,D1700*1.2,"chyba"))</f>
        <v>0</v>
      </c>
      <c r="G1700" s="16" t="e">
        <f>_xlfn.XLOOKUP(Tabuľka9[[#This Row],[položka]],#REF!,#REF!)</f>
        <v>#REF!</v>
      </c>
      <c r="I1700" s="15">
        <f>Tabuľka9[[#This Row],[Aktuálna cena v RZ s DPH]]*Tabuľka9[[#This Row],[Priemerný odber za mesiac]]</f>
        <v>0</v>
      </c>
      <c r="K1700" s="17" t="e">
        <f>Tabuľka9[[#This Row],[Cena za MJ s DPH]]*Tabuľka9[[#This Row],[Predpokladaný odber počas 6 mesiacov]]</f>
        <v>#REF!</v>
      </c>
      <c r="L1700" s="1">
        <v>37890115</v>
      </c>
      <c r="M1700" t="e">
        <f>_xlfn.XLOOKUP(Tabuľka9[[#This Row],[IČO]],#REF!,#REF!)</f>
        <v>#REF!</v>
      </c>
      <c r="N1700" t="e">
        <f>_xlfn.XLOOKUP(Tabuľka9[[#This Row],[IČO]],#REF!,#REF!)</f>
        <v>#REF!</v>
      </c>
    </row>
    <row r="1701" spans="1:14" hidden="1" x14ac:dyDescent="0.35">
      <c r="A1701" t="s">
        <v>95</v>
      </c>
      <c r="B1701" t="s">
        <v>189</v>
      </c>
      <c r="C1701" t="s">
        <v>13</v>
      </c>
      <c r="E1701" s="10">
        <f>IF(COUNTIF(cis_DPH!$B$2:$B$84,B1701)&gt;0,D1701*1.1,IF(COUNTIF(cis_DPH!$B$85:$B$171,B1701)&gt;0,D1701*1.2,"chyba"))</f>
        <v>0</v>
      </c>
      <c r="G1701" s="16" t="e">
        <f>_xlfn.XLOOKUP(Tabuľka9[[#This Row],[položka]],#REF!,#REF!)</f>
        <v>#REF!</v>
      </c>
      <c r="I1701" s="15">
        <f>Tabuľka9[[#This Row],[Aktuálna cena v RZ s DPH]]*Tabuľka9[[#This Row],[Priemerný odber za mesiac]]</f>
        <v>0</v>
      </c>
      <c r="K1701" s="17" t="e">
        <f>Tabuľka9[[#This Row],[Cena za MJ s DPH]]*Tabuľka9[[#This Row],[Predpokladaný odber počas 6 mesiacov]]</f>
        <v>#REF!</v>
      </c>
      <c r="L1701" s="1">
        <v>37890115</v>
      </c>
      <c r="M1701" t="e">
        <f>_xlfn.XLOOKUP(Tabuľka9[[#This Row],[IČO]],#REF!,#REF!)</f>
        <v>#REF!</v>
      </c>
      <c r="N1701" t="e">
        <f>_xlfn.XLOOKUP(Tabuľka9[[#This Row],[IČO]],#REF!,#REF!)</f>
        <v>#REF!</v>
      </c>
    </row>
    <row r="1702" spans="1:14" hidden="1" x14ac:dyDescent="0.35">
      <c r="A1702" t="s">
        <v>10</v>
      </c>
      <c r="B1702" t="s">
        <v>11</v>
      </c>
      <c r="C1702" t="s">
        <v>13</v>
      </c>
      <c r="D1702" s="9">
        <v>1.4</v>
      </c>
      <c r="E1702" s="10">
        <f>IF(COUNTIF(cis_DPH!$B$2:$B$84,B1702)&gt;0,D1702*1.1,IF(COUNTIF(cis_DPH!$B$85:$B$171,B1702)&gt;0,D1702*1.2,"chyba"))</f>
        <v>1.54</v>
      </c>
      <c r="G1702" s="16" t="e">
        <f>_xlfn.XLOOKUP(Tabuľka9[[#This Row],[položka]],#REF!,#REF!)</f>
        <v>#REF!</v>
      </c>
      <c r="H1702">
        <v>3</v>
      </c>
      <c r="I1702" s="15">
        <f>Tabuľka9[[#This Row],[Aktuálna cena v RZ s DPH]]*Tabuľka9[[#This Row],[Priemerný odber za mesiac]]</f>
        <v>4.62</v>
      </c>
      <c r="J1702">
        <v>20</v>
      </c>
      <c r="K1702" s="17" t="e">
        <f>Tabuľka9[[#This Row],[Cena za MJ s DPH]]*Tabuľka9[[#This Row],[Predpokladaný odber počas 6 mesiacov]]</f>
        <v>#REF!</v>
      </c>
      <c r="L1702" s="1">
        <v>42195438</v>
      </c>
      <c r="M1702" t="e">
        <f>_xlfn.XLOOKUP(Tabuľka9[[#This Row],[IČO]],#REF!,#REF!)</f>
        <v>#REF!</v>
      </c>
      <c r="N1702" t="e">
        <f>_xlfn.XLOOKUP(Tabuľka9[[#This Row],[IČO]],#REF!,#REF!)</f>
        <v>#REF!</v>
      </c>
    </row>
    <row r="1703" spans="1:14" hidden="1" x14ac:dyDescent="0.35">
      <c r="A1703" t="s">
        <v>10</v>
      </c>
      <c r="B1703" t="s">
        <v>12</v>
      </c>
      <c r="C1703" t="s">
        <v>13</v>
      </c>
      <c r="D1703" s="9">
        <v>1.4</v>
      </c>
      <c r="E1703" s="10">
        <f>IF(COUNTIF(cis_DPH!$B$2:$B$84,B1703)&gt;0,D1703*1.1,IF(COUNTIF(cis_DPH!$B$85:$B$171,B1703)&gt;0,D1703*1.2,"chyba"))</f>
        <v>1.54</v>
      </c>
      <c r="G1703" s="16" t="e">
        <f>_xlfn.XLOOKUP(Tabuľka9[[#This Row],[položka]],#REF!,#REF!)</f>
        <v>#REF!</v>
      </c>
      <c r="H1703">
        <v>14</v>
      </c>
      <c r="I1703" s="15">
        <f>Tabuľka9[[#This Row],[Aktuálna cena v RZ s DPH]]*Tabuľka9[[#This Row],[Priemerný odber za mesiac]]</f>
        <v>21.560000000000002</v>
      </c>
      <c r="J1703">
        <v>84</v>
      </c>
      <c r="K1703" s="17" t="e">
        <f>Tabuľka9[[#This Row],[Cena za MJ s DPH]]*Tabuľka9[[#This Row],[Predpokladaný odber počas 6 mesiacov]]</f>
        <v>#REF!</v>
      </c>
      <c r="L1703" s="1">
        <v>42195438</v>
      </c>
      <c r="M1703" t="e">
        <f>_xlfn.XLOOKUP(Tabuľka9[[#This Row],[IČO]],#REF!,#REF!)</f>
        <v>#REF!</v>
      </c>
      <c r="N1703" t="e">
        <f>_xlfn.XLOOKUP(Tabuľka9[[#This Row],[IČO]],#REF!,#REF!)</f>
        <v>#REF!</v>
      </c>
    </row>
    <row r="1704" spans="1:14" hidden="1" x14ac:dyDescent="0.35">
      <c r="A1704" t="s">
        <v>10</v>
      </c>
      <c r="B1704" t="s">
        <v>14</v>
      </c>
      <c r="C1704" t="s">
        <v>13</v>
      </c>
      <c r="D1704" s="9">
        <v>1.6</v>
      </c>
      <c r="E1704" s="10">
        <f>IF(COUNTIF(cis_DPH!$B$2:$B$84,B1704)&gt;0,D1704*1.1,IF(COUNTIF(cis_DPH!$B$85:$B$171,B1704)&gt;0,D1704*1.2,"chyba"))</f>
        <v>1.92</v>
      </c>
      <c r="G1704" s="16" t="e">
        <f>_xlfn.XLOOKUP(Tabuľka9[[#This Row],[položka]],#REF!,#REF!)</f>
        <v>#REF!</v>
      </c>
      <c r="H1704">
        <v>1</v>
      </c>
      <c r="I1704" s="15">
        <f>Tabuľka9[[#This Row],[Aktuálna cena v RZ s DPH]]*Tabuľka9[[#This Row],[Priemerný odber za mesiac]]</f>
        <v>1.92</v>
      </c>
      <c r="J1704">
        <v>5</v>
      </c>
      <c r="K1704" s="17" t="e">
        <f>Tabuľka9[[#This Row],[Cena za MJ s DPH]]*Tabuľka9[[#This Row],[Predpokladaný odber počas 6 mesiacov]]</f>
        <v>#REF!</v>
      </c>
      <c r="L1704" s="1">
        <v>42195438</v>
      </c>
      <c r="M1704" t="e">
        <f>_xlfn.XLOOKUP(Tabuľka9[[#This Row],[IČO]],#REF!,#REF!)</f>
        <v>#REF!</v>
      </c>
      <c r="N1704" t="e">
        <f>_xlfn.XLOOKUP(Tabuľka9[[#This Row],[IČO]],#REF!,#REF!)</f>
        <v>#REF!</v>
      </c>
    </row>
    <row r="1705" spans="1:14" hidden="1" x14ac:dyDescent="0.35">
      <c r="A1705" t="s">
        <v>10</v>
      </c>
      <c r="B1705" t="s">
        <v>15</v>
      </c>
      <c r="C1705" t="s">
        <v>13</v>
      </c>
      <c r="D1705" s="9">
        <v>0.45</v>
      </c>
      <c r="E1705" s="10">
        <f>IF(COUNTIF(cis_DPH!$B$2:$B$84,B1705)&gt;0,D1705*1.1,IF(COUNTIF(cis_DPH!$B$85:$B$171,B1705)&gt;0,D1705*1.2,"chyba"))</f>
        <v>0.49500000000000005</v>
      </c>
      <c r="G1705" s="16" t="e">
        <f>_xlfn.XLOOKUP(Tabuľka9[[#This Row],[položka]],#REF!,#REF!)</f>
        <v>#REF!</v>
      </c>
      <c r="H1705">
        <v>58</v>
      </c>
      <c r="I1705" s="15">
        <f>Tabuľka9[[#This Row],[Aktuálna cena v RZ s DPH]]*Tabuľka9[[#This Row],[Priemerný odber za mesiac]]</f>
        <v>28.710000000000004</v>
      </c>
      <c r="J1705">
        <v>345</v>
      </c>
      <c r="K1705" s="17" t="e">
        <f>Tabuľka9[[#This Row],[Cena za MJ s DPH]]*Tabuľka9[[#This Row],[Predpokladaný odber počas 6 mesiacov]]</f>
        <v>#REF!</v>
      </c>
      <c r="L1705" s="1">
        <v>42195438</v>
      </c>
      <c r="M1705" t="e">
        <f>_xlfn.XLOOKUP(Tabuľka9[[#This Row],[IČO]],#REF!,#REF!)</f>
        <v>#REF!</v>
      </c>
      <c r="N1705" t="e">
        <f>_xlfn.XLOOKUP(Tabuľka9[[#This Row],[IČO]],#REF!,#REF!)</f>
        <v>#REF!</v>
      </c>
    </row>
    <row r="1706" spans="1:14" hidden="1" x14ac:dyDescent="0.35">
      <c r="A1706" t="s">
        <v>10</v>
      </c>
      <c r="B1706" t="s">
        <v>16</v>
      </c>
      <c r="C1706" t="s">
        <v>13</v>
      </c>
      <c r="E1706" s="10">
        <f>IF(COUNTIF(cis_DPH!$B$2:$B$84,B1706)&gt;0,D1706*1.1,IF(COUNTIF(cis_DPH!$B$85:$B$171,B1706)&gt;0,D1706*1.2,"chyba"))</f>
        <v>0</v>
      </c>
      <c r="G1706" s="16" t="e">
        <f>_xlfn.XLOOKUP(Tabuľka9[[#This Row],[položka]],#REF!,#REF!)</f>
        <v>#REF!</v>
      </c>
      <c r="I1706" s="15">
        <f>Tabuľka9[[#This Row],[Aktuálna cena v RZ s DPH]]*Tabuľka9[[#This Row],[Priemerný odber za mesiac]]</f>
        <v>0</v>
      </c>
      <c r="K1706" s="17" t="e">
        <f>Tabuľka9[[#This Row],[Cena za MJ s DPH]]*Tabuľka9[[#This Row],[Predpokladaný odber počas 6 mesiacov]]</f>
        <v>#REF!</v>
      </c>
      <c r="L1706" s="1">
        <v>42195438</v>
      </c>
      <c r="M1706" t="e">
        <f>_xlfn.XLOOKUP(Tabuľka9[[#This Row],[IČO]],#REF!,#REF!)</f>
        <v>#REF!</v>
      </c>
      <c r="N1706" t="e">
        <f>_xlfn.XLOOKUP(Tabuľka9[[#This Row],[IČO]],#REF!,#REF!)</f>
        <v>#REF!</v>
      </c>
    </row>
    <row r="1707" spans="1:14" hidden="1" x14ac:dyDescent="0.35">
      <c r="A1707" t="s">
        <v>10</v>
      </c>
      <c r="B1707" t="s">
        <v>17</v>
      </c>
      <c r="C1707" t="s">
        <v>13</v>
      </c>
      <c r="D1707" s="9">
        <v>0.5</v>
      </c>
      <c r="E1707" s="10">
        <f>IF(COUNTIF(cis_DPH!$B$2:$B$84,B1707)&gt;0,D1707*1.1,IF(COUNTIF(cis_DPH!$B$85:$B$171,B1707)&gt;0,D1707*1.2,"chyba"))</f>
        <v>0.55000000000000004</v>
      </c>
      <c r="G1707" s="16" t="e">
        <f>_xlfn.XLOOKUP(Tabuľka9[[#This Row],[položka]],#REF!,#REF!)</f>
        <v>#REF!</v>
      </c>
      <c r="H1707">
        <v>11</v>
      </c>
      <c r="I1707" s="15">
        <f>Tabuľka9[[#This Row],[Aktuálna cena v RZ s DPH]]*Tabuľka9[[#This Row],[Priemerný odber za mesiac]]</f>
        <v>6.0500000000000007</v>
      </c>
      <c r="J1707">
        <v>64</v>
      </c>
      <c r="K1707" s="17" t="e">
        <f>Tabuľka9[[#This Row],[Cena za MJ s DPH]]*Tabuľka9[[#This Row],[Predpokladaný odber počas 6 mesiacov]]</f>
        <v>#REF!</v>
      </c>
      <c r="L1707" s="1">
        <v>42195438</v>
      </c>
      <c r="M1707" t="e">
        <f>_xlfn.XLOOKUP(Tabuľka9[[#This Row],[IČO]],#REF!,#REF!)</f>
        <v>#REF!</v>
      </c>
      <c r="N1707" t="e">
        <f>_xlfn.XLOOKUP(Tabuľka9[[#This Row],[IČO]],#REF!,#REF!)</f>
        <v>#REF!</v>
      </c>
    </row>
    <row r="1708" spans="1:14" hidden="1" x14ac:dyDescent="0.35">
      <c r="A1708" t="s">
        <v>10</v>
      </c>
      <c r="B1708" t="s">
        <v>18</v>
      </c>
      <c r="C1708" t="s">
        <v>19</v>
      </c>
      <c r="D1708" s="9">
        <v>0.86899999999999999</v>
      </c>
      <c r="E1708" s="10">
        <f>IF(COUNTIF(cis_DPH!$B$2:$B$84,B1708)&gt;0,D1708*1.1,IF(COUNTIF(cis_DPH!$B$85:$B$171,B1708)&gt;0,D1708*1.2,"chyba"))</f>
        <v>0.95590000000000008</v>
      </c>
      <c r="G1708" s="16" t="e">
        <f>_xlfn.XLOOKUP(Tabuľka9[[#This Row],[položka]],#REF!,#REF!)</f>
        <v>#REF!</v>
      </c>
      <c r="H1708">
        <v>3</v>
      </c>
      <c r="I1708" s="15">
        <f>Tabuľka9[[#This Row],[Aktuálna cena v RZ s DPH]]*Tabuľka9[[#This Row],[Priemerný odber za mesiac]]</f>
        <v>2.8677000000000001</v>
      </c>
      <c r="J1708">
        <v>20</v>
      </c>
      <c r="K1708" s="17" t="e">
        <f>Tabuľka9[[#This Row],[Cena za MJ s DPH]]*Tabuľka9[[#This Row],[Predpokladaný odber počas 6 mesiacov]]</f>
        <v>#REF!</v>
      </c>
      <c r="L1708" s="1">
        <v>42195438</v>
      </c>
      <c r="M1708" t="e">
        <f>_xlfn.XLOOKUP(Tabuľka9[[#This Row],[IČO]],#REF!,#REF!)</f>
        <v>#REF!</v>
      </c>
      <c r="N1708" t="e">
        <f>_xlfn.XLOOKUP(Tabuľka9[[#This Row],[IČO]],#REF!,#REF!)</f>
        <v>#REF!</v>
      </c>
    </row>
    <row r="1709" spans="1:14" hidden="1" x14ac:dyDescent="0.35">
      <c r="A1709" t="s">
        <v>10</v>
      </c>
      <c r="B1709" t="s">
        <v>20</v>
      </c>
      <c r="C1709" t="s">
        <v>13</v>
      </c>
      <c r="D1709" s="9">
        <v>2.75</v>
      </c>
      <c r="E1709" s="10">
        <f>IF(COUNTIF(cis_DPH!$B$2:$B$84,B1709)&gt;0,D1709*1.1,IF(COUNTIF(cis_DPH!$B$85:$B$171,B1709)&gt;0,D1709*1.2,"chyba"))</f>
        <v>3.0250000000000004</v>
      </c>
      <c r="G1709" s="16" t="e">
        <f>_xlfn.XLOOKUP(Tabuľka9[[#This Row],[položka]],#REF!,#REF!)</f>
        <v>#REF!</v>
      </c>
      <c r="H1709">
        <v>11</v>
      </c>
      <c r="I1709" s="15">
        <f>Tabuľka9[[#This Row],[Aktuálna cena v RZ s DPH]]*Tabuľka9[[#This Row],[Priemerný odber za mesiac]]</f>
        <v>33.275000000000006</v>
      </c>
      <c r="J1709">
        <v>67</v>
      </c>
      <c r="K1709" s="17" t="e">
        <f>Tabuľka9[[#This Row],[Cena za MJ s DPH]]*Tabuľka9[[#This Row],[Predpokladaný odber počas 6 mesiacov]]</f>
        <v>#REF!</v>
      </c>
      <c r="L1709" s="1">
        <v>42195438</v>
      </c>
      <c r="M1709" t="e">
        <f>_xlfn.XLOOKUP(Tabuľka9[[#This Row],[IČO]],#REF!,#REF!)</f>
        <v>#REF!</v>
      </c>
      <c r="N1709" t="e">
        <f>_xlfn.XLOOKUP(Tabuľka9[[#This Row],[IČO]],#REF!,#REF!)</f>
        <v>#REF!</v>
      </c>
    </row>
    <row r="1710" spans="1:14" hidden="1" x14ac:dyDescent="0.35">
      <c r="A1710" t="s">
        <v>10</v>
      </c>
      <c r="B1710" t="s">
        <v>21</v>
      </c>
      <c r="C1710" t="s">
        <v>13</v>
      </c>
      <c r="D1710" s="9">
        <v>0.39</v>
      </c>
      <c r="E1710" s="10">
        <f>IF(COUNTIF(cis_DPH!$B$2:$B$84,B1710)&gt;0,D1710*1.1,IF(COUNTIF(cis_DPH!$B$85:$B$171,B1710)&gt;0,D1710*1.2,"chyba"))</f>
        <v>0.46799999999999997</v>
      </c>
      <c r="G1710" s="16" t="e">
        <f>_xlfn.XLOOKUP(Tabuľka9[[#This Row],[položka]],#REF!,#REF!)</f>
        <v>#REF!</v>
      </c>
      <c r="H1710">
        <v>12</v>
      </c>
      <c r="I1710" s="15">
        <f>Tabuľka9[[#This Row],[Aktuálna cena v RZ s DPH]]*Tabuľka9[[#This Row],[Priemerný odber za mesiac]]</f>
        <v>5.6159999999999997</v>
      </c>
      <c r="J1710">
        <v>70</v>
      </c>
      <c r="K1710" s="17" t="e">
        <f>Tabuľka9[[#This Row],[Cena za MJ s DPH]]*Tabuľka9[[#This Row],[Predpokladaný odber počas 6 mesiacov]]</f>
        <v>#REF!</v>
      </c>
      <c r="L1710" s="1">
        <v>42195438</v>
      </c>
      <c r="M1710" t="e">
        <f>_xlfn.XLOOKUP(Tabuľka9[[#This Row],[IČO]],#REF!,#REF!)</f>
        <v>#REF!</v>
      </c>
      <c r="N1710" t="e">
        <f>_xlfn.XLOOKUP(Tabuľka9[[#This Row],[IČO]],#REF!,#REF!)</f>
        <v>#REF!</v>
      </c>
    </row>
    <row r="1711" spans="1:14" hidden="1" x14ac:dyDescent="0.35">
      <c r="A1711" t="s">
        <v>10</v>
      </c>
      <c r="B1711" t="s">
        <v>22</v>
      </c>
      <c r="C1711" t="s">
        <v>13</v>
      </c>
      <c r="D1711" s="9">
        <v>1.45</v>
      </c>
      <c r="E1711" s="10">
        <f>IF(COUNTIF(cis_DPH!$B$2:$B$84,B1711)&gt;0,D1711*1.1,IF(COUNTIF(cis_DPH!$B$85:$B$171,B1711)&gt;0,D1711*1.2,"chyba"))</f>
        <v>1.595</v>
      </c>
      <c r="G1711" s="16" t="e">
        <f>_xlfn.XLOOKUP(Tabuľka9[[#This Row],[položka]],#REF!,#REF!)</f>
        <v>#REF!</v>
      </c>
      <c r="H1711">
        <v>10</v>
      </c>
      <c r="I1711" s="15">
        <f>Tabuľka9[[#This Row],[Aktuálna cena v RZ s DPH]]*Tabuľka9[[#This Row],[Priemerný odber za mesiac]]</f>
        <v>15.95</v>
      </c>
      <c r="J1711">
        <v>58</v>
      </c>
      <c r="K1711" s="17" t="e">
        <f>Tabuľka9[[#This Row],[Cena za MJ s DPH]]*Tabuľka9[[#This Row],[Predpokladaný odber počas 6 mesiacov]]</f>
        <v>#REF!</v>
      </c>
      <c r="L1711" s="1">
        <v>42195438</v>
      </c>
      <c r="M1711" t="e">
        <f>_xlfn.XLOOKUP(Tabuľka9[[#This Row],[IČO]],#REF!,#REF!)</f>
        <v>#REF!</v>
      </c>
      <c r="N1711" t="e">
        <f>_xlfn.XLOOKUP(Tabuľka9[[#This Row],[IČO]],#REF!,#REF!)</f>
        <v>#REF!</v>
      </c>
    </row>
    <row r="1712" spans="1:14" hidden="1" x14ac:dyDescent="0.35">
      <c r="A1712" t="s">
        <v>10</v>
      </c>
      <c r="B1712" t="s">
        <v>23</v>
      </c>
      <c r="C1712" t="s">
        <v>13</v>
      </c>
      <c r="E1712" s="10">
        <f>IF(COUNTIF(cis_DPH!$B$2:$B$84,B1712)&gt;0,D1712*1.1,IF(COUNTIF(cis_DPH!$B$85:$B$171,B1712)&gt;0,D1712*1.2,"chyba"))</f>
        <v>0</v>
      </c>
      <c r="G1712" s="16" t="e">
        <f>_xlfn.XLOOKUP(Tabuľka9[[#This Row],[položka]],#REF!,#REF!)</f>
        <v>#REF!</v>
      </c>
      <c r="I1712" s="15">
        <f>Tabuľka9[[#This Row],[Aktuálna cena v RZ s DPH]]*Tabuľka9[[#This Row],[Priemerný odber za mesiac]]</f>
        <v>0</v>
      </c>
      <c r="K1712" s="17" t="e">
        <f>Tabuľka9[[#This Row],[Cena za MJ s DPH]]*Tabuľka9[[#This Row],[Predpokladaný odber počas 6 mesiacov]]</f>
        <v>#REF!</v>
      </c>
      <c r="L1712" s="1">
        <v>42195438</v>
      </c>
      <c r="M1712" t="e">
        <f>_xlfn.XLOOKUP(Tabuľka9[[#This Row],[IČO]],#REF!,#REF!)</f>
        <v>#REF!</v>
      </c>
      <c r="N1712" t="e">
        <f>_xlfn.XLOOKUP(Tabuľka9[[#This Row],[IČO]],#REF!,#REF!)</f>
        <v>#REF!</v>
      </c>
    </row>
    <row r="1713" spans="1:14" hidden="1" x14ac:dyDescent="0.35">
      <c r="A1713" t="s">
        <v>10</v>
      </c>
      <c r="B1713" t="s">
        <v>24</v>
      </c>
      <c r="C1713" t="s">
        <v>25</v>
      </c>
      <c r="E1713" s="10">
        <f>IF(COUNTIF(cis_DPH!$B$2:$B$84,B1713)&gt;0,D1713*1.1,IF(COUNTIF(cis_DPH!$B$85:$B$171,B1713)&gt;0,D1713*1.2,"chyba"))</f>
        <v>0</v>
      </c>
      <c r="G1713" s="16" t="e">
        <f>_xlfn.XLOOKUP(Tabuľka9[[#This Row],[položka]],#REF!,#REF!)</f>
        <v>#REF!</v>
      </c>
      <c r="I1713" s="15">
        <f>Tabuľka9[[#This Row],[Aktuálna cena v RZ s DPH]]*Tabuľka9[[#This Row],[Priemerný odber za mesiac]]</f>
        <v>0</v>
      </c>
      <c r="K1713" s="17" t="e">
        <f>Tabuľka9[[#This Row],[Cena za MJ s DPH]]*Tabuľka9[[#This Row],[Predpokladaný odber počas 6 mesiacov]]</f>
        <v>#REF!</v>
      </c>
      <c r="L1713" s="1">
        <v>42195438</v>
      </c>
      <c r="M1713" t="e">
        <f>_xlfn.XLOOKUP(Tabuľka9[[#This Row],[IČO]],#REF!,#REF!)</f>
        <v>#REF!</v>
      </c>
      <c r="N1713" t="e">
        <f>_xlfn.XLOOKUP(Tabuľka9[[#This Row],[IČO]],#REF!,#REF!)</f>
        <v>#REF!</v>
      </c>
    </row>
    <row r="1714" spans="1:14" hidden="1" x14ac:dyDescent="0.35">
      <c r="A1714" t="s">
        <v>10</v>
      </c>
      <c r="B1714" t="s">
        <v>26</v>
      </c>
      <c r="C1714" t="s">
        <v>13</v>
      </c>
      <c r="D1714" s="9">
        <v>2.4</v>
      </c>
      <c r="E1714" s="10">
        <f>IF(COUNTIF(cis_DPH!$B$2:$B$84,B1714)&gt;0,D1714*1.1,IF(COUNTIF(cis_DPH!$B$85:$B$171,B1714)&gt;0,D1714*1.2,"chyba"))</f>
        <v>2.88</v>
      </c>
      <c r="G1714" s="16" t="e">
        <f>_xlfn.XLOOKUP(Tabuľka9[[#This Row],[položka]],#REF!,#REF!)</f>
        <v>#REF!</v>
      </c>
      <c r="H1714">
        <v>5</v>
      </c>
      <c r="I1714" s="15">
        <f>Tabuľka9[[#This Row],[Aktuálna cena v RZ s DPH]]*Tabuľka9[[#This Row],[Priemerný odber za mesiac]]</f>
        <v>14.399999999999999</v>
      </c>
      <c r="J1714">
        <v>28</v>
      </c>
      <c r="K1714" s="17" t="e">
        <f>Tabuľka9[[#This Row],[Cena za MJ s DPH]]*Tabuľka9[[#This Row],[Predpokladaný odber počas 6 mesiacov]]</f>
        <v>#REF!</v>
      </c>
      <c r="L1714" s="1">
        <v>42195438</v>
      </c>
      <c r="M1714" t="e">
        <f>_xlfn.XLOOKUP(Tabuľka9[[#This Row],[IČO]],#REF!,#REF!)</f>
        <v>#REF!</v>
      </c>
      <c r="N1714" t="e">
        <f>_xlfn.XLOOKUP(Tabuľka9[[#This Row],[IČO]],#REF!,#REF!)</f>
        <v>#REF!</v>
      </c>
    </row>
    <row r="1715" spans="1:14" hidden="1" x14ac:dyDescent="0.35">
      <c r="A1715" t="s">
        <v>10</v>
      </c>
      <c r="B1715" t="s">
        <v>27</v>
      </c>
      <c r="C1715" t="s">
        <v>13</v>
      </c>
      <c r="D1715" s="9">
        <v>2.2999999999999998</v>
      </c>
      <c r="E1715" s="10">
        <f>IF(COUNTIF(cis_DPH!$B$2:$B$84,B1715)&gt;0,D1715*1.1,IF(COUNTIF(cis_DPH!$B$85:$B$171,B1715)&gt;0,D1715*1.2,"chyba"))</f>
        <v>2.76</v>
      </c>
      <c r="G1715" s="16" t="e">
        <f>_xlfn.XLOOKUP(Tabuľka9[[#This Row],[položka]],#REF!,#REF!)</f>
        <v>#REF!</v>
      </c>
      <c r="H1715">
        <v>1</v>
      </c>
      <c r="I1715" s="15">
        <f>Tabuľka9[[#This Row],[Aktuálna cena v RZ s DPH]]*Tabuľka9[[#This Row],[Priemerný odber za mesiac]]</f>
        <v>2.76</v>
      </c>
      <c r="J1715">
        <v>8</v>
      </c>
      <c r="K1715" s="17" t="e">
        <f>Tabuľka9[[#This Row],[Cena za MJ s DPH]]*Tabuľka9[[#This Row],[Predpokladaný odber počas 6 mesiacov]]</f>
        <v>#REF!</v>
      </c>
      <c r="L1715" s="1">
        <v>42195438</v>
      </c>
      <c r="M1715" t="e">
        <f>_xlfn.XLOOKUP(Tabuľka9[[#This Row],[IČO]],#REF!,#REF!)</f>
        <v>#REF!</v>
      </c>
      <c r="N1715" t="e">
        <f>_xlfn.XLOOKUP(Tabuľka9[[#This Row],[IČO]],#REF!,#REF!)</f>
        <v>#REF!</v>
      </c>
    </row>
    <row r="1716" spans="1:14" hidden="1" x14ac:dyDescent="0.35">
      <c r="A1716" t="s">
        <v>10</v>
      </c>
      <c r="B1716" t="s">
        <v>28</v>
      </c>
      <c r="C1716" t="s">
        <v>13</v>
      </c>
      <c r="D1716" s="9">
        <v>2.2999999999999998</v>
      </c>
      <c r="E1716" s="10">
        <f>IF(COUNTIF(cis_DPH!$B$2:$B$84,B1716)&gt;0,D1716*1.1,IF(COUNTIF(cis_DPH!$B$85:$B$171,B1716)&gt;0,D1716*1.2,"chyba"))</f>
        <v>2.76</v>
      </c>
      <c r="G1716" s="16" t="e">
        <f>_xlfn.XLOOKUP(Tabuľka9[[#This Row],[položka]],#REF!,#REF!)</f>
        <v>#REF!</v>
      </c>
      <c r="H1716">
        <v>1</v>
      </c>
      <c r="I1716" s="15">
        <f>Tabuľka9[[#This Row],[Aktuálna cena v RZ s DPH]]*Tabuľka9[[#This Row],[Priemerný odber za mesiac]]</f>
        <v>2.76</v>
      </c>
      <c r="J1716">
        <v>5</v>
      </c>
      <c r="K1716" s="17" t="e">
        <f>Tabuľka9[[#This Row],[Cena za MJ s DPH]]*Tabuľka9[[#This Row],[Predpokladaný odber počas 6 mesiacov]]</f>
        <v>#REF!</v>
      </c>
      <c r="L1716" s="1">
        <v>42195438</v>
      </c>
      <c r="M1716" t="e">
        <f>_xlfn.XLOOKUP(Tabuľka9[[#This Row],[IČO]],#REF!,#REF!)</f>
        <v>#REF!</v>
      </c>
      <c r="N1716" t="e">
        <f>_xlfn.XLOOKUP(Tabuľka9[[#This Row],[IČO]],#REF!,#REF!)</f>
        <v>#REF!</v>
      </c>
    </row>
    <row r="1717" spans="1:14" hidden="1" x14ac:dyDescent="0.35">
      <c r="A1717" t="s">
        <v>10</v>
      </c>
      <c r="B1717" t="s">
        <v>29</v>
      </c>
      <c r="C1717" t="s">
        <v>13</v>
      </c>
      <c r="D1717" s="9">
        <v>0.85</v>
      </c>
      <c r="E1717" s="10">
        <f>IF(COUNTIF(cis_DPH!$B$2:$B$84,B1717)&gt;0,D1717*1.1,IF(COUNTIF(cis_DPH!$B$85:$B$171,B1717)&gt;0,D1717*1.2,"chyba"))</f>
        <v>0.93500000000000005</v>
      </c>
      <c r="G1717" s="16" t="e">
        <f>_xlfn.XLOOKUP(Tabuľka9[[#This Row],[položka]],#REF!,#REF!)</f>
        <v>#REF!</v>
      </c>
      <c r="H1717">
        <v>1</v>
      </c>
      <c r="I1717" s="15">
        <f>Tabuľka9[[#This Row],[Aktuálna cena v RZ s DPH]]*Tabuľka9[[#This Row],[Priemerný odber za mesiac]]</f>
        <v>0.93500000000000005</v>
      </c>
      <c r="J1717">
        <v>4</v>
      </c>
      <c r="K1717" s="17" t="e">
        <f>Tabuľka9[[#This Row],[Cena za MJ s DPH]]*Tabuľka9[[#This Row],[Predpokladaný odber počas 6 mesiacov]]</f>
        <v>#REF!</v>
      </c>
      <c r="L1717" s="1">
        <v>42195438</v>
      </c>
      <c r="M1717" t="e">
        <f>_xlfn.XLOOKUP(Tabuľka9[[#This Row],[IČO]],#REF!,#REF!)</f>
        <v>#REF!</v>
      </c>
      <c r="N1717" t="e">
        <f>_xlfn.XLOOKUP(Tabuľka9[[#This Row],[IČO]],#REF!,#REF!)</f>
        <v>#REF!</v>
      </c>
    </row>
    <row r="1718" spans="1:14" hidden="1" x14ac:dyDescent="0.35">
      <c r="A1718" t="s">
        <v>10</v>
      </c>
      <c r="B1718" t="s">
        <v>30</v>
      </c>
      <c r="C1718" t="s">
        <v>13</v>
      </c>
      <c r="D1718" s="9">
        <v>0.75</v>
      </c>
      <c r="E1718" s="10">
        <f>IF(COUNTIF(cis_DPH!$B$2:$B$84,B1718)&gt;0,D1718*1.1,IF(COUNTIF(cis_DPH!$B$85:$B$171,B1718)&gt;0,D1718*1.2,"chyba"))</f>
        <v>0.82500000000000007</v>
      </c>
      <c r="G1718" s="16" t="e">
        <f>_xlfn.XLOOKUP(Tabuľka9[[#This Row],[položka]],#REF!,#REF!)</f>
        <v>#REF!</v>
      </c>
      <c r="H1718">
        <v>21</v>
      </c>
      <c r="I1718" s="15">
        <f>Tabuľka9[[#This Row],[Aktuálna cena v RZ s DPH]]*Tabuľka9[[#This Row],[Priemerný odber za mesiac]]</f>
        <v>17.325000000000003</v>
      </c>
      <c r="J1718">
        <v>125</v>
      </c>
      <c r="K1718" s="17" t="e">
        <f>Tabuľka9[[#This Row],[Cena za MJ s DPH]]*Tabuľka9[[#This Row],[Predpokladaný odber počas 6 mesiacov]]</f>
        <v>#REF!</v>
      </c>
      <c r="L1718" s="1">
        <v>42195438</v>
      </c>
      <c r="M1718" t="e">
        <f>_xlfn.XLOOKUP(Tabuľka9[[#This Row],[IČO]],#REF!,#REF!)</f>
        <v>#REF!</v>
      </c>
      <c r="N1718" t="e">
        <f>_xlfn.XLOOKUP(Tabuľka9[[#This Row],[IČO]],#REF!,#REF!)</f>
        <v>#REF!</v>
      </c>
    </row>
    <row r="1719" spans="1:14" hidden="1" x14ac:dyDescent="0.35">
      <c r="A1719" t="s">
        <v>10</v>
      </c>
      <c r="B1719" t="s">
        <v>31</v>
      </c>
      <c r="C1719" t="s">
        <v>13</v>
      </c>
      <c r="D1719" s="9">
        <v>0.85</v>
      </c>
      <c r="E1719" s="10">
        <f>IF(COUNTIF(cis_DPH!$B$2:$B$84,B1719)&gt;0,D1719*1.1,IF(COUNTIF(cis_DPH!$B$85:$B$171,B1719)&gt;0,D1719*1.2,"chyba"))</f>
        <v>0.93500000000000005</v>
      </c>
      <c r="G1719" s="16" t="e">
        <f>_xlfn.XLOOKUP(Tabuľka9[[#This Row],[položka]],#REF!,#REF!)</f>
        <v>#REF!</v>
      </c>
      <c r="H1719">
        <v>8</v>
      </c>
      <c r="I1719" s="15">
        <f>Tabuľka9[[#This Row],[Aktuálna cena v RZ s DPH]]*Tabuľka9[[#This Row],[Priemerný odber za mesiac]]</f>
        <v>7.48</v>
      </c>
      <c r="J1719">
        <v>50</v>
      </c>
      <c r="K1719" s="17" t="e">
        <f>Tabuľka9[[#This Row],[Cena za MJ s DPH]]*Tabuľka9[[#This Row],[Predpokladaný odber počas 6 mesiacov]]</f>
        <v>#REF!</v>
      </c>
      <c r="L1719" s="1">
        <v>42195438</v>
      </c>
      <c r="M1719" t="e">
        <f>_xlfn.XLOOKUP(Tabuľka9[[#This Row],[IČO]],#REF!,#REF!)</f>
        <v>#REF!</v>
      </c>
      <c r="N1719" t="e">
        <f>_xlfn.XLOOKUP(Tabuľka9[[#This Row],[IČO]],#REF!,#REF!)</f>
        <v>#REF!</v>
      </c>
    </row>
    <row r="1720" spans="1:14" hidden="1" x14ac:dyDescent="0.35">
      <c r="A1720" t="s">
        <v>10</v>
      </c>
      <c r="B1720" t="s">
        <v>32</v>
      </c>
      <c r="C1720" t="s">
        <v>19</v>
      </c>
      <c r="E1720" s="10">
        <f>IF(COUNTIF(cis_DPH!$B$2:$B$84,B1720)&gt;0,D1720*1.1,IF(COUNTIF(cis_DPH!$B$85:$B$171,B1720)&gt;0,D1720*1.2,"chyba"))</f>
        <v>0</v>
      </c>
      <c r="G1720" s="16" t="e">
        <f>_xlfn.XLOOKUP(Tabuľka9[[#This Row],[položka]],#REF!,#REF!)</f>
        <v>#REF!</v>
      </c>
      <c r="I1720" s="15">
        <f>Tabuľka9[[#This Row],[Aktuálna cena v RZ s DPH]]*Tabuľka9[[#This Row],[Priemerný odber za mesiac]]</f>
        <v>0</v>
      </c>
      <c r="K1720" s="17" t="e">
        <f>Tabuľka9[[#This Row],[Cena za MJ s DPH]]*Tabuľka9[[#This Row],[Predpokladaný odber počas 6 mesiacov]]</f>
        <v>#REF!</v>
      </c>
      <c r="L1720" s="1">
        <v>42195438</v>
      </c>
      <c r="M1720" t="e">
        <f>_xlfn.XLOOKUP(Tabuľka9[[#This Row],[IČO]],#REF!,#REF!)</f>
        <v>#REF!</v>
      </c>
      <c r="N1720" t="e">
        <f>_xlfn.XLOOKUP(Tabuľka9[[#This Row],[IČO]],#REF!,#REF!)</f>
        <v>#REF!</v>
      </c>
    </row>
    <row r="1721" spans="1:14" hidden="1" x14ac:dyDescent="0.35">
      <c r="A1721" t="s">
        <v>10</v>
      </c>
      <c r="B1721" t="s">
        <v>33</v>
      </c>
      <c r="C1721" t="s">
        <v>13</v>
      </c>
      <c r="D1721" s="9">
        <v>0.45</v>
      </c>
      <c r="E1721" s="10">
        <f>IF(COUNTIF(cis_DPH!$B$2:$B$84,B1721)&gt;0,D1721*1.1,IF(COUNTIF(cis_DPH!$B$85:$B$171,B1721)&gt;0,D1721*1.2,"chyba"))</f>
        <v>0.49500000000000005</v>
      </c>
      <c r="G1721" s="16" t="e">
        <f>_xlfn.XLOOKUP(Tabuľka9[[#This Row],[položka]],#REF!,#REF!)</f>
        <v>#REF!</v>
      </c>
      <c r="H1721">
        <v>4</v>
      </c>
      <c r="I1721" s="15">
        <f>Tabuľka9[[#This Row],[Aktuálna cena v RZ s DPH]]*Tabuľka9[[#This Row],[Priemerný odber za mesiac]]</f>
        <v>1.9800000000000002</v>
      </c>
      <c r="J1721">
        <v>25</v>
      </c>
      <c r="K1721" s="17" t="e">
        <f>Tabuľka9[[#This Row],[Cena za MJ s DPH]]*Tabuľka9[[#This Row],[Predpokladaný odber počas 6 mesiacov]]</f>
        <v>#REF!</v>
      </c>
      <c r="L1721" s="1">
        <v>42195438</v>
      </c>
      <c r="M1721" t="e">
        <f>_xlfn.XLOOKUP(Tabuľka9[[#This Row],[IČO]],#REF!,#REF!)</f>
        <v>#REF!</v>
      </c>
      <c r="N1721" t="e">
        <f>_xlfn.XLOOKUP(Tabuľka9[[#This Row],[IČO]],#REF!,#REF!)</f>
        <v>#REF!</v>
      </c>
    </row>
    <row r="1722" spans="1:14" hidden="1" x14ac:dyDescent="0.35">
      <c r="A1722" t="s">
        <v>10</v>
      </c>
      <c r="B1722" t="s">
        <v>34</v>
      </c>
      <c r="C1722" t="s">
        <v>13</v>
      </c>
      <c r="D1722" s="9">
        <v>0.75</v>
      </c>
      <c r="E1722" s="10">
        <f>IF(COUNTIF(cis_DPH!$B$2:$B$84,B1722)&gt;0,D1722*1.1,IF(COUNTIF(cis_DPH!$B$85:$B$171,B1722)&gt;0,D1722*1.2,"chyba"))</f>
        <v>0.82500000000000007</v>
      </c>
      <c r="G1722" s="16" t="e">
        <f>_xlfn.XLOOKUP(Tabuľka9[[#This Row],[položka]],#REF!,#REF!)</f>
        <v>#REF!</v>
      </c>
      <c r="H1722">
        <v>38</v>
      </c>
      <c r="I1722" s="15">
        <f>Tabuľka9[[#This Row],[Aktuálna cena v RZ s DPH]]*Tabuľka9[[#This Row],[Priemerný odber za mesiac]]</f>
        <v>31.35</v>
      </c>
      <c r="J1722">
        <v>230</v>
      </c>
      <c r="K1722" s="17" t="e">
        <f>Tabuľka9[[#This Row],[Cena za MJ s DPH]]*Tabuľka9[[#This Row],[Predpokladaný odber počas 6 mesiacov]]</f>
        <v>#REF!</v>
      </c>
      <c r="L1722" s="1">
        <v>42195438</v>
      </c>
      <c r="M1722" t="e">
        <f>_xlfn.XLOOKUP(Tabuľka9[[#This Row],[IČO]],#REF!,#REF!)</f>
        <v>#REF!</v>
      </c>
      <c r="N1722" t="e">
        <f>_xlfn.XLOOKUP(Tabuľka9[[#This Row],[IČO]],#REF!,#REF!)</f>
        <v>#REF!</v>
      </c>
    </row>
    <row r="1723" spans="1:14" hidden="1" x14ac:dyDescent="0.35">
      <c r="A1723" t="s">
        <v>10</v>
      </c>
      <c r="B1723" t="s">
        <v>35</v>
      </c>
      <c r="C1723" t="s">
        <v>13</v>
      </c>
      <c r="D1723" s="9">
        <v>0.65</v>
      </c>
      <c r="E1723" s="10">
        <f>IF(COUNTIF(cis_DPH!$B$2:$B$84,B1723)&gt;0,D1723*1.1,IF(COUNTIF(cis_DPH!$B$85:$B$171,B1723)&gt;0,D1723*1.2,"chyba"))</f>
        <v>0.71500000000000008</v>
      </c>
      <c r="G1723" s="16" t="e">
        <f>_xlfn.XLOOKUP(Tabuľka9[[#This Row],[položka]],#REF!,#REF!)</f>
        <v>#REF!</v>
      </c>
      <c r="H1723">
        <v>47</v>
      </c>
      <c r="I1723" s="15">
        <f>Tabuľka9[[#This Row],[Aktuálna cena v RZ s DPH]]*Tabuľka9[[#This Row],[Priemerný odber za mesiac]]</f>
        <v>33.605000000000004</v>
      </c>
      <c r="J1723">
        <v>280</v>
      </c>
      <c r="K1723" s="17" t="e">
        <f>Tabuľka9[[#This Row],[Cena za MJ s DPH]]*Tabuľka9[[#This Row],[Predpokladaný odber počas 6 mesiacov]]</f>
        <v>#REF!</v>
      </c>
      <c r="L1723" s="1">
        <v>42195438</v>
      </c>
      <c r="M1723" t="e">
        <f>_xlfn.XLOOKUP(Tabuľka9[[#This Row],[IČO]],#REF!,#REF!)</f>
        <v>#REF!</v>
      </c>
      <c r="N1723" t="e">
        <f>_xlfn.XLOOKUP(Tabuľka9[[#This Row],[IČO]],#REF!,#REF!)</f>
        <v>#REF!</v>
      </c>
    </row>
    <row r="1724" spans="1:14" hidden="1" x14ac:dyDescent="0.35">
      <c r="A1724" t="s">
        <v>10</v>
      </c>
      <c r="B1724" t="s">
        <v>36</v>
      </c>
      <c r="C1724" t="s">
        <v>13</v>
      </c>
      <c r="E1724" s="10">
        <f>IF(COUNTIF(cis_DPH!$B$2:$B$84,B1724)&gt;0,D1724*1.1,IF(COUNTIF(cis_DPH!$B$85:$B$171,B1724)&gt;0,D1724*1.2,"chyba"))</f>
        <v>0</v>
      </c>
      <c r="G1724" s="16" t="e">
        <f>_xlfn.XLOOKUP(Tabuľka9[[#This Row],[položka]],#REF!,#REF!)</f>
        <v>#REF!</v>
      </c>
      <c r="I1724" s="15">
        <f>Tabuľka9[[#This Row],[Aktuálna cena v RZ s DPH]]*Tabuľka9[[#This Row],[Priemerný odber za mesiac]]</f>
        <v>0</v>
      </c>
      <c r="K1724" s="17" t="e">
        <f>Tabuľka9[[#This Row],[Cena za MJ s DPH]]*Tabuľka9[[#This Row],[Predpokladaný odber počas 6 mesiacov]]</f>
        <v>#REF!</v>
      </c>
      <c r="L1724" s="1">
        <v>42195438</v>
      </c>
      <c r="M1724" t="e">
        <f>_xlfn.XLOOKUP(Tabuľka9[[#This Row],[IČO]],#REF!,#REF!)</f>
        <v>#REF!</v>
      </c>
      <c r="N1724" t="e">
        <f>_xlfn.XLOOKUP(Tabuľka9[[#This Row],[IČO]],#REF!,#REF!)</f>
        <v>#REF!</v>
      </c>
    </row>
    <row r="1725" spans="1:14" hidden="1" x14ac:dyDescent="0.35">
      <c r="A1725" t="s">
        <v>10</v>
      </c>
      <c r="B1725" t="s">
        <v>37</v>
      </c>
      <c r="C1725" t="s">
        <v>13</v>
      </c>
      <c r="D1725" s="9">
        <v>0.45</v>
      </c>
      <c r="E1725" s="10">
        <f>IF(COUNTIF(cis_DPH!$B$2:$B$84,B1725)&gt;0,D1725*1.1,IF(COUNTIF(cis_DPH!$B$85:$B$171,B1725)&gt;0,D1725*1.2,"chyba"))</f>
        <v>0.49500000000000005</v>
      </c>
      <c r="G1725" s="16" t="e">
        <f>_xlfn.XLOOKUP(Tabuľka9[[#This Row],[položka]],#REF!,#REF!)</f>
        <v>#REF!</v>
      </c>
      <c r="H1725">
        <v>78</v>
      </c>
      <c r="I1725" s="15">
        <f>Tabuľka9[[#This Row],[Aktuálna cena v RZ s DPH]]*Tabuľka9[[#This Row],[Priemerný odber za mesiac]]</f>
        <v>38.610000000000007</v>
      </c>
      <c r="J1725">
        <v>470</v>
      </c>
      <c r="K1725" s="17" t="e">
        <f>Tabuľka9[[#This Row],[Cena za MJ s DPH]]*Tabuľka9[[#This Row],[Predpokladaný odber počas 6 mesiacov]]</f>
        <v>#REF!</v>
      </c>
      <c r="L1725" s="1">
        <v>42195438</v>
      </c>
      <c r="M1725" t="e">
        <f>_xlfn.XLOOKUP(Tabuľka9[[#This Row],[IČO]],#REF!,#REF!)</f>
        <v>#REF!</v>
      </c>
      <c r="N1725" t="e">
        <f>_xlfn.XLOOKUP(Tabuľka9[[#This Row],[IČO]],#REF!,#REF!)</f>
        <v>#REF!</v>
      </c>
    </row>
    <row r="1726" spans="1:14" hidden="1" x14ac:dyDescent="0.35">
      <c r="A1726" t="s">
        <v>10</v>
      </c>
      <c r="B1726" t="s">
        <v>38</v>
      </c>
      <c r="C1726" t="s">
        <v>13</v>
      </c>
      <c r="D1726" s="9">
        <v>0.48</v>
      </c>
      <c r="E1726" s="10">
        <f>IF(COUNTIF(cis_DPH!$B$2:$B$84,B1726)&gt;0,D1726*1.1,IF(COUNTIF(cis_DPH!$B$85:$B$171,B1726)&gt;0,D1726*1.2,"chyba"))</f>
        <v>0.52800000000000002</v>
      </c>
      <c r="G1726" s="16" t="e">
        <f>_xlfn.XLOOKUP(Tabuľka9[[#This Row],[položka]],#REF!,#REF!)</f>
        <v>#REF!</v>
      </c>
      <c r="H1726">
        <v>15</v>
      </c>
      <c r="I1726" s="15">
        <f>Tabuľka9[[#This Row],[Aktuálna cena v RZ s DPH]]*Tabuľka9[[#This Row],[Priemerný odber za mesiac]]</f>
        <v>7.92</v>
      </c>
      <c r="J1726">
        <v>90</v>
      </c>
      <c r="K1726" s="17" t="e">
        <f>Tabuľka9[[#This Row],[Cena za MJ s DPH]]*Tabuľka9[[#This Row],[Predpokladaný odber počas 6 mesiacov]]</f>
        <v>#REF!</v>
      </c>
      <c r="L1726" s="1">
        <v>42195438</v>
      </c>
      <c r="M1726" t="e">
        <f>_xlfn.XLOOKUP(Tabuľka9[[#This Row],[IČO]],#REF!,#REF!)</f>
        <v>#REF!</v>
      </c>
      <c r="N1726" t="e">
        <f>_xlfn.XLOOKUP(Tabuľka9[[#This Row],[IČO]],#REF!,#REF!)</f>
        <v>#REF!</v>
      </c>
    </row>
    <row r="1727" spans="1:14" hidden="1" x14ac:dyDescent="0.35">
      <c r="A1727" t="s">
        <v>10</v>
      </c>
      <c r="B1727" t="s">
        <v>39</v>
      </c>
      <c r="C1727" t="s">
        <v>13</v>
      </c>
      <c r="D1727" s="9">
        <v>1.25</v>
      </c>
      <c r="E1727" s="10">
        <f>IF(COUNTIF(cis_DPH!$B$2:$B$84,B1727)&gt;0,D1727*1.1,IF(COUNTIF(cis_DPH!$B$85:$B$171,B1727)&gt;0,D1727*1.2,"chyba"))</f>
        <v>1.375</v>
      </c>
      <c r="G1727" s="16" t="e">
        <f>_xlfn.XLOOKUP(Tabuľka9[[#This Row],[položka]],#REF!,#REF!)</f>
        <v>#REF!</v>
      </c>
      <c r="H1727">
        <v>21</v>
      </c>
      <c r="I1727" s="15">
        <f>Tabuľka9[[#This Row],[Aktuálna cena v RZ s DPH]]*Tabuľka9[[#This Row],[Priemerný odber za mesiac]]</f>
        <v>28.875</v>
      </c>
      <c r="J1727">
        <v>125</v>
      </c>
      <c r="K1727" s="17" t="e">
        <f>Tabuľka9[[#This Row],[Cena za MJ s DPH]]*Tabuľka9[[#This Row],[Predpokladaný odber počas 6 mesiacov]]</f>
        <v>#REF!</v>
      </c>
      <c r="L1727" s="1">
        <v>42195438</v>
      </c>
      <c r="M1727" t="e">
        <f>_xlfn.XLOOKUP(Tabuľka9[[#This Row],[IČO]],#REF!,#REF!)</f>
        <v>#REF!</v>
      </c>
      <c r="N1727" t="e">
        <f>_xlfn.XLOOKUP(Tabuľka9[[#This Row],[IČO]],#REF!,#REF!)</f>
        <v>#REF!</v>
      </c>
    </row>
    <row r="1728" spans="1:14" hidden="1" x14ac:dyDescent="0.35">
      <c r="A1728" t="s">
        <v>10</v>
      </c>
      <c r="B1728" t="s">
        <v>40</v>
      </c>
      <c r="C1728" t="s">
        <v>13</v>
      </c>
      <c r="D1728" s="9">
        <v>0.6</v>
      </c>
      <c r="E1728" s="10">
        <f>IF(COUNTIF(cis_DPH!$B$2:$B$84,B1728)&gt;0,D1728*1.1,IF(COUNTIF(cis_DPH!$B$85:$B$171,B1728)&gt;0,D1728*1.2,"chyba"))</f>
        <v>0.66</v>
      </c>
      <c r="G1728" s="16" t="e">
        <f>_xlfn.XLOOKUP(Tabuľka9[[#This Row],[položka]],#REF!,#REF!)</f>
        <v>#REF!</v>
      </c>
      <c r="H1728">
        <v>2</v>
      </c>
      <c r="I1728" s="15">
        <f>Tabuľka9[[#This Row],[Aktuálna cena v RZ s DPH]]*Tabuľka9[[#This Row],[Priemerný odber za mesiac]]</f>
        <v>1.32</v>
      </c>
      <c r="J1728">
        <v>13</v>
      </c>
      <c r="K1728" s="17" t="e">
        <f>Tabuľka9[[#This Row],[Cena za MJ s DPH]]*Tabuľka9[[#This Row],[Predpokladaný odber počas 6 mesiacov]]</f>
        <v>#REF!</v>
      </c>
      <c r="L1728" s="1">
        <v>42195438</v>
      </c>
      <c r="M1728" t="e">
        <f>_xlfn.XLOOKUP(Tabuľka9[[#This Row],[IČO]],#REF!,#REF!)</f>
        <v>#REF!</v>
      </c>
      <c r="N1728" t="e">
        <f>_xlfn.XLOOKUP(Tabuľka9[[#This Row],[IČO]],#REF!,#REF!)</f>
        <v>#REF!</v>
      </c>
    </row>
    <row r="1729" spans="1:14" hidden="1" x14ac:dyDescent="0.35">
      <c r="A1729" t="s">
        <v>10</v>
      </c>
      <c r="B1729" t="s">
        <v>41</v>
      </c>
      <c r="C1729" t="s">
        <v>13</v>
      </c>
      <c r="D1729" s="9">
        <v>0.85</v>
      </c>
      <c r="E1729" s="10">
        <f>IF(COUNTIF(cis_DPH!$B$2:$B$84,B1729)&gt;0,D1729*1.1,IF(COUNTIF(cis_DPH!$B$85:$B$171,B1729)&gt;0,D1729*1.2,"chyba"))</f>
        <v>0.93500000000000005</v>
      </c>
      <c r="G1729" s="16" t="e">
        <f>_xlfn.XLOOKUP(Tabuľka9[[#This Row],[položka]],#REF!,#REF!)</f>
        <v>#REF!</v>
      </c>
      <c r="H1729">
        <v>15</v>
      </c>
      <c r="I1729" s="15">
        <f>Tabuľka9[[#This Row],[Aktuálna cena v RZ s DPH]]*Tabuľka9[[#This Row],[Priemerný odber za mesiac]]</f>
        <v>14.025</v>
      </c>
      <c r="J1729">
        <v>90</v>
      </c>
      <c r="K1729" s="17" t="e">
        <f>Tabuľka9[[#This Row],[Cena za MJ s DPH]]*Tabuľka9[[#This Row],[Predpokladaný odber počas 6 mesiacov]]</f>
        <v>#REF!</v>
      </c>
      <c r="L1729" s="1">
        <v>42195438</v>
      </c>
      <c r="M1729" t="e">
        <f>_xlfn.XLOOKUP(Tabuľka9[[#This Row],[IČO]],#REF!,#REF!)</f>
        <v>#REF!</v>
      </c>
      <c r="N1729" t="e">
        <f>_xlfn.XLOOKUP(Tabuľka9[[#This Row],[IČO]],#REF!,#REF!)</f>
        <v>#REF!</v>
      </c>
    </row>
    <row r="1730" spans="1:14" hidden="1" x14ac:dyDescent="0.35">
      <c r="A1730" t="s">
        <v>10</v>
      </c>
      <c r="B1730" t="s">
        <v>42</v>
      </c>
      <c r="C1730" t="s">
        <v>19</v>
      </c>
      <c r="E1730" s="10">
        <f>IF(COUNTIF(cis_DPH!$B$2:$B$84,B1730)&gt;0,D1730*1.1,IF(COUNTIF(cis_DPH!$B$85:$B$171,B1730)&gt;0,D1730*1.2,"chyba"))</f>
        <v>0</v>
      </c>
      <c r="G1730" s="16" t="e">
        <f>_xlfn.XLOOKUP(Tabuľka9[[#This Row],[položka]],#REF!,#REF!)</f>
        <v>#REF!</v>
      </c>
      <c r="I1730" s="15">
        <f>Tabuľka9[[#This Row],[Aktuálna cena v RZ s DPH]]*Tabuľka9[[#This Row],[Priemerný odber za mesiac]]</f>
        <v>0</v>
      </c>
      <c r="K1730" s="17" t="e">
        <f>Tabuľka9[[#This Row],[Cena za MJ s DPH]]*Tabuľka9[[#This Row],[Predpokladaný odber počas 6 mesiacov]]</f>
        <v>#REF!</v>
      </c>
      <c r="L1730" s="1">
        <v>42195438</v>
      </c>
      <c r="M1730" t="e">
        <f>_xlfn.XLOOKUP(Tabuľka9[[#This Row],[IČO]],#REF!,#REF!)</f>
        <v>#REF!</v>
      </c>
      <c r="N1730" t="e">
        <f>_xlfn.XLOOKUP(Tabuľka9[[#This Row],[IČO]],#REF!,#REF!)</f>
        <v>#REF!</v>
      </c>
    </row>
    <row r="1731" spans="1:14" hidden="1" x14ac:dyDescent="0.35">
      <c r="A1731" t="s">
        <v>10</v>
      </c>
      <c r="B1731" t="s">
        <v>43</v>
      </c>
      <c r="C1731" t="s">
        <v>13</v>
      </c>
      <c r="E1731" s="10">
        <f>IF(COUNTIF(cis_DPH!$B$2:$B$84,B1731)&gt;0,D1731*1.1,IF(COUNTIF(cis_DPH!$B$85:$B$171,B1731)&gt;0,D1731*1.2,"chyba"))</f>
        <v>0</v>
      </c>
      <c r="G1731" s="16" t="e">
        <f>_xlfn.XLOOKUP(Tabuľka9[[#This Row],[položka]],#REF!,#REF!)</f>
        <v>#REF!</v>
      </c>
      <c r="I1731" s="15">
        <f>Tabuľka9[[#This Row],[Aktuálna cena v RZ s DPH]]*Tabuľka9[[#This Row],[Priemerný odber za mesiac]]</f>
        <v>0</v>
      </c>
      <c r="K1731" s="17" t="e">
        <f>Tabuľka9[[#This Row],[Cena za MJ s DPH]]*Tabuľka9[[#This Row],[Predpokladaný odber počas 6 mesiacov]]</f>
        <v>#REF!</v>
      </c>
      <c r="L1731" s="1">
        <v>42195438</v>
      </c>
      <c r="M1731" t="e">
        <f>_xlfn.XLOOKUP(Tabuľka9[[#This Row],[IČO]],#REF!,#REF!)</f>
        <v>#REF!</v>
      </c>
      <c r="N1731" t="e">
        <f>_xlfn.XLOOKUP(Tabuľka9[[#This Row],[IČO]],#REF!,#REF!)</f>
        <v>#REF!</v>
      </c>
    </row>
    <row r="1732" spans="1:14" hidden="1" x14ac:dyDescent="0.35">
      <c r="A1732" t="s">
        <v>10</v>
      </c>
      <c r="B1732" t="s">
        <v>44</v>
      </c>
      <c r="C1732" t="s">
        <v>13</v>
      </c>
      <c r="D1732" s="9">
        <v>1</v>
      </c>
      <c r="E1732" s="10">
        <f>IF(COUNTIF(cis_DPH!$B$2:$B$84,B1732)&gt;0,D1732*1.1,IF(COUNTIF(cis_DPH!$B$85:$B$171,B1732)&gt;0,D1732*1.2,"chyba"))</f>
        <v>1.2</v>
      </c>
      <c r="G1732" s="16" t="e">
        <f>_xlfn.XLOOKUP(Tabuľka9[[#This Row],[položka]],#REF!,#REF!)</f>
        <v>#REF!</v>
      </c>
      <c r="H1732">
        <v>2</v>
      </c>
      <c r="I1732" s="15">
        <f>Tabuľka9[[#This Row],[Aktuálna cena v RZ s DPH]]*Tabuľka9[[#This Row],[Priemerný odber za mesiac]]</f>
        <v>2.4</v>
      </c>
      <c r="J1732">
        <v>10</v>
      </c>
      <c r="K1732" s="17" t="e">
        <f>Tabuľka9[[#This Row],[Cena za MJ s DPH]]*Tabuľka9[[#This Row],[Predpokladaný odber počas 6 mesiacov]]</f>
        <v>#REF!</v>
      </c>
      <c r="L1732" s="1">
        <v>42195438</v>
      </c>
      <c r="M1732" t="e">
        <f>_xlfn.XLOOKUP(Tabuľka9[[#This Row],[IČO]],#REF!,#REF!)</f>
        <v>#REF!</v>
      </c>
      <c r="N1732" t="e">
        <f>_xlfn.XLOOKUP(Tabuľka9[[#This Row],[IČO]],#REF!,#REF!)</f>
        <v>#REF!</v>
      </c>
    </row>
    <row r="1733" spans="1:14" hidden="1" x14ac:dyDescent="0.35">
      <c r="A1733" t="s">
        <v>10</v>
      </c>
      <c r="B1733" t="s">
        <v>45</v>
      </c>
      <c r="C1733" t="s">
        <v>13</v>
      </c>
      <c r="D1733" s="9">
        <v>1.65</v>
      </c>
      <c r="E1733" s="10">
        <f>IF(COUNTIF(cis_DPH!$B$2:$B$84,B1733)&gt;0,D1733*1.1,IF(COUNTIF(cis_DPH!$B$85:$B$171,B1733)&gt;0,D1733*1.2,"chyba"))</f>
        <v>1.9799999999999998</v>
      </c>
      <c r="G1733" s="16" t="e">
        <f>_xlfn.XLOOKUP(Tabuľka9[[#This Row],[položka]],#REF!,#REF!)</f>
        <v>#REF!</v>
      </c>
      <c r="H1733">
        <v>1</v>
      </c>
      <c r="I1733" s="15">
        <f>Tabuľka9[[#This Row],[Aktuálna cena v RZ s DPH]]*Tabuľka9[[#This Row],[Priemerný odber za mesiac]]</f>
        <v>1.9799999999999998</v>
      </c>
      <c r="J1733">
        <v>6</v>
      </c>
      <c r="K1733" s="17" t="e">
        <f>Tabuľka9[[#This Row],[Cena za MJ s DPH]]*Tabuľka9[[#This Row],[Predpokladaný odber počas 6 mesiacov]]</f>
        <v>#REF!</v>
      </c>
      <c r="L1733" s="1">
        <v>42195438</v>
      </c>
      <c r="M1733" t="e">
        <f>_xlfn.XLOOKUP(Tabuľka9[[#This Row],[IČO]],#REF!,#REF!)</f>
        <v>#REF!</v>
      </c>
      <c r="N1733" t="e">
        <f>_xlfn.XLOOKUP(Tabuľka9[[#This Row],[IČO]],#REF!,#REF!)</f>
        <v>#REF!</v>
      </c>
    </row>
    <row r="1734" spans="1:14" hidden="1" x14ac:dyDescent="0.35">
      <c r="A1734" t="s">
        <v>10</v>
      </c>
      <c r="B1734" t="s">
        <v>46</v>
      </c>
      <c r="C1734" t="s">
        <v>13</v>
      </c>
      <c r="D1734" s="9">
        <v>0.45</v>
      </c>
      <c r="E1734" s="10">
        <f>IF(COUNTIF(cis_DPH!$B$2:$B$84,B1734)&gt;0,D1734*1.1,IF(COUNTIF(cis_DPH!$B$85:$B$171,B1734)&gt;0,D1734*1.2,"chyba"))</f>
        <v>0.54</v>
      </c>
      <c r="G1734" s="16" t="e">
        <f>_xlfn.XLOOKUP(Tabuľka9[[#This Row],[položka]],#REF!,#REF!)</f>
        <v>#REF!</v>
      </c>
      <c r="H1734">
        <v>90</v>
      </c>
      <c r="I1734" s="15">
        <f>Tabuľka9[[#This Row],[Aktuálna cena v RZ s DPH]]*Tabuľka9[[#This Row],[Priemerný odber za mesiac]]</f>
        <v>48.6</v>
      </c>
      <c r="J1734">
        <v>540</v>
      </c>
      <c r="K1734" s="17" t="e">
        <f>Tabuľka9[[#This Row],[Cena za MJ s DPH]]*Tabuľka9[[#This Row],[Predpokladaný odber počas 6 mesiacov]]</f>
        <v>#REF!</v>
      </c>
      <c r="L1734" s="1">
        <v>42195438</v>
      </c>
      <c r="M1734" t="e">
        <f>_xlfn.XLOOKUP(Tabuľka9[[#This Row],[IČO]],#REF!,#REF!)</f>
        <v>#REF!</v>
      </c>
      <c r="N1734" t="e">
        <f>_xlfn.XLOOKUP(Tabuľka9[[#This Row],[IČO]],#REF!,#REF!)</f>
        <v>#REF!</v>
      </c>
    </row>
    <row r="1735" spans="1:14" hidden="1" x14ac:dyDescent="0.35">
      <c r="A1735" t="s">
        <v>10</v>
      </c>
      <c r="B1735" t="s">
        <v>47</v>
      </c>
      <c r="C1735" t="s">
        <v>48</v>
      </c>
      <c r="E1735" s="10">
        <f>IF(COUNTIF(cis_DPH!$B$2:$B$84,B1735)&gt;0,D1735*1.1,IF(COUNTIF(cis_DPH!$B$85:$B$171,B1735)&gt;0,D1735*1.2,"chyba"))</f>
        <v>0</v>
      </c>
      <c r="G1735" s="16" t="e">
        <f>_xlfn.XLOOKUP(Tabuľka9[[#This Row],[položka]],#REF!,#REF!)</f>
        <v>#REF!</v>
      </c>
      <c r="I1735" s="15">
        <f>Tabuľka9[[#This Row],[Aktuálna cena v RZ s DPH]]*Tabuľka9[[#This Row],[Priemerný odber za mesiac]]</f>
        <v>0</v>
      </c>
      <c r="K1735" s="17" t="e">
        <f>Tabuľka9[[#This Row],[Cena za MJ s DPH]]*Tabuľka9[[#This Row],[Predpokladaný odber počas 6 mesiacov]]</f>
        <v>#REF!</v>
      </c>
      <c r="L1735" s="1">
        <v>42195438</v>
      </c>
      <c r="M1735" t="e">
        <f>_xlfn.XLOOKUP(Tabuľka9[[#This Row],[IČO]],#REF!,#REF!)</f>
        <v>#REF!</v>
      </c>
      <c r="N1735" t="e">
        <f>_xlfn.XLOOKUP(Tabuľka9[[#This Row],[IČO]],#REF!,#REF!)</f>
        <v>#REF!</v>
      </c>
    </row>
    <row r="1736" spans="1:14" hidden="1" x14ac:dyDescent="0.35">
      <c r="A1736" t="s">
        <v>10</v>
      </c>
      <c r="B1736" t="s">
        <v>49</v>
      </c>
      <c r="C1736" t="s">
        <v>48</v>
      </c>
      <c r="E1736" s="10">
        <f>IF(COUNTIF(cis_DPH!$B$2:$B$84,B1736)&gt;0,D1736*1.1,IF(COUNTIF(cis_DPH!$B$85:$B$171,B1736)&gt;0,D1736*1.2,"chyba"))</f>
        <v>0</v>
      </c>
      <c r="G1736" s="16" t="e">
        <f>_xlfn.XLOOKUP(Tabuľka9[[#This Row],[položka]],#REF!,#REF!)</f>
        <v>#REF!</v>
      </c>
      <c r="I1736" s="15">
        <f>Tabuľka9[[#This Row],[Aktuálna cena v RZ s DPH]]*Tabuľka9[[#This Row],[Priemerný odber za mesiac]]</f>
        <v>0</v>
      </c>
      <c r="K1736" s="17" t="e">
        <f>Tabuľka9[[#This Row],[Cena za MJ s DPH]]*Tabuľka9[[#This Row],[Predpokladaný odber počas 6 mesiacov]]</f>
        <v>#REF!</v>
      </c>
      <c r="L1736" s="1">
        <v>42195438</v>
      </c>
      <c r="M1736" t="e">
        <f>_xlfn.XLOOKUP(Tabuľka9[[#This Row],[IČO]],#REF!,#REF!)</f>
        <v>#REF!</v>
      </c>
      <c r="N1736" t="e">
        <f>_xlfn.XLOOKUP(Tabuľka9[[#This Row],[IČO]],#REF!,#REF!)</f>
        <v>#REF!</v>
      </c>
    </row>
    <row r="1737" spans="1:14" hidden="1" x14ac:dyDescent="0.35">
      <c r="A1737" t="s">
        <v>10</v>
      </c>
      <c r="B1737" t="s">
        <v>50</v>
      </c>
      <c r="C1737" t="s">
        <v>13</v>
      </c>
      <c r="D1737" s="9">
        <v>7</v>
      </c>
      <c r="E1737" s="10">
        <f>IF(COUNTIF(cis_DPH!$B$2:$B$84,B1737)&gt;0,D1737*1.1,IF(COUNTIF(cis_DPH!$B$85:$B$171,B1737)&gt;0,D1737*1.2,"chyba"))</f>
        <v>8.4</v>
      </c>
      <c r="G1737" s="16" t="e">
        <f>_xlfn.XLOOKUP(Tabuľka9[[#This Row],[položka]],#REF!,#REF!)</f>
        <v>#REF!</v>
      </c>
      <c r="H1737">
        <v>2</v>
      </c>
      <c r="I1737" s="15">
        <f>Tabuľka9[[#This Row],[Aktuálna cena v RZ s DPH]]*Tabuľka9[[#This Row],[Priemerný odber za mesiac]]</f>
        <v>16.8</v>
      </c>
      <c r="J1737">
        <v>11</v>
      </c>
      <c r="K1737" s="17" t="e">
        <f>Tabuľka9[[#This Row],[Cena za MJ s DPH]]*Tabuľka9[[#This Row],[Predpokladaný odber počas 6 mesiacov]]</f>
        <v>#REF!</v>
      </c>
      <c r="L1737" s="1">
        <v>42195438</v>
      </c>
      <c r="M1737" t="e">
        <f>_xlfn.XLOOKUP(Tabuľka9[[#This Row],[IČO]],#REF!,#REF!)</f>
        <v>#REF!</v>
      </c>
      <c r="N1737" t="e">
        <f>_xlfn.XLOOKUP(Tabuľka9[[#This Row],[IČO]],#REF!,#REF!)</f>
        <v>#REF!</v>
      </c>
    </row>
    <row r="1738" spans="1:14" hidden="1" x14ac:dyDescent="0.35">
      <c r="A1738" t="s">
        <v>10</v>
      </c>
      <c r="B1738" t="s">
        <v>51</v>
      </c>
      <c r="C1738" t="s">
        <v>13</v>
      </c>
      <c r="D1738" s="9">
        <v>2.0499999999999998</v>
      </c>
      <c r="E1738" s="10">
        <f>IF(COUNTIF(cis_DPH!$B$2:$B$84,B1738)&gt;0,D1738*1.1,IF(COUNTIF(cis_DPH!$B$85:$B$171,B1738)&gt;0,D1738*1.2,"chyba"))</f>
        <v>2.2549999999999999</v>
      </c>
      <c r="G1738" s="16" t="e">
        <f>_xlfn.XLOOKUP(Tabuľka9[[#This Row],[položka]],#REF!,#REF!)</f>
        <v>#REF!</v>
      </c>
      <c r="H1738">
        <v>33</v>
      </c>
      <c r="I1738" s="15">
        <f>Tabuľka9[[#This Row],[Aktuálna cena v RZ s DPH]]*Tabuľka9[[#This Row],[Priemerný odber za mesiac]]</f>
        <v>74.414999999999992</v>
      </c>
      <c r="J1738">
        <v>200</v>
      </c>
      <c r="K1738" s="17" t="e">
        <f>Tabuľka9[[#This Row],[Cena za MJ s DPH]]*Tabuľka9[[#This Row],[Predpokladaný odber počas 6 mesiacov]]</f>
        <v>#REF!</v>
      </c>
      <c r="L1738" s="1">
        <v>42195438</v>
      </c>
      <c r="M1738" t="e">
        <f>_xlfn.XLOOKUP(Tabuľka9[[#This Row],[IČO]],#REF!,#REF!)</f>
        <v>#REF!</v>
      </c>
      <c r="N1738" t="e">
        <f>_xlfn.XLOOKUP(Tabuľka9[[#This Row],[IČO]],#REF!,#REF!)</f>
        <v>#REF!</v>
      </c>
    </row>
    <row r="1739" spans="1:14" hidden="1" x14ac:dyDescent="0.35">
      <c r="A1739" t="s">
        <v>10</v>
      </c>
      <c r="B1739" t="s">
        <v>52</v>
      </c>
      <c r="C1739" t="s">
        <v>13</v>
      </c>
      <c r="D1739" s="9">
        <v>1.75</v>
      </c>
      <c r="E1739" s="10">
        <f>IF(COUNTIF(cis_DPH!$B$2:$B$84,B1739)&gt;0,D1739*1.1,IF(COUNTIF(cis_DPH!$B$85:$B$171,B1739)&gt;0,D1739*1.2,"chyba"))</f>
        <v>1.9250000000000003</v>
      </c>
      <c r="G1739" s="16" t="e">
        <f>_xlfn.XLOOKUP(Tabuľka9[[#This Row],[položka]],#REF!,#REF!)</f>
        <v>#REF!</v>
      </c>
      <c r="H1739">
        <v>8</v>
      </c>
      <c r="I1739" s="15">
        <f>Tabuľka9[[#This Row],[Aktuálna cena v RZ s DPH]]*Tabuľka9[[#This Row],[Priemerný odber za mesiac]]</f>
        <v>15.400000000000002</v>
      </c>
      <c r="J1739">
        <v>50</v>
      </c>
      <c r="K1739" s="17" t="e">
        <f>Tabuľka9[[#This Row],[Cena za MJ s DPH]]*Tabuľka9[[#This Row],[Predpokladaný odber počas 6 mesiacov]]</f>
        <v>#REF!</v>
      </c>
      <c r="L1739" s="1">
        <v>42195438</v>
      </c>
      <c r="M1739" t="e">
        <f>_xlfn.XLOOKUP(Tabuľka9[[#This Row],[IČO]],#REF!,#REF!)</f>
        <v>#REF!</v>
      </c>
      <c r="N1739" t="e">
        <f>_xlfn.XLOOKUP(Tabuľka9[[#This Row],[IČO]],#REF!,#REF!)</f>
        <v>#REF!</v>
      </c>
    </row>
    <row r="1740" spans="1:14" hidden="1" x14ac:dyDescent="0.35">
      <c r="A1740" t="s">
        <v>10</v>
      </c>
      <c r="B1740" t="s">
        <v>53</v>
      </c>
      <c r="C1740" t="s">
        <v>13</v>
      </c>
      <c r="D1740" s="9">
        <v>1.45</v>
      </c>
      <c r="E1740" s="10">
        <f>IF(COUNTIF(cis_DPH!$B$2:$B$84,B1740)&gt;0,D1740*1.1,IF(COUNTIF(cis_DPH!$B$85:$B$171,B1740)&gt;0,D1740*1.2,"chyba"))</f>
        <v>1.595</v>
      </c>
      <c r="G1740" s="16" t="e">
        <f>_xlfn.XLOOKUP(Tabuľka9[[#This Row],[položka]],#REF!,#REF!)</f>
        <v>#REF!</v>
      </c>
      <c r="H1740">
        <v>3</v>
      </c>
      <c r="I1740" s="15">
        <f>Tabuľka9[[#This Row],[Aktuálna cena v RZ s DPH]]*Tabuľka9[[#This Row],[Priemerný odber za mesiac]]</f>
        <v>4.7850000000000001</v>
      </c>
      <c r="J1740">
        <v>16</v>
      </c>
      <c r="K1740" s="17" t="e">
        <f>Tabuľka9[[#This Row],[Cena za MJ s DPH]]*Tabuľka9[[#This Row],[Predpokladaný odber počas 6 mesiacov]]</f>
        <v>#REF!</v>
      </c>
      <c r="L1740" s="1">
        <v>42195438</v>
      </c>
      <c r="M1740" t="e">
        <f>_xlfn.XLOOKUP(Tabuľka9[[#This Row],[IČO]],#REF!,#REF!)</f>
        <v>#REF!</v>
      </c>
      <c r="N1740" t="e">
        <f>_xlfn.XLOOKUP(Tabuľka9[[#This Row],[IČO]],#REF!,#REF!)</f>
        <v>#REF!</v>
      </c>
    </row>
    <row r="1741" spans="1:14" hidden="1" x14ac:dyDescent="0.35">
      <c r="A1741" t="s">
        <v>10</v>
      </c>
      <c r="B1741" t="s">
        <v>54</v>
      </c>
      <c r="C1741" t="s">
        <v>13</v>
      </c>
      <c r="D1741" s="9">
        <v>1.45</v>
      </c>
      <c r="E1741" s="10">
        <f>IF(COUNTIF(cis_DPH!$B$2:$B$84,B1741)&gt;0,D1741*1.1,IF(COUNTIF(cis_DPH!$B$85:$B$171,B1741)&gt;0,D1741*1.2,"chyba"))</f>
        <v>1.595</v>
      </c>
      <c r="G1741" s="16" t="e">
        <f>_xlfn.XLOOKUP(Tabuľka9[[#This Row],[položka]],#REF!,#REF!)</f>
        <v>#REF!</v>
      </c>
      <c r="H1741">
        <v>3</v>
      </c>
      <c r="I1741" s="15">
        <f>Tabuľka9[[#This Row],[Aktuálna cena v RZ s DPH]]*Tabuľka9[[#This Row],[Priemerný odber za mesiac]]</f>
        <v>4.7850000000000001</v>
      </c>
      <c r="J1741">
        <v>16</v>
      </c>
      <c r="K1741" s="17" t="e">
        <f>Tabuľka9[[#This Row],[Cena za MJ s DPH]]*Tabuľka9[[#This Row],[Predpokladaný odber počas 6 mesiacov]]</f>
        <v>#REF!</v>
      </c>
      <c r="L1741" s="1">
        <v>42195438</v>
      </c>
      <c r="M1741" t="e">
        <f>_xlfn.XLOOKUP(Tabuľka9[[#This Row],[IČO]],#REF!,#REF!)</f>
        <v>#REF!</v>
      </c>
      <c r="N1741" t="e">
        <f>_xlfn.XLOOKUP(Tabuľka9[[#This Row],[IČO]],#REF!,#REF!)</f>
        <v>#REF!</v>
      </c>
    </row>
    <row r="1742" spans="1:14" hidden="1" x14ac:dyDescent="0.35">
      <c r="A1742" t="s">
        <v>10</v>
      </c>
      <c r="B1742" t="s">
        <v>55</v>
      </c>
      <c r="C1742" t="s">
        <v>13</v>
      </c>
      <c r="D1742" s="9">
        <v>1.45</v>
      </c>
      <c r="E1742" s="10">
        <f>IF(COUNTIF(cis_DPH!$B$2:$B$84,B1742)&gt;0,D1742*1.1,IF(COUNTIF(cis_DPH!$B$85:$B$171,B1742)&gt;0,D1742*1.2,"chyba"))</f>
        <v>1.595</v>
      </c>
      <c r="G1742" s="16" t="e">
        <f>_xlfn.XLOOKUP(Tabuľka9[[#This Row],[položka]],#REF!,#REF!)</f>
        <v>#REF!</v>
      </c>
      <c r="H1742">
        <v>3</v>
      </c>
      <c r="I1742" s="15">
        <f>Tabuľka9[[#This Row],[Aktuálna cena v RZ s DPH]]*Tabuľka9[[#This Row],[Priemerný odber za mesiac]]</f>
        <v>4.7850000000000001</v>
      </c>
      <c r="J1742">
        <v>16</v>
      </c>
      <c r="K1742" s="17" t="e">
        <f>Tabuľka9[[#This Row],[Cena za MJ s DPH]]*Tabuľka9[[#This Row],[Predpokladaný odber počas 6 mesiacov]]</f>
        <v>#REF!</v>
      </c>
      <c r="L1742" s="1">
        <v>42195438</v>
      </c>
      <c r="M1742" t="e">
        <f>_xlfn.XLOOKUP(Tabuľka9[[#This Row],[IČO]],#REF!,#REF!)</f>
        <v>#REF!</v>
      </c>
      <c r="N1742" t="e">
        <f>_xlfn.XLOOKUP(Tabuľka9[[#This Row],[IČO]],#REF!,#REF!)</f>
        <v>#REF!</v>
      </c>
    </row>
    <row r="1743" spans="1:14" hidden="1" x14ac:dyDescent="0.35">
      <c r="A1743" t="s">
        <v>10</v>
      </c>
      <c r="B1743" t="s">
        <v>56</v>
      </c>
      <c r="C1743" t="s">
        <v>13</v>
      </c>
      <c r="D1743" s="9">
        <v>1.1499999999999999</v>
      </c>
      <c r="E1743" s="10">
        <f>IF(COUNTIF(cis_DPH!$B$2:$B$84,B1743)&gt;0,D1743*1.1,IF(COUNTIF(cis_DPH!$B$85:$B$171,B1743)&gt;0,D1743*1.2,"chyba"))</f>
        <v>1.2649999999999999</v>
      </c>
      <c r="G1743" s="16" t="e">
        <f>_xlfn.XLOOKUP(Tabuľka9[[#This Row],[položka]],#REF!,#REF!)</f>
        <v>#REF!</v>
      </c>
      <c r="H1743">
        <v>37</v>
      </c>
      <c r="I1743" s="15">
        <f>Tabuľka9[[#This Row],[Aktuálna cena v RZ s DPH]]*Tabuľka9[[#This Row],[Priemerný odber za mesiac]]</f>
        <v>46.805</v>
      </c>
      <c r="J1743">
        <v>220</v>
      </c>
      <c r="K1743" s="17" t="e">
        <f>Tabuľka9[[#This Row],[Cena za MJ s DPH]]*Tabuľka9[[#This Row],[Predpokladaný odber počas 6 mesiacov]]</f>
        <v>#REF!</v>
      </c>
      <c r="L1743" s="1">
        <v>42195438</v>
      </c>
      <c r="M1743" t="e">
        <f>_xlfn.XLOOKUP(Tabuľka9[[#This Row],[IČO]],#REF!,#REF!)</f>
        <v>#REF!</v>
      </c>
      <c r="N1743" t="e">
        <f>_xlfn.XLOOKUP(Tabuľka9[[#This Row],[IČO]],#REF!,#REF!)</f>
        <v>#REF!</v>
      </c>
    </row>
    <row r="1744" spans="1:14" hidden="1" x14ac:dyDescent="0.35">
      <c r="A1744" t="s">
        <v>10</v>
      </c>
      <c r="B1744" t="s">
        <v>57</v>
      </c>
      <c r="C1744" t="s">
        <v>13</v>
      </c>
      <c r="E1744" s="10">
        <f>IF(COUNTIF(cis_DPH!$B$2:$B$84,B1744)&gt;0,D1744*1.1,IF(COUNTIF(cis_DPH!$B$85:$B$171,B1744)&gt;0,D1744*1.2,"chyba"))</f>
        <v>0</v>
      </c>
      <c r="G1744" s="16" t="e">
        <f>_xlfn.XLOOKUP(Tabuľka9[[#This Row],[položka]],#REF!,#REF!)</f>
        <v>#REF!</v>
      </c>
      <c r="I1744" s="15">
        <f>Tabuľka9[[#This Row],[Aktuálna cena v RZ s DPH]]*Tabuľka9[[#This Row],[Priemerný odber za mesiac]]</f>
        <v>0</v>
      </c>
      <c r="K1744" s="17" t="e">
        <f>Tabuľka9[[#This Row],[Cena za MJ s DPH]]*Tabuľka9[[#This Row],[Predpokladaný odber počas 6 mesiacov]]</f>
        <v>#REF!</v>
      </c>
      <c r="L1744" s="1">
        <v>42195438</v>
      </c>
      <c r="M1744" t="e">
        <f>_xlfn.XLOOKUP(Tabuľka9[[#This Row],[IČO]],#REF!,#REF!)</f>
        <v>#REF!</v>
      </c>
      <c r="N1744" t="e">
        <f>_xlfn.XLOOKUP(Tabuľka9[[#This Row],[IČO]],#REF!,#REF!)</f>
        <v>#REF!</v>
      </c>
    </row>
    <row r="1745" spans="1:14" hidden="1" x14ac:dyDescent="0.35">
      <c r="A1745" t="s">
        <v>10</v>
      </c>
      <c r="B1745" t="s">
        <v>58</v>
      </c>
      <c r="C1745" t="s">
        <v>13</v>
      </c>
      <c r="D1745" s="9">
        <v>1.2</v>
      </c>
      <c r="E1745" s="10">
        <f>IF(COUNTIF(cis_DPH!$B$2:$B$84,B1745)&gt;0,D1745*1.1,IF(COUNTIF(cis_DPH!$B$85:$B$171,B1745)&gt;0,D1745*1.2,"chyba"))</f>
        <v>1.32</v>
      </c>
      <c r="G1745" s="16" t="e">
        <f>_xlfn.XLOOKUP(Tabuľka9[[#This Row],[položka]],#REF!,#REF!)</f>
        <v>#REF!</v>
      </c>
      <c r="H1745">
        <v>7</v>
      </c>
      <c r="I1745" s="15">
        <f>Tabuľka9[[#This Row],[Aktuálna cena v RZ s DPH]]*Tabuľka9[[#This Row],[Priemerný odber za mesiac]]</f>
        <v>9.24</v>
      </c>
      <c r="J1745">
        <v>40</v>
      </c>
      <c r="K1745" s="17" t="e">
        <f>Tabuľka9[[#This Row],[Cena za MJ s DPH]]*Tabuľka9[[#This Row],[Predpokladaný odber počas 6 mesiacov]]</f>
        <v>#REF!</v>
      </c>
      <c r="L1745" s="1">
        <v>42195438</v>
      </c>
      <c r="M1745" t="e">
        <f>_xlfn.XLOOKUP(Tabuľka9[[#This Row],[IČO]],#REF!,#REF!)</f>
        <v>#REF!</v>
      </c>
      <c r="N1745" t="e">
        <f>_xlfn.XLOOKUP(Tabuľka9[[#This Row],[IČO]],#REF!,#REF!)</f>
        <v>#REF!</v>
      </c>
    </row>
    <row r="1746" spans="1:14" hidden="1" x14ac:dyDescent="0.35">
      <c r="A1746" t="s">
        <v>10</v>
      </c>
      <c r="B1746" t="s">
        <v>59</v>
      </c>
      <c r="C1746" t="s">
        <v>13</v>
      </c>
      <c r="D1746" s="9">
        <v>0.79</v>
      </c>
      <c r="E1746" s="10">
        <f>IF(COUNTIF(cis_DPH!$B$2:$B$84,B1746)&gt;0,D1746*1.1,IF(COUNTIF(cis_DPH!$B$85:$B$171,B1746)&gt;0,D1746*1.2,"chyba"))</f>
        <v>0.94799999999999995</v>
      </c>
      <c r="G1746" s="16" t="e">
        <f>_xlfn.XLOOKUP(Tabuľka9[[#This Row],[položka]],#REF!,#REF!)</f>
        <v>#REF!</v>
      </c>
      <c r="H1746">
        <v>48</v>
      </c>
      <c r="I1746" s="15">
        <f>Tabuľka9[[#This Row],[Aktuálna cena v RZ s DPH]]*Tabuľka9[[#This Row],[Priemerný odber za mesiac]]</f>
        <v>45.503999999999998</v>
      </c>
      <c r="J1746">
        <v>289</v>
      </c>
      <c r="K1746" s="17" t="e">
        <f>Tabuľka9[[#This Row],[Cena za MJ s DPH]]*Tabuľka9[[#This Row],[Predpokladaný odber počas 6 mesiacov]]</f>
        <v>#REF!</v>
      </c>
      <c r="L1746" s="1">
        <v>42195438</v>
      </c>
      <c r="M1746" t="e">
        <f>_xlfn.XLOOKUP(Tabuľka9[[#This Row],[IČO]],#REF!,#REF!)</f>
        <v>#REF!</v>
      </c>
      <c r="N1746" t="e">
        <f>_xlfn.XLOOKUP(Tabuľka9[[#This Row],[IČO]],#REF!,#REF!)</f>
        <v>#REF!</v>
      </c>
    </row>
    <row r="1747" spans="1:14" hidden="1" x14ac:dyDescent="0.35">
      <c r="A1747" t="s">
        <v>10</v>
      </c>
      <c r="B1747" t="s">
        <v>60</v>
      </c>
      <c r="C1747" t="s">
        <v>13</v>
      </c>
      <c r="D1747" s="9">
        <v>0.46800000000000003</v>
      </c>
      <c r="E1747" s="10">
        <f>IF(COUNTIF(cis_DPH!$B$2:$B$84,B1747)&gt;0,D1747*1.1,IF(COUNTIF(cis_DPH!$B$85:$B$171,B1747)&gt;0,D1747*1.2,"chyba"))</f>
        <v>0.56159999999999999</v>
      </c>
      <c r="G1747" s="16" t="e">
        <f>_xlfn.XLOOKUP(Tabuľka9[[#This Row],[položka]],#REF!,#REF!)</f>
        <v>#REF!</v>
      </c>
      <c r="H1747">
        <v>8</v>
      </c>
      <c r="I1747" s="15">
        <f>Tabuľka9[[#This Row],[Aktuálna cena v RZ s DPH]]*Tabuľka9[[#This Row],[Priemerný odber za mesiac]]</f>
        <v>4.4927999999999999</v>
      </c>
      <c r="J1747">
        <v>50</v>
      </c>
      <c r="K1747" s="17" t="e">
        <f>Tabuľka9[[#This Row],[Cena za MJ s DPH]]*Tabuľka9[[#This Row],[Predpokladaný odber počas 6 mesiacov]]</f>
        <v>#REF!</v>
      </c>
      <c r="L1747" s="1">
        <v>42195438</v>
      </c>
      <c r="M1747" t="e">
        <f>_xlfn.XLOOKUP(Tabuľka9[[#This Row],[IČO]],#REF!,#REF!)</f>
        <v>#REF!</v>
      </c>
      <c r="N1747" t="e">
        <f>_xlfn.XLOOKUP(Tabuľka9[[#This Row],[IČO]],#REF!,#REF!)</f>
        <v>#REF!</v>
      </c>
    </row>
    <row r="1748" spans="1:14" hidden="1" x14ac:dyDescent="0.35">
      <c r="A1748" t="s">
        <v>10</v>
      </c>
      <c r="B1748" t="s">
        <v>61</v>
      </c>
      <c r="C1748" t="s">
        <v>19</v>
      </c>
      <c r="D1748" s="9">
        <v>0.48</v>
      </c>
      <c r="E1748" s="10">
        <f>IF(COUNTIF(cis_DPH!$B$2:$B$84,B1748)&gt;0,D1748*1.1,IF(COUNTIF(cis_DPH!$B$85:$B$171,B1748)&gt;0,D1748*1.2,"chyba"))</f>
        <v>0.57599999999999996</v>
      </c>
      <c r="G1748" s="16" t="e">
        <f>_xlfn.XLOOKUP(Tabuľka9[[#This Row],[položka]],#REF!,#REF!)</f>
        <v>#REF!</v>
      </c>
      <c r="H1748">
        <v>3</v>
      </c>
      <c r="I1748" s="15">
        <f>Tabuľka9[[#This Row],[Aktuálna cena v RZ s DPH]]*Tabuľka9[[#This Row],[Priemerný odber za mesiac]]</f>
        <v>1.7279999999999998</v>
      </c>
      <c r="J1748">
        <v>18</v>
      </c>
      <c r="K1748" s="17" t="e">
        <f>Tabuľka9[[#This Row],[Cena za MJ s DPH]]*Tabuľka9[[#This Row],[Predpokladaný odber počas 6 mesiacov]]</f>
        <v>#REF!</v>
      </c>
      <c r="L1748" s="1">
        <v>42195438</v>
      </c>
      <c r="M1748" t="e">
        <f>_xlfn.XLOOKUP(Tabuľka9[[#This Row],[IČO]],#REF!,#REF!)</f>
        <v>#REF!</v>
      </c>
      <c r="N1748" t="e">
        <f>_xlfn.XLOOKUP(Tabuľka9[[#This Row],[IČO]],#REF!,#REF!)</f>
        <v>#REF!</v>
      </c>
    </row>
    <row r="1749" spans="1:14" hidden="1" x14ac:dyDescent="0.35">
      <c r="A1749" t="s">
        <v>10</v>
      </c>
      <c r="B1749" t="s">
        <v>62</v>
      </c>
      <c r="C1749" t="s">
        <v>13</v>
      </c>
      <c r="E1749" s="10">
        <f>IF(COUNTIF(cis_DPH!$B$2:$B$84,B1749)&gt;0,D1749*1.1,IF(COUNTIF(cis_DPH!$B$85:$B$171,B1749)&gt;0,D1749*1.2,"chyba"))</f>
        <v>0</v>
      </c>
      <c r="G1749" s="16" t="e">
        <f>_xlfn.XLOOKUP(Tabuľka9[[#This Row],[položka]],#REF!,#REF!)</f>
        <v>#REF!</v>
      </c>
      <c r="I1749" s="15">
        <f>Tabuľka9[[#This Row],[Aktuálna cena v RZ s DPH]]*Tabuľka9[[#This Row],[Priemerný odber za mesiac]]</f>
        <v>0</v>
      </c>
      <c r="K1749" s="17" t="e">
        <f>Tabuľka9[[#This Row],[Cena za MJ s DPH]]*Tabuľka9[[#This Row],[Predpokladaný odber počas 6 mesiacov]]</f>
        <v>#REF!</v>
      </c>
      <c r="L1749" s="1">
        <v>42195438</v>
      </c>
      <c r="M1749" t="e">
        <f>_xlfn.XLOOKUP(Tabuľka9[[#This Row],[IČO]],#REF!,#REF!)</f>
        <v>#REF!</v>
      </c>
      <c r="N1749" t="e">
        <f>_xlfn.XLOOKUP(Tabuľka9[[#This Row],[IČO]],#REF!,#REF!)</f>
        <v>#REF!</v>
      </c>
    </row>
    <row r="1750" spans="1:14" hidden="1" x14ac:dyDescent="0.35">
      <c r="A1750" t="s">
        <v>10</v>
      </c>
      <c r="B1750" t="s">
        <v>63</v>
      </c>
      <c r="C1750" t="s">
        <v>13</v>
      </c>
      <c r="D1750" s="9">
        <v>70</v>
      </c>
      <c r="E1750" s="10">
        <f>IF(COUNTIF(cis_DPH!$B$2:$B$84,B1750)&gt;0,D1750*1.1,IF(COUNTIF(cis_DPH!$B$85:$B$171,B1750)&gt;0,D1750*1.2,"chyba"))</f>
        <v>84</v>
      </c>
      <c r="G1750" s="16" t="e">
        <f>_xlfn.XLOOKUP(Tabuľka9[[#This Row],[položka]],#REF!,#REF!)</f>
        <v>#REF!</v>
      </c>
      <c r="I1750" s="15">
        <f>Tabuľka9[[#This Row],[Aktuálna cena v RZ s DPH]]*Tabuľka9[[#This Row],[Priemerný odber za mesiac]]</f>
        <v>0</v>
      </c>
      <c r="J1750">
        <v>3</v>
      </c>
      <c r="K1750" s="17" t="e">
        <f>Tabuľka9[[#This Row],[Cena za MJ s DPH]]*Tabuľka9[[#This Row],[Predpokladaný odber počas 6 mesiacov]]</f>
        <v>#REF!</v>
      </c>
      <c r="L1750" s="1">
        <v>42195438</v>
      </c>
      <c r="M1750" t="e">
        <f>_xlfn.XLOOKUP(Tabuľka9[[#This Row],[IČO]],#REF!,#REF!)</f>
        <v>#REF!</v>
      </c>
      <c r="N1750" t="e">
        <f>_xlfn.XLOOKUP(Tabuľka9[[#This Row],[IČO]],#REF!,#REF!)</f>
        <v>#REF!</v>
      </c>
    </row>
    <row r="1751" spans="1:14" hidden="1" x14ac:dyDescent="0.35">
      <c r="A1751" t="s">
        <v>10</v>
      </c>
      <c r="B1751" t="s">
        <v>64</v>
      </c>
      <c r="C1751" t="s">
        <v>19</v>
      </c>
      <c r="D1751" s="9">
        <v>0.60499999999999998</v>
      </c>
      <c r="E1751" s="10">
        <f>IF(COUNTIF(cis_DPH!$B$2:$B$84,B1751)&gt;0,D1751*1.1,IF(COUNTIF(cis_DPH!$B$85:$B$171,B1751)&gt;0,D1751*1.2,"chyba"))</f>
        <v>0.66549999999999998</v>
      </c>
      <c r="G1751" s="16" t="e">
        <f>_xlfn.XLOOKUP(Tabuľka9[[#This Row],[položka]],#REF!,#REF!)</f>
        <v>#REF!</v>
      </c>
      <c r="H1751">
        <v>50</v>
      </c>
      <c r="I1751" s="15">
        <f>Tabuľka9[[#This Row],[Aktuálna cena v RZ s DPH]]*Tabuľka9[[#This Row],[Priemerný odber za mesiac]]</f>
        <v>33.274999999999999</v>
      </c>
      <c r="J1751">
        <v>300</v>
      </c>
      <c r="K1751" s="17" t="e">
        <f>Tabuľka9[[#This Row],[Cena za MJ s DPH]]*Tabuľka9[[#This Row],[Predpokladaný odber počas 6 mesiacov]]</f>
        <v>#REF!</v>
      </c>
      <c r="L1751" s="1">
        <v>42195438</v>
      </c>
      <c r="M1751" t="e">
        <f>_xlfn.XLOOKUP(Tabuľka9[[#This Row],[IČO]],#REF!,#REF!)</f>
        <v>#REF!</v>
      </c>
      <c r="N1751" t="e">
        <f>_xlfn.XLOOKUP(Tabuľka9[[#This Row],[IČO]],#REF!,#REF!)</f>
        <v>#REF!</v>
      </c>
    </row>
    <row r="1752" spans="1:14" hidden="1" x14ac:dyDescent="0.35">
      <c r="A1752" t="s">
        <v>10</v>
      </c>
      <c r="B1752" t="s">
        <v>65</v>
      </c>
      <c r="C1752" t="s">
        <v>19</v>
      </c>
      <c r="D1752" s="9">
        <v>0.79</v>
      </c>
      <c r="E1752" s="10">
        <f>IF(COUNTIF(cis_DPH!$B$2:$B$84,B1752)&gt;0,D1752*1.1,IF(COUNTIF(cis_DPH!$B$85:$B$171,B1752)&gt;0,D1752*1.2,"chyba"))</f>
        <v>0.86900000000000011</v>
      </c>
      <c r="G1752" s="16" t="e">
        <f>_xlfn.XLOOKUP(Tabuľka9[[#This Row],[položka]],#REF!,#REF!)</f>
        <v>#REF!</v>
      </c>
      <c r="H1752">
        <v>54</v>
      </c>
      <c r="I1752" s="15">
        <f>Tabuľka9[[#This Row],[Aktuálna cena v RZ s DPH]]*Tabuľka9[[#This Row],[Priemerný odber za mesiac]]</f>
        <v>46.926000000000009</v>
      </c>
      <c r="J1752">
        <v>325</v>
      </c>
      <c r="K1752" s="17" t="e">
        <f>Tabuľka9[[#This Row],[Cena za MJ s DPH]]*Tabuľka9[[#This Row],[Predpokladaný odber počas 6 mesiacov]]</f>
        <v>#REF!</v>
      </c>
      <c r="L1752" s="1">
        <v>42195438</v>
      </c>
      <c r="M1752" t="e">
        <f>_xlfn.XLOOKUP(Tabuľka9[[#This Row],[IČO]],#REF!,#REF!)</f>
        <v>#REF!</v>
      </c>
      <c r="N1752" t="e">
        <f>_xlfn.XLOOKUP(Tabuľka9[[#This Row],[IČO]],#REF!,#REF!)</f>
        <v>#REF!</v>
      </c>
    </row>
    <row r="1753" spans="1:14" hidden="1" x14ac:dyDescent="0.35">
      <c r="A1753" t="s">
        <v>10</v>
      </c>
      <c r="B1753" t="s">
        <v>66</v>
      </c>
      <c r="C1753" t="s">
        <v>19</v>
      </c>
      <c r="E1753" s="10">
        <f>IF(COUNTIF(cis_DPH!$B$2:$B$84,B1753)&gt;0,D1753*1.1,IF(COUNTIF(cis_DPH!$B$85:$B$171,B1753)&gt;0,D1753*1.2,"chyba"))</f>
        <v>0</v>
      </c>
      <c r="G1753" s="16" t="e">
        <f>_xlfn.XLOOKUP(Tabuľka9[[#This Row],[položka]],#REF!,#REF!)</f>
        <v>#REF!</v>
      </c>
      <c r="H1753">
        <v>2</v>
      </c>
      <c r="I1753" s="15">
        <f>Tabuľka9[[#This Row],[Aktuálna cena v RZ s DPH]]*Tabuľka9[[#This Row],[Priemerný odber za mesiac]]</f>
        <v>0</v>
      </c>
      <c r="J1753">
        <v>10</v>
      </c>
      <c r="K1753" s="17" t="e">
        <f>Tabuľka9[[#This Row],[Cena za MJ s DPH]]*Tabuľka9[[#This Row],[Predpokladaný odber počas 6 mesiacov]]</f>
        <v>#REF!</v>
      </c>
      <c r="L1753" s="1">
        <v>42195438</v>
      </c>
      <c r="M1753" t="e">
        <f>_xlfn.XLOOKUP(Tabuľka9[[#This Row],[IČO]],#REF!,#REF!)</f>
        <v>#REF!</v>
      </c>
      <c r="N1753" t="e">
        <f>_xlfn.XLOOKUP(Tabuľka9[[#This Row],[IČO]],#REF!,#REF!)</f>
        <v>#REF!</v>
      </c>
    </row>
    <row r="1754" spans="1:14" hidden="1" x14ac:dyDescent="0.35">
      <c r="A1754" t="s">
        <v>10</v>
      </c>
      <c r="B1754" t="s">
        <v>67</v>
      </c>
      <c r="C1754" t="s">
        <v>13</v>
      </c>
      <c r="D1754" s="9">
        <v>1.95</v>
      </c>
      <c r="E1754" s="10">
        <f>IF(COUNTIF(cis_DPH!$B$2:$B$84,B1754)&gt;0,D1754*1.1,IF(COUNTIF(cis_DPH!$B$85:$B$171,B1754)&gt;0,D1754*1.2,"chyba"))</f>
        <v>2.34</v>
      </c>
      <c r="G1754" s="16" t="e">
        <f>_xlfn.XLOOKUP(Tabuľka9[[#This Row],[položka]],#REF!,#REF!)</f>
        <v>#REF!</v>
      </c>
      <c r="H1754">
        <v>24</v>
      </c>
      <c r="I1754" s="15">
        <f>Tabuľka9[[#This Row],[Aktuálna cena v RZ s DPH]]*Tabuľka9[[#This Row],[Priemerný odber za mesiac]]</f>
        <v>56.16</v>
      </c>
      <c r="J1754">
        <v>145</v>
      </c>
      <c r="K1754" s="17" t="e">
        <f>Tabuľka9[[#This Row],[Cena za MJ s DPH]]*Tabuľka9[[#This Row],[Predpokladaný odber počas 6 mesiacov]]</f>
        <v>#REF!</v>
      </c>
      <c r="L1754" s="1">
        <v>42195438</v>
      </c>
      <c r="M1754" t="e">
        <f>_xlfn.XLOOKUP(Tabuľka9[[#This Row],[IČO]],#REF!,#REF!)</f>
        <v>#REF!</v>
      </c>
      <c r="N1754" t="e">
        <f>_xlfn.XLOOKUP(Tabuľka9[[#This Row],[IČO]],#REF!,#REF!)</f>
        <v>#REF!</v>
      </c>
    </row>
    <row r="1755" spans="1:14" hidden="1" x14ac:dyDescent="0.35">
      <c r="A1755" t="s">
        <v>10</v>
      </c>
      <c r="B1755" t="s">
        <v>68</v>
      </c>
      <c r="C1755" t="s">
        <v>13</v>
      </c>
      <c r="D1755" s="9">
        <v>1.1499999999999999</v>
      </c>
      <c r="E1755" s="10">
        <f>IF(COUNTIF(cis_DPH!$B$2:$B$84,B1755)&gt;0,D1755*1.1,IF(COUNTIF(cis_DPH!$B$85:$B$171,B1755)&gt;0,D1755*1.2,"chyba"))</f>
        <v>1.2649999999999999</v>
      </c>
      <c r="G1755" s="16" t="e">
        <f>_xlfn.XLOOKUP(Tabuľka9[[#This Row],[položka]],#REF!,#REF!)</f>
        <v>#REF!</v>
      </c>
      <c r="H1755">
        <v>80</v>
      </c>
      <c r="I1755" s="15">
        <f>Tabuľka9[[#This Row],[Aktuálna cena v RZ s DPH]]*Tabuľka9[[#This Row],[Priemerný odber za mesiac]]</f>
        <v>101.19999999999999</v>
      </c>
      <c r="J1755">
        <v>480</v>
      </c>
      <c r="K1755" s="17" t="e">
        <f>Tabuľka9[[#This Row],[Cena za MJ s DPH]]*Tabuľka9[[#This Row],[Predpokladaný odber počas 6 mesiacov]]</f>
        <v>#REF!</v>
      </c>
      <c r="L1755" s="1">
        <v>42195438</v>
      </c>
      <c r="M1755" t="e">
        <f>_xlfn.XLOOKUP(Tabuľka9[[#This Row],[IČO]],#REF!,#REF!)</f>
        <v>#REF!</v>
      </c>
      <c r="N1755" t="e">
        <f>_xlfn.XLOOKUP(Tabuľka9[[#This Row],[IČO]],#REF!,#REF!)</f>
        <v>#REF!</v>
      </c>
    </row>
    <row r="1756" spans="1:14" hidden="1" x14ac:dyDescent="0.35">
      <c r="A1756" t="s">
        <v>10</v>
      </c>
      <c r="B1756" t="s">
        <v>69</v>
      </c>
      <c r="C1756" t="s">
        <v>13</v>
      </c>
      <c r="D1756" s="9">
        <v>1.1499999999999999</v>
      </c>
      <c r="E1756" s="10">
        <f>IF(COUNTIF(cis_DPH!$B$2:$B$84,B1756)&gt;0,D1756*1.1,IF(COUNTIF(cis_DPH!$B$85:$B$171,B1756)&gt;0,D1756*1.2,"chyba"))</f>
        <v>1.2649999999999999</v>
      </c>
      <c r="G1756" s="16" t="e">
        <f>_xlfn.XLOOKUP(Tabuľka9[[#This Row],[položka]],#REF!,#REF!)</f>
        <v>#REF!</v>
      </c>
      <c r="H1756">
        <v>17</v>
      </c>
      <c r="I1756" s="15">
        <f>Tabuľka9[[#This Row],[Aktuálna cena v RZ s DPH]]*Tabuľka9[[#This Row],[Priemerný odber za mesiac]]</f>
        <v>21.504999999999999</v>
      </c>
      <c r="J1756">
        <v>100</v>
      </c>
      <c r="K1756" s="17" t="e">
        <f>Tabuľka9[[#This Row],[Cena za MJ s DPH]]*Tabuľka9[[#This Row],[Predpokladaný odber počas 6 mesiacov]]</f>
        <v>#REF!</v>
      </c>
      <c r="L1756" s="1">
        <v>42195438</v>
      </c>
      <c r="M1756" t="e">
        <f>_xlfn.XLOOKUP(Tabuľka9[[#This Row],[IČO]],#REF!,#REF!)</f>
        <v>#REF!</v>
      </c>
      <c r="N1756" t="e">
        <f>_xlfn.XLOOKUP(Tabuľka9[[#This Row],[IČO]],#REF!,#REF!)</f>
        <v>#REF!</v>
      </c>
    </row>
    <row r="1757" spans="1:14" hidden="1" x14ac:dyDescent="0.35">
      <c r="A1757" t="s">
        <v>10</v>
      </c>
      <c r="B1757" t="s">
        <v>70</v>
      </c>
      <c r="C1757" t="s">
        <v>13</v>
      </c>
      <c r="D1757" s="9">
        <v>0.9</v>
      </c>
      <c r="E1757" s="10">
        <f>IF(COUNTIF(cis_DPH!$B$2:$B$84,B1757)&gt;0,D1757*1.1,IF(COUNTIF(cis_DPH!$B$85:$B$171,B1757)&gt;0,D1757*1.2,"chyba"))</f>
        <v>0.9900000000000001</v>
      </c>
      <c r="G1757" s="16" t="e">
        <f>_xlfn.XLOOKUP(Tabuľka9[[#This Row],[položka]],#REF!,#REF!)</f>
        <v>#REF!</v>
      </c>
      <c r="H1757">
        <v>17</v>
      </c>
      <c r="I1757" s="15">
        <f>Tabuľka9[[#This Row],[Aktuálna cena v RZ s DPH]]*Tabuľka9[[#This Row],[Priemerný odber za mesiac]]</f>
        <v>16.830000000000002</v>
      </c>
      <c r="J1757">
        <v>100</v>
      </c>
      <c r="K1757" s="17" t="e">
        <f>Tabuľka9[[#This Row],[Cena za MJ s DPH]]*Tabuľka9[[#This Row],[Predpokladaný odber počas 6 mesiacov]]</f>
        <v>#REF!</v>
      </c>
      <c r="L1757" s="1">
        <v>42195438</v>
      </c>
      <c r="M1757" t="e">
        <f>_xlfn.XLOOKUP(Tabuľka9[[#This Row],[IČO]],#REF!,#REF!)</f>
        <v>#REF!</v>
      </c>
      <c r="N1757" t="e">
        <f>_xlfn.XLOOKUP(Tabuľka9[[#This Row],[IČO]],#REF!,#REF!)</f>
        <v>#REF!</v>
      </c>
    </row>
    <row r="1758" spans="1:14" hidden="1" x14ac:dyDescent="0.35">
      <c r="A1758" t="s">
        <v>10</v>
      </c>
      <c r="B1758" t="s">
        <v>71</v>
      </c>
      <c r="C1758" t="s">
        <v>13</v>
      </c>
      <c r="D1758" s="9">
        <v>0.9</v>
      </c>
      <c r="E1758" s="10">
        <f>IF(COUNTIF(cis_DPH!$B$2:$B$84,B1758)&gt;0,D1758*1.1,IF(COUNTIF(cis_DPH!$B$85:$B$171,B1758)&gt;0,D1758*1.2,"chyba"))</f>
        <v>0.9900000000000001</v>
      </c>
      <c r="G1758" s="16" t="e">
        <f>_xlfn.XLOOKUP(Tabuľka9[[#This Row],[položka]],#REF!,#REF!)</f>
        <v>#REF!</v>
      </c>
      <c r="H1758">
        <v>2</v>
      </c>
      <c r="I1758" s="15">
        <f>Tabuľka9[[#This Row],[Aktuálna cena v RZ s DPH]]*Tabuľka9[[#This Row],[Priemerný odber za mesiac]]</f>
        <v>1.9800000000000002</v>
      </c>
      <c r="J1758">
        <v>10</v>
      </c>
      <c r="K1758" s="17" t="e">
        <f>Tabuľka9[[#This Row],[Cena za MJ s DPH]]*Tabuľka9[[#This Row],[Predpokladaný odber počas 6 mesiacov]]</f>
        <v>#REF!</v>
      </c>
      <c r="L1758" s="1">
        <v>42195438</v>
      </c>
      <c r="M1758" t="e">
        <f>_xlfn.XLOOKUP(Tabuľka9[[#This Row],[IČO]],#REF!,#REF!)</f>
        <v>#REF!</v>
      </c>
      <c r="N1758" t="e">
        <f>_xlfn.XLOOKUP(Tabuľka9[[#This Row],[IČO]],#REF!,#REF!)</f>
        <v>#REF!</v>
      </c>
    </row>
    <row r="1759" spans="1:14" hidden="1" x14ac:dyDescent="0.35">
      <c r="A1759" t="s">
        <v>10</v>
      </c>
      <c r="B1759" t="s">
        <v>72</v>
      </c>
      <c r="C1759" t="s">
        <v>13</v>
      </c>
      <c r="D1759" s="9">
        <v>1.2</v>
      </c>
      <c r="E1759" s="10">
        <f>IF(COUNTIF(cis_DPH!$B$2:$B$84,B1759)&gt;0,D1759*1.1,IF(COUNTIF(cis_DPH!$B$85:$B$171,B1759)&gt;0,D1759*1.2,"chyba"))</f>
        <v>1.32</v>
      </c>
      <c r="G1759" s="16" t="e">
        <f>_xlfn.XLOOKUP(Tabuľka9[[#This Row],[položka]],#REF!,#REF!)</f>
        <v>#REF!</v>
      </c>
      <c r="H1759">
        <v>2</v>
      </c>
      <c r="I1759" s="15">
        <f>Tabuľka9[[#This Row],[Aktuálna cena v RZ s DPH]]*Tabuľka9[[#This Row],[Priemerný odber za mesiac]]</f>
        <v>2.64</v>
      </c>
      <c r="J1759">
        <v>15</v>
      </c>
      <c r="K1759" s="17" t="e">
        <f>Tabuľka9[[#This Row],[Cena za MJ s DPH]]*Tabuľka9[[#This Row],[Predpokladaný odber počas 6 mesiacov]]</f>
        <v>#REF!</v>
      </c>
      <c r="L1759" s="1">
        <v>42195438</v>
      </c>
      <c r="M1759" t="e">
        <f>_xlfn.XLOOKUP(Tabuľka9[[#This Row],[IČO]],#REF!,#REF!)</f>
        <v>#REF!</v>
      </c>
      <c r="N1759" t="e">
        <f>_xlfn.XLOOKUP(Tabuľka9[[#This Row],[IČO]],#REF!,#REF!)</f>
        <v>#REF!</v>
      </c>
    </row>
    <row r="1760" spans="1:14" hidden="1" x14ac:dyDescent="0.35">
      <c r="A1760" t="s">
        <v>10</v>
      </c>
      <c r="B1760" t="s">
        <v>73</v>
      </c>
      <c r="C1760" t="s">
        <v>13</v>
      </c>
      <c r="D1760" s="9">
        <v>0.72</v>
      </c>
      <c r="E1760" s="10">
        <f>IF(COUNTIF(cis_DPH!$B$2:$B$84,B1760)&gt;0,D1760*1.1,IF(COUNTIF(cis_DPH!$B$85:$B$171,B1760)&gt;0,D1760*1.2,"chyba"))</f>
        <v>0.86399999999999999</v>
      </c>
      <c r="G1760" s="16" t="e">
        <f>_xlfn.XLOOKUP(Tabuľka9[[#This Row],[položka]],#REF!,#REF!)</f>
        <v>#REF!</v>
      </c>
      <c r="H1760">
        <v>22</v>
      </c>
      <c r="I1760" s="15">
        <f>Tabuľka9[[#This Row],[Aktuálna cena v RZ s DPH]]*Tabuľka9[[#This Row],[Priemerný odber za mesiac]]</f>
        <v>19.007999999999999</v>
      </c>
      <c r="J1760">
        <v>135</v>
      </c>
      <c r="K1760" s="17" t="e">
        <f>Tabuľka9[[#This Row],[Cena za MJ s DPH]]*Tabuľka9[[#This Row],[Predpokladaný odber počas 6 mesiacov]]</f>
        <v>#REF!</v>
      </c>
      <c r="L1760" s="1">
        <v>42195438</v>
      </c>
      <c r="M1760" t="e">
        <f>_xlfn.XLOOKUP(Tabuľka9[[#This Row],[IČO]],#REF!,#REF!)</f>
        <v>#REF!</v>
      </c>
      <c r="N1760" t="e">
        <f>_xlfn.XLOOKUP(Tabuľka9[[#This Row],[IČO]],#REF!,#REF!)</f>
        <v>#REF!</v>
      </c>
    </row>
    <row r="1761" spans="1:14" hidden="1" x14ac:dyDescent="0.35">
      <c r="A1761" t="s">
        <v>10</v>
      </c>
      <c r="B1761" t="s">
        <v>74</v>
      </c>
      <c r="C1761" t="s">
        <v>13</v>
      </c>
      <c r="D1761" s="9">
        <v>0.49</v>
      </c>
      <c r="E1761" s="10">
        <f>IF(COUNTIF(cis_DPH!$B$2:$B$84,B1761)&gt;0,D1761*1.1,IF(COUNTIF(cis_DPH!$B$85:$B$171,B1761)&gt;0,D1761*1.2,"chyba"))</f>
        <v>0.53900000000000003</v>
      </c>
      <c r="G1761" s="16" t="e">
        <f>_xlfn.XLOOKUP(Tabuľka9[[#This Row],[položka]],#REF!,#REF!)</f>
        <v>#REF!</v>
      </c>
      <c r="H1761">
        <v>83</v>
      </c>
      <c r="I1761" s="15">
        <f>Tabuľka9[[#This Row],[Aktuálna cena v RZ s DPH]]*Tabuľka9[[#This Row],[Priemerný odber za mesiac]]</f>
        <v>44.737000000000002</v>
      </c>
      <c r="J1761">
        <v>500</v>
      </c>
      <c r="K1761" s="17" t="e">
        <f>Tabuľka9[[#This Row],[Cena za MJ s DPH]]*Tabuľka9[[#This Row],[Predpokladaný odber počas 6 mesiacov]]</f>
        <v>#REF!</v>
      </c>
      <c r="L1761" s="1">
        <v>42195438</v>
      </c>
      <c r="M1761" t="e">
        <f>_xlfn.XLOOKUP(Tabuľka9[[#This Row],[IČO]],#REF!,#REF!)</f>
        <v>#REF!</v>
      </c>
      <c r="N1761" t="e">
        <f>_xlfn.XLOOKUP(Tabuľka9[[#This Row],[IČO]],#REF!,#REF!)</f>
        <v>#REF!</v>
      </c>
    </row>
    <row r="1762" spans="1:14" hidden="1" x14ac:dyDescent="0.35">
      <c r="A1762" t="s">
        <v>10</v>
      </c>
      <c r="B1762" t="s">
        <v>75</v>
      </c>
      <c r="C1762" t="s">
        <v>13</v>
      </c>
      <c r="D1762" s="9">
        <v>0.34</v>
      </c>
      <c r="E1762" s="10">
        <f>IF(COUNTIF(cis_DPH!$B$2:$B$84,B1762)&gt;0,D1762*1.1,IF(COUNTIF(cis_DPH!$B$85:$B$171,B1762)&gt;0,D1762*1.2,"chyba"))</f>
        <v>0.37400000000000005</v>
      </c>
      <c r="G1762" s="16" t="e">
        <f>_xlfn.XLOOKUP(Tabuľka9[[#This Row],[položka]],#REF!,#REF!)</f>
        <v>#REF!</v>
      </c>
      <c r="H1762">
        <v>917</v>
      </c>
      <c r="I1762" s="15">
        <f>Tabuľka9[[#This Row],[Aktuálna cena v RZ s DPH]]*Tabuľka9[[#This Row],[Priemerný odber za mesiac]]</f>
        <v>342.95800000000003</v>
      </c>
      <c r="J1762">
        <v>5500</v>
      </c>
      <c r="K1762" s="17" t="e">
        <f>Tabuľka9[[#This Row],[Cena za MJ s DPH]]*Tabuľka9[[#This Row],[Predpokladaný odber počas 6 mesiacov]]</f>
        <v>#REF!</v>
      </c>
      <c r="L1762" s="1">
        <v>42195438</v>
      </c>
      <c r="M1762" t="e">
        <f>_xlfn.XLOOKUP(Tabuľka9[[#This Row],[IČO]],#REF!,#REF!)</f>
        <v>#REF!</v>
      </c>
      <c r="N1762" t="e">
        <f>_xlfn.XLOOKUP(Tabuľka9[[#This Row],[IČO]],#REF!,#REF!)</f>
        <v>#REF!</v>
      </c>
    </row>
    <row r="1763" spans="1:14" hidden="1" x14ac:dyDescent="0.35">
      <c r="A1763" t="s">
        <v>10</v>
      </c>
      <c r="B1763" t="s">
        <v>76</v>
      </c>
      <c r="C1763" t="s">
        <v>13</v>
      </c>
      <c r="E1763" s="10">
        <f>IF(COUNTIF(cis_DPH!$B$2:$B$84,B1763)&gt;0,D1763*1.1,IF(COUNTIF(cis_DPH!$B$85:$B$171,B1763)&gt;0,D1763*1.2,"chyba"))</f>
        <v>0</v>
      </c>
      <c r="G1763" s="16" t="e">
        <f>_xlfn.XLOOKUP(Tabuľka9[[#This Row],[položka]],#REF!,#REF!)</f>
        <v>#REF!</v>
      </c>
      <c r="I1763" s="15">
        <f>Tabuľka9[[#This Row],[Aktuálna cena v RZ s DPH]]*Tabuľka9[[#This Row],[Priemerný odber za mesiac]]</f>
        <v>0</v>
      </c>
      <c r="K1763" s="17" t="e">
        <f>Tabuľka9[[#This Row],[Cena za MJ s DPH]]*Tabuľka9[[#This Row],[Predpokladaný odber počas 6 mesiacov]]</f>
        <v>#REF!</v>
      </c>
      <c r="L1763" s="1">
        <v>42195438</v>
      </c>
      <c r="M1763" t="e">
        <f>_xlfn.XLOOKUP(Tabuľka9[[#This Row],[IČO]],#REF!,#REF!)</f>
        <v>#REF!</v>
      </c>
      <c r="N1763" t="e">
        <f>_xlfn.XLOOKUP(Tabuľka9[[#This Row],[IČO]],#REF!,#REF!)</f>
        <v>#REF!</v>
      </c>
    </row>
    <row r="1764" spans="1:14" hidden="1" x14ac:dyDescent="0.35">
      <c r="A1764" t="s">
        <v>10</v>
      </c>
      <c r="B1764" t="s">
        <v>77</v>
      </c>
      <c r="C1764" t="s">
        <v>13</v>
      </c>
      <c r="E1764" s="10">
        <f>IF(COUNTIF(cis_DPH!$B$2:$B$84,B1764)&gt;0,D1764*1.1,IF(COUNTIF(cis_DPH!$B$85:$B$171,B1764)&gt;0,D1764*1.2,"chyba"))</f>
        <v>0</v>
      </c>
      <c r="G1764" s="16" t="e">
        <f>_xlfn.XLOOKUP(Tabuľka9[[#This Row],[položka]],#REF!,#REF!)</f>
        <v>#REF!</v>
      </c>
      <c r="I1764" s="15">
        <f>Tabuľka9[[#This Row],[Aktuálna cena v RZ s DPH]]*Tabuľka9[[#This Row],[Priemerný odber za mesiac]]</f>
        <v>0</v>
      </c>
      <c r="K1764" s="17" t="e">
        <f>Tabuľka9[[#This Row],[Cena za MJ s DPH]]*Tabuľka9[[#This Row],[Predpokladaný odber počas 6 mesiacov]]</f>
        <v>#REF!</v>
      </c>
      <c r="L1764" s="1">
        <v>42195438</v>
      </c>
      <c r="M1764" t="e">
        <f>_xlfn.XLOOKUP(Tabuľka9[[#This Row],[IČO]],#REF!,#REF!)</f>
        <v>#REF!</v>
      </c>
      <c r="N1764" t="e">
        <f>_xlfn.XLOOKUP(Tabuľka9[[#This Row],[IČO]],#REF!,#REF!)</f>
        <v>#REF!</v>
      </c>
    </row>
    <row r="1765" spans="1:14" hidden="1" x14ac:dyDescent="0.35">
      <c r="A1765" t="s">
        <v>10</v>
      </c>
      <c r="B1765" t="s">
        <v>78</v>
      </c>
      <c r="C1765" t="s">
        <v>13</v>
      </c>
      <c r="D1765" s="9">
        <v>0.85</v>
      </c>
      <c r="E1765" s="10">
        <f>IF(COUNTIF(cis_DPH!$B$2:$B$84,B1765)&gt;0,D1765*1.1,IF(COUNTIF(cis_DPH!$B$85:$B$171,B1765)&gt;0,D1765*1.2,"chyba"))</f>
        <v>0.93500000000000005</v>
      </c>
      <c r="G1765" s="16" t="e">
        <f>_xlfn.XLOOKUP(Tabuľka9[[#This Row],[položka]],#REF!,#REF!)</f>
        <v>#REF!</v>
      </c>
      <c r="H1765">
        <v>38</v>
      </c>
      <c r="I1765" s="15">
        <f>Tabuľka9[[#This Row],[Aktuálna cena v RZ s DPH]]*Tabuľka9[[#This Row],[Priemerný odber za mesiac]]</f>
        <v>35.53</v>
      </c>
      <c r="J1765">
        <v>230</v>
      </c>
      <c r="K1765" s="17" t="e">
        <f>Tabuľka9[[#This Row],[Cena za MJ s DPH]]*Tabuľka9[[#This Row],[Predpokladaný odber počas 6 mesiacov]]</f>
        <v>#REF!</v>
      </c>
      <c r="L1765" s="1">
        <v>42195438</v>
      </c>
      <c r="M1765" t="e">
        <f>_xlfn.XLOOKUP(Tabuľka9[[#This Row],[IČO]],#REF!,#REF!)</f>
        <v>#REF!</v>
      </c>
      <c r="N1765" t="e">
        <f>_xlfn.XLOOKUP(Tabuľka9[[#This Row],[IČO]],#REF!,#REF!)</f>
        <v>#REF!</v>
      </c>
    </row>
    <row r="1766" spans="1:14" hidden="1" x14ac:dyDescent="0.35">
      <c r="A1766" t="s">
        <v>10</v>
      </c>
      <c r="B1766" t="s">
        <v>79</v>
      </c>
      <c r="C1766" t="s">
        <v>13</v>
      </c>
      <c r="E1766" s="10">
        <f>IF(COUNTIF(cis_DPH!$B$2:$B$84,B1766)&gt;0,D1766*1.1,IF(COUNTIF(cis_DPH!$B$85:$B$171,B1766)&gt;0,D1766*1.2,"chyba"))</f>
        <v>0</v>
      </c>
      <c r="G1766" s="16" t="e">
        <f>_xlfn.XLOOKUP(Tabuľka9[[#This Row],[položka]],#REF!,#REF!)</f>
        <v>#REF!</v>
      </c>
      <c r="I1766" s="15">
        <f>Tabuľka9[[#This Row],[Aktuálna cena v RZ s DPH]]*Tabuľka9[[#This Row],[Priemerný odber za mesiac]]</f>
        <v>0</v>
      </c>
      <c r="K1766" s="17" t="e">
        <f>Tabuľka9[[#This Row],[Cena za MJ s DPH]]*Tabuľka9[[#This Row],[Predpokladaný odber počas 6 mesiacov]]</f>
        <v>#REF!</v>
      </c>
      <c r="L1766" s="1">
        <v>42195438</v>
      </c>
      <c r="M1766" t="e">
        <f>_xlfn.XLOOKUP(Tabuľka9[[#This Row],[IČO]],#REF!,#REF!)</f>
        <v>#REF!</v>
      </c>
      <c r="N1766" t="e">
        <f>_xlfn.XLOOKUP(Tabuľka9[[#This Row],[IČO]],#REF!,#REF!)</f>
        <v>#REF!</v>
      </c>
    </row>
    <row r="1767" spans="1:14" hidden="1" x14ac:dyDescent="0.35">
      <c r="A1767" t="s">
        <v>10</v>
      </c>
      <c r="B1767" t="s">
        <v>80</v>
      </c>
      <c r="C1767" t="s">
        <v>13</v>
      </c>
      <c r="E1767" s="10">
        <f>IF(COUNTIF(cis_DPH!$B$2:$B$84,B1767)&gt;0,D1767*1.1,IF(COUNTIF(cis_DPH!$B$85:$B$171,B1767)&gt;0,D1767*1.2,"chyba"))</f>
        <v>0</v>
      </c>
      <c r="G1767" s="16" t="e">
        <f>_xlfn.XLOOKUP(Tabuľka9[[#This Row],[položka]],#REF!,#REF!)</f>
        <v>#REF!</v>
      </c>
      <c r="I1767" s="15">
        <f>Tabuľka9[[#This Row],[Aktuálna cena v RZ s DPH]]*Tabuľka9[[#This Row],[Priemerný odber za mesiac]]</f>
        <v>0</v>
      </c>
      <c r="K1767" s="17" t="e">
        <f>Tabuľka9[[#This Row],[Cena za MJ s DPH]]*Tabuľka9[[#This Row],[Predpokladaný odber počas 6 mesiacov]]</f>
        <v>#REF!</v>
      </c>
      <c r="L1767" s="1">
        <v>42195438</v>
      </c>
      <c r="M1767" t="e">
        <f>_xlfn.XLOOKUP(Tabuľka9[[#This Row],[IČO]],#REF!,#REF!)</f>
        <v>#REF!</v>
      </c>
      <c r="N1767" t="e">
        <f>_xlfn.XLOOKUP(Tabuľka9[[#This Row],[IČO]],#REF!,#REF!)</f>
        <v>#REF!</v>
      </c>
    </row>
    <row r="1768" spans="1:14" hidden="1" x14ac:dyDescent="0.35">
      <c r="A1768" t="s">
        <v>81</v>
      </c>
      <c r="B1768" t="s">
        <v>82</v>
      </c>
      <c r="C1768" t="s">
        <v>19</v>
      </c>
      <c r="E1768" s="10">
        <f>IF(COUNTIF(cis_DPH!$B$2:$B$84,B1768)&gt;0,D1768*1.1,IF(COUNTIF(cis_DPH!$B$85:$B$171,B1768)&gt;0,D1768*1.2,"chyba"))</f>
        <v>0</v>
      </c>
      <c r="G1768" s="16" t="e">
        <f>_xlfn.XLOOKUP(Tabuľka9[[#This Row],[položka]],#REF!,#REF!)</f>
        <v>#REF!</v>
      </c>
      <c r="I1768" s="15">
        <f>Tabuľka9[[#This Row],[Aktuálna cena v RZ s DPH]]*Tabuľka9[[#This Row],[Priemerný odber za mesiac]]</f>
        <v>0</v>
      </c>
      <c r="K1768" s="17" t="e">
        <f>Tabuľka9[[#This Row],[Cena za MJ s DPH]]*Tabuľka9[[#This Row],[Predpokladaný odber počas 6 mesiacov]]</f>
        <v>#REF!</v>
      </c>
      <c r="L1768" s="1">
        <v>648493</v>
      </c>
      <c r="M1768" t="e">
        <f>_xlfn.XLOOKUP(Tabuľka9[[#This Row],[IČO]],#REF!,#REF!)</f>
        <v>#REF!</v>
      </c>
      <c r="N1768" t="e">
        <f>_xlfn.XLOOKUP(Tabuľka9[[#This Row],[IČO]],#REF!,#REF!)</f>
        <v>#REF!</v>
      </c>
    </row>
    <row r="1769" spans="1:14" hidden="1" x14ac:dyDescent="0.35">
      <c r="A1769" t="s">
        <v>81</v>
      </c>
      <c r="B1769" t="s">
        <v>83</v>
      </c>
      <c r="C1769" t="s">
        <v>19</v>
      </c>
      <c r="D1769" s="9">
        <v>0.125</v>
      </c>
      <c r="E1769" s="10">
        <f>IF(COUNTIF(cis_DPH!$B$2:$B$84,B1769)&gt;0,D1769*1.1,IF(COUNTIF(cis_DPH!$B$85:$B$171,B1769)&gt;0,D1769*1.2,"chyba"))</f>
        <v>0.15</v>
      </c>
      <c r="G1769" s="16" t="e">
        <f>_xlfn.XLOOKUP(Tabuľka9[[#This Row],[položka]],#REF!,#REF!)</f>
        <v>#REF!</v>
      </c>
      <c r="H1769">
        <v>2000</v>
      </c>
      <c r="I1769" s="15">
        <f>Tabuľka9[[#This Row],[Aktuálna cena v RZ s DPH]]*Tabuľka9[[#This Row],[Priemerný odber za mesiac]]</f>
        <v>300</v>
      </c>
      <c r="J1769">
        <v>10000</v>
      </c>
      <c r="K1769" s="17" t="e">
        <f>Tabuľka9[[#This Row],[Cena za MJ s DPH]]*Tabuľka9[[#This Row],[Predpokladaný odber počas 6 mesiacov]]</f>
        <v>#REF!</v>
      </c>
      <c r="L1769" s="1">
        <v>516554</v>
      </c>
      <c r="M1769" t="e">
        <f>_xlfn.XLOOKUP(Tabuľka9[[#This Row],[IČO]],#REF!,#REF!)</f>
        <v>#REF!</v>
      </c>
      <c r="N1769" t="e">
        <f>_xlfn.XLOOKUP(Tabuľka9[[#This Row],[IČO]],#REF!,#REF!)</f>
        <v>#REF!</v>
      </c>
    </row>
    <row r="1770" spans="1:14" hidden="1" x14ac:dyDescent="0.35">
      <c r="A1770" t="s">
        <v>84</v>
      </c>
      <c r="B1770" t="s">
        <v>85</v>
      </c>
      <c r="C1770" t="s">
        <v>13</v>
      </c>
      <c r="D1770" s="9">
        <v>2.9</v>
      </c>
      <c r="E1770" s="10">
        <f>IF(COUNTIF(cis_DPH!$B$2:$B$84,B1770)&gt;0,D1770*1.1,IF(COUNTIF(cis_DPH!$B$85:$B$171,B1770)&gt;0,D1770*1.2,"chyba"))</f>
        <v>3.19</v>
      </c>
      <c r="G1770" s="16" t="e">
        <f>_xlfn.XLOOKUP(Tabuľka9[[#This Row],[položka]],#REF!,#REF!)</f>
        <v>#REF!</v>
      </c>
      <c r="I1770" s="15">
        <f>Tabuľka9[[#This Row],[Aktuálna cena v RZ s DPH]]*Tabuľka9[[#This Row],[Priemerný odber za mesiac]]</f>
        <v>0</v>
      </c>
      <c r="J1770">
        <v>750</v>
      </c>
      <c r="K1770" s="17" t="e">
        <f>Tabuľka9[[#This Row],[Cena za MJ s DPH]]*Tabuľka9[[#This Row],[Predpokladaný odber počas 6 mesiacov]]</f>
        <v>#REF!</v>
      </c>
      <c r="L1770" s="1">
        <v>42195438</v>
      </c>
      <c r="M1770" t="e">
        <f>_xlfn.XLOOKUP(Tabuľka9[[#This Row],[IČO]],#REF!,#REF!)</f>
        <v>#REF!</v>
      </c>
      <c r="N1770" t="e">
        <f>_xlfn.XLOOKUP(Tabuľka9[[#This Row],[IČO]],#REF!,#REF!)</f>
        <v>#REF!</v>
      </c>
    </row>
    <row r="1771" spans="1:14" hidden="1" x14ac:dyDescent="0.35">
      <c r="A1771" t="s">
        <v>84</v>
      </c>
      <c r="B1771" t="s">
        <v>86</v>
      </c>
      <c r="C1771" t="s">
        <v>13</v>
      </c>
      <c r="D1771" s="9">
        <v>2.6</v>
      </c>
      <c r="E1771" s="10">
        <f>IF(COUNTIF(cis_DPH!$B$2:$B$84,B1771)&gt;0,D1771*1.1,IF(COUNTIF(cis_DPH!$B$85:$B$171,B1771)&gt;0,D1771*1.2,"chyba"))</f>
        <v>2.8600000000000003</v>
      </c>
      <c r="G1771" s="16" t="e">
        <f>_xlfn.XLOOKUP(Tabuľka9[[#This Row],[položka]],#REF!,#REF!)</f>
        <v>#REF!</v>
      </c>
      <c r="I1771" s="15">
        <f>Tabuľka9[[#This Row],[Aktuálna cena v RZ s DPH]]*Tabuľka9[[#This Row],[Priemerný odber za mesiac]]</f>
        <v>0</v>
      </c>
      <c r="J1771">
        <v>200</v>
      </c>
      <c r="K1771" s="17" t="e">
        <f>Tabuľka9[[#This Row],[Cena za MJ s DPH]]*Tabuľka9[[#This Row],[Predpokladaný odber počas 6 mesiacov]]</f>
        <v>#REF!</v>
      </c>
      <c r="L1771" s="1">
        <v>42195438</v>
      </c>
      <c r="M1771" t="e">
        <f>_xlfn.XLOOKUP(Tabuľka9[[#This Row],[IČO]],#REF!,#REF!)</f>
        <v>#REF!</v>
      </c>
      <c r="N1771" t="e">
        <f>_xlfn.XLOOKUP(Tabuľka9[[#This Row],[IČO]],#REF!,#REF!)</f>
        <v>#REF!</v>
      </c>
    </row>
    <row r="1772" spans="1:14" hidden="1" x14ac:dyDescent="0.35">
      <c r="A1772" t="s">
        <v>84</v>
      </c>
      <c r="B1772" t="s">
        <v>87</v>
      </c>
      <c r="C1772" t="s">
        <v>13</v>
      </c>
      <c r="D1772" s="9">
        <v>3.15</v>
      </c>
      <c r="E1772" s="10">
        <f>IF(COUNTIF(cis_DPH!$B$2:$B$84,B1772)&gt;0,D1772*1.1,IF(COUNTIF(cis_DPH!$B$85:$B$171,B1772)&gt;0,D1772*1.2,"chyba"))</f>
        <v>3.4650000000000003</v>
      </c>
      <c r="G1772" s="16" t="e">
        <f>_xlfn.XLOOKUP(Tabuľka9[[#This Row],[položka]],#REF!,#REF!)</f>
        <v>#REF!</v>
      </c>
      <c r="I1772" s="15">
        <f>Tabuľka9[[#This Row],[Aktuálna cena v RZ s DPH]]*Tabuľka9[[#This Row],[Priemerný odber za mesiac]]</f>
        <v>0</v>
      </c>
      <c r="J1772">
        <v>300</v>
      </c>
      <c r="K1772" s="17" t="e">
        <f>Tabuľka9[[#This Row],[Cena za MJ s DPH]]*Tabuľka9[[#This Row],[Predpokladaný odber počas 6 mesiacov]]</f>
        <v>#REF!</v>
      </c>
      <c r="L1772" s="1">
        <v>42195438</v>
      </c>
      <c r="M1772" t="e">
        <f>_xlfn.XLOOKUP(Tabuľka9[[#This Row],[IČO]],#REF!,#REF!)</f>
        <v>#REF!</v>
      </c>
      <c r="N1772" t="e">
        <f>_xlfn.XLOOKUP(Tabuľka9[[#This Row],[IČO]],#REF!,#REF!)</f>
        <v>#REF!</v>
      </c>
    </row>
    <row r="1773" spans="1:14" hidden="1" x14ac:dyDescent="0.35">
      <c r="A1773" t="s">
        <v>84</v>
      </c>
      <c r="B1773" t="s">
        <v>88</v>
      </c>
      <c r="C1773" t="s">
        <v>13</v>
      </c>
      <c r="D1773" s="9">
        <v>3.2</v>
      </c>
      <c r="E1773" s="10">
        <f>IF(COUNTIF(cis_DPH!$B$2:$B$84,B1773)&gt;0,D1773*1.1,IF(COUNTIF(cis_DPH!$B$85:$B$171,B1773)&gt;0,D1773*1.2,"chyba"))</f>
        <v>3.5200000000000005</v>
      </c>
      <c r="G1773" s="16" t="e">
        <f>_xlfn.XLOOKUP(Tabuľka9[[#This Row],[položka]],#REF!,#REF!)</f>
        <v>#REF!</v>
      </c>
      <c r="I1773" s="15">
        <f>Tabuľka9[[#This Row],[Aktuálna cena v RZ s DPH]]*Tabuľka9[[#This Row],[Priemerný odber za mesiac]]</f>
        <v>0</v>
      </c>
      <c r="J1773">
        <v>200</v>
      </c>
      <c r="K1773" s="17" t="e">
        <f>Tabuľka9[[#This Row],[Cena za MJ s DPH]]*Tabuľka9[[#This Row],[Predpokladaný odber počas 6 mesiacov]]</f>
        <v>#REF!</v>
      </c>
      <c r="L1773" s="1">
        <v>42195438</v>
      </c>
      <c r="M1773" t="e">
        <f>_xlfn.XLOOKUP(Tabuľka9[[#This Row],[IČO]],#REF!,#REF!)</f>
        <v>#REF!</v>
      </c>
      <c r="N1773" t="e">
        <f>_xlfn.XLOOKUP(Tabuľka9[[#This Row],[IČO]],#REF!,#REF!)</f>
        <v>#REF!</v>
      </c>
    </row>
    <row r="1774" spans="1:14" hidden="1" x14ac:dyDescent="0.35">
      <c r="A1774" t="s">
        <v>84</v>
      </c>
      <c r="B1774" t="s">
        <v>89</v>
      </c>
      <c r="C1774" t="s">
        <v>13</v>
      </c>
      <c r="D1774" s="9">
        <v>4.2</v>
      </c>
      <c r="E1774" s="10">
        <f>IF(COUNTIF(cis_DPH!$B$2:$B$84,B1774)&gt;0,D1774*1.1,IF(COUNTIF(cis_DPH!$B$85:$B$171,B1774)&gt;0,D1774*1.2,"chyba"))</f>
        <v>4.620000000000001</v>
      </c>
      <c r="G1774" s="16" t="e">
        <f>_xlfn.XLOOKUP(Tabuľka9[[#This Row],[položka]],#REF!,#REF!)</f>
        <v>#REF!</v>
      </c>
      <c r="I1774" s="15">
        <f>Tabuľka9[[#This Row],[Aktuálna cena v RZ s DPH]]*Tabuľka9[[#This Row],[Priemerný odber za mesiac]]</f>
        <v>0</v>
      </c>
      <c r="J1774">
        <v>60</v>
      </c>
      <c r="K1774" s="17" t="e">
        <f>Tabuľka9[[#This Row],[Cena za MJ s DPH]]*Tabuľka9[[#This Row],[Predpokladaný odber počas 6 mesiacov]]</f>
        <v>#REF!</v>
      </c>
      <c r="L1774" s="1">
        <v>42195438</v>
      </c>
      <c r="M1774" t="e">
        <f>_xlfn.XLOOKUP(Tabuľka9[[#This Row],[IČO]],#REF!,#REF!)</f>
        <v>#REF!</v>
      </c>
      <c r="N1774" t="e">
        <f>_xlfn.XLOOKUP(Tabuľka9[[#This Row],[IČO]],#REF!,#REF!)</f>
        <v>#REF!</v>
      </c>
    </row>
    <row r="1775" spans="1:14" hidden="1" x14ac:dyDescent="0.35">
      <c r="A1775" t="s">
        <v>84</v>
      </c>
      <c r="B1775" t="s">
        <v>90</v>
      </c>
      <c r="C1775" t="s">
        <v>13</v>
      </c>
      <c r="E1775" s="10">
        <f>IF(COUNTIF(cis_DPH!$B$2:$B$84,B1775)&gt;0,D1775*1.1,IF(COUNTIF(cis_DPH!$B$85:$B$171,B1775)&gt;0,D1775*1.2,"chyba"))</f>
        <v>0</v>
      </c>
      <c r="G1775" s="16" t="e">
        <f>_xlfn.XLOOKUP(Tabuľka9[[#This Row],[položka]],#REF!,#REF!)</f>
        <v>#REF!</v>
      </c>
      <c r="I1775" s="15">
        <f>Tabuľka9[[#This Row],[Aktuálna cena v RZ s DPH]]*Tabuľka9[[#This Row],[Priemerný odber za mesiac]]</f>
        <v>0</v>
      </c>
      <c r="K1775" s="17" t="e">
        <f>Tabuľka9[[#This Row],[Cena za MJ s DPH]]*Tabuľka9[[#This Row],[Predpokladaný odber počas 6 mesiacov]]</f>
        <v>#REF!</v>
      </c>
      <c r="L1775" s="1">
        <v>42195438</v>
      </c>
      <c r="M1775" t="e">
        <f>_xlfn.XLOOKUP(Tabuľka9[[#This Row],[IČO]],#REF!,#REF!)</f>
        <v>#REF!</v>
      </c>
      <c r="N1775" t="e">
        <f>_xlfn.XLOOKUP(Tabuľka9[[#This Row],[IČO]],#REF!,#REF!)</f>
        <v>#REF!</v>
      </c>
    </row>
    <row r="1776" spans="1:14" hidden="1" x14ac:dyDescent="0.35">
      <c r="A1776" t="s">
        <v>84</v>
      </c>
      <c r="B1776" t="s">
        <v>91</v>
      </c>
      <c r="C1776" t="s">
        <v>13</v>
      </c>
      <c r="D1776" s="9">
        <v>4.05</v>
      </c>
      <c r="E1776" s="10">
        <f>IF(COUNTIF(cis_DPH!$B$2:$B$84,B1776)&gt;0,D1776*1.1,IF(COUNTIF(cis_DPH!$B$85:$B$171,B1776)&gt;0,D1776*1.2,"chyba"))</f>
        <v>4.4550000000000001</v>
      </c>
      <c r="G1776" s="16" t="e">
        <f>_xlfn.XLOOKUP(Tabuľka9[[#This Row],[položka]],#REF!,#REF!)</f>
        <v>#REF!</v>
      </c>
      <c r="I1776" s="15">
        <f>Tabuľka9[[#This Row],[Aktuálna cena v RZ s DPH]]*Tabuľka9[[#This Row],[Priemerný odber za mesiac]]</f>
        <v>0</v>
      </c>
      <c r="J1776">
        <v>160</v>
      </c>
      <c r="K1776" s="17" t="e">
        <f>Tabuľka9[[#This Row],[Cena za MJ s DPH]]*Tabuľka9[[#This Row],[Predpokladaný odber počas 6 mesiacov]]</f>
        <v>#REF!</v>
      </c>
      <c r="L1776" s="1">
        <v>42195438</v>
      </c>
      <c r="M1776" t="e">
        <f>_xlfn.XLOOKUP(Tabuľka9[[#This Row],[IČO]],#REF!,#REF!)</f>
        <v>#REF!</v>
      </c>
      <c r="N1776" t="e">
        <f>_xlfn.XLOOKUP(Tabuľka9[[#This Row],[IČO]],#REF!,#REF!)</f>
        <v>#REF!</v>
      </c>
    </row>
    <row r="1777" spans="1:14" hidden="1" x14ac:dyDescent="0.35">
      <c r="A1777" t="s">
        <v>84</v>
      </c>
      <c r="B1777" t="s">
        <v>92</v>
      </c>
      <c r="C1777" t="s">
        <v>13</v>
      </c>
      <c r="D1777" s="9">
        <v>2.9</v>
      </c>
      <c r="E1777" s="10">
        <f>IF(COUNTIF(cis_DPH!$B$2:$B$84,B1777)&gt;0,D1777*1.1,IF(COUNTIF(cis_DPH!$B$85:$B$171,B1777)&gt;0,D1777*1.2,"chyba"))</f>
        <v>3.19</v>
      </c>
      <c r="G1777" s="16" t="e">
        <f>_xlfn.XLOOKUP(Tabuľka9[[#This Row],[položka]],#REF!,#REF!)</f>
        <v>#REF!</v>
      </c>
      <c r="H1777">
        <v>15</v>
      </c>
      <c r="I1777" s="15">
        <f>Tabuľka9[[#This Row],[Aktuálna cena v RZ s DPH]]*Tabuľka9[[#This Row],[Priemerný odber za mesiac]]</f>
        <v>47.85</v>
      </c>
      <c r="J1777">
        <v>90</v>
      </c>
      <c r="K1777" s="17" t="e">
        <f>Tabuľka9[[#This Row],[Cena za MJ s DPH]]*Tabuľka9[[#This Row],[Predpokladaný odber počas 6 mesiacov]]</f>
        <v>#REF!</v>
      </c>
      <c r="L1777" s="1">
        <v>42195438</v>
      </c>
      <c r="M1777" t="e">
        <f>_xlfn.XLOOKUP(Tabuľka9[[#This Row],[IČO]],#REF!,#REF!)</f>
        <v>#REF!</v>
      </c>
      <c r="N1777" t="e">
        <f>_xlfn.XLOOKUP(Tabuľka9[[#This Row],[IČO]],#REF!,#REF!)</f>
        <v>#REF!</v>
      </c>
    </row>
    <row r="1778" spans="1:14" hidden="1" x14ac:dyDescent="0.35">
      <c r="A1778" t="s">
        <v>93</v>
      </c>
      <c r="B1778" t="s">
        <v>94</v>
      </c>
      <c r="C1778" t="s">
        <v>13</v>
      </c>
      <c r="E1778" s="10">
        <f>IF(COUNTIF(cis_DPH!$B$2:$B$84,B1778)&gt;0,D1778*1.1,IF(COUNTIF(cis_DPH!$B$85:$B$171,B1778)&gt;0,D1778*1.2,"chyba"))</f>
        <v>0</v>
      </c>
      <c r="G1778" s="16" t="e">
        <f>_xlfn.XLOOKUP(Tabuľka9[[#This Row],[položka]],#REF!,#REF!)</f>
        <v>#REF!</v>
      </c>
      <c r="H1778">
        <v>167</v>
      </c>
      <c r="I1778" s="15">
        <f>Tabuľka9[[#This Row],[Aktuálna cena v RZ s DPH]]*Tabuľka9[[#This Row],[Priemerný odber za mesiac]]</f>
        <v>0</v>
      </c>
      <c r="J1778">
        <v>1000</v>
      </c>
      <c r="K1778" s="17" t="e">
        <f>Tabuľka9[[#This Row],[Cena za MJ s DPH]]*Tabuľka9[[#This Row],[Predpokladaný odber počas 6 mesiacov]]</f>
        <v>#REF!</v>
      </c>
      <c r="L1778" s="1">
        <v>42195438</v>
      </c>
      <c r="M1778" t="e">
        <f>_xlfn.XLOOKUP(Tabuľka9[[#This Row],[IČO]],#REF!,#REF!)</f>
        <v>#REF!</v>
      </c>
      <c r="N1778" t="e">
        <f>_xlfn.XLOOKUP(Tabuľka9[[#This Row],[IČO]],#REF!,#REF!)</f>
        <v>#REF!</v>
      </c>
    </row>
    <row r="1779" spans="1:14" hidden="1" x14ac:dyDescent="0.35">
      <c r="A1779" t="s">
        <v>95</v>
      </c>
      <c r="B1779" t="s">
        <v>96</v>
      </c>
      <c r="C1779" t="s">
        <v>13</v>
      </c>
      <c r="E1779" s="10">
        <f>IF(COUNTIF(cis_DPH!$B$2:$B$84,B1779)&gt;0,D1779*1.1,IF(COUNTIF(cis_DPH!$B$85:$B$171,B1779)&gt;0,D1779*1.2,"chyba"))</f>
        <v>0</v>
      </c>
      <c r="G1779" s="16" t="e">
        <f>_xlfn.XLOOKUP(Tabuľka9[[#This Row],[položka]],#REF!,#REF!)</f>
        <v>#REF!</v>
      </c>
      <c r="I1779" s="15">
        <f>Tabuľka9[[#This Row],[Aktuálna cena v RZ s DPH]]*Tabuľka9[[#This Row],[Priemerný odber za mesiac]]</f>
        <v>0</v>
      </c>
      <c r="K1779" s="17" t="e">
        <f>Tabuľka9[[#This Row],[Cena za MJ s DPH]]*Tabuľka9[[#This Row],[Predpokladaný odber počas 6 mesiacov]]</f>
        <v>#REF!</v>
      </c>
      <c r="L1779" s="1">
        <v>42195438</v>
      </c>
      <c r="M1779" t="e">
        <f>_xlfn.XLOOKUP(Tabuľka9[[#This Row],[IČO]],#REF!,#REF!)</f>
        <v>#REF!</v>
      </c>
      <c r="N1779" t="e">
        <f>_xlfn.XLOOKUP(Tabuľka9[[#This Row],[IČO]],#REF!,#REF!)</f>
        <v>#REF!</v>
      </c>
    </row>
    <row r="1780" spans="1:14" hidden="1" x14ac:dyDescent="0.35">
      <c r="A1780" t="s">
        <v>95</v>
      </c>
      <c r="B1780" t="s">
        <v>97</v>
      </c>
      <c r="C1780" t="s">
        <v>13</v>
      </c>
      <c r="D1780" s="9">
        <v>2.899</v>
      </c>
      <c r="E1780" s="10">
        <f>IF(COUNTIF(cis_DPH!$B$2:$B$84,B1780)&gt;0,D1780*1.1,IF(COUNTIF(cis_DPH!$B$85:$B$171,B1780)&gt;0,D1780*1.2,"chyba"))</f>
        <v>3.1889000000000003</v>
      </c>
      <c r="G1780" s="16" t="e">
        <f>_xlfn.XLOOKUP(Tabuľka9[[#This Row],[položka]],#REF!,#REF!)</f>
        <v>#REF!</v>
      </c>
      <c r="H1780">
        <v>1</v>
      </c>
      <c r="I1780" s="15">
        <f>Tabuľka9[[#This Row],[Aktuálna cena v RZ s DPH]]*Tabuľka9[[#This Row],[Priemerný odber za mesiac]]</f>
        <v>3.1889000000000003</v>
      </c>
      <c r="J1780">
        <v>6</v>
      </c>
      <c r="K1780" s="17" t="e">
        <f>Tabuľka9[[#This Row],[Cena za MJ s DPH]]*Tabuľka9[[#This Row],[Predpokladaný odber počas 6 mesiacov]]</f>
        <v>#REF!</v>
      </c>
      <c r="L1780" s="1">
        <v>42195438</v>
      </c>
      <c r="M1780" t="e">
        <f>_xlfn.XLOOKUP(Tabuľka9[[#This Row],[IČO]],#REF!,#REF!)</f>
        <v>#REF!</v>
      </c>
      <c r="N1780" t="e">
        <f>_xlfn.XLOOKUP(Tabuľka9[[#This Row],[IČO]],#REF!,#REF!)</f>
        <v>#REF!</v>
      </c>
    </row>
    <row r="1781" spans="1:14" hidden="1" x14ac:dyDescent="0.35">
      <c r="A1781" t="s">
        <v>95</v>
      </c>
      <c r="B1781" t="s">
        <v>98</v>
      </c>
      <c r="C1781" t="s">
        <v>13</v>
      </c>
      <c r="D1781" s="9">
        <v>0.14000000000000001</v>
      </c>
      <c r="E1781" s="10">
        <f>IF(COUNTIF(cis_DPH!$B$2:$B$84,B1781)&gt;0,D1781*1.1,IF(COUNTIF(cis_DPH!$B$85:$B$171,B1781)&gt;0,D1781*1.2,"chyba"))</f>
        <v>0.15400000000000003</v>
      </c>
      <c r="G1781" s="16" t="e">
        <f>_xlfn.XLOOKUP(Tabuľka9[[#This Row],[položka]],#REF!,#REF!)</f>
        <v>#REF!</v>
      </c>
      <c r="H1781">
        <v>5</v>
      </c>
      <c r="I1781" s="15">
        <f>Tabuľka9[[#This Row],[Aktuálna cena v RZ s DPH]]*Tabuľka9[[#This Row],[Priemerný odber za mesiac]]</f>
        <v>0.77000000000000013</v>
      </c>
      <c r="J1781">
        <v>30</v>
      </c>
      <c r="K1781" s="17" t="e">
        <f>Tabuľka9[[#This Row],[Cena za MJ s DPH]]*Tabuľka9[[#This Row],[Predpokladaný odber počas 6 mesiacov]]</f>
        <v>#REF!</v>
      </c>
      <c r="L1781" s="1">
        <v>42195438</v>
      </c>
      <c r="M1781" t="e">
        <f>_xlfn.XLOOKUP(Tabuľka9[[#This Row],[IČO]],#REF!,#REF!)</f>
        <v>#REF!</v>
      </c>
      <c r="N1781" t="e">
        <f>_xlfn.XLOOKUP(Tabuľka9[[#This Row],[IČO]],#REF!,#REF!)</f>
        <v>#REF!</v>
      </c>
    </row>
    <row r="1782" spans="1:14" hidden="1" x14ac:dyDescent="0.35">
      <c r="A1782" t="s">
        <v>95</v>
      </c>
      <c r="B1782" t="s">
        <v>99</v>
      </c>
      <c r="C1782" t="s">
        <v>13</v>
      </c>
      <c r="E1782" s="10">
        <f>IF(COUNTIF(cis_DPH!$B$2:$B$84,B1782)&gt;0,D1782*1.1,IF(COUNTIF(cis_DPH!$B$85:$B$171,B1782)&gt;0,D1782*1.2,"chyba"))</f>
        <v>0</v>
      </c>
      <c r="G1782" s="16" t="e">
        <f>_xlfn.XLOOKUP(Tabuľka9[[#This Row],[položka]],#REF!,#REF!)</f>
        <v>#REF!</v>
      </c>
      <c r="I1782" s="15">
        <f>Tabuľka9[[#This Row],[Aktuálna cena v RZ s DPH]]*Tabuľka9[[#This Row],[Priemerný odber za mesiac]]</f>
        <v>0</v>
      </c>
      <c r="K1782" s="17" t="e">
        <f>Tabuľka9[[#This Row],[Cena za MJ s DPH]]*Tabuľka9[[#This Row],[Predpokladaný odber počas 6 mesiacov]]</f>
        <v>#REF!</v>
      </c>
      <c r="L1782" s="1">
        <v>42195438</v>
      </c>
      <c r="M1782" t="e">
        <f>_xlfn.XLOOKUP(Tabuľka9[[#This Row],[IČO]],#REF!,#REF!)</f>
        <v>#REF!</v>
      </c>
      <c r="N1782" t="e">
        <f>_xlfn.XLOOKUP(Tabuľka9[[#This Row],[IČO]],#REF!,#REF!)</f>
        <v>#REF!</v>
      </c>
    </row>
    <row r="1783" spans="1:14" hidden="1" x14ac:dyDescent="0.35">
      <c r="A1783" t="s">
        <v>95</v>
      </c>
      <c r="B1783" t="s">
        <v>100</v>
      </c>
      <c r="C1783" t="s">
        <v>13</v>
      </c>
      <c r="E1783" s="10">
        <f>IF(COUNTIF(cis_DPH!$B$2:$B$84,B1783)&gt;0,D1783*1.1,IF(COUNTIF(cis_DPH!$B$85:$B$171,B1783)&gt;0,D1783*1.2,"chyba"))</f>
        <v>0</v>
      </c>
      <c r="G1783" s="16" t="e">
        <f>_xlfn.XLOOKUP(Tabuľka9[[#This Row],[položka]],#REF!,#REF!)</f>
        <v>#REF!</v>
      </c>
      <c r="I1783" s="15">
        <f>Tabuľka9[[#This Row],[Aktuálna cena v RZ s DPH]]*Tabuľka9[[#This Row],[Priemerný odber za mesiac]]</f>
        <v>0</v>
      </c>
      <c r="K1783" s="17" t="e">
        <f>Tabuľka9[[#This Row],[Cena za MJ s DPH]]*Tabuľka9[[#This Row],[Predpokladaný odber počas 6 mesiacov]]</f>
        <v>#REF!</v>
      </c>
      <c r="L1783" s="1">
        <v>42195438</v>
      </c>
      <c r="M1783" t="e">
        <f>_xlfn.XLOOKUP(Tabuľka9[[#This Row],[IČO]],#REF!,#REF!)</f>
        <v>#REF!</v>
      </c>
      <c r="N1783" t="e">
        <f>_xlfn.XLOOKUP(Tabuľka9[[#This Row],[IČO]],#REF!,#REF!)</f>
        <v>#REF!</v>
      </c>
    </row>
    <row r="1784" spans="1:14" hidden="1" x14ac:dyDescent="0.35">
      <c r="A1784" t="s">
        <v>95</v>
      </c>
      <c r="B1784" t="s">
        <v>101</v>
      </c>
      <c r="C1784" t="s">
        <v>13</v>
      </c>
      <c r="D1784" s="9">
        <v>1.88</v>
      </c>
      <c r="E1784" s="10">
        <f>IF(COUNTIF(cis_DPH!$B$2:$B$84,B1784)&gt;0,D1784*1.1,IF(COUNTIF(cis_DPH!$B$85:$B$171,B1784)&gt;0,D1784*1.2,"chyba"))</f>
        <v>2.0680000000000001</v>
      </c>
      <c r="G1784" s="16" t="e">
        <f>_xlfn.XLOOKUP(Tabuľka9[[#This Row],[položka]],#REF!,#REF!)</f>
        <v>#REF!</v>
      </c>
      <c r="H1784">
        <v>2</v>
      </c>
      <c r="I1784" s="15">
        <f>Tabuľka9[[#This Row],[Aktuálna cena v RZ s DPH]]*Tabuľka9[[#This Row],[Priemerný odber za mesiac]]</f>
        <v>4.1360000000000001</v>
      </c>
      <c r="J1784">
        <v>10</v>
      </c>
      <c r="K1784" s="17" t="e">
        <f>Tabuľka9[[#This Row],[Cena za MJ s DPH]]*Tabuľka9[[#This Row],[Predpokladaný odber počas 6 mesiacov]]</f>
        <v>#REF!</v>
      </c>
      <c r="L1784" s="1">
        <v>42195438</v>
      </c>
      <c r="M1784" t="e">
        <f>_xlfn.XLOOKUP(Tabuľka9[[#This Row],[IČO]],#REF!,#REF!)</f>
        <v>#REF!</v>
      </c>
      <c r="N1784" t="e">
        <f>_xlfn.XLOOKUP(Tabuľka9[[#This Row],[IČO]],#REF!,#REF!)</f>
        <v>#REF!</v>
      </c>
    </row>
    <row r="1785" spans="1:14" hidden="1" x14ac:dyDescent="0.35">
      <c r="A1785" t="s">
        <v>95</v>
      </c>
      <c r="B1785" t="s">
        <v>102</v>
      </c>
      <c r="C1785" t="s">
        <v>48</v>
      </c>
      <c r="E1785" s="10">
        <f>IF(COUNTIF(cis_DPH!$B$2:$B$84,B1785)&gt;0,D1785*1.1,IF(COUNTIF(cis_DPH!$B$85:$B$171,B1785)&gt;0,D1785*1.2,"chyba"))</f>
        <v>0</v>
      </c>
      <c r="G1785" s="16" t="e">
        <f>_xlfn.XLOOKUP(Tabuľka9[[#This Row],[položka]],#REF!,#REF!)</f>
        <v>#REF!</v>
      </c>
      <c r="I1785" s="15">
        <f>Tabuľka9[[#This Row],[Aktuálna cena v RZ s DPH]]*Tabuľka9[[#This Row],[Priemerný odber za mesiac]]</f>
        <v>0</v>
      </c>
      <c r="K1785" s="17" t="e">
        <f>Tabuľka9[[#This Row],[Cena za MJ s DPH]]*Tabuľka9[[#This Row],[Predpokladaný odber počas 6 mesiacov]]</f>
        <v>#REF!</v>
      </c>
      <c r="L1785" s="1">
        <v>42195438</v>
      </c>
      <c r="M1785" t="e">
        <f>_xlfn.XLOOKUP(Tabuľka9[[#This Row],[IČO]],#REF!,#REF!)</f>
        <v>#REF!</v>
      </c>
      <c r="N1785" t="e">
        <f>_xlfn.XLOOKUP(Tabuľka9[[#This Row],[IČO]],#REF!,#REF!)</f>
        <v>#REF!</v>
      </c>
    </row>
    <row r="1786" spans="1:14" hidden="1" x14ac:dyDescent="0.35">
      <c r="A1786" t="s">
        <v>95</v>
      </c>
      <c r="B1786" t="s">
        <v>103</v>
      </c>
      <c r="C1786" t="s">
        <v>13</v>
      </c>
      <c r="D1786" s="9">
        <v>2.46</v>
      </c>
      <c r="E1786" s="10">
        <f>IF(COUNTIF(cis_DPH!$B$2:$B$84,B1786)&gt;0,D1786*1.1,IF(COUNTIF(cis_DPH!$B$85:$B$171,B1786)&gt;0,D1786*1.2,"chyba"))</f>
        <v>2.706</v>
      </c>
      <c r="G1786" s="16" t="e">
        <f>_xlfn.XLOOKUP(Tabuľka9[[#This Row],[položka]],#REF!,#REF!)</f>
        <v>#REF!</v>
      </c>
      <c r="H1786">
        <v>9</v>
      </c>
      <c r="I1786" s="15">
        <f>Tabuľka9[[#This Row],[Aktuálna cena v RZ s DPH]]*Tabuľka9[[#This Row],[Priemerný odber za mesiac]]</f>
        <v>24.353999999999999</v>
      </c>
      <c r="J1786">
        <v>55</v>
      </c>
      <c r="K1786" s="17" t="e">
        <f>Tabuľka9[[#This Row],[Cena za MJ s DPH]]*Tabuľka9[[#This Row],[Predpokladaný odber počas 6 mesiacov]]</f>
        <v>#REF!</v>
      </c>
      <c r="L1786" s="1">
        <v>42195438</v>
      </c>
      <c r="M1786" t="e">
        <f>_xlfn.XLOOKUP(Tabuľka9[[#This Row],[IČO]],#REF!,#REF!)</f>
        <v>#REF!</v>
      </c>
      <c r="N1786" t="e">
        <f>_xlfn.XLOOKUP(Tabuľka9[[#This Row],[IČO]],#REF!,#REF!)</f>
        <v>#REF!</v>
      </c>
    </row>
    <row r="1787" spans="1:14" hidden="1" x14ac:dyDescent="0.35">
      <c r="A1787" t="s">
        <v>95</v>
      </c>
      <c r="B1787" t="s">
        <v>104</v>
      </c>
      <c r="C1787" t="s">
        <v>48</v>
      </c>
      <c r="E1787" s="10">
        <f>IF(COUNTIF(cis_DPH!$B$2:$B$84,B1787)&gt;0,D1787*1.1,IF(COUNTIF(cis_DPH!$B$85:$B$171,B1787)&gt;0,D1787*1.2,"chyba"))</f>
        <v>0</v>
      </c>
      <c r="G1787" s="16" t="e">
        <f>_xlfn.XLOOKUP(Tabuľka9[[#This Row],[položka]],#REF!,#REF!)</f>
        <v>#REF!</v>
      </c>
      <c r="I1787" s="15">
        <f>Tabuľka9[[#This Row],[Aktuálna cena v RZ s DPH]]*Tabuľka9[[#This Row],[Priemerný odber za mesiac]]</f>
        <v>0</v>
      </c>
      <c r="K1787" s="17" t="e">
        <f>Tabuľka9[[#This Row],[Cena za MJ s DPH]]*Tabuľka9[[#This Row],[Predpokladaný odber počas 6 mesiacov]]</f>
        <v>#REF!</v>
      </c>
      <c r="L1787" s="1">
        <v>42195438</v>
      </c>
      <c r="M1787" t="e">
        <f>_xlfn.XLOOKUP(Tabuľka9[[#This Row],[IČO]],#REF!,#REF!)</f>
        <v>#REF!</v>
      </c>
      <c r="N1787" t="e">
        <f>_xlfn.XLOOKUP(Tabuľka9[[#This Row],[IČO]],#REF!,#REF!)</f>
        <v>#REF!</v>
      </c>
    </row>
    <row r="1788" spans="1:14" hidden="1" x14ac:dyDescent="0.35">
      <c r="A1788" t="s">
        <v>95</v>
      </c>
      <c r="B1788" t="s">
        <v>105</v>
      </c>
      <c r="C1788" t="s">
        <v>13</v>
      </c>
      <c r="E1788" s="10">
        <f>IF(COUNTIF(cis_DPH!$B$2:$B$84,B1788)&gt;0,D1788*1.1,IF(COUNTIF(cis_DPH!$B$85:$B$171,B1788)&gt;0,D1788*1.2,"chyba"))</f>
        <v>0</v>
      </c>
      <c r="G1788" s="16" t="e">
        <f>_xlfn.XLOOKUP(Tabuľka9[[#This Row],[položka]],#REF!,#REF!)</f>
        <v>#REF!</v>
      </c>
      <c r="I1788" s="15">
        <f>Tabuľka9[[#This Row],[Aktuálna cena v RZ s DPH]]*Tabuľka9[[#This Row],[Priemerný odber za mesiac]]</f>
        <v>0</v>
      </c>
      <c r="K1788" s="17" t="e">
        <f>Tabuľka9[[#This Row],[Cena za MJ s DPH]]*Tabuľka9[[#This Row],[Predpokladaný odber počas 6 mesiacov]]</f>
        <v>#REF!</v>
      </c>
      <c r="L1788" s="1">
        <v>42195438</v>
      </c>
      <c r="M1788" t="e">
        <f>_xlfn.XLOOKUP(Tabuľka9[[#This Row],[IČO]],#REF!,#REF!)</f>
        <v>#REF!</v>
      </c>
      <c r="N1788" t="e">
        <f>_xlfn.XLOOKUP(Tabuľka9[[#This Row],[IČO]],#REF!,#REF!)</f>
        <v>#REF!</v>
      </c>
    </row>
    <row r="1789" spans="1:14" hidden="1" x14ac:dyDescent="0.35">
      <c r="A1789" t="s">
        <v>95</v>
      </c>
      <c r="B1789" t="s">
        <v>106</v>
      </c>
      <c r="C1789" t="s">
        <v>13</v>
      </c>
      <c r="E1789" s="10">
        <f>IF(COUNTIF(cis_DPH!$B$2:$B$84,B1789)&gt;0,D1789*1.1,IF(COUNTIF(cis_DPH!$B$85:$B$171,B1789)&gt;0,D1789*1.2,"chyba"))</f>
        <v>0</v>
      </c>
      <c r="G1789" s="16" t="e">
        <f>_xlfn.XLOOKUP(Tabuľka9[[#This Row],[položka]],#REF!,#REF!)</f>
        <v>#REF!</v>
      </c>
      <c r="I1789" s="15">
        <f>Tabuľka9[[#This Row],[Aktuálna cena v RZ s DPH]]*Tabuľka9[[#This Row],[Priemerný odber za mesiac]]</f>
        <v>0</v>
      </c>
      <c r="K1789" s="17" t="e">
        <f>Tabuľka9[[#This Row],[Cena za MJ s DPH]]*Tabuľka9[[#This Row],[Predpokladaný odber počas 6 mesiacov]]</f>
        <v>#REF!</v>
      </c>
      <c r="L1789" s="1">
        <v>42195438</v>
      </c>
      <c r="M1789" t="e">
        <f>_xlfn.XLOOKUP(Tabuľka9[[#This Row],[IČO]],#REF!,#REF!)</f>
        <v>#REF!</v>
      </c>
      <c r="N1789" t="e">
        <f>_xlfn.XLOOKUP(Tabuľka9[[#This Row],[IČO]],#REF!,#REF!)</f>
        <v>#REF!</v>
      </c>
    </row>
    <row r="1790" spans="1:14" hidden="1" x14ac:dyDescent="0.35">
      <c r="A1790" t="s">
        <v>93</v>
      </c>
      <c r="B1790" t="s">
        <v>107</v>
      </c>
      <c r="C1790" t="s">
        <v>48</v>
      </c>
      <c r="D1790" s="9">
        <v>0.65</v>
      </c>
      <c r="E1790" s="10">
        <f>IF(COUNTIF(cis_DPH!$B$2:$B$84,B1790)&gt;0,D1790*1.1,IF(COUNTIF(cis_DPH!$B$85:$B$171,B1790)&gt;0,D1790*1.2,"chyba"))</f>
        <v>0.71500000000000008</v>
      </c>
      <c r="G1790" s="16" t="e">
        <f>_xlfn.XLOOKUP(Tabuľka9[[#This Row],[položka]],#REF!,#REF!)</f>
        <v>#REF!</v>
      </c>
      <c r="H1790">
        <v>76</v>
      </c>
      <c r="I1790" s="15">
        <f>Tabuľka9[[#This Row],[Aktuálna cena v RZ s DPH]]*Tabuľka9[[#This Row],[Priemerný odber za mesiac]]</f>
        <v>54.34</v>
      </c>
      <c r="J1790">
        <v>456</v>
      </c>
      <c r="K1790" s="17" t="e">
        <f>Tabuľka9[[#This Row],[Cena za MJ s DPH]]*Tabuľka9[[#This Row],[Predpokladaný odber počas 6 mesiacov]]</f>
        <v>#REF!</v>
      </c>
      <c r="L1790" s="1">
        <v>42195438</v>
      </c>
      <c r="M1790" t="e">
        <f>_xlfn.XLOOKUP(Tabuľka9[[#This Row],[IČO]],#REF!,#REF!)</f>
        <v>#REF!</v>
      </c>
      <c r="N1790" t="e">
        <f>_xlfn.XLOOKUP(Tabuľka9[[#This Row],[IČO]],#REF!,#REF!)</f>
        <v>#REF!</v>
      </c>
    </row>
    <row r="1791" spans="1:14" hidden="1" x14ac:dyDescent="0.35">
      <c r="A1791" t="s">
        <v>95</v>
      </c>
      <c r="B1791" t="s">
        <v>108</v>
      </c>
      <c r="C1791" t="s">
        <v>13</v>
      </c>
      <c r="D1791" s="9">
        <v>5.8</v>
      </c>
      <c r="E1791" s="10">
        <f>IF(COUNTIF(cis_DPH!$B$2:$B$84,B1791)&gt;0,D1791*1.1,IF(COUNTIF(cis_DPH!$B$85:$B$171,B1791)&gt;0,D1791*1.2,"chyba"))</f>
        <v>6.96</v>
      </c>
      <c r="G1791" s="16" t="e">
        <f>_xlfn.XLOOKUP(Tabuľka9[[#This Row],[položka]],#REF!,#REF!)</f>
        <v>#REF!</v>
      </c>
      <c r="I1791" s="15">
        <f>Tabuľka9[[#This Row],[Aktuálna cena v RZ s DPH]]*Tabuľka9[[#This Row],[Priemerný odber za mesiac]]</f>
        <v>0</v>
      </c>
      <c r="J1791">
        <v>3</v>
      </c>
      <c r="K1791" s="17" t="e">
        <f>Tabuľka9[[#This Row],[Cena za MJ s DPH]]*Tabuľka9[[#This Row],[Predpokladaný odber počas 6 mesiacov]]</f>
        <v>#REF!</v>
      </c>
      <c r="L1791" s="1">
        <v>42195438</v>
      </c>
      <c r="M1791" t="e">
        <f>_xlfn.XLOOKUP(Tabuľka9[[#This Row],[IČO]],#REF!,#REF!)</f>
        <v>#REF!</v>
      </c>
      <c r="N1791" t="e">
        <f>_xlfn.XLOOKUP(Tabuľka9[[#This Row],[IČO]],#REF!,#REF!)</f>
        <v>#REF!</v>
      </c>
    </row>
    <row r="1792" spans="1:14" hidden="1" x14ac:dyDescent="0.35">
      <c r="A1792" t="s">
        <v>95</v>
      </c>
      <c r="B1792" t="s">
        <v>109</v>
      </c>
      <c r="C1792" t="s">
        <v>13</v>
      </c>
      <c r="D1792" s="9">
        <v>5.5</v>
      </c>
      <c r="E1792" s="10">
        <f>IF(COUNTIF(cis_DPH!$B$2:$B$84,B1792)&gt;0,D1792*1.1,IF(COUNTIF(cis_DPH!$B$85:$B$171,B1792)&gt;0,D1792*1.2,"chyba"))</f>
        <v>6.6</v>
      </c>
      <c r="G1792" s="16" t="e">
        <f>_xlfn.XLOOKUP(Tabuľka9[[#This Row],[položka]],#REF!,#REF!)</f>
        <v>#REF!</v>
      </c>
      <c r="I1792" s="15">
        <f>Tabuľka9[[#This Row],[Aktuálna cena v RZ s DPH]]*Tabuľka9[[#This Row],[Priemerný odber za mesiac]]</f>
        <v>0</v>
      </c>
      <c r="J1792">
        <v>2</v>
      </c>
      <c r="K1792" s="17" t="e">
        <f>Tabuľka9[[#This Row],[Cena za MJ s DPH]]*Tabuľka9[[#This Row],[Predpokladaný odber počas 6 mesiacov]]</f>
        <v>#REF!</v>
      </c>
      <c r="L1792" s="1">
        <v>42195438</v>
      </c>
      <c r="M1792" t="e">
        <f>_xlfn.XLOOKUP(Tabuľka9[[#This Row],[IČO]],#REF!,#REF!)</f>
        <v>#REF!</v>
      </c>
      <c r="N1792" t="e">
        <f>_xlfn.XLOOKUP(Tabuľka9[[#This Row],[IČO]],#REF!,#REF!)</f>
        <v>#REF!</v>
      </c>
    </row>
    <row r="1793" spans="1:14" hidden="1" x14ac:dyDescent="0.35">
      <c r="A1793" t="s">
        <v>95</v>
      </c>
      <c r="B1793" t="s">
        <v>110</v>
      </c>
      <c r="C1793" t="s">
        <v>13</v>
      </c>
      <c r="D1793" s="9">
        <v>2.7130000000000001</v>
      </c>
      <c r="E1793" s="10">
        <f>IF(COUNTIF(cis_DPH!$B$2:$B$84,B1793)&gt;0,D1793*1.1,IF(COUNTIF(cis_DPH!$B$85:$B$171,B1793)&gt;0,D1793*1.2,"chyba"))</f>
        <v>2.9843000000000002</v>
      </c>
      <c r="G1793" s="16" t="e">
        <f>_xlfn.XLOOKUP(Tabuľka9[[#This Row],[položka]],#REF!,#REF!)</f>
        <v>#REF!</v>
      </c>
      <c r="H1793">
        <v>1</v>
      </c>
      <c r="I1793" s="15">
        <f>Tabuľka9[[#This Row],[Aktuálna cena v RZ s DPH]]*Tabuľka9[[#This Row],[Priemerný odber za mesiac]]</f>
        <v>2.9843000000000002</v>
      </c>
      <c r="J1793">
        <v>7</v>
      </c>
      <c r="K1793" s="17" t="e">
        <f>Tabuľka9[[#This Row],[Cena za MJ s DPH]]*Tabuľka9[[#This Row],[Predpokladaný odber počas 6 mesiacov]]</f>
        <v>#REF!</v>
      </c>
      <c r="L1793" s="1">
        <v>42195438</v>
      </c>
      <c r="M1793" t="e">
        <f>_xlfn.XLOOKUP(Tabuľka9[[#This Row],[IČO]],#REF!,#REF!)</f>
        <v>#REF!</v>
      </c>
      <c r="N1793" t="e">
        <f>_xlfn.XLOOKUP(Tabuľka9[[#This Row],[IČO]],#REF!,#REF!)</f>
        <v>#REF!</v>
      </c>
    </row>
    <row r="1794" spans="1:14" hidden="1" x14ac:dyDescent="0.35">
      <c r="A1794" t="s">
        <v>95</v>
      </c>
      <c r="B1794" t="s">
        <v>111</v>
      </c>
      <c r="C1794" t="s">
        <v>13</v>
      </c>
      <c r="D1794" s="9">
        <v>8</v>
      </c>
      <c r="E1794" s="10">
        <f>IF(COUNTIF(cis_DPH!$B$2:$B$84,B1794)&gt;0,D1794*1.1,IF(COUNTIF(cis_DPH!$B$85:$B$171,B1794)&gt;0,D1794*1.2,"chyba"))</f>
        <v>8.8000000000000007</v>
      </c>
      <c r="G1794" s="16" t="e">
        <f>_xlfn.XLOOKUP(Tabuľka9[[#This Row],[položka]],#REF!,#REF!)</f>
        <v>#REF!</v>
      </c>
      <c r="H1794">
        <v>40</v>
      </c>
      <c r="I1794" s="15">
        <f>Tabuľka9[[#This Row],[Aktuálna cena v RZ s DPH]]*Tabuľka9[[#This Row],[Priemerný odber za mesiac]]</f>
        <v>352</v>
      </c>
      <c r="J1794">
        <v>238</v>
      </c>
      <c r="K1794" s="17" t="e">
        <f>Tabuľka9[[#This Row],[Cena za MJ s DPH]]*Tabuľka9[[#This Row],[Predpokladaný odber počas 6 mesiacov]]</f>
        <v>#REF!</v>
      </c>
      <c r="L1794" s="1">
        <v>42195438</v>
      </c>
      <c r="M1794" t="e">
        <f>_xlfn.XLOOKUP(Tabuľka9[[#This Row],[IČO]],#REF!,#REF!)</f>
        <v>#REF!</v>
      </c>
      <c r="N1794" t="e">
        <f>_xlfn.XLOOKUP(Tabuľka9[[#This Row],[IČO]],#REF!,#REF!)</f>
        <v>#REF!</v>
      </c>
    </row>
    <row r="1795" spans="1:14" hidden="1" x14ac:dyDescent="0.35">
      <c r="A1795" t="s">
        <v>95</v>
      </c>
      <c r="B1795" t="s">
        <v>112</v>
      </c>
      <c r="C1795" t="s">
        <v>48</v>
      </c>
      <c r="D1795" s="9">
        <v>2.81</v>
      </c>
      <c r="E1795" s="10">
        <f>IF(COUNTIF(cis_DPH!$B$2:$B$84,B1795)&gt;0,D1795*1.1,IF(COUNTIF(cis_DPH!$B$85:$B$171,B1795)&gt;0,D1795*1.2,"chyba"))</f>
        <v>3.0910000000000002</v>
      </c>
      <c r="G1795" s="16" t="e">
        <f>_xlfn.XLOOKUP(Tabuľka9[[#This Row],[položka]],#REF!,#REF!)</f>
        <v>#REF!</v>
      </c>
      <c r="H1795">
        <v>63</v>
      </c>
      <c r="I1795" s="15">
        <f>Tabuľka9[[#This Row],[Aktuálna cena v RZ s DPH]]*Tabuľka9[[#This Row],[Priemerný odber za mesiac]]</f>
        <v>194.733</v>
      </c>
      <c r="J1795">
        <v>376</v>
      </c>
      <c r="K1795" s="17" t="e">
        <f>Tabuľka9[[#This Row],[Cena za MJ s DPH]]*Tabuľka9[[#This Row],[Predpokladaný odber počas 6 mesiacov]]</f>
        <v>#REF!</v>
      </c>
      <c r="L1795" s="1">
        <v>42195438</v>
      </c>
      <c r="M1795" t="e">
        <f>_xlfn.XLOOKUP(Tabuľka9[[#This Row],[IČO]],#REF!,#REF!)</f>
        <v>#REF!</v>
      </c>
      <c r="N1795" t="e">
        <f>_xlfn.XLOOKUP(Tabuľka9[[#This Row],[IČO]],#REF!,#REF!)</f>
        <v>#REF!</v>
      </c>
    </row>
    <row r="1796" spans="1:14" hidden="1" x14ac:dyDescent="0.35">
      <c r="A1796" t="s">
        <v>95</v>
      </c>
      <c r="B1796" t="s">
        <v>113</v>
      </c>
      <c r="C1796" t="s">
        <v>13</v>
      </c>
      <c r="D1796" s="9">
        <v>4</v>
      </c>
      <c r="E1796" s="10">
        <f>IF(COUNTIF(cis_DPH!$B$2:$B$84,B1796)&gt;0,D1796*1.1,IF(COUNTIF(cis_DPH!$B$85:$B$171,B1796)&gt;0,D1796*1.2,"chyba"))</f>
        <v>4.4000000000000004</v>
      </c>
      <c r="G1796" s="16" t="e">
        <f>_xlfn.XLOOKUP(Tabuľka9[[#This Row],[položka]],#REF!,#REF!)</f>
        <v>#REF!</v>
      </c>
      <c r="H1796">
        <v>5</v>
      </c>
      <c r="I1796" s="15">
        <f>Tabuľka9[[#This Row],[Aktuálna cena v RZ s DPH]]*Tabuľka9[[#This Row],[Priemerný odber za mesiac]]</f>
        <v>22</v>
      </c>
      <c r="J1796">
        <v>28</v>
      </c>
      <c r="K1796" s="17" t="e">
        <f>Tabuľka9[[#This Row],[Cena za MJ s DPH]]*Tabuľka9[[#This Row],[Predpokladaný odber počas 6 mesiacov]]</f>
        <v>#REF!</v>
      </c>
      <c r="L1796" s="1">
        <v>42195438</v>
      </c>
      <c r="M1796" t="e">
        <f>_xlfn.XLOOKUP(Tabuľka9[[#This Row],[IČO]],#REF!,#REF!)</f>
        <v>#REF!</v>
      </c>
      <c r="N1796" t="e">
        <f>_xlfn.XLOOKUP(Tabuľka9[[#This Row],[IČO]],#REF!,#REF!)</f>
        <v>#REF!</v>
      </c>
    </row>
    <row r="1797" spans="1:14" hidden="1" x14ac:dyDescent="0.35">
      <c r="A1797" t="s">
        <v>95</v>
      </c>
      <c r="B1797" t="s">
        <v>114</v>
      </c>
      <c r="C1797" t="s">
        <v>13</v>
      </c>
      <c r="D1797" s="9">
        <v>4.798</v>
      </c>
      <c r="E1797" s="10">
        <f>IF(COUNTIF(cis_DPH!$B$2:$B$84,B1797)&gt;0,D1797*1.1,IF(COUNTIF(cis_DPH!$B$85:$B$171,B1797)&gt;0,D1797*1.2,"chyba"))</f>
        <v>5.2778</v>
      </c>
      <c r="G1797" s="16" t="e">
        <f>_xlfn.XLOOKUP(Tabuľka9[[#This Row],[položka]],#REF!,#REF!)</f>
        <v>#REF!</v>
      </c>
      <c r="H1797">
        <v>33</v>
      </c>
      <c r="I1797" s="15">
        <f>Tabuľka9[[#This Row],[Aktuálna cena v RZ s DPH]]*Tabuľka9[[#This Row],[Priemerný odber za mesiac]]</f>
        <v>174.16740000000001</v>
      </c>
      <c r="J1797">
        <v>200</v>
      </c>
      <c r="K1797" s="17" t="e">
        <f>Tabuľka9[[#This Row],[Cena za MJ s DPH]]*Tabuľka9[[#This Row],[Predpokladaný odber počas 6 mesiacov]]</f>
        <v>#REF!</v>
      </c>
      <c r="L1797" s="1">
        <v>42195438</v>
      </c>
      <c r="M1797" t="e">
        <f>_xlfn.XLOOKUP(Tabuľka9[[#This Row],[IČO]],#REF!,#REF!)</f>
        <v>#REF!</v>
      </c>
      <c r="N1797" t="e">
        <f>_xlfn.XLOOKUP(Tabuľka9[[#This Row],[IČO]],#REF!,#REF!)</f>
        <v>#REF!</v>
      </c>
    </row>
    <row r="1798" spans="1:14" hidden="1" x14ac:dyDescent="0.35">
      <c r="A1798" t="s">
        <v>95</v>
      </c>
      <c r="B1798" t="s">
        <v>115</v>
      </c>
      <c r="C1798" t="s">
        <v>13</v>
      </c>
      <c r="D1798" s="9">
        <v>3.6</v>
      </c>
      <c r="E1798" s="10">
        <f>IF(COUNTIF(cis_DPH!$B$2:$B$84,B1798)&gt;0,D1798*1.1,IF(COUNTIF(cis_DPH!$B$85:$B$171,B1798)&gt;0,D1798*1.2,"chyba"))</f>
        <v>3.9600000000000004</v>
      </c>
      <c r="G1798" s="16" t="e">
        <f>_xlfn.XLOOKUP(Tabuľka9[[#This Row],[položka]],#REF!,#REF!)</f>
        <v>#REF!</v>
      </c>
      <c r="H1798">
        <v>11</v>
      </c>
      <c r="I1798" s="15">
        <f>Tabuľka9[[#This Row],[Aktuálna cena v RZ s DPH]]*Tabuľka9[[#This Row],[Priemerný odber za mesiac]]</f>
        <v>43.56</v>
      </c>
      <c r="J1798">
        <v>68</v>
      </c>
      <c r="K1798" s="17" t="e">
        <f>Tabuľka9[[#This Row],[Cena za MJ s DPH]]*Tabuľka9[[#This Row],[Predpokladaný odber počas 6 mesiacov]]</f>
        <v>#REF!</v>
      </c>
      <c r="L1798" s="1">
        <v>42195438</v>
      </c>
      <c r="M1798" t="e">
        <f>_xlfn.XLOOKUP(Tabuľka9[[#This Row],[IČO]],#REF!,#REF!)</f>
        <v>#REF!</v>
      </c>
      <c r="N1798" t="e">
        <f>_xlfn.XLOOKUP(Tabuľka9[[#This Row],[IČO]],#REF!,#REF!)</f>
        <v>#REF!</v>
      </c>
    </row>
    <row r="1799" spans="1:14" hidden="1" x14ac:dyDescent="0.35">
      <c r="A1799" t="s">
        <v>95</v>
      </c>
      <c r="B1799" t="s">
        <v>116</v>
      </c>
      <c r="C1799" t="s">
        <v>13</v>
      </c>
      <c r="E1799" s="10">
        <f>IF(COUNTIF(cis_DPH!$B$2:$B$84,B1799)&gt;0,D1799*1.1,IF(COUNTIF(cis_DPH!$B$85:$B$171,B1799)&gt;0,D1799*1.2,"chyba"))</f>
        <v>0</v>
      </c>
      <c r="G1799" s="16" t="e">
        <f>_xlfn.XLOOKUP(Tabuľka9[[#This Row],[položka]],#REF!,#REF!)</f>
        <v>#REF!</v>
      </c>
      <c r="I1799" s="15">
        <f>Tabuľka9[[#This Row],[Aktuálna cena v RZ s DPH]]*Tabuľka9[[#This Row],[Priemerný odber za mesiac]]</f>
        <v>0</v>
      </c>
      <c r="K1799" s="17" t="e">
        <f>Tabuľka9[[#This Row],[Cena za MJ s DPH]]*Tabuľka9[[#This Row],[Predpokladaný odber počas 6 mesiacov]]</f>
        <v>#REF!</v>
      </c>
      <c r="L1799" s="1">
        <v>42195438</v>
      </c>
      <c r="M1799" t="e">
        <f>_xlfn.XLOOKUP(Tabuľka9[[#This Row],[IČO]],#REF!,#REF!)</f>
        <v>#REF!</v>
      </c>
      <c r="N1799" t="e">
        <f>_xlfn.XLOOKUP(Tabuľka9[[#This Row],[IČO]],#REF!,#REF!)</f>
        <v>#REF!</v>
      </c>
    </row>
    <row r="1800" spans="1:14" hidden="1" x14ac:dyDescent="0.35">
      <c r="A1800" t="s">
        <v>84</v>
      </c>
      <c r="B1800" t="s">
        <v>117</v>
      </c>
      <c r="C1800" t="s">
        <v>13</v>
      </c>
      <c r="D1800" s="9">
        <v>1.85</v>
      </c>
      <c r="E1800" s="10">
        <f>IF(COUNTIF(cis_DPH!$B$2:$B$84,B1800)&gt;0,D1800*1.1,IF(COUNTIF(cis_DPH!$B$85:$B$171,B1800)&gt;0,D1800*1.2,"chyba"))</f>
        <v>2.0350000000000001</v>
      </c>
      <c r="G1800" s="16" t="e">
        <f>_xlfn.XLOOKUP(Tabuľka9[[#This Row],[položka]],#REF!,#REF!)</f>
        <v>#REF!</v>
      </c>
      <c r="H1800">
        <v>46</v>
      </c>
      <c r="I1800" s="15">
        <f>Tabuľka9[[#This Row],[Aktuálna cena v RZ s DPH]]*Tabuľka9[[#This Row],[Priemerný odber za mesiac]]</f>
        <v>93.610000000000014</v>
      </c>
      <c r="J1800">
        <v>275</v>
      </c>
      <c r="K1800" s="17" t="e">
        <f>Tabuľka9[[#This Row],[Cena za MJ s DPH]]*Tabuľka9[[#This Row],[Predpokladaný odber počas 6 mesiacov]]</f>
        <v>#REF!</v>
      </c>
      <c r="L1800" s="1">
        <v>42195438</v>
      </c>
      <c r="M1800" t="e">
        <f>_xlfn.XLOOKUP(Tabuľka9[[#This Row],[IČO]],#REF!,#REF!)</f>
        <v>#REF!</v>
      </c>
      <c r="N1800" t="e">
        <f>_xlfn.XLOOKUP(Tabuľka9[[#This Row],[IČO]],#REF!,#REF!)</f>
        <v>#REF!</v>
      </c>
    </row>
    <row r="1801" spans="1:14" hidden="1" x14ac:dyDescent="0.35">
      <c r="A1801" t="s">
        <v>84</v>
      </c>
      <c r="B1801" t="s">
        <v>118</v>
      </c>
      <c r="C1801" t="s">
        <v>13</v>
      </c>
      <c r="E1801" s="10">
        <f>IF(COUNTIF(cis_DPH!$B$2:$B$84,B1801)&gt;0,D1801*1.1,IF(COUNTIF(cis_DPH!$B$85:$B$171,B1801)&gt;0,D1801*1.2,"chyba"))</f>
        <v>0</v>
      </c>
      <c r="G1801" s="16" t="e">
        <f>_xlfn.XLOOKUP(Tabuľka9[[#This Row],[položka]],#REF!,#REF!)</f>
        <v>#REF!</v>
      </c>
      <c r="I1801" s="15">
        <f>Tabuľka9[[#This Row],[Aktuálna cena v RZ s DPH]]*Tabuľka9[[#This Row],[Priemerný odber za mesiac]]</f>
        <v>0</v>
      </c>
      <c r="K1801" s="17" t="e">
        <f>Tabuľka9[[#This Row],[Cena za MJ s DPH]]*Tabuľka9[[#This Row],[Predpokladaný odber počas 6 mesiacov]]</f>
        <v>#REF!</v>
      </c>
      <c r="L1801" s="1">
        <v>42195438</v>
      </c>
      <c r="M1801" t="e">
        <f>_xlfn.XLOOKUP(Tabuľka9[[#This Row],[IČO]],#REF!,#REF!)</f>
        <v>#REF!</v>
      </c>
      <c r="N1801" t="e">
        <f>_xlfn.XLOOKUP(Tabuľka9[[#This Row],[IČO]],#REF!,#REF!)</f>
        <v>#REF!</v>
      </c>
    </row>
    <row r="1802" spans="1:14" hidden="1" x14ac:dyDescent="0.35">
      <c r="A1802" t="s">
        <v>84</v>
      </c>
      <c r="B1802" t="s">
        <v>119</v>
      </c>
      <c r="C1802" t="s">
        <v>13</v>
      </c>
      <c r="E1802" s="10">
        <f>IF(COUNTIF(cis_DPH!$B$2:$B$84,B1802)&gt;0,D1802*1.1,IF(COUNTIF(cis_DPH!$B$85:$B$171,B1802)&gt;0,D1802*1.2,"chyba"))</f>
        <v>0</v>
      </c>
      <c r="G1802" s="16" t="e">
        <f>_xlfn.XLOOKUP(Tabuľka9[[#This Row],[položka]],#REF!,#REF!)</f>
        <v>#REF!</v>
      </c>
      <c r="I1802" s="15">
        <f>Tabuľka9[[#This Row],[Aktuálna cena v RZ s DPH]]*Tabuľka9[[#This Row],[Priemerný odber za mesiac]]</f>
        <v>0</v>
      </c>
      <c r="K1802" s="17" t="e">
        <f>Tabuľka9[[#This Row],[Cena za MJ s DPH]]*Tabuľka9[[#This Row],[Predpokladaný odber počas 6 mesiacov]]</f>
        <v>#REF!</v>
      </c>
      <c r="L1802" s="1">
        <v>42195438</v>
      </c>
      <c r="M1802" t="e">
        <f>_xlfn.XLOOKUP(Tabuľka9[[#This Row],[IČO]],#REF!,#REF!)</f>
        <v>#REF!</v>
      </c>
      <c r="N1802" t="e">
        <f>_xlfn.XLOOKUP(Tabuľka9[[#This Row],[IČO]],#REF!,#REF!)</f>
        <v>#REF!</v>
      </c>
    </row>
    <row r="1803" spans="1:14" hidden="1" x14ac:dyDescent="0.35">
      <c r="A1803" t="s">
        <v>84</v>
      </c>
      <c r="B1803" t="s">
        <v>120</v>
      </c>
      <c r="C1803" t="s">
        <v>13</v>
      </c>
      <c r="E1803" s="10">
        <f>IF(COUNTIF(cis_DPH!$B$2:$B$84,B1803)&gt;0,D1803*1.1,IF(COUNTIF(cis_DPH!$B$85:$B$171,B1803)&gt;0,D1803*1.2,"chyba"))</f>
        <v>0</v>
      </c>
      <c r="G1803" s="16" t="e">
        <f>_xlfn.XLOOKUP(Tabuľka9[[#This Row],[položka]],#REF!,#REF!)</f>
        <v>#REF!</v>
      </c>
      <c r="I1803" s="15">
        <f>Tabuľka9[[#This Row],[Aktuálna cena v RZ s DPH]]*Tabuľka9[[#This Row],[Priemerný odber za mesiac]]</f>
        <v>0</v>
      </c>
      <c r="K1803" s="17" t="e">
        <f>Tabuľka9[[#This Row],[Cena za MJ s DPH]]*Tabuľka9[[#This Row],[Predpokladaný odber počas 6 mesiacov]]</f>
        <v>#REF!</v>
      </c>
      <c r="L1803" s="1">
        <v>42195438</v>
      </c>
      <c r="M1803" t="e">
        <f>_xlfn.XLOOKUP(Tabuľka9[[#This Row],[IČO]],#REF!,#REF!)</f>
        <v>#REF!</v>
      </c>
      <c r="N1803" t="e">
        <f>_xlfn.XLOOKUP(Tabuľka9[[#This Row],[IČO]],#REF!,#REF!)</f>
        <v>#REF!</v>
      </c>
    </row>
    <row r="1804" spans="1:14" hidden="1" x14ac:dyDescent="0.35">
      <c r="A1804" t="s">
        <v>84</v>
      </c>
      <c r="B1804" t="s">
        <v>121</v>
      </c>
      <c r="C1804" t="s">
        <v>13</v>
      </c>
      <c r="E1804" s="10">
        <f>IF(COUNTIF(cis_DPH!$B$2:$B$84,B1804)&gt;0,D1804*1.1,IF(COUNTIF(cis_DPH!$B$85:$B$171,B1804)&gt;0,D1804*1.2,"chyba"))</f>
        <v>0</v>
      </c>
      <c r="G1804" s="16" t="e">
        <f>_xlfn.XLOOKUP(Tabuľka9[[#This Row],[položka]],#REF!,#REF!)</f>
        <v>#REF!</v>
      </c>
      <c r="I1804" s="15">
        <f>Tabuľka9[[#This Row],[Aktuálna cena v RZ s DPH]]*Tabuľka9[[#This Row],[Priemerný odber za mesiac]]</f>
        <v>0</v>
      </c>
      <c r="K1804" s="17" t="e">
        <f>Tabuľka9[[#This Row],[Cena za MJ s DPH]]*Tabuľka9[[#This Row],[Predpokladaný odber počas 6 mesiacov]]</f>
        <v>#REF!</v>
      </c>
      <c r="L1804" s="1">
        <v>42195438</v>
      </c>
      <c r="M1804" t="e">
        <f>_xlfn.XLOOKUP(Tabuľka9[[#This Row],[IČO]],#REF!,#REF!)</f>
        <v>#REF!</v>
      </c>
      <c r="N1804" t="e">
        <f>_xlfn.XLOOKUP(Tabuľka9[[#This Row],[IČO]],#REF!,#REF!)</f>
        <v>#REF!</v>
      </c>
    </row>
    <row r="1805" spans="1:14" hidden="1" x14ac:dyDescent="0.35">
      <c r="A1805" t="s">
        <v>84</v>
      </c>
      <c r="B1805" t="s">
        <v>122</v>
      </c>
      <c r="C1805" t="s">
        <v>13</v>
      </c>
      <c r="E1805" s="10">
        <f>IF(COUNTIF(cis_DPH!$B$2:$B$84,B1805)&gt;0,D1805*1.1,IF(COUNTIF(cis_DPH!$B$85:$B$171,B1805)&gt;0,D1805*1.2,"chyba"))</f>
        <v>0</v>
      </c>
      <c r="G1805" s="16" t="e">
        <f>_xlfn.XLOOKUP(Tabuľka9[[#This Row],[položka]],#REF!,#REF!)</f>
        <v>#REF!</v>
      </c>
      <c r="I1805" s="15">
        <f>Tabuľka9[[#This Row],[Aktuálna cena v RZ s DPH]]*Tabuľka9[[#This Row],[Priemerný odber za mesiac]]</f>
        <v>0</v>
      </c>
      <c r="K1805" s="17" t="e">
        <f>Tabuľka9[[#This Row],[Cena za MJ s DPH]]*Tabuľka9[[#This Row],[Predpokladaný odber počas 6 mesiacov]]</f>
        <v>#REF!</v>
      </c>
      <c r="L1805" s="1">
        <v>42195438</v>
      </c>
      <c r="M1805" t="e">
        <f>_xlfn.XLOOKUP(Tabuľka9[[#This Row],[IČO]],#REF!,#REF!)</f>
        <v>#REF!</v>
      </c>
      <c r="N1805" t="e">
        <f>_xlfn.XLOOKUP(Tabuľka9[[#This Row],[IČO]],#REF!,#REF!)</f>
        <v>#REF!</v>
      </c>
    </row>
    <row r="1806" spans="1:14" hidden="1" x14ac:dyDescent="0.35">
      <c r="A1806" t="s">
        <v>84</v>
      </c>
      <c r="B1806" t="s">
        <v>123</v>
      </c>
      <c r="C1806" t="s">
        <v>13</v>
      </c>
      <c r="D1806" s="9">
        <v>4.5999999999999996</v>
      </c>
      <c r="E1806" s="10">
        <f>IF(COUNTIF(cis_DPH!$B$2:$B$84,B1806)&gt;0,D1806*1.1,IF(COUNTIF(cis_DPH!$B$85:$B$171,B1806)&gt;0,D1806*1.2,"chyba"))</f>
        <v>5.0599999999999996</v>
      </c>
      <c r="G1806" s="16" t="e">
        <f>_xlfn.XLOOKUP(Tabuľka9[[#This Row],[položka]],#REF!,#REF!)</f>
        <v>#REF!</v>
      </c>
      <c r="H1806">
        <v>78</v>
      </c>
      <c r="I1806" s="15">
        <f>Tabuľka9[[#This Row],[Aktuálna cena v RZ s DPH]]*Tabuľka9[[#This Row],[Priemerný odber za mesiac]]</f>
        <v>394.67999999999995</v>
      </c>
      <c r="J1806">
        <v>470</v>
      </c>
      <c r="K1806" s="17" t="e">
        <f>Tabuľka9[[#This Row],[Cena za MJ s DPH]]*Tabuľka9[[#This Row],[Predpokladaný odber počas 6 mesiacov]]</f>
        <v>#REF!</v>
      </c>
      <c r="L1806" s="1">
        <v>42195438</v>
      </c>
      <c r="M1806" t="e">
        <f>_xlfn.XLOOKUP(Tabuľka9[[#This Row],[IČO]],#REF!,#REF!)</f>
        <v>#REF!</v>
      </c>
      <c r="N1806" t="e">
        <f>_xlfn.XLOOKUP(Tabuľka9[[#This Row],[IČO]],#REF!,#REF!)</f>
        <v>#REF!</v>
      </c>
    </row>
    <row r="1807" spans="1:14" hidden="1" x14ac:dyDescent="0.35">
      <c r="A1807" t="s">
        <v>84</v>
      </c>
      <c r="B1807" t="s">
        <v>124</v>
      </c>
      <c r="C1807" t="s">
        <v>13</v>
      </c>
      <c r="D1807" s="9">
        <v>8.0419999999999998</v>
      </c>
      <c r="E1807" s="10">
        <f>IF(COUNTIF(cis_DPH!$B$2:$B$84,B1807)&gt;0,D1807*1.1,IF(COUNTIF(cis_DPH!$B$85:$B$171,B1807)&gt;0,D1807*1.2,"chyba"))</f>
        <v>8.8462000000000014</v>
      </c>
      <c r="G1807" s="16" t="e">
        <f>_xlfn.XLOOKUP(Tabuľka9[[#This Row],[položka]],#REF!,#REF!)</f>
        <v>#REF!</v>
      </c>
      <c r="H1807">
        <v>14</v>
      </c>
      <c r="I1807" s="15">
        <f>Tabuľka9[[#This Row],[Aktuálna cena v RZ s DPH]]*Tabuľka9[[#This Row],[Priemerný odber za mesiac]]</f>
        <v>123.84680000000002</v>
      </c>
      <c r="J1807">
        <v>85</v>
      </c>
      <c r="K1807" s="17" t="e">
        <f>Tabuľka9[[#This Row],[Cena za MJ s DPH]]*Tabuľka9[[#This Row],[Predpokladaný odber počas 6 mesiacov]]</f>
        <v>#REF!</v>
      </c>
      <c r="L1807" s="1">
        <v>42195438</v>
      </c>
      <c r="M1807" t="e">
        <f>_xlfn.XLOOKUP(Tabuľka9[[#This Row],[IČO]],#REF!,#REF!)</f>
        <v>#REF!</v>
      </c>
      <c r="N1807" t="e">
        <f>_xlfn.XLOOKUP(Tabuľka9[[#This Row],[IČO]],#REF!,#REF!)</f>
        <v>#REF!</v>
      </c>
    </row>
    <row r="1808" spans="1:14" hidden="1" x14ac:dyDescent="0.35">
      <c r="A1808" t="s">
        <v>125</v>
      </c>
      <c r="B1808" t="s">
        <v>126</v>
      </c>
      <c r="C1808" t="s">
        <v>13</v>
      </c>
      <c r="D1808" s="9">
        <v>3.24</v>
      </c>
      <c r="E1808" s="10">
        <f>IF(COUNTIF(cis_DPH!$B$2:$B$84,B1808)&gt;0,D1808*1.1,IF(COUNTIF(cis_DPH!$B$85:$B$171,B1808)&gt;0,D1808*1.2,"chyba"))</f>
        <v>3.8879999999999999</v>
      </c>
      <c r="G1808" s="16" t="e">
        <f>_xlfn.XLOOKUP(Tabuľka9[[#This Row],[položka]],#REF!,#REF!)</f>
        <v>#REF!</v>
      </c>
      <c r="H1808">
        <v>1</v>
      </c>
      <c r="I1808" s="15">
        <f>Tabuľka9[[#This Row],[Aktuálna cena v RZ s DPH]]*Tabuľka9[[#This Row],[Priemerný odber za mesiac]]</f>
        <v>3.8879999999999999</v>
      </c>
      <c r="J1808">
        <v>5</v>
      </c>
      <c r="K1808" s="17" t="e">
        <f>Tabuľka9[[#This Row],[Cena za MJ s DPH]]*Tabuľka9[[#This Row],[Predpokladaný odber počas 6 mesiacov]]</f>
        <v>#REF!</v>
      </c>
      <c r="L1808" s="1">
        <v>42195438</v>
      </c>
      <c r="M1808" t="e">
        <f>_xlfn.XLOOKUP(Tabuľka9[[#This Row],[IČO]],#REF!,#REF!)</f>
        <v>#REF!</v>
      </c>
      <c r="N1808" t="e">
        <f>_xlfn.XLOOKUP(Tabuľka9[[#This Row],[IČO]],#REF!,#REF!)</f>
        <v>#REF!</v>
      </c>
    </row>
    <row r="1809" spans="1:14" hidden="1" x14ac:dyDescent="0.35">
      <c r="A1809" t="s">
        <v>125</v>
      </c>
      <c r="B1809" t="s">
        <v>127</v>
      </c>
      <c r="C1809" t="s">
        <v>13</v>
      </c>
      <c r="D1809" s="9">
        <v>5.19</v>
      </c>
      <c r="E1809" s="10">
        <f>IF(COUNTIF(cis_DPH!$B$2:$B$84,B1809)&gt;0,D1809*1.1,IF(COUNTIF(cis_DPH!$B$85:$B$171,B1809)&gt;0,D1809*1.2,"chyba"))</f>
        <v>6.2280000000000006</v>
      </c>
      <c r="G1809" s="16" t="e">
        <f>_xlfn.XLOOKUP(Tabuľka9[[#This Row],[položka]],#REF!,#REF!)</f>
        <v>#REF!</v>
      </c>
      <c r="H1809">
        <v>2</v>
      </c>
      <c r="I1809" s="15">
        <f>Tabuľka9[[#This Row],[Aktuálna cena v RZ s DPH]]*Tabuľka9[[#This Row],[Priemerný odber za mesiac]]</f>
        <v>12.456000000000001</v>
      </c>
      <c r="J1809">
        <v>10</v>
      </c>
      <c r="K1809" s="17" t="e">
        <f>Tabuľka9[[#This Row],[Cena za MJ s DPH]]*Tabuľka9[[#This Row],[Predpokladaný odber počas 6 mesiacov]]</f>
        <v>#REF!</v>
      </c>
      <c r="L1809" s="1">
        <v>42195438</v>
      </c>
      <c r="M1809" t="e">
        <f>_xlfn.XLOOKUP(Tabuľka9[[#This Row],[IČO]],#REF!,#REF!)</f>
        <v>#REF!</v>
      </c>
      <c r="N1809" t="e">
        <f>_xlfn.XLOOKUP(Tabuľka9[[#This Row],[IČO]],#REF!,#REF!)</f>
        <v>#REF!</v>
      </c>
    </row>
    <row r="1810" spans="1:14" hidden="1" x14ac:dyDescent="0.35">
      <c r="A1810" t="s">
        <v>125</v>
      </c>
      <c r="B1810" t="s">
        <v>128</v>
      </c>
      <c r="C1810" t="s">
        <v>13</v>
      </c>
      <c r="D1810" s="9">
        <v>5.28</v>
      </c>
      <c r="E1810" s="10">
        <f>IF(COUNTIF(cis_DPH!$B$2:$B$84,B1810)&gt;0,D1810*1.1,IF(COUNTIF(cis_DPH!$B$85:$B$171,B1810)&gt;0,D1810*1.2,"chyba"))</f>
        <v>6.3360000000000003</v>
      </c>
      <c r="G1810" s="16" t="e">
        <f>_xlfn.XLOOKUP(Tabuľka9[[#This Row],[položka]],#REF!,#REF!)</f>
        <v>#REF!</v>
      </c>
      <c r="H1810">
        <v>22</v>
      </c>
      <c r="I1810" s="15">
        <f>Tabuľka9[[#This Row],[Aktuálna cena v RZ s DPH]]*Tabuľka9[[#This Row],[Priemerný odber za mesiac]]</f>
        <v>139.392</v>
      </c>
      <c r="J1810">
        <v>130</v>
      </c>
      <c r="K1810" s="17" t="e">
        <f>Tabuľka9[[#This Row],[Cena za MJ s DPH]]*Tabuľka9[[#This Row],[Predpokladaný odber počas 6 mesiacov]]</f>
        <v>#REF!</v>
      </c>
      <c r="L1810" s="1">
        <v>42195438</v>
      </c>
      <c r="M1810" t="e">
        <f>_xlfn.XLOOKUP(Tabuľka9[[#This Row],[IČO]],#REF!,#REF!)</f>
        <v>#REF!</v>
      </c>
      <c r="N1810" t="e">
        <f>_xlfn.XLOOKUP(Tabuľka9[[#This Row],[IČO]],#REF!,#REF!)</f>
        <v>#REF!</v>
      </c>
    </row>
    <row r="1811" spans="1:14" hidden="1" x14ac:dyDescent="0.35">
      <c r="A1811" t="s">
        <v>125</v>
      </c>
      <c r="B1811" t="s">
        <v>129</v>
      </c>
      <c r="C1811" t="s">
        <v>13</v>
      </c>
      <c r="E1811" s="10">
        <f>IF(COUNTIF(cis_DPH!$B$2:$B$84,B1811)&gt;0,D1811*1.1,IF(COUNTIF(cis_DPH!$B$85:$B$171,B1811)&gt;0,D1811*1.2,"chyba"))</f>
        <v>0</v>
      </c>
      <c r="G1811" s="16" t="e">
        <f>_xlfn.XLOOKUP(Tabuľka9[[#This Row],[položka]],#REF!,#REF!)</f>
        <v>#REF!</v>
      </c>
      <c r="I1811" s="15">
        <f>Tabuľka9[[#This Row],[Aktuálna cena v RZ s DPH]]*Tabuľka9[[#This Row],[Priemerný odber za mesiac]]</f>
        <v>0</v>
      </c>
      <c r="K1811" s="17" t="e">
        <f>Tabuľka9[[#This Row],[Cena za MJ s DPH]]*Tabuľka9[[#This Row],[Predpokladaný odber počas 6 mesiacov]]</f>
        <v>#REF!</v>
      </c>
      <c r="L1811" s="1">
        <v>42195438</v>
      </c>
      <c r="M1811" t="e">
        <f>_xlfn.XLOOKUP(Tabuľka9[[#This Row],[IČO]],#REF!,#REF!)</f>
        <v>#REF!</v>
      </c>
      <c r="N1811" t="e">
        <f>_xlfn.XLOOKUP(Tabuľka9[[#This Row],[IČO]],#REF!,#REF!)</f>
        <v>#REF!</v>
      </c>
    </row>
    <row r="1812" spans="1:14" hidden="1" x14ac:dyDescent="0.35">
      <c r="A1812" t="s">
        <v>125</v>
      </c>
      <c r="B1812" t="s">
        <v>130</v>
      </c>
      <c r="C1812" t="s">
        <v>13</v>
      </c>
      <c r="E1812" s="10">
        <f>IF(COUNTIF(cis_DPH!$B$2:$B$84,B1812)&gt;0,D1812*1.1,IF(COUNTIF(cis_DPH!$B$85:$B$171,B1812)&gt;0,D1812*1.2,"chyba"))</f>
        <v>0</v>
      </c>
      <c r="G1812" s="16" t="e">
        <f>_xlfn.XLOOKUP(Tabuľka9[[#This Row],[položka]],#REF!,#REF!)</f>
        <v>#REF!</v>
      </c>
      <c r="I1812" s="15">
        <f>Tabuľka9[[#This Row],[Aktuálna cena v RZ s DPH]]*Tabuľka9[[#This Row],[Priemerný odber za mesiac]]</f>
        <v>0</v>
      </c>
      <c r="K1812" s="17" t="e">
        <f>Tabuľka9[[#This Row],[Cena za MJ s DPH]]*Tabuľka9[[#This Row],[Predpokladaný odber počas 6 mesiacov]]</f>
        <v>#REF!</v>
      </c>
      <c r="L1812" s="1">
        <v>42195438</v>
      </c>
      <c r="M1812" t="e">
        <f>_xlfn.XLOOKUP(Tabuľka9[[#This Row],[IČO]],#REF!,#REF!)</f>
        <v>#REF!</v>
      </c>
      <c r="N1812" t="e">
        <f>_xlfn.XLOOKUP(Tabuľka9[[#This Row],[IČO]],#REF!,#REF!)</f>
        <v>#REF!</v>
      </c>
    </row>
    <row r="1813" spans="1:14" hidden="1" x14ac:dyDescent="0.35">
      <c r="A1813" t="s">
        <v>125</v>
      </c>
      <c r="B1813" t="s">
        <v>131</v>
      </c>
      <c r="C1813" t="s">
        <v>13</v>
      </c>
      <c r="E1813" s="10">
        <f>IF(COUNTIF(cis_DPH!$B$2:$B$84,B1813)&gt;0,D1813*1.1,IF(COUNTIF(cis_DPH!$B$85:$B$171,B1813)&gt;0,D1813*1.2,"chyba"))</f>
        <v>0</v>
      </c>
      <c r="G1813" s="16" t="e">
        <f>_xlfn.XLOOKUP(Tabuľka9[[#This Row],[položka]],#REF!,#REF!)</f>
        <v>#REF!</v>
      </c>
      <c r="I1813" s="15">
        <f>Tabuľka9[[#This Row],[Aktuálna cena v RZ s DPH]]*Tabuľka9[[#This Row],[Priemerný odber za mesiac]]</f>
        <v>0</v>
      </c>
      <c r="K1813" s="17" t="e">
        <f>Tabuľka9[[#This Row],[Cena za MJ s DPH]]*Tabuľka9[[#This Row],[Predpokladaný odber počas 6 mesiacov]]</f>
        <v>#REF!</v>
      </c>
      <c r="L1813" s="1">
        <v>42195438</v>
      </c>
      <c r="M1813" t="e">
        <f>_xlfn.XLOOKUP(Tabuľka9[[#This Row],[IČO]],#REF!,#REF!)</f>
        <v>#REF!</v>
      </c>
      <c r="N1813" t="e">
        <f>_xlfn.XLOOKUP(Tabuľka9[[#This Row],[IČO]],#REF!,#REF!)</f>
        <v>#REF!</v>
      </c>
    </row>
    <row r="1814" spans="1:14" hidden="1" x14ac:dyDescent="0.35">
      <c r="A1814" t="s">
        <v>125</v>
      </c>
      <c r="B1814" t="s">
        <v>132</v>
      </c>
      <c r="C1814" t="s">
        <v>13</v>
      </c>
      <c r="E1814" s="10">
        <f>IF(COUNTIF(cis_DPH!$B$2:$B$84,B1814)&gt;0,D1814*1.1,IF(COUNTIF(cis_DPH!$B$85:$B$171,B1814)&gt;0,D1814*1.2,"chyba"))</f>
        <v>0</v>
      </c>
      <c r="G1814" s="16" t="e">
        <f>_xlfn.XLOOKUP(Tabuľka9[[#This Row],[položka]],#REF!,#REF!)</f>
        <v>#REF!</v>
      </c>
      <c r="I1814" s="15">
        <f>Tabuľka9[[#This Row],[Aktuálna cena v RZ s DPH]]*Tabuľka9[[#This Row],[Priemerný odber za mesiac]]</f>
        <v>0</v>
      </c>
      <c r="K1814" s="17" t="e">
        <f>Tabuľka9[[#This Row],[Cena za MJ s DPH]]*Tabuľka9[[#This Row],[Predpokladaný odber počas 6 mesiacov]]</f>
        <v>#REF!</v>
      </c>
      <c r="L1814" s="1">
        <v>42195438</v>
      </c>
      <c r="M1814" t="e">
        <f>_xlfn.XLOOKUP(Tabuľka9[[#This Row],[IČO]],#REF!,#REF!)</f>
        <v>#REF!</v>
      </c>
      <c r="N1814" t="e">
        <f>_xlfn.XLOOKUP(Tabuľka9[[#This Row],[IČO]],#REF!,#REF!)</f>
        <v>#REF!</v>
      </c>
    </row>
    <row r="1815" spans="1:14" hidden="1" x14ac:dyDescent="0.35">
      <c r="A1815" t="s">
        <v>125</v>
      </c>
      <c r="B1815" t="s">
        <v>133</v>
      </c>
      <c r="C1815" t="s">
        <v>13</v>
      </c>
      <c r="E1815" s="10">
        <f>IF(COUNTIF(cis_DPH!$B$2:$B$84,B1815)&gt;0,D1815*1.1,IF(COUNTIF(cis_DPH!$B$85:$B$171,B1815)&gt;0,D1815*1.2,"chyba"))</f>
        <v>0</v>
      </c>
      <c r="G1815" s="16" t="e">
        <f>_xlfn.XLOOKUP(Tabuľka9[[#This Row],[položka]],#REF!,#REF!)</f>
        <v>#REF!</v>
      </c>
      <c r="I1815" s="15">
        <f>Tabuľka9[[#This Row],[Aktuálna cena v RZ s DPH]]*Tabuľka9[[#This Row],[Priemerný odber za mesiac]]</f>
        <v>0</v>
      </c>
      <c r="K1815" s="17" t="e">
        <f>Tabuľka9[[#This Row],[Cena za MJ s DPH]]*Tabuľka9[[#This Row],[Predpokladaný odber počas 6 mesiacov]]</f>
        <v>#REF!</v>
      </c>
      <c r="L1815" s="1">
        <v>42195438</v>
      </c>
      <c r="M1815" t="e">
        <f>_xlfn.XLOOKUP(Tabuľka9[[#This Row],[IČO]],#REF!,#REF!)</f>
        <v>#REF!</v>
      </c>
      <c r="N1815" t="e">
        <f>_xlfn.XLOOKUP(Tabuľka9[[#This Row],[IČO]],#REF!,#REF!)</f>
        <v>#REF!</v>
      </c>
    </row>
    <row r="1816" spans="1:14" hidden="1" x14ac:dyDescent="0.35">
      <c r="A1816" t="s">
        <v>125</v>
      </c>
      <c r="B1816" t="s">
        <v>134</v>
      </c>
      <c r="C1816" t="s">
        <v>13</v>
      </c>
      <c r="E1816" s="10">
        <f>IF(COUNTIF(cis_DPH!$B$2:$B$84,B1816)&gt;0,D1816*1.1,IF(COUNTIF(cis_DPH!$B$85:$B$171,B1816)&gt;0,D1816*1.2,"chyba"))</f>
        <v>0</v>
      </c>
      <c r="G1816" s="16" t="e">
        <f>_xlfn.XLOOKUP(Tabuľka9[[#This Row],[položka]],#REF!,#REF!)</f>
        <v>#REF!</v>
      </c>
      <c r="I1816" s="15">
        <f>Tabuľka9[[#This Row],[Aktuálna cena v RZ s DPH]]*Tabuľka9[[#This Row],[Priemerný odber za mesiac]]</f>
        <v>0</v>
      </c>
      <c r="K1816" s="17" t="e">
        <f>Tabuľka9[[#This Row],[Cena za MJ s DPH]]*Tabuľka9[[#This Row],[Predpokladaný odber počas 6 mesiacov]]</f>
        <v>#REF!</v>
      </c>
      <c r="L1816" s="1">
        <v>42195438</v>
      </c>
      <c r="M1816" t="e">
        <f>_xlfn.XLOOKUP(Tabuľka9[[#This Row],[IČO]],#REF!,#REF!)</f>
        <v>#REF!</v>
      </c>
      <c r="N1816" t="e">
        <f>_xlfn.XLOOKUP(Tabuľka9[[#This Row],[IČO]],#REF!,#REF!)</f>
        <v>#REF!</v>
      </c>
    </row>
    <row r="1817" spans="1:14" hidden="1" x14ac:dyDescent="0.35">
      <c r="A1817" t="s">
        <v>125</v>
      </c>
      <c r="B1817" t="s">
        <v>135</v>
      </c>
      <c r="C1817" t="s">
        <v>13</v>
      </c>
      <c r="E1817" s="10">
        <f>IF(COUNTIF(cis_DPH!$B$2:$B$84,B1817)&gt;0,D1817*1.1,IF(COUNTIF(cis_DPH!$B$85:$B$171,B1817)&gt;0,D1817*1.2,"chyba"))</f>
        <v>0</v>
      </c>
      <c r="G1817" s="16" t="e">
        <f>_xlfn.XLOOKUP(Tabuľka9[[#This Row],[položka]],#REF!,#REF!)</f>
        <v>#REF!</v>
      </c>
      <c r="I1817" s="15">
        <f>Tabuľka9[[#This Row],[Aktuálna cena v RZ s DPH]]*Tabuľka9[[#This Row],[Priemerný odber za mesiac]]</f>
        <v>0</v>
      </c>
      <c r="K1817" s="17" t="e">
        <f>Tabuľka9[[#This Row],[Cena za MJ s DPH]]*Tabuľka9[[#This Row],[Predpokladaný odber počas 6 mesiacov]]</f>
        <v>#REF!</v>
      </c>
      <c r="L1817" s="1">
        <v>42195438</v>
      </c>
      <c r="M1817" t="e">
        <f>_xlfn.XLOOKUP(Tabuľka9[[#This Row],[IČO]],#REF!,#REF!)</f>
        <v>#REF!</v>
      </c>
      <c r="N1817" t="e">
        <f>_xlfn.XLOOKUP(Tabuľka9[[#This Row],[IČO]],#REF!,#REF!)</f>
        <v>#REF!</v>
      </c>
    </row>
    <row r="1818" spans="1:14" hidden="1" x14ac:dyDescent="0.35">
      <c r="A1818" t="s">
        <v>125</v>
      </c>
      <c r="B1818" t="s">
        <v>136</v>
      </c>
      <c r="C1818" t="s">
        <v>13</v>
      </c>
      <c r="D1818" s="9">
        <v>3.43</v>
      </c>
      <c r="E1818" s="10">
        <f>IF(COUNTIF(cis_DPH!$B$2:$B$84,B1818)&gt;0,D1818*1.1,IF(COUNTIF(cis_DPH!$B$85:$B$171,B1818)&gt;0,D1818*1.2,"chyba"))</f>
        <v>4.1159999999999997</v>
      </c>
      <c r="G1818" s="16" t="e">
        <f>_xlfn.XLOOKUP(Tabuľka9[[#This Row],[položka]],#REF!,#REF!)</f>
        <v>#REF!</v>
      </c>
      <c r="H1818">
        <v>12</v>
      </c>
      <c r="I1818" s="15">
        <f>Tabuľka9[[#This Row],[Aktuálna cena v RZ s DPH]]*Tabuľka9[[#This Row],[Priemerný odber za mesiac]]</f>
        <v>49.391999999999996</v>
      </c>
      <c r="J1818">
        <v>75</v>
      </c>
      <c r="K1818" s="17" t="e">
        <f>Tabuľka9[[#This Row],[Cena za MJ s DPH]]*Tabuľka9[[#This Row],[Predpokladaný odber počas 6 mesiacov]]</f>
        <v>#REF!</v>
      </c>
      <c r="L1818" s="1">
        <v>42195438</v>
      </c>
      <c r="M1818" t="e">
        <f>_xlfn.XLOOKUP(Tabuľka9[[#This Row],[IČO]],#REF!,#REF!)</f>
        <v>#REF!</v>
      </c>
      <c r="N1818" t="e">
        <f>_xlfn.XLOOKUP(Tabuľka9[[#This Row],[IČO]],#REF!,#REF!)</f>
        <v>#REF!</v>
      </c>
    </row>
    <row r="1819" spans="1:14" hidden="1" x14ac:dyDescent="0.35">
      <c r="A1819" t="s">
        <v>125</v>
      </c>
      <c r="B1819" t="s">
        <v>137</v>
      </c>
      <c r="C1819" t="s">
        <v>13</v>
      </c>
      <c r="E1819" s="10">
        <f>IF(COUNTIF(cis_DPH!$B$2:$B$84,B1819)&gt;0,D1819*1.1,IF(COUNTIF(cis_DPH!$B$85:$B$171,B1819)&gt;0,D1819*1.2,"chyba"))</f>
        <v>0</v>
      </c>
      <c r="G1819" s="16" t="e">
        <f>_xlfn.XLOOKUP(Tabuľka9[[#This Row],[položka]],#REF!,#REF!)</f>
        <v>#REF!</v>
      </c>
      <c r="I1819" s="15">
        <f>Tabuľka9[[#This Row],[Aktuálna cena v RZ s DPH]]*Tabuľka9[[#This Row],[Priemerný odber za mesiac]]</f>
        <v>0</v>
      </c>
      <c r="K1819" s="17" t="e">
        <f>Tabuľka9[[#This Row],[Cena za MJ s DPH]]*Tabuľka9[[#This Row],[Predpokladaný odber počas 6 mesiacov]]</f>
        <v>#REF!</v>
      </c>
      <c r="L1819" s="1">
        <v>42195438</v>
      </c>
      <c r="M1819" t="e">
        <f>_xlfn.XLOOKUP(Tabuľka9[[#This Row],[IČO]],#REF!,#REF!)</f>
        <v>#REF!</v>
      </c>
      <c r="N1819" t="e">
        <f>_xlfn.XLOOKUP(Tabuľka9[[#This Row],[IČO]],#REF!,#REF!)</f>
        <v>#REF!</v>
      </c>
    </row>
    <row r="1820" spans="1:14" hidden="1" x14ac:dyDescent="0.35">
      <c r="A1820" t="s">
        <v>125</v>
      </c>
      <c r="B1820" t="s">
        <v>138</v>
      </c>
      <c r="C1820" t="s">
        <v>13</v>
      </c>
      <c r="E1820" s="10">
        <f>IF(COUNTIF(cis_DPH!$B$2:$B$84,B1820)&gt;0,D1820*1.1,IF(COUNTIF(cis_DPH!$B$85:$B$171,B1820)&gt;0,D1820*1.2,"chyba"))</f>
        <v>0</v>
      </c>
      <c r="G1820" s="16" t="e">
        <f>_xlfn.XLOOKUP(Tabuľka9[[#This Row],[položka]],#REF!,#REF!)</f>
        <v>#REF!</v>
      </c>
      <c r="I1820" s="15">
        <f>Tabuľka9[[#This Row],[Aktuálna cena v RZ s DPH]]*Tabuľka9[[#This Row],[Priemerný odber za mesiac]]</f>
        <v>0</v>
      </c>
      <c r="K1820" s="17" t="e">
        <f>Tabuľka9[[#This Row],[Cena za MJ s DPH]]*Tabuľka9[[#This Row],[Predpokladaný odber počas 6 mesiacov]]</f>
        <v>#REF!</v>
      </c>
      <c r="L1820" s="1">
        <v>42195438</v>
      </c>
      <c r="M1820" t="e">
        <f>_xlfn.XLOOKUP(Tabuľka9[[#This Row],[IČO]],#REF!,#REF!)</f>
        <v>#REF!</v>
      </c>
      <c r="N1820" t="e">
        <f>_xlfn.XLOOKUP(Tabuľka9[[#This Row],[IČO]],#REF!,#REF!)</f>
        <v>#REF!</v>
      </c>
    </row>
    <row r="1821" spans="1:14" hidden="1" x14ac:dyDescent="0.35">
      <c r="A1821" t="s">
        <v>125</v>
      </c>
      <c r="B1821" t="s">
        <v>139</v>
      </c>
      <c r="C1821" t="s">
        <v>13</v>
      </c>
      <c r="D1821" s="9">
        <v>6.5</v>
      </c>
      <c r="E1821" s="10">
        <f>IF(COUNTIF(cis_DPH!$B$2:$B$84,B1821)&gt;0,D1821*1.1,IF(COUNTIF(cis_DPH!$B$85:$B$171,B1821)&gt;0,D1821*1.2,"chyba"))</f>
        <v>7.8</v>
      </c>
      <c r="G1821" s="16" t="e">
        <f>_xlfn.XLOOKUP(Tabuľka9[[#This Row],[položka]],#REF!,#REF!)</f>
        <v>#REF!</v>
      </c>
      <c r="H1821">
        <v>2</v>
      </c>
      <c r="I1821" s="15">
        <f>Tabuľka9[[#This Row],[Aktuálna cena v RZ s DPH]]*Tabuľka9[[#This Row],[Priemerný odber za mesiac]]</f>
        <v>15.6</v>
      </c>
      <c r="J1821">
        <v>10</v>
      </c>
      <c r="K1821" s="17" t="e">
        <f>Tabuľka9[[#This Row],[Cena za MJ s DPH]]*Tabuľka9[[#This Row],[Predpokladaný odber počas 6 mesiacov]]</f>
        <v>#REF!</v>
      </c>
      <c r="L1821" s="1">
        <v>42195438</v>
      </c>
      <c r="M1821" t="e">
        <f>_xlfn.XLOOKUP(Tabuľka9[[#This Row],[IČO]],#REF!,#REF!)</f>
        <v>#REF!</v>
      </c>
      <c r="N1821" t="e">
        <f>_xlfn.XLOOKUP(Tabuľka9[[#This Row],[IČO]],#REF!,#REF!)</f>
        <v>#REF!</v>
      </c>
    </row>
    <row r="1822" spans="1:14" hidden="1" x14ac:dyDescent="0.35">
      <c r="A1822" t="s">
        <v>125</v>
      </c>
      <c r="B1822" t="s">
        <v>140</v>
      </c>
      <c r="C1822" t="s">
        <v>13</v>
      </c>
      <c r="E1822" s="10">
        <f>IF(COUNTIF(cis_DPH!$B$2:$B$84,B1822)&gt;0,D1822*1.1,IF(COUNTIF(cis_DPH!$B$85:$B$171,B1822)&gt;0,D1822*1.2,"chyba"))</f>
        <v>0</v>
      </c>
      <c r="G1822" s="16" t="e">
        <f>_xlfn.XLOOKUP(Tabuľka9[[#This Row],[položka]],#REF!,#REF!)</f>
        <v>#REF!</v>
      </c>
      <c r="I1822" s="15">
        <f>Tabuľka9[[#This Row],[Aktuálna cena v RZ s DPH]]*Tabuľka9[[#This Row],[Priemerný odber za mesiac]]</f>
        <v>0</v>
      </c>
      <c r="K1822" s="17" t="e">
        <f>Tabuľka9[[#This Row],[Cena za MJ s DPH]]*Tabuľka9[[#This Row],[Predpokladaný odber počas 6 mesiacov]]</f>
        <v>#REF!</v>
      </c>
      <c r="L1822" s="1">
        <v>42195438</v>
      </c>
      <c r="M1822" t="e">
        <f>_xlfn.XLOOKUP(Tabuľka9[[#This Row],[IČO]],#REF!,#REF!)</f>
        <v>#REF!</v>
      </c>
      <c r="N1822" t="e">
        <f>_xlfn.XLOOKUP(Tabuľka9[[#This Row],[IČO]],#REF!,#REF!)</f>
        <v>#REF!</v>
      </c>
    </row>
    <row r="1823" spans="1:14" hidden="1" x14ac:dyDescent="0.35">
      <c r="A1823" t="s">
        <v>125</v>
      </c>
      <c r="B1823" t="s">
        <v>141</v>
      </c>
      <c r="C1823" t="s">
        <v>13</v>
      </c>
      <c r="E1823" s="10">
        <f>IF(COUNTIF(cis_DPH!$B$2:$B$84,B1823)&gt;0,D1823*1.1,IF(COUNTIF(cis_DPH!$B$85:$B$171,B1823)&gt;0,D1823*1.2,"chyba"))</f>
        <v>0</v>
      </c>
      <c r="G1823" s="16" t="e">
        <f>_xlfn.XLOOKUP(Tabuľka9[[#This Row],[položka]],#REF!,#REF!)</f>
        <v>#REF!</v>
      </c>
      <c r="I1823" s="15">
        <f>Tabuľka9[[#This Row],[Aktuálna cena v RZ s DPH]]*Tabuľka9[[#This Row],[Priemerný odber za mesiac]]</f>
        <v>0</v>
      </c>
      <c r="K1823" s="17" t="e">
        <f>Tabuľka9[[#This Row],[Cena za MJ s DPH]]*Tabuľka9[[#This Row],[Predpokladaný odber počas 6 mesiacov]]</f>
        <v>#REF!</v>
      </c>
      <c r="L1823" s="1">
        <v>42195438</v>
      </c>
      <c r="M1823" t="e">
        <f>_xlfn.XLOOKUP(Tabuľka9[[#This Row],[IČO]],#REF!,#REF!)</f>
        <v>#REF!</v>
      </c>
      <c r="N1823" t="e">
        <f>_xlfn.XLOOKUP(Tabuľka9[[#This Row],[IČO]],#REF!,#REF!)</f>
        <v>#REF!</v>
      </c>
    </row>
    <row r="1824" spans="1:14" hidden="1" x14ac:dyDescent="0.35">
      <c r="A1824" t="s">
        <v>125</v>
      </c>
      <c r="B1824" t="s">
        <v>142</v>
      </c>
      <c r="C1824" t="s">
        <v>13</v>
      </c>
      <c r="E1824" s="10">
        <f>IF(COUNTIF(cis_DPH!$B$2:$B$84,B1824)&gt;0,D1824*1.1,IF(COUNTIF(cis_DPH!$B$85:$B$171,B1824)&gt;0,D1824*1.2,"chyba"))</f>
        <v>0</v>
      </c>
      <c r="G1824" s="16" t="e">
        <f>_xlfn.XLOOKUP(Tabuľka9[[#This Row],[položka]],#REF!,#REF!)</f>
        <v>#REF!</v>
      </c>
      <c r="I1824" s="15">
        <f>Tabuľka9[[#This Row],[Aktuálna cena v RZ s DPH]]*Tabuľka9[[#This Row],[Priemerný odber za mesiac]]</f>
        <v>0</v>
      </c>
      <c r="K1824" s="17" t="e">
        <f>Tabuľka9[[#This Row],[Cena za MJ s DPH]]*Tabuľka9[[#This Row],[Predpokladaný odber počas 6 mesiacov]]</f>
        <v>#REF!</v>
      </c>
      <c r="L1824" s="1">
        <v>42195438</v>
      </c>
      <c r="M1824" t="e">
        <f>_xlfn.XLOOKUP(Tabuľka9[[#This Row],[IČO]],#REF!,#REF!)</f>
        <v>#REF!</v>
      </c>
      <c r="N1824" t="e">
        <f>_xlfn.XLOOKUP(Tabuľka9[[#This Row],[IČO]],#REF!,#REF!)</f>
        <v>#REF!</v>
      </c>
    </row>
    <row r="1825" spans="1:14" hidden="1" x14ac:dyDescent="0.35">
      <c r="A1825" t="s">
        <v>125</v>
      </c>
      <c r="B1825" t="s">
        <v>143</v>
      </c>
      <c r="C1825" t="s">
        <v>13</v>
      </c>
      <c r="D1825" s="9">
        <v>3</v>
      </c>
      <c r="E1825" s="10">
        <f>IF(COUNTIF(cis_DPH!$B$2:$B$84,B1825)&gt;0,D1825*1.1,IF(COUNTIF(cis_DPH!$B$85:$B$171,B1825)&gt;0,D1825*1.2,"chyba"))</f>
        <v>3.5999999999999996</v>
      </c>
      <c r="G1825" s="16" t="e">
        <f>_xlfn.XLOOKUP(Tabuľka9[[#This Row],[položka]],#REF!,#REF!)</f>
        <v>#REF!</v>
      </c>
      <c r="H1825">
        <v>20</v>
      </c>
      <c r="I1825" s="15">
        <f>Tabuľka9[[#This Row],[Aktuálna cena v RZ s DPH]]*Tabuľka9[[#This Row],[Priemerný odber za mesiac]]</f>
        <v>72</v>
      </c>
      <c r="J1825">
        <v>120</v>
      </c>
      <c r="K1825" s="17" t="e">
        <f>Tabuľka9[[#This Row],[Cena za MJ s DPH]]*Tabuľka9[[#This Row],[Predpokladaný odber počas 6 mesiacov]]</f>
        <v>#REF!</v>
      </c>
      <c r="L1825" s="1">
        <v>42195438</v>
      </c>
      <c r="M1825" t="e">
        <f>_xlfn.XLOOKUP(Tabuľka9[[#This Row],[IČO]],#REF!,#REF!)</f>
        <v>#REF!</v>
      </c>
      <c r="N1825" t="e">
        <f>_xlfn.XLOOKUP(Tabuľka9[[#This Row],[IČO]],#REF!,#REF!)</f>
        <v>#REF!</v>
      </c>
    </row>
    <row r="1826" spans="1:14" hidden="1" x14ac:dyDescent="0.35">
      <c r="A1826" t="s">
        <v>125</v>
      </c>
      <c r="B1826" t="s">
        <v>144</v>
      </c>
      <c r="C1826" t="s">
        <v>13</v>
      </c>
      <c r="E1826" s="10">
        <f>IF(COUNTIF(cis_DPH!$B$2:$B$84,B1826)&gt;0,D1826*1.1,IF(COUNTIF(cis_DPH!$B$85:$B$171,B1826)&gt;0,D1826*1.2,"chyba"))</f>
        <v>0</v>
      </c>
      <c r="G1826" s="16" t="e">
        <f>_xlfn.XLOOKUP(Tabuľka9[[#This Row],[položka]],#REF!,#REF!)</f>
        <v>#REF!</v>
      </c>
      <c r="I1826" s="15">
        <f>Tabuľka9[[#This Row],[Aktuálna cena v RZ s DPH]]*Tabuľka9[[#This Row],[Priemerný odber za mesiac]]</f>
        <v>0</v>
      </c>
      <c r="K1826" s="17" t="e">
        <f>Tabuľka9[[#This Row],[Cena za MJ s DPH]]*Tabuľka9[[#This Row],[Predpokladaný odber počas 6 mesiacov]]</f>
        <v>#REF!</v>
      </c>
      <c r="L1826" s="1">
        <v>42195438</v>
      </c>
      <c r="M1826" t="e">
        <f>_xlfn.XLOOKUP(Tabuľka9[[#This Row],[IČO]],#REF!,#REF!)</f>
        <v>#REF!</v>
      </c>
      <c r="N1826" t="e">
        <f>_xlfn.XLOOKUP(Tabuľka9[[#This Row],[IČO]],#REF!,#REF!)</f>
        <v>#REF!</v>
      </c>
    </row>
    <row r="1827" spans="1:14" hidden="1" x14ac:dyDescent="0.35">
      <c r="A1827" t="s">
        <v>125</v>
      </c>
      <c r="B1827" t="s">
        <v>145</v>
      </c>
      <c r="C1827" t="s">
        <v>13</v>
      </c>
      <c r="E1827" s="10">
        <f>IF(COUNTIF(cis_DPH!$B$2:$B$84,B1827)&gt;0,D1827*1.1,IF(COUNTIF(cis_DPH!$B$85:$B$171,B1827)&gt;0,D1827*1.2,"chyba"))</f>
        <v>0</v>
      </c>
      <c r="G1827" s="16" t="e">
        <f>_xlfn.XLOOKUP(Tabuľka9[[#This Row],[položka]],#REF!,#REF!)</f>
        <v>#REF!</v>
      </c>
      <c r="I1827" s="15">
        <f>Tabuľka9[[#This Row],[Aktuálna cena v RZ s DPH]]*Tabuľka9[[#This Row],[Priemerný odber za mesiac]]</f>
        <v>0</v>
      </c>
      <c r="K1827" s="17" t="e">
        <f>Tabuľka9[[#This Row],[Cena za MJ s DPH]]*Tabuľka9[[#This Row],[Predpokladaný odber počas 6 mesiacov]]</f>
        <v>#REF!</v>
      </c>
      <c r="L1827" s="1">
        <v>42195438</v>
      </c>
      <c r="M1827" t="e">
        <f>_xlfn.XLOOKUP(Tabuľka9[[#This Row],[IČO]],#REF!,#REF!)</f>
        <v>#REF!</v>
      </c>
      <c r="N1827" t="e">
        <f>_xlfn.XLOOKUP(Tabuľka9[[#This Row],[IČO]],#REF!,#REF!)</f>
        <v>#REF!</v>
      </c>
    </row>
    <row r="1828" spans="1:14" hidden="1" x14ac:dyDescent="0.35">
      <c r="A1828" t="s">
        <v>125</v>
      </c>
      <c r="B1828" t="s">
        <v>146</v>
      </c>
      <c r="C1828" t="s">
        <v>13</v>
      </c>
      <c r="E1828" s="10">
        <f>IF(COUNTIF(cis_DPH!$B$2:$B$84,B1828)&gt;0,D1828*1.1,IF(COUNTIF(cis_DPH!$B$85:$B$171,B1828)&gt;0,D1828*1.2,"chyba"))</f>
        <v>0</v>
      </c>
      <c r="G1828" s="16" t="e">
        <f>_xlfn.XLOOKUP(Tabuľka9[[#This Row],[položka]],#REF!,#REF!)</f>
        <v>#REF!</v>
      </c>
      <c r="I1828" s="15">
        <f>Tabuľka9[[#This Row],[Aktuálna cena v RZ s DPH]]*Tabuľka9[[#This Row],[Priemerný odber za mesiac]]</f>
        <v>0</v>
      </c>
      <c r="K1828" s="17" t="e">
        <f>Tabuľka9[[#This Row],[Cena za MJ s DPH]]*Tabuľka9[[#This Row],[Predpokladaný odber počas 6 mesiacov]]</f>
        <v>#REF!</v>
      </c>
      <c r="L1828" s="1">
        <v>42195438</v>
      </c>
      <c r="M1828" t="e">
        <f>_xlfn.XLOOKUP(Tabuľka9[[#This Row],[IČO]],#REF!,#REF!)</f>
        <v>#REF!</v>
      </c>
      <c r="N1828" t="e">
        <f>_xlfn.XLOOKUP(Tabuľka9[[#This Row],[IČO]],#REF!,#REF!)</f>
        <v>#REF!</v>
      </c>
    </row>
    <row r="1829" spans="1:14" hidden="1" x14ac:dyDescent="0.35">
      <c r="A1829" t="s">
        <v>125</v>
      </c>
      <c r="B1829" t="s">
        <v>147</v>
      </c>
      <c r="C1829" t="s">
        <v>13</v>
      </c>
      <c r="E1829" s="10">
        <f>IF(COUNTIF(cis_DPH!$B$2:$B$84,B1829)&gt;0,D1829*1.1,IF(COUNTIF(cis_DPH!$B$85:$B$171,B1829)&gt;0,D1829*1.2,"chyba"))</f>
        <v>0</v>
      </c>
      <c r="G1829" s="16" t="e">
        <f>_xlfn.XLOOKUP(Tabuľka9[[#This Row],[položka]],#REF!,#REF!)</f>
        <v>#REF!</v>
      </c>
      <c r="I1829" s="15">
        <f>Tabuľka9[[#This Row],[Aktuálna cena v RZ s DPH]]*Tabuľka9[[#This Row],[Priemerný odber za mesiac]]</f>
        <v>0</v>
      </c>
      <c r="K1829" s="17" t="e">
        <f>Tabuľka9[[#This Row],[Cena za MJ s DPH]]*Tabuľka9[[#This Row],[Predpokladaný odber počas 6 mesiacov]]</f>
        <v>#REF!</v>
      </c>
      <c r="L1829" s="1">
        <v>42195438</v>
      </c>
      <c r="M1829" t="e">
        <f>_xlfn.XLOOKUP(Tabuľka9[[#This Row],[IČO]],#REF!,#REF!)</f>
        <v>#REF!</v>
      </c>
      <c r="N1829" t="e">
        <f>_xlfn.XLOOKUP(Tabuľka9[[#This Row],[IČO]],#REF!,#REF!)</f>
        <v>#REF!</v>
      </c>
    </row>
    <row r="1830" spans="1:14" hidden="1" x14ac:dyDescent="0.35">
      <c r="A1830" t="s">
        <v>125</v>
      </c>
      <c r="B1830" t="s">
        <v>148</v>
      </c>
      <c r="C1830" t="s">
        <v>13</v>
      </c>
      <c r="E1830" s="10">
        <f>IF(COUNTIF(cis_DPH!$B$2:$B$84,B1830)&gt;0,D1830*1.1,IF(COUNTIF(cis_DPH!$B$85:$B$171,B1830)&gt;0,D1830*1.2,"chyba"))</f>
        <v>0</v>
      </c>
      <c r="G1830" s="16" t="e">
        <f>_xlfn.XLOOKUP(Tabuľka9[[#This Row],[položka]],#REF!,#REF!)</f>
        <v>#REF!</v>
      </c>
      <c r="I1830" s="15">
        <f>Tabuľka9[[#This Row],[Aktuálna cena v RZ s DPH]]*Tabuľka9[[#This Row],[Priemerný odber za mesiac]]</f>
        <v>0</v>
      </c>
      <c r="K1830" s="17" t="e">
        <f>Tabuľka9[[#This Row],[Cena za MJ s DPH]]*Tabuľka9[[#This Row],[Predpokladaný odber počas 6 mesiacov]]</f>
        <v>#REF!</v>
      </c>
      <c r="L1830" s="1">
        <v>42195438</v>
      </c>
      <c r="M1830" t="e">
        <f>_xlfn.XLOOKUP(Tabuľka9[[#This Row],[IČO]],#REF!,#REF!)</f>
        <v>#REF!</v>
      </c>
      <c r="N1830" t="e">
        <f>_xlfn.XLOOKUP(Tabuľka9[[#This Row],[IČO]],#REF!,#REF!)</f>
        <v>#REF!</v>
      </c>
    </row>
    <row r="1831" spans="1:14" hidden="1" x14ac:dyDescent="0.35">
      <c r="A1831" t="s">
        <v>125</v>
      </c>
      <c r="B1831" t="s">
        <v>149</v>
      </c>
      <c r="C1831" t="s">
        <v>13</v>
      </c>
      <c r="E1831" s="10">
        <f>IF(COUNTIF(cis_DPH!$B$2:$B$84,B1831)&gt;0,D1831*1.1,IF(COUNTIF(cis_DPH!$B$85:$B$171,B1831)&gt;0,D1831*1.2,"chyba"))</f>
        <v>0</v>
      </c>
      <c r="G1831" s="16" t="e">
        <f>_xlfn.XLOOKUP(Tabuľka9[[#This Row],[položka]],#REF!,#REF!)</f>
        <v>#REF!</v>
      </c>
      <c r="I1831" s="15">
        <f>Tabuľka9[[#This Row],[Aktuálna cena v RZ s DPH]]*Tabuľka9[[#This Row],[Priemerný odber za mesiac]]</f>
        <v>0</v>
      </c>
      <c r="K1831" s="17" t="e">
        <f>Tabuľka9[[#This Row],[Cena za MJ s DPH]]*Tabuľka9[[#This Row],[Predpokladaný odber počas 6 mesiacov]]</f>
        <v>#REF!</v>
      </c>
      <c r="L1831" s="1">
        <v>42195438</v>
      </c>
      <c r="M1831" t="e">
        <f>_xlfn.XLOOKUP(Tabuľka9[[#This Row],[IČO]],#REF!,#REF!)</f>
        <v>#REF!</v>
      </c>
      <c r="N1831" t="e">
        <f>_xlfn.XLOOKUP(Tabuľka9[[#This Row],[IČO]],#REF!,#REF!)</f>
        <v>#REF!</v>
      </c>
    </row>
    <row r="1832" spans="1:14" hidden="1" x14ac:dyDescent="0.35">
      <c r="A1832" t="s">
        <v>125</v>
      </c>
      <c r="B1832" t="s">
        <v>150</v>
      </c>
      <c r="C1832" t="s">
        <v>13</v>
      </c>
      <c r="E1832" s="10">
        <f>IF(COUNTIF(cis_DPH!$B$2:$B$84,B1832)&gt;0,D1832*1.1,IF(COUNTIF(cis_DPH!$B$85:$B$171,B1832)&gt;0,D1832*1.2,"chyba"))</f>
        <v>0</v>
      </c>
      <c r="G1832" s="16" t="e">
        <f>_xlfn.XLOOKUP(Tabuľka9[[#This Row],[položka]],#REF!,#REF!)</f>
        <v>#REF!</v>
      </c>
      <c r="I1832" s="15">
        <f>Tabuľka9[[#This Row],[Aktuálna cena v RZ s DPH]]*Tabuľka9[[#This Row],[Priemerný odber za mesiac]]</f>
        <v>0</v>
      </c>
      <c r="K1832" s="17" t="e">
        <f>Tabuľka9[[#This Row],[Cena za MJ s DPH]]*Tabuľka9[[#This Row],[Predpokladaný odber počas 6 mesiacov]]</f>
        <v>#REF!</v>
      </c>
      <c r="L1832" s="1">
        <v>42195438</v>
      </c>
      <c r="M1832" t="e">
        <f>_xlfn.XLOOKUP(Tabuľka9[[#This Row],[IČO]],#REF!,#REF!)</f>
        <v>#REF!</v>
      </c>
      <c r="N1832" t="e">
        <f>_xlfn.XLOOKUP(Tabuľka9[[#This Row],[IČO]],#REF!,#REF!)</f>
        <v>#REF!</v>
      </c>
    </row>
    <row r="1833" spans="1:14" hidden="1" x14ac:dyDescent="0.35">
      <c r="A1833" t="s">
        <v>125</v>
      </c>
      <c r="B1833" t="s">
        <v>151</v>
      </c>
      <c r="C1833" t="s">
        <v>13</v>
      </c>
      <c r="E1833" s="10">
        <f>IF(COUNTIF(cis_DPH!$B$2:$B$84,B1833)&gt;0,D1833*1.1,IF(COUNTIF(cis_DPH!$B$85:$B$171,B1833)&gt;0,D1833*1.2,"chyba"))</f>
        <v>0</v>
      </c>
      <c r="G1833" s="16" t="e">
        <f>_xlfn.XLOOKUP(Tabuľka9[[#This Row],[položka]],#REF!,#REF!)</f>
        <v>#REF!</v>
      </c>
      <c r="I1833" s="15">
        <f>Tabuľka9[[#This Row],[Aktuálna cena v RZ s DPH]]*Tabuľka9[[#This Row],[Priemerný odber za mesiac]]</f>
        <v>0</v>
      </c>
      <c r="K1833" s="17" t="e">
        <f>Tabuľka9[[#This Row],[Cena za MJ s DPH]]*Tabuľka9[[#This Row],[Predpokladaný odber počas 6 mesiacov]]</f>
        <v>#REF!</v>
      </c>
      <c r="L1833" s="1">
        <v>42195438</v>
      </c>
      <c r="M1833" t="e">
        <f>_xlfn.XLOOKUP(Tabuľka9[[#This Row],[IČO]],#REF!,#REF!)</f>
        <v>#REF!</v>
      </c>
      <c r="N1833" t="e">
        <f>_xlfn.XLOOKUP(Tabuľka9[[#This Row],[IČO]],#REF!,#REF!)</f>
        <v>#REF!</v>
      </c>
    </row>
    <row r="1834" spans="1:14" hidden="1" x14ac:dyDescent="0.35">
      <c r="A1834" t="s">
        <v>125</v>
      </c>
      <c r="B1834" t="s">
        <v>152</v>
      </c>
      <c r="C1834" t="s">
        <v>13</v>
      </c>
      <c r="D1834" s="9">
        <v>4.62</v>
      </c>
      <c r="E1834" s="10">
        <f>IF(COUNTIF(cis_DPH!$B$2:$B$84,B1834)&gt;0,D1834*1.1,IF(COUNTIF(cis_DPH!$B$85:$B$171,B1834)&gt;0,D1834*1.2,"chyba"))</f>
        <v>5.5439999999999996</v>
      </c>
      <c r="G1834" s="16" t="e">
        <f>_xlfn.XLOOKUP(Tabuľka9[[#This Row],[položka]],#REF!,#REF!)</f>
        <v>#REF!</v>
      </c>
      <c r="H1834">
        <v>2</v>
      </c>
      <c r="I1834" s="15">
        <f>Tabuľka9[[#This Row],[Aktuálna cena v RZ s DPH]]*Tabuľka9[[#This Row],[Priemerný odber za mesiac]]</f>
        <v>11.087999999999999</v>
      </c>
      <c r="J1834">
        <v>9</v>
      </c>
      <c r="K1834" s="17" t="e">
        <f>Tabuľka9[[#This Row],[Cena za MJ s DPH]]*Tabuľka9[[#This Row],[Predpokladaný odber počas 6 mesiacov]]</f>
        <v>#REF!</v>
      </c>
      <c r="L1834" s="1">
        <v>42195438</v>
      </c>
      <c r="M1834" t="e">
        <f>_xlfn.XLOOKUP(Tabuľka9[[#This Row],[IČO]],#REF!,#REF!)</f>
        <v>#REF!</v>
      </c>
      <c r="N1834" t="e">
        <f>_xlfn.XLOOKUP(Tabuľka9[[#This Row],[IČO]],#REF!,#REF!)</f>
        <v>#REF!</v>
      </c>
    </row>
    <row r="1835" spans="1:14" hidden="1" x14ac:dyDescent="0.35">
      <c r="A1835" t="s">
        <v>125</v>
      </c>
      <c r="B1835" t="s">
        <v>153</v>
      </c>
      <c r="C1835" t="s">
        <v>13</v>
      </c>
      <c r="D1835" s="9">
        <v>6.5</v>
      </c>
      <c r="E1835" s="10">
        <f>IF(COUNTIF(cis_DPH!$B$2:$B$84,B1835)&gt;0,D1835*1.1,IF(COUNTIF(cis_DPH!$B$85:$B$171,B1835)&gt;0,D1835*1.2,"chyba"))</f>
        <v>7.8</v>
      </c>
      <c r="G1835" s="16" t="e">
        <f>_xlfn.XLOOKUP(Tabuľka9[[#This Row],[položka]],#REF!,#REF!)</f>
        <v>#REF!</v>
      </c>
      <c r="H1835">
        <v>1</v>
      </c>
      <c r="I1835" s="15">
        <f>Tabuľka9[[#This Row],[Aktuálna cena v RZ s DPH]]*Tabuľka9[[#This Row],[Priemerný odber za mesiac]]</f>
        <v>7.8</v>
      </c>
      <c r="J1835">
        <v>5</v>
      </c>
      <c r="K1835" s="17" t="e">
        <f>Tabuľka9[[#This Row],[Cena za MJ s DPH]]*Tabuľka9[[#This Row],[Predpokladaný odber počas 6 mesiacov]]</f>
        <v>#REF!</v>
      </c>
      <c r="L1835" s="1">
        <v>42195438</v>
      </c>
      <c r="M1835" t="e">
        <f>_xlfn.XLOOKUP(Tabuľka9[[#This Row],[IČO]],#REF!,#REF!)</f>
        <v>#REF!</v>
      </c>
      <c r="N1835" t="e">
        <f>_xlfn.XLOOKUP(Tabuľka9[[#This Row],[IČO]],#REF!,#REF!)</f>
        <v>#REF!</v>
      </c>
    </row>
    <row r="1836" spans="1:14" hidden="1" x14ac:dyDescent="0.35">
      <c r="A1836" t="s">
        <v>125</v>
      </c>
      <c r="B1836" t="s">
        <v>154</v>
      </c>
      <c r="C1836" t="s">
        <v>13</v>
      </c>
      <c r="D1836" s="9">
        <v>3.94</v>
      </c>
      <c r="E1836" s="10">
        <f>IF(COUNTIF(cis_DPH!$B$2:$B$84,B1836)&gt;0,D1836*1.1,IF(COUNTIF(cis_DPH!$B$85:$B$171,B1836)&gt;0,D1836*1.2,"chyba"))</f>
        <v>4.7279999999999998</v>
      </c>
      <c r="G1836" s="16" t="e">
        <f>_xlfn.XLOOKUP(Tabuľka9[[#This Row],[položka]],#REF!,#REF!)</f>
        <v>#REF!</v>
      </c>
      <c r="I1836" s="15">
        <f>Tabuľka9[[#This Row],[Aktuálna cena v RZ s DPH]]*Tabuľka9[[#This Row],[Priemerný odber za mesiac]]</f>
        <v>0</v>
      </c>
      <c r="J1836">
        <v>3</v>
      </c>
      <c r="K1836" s="17" t="e">
        <f>Tabuľka9[[#This Row],[Cena za MJ s DPH]]*Tabuľka9[[#This Row],[Predpokladaný odber počas 6 mesiacov]]</f>
        <v>#REF!</v>
      </c>
      <c r="L1836" s="1">
        <v>42195438</v>
      </c>
      <c r="M1836" t="e">
        <f>_xlfn.XLOOKUP(Tabuľka9[[#This Row],[IČO]],#REF!,#REF!)</f>
        <v>#REF!</v>
      </c>
      <c r="N1836" t="e">
        <f>_xlfn.XLOOKUP(Tabuľka9[[#This Row],[IČO]],#REF!,#REF!)</f>
        <v>#REF!</v>
      </c>
    </row>
    <row r="1837" spans="1:14" hidden="1" x14ac:dyDescent="0.35">
      <c r="A1837" t="s">
        <v>125</v>
      </c>
      <c r="B1837" t="s">
        <v>155</v>
      </c>
      <c r="C1837" t="s">
        <v>13</v>
      </c>
      <c r="D1837" s="9">
        <v>2.2000000000000002</v>
      </c>
      <c r="E1837" s="10">
        <f>IF(COUNTIF(cis_DPH!$B$2:$B$84,B1837)&gt;0,D1837*1.1,IF(COUNTIF(cis_DPH!$B$85:$B$171,B1837)&gt;0,D1837*1.2,"chyba"))</f>
        <v>2.64</v>
      </c>
      <c r="G1837" s="16" t="e">
        <f>_xlfn.XLOOKUP(Tabuľka9[[#This Row],[položka]],#REF!,#REF!)</f>
        <v>#REF!</v>
      </c>
      <c r="H1837">
        <v>8</v>
      </c>
      <c r="I1837" s="15">
        <f>Tabuľka9[[#This Row],[Aktuálna cena v RZ s DPH]]*Tabuľka9[[#This Row],[Priemerný odber za mesiac]]</f>
        <v>21.12</v>
      </c>
      <c r="J1837">
        <v>50</v>
      </c>
      <c r="K1837" s="17" t="e">
        <f>Tabuľka9[[#This Row],[Cena za MJ s DPH]]*Tabuľka9[[#This Row],[Predpokladaný odber počas 6 mesiacov]]</f>
        <v>#REF!</v>
      </c>
      <c r="L1837" s="1">
        <v>42195438</v>
      </c>
      <c r="M1837" t="e">
        <f>_xlfn.XLOOKUP(Tabuľka9[[#This Row],[IČO]],#REF!,#REF!)</f>
        <v>#REF!</v>
      </c>
      <c r="N1837" t="e">
        <f>_xlfn.XLOOKUP(Tabuľka9[[#This Row],[IČO]],#REF!,#REF!)</f>
        <v>#REF!</v>
      </c>
    </row>
    <row r="1838" spans="1:14" hidden="1" x14ac:dyDescent="0.35">
      <c r="A1838" t="s">
        <v>125</v>
      </c>
      <c r="B1838" t="s">
        <v>156</v>
      </c>
      <c r="C1838" t="s">
        <v>13</v>
      </c>
      <c r="D1838" s="9">
        <v>4.6980000000000004</v>
      </c>
      <c r="E1838" s="10">
        <f>IF(COUNTIF(cis_DPH!$B$2:$B$84,B1838)&gt;0,D1838*1.1,IF(COUNTIF(cis_DPH!$B$85:$B$171,B1838)&gt;0,D1838*1.2,"chyba"))</f>
        <v>5.6375999999999999</v>
      </c>
      <c r="G1838" s="16" t="e">
        <f>_xlfn.XLOOKUP(Tabuľka9[[#This Row],[položka]],#REF!,#REF!)</f>
        <v>#REF!</v>
      </c>
      <c r="H1838">
        <v>3</v>
      </c>
      <c r="I1838" s="15">
        <f>Tabuľka9[[#This Row],[Aktuálna cena v RZ s DPH]]*Tabuľka9[[#This Row],[Priemerný odber za mesiac]]</f>
        <v>16.912800000000001</v>
      </c>
      <c r="J1838">
        <v>20</v>
      </c>
      <c r="K1838" s="17" t="e">
        <f>Tabuľka9[[#This Row],[Cena za MJ s DPH]]*Tabuľka9[[#This Row],[Predpokladaný odber počas 6 mesiacov]]</f>
        <v>#REF!</v>
      </c>
      <c r="L1838" s="1">
        <v>42195438</v>
      </c>
      <c r="M1838" t="e">
        <f>_xlfn.XLOOKUP(Tabuľka9[[#This Row],[IČO]],#REF!,#REF!)</f>
        <v>#REF!</v>
      </c>
      <c r="N1838" t="e">
        <f>_xlfn.XLOOKUP(Tabuľka9[[#This Row],[IČO]],#REF!,#REF!)</f>
        <v>#REF!</v>
      </c>
    </row>
    <row r="1839" spans="1:14" hidden="1" x14ac:dyDescent="0.35">
      <c r="A1839" t="s">
        <v>125</v>
      </c>
      <c r="B1839" t="s">
        <v>157</v>
      </c>
      <c r="C1839" t="s">
        <v>13</v>
      </c>
      <c r="E1839" s="10">
        <f>IF(COUNTIF(cis_DPH!$B$2:$B$84,B1839)&gt;0,D1839*1.1,IF(COUNTIF(cis_DPH!$B$85:$B$171,B1839)&gt;0,D1839*1.2,"chyba"))</f>
        <v>0</v>
      </c>
      <c r="G1839" s="16" t="e">
        <f>_xlfn.XLOOKUP(Tabuľka9[[#This Row],[položka]],#REF!,#REF!)</f>
        <v>#REF!</v>
      </c>
      <c r="I1839" s="15">
        <f>Tabuľka9[[#This Row],[Aktuálna cena v RZ s DPH]]*Tabuľka9[[#This Row],[Priemerný odber za mesiac]]</f>
        <v>0</v>
      </c>
      <c r="K1839" s="17" t="e">
        <f>Tabuľka9[[#This Row],[Cena za MJ s DPH]]*Tabuľka9[[#This Row],[Predpokladaný odber počas 6 mesiacov]]</f>
        <v>#REF!</v>
      </c>
      <c r="L1839" s="1">
        <v>42195438</v>
      </c>
      <c r="M1839" t="e">
        <f>_xlfn.XLOOKUP(Tabuľka9[[#This Row],[IČO]],#REF!,#REF!)</f>
        <v>#REF!</v>
      </c>
      <c r="N1839" t="e">
        <f>_xlfn.XLOOKUP(Tabuľka9[[#This Row],[IČO]],#REF!,#REF!)</f>
        <v>#REF!</v>
      </c>
    </row>
    <row r="1840" spans="1:14" hidden="1" x14ac:dyDescent="0.35">
      <c r="A1840" t="s">
        <v>125</v>
      </c>
      <c r="B1840" t="s">
        <v>158</v>
      </c>
      <c r="C1840" t="s">
        <v>13</v>
      </c>
      <c r="E1840" s="10">
        <f>IF(COUNTIF(cis_DPH!$B$2:$B$84,B1840)&gt;0,D1840*1.1,IF(COUNTIF(cis_DPH!$B$85:$B$171,B1840)&gt;0,D1840*1.2,"chyba"))</f>
        <v>0</v>
      </c>
      <c r="G1840" s="16" t="e">
        <f>_xlfn.XLOOKUP(Tabuľka9[[#This Row],[položka]],#REF!,#REF!)</f>
        <v>#REF!</v>
      </c>
      <c r="I1840" s="15">
        <f>Tabuľka9[[#This Row],[Aktuálna cena v RZ s DPH]]*Tabuľka9[[#This Row],[Priemerný odber za mesiac]]</f>
        <v>0</v>
      </c>
      <c r="K1840" s="17" t="e">
        <f>Tabuľka9[[#This Row],[Cena za MJ s DPH]]*Tabuľka9[[#This Row],[Predpokladaný odber počas 6 mesiacov]]</f>
        <v>#REF!</v>
      </c>
      <c r="L1840" s="1">
        <v>42195438</v>
      </c>
      <c r="M1840" t="e">
        <f>_xlfn.XLOOKUP(Tabuľka9[[#This Row],[IČO]],#REF!,#REF!)</f>
        <v>#REF!</v>
      </c>
      <c r="N1840" t="e">
        <f>_xlfn.XLOOKUP(Tabuľka9[[#This Row],[IČO]],#REF!,#REF!)</f>
        <v>#REF!</v>
      </c>
    </row>
    <row r="1841" spans="1:14" hidden="1" x14ac:dyDescent="0.35">
      <c r="A1841" t="s">
        <v>125</v>
      </c>
      <c r="B1841" t="s">
        <v>159</v>
      </c>
      <c r="C1841" t="s">
        <v>13</v>
      </c>
      <c r="E1841" s="10">
        <f>IF(COUNTIF(cis_DPH!$B$2:$B$84,B1841)&gt;0,D1841*1.1,IF(COUNTIF(cis_DPH!$B$85:$B$171,B1841)&gt;0,D1841*1.2,"chyba"))</f>
        <v>0</v>
      </c>
      <c r="G1841" s="16" t="e">
        <f>_xlfn.XLOOKUP(Tabuľka9[[#This Row],[položka]],#REF!,#REF!)</f>
        <v>#REF!</v>
      </c>
      <c r="I1841" s="15">
        <f>Tabuľka9[[#This Row],[Aktuálna cena v RZ s DPH]]*Tabuľka9[[#This Row],[Priemerný odber za mesiac]]</f>
        <v>0</v>
      </c>
      <c r="K1841" s="17" t="e">
        <f>Tabuľka9[[#This Row],[Cena za MJ s DPH]]*Tabuľka9[[#This Row],[Predpokladaný odber počas 6 mesiacov]]</f>
        <v>#REF!</v>
      </c>
      <c r="L1841" s="1">
        <v>42195438</v>
      </c>
      <c r="M1841" t="e">
        <f>_xlfn.XLOOKUP(Tabuľka9[[#This Row],[IČO]],#REF!,#REF!)</f>
        <v>#REF!</v>
      </c>
      <c r="N1841" t="e">
        <f>_xlfn.XLOOKUP(Tabuľka9[[#This Row],[IČO]],#REF!,#REF!)</f>
        <v>#REF!</v>
      </c>
    </row>
    <row r="1842" spans="1:14" hidden="1" x14ac:dyDescent="0.35">
      <c r="A1842" t="s">
        <v>125</v>
      </c>
      <c r="B1842" t="s">
        <v>160</v>
      </c>
      <c r="C1842" t="s">
        <v>13</v>
      </c>
      <c r="E1842" s="10">
        <f>IF(COUNTIF(cis_DPH!$B$2:$B$84,B1842)&gt;0,D1842*1.1,IF(COUNTIF(cis_DPH!$B$85:$B$171,B1842)&gt;0,D1842*1.2,"chyba"))</f>
        <v>0</v>
      </c>
      <c r="G1842" s="16" t="e">
        <f>_xlfn.XLOOKUP(Tabuľka9[[#This Row],[položka]],#REF!,#REF!)</f>
        <v>#REF!</v>
      </c>
      <c r="I1842" s="15">
        <f>Tabuľka9[[#This Row],[Aktuálna cena v RZ s DPH]]*Tabuľka9[[#This Row],[Priemerný odber za mesiac]]</f>
        <v>0</v>
      </c>
      <c r="K1842" s="17" t="e">
        <f>Tabuľka9[[#This Row],[Cena za MJ s DPH]]*Tabuľka9[[#This Row],[Predpokladaný odber počas 6 mesiacov]]</f>
        <v>#REF!</v>
      </c>
      <c r="L1842" s="1">
        <v>42195438</v>
      </c>
      <c r="M1842" t="e">
        <f>_xlfn.XLOOKUP(Tabuľka9[[#This Row],[IČO]],#REF!,#REF!)</f>
        <v>#REF!</v>
      </c>
      <c r="N1842" t="e">
        <f>_xlfn.XLOOKUP(Tabuľka9[[#This Row],[IČO]],#REF!,#REF!)</f>
        <v>#REF!</v>
      </c>
    </row>
    <row r="1843" spans="1:14" hidden="1" x14ac:dyDescent="0.35">
      <c r="A1843" t="s">
        <v>125</v>
      </c>
      <c r="B1843" t="s">
        <v>161</v>
      </c>
      <c r="C1843" t="s">
        <v>13</v>
      </c>
      <c r="E1843" s="10">
        <f>IF(COUNTIF(cis_DPH!$B$2:$B$84,B1843)&gt;0,D1843*1.1,IF(COUNTIF(cis_DPH!$B$85:$B$171,B1843)&gt;0,D1843*1.2,"chyba"))</f>
        <v>0</v>
      </c>
      <c r="G1843" s="16" t="e">
        <f>_xlfn.XLOOKUP(Tabuľka9[[#This Row],[položka]],#REF!,#REF!)</f>
        <v>#REF!</v>
      </c>
      <c r="I1843" s="15">
        <f>Tabuľka9[[#This Row],[Aktuálna cena v RZ s DPH]]*Tabuľka9[[#This Row],[Priemerný odber za mesiac]]</f>
        <v>0</v>
      </c>
      <c r="K1843" s="17" t="e">
        <f>Tabuľka9[[#This Row],[Cena za MJ s DPH]]*Tabuľka9[[#This Row],[Predpokladaný odber počas 6 mesiacov]]</f>
        <v>#REF!</v>
      </c>
      <c r="L1843" s="1">
        <v>42195438</v>
      </c>
      <c r="M1843" t="e">
        <f>_xlfn.XLOOKUP(Tabuľka9[[#This Row],[IČO]],#REF!,#REF!)</f>
        <v>#REF!</v>
      </c>
      <c r="N1843" t="e">
        <f>_xlfn.XLOOKUP(Tabuľka9[[#This Row],[IČO]],#REF!,#REF!)</f>
        <v>#REF!</v>
      </c>
    </row>
    <row r="1844" spans="1:14" hidden="1" x14ac:dyDescent="0.35">
      <c r="A1844" t="s">
        <v>125</v>
      </c>
      <c r="B1844" t="s">
        <v>162</v>
      </c>
      <c r="C1844" t="s">
        <v>13</v>
      </c>
      <c r="E1844" s="10">
        <f>IF(COUNTIF(cis_DPH!$B$2:$B$84,B1844)&gt;0,D1844*1.1,IF(COUNTIF(cis_DPH!$B$85:$B$171,B1844)&gt;0,D1844*1.2,"chyba"))</f>
        <v>0</v>
      </c>
      <c r="G1844" s="16" t="e">
        <f>_xlfn.XLOOKUP(Tabuľka9[[#This Row],[položka]],#REF!,#REF!)</f>
        <v>#REF!</v>
      </c>
      <c r="I1844" s="15">
        <f>Tabuľka9[[#This Row],[Aktuálna cena v RZ s DPH]]*Tabuľka9[[#This Row],[Priemerný odber za mesiac]]</f>
        <v>0</v>
      </c>
      <c r="K1844" s="17" t="e">
        <f>Tabuľka9[[#This Row],[Cena za MJ s DPH]]*Tabuľka9[[#This Row],[Predpokladaný odber počas 6 mesiacov]]</f>
        <v>#REF!</v>
      </c>
      <c r="L1844" s="1">
        <v>42195438</v>
      </c>
      <c r="M1844" t="e">
        <f>_xlfn.XLOOKUP(Tabuľka9[[#This Row],[IČO]],#REF!,#REF!)</f>
        <v>#REF!</v>
      </c>
      <c r="N1844" t="e">
        <f>_xlfn.XLOOKUP(Tabuľka9[[#This Row],[IČO]],#REF!,#REF!)</f>
        <v>#REF!</v>
      </c>
    </row>
    <row r="1845" spans="1:14" hidden="1" x14ac:dyDescent="0.35">
      <c r="A1845" t="s">
        <v>125</v>
      </c>
      <c r="B1845" t="s">
        <v>163</v>
      </c>
      <c r="C1845" t="s">
        <v>13</v>
      </c>
      <c r="E1845" s="10">
        <f>IF(COUNTIF(cis_DPH!$B$2:$B$84,B1845)&gt;0,D1845*1.1,IF(COUNTIF(cis_DPH!$B$85:$B$171,B1845)&gt;0,D1845*1.2,"chyba"))</f>
        <v>0</v>
      </c>
      <c r="G1845" s="16" t="e">
        <f>_xlfn.XLOOKUP(Tabuľka9[[#This Row],[položka]],#REF!,#REF!)</f>
        <v>#REF!</v>
      </c>
      <c r="I1845" s="15">
        <f>Tabuľka9[[#This Row],[Aktuálna cena v RZ s DPH]]*Tabuľka9[[#This Row],[Priemerný odber za mesiac]]</f>
        <v>0</v>
      </c>
      <c r="K1845" s="17" t="e">
        <f>Tabuľka9[[#This Row],[Cena za MJ s DPH]]*Tabuľka9[[#This Row],[Predpokladaný odber počas 6 mesiacov]]</f>
        <v>#REF!</v>
      </c>
      <c r="L1845" s="1">
        <v>42195438</v>
      </c>
      <c r="M1845" t="e">
        <f>_xlfn.XLOOKUP(Tabuľka9[[#This Row],[IČO]],#REF!,#REF!)</f>
        <v>#REF!</v>
      </c>
      <c r="N1845" t="e">
        <f>_xlfn.XLOOKUP(Tabuľka9[[#This Row],[IČO]],#REF!,#REF!)</f>
        <v>#REF!</v>
      </c>
    </row>
    <row r="1846" spans="1:14" hidden="1" x14ac:dyDescent="0.35">
      <c r="A1846" t="s">
        <v>125</v>
      </c>
      <c r="B1846" t="s">
        <v>164</v>
      </c>
      <c r="C1846" t="s">
        <v>13</v>
      </c>
      <c r="D1846" s="9">
        <v>4.9800000000000004</v>
      </c>
      <c r="E1846" s="10">
        <f>IF(COUNTIF(cis_DPH!$B$2:$B$84,B1846)&gt;0,D1846*1.1,IF(COUNTIF(cis_DPH!$B$85:$B$171,B1846)&gt;0,D1846*1.2,"chyba"))</f>
        <v>5.976</v>
      </c>
      <c r="G1846" s="16" t="e">
        <f>_xlfn.XLOOKUP(Tabuľka9[[#This Row],[položka]],#REF!,#REF!)</f>
        <v>#REF!</v>
      </c>
      <c r="H1846">
        <v>2</v>
      </c>
      <c r="I1846" s="15">
        <f>Tabuľka9[[#This Row],[Aktuálna cena v RZ s DPH]]*Tabuľka9[[#This Row],[Priemerný odber za mesiac]]</f>
        <v>11.952</v>
      </c>
      <c r="J1846">
        <v>10</v>
      </c>
      <c r="K1846" s="17" t="e">
        <f>Tabuľka9[[#This Row],[Cena za MJ s DPH]]*Tabuľka9[[#This Row],[Predpokladaný odber počas 6 mesiacov]]</f>
        <v>#REF!</v>
      </c>
      <c r="L1846" s="1">
        <v>42195438</v>
      </c>
      <c r="M1846" t="e">
        <f>_xlfn.XLOOKUP(Tabuľka9[[#This Row],[IČO]],#REF!,#REF!)</f>
        <v>#REF!</v>
      </c>
      <c r="N1846" t="e">
        <f>_xlfn.XLOOKUP(Tabuľka9[[#This Row],[IČO]],#REF!,#REF!)</f>
        <v>#REF!</v>
      </c>
    </row>
    <row r="1847" spans="1:14" hidden="1" x14ac:dyDescent="0.35">
      <c r="A1847" t="s">
        <v>125</v>
      </c>
      <c r="B1847" t="s">
        <v>165</v>
      </c>
      <c r="C1847" t="s">
        <v>13</v>
      </c>
      <c r="E1847" s="10">
        <f>IF(COUNTIF(cis_DPH!$B$2:$B$84,B1847)&gt;0,D1847*1.1,IF(COUNTIF(cis_DPH!$B$85:$B$171,B1847)&gt;0,D1847*1.2,"chyba"))</f>
        <v>0</v>
      </c>
      <c r="G1847" s="16" t="e">
        <f>_xlfn.XLOOKUP(Tabuľka9[[#This Row],[položka]],#REF!,#REF!)</f>
        <v>#REF!</v>
      </c>
      <c r="I1847" s="15">
        <f>Tabuľka9[[#This Row],[Aktuálna cena v RZ s DPH]]*Tabuľka9[[#This Row],[Priemerný odber za mesiac]]</f>
        <v>0</v>
      </c>
      <c r="K1847" s="17" t="e">
        <f>Tabuľka9[[#This Row],[Cena za MJ s DPH]]*Tabuľka9[[#This Row],[Predpokladaný odber počas 6 mesiacov]]</f>
        <v>#REF!</v>
      </c>
      <c r="L1847" s="1">
        <v>42195438</v>
      </c>
      <c r="M1847" t="e">
        <f>_xlfn.XLOOKUP(Tabuľka9[[#This Row],[IČO]],#REF!,#REF!)</f>
        <v>#REF!</v>
      </c>
      <c r="N1847" t="e">
        <f>_xlfn.XLOOKUP(Tabuľka9[[#This Row],[IČO]],#REF!,#REF!)</f>
        <v>#REF!</v>
      </c>
    </row>
    <row r="1848" spans="1:14" hidden="1" x14ac:dyDescent="0.35">
      <c r="A1848" t="s">
        <v>125</v>
      </c>
      <c r="B1848" t="s">
        <v>166</v>
      </c>
      <c r="C1848" t="s">
        <v>13</v>
      </c>
      <c r="D1848" s="9">
        <v>1.38</v>
      </c>
      <c r="E1848" s="10">
        <f>IF(COUNTIF(cis_DPH!$B$2:$B$84,B1848)&gt;0,D1848*1.1,IF(COUNTIF(cis_DPH!$B$85:$B$171,B1848)&gt;0,D1848*1.2,"chyba"))</f>
        <v>1.6559999999999999</v>
      </c>
      <c r="G1848" s="16" t="e">
        <f>_xlfn.XLOOKUP(Tabuľka9[[#This Row],[položka]],#REF!,#REF!)</f>
        <v>#REF!</v>
      </c>
      <c r="H1848">
        <v>37</v>
      </c>
      <c r="I1848" s="15">
        <f>Tabuľka9[[#This Row],[Aktuálna cena v RZ s DPH]]*Tabuľka9[[#This Row],[Priemerný odber za mesiac]]</f>
        <v>61.271999999999998</v>
      </c>
      <c r="J1848">
        <v>220</v>
      </c>
      <c r="K1848" s="17" t="e">
        <f>Tabuľka9[[#This Row],[Cena za MJ s DPH]]*Tabuľka9[[#This Row],[Predpokladaný odber počas 6 mesiacov]]</f>
        <v>#REF!</v>
      </c>
      <c r="L1848" s="1">
        <v>42195438</v>
      </c>
      <c r="M1848" t="e">
        <f>_xlfn.XLOOKUP(Tabuľka9[[#This Row],[IČO]],#REF!,#REF!)</f>
        <v>#REF!</v>
      </c>
      <c r="N1848" t="e">
        <f>_xlfn.XLOOKUP(Tabuľka9[[#This Row],[IČO]],#REF!,#REF!)</f>
        <v>#REF!</v>
      </c>
    </row>
    <row r="1849" spans="1:14" hidden="1" x14ac:dyDescent="0.35">
      <c r="A1849" t="s">
        <v>125</v>
      </c>
      <c r="B1849" t="s">
        <v>167</v>
      </c>
      <c r="C1849" t="s">
        <v>13</v>
      </c>
      <c r="D1849" s="9">
        <v>6.9420000000000002</v>
      </c>
      <c r="E1849" s="10">
        <f>IF(COUNTIF(cis_DPH!$B$2:$B$84,B1849)&gt;0,D1849*1.1,IF(COUNTIF(cis_DPH!$B$85:$B$171,B1849)&gt;0,D1849*1.2,"chyba"))</f>
        <v>8.3303999999999991</v>
      </c>
      <c r="G1849" s="16" t="e">
        <f>_xlfn.XLOOKUP(Tabuľka9[[#This Row],[položka]],#REF!,#REF!)</f>
        <v>#REF!</v>
      </c>
      <c r="H1849">
        <v>2</v>
      </c>
      <c r="I1849" s="15">
        <f>Tabuľka9[[#This Row],[Aktuálna cena v RZ s DPH]]*Tabuľka9[[#This Row],[Priemerný odber za mesiac]]</f>
        <v>16.660799999999998</v>
      </c>
      <c r="J1849">
        <v>10</v>
      </c>
      <c r="K1849" s="17" t="e">
        <f>Tabuľka9[[#This Row],[Cena za MJ s DPH]]*Tabuľka9[[#This Row],[Predpokladaný odber počas 6 mesiacov]]</f>
        <v>#REF!</v>
      </c>
      <c r="L1849" s="1">
        <v>42195438</v>
      </c>
      <c r="M1849" t="e">
        <f>_xlfn.XLOOKUP(Tabuľka9[[#This Row],[IČO]],#REF!,#REF!)</f>
        <v>#REF!</v>
      </c>
      <c r="N1849" t="e">
        <f>_xlfn.XLOOKUP(Tabuľka9[[#This Row],[IČO]],#REF!,#REF!)</f>
        <v>#REF!</v>
      </c>
    </row>
    <row r="1850" spans="1:14" hidden="1" x14ac:dyDescent="0.35">
      <c r="A1850" t="s">
        <v>125</v>
      </c>
      <c r="B1850" t="s">
        <v>168</v>
      </c>
      <c r="C1850" t="s">
        <v>13</v>
      </c>
      <c r="E1850" s="10">
        <f>IF(COUNTIF(cis_DPH!$B$2:$B$84,B1850)&gt;0,D1850*1.1,IF(COUNTIF(cis_DPH!$B$85:$B$171,B1850)&gt;0,D1850*1.2,"chyba"))</f>
        <v>0</v>
      </c>
      <c r="G1850" s="16" t="e">
        <f>_xlfn.XLOOKUP(Tabuľka9[[#This Row],[položka]],#REF!,#REF!)</f>
        <v>#REF!</v>
      </c>
      <c r="I1850" s="15">
        <f>Tabuľka9[[#This Row],[Aktuálna cena v RZ s DPH]]*Tabuľka9[[#This Row],[Priemerný odber za mesiac]]</f>
        <v>0</v>
      </c>
      <c r="K1850" s="17" t="e">
        <f>Tabuľka9[[#This Row],[Cena za MJ s DPH]]*Tabuľka9[[#This Row],[Predpokladaný odber počas 6 mesiacov]]</f>
        <v>#REF!</v>
      </c>
      <c r="L1850" s="1">
        <v>42195438</v>
      </c>
      <c r="M1850" t="e">
        <f>_xlfn.XLOOKUP(Tabuľka9[[#This Row],[IČO]],#REF!,#REF!)</f>
        <v>#REF!</v>
      </c>
      <c r="N1850" t="e">
        <f>_xlfn.XLOOKUP(Tabuľka9[[#This Row],[IČO]],#REF!,#REF!)</f>
        <v>#REF!</v>
      </c>
    </row>
    <row r="1851" spans="1:14" hidden="1" x14ac:dyDescent="0.35">
      <c r="A1851" t="s">
        <v>125</v>
      </c>
      <c r="B1851" t="s">
        <v>169</v>
      </c>
      <c r="C1851" t="s">
        <v>13</v>
      </c>
      <c r="E1851" s="10">
        <f>IF(COUNTIF(cis_DPH!$B$2:$B$84,B1851)&gt;0,D1851*1.1,IF(COUNTIF(cis_DPH!$B$85:$B$171,B1851)&gt;0,D1851*1.2,"chyba"))</f>
        <v>0</v>
      </c>
      <c r="G1851" s="16" t="e">
        <f>_xlfn.XLOOKUP(Tabuľka9[[#This Row],[položka]],#REF!,#REF!)</f>
        <v>#REF!</v>
      </c>
      <c r="I1851" s="15">
        <f>Tabuľka9[[#This Row],[Aktuálna cena v RZ s DPH]]*Tabuľka9[[#This Row],[Priemerný odber za mesiac]]</f>
        <v>0</v>
      </c>
      <c r="K1851" s="17" t="e">
        <f>Tabuľka9[[#This Row],[Cena za MJ s DPH]]*Tabuľka9[[#This Row],[Predpokladaný odber počas 6 mesiacov]]</f>
        <v>#REF!</v>
      </c>
      <c r="L1851" s="1">
        <v>42195438</v>
      </c>
      <c r="M1851" t="e">
        <f>_xlfn.XLOOKUP(Tabuľka9[[#This Row],[IČO]],#REF!,#REF!)</f>
        <v>#REF!</v>
      </c>
      <c r="N1851" t="e">
        <f>_xlfn.XLOOKUP(Tabuľka9[[#This Row],[IČO]],#REF!,#REF!)</f>
        <v>#REF!</v>
      </c>
    </row>
    <row r="1852" spans="1:14" hidden="1" x14ac:dyDescent="0.35">
      <c r="A1852" t="s">
        <v>125</v>
      </c>
      <c r="B1852" t="s">
        <v>170</v>
      </c>
      <c r="C1852" t="s">
        <v>13</v>
      </c>
      <c r="D1852" s="9">
        <v>4.4000000000000004</v>
      </c>
      <c r="E1852" s="10">
        <f>IF(COUNTIF(cis_DPH!$B$2:$B$84,B1852)&gt;0,D1852*1.1,IF(COUNTIF(cis_DPH!$B$85:$B$171,B1852)&gt;0,D1852*1.2,"chyba"))</f>
        <v>5.28</v>
      </c>
      <c r="G1852" s="16" t="e">
        <f>_xlfn.XLOOKUP(Tabuľka9[[#This Row],[položka]],#REF!,#REF!)</f>
        <v>#REF!</v>
      </c>
      <c r="H1852">
        <v>9</v>
      </c>
      <c r="I1852" s="15">
        <f>Tabuľka9[[#This Row],[Aktuálna cena v RZ s DPH]]*Tabuľka9[[#This Row],[Priemerný odber za mesiac]]</f>
        <v>47.52</v>
      </c>
      <c r="J1852">
        <v>53</v>
      </c>
      <c r="K1852" s="17" t="e">
        <f>Tabuľka9[[#This Row],[Cena za MJ s DPH]]*Tabuľka9[[#This Row],[Predpokladaný odber počas 6 mesiacov]]</f>
        <v>#REF!</v>
      </c>
      <c r="L1852" s="1">
        <v>42195438</v>
      </c>
      <c r="M1852" t="e">
        <f>_xlfn.XLOOKUP(Tabuľka9[[#This Row],[IČO]],#REF!,#REF!)</f>
        <v>#REF!</v>
      </c>
      <c r="N1852" t="e">
        <f>_xlfn.XLOOKUP(Tabuľka9[[#This Row],[IČO]],#REF!,#REF!)</f>
        <v>#REF!</v>
      </c>
    </row>
    <row r="1853" spans="1:14" hidden="1" x14ac:dyDescent="0.35">
      <c r="A1853" t="s">
        <v>125</v>
      </c>
      <c r="B1853" t="s">
        <v>171</v>
      </c>
      <c r="C1853" t="s">
        <v>13</v>
      </c>
      <c r="E1853" s="10">
        <f>IF(COUNTIF(cis_DPH!$B$2:$B$84,B1853)&gt;0,D1853*1.1,IF(COUNTIF(cis_DPH!$B$85:$B$171,B1853)&gt;0,D1853*1.2,"chyba"))</f>
        <v>0</v>
      </c>
      <c r="G1853" s="16" t="e">
        <f>_xlfn.XLOOKUP(Tabuľka9[[#This Row],[položka]],#REF!,#REF!)</f>
        <v>#REF!</v>
      </c>
      <c r="I1853" s="15">
        <f>Tabuľka9[[#This Row],[Aktuálna cena v RZ s DPH]]*Tabuľka9[[#This Row],[Priemerný odber za mesiac]]</f>
        <v>0</v>
      </c>
      <c r="K1853" s="17" t="e">
        <f>Tabuľka9[[#This Row],[Cena za MJ s DPH]]*Tabuľka9[[#This Row],[Predpokladaný odber počas 6 mesiacov]]</f>
        <v>#REF!</v>
      </c>
      <c r="L1853" s="1">
        <v>42195438</v>
      </c>
      <c r="M1853" t="e">
        <f>_xlfn.XLOOKUP(Tabuľka9[[#This Row],[IČO]],#REF!,#REF!)</f>
        <v>#REF!</v>
      </c>
      <c r="N1853" t="e">
        <f>_xlfn.XLOOKUP(Tabuľka9[[#This Row],[IČO]],#REF!,#REF!)</f>
        <v>#REF!</v>
      </c>
    </row>
    <row r="1854" spans="1:14" hidden="1" x14ac:dyDescent="0.35">
      <c r="A1854" t="s">
        <v>125</v>
      </c>
      <c r="B1854" t="s">
        <v>172</v>
      </c>
      <c r="C1854" t="s">
        <v>13</v>
      </c>
      <c r="E1854" s="10">
        <f>IF(COUNTIF(cis_DPH!$B$2:$B$84,B1854)&gt;0,D1854*1.1,IF(COUNTIF(cis_DPH!$B$85:$B$171,B1854)&gt;0,D1854*1.2,"chyba"))</f>
        <v>0</v>
      </c>
      <c r="G1854" s="16" t="e">
        <f>_xlfn.XLOOKUP(Tabuľka9[[#This Row],[položka]],#REF!,#REF!)</f>
        <v>#REF!</v>
      </c>
      <c r="I1854" s="15">
        <f>Tabuľka9[[#This Row],[Aktuálna cena v RZ s DPH]]*Tabuľka9[[#This Row],[Priemerný odber za mesiac]]</f>
        <v>0</v>
      </c>
      <c r="K1854" s="17" t="e">
        <f>Tabuľka9[[#This Row],[Cena za MJ s DPH]]*Tabuľka9[[#This Row],[Predpokladaný odber počas 6 mesiacov]]</f>
        <v>#REF!</v>
      </c>
      <c r="L1854" s="1">
        <v>42195438</v>
      </c>
      <c r="M1854" t="e">
        <f>_xlfn.XLOOKUP(Tabuľka9[[#This Row],[IČO]],#REF!,#REF!)</f>
        <v>#REF!</v>
      </c>
      <c r="N1854" t="e">
        <f>_xlfn.XLOOKUP(Tabuľka9[[#This Row],[IČO]],#REF!,#REF!)</f>
        <v>#REF!</v>
      </c>
    </row>
    <row r="1855" spans="1:14" hidden="1" x14ac:dyDescent="0.35">
      <c r="A1855" t="s">
        <v>125</v>
      </c>
      <c r="B1855" t="s">
        <v>173</v>
      </c>
      <c r="C1855" t="s">
        <v>13</v>
      </c>
      <c r="D1855" s="9">
        <v>2.8</v>
      </c>
      <c r="E1855" s="10">
        <f>IF(COUNTIF(cis_DPH!$B$2:$B$84,B1855)&gt;0,D1855*1.1,IF(COUNTIF(cis_DPH!$B$85:$B$171,B1855)&gt;0,D1855*1.2,"chyba"))</f>
        <v>3.36</v>
      </c>
      <c r="G1855" s="16" t="e">
        <f>_xlfn.XLOOKUP(Tabuľka9[[#This Row],[položka]],#REF!,#REF!)</f>
        <v>#REF!</v>
      </c>
      <c r="H1855">
        <v>17</v>
      </c>
      <c r="I1855" s="15">
        <f>Tabuľka9[[#This Row],[Aktuálna cena v RZ s DPH]]*Tabuľka9[[#This Row],[Priemerný odber za mesiac]]</f>
        <v>57.12</v>
      </c>
      <c r="J1855">
        <v>100</v>
      </c>
      <c r="K1855" s="17" t="e">
        <f>Tabuľka9[[#This Row],[Cena za MJ s DPH]]*Tabuľka9[[#This Row],[Predpokladaný odber počas 6 mesiacov]]</f>
        <v>#REF!</v>
      </c>
      <c r="L1855" s="1">
        <v>42195438</v>
      </c>
      <c r="M1855" t="e">
        <f>_xlfn.XLOOKUP(Tabuľka9[[#This Row],[IČO]],#REF!,#REF!)</f>
        <v>#REF!</v>
      </c>
      <c r="N1855" t="e">
        <f>_xlfn.XLOOKUP(Tabuľka9[[#This Row],[IČO]],#REF!,#REF!)</f>
        <v>#REF!</v>
      </c>
    </row>
    <row r="1856" spans="1:14" hidden="1" x14ac:dyDescent="0.35">
      <c r="A1856" t="s">
        <v>125</v>
      </c>
      <c r="B1856" t="s">
        <v>174</v>
      </c>
      <c r="C1856" t="s">
        <v>13</v>
      </c>
      <c r="E1856" s="10">
        <f>IF(COUNTIF(cis_DPH!$B$2:$B$84,B1856)&gt;0,D1856*1.1,IF(COUNTIF(cis_DPH!$B$85:$B$171,B1856)&gt;0,D1856*1.2,"chyba"))</f>
        <v>0</v>
      </c>
      <c r="G1856" s="16" t="e">
        <f>_xlfn.XLOOKUP(Tabuľka9[[#This Row],[položka]],#REF!,#REF!)</f>
        <v>#REF!</v>
      </c>
      <c r="I1856" s="15">
        <f>Tabuľka9[[#This Row],[Aktuálna cena v RZ s DPH]]*Tabuľka9[[#This Row],[Priemerný odber za mesiac]]</f>
        <v>0</v>
      </c>
      <c r="K1856" s="17" t="e">
        <f>Tabuľka9[[#This Row],[Cena za MJ s DPH]]*Tabuľka9[[#This Row],[Predpokladaný odber počas 6 mesiacov]]</f>
        <v>#REF!</v>
      </c>
      <c r="L1856" s="1">
        <v>42195438</v>
      </c>
      <c r="M1856" t="e">
        <f>_xlfn.XLOOKUP(Tabuľka9[[#This Row],[IČO]],#REF!,#REF!)</f>
        <v>#REF!</v>
      </c>
      <c r="N1856" t="e">
        <f>_xlfn.XLOOKUP(Tabuľka9[[#This Row],[IČO]],#REF!,#REF!)</f>
        <v>#REF!</v>
      </c>
    </row>
    <row r="1857" spans="1:14" hidden="1" x14ac:dyDescent="0.35">
      <c r="A1857" t="s">
        <v>125</v>
      </c>
      <c r="B1857" t="s">
        <v>175</v>
      </c>
      <c r="C1857" t="s">
        <v>13</v>
      </c>
      <c r="D1857" s="9">
        <v>5.33</v>
      </c>
      <c r="E1857" s="10">
        <f>IF(COUNTIF(cis_DPH!$B$2:$B$84,B1857)&gt;0,D1857*1.1,IF(COUNTIF(cis_DPH!$B$85:$B$171,B1857)&gt;0,D1857*1.2,"chyba"))</f>
        <v>6.3959999999999999</v>
      </c>
      <c r="G1857" s="16" t="e">
        <f>_xlfn.XLOOKUP(Tabuľka9[[#This Row],[položka]],#REF!,#REF!)</f>
        <v>#REF!</v>
      </c>
      <c r="H1857">
        <v>7</v>
      </c>
      <c r="I1857" s="15">
        <f>Tabuľka9[[#This Row],[Aktuálna cena v RZ s DPH]]*Tabuľka9[[#This Row],[Priemerný odber za mesiac]]</f>
        <v>44.771999999999998</v>
      </c>
      <c r="J1857">
        <v>44</v>
      </c>
      <c r="K1857" s="17" t="e">
        <f>Tabuľka9[[#This Row],[Cena za MJ s DPH]]*Tabuľka9[[#This Row],[Predpokladaný odber počas 6 mesiacov]]</f>
        <v>#REF!</v>
      </c>
      <c r="L1857" s="1">
        <v>42195438</v>
      </c>
      <c r="M1857" t="e">
        <f>_xlfn.XLOOKUP(Tabuľka9[[#This Row],[IČO]],#REF!,#REF!)</f>
        <v>#REF!</v>
      </c>
      <c r="N1857" t="e">
        <f>_xlfn.XLOOKUP(Tabuľka9[[#This Row],[IČO]],#REF!,#REF!)</f>
        <v>#REF!</v>
      </c>
    </row>
    <row r="1858" spans="1:14" hidden="1" x14ac:dyDescent="0.35">
      <c r="A1858" t="s">
        <v>125</v>
      </c>
      <c r="B1858" t="s">
        <v>176</v>
      </c>
      <c r="C1858" t="s">
        <v>13</v>
      </c>
      <c r="D1858" s="9">
        <v>3.8</v>
      </c>
      <c r="E1858" s="10">
        <f>IF(COUNTIF(cis_DPH!$B$2:$B$84,B1858)&gt;0,D1858*1.1,IF(COUNTIF(cis_DPH!$B$85:$B$171,B1858)&gt;0,D1858*1.2,"chyba"))</f>
        <v>4.5599999999999996</v>
      </c>
      <c r="G1858" s="16" t="e">
        <f>_xlfn.XLOOKUP(Tabuľka9[[#This Row],[položka]],#REF!,#REF!)</f>
        <v>#REF!</v>
      </c>
      <c r="H1858">
        <v>17</v>
      </c>
      <c r="I1858" s="15">
        <f>Tabuľka9[[#This Row],[Aktuálna cena v RZ s DPH]]*Tabuľka9[[#This Row],[Priemerný odber za mesiac]]</f>
        <v>77.52</v>
      </c>
      <c r="J1858">
        <v>100</v>
      </c>
      <c r="K1858" s="17" t="e">
        <f>Tabuľka9[[#This Row],[Cena za MJ s DPH]]*Tabuľka9[[#This Row],[Predpokladaný odber počas 6 mesiacov]]</f>
        <v>#REF!</v>
      </c>
      <c r="L1858" s="1">
        <v>42195438</v>
      </c>
      <c r="M1858" t="e">
        <f>_xlfn.XLOOKUP(Tabuľka9[[#This Row],[IČO]],#REF!,#REF!)</f>
        <v>#REF!</v>
      </c>
      <c r="N1858" t="e">
        <f>_xlfn.XLOOKUP(Tabuľka9[[#This Row],[IČO]],#REF!,#REF!)</f>
        <v>#REF!</v>
      </c>
    </row>
    <row r="1859" spans="1:14" hidden="1" x14ac:dyDescent="0.35">
      <c r="A1859" t="s">
        <v>125</v>
      </c>
      <c r="B1859" t="s">
        <v>177</v>
      </c>
      <c r="C1859" t="s">
        <v>13</v>
      </c>
      <c r="E1859" s="10">
        <f>IF(COUNTIF(cis_DPH!$B$2:$B$84,B1859)&gt;0,D1859*1.1,IF(COUNTIF(cis_DPH!$B$85:$B$171,B1859)&gt;0,D1859*1.2,"chyba"))</f>
        <v>0</v>
      </c>
      <c r="G1859" s="16" t="e">
        <f>_xlfn.XLOOKUP(Tabuľka9[[#This Row],[položka]],#REF!,#REF!)</f>
        <v>#REF!</v>
      </c>
      <c r="I1859" s="15">
        <f>Tabuľka9[[#This Row],[Aktuálna cena v RZ s DPH]]*Tabuľka9[[#This Row],[Priemerný odber za mesiac]]</f>
        <v>0</v>
      </c>
      <c r="K1859" s="17" t="e">
        <f>Tabuľka9[[#This Row],[Cena za MJ s DPH]]*Tabuľka9[[#This Row],[Predpokladaný odber počas 6 mesiacov]]</f>
        <v>#REF!</v>
      </c>
      <c r="L1859" s="1">
        <v>42195438</v>
      </c>
      <c r="M1859" t="e">
        <f>_xlfn.XLOOKUP(Tabuľka9[[#This Row],[IČO]],#REF!,#REF!)</f>
        <v>#REF!</v>
      </c>
      <c r="N1859" t="e">
        <f>_xlfn.XLOOKUP(Tabuľka9[[#This Row],[IČO]],#REF!,#REF!)</f>
        <v>#REF!</v>
      </c>
    </row>
    <row r="1860" spans="1:14" hidden="1" x14ac:dyDescent="0.35">
      <c r="A1860" t="s">
        <v>125</v>
      </c>
      <c r="B1860" t="s">
        <v>178</v>
      </c>
      <c r="C1860" t="s">
        <v>13</v>
      </c>
      <c r="E1860" s="10">
        <f>IF(COUNTIF(cis_DPH!$B$2:$B$84,B1860)&gt;0,D1860*1.1,IF(COUNTIF(cis_DPH!$B$85:$B$171,B1860)&gt;0,D1860*1.2,"chyba"))</f>
        <v>0</v>
      </c>
      <c r="G1860" s="16" t="e">
        <f>_xlfn.XLOOKUP(Tabuľka9[[#This Row],[položka]],#REF!,#REF!)</f>
        <v>#REF!</v>
      </c>
      <c r="I1860" s="15">
        <f>Tabuľka9[[#This Row],[Aktuálna cena v RZ s DPH]]*Tabuľka9[[#This Row],[Priemerný odber za mesiac]]</f>
        <v>0</v>
      </c>
      <c r="K1860" s="17" t="e">
        <f>Tabuľka9[[#This Row],[Cena za MJ s DPH]]*Tabuľka9[[#This Row],[Predpokladaný odber počas 6 mesiacov]]</f>
        <v>#REF!</v>
      </c>
      <c r="L1860" s="1">
        <v>42195438</v>
      </c>
      <c r="M1860" t="e">
        <f>_xlfn.XLOOKUP(Tabuľka9[[#This Row],[IČO]],#REF!,#REF!)</f>
        <v>#REF!</v>
      </c>
      <c r="N1860" t="e">
        <f>_xlfn.XLOOKUP(Tabuľka9[[#This Row],[IČO]],#REF!,#REF!)</f>
        <v>#REF!</v>
      </c>
    </row>
    <row r="1861" spans="1:14" hidden="1" x14ac:dyDescent="0.35">
      <c r="A1861" t="s">
        <v>125</v>
      </c>
      <c r="B1861" t="s">
        <v>179</v>
      </c>
      <c r="C1861" t="s">
        <v>13</v>
      </c>
      <c r="D1861" s="9">
        <v>3.9</v>
      </c>
      <c r="E1861" s="10">
        <f>IF(COUNTIF(cis_DPH!$B$2:$B$84,B1861)&gt;0,D1861*1.1,IF(COUNTIF(cis_DPH!$B$85:$B$171,B1861)&gt;0,D1861*1.2,"chyba"))</f>
        <v>4.68</v>
      </c>
      <c r="G1861" s="16" t="e">
        <f>_xlfn.XLOOKUP(Tabuľka9[[#This Row],[položka]],#REF!,#REF!)</f>
        <v>#REF!</v>
      </c>
      <c r="H1861">
        <v>1</v>
      </c>
      <c r="I1861" s="15">
        <f>Tabuľka9[[#This Row],[Aktuálna cena v RZ s DPH]]*Tabuľka9[[#This Row],[Priemerný odber za mesiac]]</f>
        <v>4.68</v>
      </c>
      <c r="J1861">
        <v>5</v>
      </c>
      <c r="K1861" s="17" t="e">
        <f>Tabuľka9[[#This Row],[Cena za MJ s DPH]]*Tabuľka9[[#This Row],[Predpokladaný odber počas 6 mesiacov]]</f>
        <v>#REF!</v>
      </c>
      <c r="L1861" s="1">
        <v>42195438</v>
      </c>
      <c r="M1861" t="e">
        <f>_xlfn.XLOOKUP(Tabuľka9[[#This Row],[IČO]],#REF!,#REF!)</f>
        <v>#REF!</v>
      </c>
      <c r="N1861" t="e">
        <f>_xlfn.XLOOKUP(Tabuľka9[[#This Row],[IČO]],#REF!,#REF!)</f>
        <v>#REF!</v>
      </c>
    </row>
    <row r="1862" spans="1:14" hidden="1" x14ac:dyDescent="0.35">
      <c r="A1862" t="s">
        <v>125</v>
      </c>
      <c r="B1862" t="s">
        <v>180</v>
      </c>
      <c r="C1862" t="s">
        <v>13</v>
      </c>
      <c r="E1862" s="10">
        <f>IF(COUNTIF(cis_DPH!$B$2:$B$84,B1862)&gt;0,D1862*1.1,IF(COUNTIF(cis_DPH!$B$85:$B$171,B1862)&gt;0,D1862*1.2,"chyba"))</f>
        <v>0</v>
      </c>
      <c r="G1862" s="16" t="e">
        <f>_xlfn.XLOOKUP(Tabuľka9[[#This Row],[položka]],#REF!,#REF!)</f>
        <v>#REF!</v>
      </c>
      <c r="H1862">
        <v>3</v>
      </c>
      <c r="I1862" s="15">
        <f>Tabuľka9[[#This Row],[Aktuálna cena v RZ s DPH]]*Tabuľka9[[#This Row],[Priemerný odber za mesiac]]</f>
        <v>0</v>
      </c>
      <c r="J1862">
        <v>20</v>
      </c>
      <c r="K1862" s="17" t="e">
        <f>Tabuľka9[[#This Row],[Cena za MJ s DPH]]*Tabuľka9[[#This Row],[Predpokladaný odber počas 6 mesiacov]]</f>
        <v>#REF!</v>
      </c>
      <c r="L1862" s="1">
        <v>42195438</v>
      </c>
      <c r="M1862" t="e">
        <f>_xlfn.XLOOKUP(Tabuľka9[[#This Row],[IČO]],#REF!,#REF!)</f>
        <v>#REF!</v>
      </c>
      <c r="N1862" t="e">
        <f>_xlfn.XLOOKUP(Tabuľka9[[#This Row],[IČO]],#REF!,#REF!)</f>
        <v>#REF!</v>
      </c>
    </row>
    <row r="1863" spans="1:14" hidden="1" x14ac:dyDescent="0.35">
      <c r="A1863" t="s">
        <v>125</v>
      </c>
      <c r="B1863" t="s">
        <v>181</v>
      </c>
      <c r="C1863" t="s">
        <v>13</v>
      </c>
      <c r="D1863" s="9">
        <v>3.36</v>
      </c>
      <c r="E1863" s="10">
        <f>IF(COUNTIF(cis_DPH!$B$2:$B$84,B1863)&gt;0,D1863*1.1,IF(COUNTIF(cis_DPH!$B$85:$B$171,B1863)&gt;0,D1863*1.2,"chyba"))</f>
        <v>4.032</v>
      </c>
      <c r="G1863" s="16" t="e">
        <f>_xlfn.XLOOKUP(Tabuľka9[[#This Row],[položka]],#REF!,#REF!)</f>
        <v>#REF!</v>
      </c>
      <c r="H1863">
        <v>3</v>
      </c>
      <c r="I1863" s="15">
        <f>Tabuľka9[[#This Row],[Aktuálna cena v RZ s DPH]]*Tabuľka9[[#This Row],[Priemerný odber za mesiac]]</f>
        <v>12.096</v>
      </c>
      <c r="J1863">
        <v>18</v>
      </c>
      <c r="K1863" s="17" t="e">
        <f>Tabuľka9[[#This Row],[Cena za MJ s DPH]]*Tabuľka9[[#This Row],[Predpokladaný odber počas 6 mesiacov]]</f>
        <v>#REF!</v>
      </c>
      <c r="L1863" s="1">
        <v>42195438</v>
      </c>
      <c r="M1863" t="e">
        <f>_xlfn.XLOOKUP(Tabuľka9[[#This Row],[IČO]],#REF!,#REF!)</f>
        <v>#REF!</v>
      </c>
      <c r="N1863" t="e">
        <f>_xlfn.XLOOKUP(Tabuľka9[[#This Row],[IČO]],#REF!,#REF!)</f>
        <v>#REF!</v>
      </c>
    </row>
    <row r="1864" spans="1:14" hidden="1" x14ac:dyDescent="0.35">
      <c r="A1864" t="s">
        <v>125</v>
      </c>
      <c r="B1864" t="s">
        <v>182</v>
      </c>
      <c r="C1864" t="s">
        <v>13</v>
      </c>
      <c r="E1864" s="10">
        <f>IF(COUNTIF(cis_DPH!$B$2:$B$84,B1864)&gt;0,D1864*1.1,IF(COUNTIF(cis_DPH!$B$85:$B$171,B1864)&gt;0,D1864*1.2,"chyba"))</f>
        <v>0</v>
      </c>
      <c r="G1864" s="16" t="e">
        <f>_xlfn.XLOOKUP(Tabuľka9[[#This Row],[položka]],#REF!,#REF!)</f>
        <v>#REF!</v>
      </c>
      <c r="I1864" s="15">
        <f>Tabuľka9[[#This Row],[Aktuálna cena v RZ s DPH]]*Tabuľka9[[#This Row],[Priemerný odber za mesiac]]</f>
        <v>0</v>
      </c>
      <c r="K1864" s="17" t="e">
        <f>Tabuľka9[[#This Row],[Cena za MJ s DPH]]*Tabuľka9[[#This Row],[Predpokladaný odber počas 6 mesiacov]]</f>
        <v>#REF!</v>
      </c>
      <c r="L1864" s="1">
        <v>42195438</v>
      </c>
      <c r="M1864" t="e">
        <f>_xlfn.XLOOKUP(Tabuľka9[[#This Row],[IČO]],#REF!,#REF!)</f>
        <v>#REF!</v>
      </c>
      <c r="N1864" t="e">
        <f>_xlfn.XLOOKUP(Tabuľka9[[#This Row],[IČO]],#REF!,#REF!)</f>
        <v>#REF!</v>
      </c>
    </row>
    <row r="1865" spans="1:14" hidden="1" x14ac:dyDescent="0.35">
      <c r="A1865" t="s">
        <v>125</v>
      </c>
      <c r="B1865" t="s">
        <v>183</v>
      </c>
      <c r="C1865" t="s">
        <v>13</v>
      </c>
      <c r="E1865" s="10">
        <f>IF(COUNTIF(cis_DPH!$B$2:$B$84,B1865)&gt;0,D1865*1.1,IF(COUNTIF(cis_DPH!$B$85:$B$171,B1865)&gt;0,D1865*1.2,"chyba"))</f>
        <v>0</v>
      </c>
      <c r="G1865" s="16" t="e">
        <f>_xlfn.XLOOKUP(Tabuľka9[[#This Row],[položka]],#REF!,#REF!)</f>
        <v>#REF!</v>
      </c>
      <c r="I1865" s="15">
        <f>Tabuľka9[[#This Row],[Aktuálna cena v RZ s DPH]]*Tabuľka9[[#This Row],[Priemerný odber za mesiac]]</f>
        <v>0</v>
      </c>
      <c r="K1865" s="17" t="e">
        <f>Tabuľka9[[#This Row],[Cena za MJ s DPH]]*Tabuľka9[[#This Row],[Predpokladaný odber počas 6 mesiacov]]</f>
        <v>#REF!</v>
      </c>
      <c r="L1865" s="1">
        <v>42195438</v>
      </c>
      <c r="M1865" t="e">
        <f>_xlfn.XLOOKUP(Tabuľka9[[#This Row],[IČO]],#REF!,#REF!)</f>
        <v>#REF!</v>
      </c>
      <c r="N1865" t="e">
        <f>_xlfn.XLOOKUP(Tabuľka9[[#This Row],[IČO]],#REF!,#REF!)</f>
        <v>#REF!</v>
      </c>
    </row>
    <row r="1866" spans="1:14" hidden="1" x14ac:dyDescent="0.35">
      <c r="A1866" t="s">
        <v>125</v>
      </c>
      <c r="B1866" t="s">
        <v>184</v>
      </c>
      <c r="C1866" t="s">
        <v>13</v>
      </c>
      <c r="E1866" s="10">
        <f>IF(COUNTIF(cis_DPH!$B$2:$B$84,B1866)&gt;0,D1866*1.1,IF(COUNTIF(cis_DPH!$B$85:$B$171,B1866)&gt;0,D1866*1.2,"chyba"))</f>
        <v>0</v>
      </c>
      <c r="G1866" s="16" t="e">
        <f>_xlfn.XLOOKUP(Tabuľka9[[#This Row],[položka]],#REF!,#REF!)</f>
        <v>#REF!</v>
      </c>
      <c r="I1866" s="15">
        <f>Tabuľka9[[#This Row],[Aktuálna cena v RZ s DPH]]*Tabuľka9[[#This Row],[Priemerný odber za mesiac]]</f>
        <v>0</v>
      </c>
      <c r="K1866" s="17" t="e">
        <f>Tabuľka9[[#This Row],[Cena za MJ s DPH]]*Tabuľka9[[#This Row],[Predpokladaný odber počas 6 mesiacov]]</f>
        <v>#REF!</v>
      </c>
      <c r="L1866" s="1">
        <v>42195438</v>
      </c>
      <c r="M1866" t="e">
        <f>_xlfn.XLOOKUP(Tabuľka9[[#This Row],[IČO]],#REF!,#REF!)</f>
        <v>#REF!</v>
      </c>
      <c r="N1866" t="e">
        <f>_xlfn.XLOOKUP(Tabuľka9[[#This Row],[IČO]],#REF!,#REF!)</f>
        <v>#REF!</v>
      </c>
    </row>
    <row r="1867" spans="1:14" hidden="1" x14ac:dyDescent="0.35">
      <c r="A1867" t="s">
        <v>125</v>
      </c>
      <c r="B1867" t="s">
        <v>185</v>
      </c>
      <c r="C1867" t="s">
        <v>13</v>
      </c>
      <c r="E1867" s="10">
        <f>IF(COUNTIF(cis_DPH!$B$2:$B$84,B1867)&gt;0,D1867*1.1,IF(COUNTIF(cis_DPH!$B$85:$B$171,B1867)&gt;0,D1867*1.2,"chyba"))</f>
        <v>0</v>
      </c>
      <c r="G1867" s="16" t="e">
        <f>_xlfn.XLOOKUP(Tabuľka9[[#This Row],[položka]],#REF!,#REF!)</f>
        <v>#REF!</v>
      </c>
      <c r="I1867" s="15">
        <f>Tabuľka9[[#This Row],[Aktuálna cena v RZ s DPH]]*Tabuľka9[[#This Row],[Priemerný odber za mesiac]]</f>
        <v>0</v>
      </c>
      <c r="K1867" s="17" t="e">
        <f>Tabuľka9[[#This Row],[Cena za MJ s DPH]]*Tabuľka9[[#This Row],[Predpokladaný odber počas 6 mesiacov]]</f>
        <v>#REF!</v>
      </c>
      <c r="L1867" s="1">
        <v>42195438</v>
      </c>
      <c r="M1867" t="e">
        <f>_xlfn.XLOOKUP(Tabuľka9[[#This Row],[IČO]],#REF!,#REF!)</f>
        <v>#REF!</v>
      </c>
      <c r="N1867" t="e">
        <f>_xlfn.XLOOKUP(Tabuľka9[[#This Row],[IČO]],#REF!,#REF!)</f>
        <v>#REF!</v>
      </c>
    </row>
    <row r="1868" spans="1:14" hidden="1" x14ac:dyDescent="0.35">
      <c r="A1868" t="s">
        <v>125</v>
      </c>
      <c r="B1868" t="s">
        <v>186</v>
      </c>
      <c r="C1868" t="s">
        <v>13</v>
      </c>
      <c r="E1868" s="10">
        <f>IF(COUNTIF(cis_DPH!$B$2:$B$84,B1868)&gt;0,D1868*1.1,IF(COUNTIF(cis_DPH!$B$85:$B$171,B1868)&gt;0,D1868*1.2,"chyba"))</f>
        <v>0</v>
      </c>
      <c r="G1868" s="16" t="e">
        <f>_xlfn.XLOOKUP(Tabuľka9[[#This Row],[položka]],#REF!,#REF!)</f>
        <v>#REF!</v>
      </c>
      <c r="I1868" s="15">
        <f>Tabuľka9[[#This Row],[Aktuálna cena v RZ s DPH]]*Tabuľka9[[#This Row],[Priemerný odber za mesiac]]</f>
        <v>0</v>
      </c>
      <c r="K1868" s="17" t="e">
        <f>Tabuľka9[[#This Row],[Cena za MJ s DPH]]*Tabuľka9[[#This Row],[Predpokladaný odber počas 6 mesiacov]]</f>
        <v>#REF!</v>
      </c>
      <c r="L1868" s="1">
        <v>42195438</v>
      </c>
      <c r="M1868" t="e">
        <f>_xlfn.XLOOKUP(Tabuľka9[[#This Row],[IČO]],#REF!,#REF!)</f>
        <v>#REF!</v>
      </c>
      <c r="N1868" t="e">
        <f>_xlfn.XLOOKUP(Tabuľka9[[#This Row],[IČO]],#REF!,#REF!)</f>
        <v>#REF!</v>
      </c>
    </row>
    <row r="1869" spans="1:14" hidden="1" x14ac:dyDescent="0.35">
      <c r="A1869" t="s">
        <v>95</v>
      </c>
      <c r="B1869" t="s">
        <v>187</v>
      </c>
      <c r="C1869" t="s">
        <v>48</v>
      </c>
      <c r="D1869" s="9">
        <v>0.94199999999999995</v>
      </c>
      <c r="E1869" s="10">
        <f>IF(COUNTIF(cis_DPH!$B$2:$B$84,B1869)&gt;0,D1869*1.1,IF(COUNTIF(cis_DPH!$B$85:$B$171,B1869)&gt;0,D1869*1.2,"chyba"))</f>
        <v>1.0362</v>
      </c>
      <c r="G1869" s="16" t="e">
        <f>_xlfn.XLOOKUP(Tabuľka9[[#This Row],[položka]],#REF!,#REF!)</f>
        <v>#REF!</v>
      </c>
      <c r="H1869">
        <v>3</v>
      </c>
      <c r="I1869" s="15">
        <f>Tabuľka9[[#This Row],[Aktuálna cena v RZ s DPH]]*Tabuľka9[[#This Row],[Priemerný odber za mesiac]]</f>
        <v>3.1086</v>
      </c>
      <c r="J1869">
        <v>20</v>
      </c>
      <c r="K1869" s="17" t="e">
        <f>Tabuľka9[[#This Row],[Cena za MJ s DPH]]*Tabuľka9[[#This Row],[Predpokladaný odber počas 6 mesiacov]]</f>
        <v>#REF!</v>
      </c>
      <c r="L1869" s="1">
        <v>42195438</v>
      </c>
      <c r="M1869" t="e">
        <f>_xlfn.XLOOKUP(Tabuľka9[[#This Row],[IČO]],#REF!,#REF!)</f>
        <v>#REF!</v>
      </c>
      <c r="N1869" t="e">
        <f>_xlfn.XLOOKUP(Tabuľka9[[#This Row],[IČO]],#REF!,#REF!)</f>
        <v>#REF!</v>
      </c>
    </row>
    <row r="1870" spans="1:14" hidden="1" x14ac:dyDescent="0.35">
      <c r="A1870" t="s">
        <v>95</v>
      </c>
      <c r="B1870" t="s">
        <v>188</v>
      </c>
      <c r="C1870" t="s">
        <v>13</v>
      </c>
      <c r="E1870" s="10">
        <f>IF(COUNTIF(cis_DPH!$B$2:$B$84,B1870)&gt;0,D1870*1.1,IF(COUNTIF(cis_DPH!$B$85:$B$171,B1870)&gt;0,D1870*1.2,"chyba"))</f>
        <v>0</v>
      </c>
      <c r="G1870" s="16" t="e">
        <f>_xlfn.XLOOKUP(Tabuľka9[[#This Row],[položka]],#REF!,#REF!)</f>
        <v>#REF!</v>
      </c>
      <c r="I1870" s="15">
        <f>Tabuľka9[[#This Row],[Aktuálna cena v RZ s DPH]]*Tabuľka9[[#This Row],[Priemerný odber za mesiac]]</f>
        <v>0</v>
      </c>
      <c r="K1870" s="17" t="e">
        <f>Tabuľka9[[#This Row],[Cena za MJ s DPH]]*Tabuľka9[[#This Row],[Predpokladaný odber počas 6 mesiacov]]</f>
        <v>#REF!</v>
      </c>
      <c r="L1870" s="1">
        <v>42195438</v>
      </c>
      <c r="M1870" t="e">
        <f>_xlfn.XLOOKUP(Tabuľka9[[#This Row],[IČO]],#REF!,#REF!)</f>
        <v>#REF!</v>
      </c>
      <c r="N1870" t="e">
        <f>_xlfn.XLOOKUP(Tabuľka9[[#This Row],[IČO]],#REF!,#REF!)</f>
        <v>#REF!</v>
      </c>
    </row>
    <row r="1871" spans="1:14" hidden="1" x14ac:dyDescent="0.35">
      <c r="A1871" t="s">
        <v>95</v>
      </c>
      <c r="B1871" t="s">
        <v>189</v>
      </c>
      <c r="C1871" t="s">
        <v>13</v>
      </c>
      <c r="D1871" s="9">
        <v>2.7130000000000001</v>
      </c>
      <c r="E1871" s="10">
        <f>IF(COUNTIF(cis_DPH!$B$2:$B$84,B1871)&gt;0,D1871*1.1,IF(COUNTIF(cis_DPH!$B$85:$B$171,B1871)&gt;0,D1871*1.2,"chyba"))</f>
        <v>2.9843000000000002</v>
      </c>
      <c r="G1871" s="16" t="e">
        <f>_xlfn.XLOOKUP(Tabuľka9[[#This Row],[položka]],#REF!,#REF!)</f>
        <v>#REF!</v>
      </c>
      <c r="H1871">
        <v>3</v>
      </c>
      <c r="I1871" s="15">
        <f>Tabuľka9[[#This Row],[Aktuálna cena v RZ s DPH]]*Tabuľka9[[#This Row],[Priemerný odber za mesiac]]</f>
        <v>8.9528999999999996</v>
      </c>
      <c r="J1871">
        <v>16</v>
      </c>
      <c r="K1871" s="17" t="e">
        <f>Tabuľka9[[#This Row],[Cena za MJ s DPH]]*Tabuľka9[[#This Row],[Predpokladaný odber počas 6 mesiacov]]</f>
        <v>#REF!</v>
      </c>
      <c r="L1871" s="1">
        <v>42195438</v>
      </c>
      <c r="M1871" t="e">
        <f>_xlfn.XLOOKUP(Tabuľka9[[#This Row],[IČO]],#REF!,#REF!)</f>
        <v>#REF!</v>
      </c>
      <c r="N1871" t="e">
        <f>_xlfn.XLOOKUP(Tabuľka9[[#This Row],[IČO]],#REF!,#REF!)</f>
        <v>#REF!</v>
      </c>
    </row>
    <row r="1872" spans="1:14" hidden="1" x14ac:dyDescent="0.35">
      <c r="A1872" t="s">
        <v>10</v>
      </c>
      <c r="B1872" t="s">
        <v>11</v>
      </c>
      <c r="C1872" t="s">
        <v>13</v>
      </c>
      <c r="E1872" s="10">
        <f>IF(COUNTIF(cis_DPH!$B$2:$B$84,B1872)&gt;0,D1872*1.1,IF(COUNTIF(cis_DPH!$B$85:$B$171,B1872)&gt;0,D1872*1.2,"chyba"))</f>
        <v>0</v>
      </c>
      <c r="G1872" s="16" t="e">
        <f>_xlfn.XLOOKUP(Tabuľka9[[#This Row],[položka]],#REF!,#REF!)</f>
        <v>#REF!</v>
      </c>
      <c r="I1872" s="15">
        <f>Tabuľka9[[#This Row],[Aktuálna cena v RZ s DPH]]*Tabuľka9[[#This Row],[Priemerný odber za mesiac]]</f>
        <v>0</v>
      </c>
      <c r="K1872" s="17" t="e">
        <f>Tabuľka9[[#This Row],[Cena za MJ s DPH]]*Tabuľka9[[#This Row],[Predpokladaný odber počas 6 mesiacov]]</f>
        <v>#REF!</v>
      </c>
      <c r="L1872" s="1">
        <v>42317673</v>
      </c>
      <c r="M1872" t="e">
        <f>_xlfn.XLOOKUP(Tabuľka9[[#This Row],[IČO]],#REF!,#REF!)</f>
        <v>#REF!</v>
      </c>
      <c r="N1872" t="e">
        <f>_xlfn.XLOOKUP(Tabuľka9[[#This Row],[IČO]],#REF!,#REF!)</f>
        <v>#REF!</v>
      </c>
    </row>
    <row r="1873" spans="1:14" hidden="1" x14ac:dyDescent="0.35">
      <c r="A1873" t="s">
        <v>10</v>
      </c>
      <c r="B1873" t="s">
        <v>12</v>
      </c>
      <c r="C1873" t="s">
        <v>13</v>
      </c>
      <c r="D1873" s="9">
        <v>0.7</v>
      </c>
      <c r="E1873" s="10">
        <f>IF(COUNTIF(cis_DPH!$B$2:$B$84,B1873)&gt;0,D1873*1.1,IF(COUNTIF(cis_DPH!$B$85:$B$171,B1873)&gt;0,D1873*1.2,"chyba"))</f>
        <v>0.77</v>
      </c>
      <c r="G1873" s="16" t="e">
        <f>_xlfn.XLOOKUP(Tabuľka9[[#This Row],[položka]],#REF!,#REF!)</f>
        <v>#REF!</v>
      </c>
      <c r="H1873">
        <v>10</v>
      </c>
      <c r="I1873" s="15">
        <f>Tabuľka9[[#This Row],[Aktuálna cena v RZ s DPH]]*Tabuľka9[[#This Row],[Priemerný odber za mesiac]]</f>
        <v>7.7</v>
      </c>
      <c r="J1873">
        <v>30</v>
      </c>
      <c r="K1873" s="17" t="e">
        <f>Tabuľka9[[#This Row],[Cena za MJ s DPH]]*Tabuľka9[[#This Row],[Predpokladaný odber počas 6 mesiacov]]</f>
        <v>#REF!</v>
      </c>
      <c r="L1873" s="1">
        <v>42317673</v>
      </c>
      <c r="M1873" t="e">
        <f>_xlfn.XLOOKUP(Tabuľka9[[#This Row],[IČO]],#REF!,#REF!)</f>
        <v>#REF!</v>
      </c>
      <c r="N1873" t="e">
        <f>_xlfn.XLOOKUP(Tabuľka9[[#This Row],[IČO]],#REF!,#REF!)</f>
        <v>#REF!</v>
      </c>
    </row>
    <row r="1874" spans="1:14" hidden="1" x14ac:dyDescent="0.35">
      <c r="A1874" t="s">
        <v>10</v>
      </c>
      <c r="B1874" t="s">
        <v>14</v>
      </c>
      <c r="C1874" t="s">
        <v>13</v>
      </c>
      <c r="D1874" s="9">
        <v>1.1000000000000001</v>
      </c>
      <c r="E1874" s="10">
        <f>IF(COUNTIF(cis_DPH!$B$2:$B$84,B1874)&gt;0,D1874*1.1,IF(COUNTIF(cis_DPH!$B$85:$B$171,B1874)&gt;0,D1874*1.2,"chyba"))</f>
        <v>1.32</v>
      </c>
      <c r="G1874" s="16" t="e">
        <f>_xlfn.XLOOKUP(Tabuľka9[[#This Row],[položka]],#REF!,#REF!)</f>
        <v>#REF!</v>
      </c>
      <c r="H1874">
        <v>30</v>
      </c>
      <c r="I1874" s="15">
        <f>Tabuľka9[[#This Row],[Aktuálna cena v RZ s DPH]]*Tabuľka9[[#This Row],[Priemerný odber za mesiac]]</f>
        <v>39.6</v>
      </c>
      <c r="J1874">
        <v>100</v>
      </c>
      <c r="K1874" s="17" t="e">
        <f>Tabuľka9[[#This Row],[Cena za MJ s DPH]]*Tabuľka9[[#This Row],[Predpokladaný odber počas 6 mesiacov]]</f>
        <v>#REF!</v>
      </c>
      <c r="L1874" s="1">
        <v>42317673</v>
      </c>
      <c r="M1874" t="e">
        <f>_xlfn.XLOOKUP(Tabuľka9[[#This Row],[IČO]],#REF!,#REF!)</f>
        <v>#REF!</v>
      </c>
      <c r="N1874" t="e">
        <f>_xlfn.XLOOKUP(Tabuľka9[[#This Row],[IČO]],#REF!,#REF!)</f>
        <v>#REF!</v>
      </c>
    </row>
    <row r="1875" spans="1:14" hidden="1" x14ac:dyDescent="0.35">
      <c r="A1875" t="s">
        <v>10</v>
      </c>
      <c r="B1875" t="s">
        <v>15</v>
      </c>
      <c r="C1875" t="s">
        <v>13</v>
      </c>
      <c r="D1875" s="9">
        <v>0.49</v>
      </c>
      <c r="E1875" s="10">
        <f>IF(COUNTIF(cis_DPH!$B$2:$B$84,B1875)&gt;0,D1875*1.1,IF(COUNTIF(cis_DPH!$B$85:$B$171,B1875)&gt;0,D1875*1.2,"chyba"))</f>
        <v>0.53900000000000003</v>
      </c>
      <c r="G1875" s="16" t="e">
        <f>_xlfn.XLOOKUP(Tabuľka9[[#This Row],[položka]],#REF!,#REF!)</f>
        <v>#REF!</v>
      </c>
      <c r="H1875">
        <v>40</v>
      </c>
      <c r="I1875" s="15">
        <f>Tabuľka9[[#This Row],[Aktuálna cena v RZ s DPH]]*Tabuľka9[[#This Row],[Priemerný odber za mesiac]]</f>
        <v>21.560000000000002</v>
      </c>
      <c r="J1875">
        <v>150</v>
      </c>
      <c r="K1875" s="17" t="e">
        <f>Tabuľka9[[#This Row],[Cena za MJ s DPH]]*Tabuľka9[[#This Row],[Predpokladaný odber počas 6 mesiacov]]</f>
        <v>#REF!</v>
      </c>
      <c r="L1875" s="1">
        <v>42317673</v>
      </c>
      <c r="M1875" t="e">
        <f>_xlfn.XLOOKUP(Tabuľka9[[#This Row],[IČO]],#REF!,#REF!)</f>
        <v>#REF!</v>
      </c>
      <c r="N1875" t="e">
        <f>_xlfn.XLOOKUP(Tabuľka9[[#This Row],[IČO]],#REF!,#REF!)</f>
        <v>#REF!</v>
      </c>
    </row>
    <row r="1876" spans="1:14" hidden="1" x14ac:dyDescent="0.35">
      <c r="A1876" t="s">
        <v>10</v>
      </c>
      <c r="B1876" t="s">
        <v>16</v>
      </c>
      <c r="C1876" t="s">
        <v>13</v>
      </c>
      <c r="E1876" s="10">
        <f>IF(COUNTIF(cis_DPH!$B$2:$B$84,B1876)&gt;0,D1876*1.1,IF(COUNTIF(cis_DPH!$B$85:$B$171,B1876)&gt;0,D1876*1.2,"chyba"))</f>
        <v>0</v>
      </c>
      <c r="G1876" s="16" t="e">
        <f>_xlfn.XLOOKUP(Tabuľka9[[#This Row],[položka]],#REF!,#REF!)</f>
        <v>#REF!</v>
      </c>
      <c r="I1876" s="15">
        <f>Tabuľka9[[#This Row],[Aktuálna cena v RZ s DPH]]*Tabuľka9[[#This Row],[Priemerný odber za mesiac]]</f>
        <v>0</v>
      </c>
      <c r="K1876" s="17" t="e">
        <f>Tabuľka9[[#This Row],[Cena za MJ s DPH]]*Tabuľka9[[#This Row],[Predpokladaný odber počas 6 mesiacov]]</f>
        <v>#REF!</v>
      </c>
      <c r="L1876" s="1">
        <v>42317673</v>
      </c>
      <c r="M1876" t="e">
        <f>_xlfn.XLOOKUP(Tabuľka9[[#This Row],[IČO]],#REF!,#REF!)</f>
        <v>#REF!</v>
      </c>
      <c r="N1876" t="e">
        <f>_xlfn.XLOOKUP(Tabuľka9[[#This Row],[IČO]],#REF!,#REF!)</f>
        <v>#REF!</v>
      </c>
    </row>
    <row r="1877" spans="1:14" hidden="1" x14ac:dyDescent="0.35">
      <c r="A1877" t="s">
        <v>10</v>
      </c>
      <c r="B1877" t="s">
        <v>17</v>
      </c>
      <c r="C1877" t="s">
        <v>13</v>
      </c>
      <c r="E1877" s="10">
        <f>IF(COUNTIF(cis_DPH!$B$2:$B$84,B1877)&gt;0,D1877*1.1,IF(COUNTIF(cis_DPH!$B$85:$B$171,B1877)&gt;0,D1877*1.2,"chyba"))</f>
        <v>0</v>
      </c>
      <c r="G1877" s="16" t="e">
        <f>_xlfn.XLOOKUP(Tabuľka9[[#This Row],[položka]],#REF!,#REF!)</f>
        <v>#REF!</v>
      </c>
      <c r="I1877" s="15">
        <f>Tabuľka9[[#This Row],[Aktuálna cena v RZ s DPH]]*Tabuľka9[[#This Row],[Priemerný odber za mesiac]]</f>
        <v>0</v>
      </c>
      <c r="K1877" s="17" t="e">
        <f>Tabuľka9[[#This Row],[Cena za MJ s DPH]]*Tabuľka9[[#This Row],[Predpokladaný odber počas 6 mesiacov]]</f>
        <v>#REF!</v>
      </c>
      <c r="L1877" s="1">
        <v>42317673</v>
      </c>
      <c r="M1877" t="e">
        <f>_xlfn.XLOOKUP(Tabuľka9[[#This Row],[IČO]],#REF!,#REF!)</f>
        <v>#REF!</v>
      </c>
      <c r="N1877" t="e">
        <f>_xlfn.XLOOKUP(Tabuľka9[[#This Row],[IČO]],#REF!,#REF!)</f>
        <v>#REF!</v>
      </c>
    </row>
    <row r="1878" spans="1:14" hidden="1" x14ac:dyDescent="0.35">
      <c r="A1878" t="s">
        <v>10</v>
      </c>
      <c r="B1878" t="s">
        <v>18</v>
      </c>
      <c r="C1878" t="s">
        <v>19</v>
      </c>
      <c r="E1878" s="10">
        <f>IF(COUNTIF(cis_DPH!$B$2:$B$84,B1878)&gt;0,D1878*1.1,IF(COUNTIF(cis_DPH!$B$85:$B$171,B1878)&gt;0,D1878*1.2,"chyba"))</f>
        <v>0</v>
      </c>
      <c r="G1878" s="16" t="e">
        <f>_xlfn.XLOOKUP(Tabuľka9[[#This Row],[položka]],#REF!,#REF!)</f>
        <v>#REF!</v>
      </c>
      <c r="I1878" s="15">
        <f>Tabuľka9[[#This Row],[Aktuálna cena v RZ s DPH]]*Tabuľka9[[#This Row],[Priemerný odber za mesiac]]</f>
        <v>0</v>
      </c>
      <c r="K1878" s="17" t="e">
        <f>Tabuľka9[[#This Row],[Cena za MJ s DPH]]*Tabuľka9[[#This Row],[Predpokladaný odber počas 6 mesiacov]]</f>
        <v>#REF!</v>
      </c>
      <c r="L1878" s="1">
        <v>42317673</v>
      </c>
      <c r="M1878" t="e">
        <f>_xlfn.XLOOKUP(Tabuľka9[[#This Row],[IČO]],#REF!,#REF!)</f>
        <v>#REF!</v>
      </c>
      <c r="N1878" t="e">
        <f>_xlfn.XLOOKUP(Tabuľka9[[#This Row],[IČO]],#REF!,#REF!)</f>
        <v>#REF!</v>
      </c>
    </row>
    <row r="1879" spans="1:14" hidden="1" x14ac:dyDescent="0.35">
      <c r="A1879" t="s">
        <v>10</v>
      </c>
      <c r="B1879" t="s">
        <v>20</v>
      </c>
      <c r="C1879" t="s">
        <v>13</v>
      </c>
      <c r="D1879" s="9">
        <v>4.5</v>
      </c>
      <c r="E1879" s="10">
        <f>IF(COUNTIF(cis_DPH!$B$2:$B$84,B1879)&gt;0,D1879*1.1,IF(COUNTIF(cis_DPH!$B$85:$B$171,B1879)&gt;0,D1879*1.2,"chyba"))</f>
        <v>4.95</v>
      </c>
      <c r="G1879" s="16" t="e">
        <f>_xlfn.XLOOKUP(Tabuľka9[[#This Row],[položka]],#REF!,#REF!)</f>
        <v>#REF!</v>
      </c>
      <c r="H1879">
        <v>5</v>
      </c>
      <c r="I1879" s="15">
        <f>Tabuľka9[[#This Row],[Aktuálna cena v RZ s DPH]]*Tabuľka9[[#This Row],[Priemerný odber za mesiac]]</f>
        <v>24.75</v>
      </c>
      <c r="J1879">
        <v>20</v>
      </c>
      <c r="K1879" s="17" t="e">
        <f>Tabuľka9[[#This Row],[Cena za MJ s DPH]]*Tabuľka9[[#This Row],[Predpokladaný odber počas 6 mesiacov]]</f>
        <v>#REF!</v>
      </c>
      <c r="L1879" s="1">
        <v>42317673</v>
      </c>
      <c r="M1879" t="e">
        <f>_xlfn.XLOOKUP(Tabuľka9[[#This Row],[IČO]],#REF!,#REF!)</f>
        <v>#REF!</v>
      </c>
      <c r="N1879" t="e">
        <f>_xlfn.XLOOKUP(Tabuľka9[[#This Row],[IČO]],#REF!,#REF!)</f>
        <v>#REF!</v>
      </c>
    </row>
    <row r="1880" spans="1:14" hidden="1" x14ac:dyDescent="0.35">
      <c r="A1880" t="s">
        <v>10</v>
      </c>
      <c r="B1880" t="s">
        <v>21</v>
      </c>
      <c r="C1880" t="s">
        <v>13</v>
      </c>
      <c r="D1880" s="9">
        <v>0.5</v>
      </c>
      <c r="E1880" s="10">
        <f>IF(COUNTIF(cis_DPH!$B$2:$B$84,B1880)&gt;0,D1880*1.1,IF(COUNTIF(cis_DPH!$B$85:$B$171,B1880)&gt;0,D1880*1.2,"chyba"))</f>
        <v>0.6</v>
      </c>
      <c r="G1880" s="16" t="e">
        <f>_xlfn.XLOOKUP(Tabuľka9[[#This Row],[položka]],#REF!,#REF!)</f>
        <v>#REF!</v>
      </c>
      <c r="H1880">
        <v>20</v>
      </c>
      <c r="I1880" s="15">
        <f>Tabuľka9[[#This Row],[Aktuálna cena v RZ s DPH]]*Tabuľka9[[#This Row],[Priemerný odber za mesiac]]</f>
        <v>12</v>
      </c>
      <c r="J1880">
        <v>70</v>
      </c>
      <c r="K1880" s="17" t="e">
        <f>Tabuľka9[[#This Row],[Cena za MJ s DPH]]*Tabuľka9[[#This Row],[Predpokladaný odber počas 6 mesiacov]]</f>
        <v>#REF!</v>
      </c>
      <c r="L1880" s="1">
        <v>42317673</v>
      </c>
      <c r="M1880" t="e">
        <f>_xlfn.XLOOKUP(Tabuľka9[[#This Row],[IČO]],#REF!,#REF!)</f>
        <v>#REF!</v>
      </c>
      <c r="N1880" t="e">
        <f>_xlfn.XLOOKUP(Tabuľka9[[#This Row],[IČO]],#REF!,#REF!)</f>
        <v>#REF!</v>
      </c>
    </row>
    <row r="1881" spans="1:14" hidden="1" x14ac:dyDescent="0.35">
      <c r="A1881" t="s">
        <v>10</v>
      </c>
      <c r="B1881" t="s">
        <v>22</v>
      </c>
      <c r="C1881" t="s">
        <v>13</v>
      </c>
      <c r="D1881" s="9">
        <v>2.1</v>
      </c>
      <c r="E1881" s="10">
        <f>IF(COUNTIF(cis_DPH!$B$2:$B$84,B1881)&gt;0,D1881*1.1,IF(COUNTIF(cis_DPH!$B$85:$B$171,B1881)&gt;0,D1881*1.2,"chyba"))</f>
        <v>2.3100000000000005</v>
      </c>
      <c r="G1881" s="16" t="e">
        <f>_xlfn.XLOOKUP(Tabuľka9[[#This Row],[položka]],#REF!,#REF!)</f>
        <v>#REF!</v>
      </c>
      <c r="H1881">
        <v>8</v>
      </c>
      <c r="I1881" s="15">
        <f>Tabuľka9[[#This Row],[Aktuálna cena v RZ s DPH]]*Tabuľka9[[#This Row],[Priemerný odber za mesiac]]</f>
        <v>18.480000000000004</v>
      </c>
      <c r="J1881">
        <v>40</v>
      </c>
      <c r="K1881" s="17" t="e">
        <f>Tabuľka9[[#This Row],[Cena za MJ s DPH]]*Tabuľka9[[#This Row],[Predpokladaný odber počas 6 mesiacov]]</f>
        <v>#REF!</v>
      </c>
      <c r="L1881" s="1">
        <v>42317673</v>
      </c>
      <c r="M1881" t="e">
        <f>_xlfn.XLOOKUP(Tabuľka9[[#This Row],[IČO]],#REF!,#REF!)</f>
        <v>#REF!</v>
      </c>
      <c r="N1881" t="e">
        <f>_xlfn.XLOOKUP(Tabuľka9[[#This Row],[IČO]],#REF!,#REF!)</f>
        <v>#REF!</v>
      </c>
    </row>
    <row r="1882" spans="1:14" hidden="1" x14ac:dyDescent="0.35">
      <c r="A1882" t="s">
        <v>10</v>
      </c>
      <c r="B1882" t="s">
        <v>23</v>
      </c>
      <c r="C1882" t="s">
        <v>13</v>
      </c>
      <c r="E1882" s="10">
        <f>IF(COUNTIF(cis_DPH!$B$2:$B$84,B1882)&gt;0,D1882*1.1,IF(COUNTIF(cis_DPH!$B$85:$B$171,B1882)&gt;0,D1882*1.2,"chyba"))</f>
        <v>0</v>
      </c>
      <c r="G1882" s="16" t="e">
        <f>_xlfn.XLOOKUP(Tabuľka9[[#This Row],[položka]],#REF!,#REF!)</f>
        <v>#REF!</v>
      </c>
      <c r="I1882" s="15">
        <f>Tabuľka9[[#This Row],[Aktuálna cena v RZ s DPH]]*Tabuľka9[[#This Row],[Priemerný odber za mesiac]]</f>
        <v>0</v>
      </c>
      <c r="K1882" s="17" t="e">
        <f>Tabuľka9[[#This Row],[Cena za MJ s DPH]]*Tabuľka9[[#This Row],[Predpokladaný odber počas 6 mesiacov]]</f>
        <v>#REF!</v>
      </c>
      <c r="L1882" s="1">
        <v>42317673</v>
      </c>
      <c r="M1882" t="e">
        <f>_xlfn.XLOOKUP(Tabuľka9[[#This Row],[IČO]],#REF!,#REF!)</f>
        <v>#REF!</v>
      </c>
      <c r="N1882" t="e">
        <f>_xlfn.XLOOKUP(Tabuľka9[[#This Row],[IČO]],#REF!,#REF!)</f>
        <v>#REF!</v>
      </c>
    </row>
    <row r="1883" spans="1:14" hidden="1" x14ac:dyDescent="0.35">
      <c r="A1883" t="s">
        <v>10</v>
      </c>
      <c r="B1883" t="s">
        <v>24</v>
      </c>
      <c r="C1883" t="s">
        <v>25</v>
      </c>
      <c r="E1883" s="10">
        <f>IF(COUNTIF(cis_DPH!$B$2:$B$84,B1883)&gt;0,D1883*1.1,IF(COUNTIF(cis_DPH!$B$85:$B$171,B1883)&gt;0,D1883*1.2,"chyba"))</f>
        <v>0</v>
      </c>
      <c r="G1883" s="16" t="e">
        <f>_xlfn.XLOOKUP(Tabuľka9[[#This Row],[položka]],#REF!,#REF!)</f>
        <v>#REF!</v>
      </c>
      <c r="I1883" s="15">
        <f>Tabuľka9[[#This Row],[Aktuálna cena v RZ s DPH]]*Tabuľka9[[#This Row],[Priemerný odber za mesiac]]</f>
        <v>0</v>
      </c>
      <c r="K1883" s="17" t="e">
        <f>Tabuľka9[[#This Row],[Cena za MJ s DPH]]*Tabuľka9[[#This Row],[Predpokladaný odber počas 6 mesiacov]]</f>
        <v>#REF!</v>
      </c>
      <c r="L1883" s="1">
        <v>42317673</v>
      </c>
      <c r="M1883" t="e">
        <f>_xlfn.XLOOKUP(Tabuľka9[[#This Row],[IČO]],#REF!,#REF!)</f>
        <v>#REF!</v>
      </c>
      <c r="N1883" t="e">
        <f>_xlfn.XLOOKUP(Tabuľka9[[#This Row],[IČO]],#REF!,#REF!)</f>
        <v>#REF!</v>
      </c>
    </row>
    <row r="1884" spans="1:14" hidden="1" x14ac:dyDescent="0.35">
      <c r="A1884" t="s">
        <v>10</v>
      </c>
      <c r="B1884" t="s">
        <v>26</v>
      </c>
      <c r="C1884" t="s">
        <v>13</v>
      </c>
      <c r="D1884" s="9">
        <v>5.0999999999999996</v>
      </c>
      <c r="E1884" s="10">
        <f>IF(COUNTIF(cis_DPH!$B$2:$B$84,B1884)&gt;0,D1884*1.1,IF(COUNTIF(cis_DPH!$B$85:$B$171,B1884)&gt;0,D1884*1.2,"chyba"))</f>
        <v>6.1199999999999992</v>
      </c>
      <c r="G1884" s="16" t="e">
        <f>_xlfn.XLOOKUP(Tabuľka9[[#This Row],[položka]],#REF!,#REF!)</f>
        <v>#REF!</v>
      </c>
      <c r="H1884">
        <v>10</v>
      </c>
      <c r="I1884" s="15">
        <f>Tabuľka9[[#This Row],[Aktuálna cena v RZ s DPH]]*Tabuľka9[[#This Row],[Priemerný odber za mesiac]]</f>
        <v>61.199999999999989</v>
      </c>
      <c r="J1884">
        <v>30</v>
      </c>
      <c r="K1884" s="17" t="e">
        <f>Tabuľka9[[#This Row],[Cena za MJ s DPH]]*Tabuľka9[[#This Row],[Predpokladaný odber počas 6 mesiacov]]</f>
        <v>#REF!</v>
      </c>
      <c r="L1884" s="1">
        <v>42317673</v>
      </c>
      <c r="M1884" t="e">
        <f>_xlfn.XLOOKUP(Tabuľka9[[#This Row],[IČO]],#REF!,#REF!)</f>
        <v>#REF!</v>
      </c>
      <c r="N1884" t="e">
        <f>_xlfn.XLOOKUP(Tabuľka9[[#This Row],[IČO]],#REF!,#REF!)</f>
        <v>#REF!</v>
      </c>
    </row>
    <row r="1885" spans="1:14" hidden="1" x14ac:dyDescent="0.35">
      <c r="A1885" t="s">
        <v>10</v>
      </c>
      <c r="B1885" t="s">
        <v>27</v>
      </c>
      <c r="C1885" t="s">
        <v>13</v>
      </c>
      <c r="D1885" s="9">
        <v>1.6</v>
      </c>
      <c r="E1885" s="10">
        <f>IF(COUNTIF(cis_DPH!$B$2:$B$84,B1885)&gt;0,D1885*1.1,IF(COUNTIF(cis_DPH!$B$85:$B$171,B1885)&gt;0,D1885*1.2,"chyba"))</f>
        <v>1.92</v>
      </c>
      <c r="G1885" s="16" t="e">
        <f>_xlfn.XLOOKUP(Tabuľka9[[#This Row],[položka]],#REF!,#REF!)</f>
        <v>#REF!</v>
      </c>
      <c r="H1885">
        <v>20</v>
      </c>
      <c r="I1885" s="15">
        <f>Tabuľka9[[#This Row],[Aktuálna cena v RZ s DPH]]*Tabuľka9[[#This Row],[Priemerný odber za mesiac]]</f>
        <v>38.4</v>
      </c>
      <c r="J1885">
        <v>100</v>
      </c>
      <c r="K1885" s="17" t="e">
        <f>Tabuľka9[[#This Row],[Cena za MJ s DPH]]*Tabuľka9[[#This Row],[Predpokladaný odber počas 6 mesiacov]]</f>
        <v>#REF!</v>
      </c>
      <c r="L1885" s="1">
        <v>42317673</v>
      </c>
      <c r="M1885" t="e">
        <f>_xlfn.XLOOKUP(Tabuľka9[[#This Row],[IČO]],#REF!,#REF!)</f>
        <v>#REF!</v>
      </c>
      <c r="N1885" t="e">
        <f>_xlfn.XLOOKUP(Tabuľka9[[#This Row],[IČO]],#REF!,#REF!)</f>
        <v>#REF!</v>
      </c>
    </row>
    <row r="1886" spans="1:14" hidden="1" x14ac:dyDescent="0.35">
      <c r="A1886" t="s">
        <v>10</v>
      </c>
      <c r="B1886" t="s">
        <v>28</v>
      </c>
      <c r="C1886" t="s">
        <v>13</v>
      </c>
      <c r="E1886" s="10">
        <f>IF(COUNTIF(cis_DPH!$B$2:$B$84,B1886)&gt;0,D1886*1.1,IF(COUNTIF(cis_DPH!$B$85:$B$171,B1886)&gt;0,D1886*1.2,"chyba"))</f>
        <v>0</v>
      </c>
      <c r="G1886" s="16" t="e">
        <f>_xlfn.XLOOKUP(Tabuľka9[[#This Row],[položka]],#REF!,#REF!)</f>
        <v>#REF!</v>
      </c>
      <c r="I1886" s="15">
        <f>Tabuľka9[[#This Row],[Aktuálna cena v RZ s DPH]]*Tabuľka9[[#This Row],[Priemerný odber za mesiac]]</f>
        <v>0</v>
      </c>
      <c r="K1886" s="17" t="e">
        <f>Tabuľka9[[#This Row],[Cena za MJ s DPH]]*Tabuľka9[[#This Row],[Predpokladaný odber počas 6 mesiacov]]</f>
        <v>#REF!</v>
      </c>
      <c r="L1886" s="1">
        <v>42317673</v>
      </c>
      <c r="M1886" t="e">
        <f>_xlfn.XLOOKUP(Tabuľka9[[#This Row],[IČO]],#REF!,#REF!)</f>
        <v>#REF!</v>
      </c>
      <c r="N1886" t="e">
        <f>_xlfn.XLOOKUP(Tabuľka9[[#This Row],[IČO]],#REF!,#REF!)</f>
        <v>#REF!</v>
      </c>
    </row>
    <row r="1887" spans="1:14" hidden="1" x14ac:dyDescent="0.35">
      <c r="A1887" t="s">
        <v>10</v>
      </c>
      <c r="B1887" t="s">
        <v>29</v>
      </c>
      <c r="C1887" t="s">
        <v>13</v>
      </c>
      <c r="D1887" s="9">
        <v>1.6</v>
      </c>
      <c r="E1887" s="10">
        <f>IF(COUNTIF(cis_DPH!$B$2:$B$84,B1887)&gt;0,D1887*1.1,IF(COUNTIF(cis_DPH!$B$85:$B$171,B1887)&gt;0,D1887*1.2,"chyba"))</f>
        <v>1.7600000000000002</v>
      </c>
      <c r="G1887" s="16" t="e">
        <f>_xlfn.XLOOKUP(Tabuľka9[[#This Row],[položka]],#REF!,#REF!)</f>
        <v>#REF!</v>
      </c>
      <c r="H1887">
        <v>30</v>
      </c>
      <c r="I1887" s="15">
        <f>Tabuľka9[[#This Row],[Aktuálna cena v RZ s DPH]]*Tabuľka9[[#This Row],[Priemerný odber za mesiac]]</f>
        <v>52.800000000000004</v>
      </c>
      <c r="J1887">
        <v>120</v>
      </c>
      <c r="K1887" s="17" t="e">
        <f>Tabuľka9[[#This Row],[Cena za MJ s DPH]]*Tabuľka9[[#This Row],[Predpokladaný odber počas 6 mesiacov]]</f>
        <v>#REF!</v>
      </c>
      <c r="L1887" s="1">
        <v>42317673</v>
      </c>
      <c r="M1887" t="e">
        <f>_xlfn.XLOOKUP(Tabuľka9[[#This Row],[IČO]],#REF!,#REF!)</f>
        <v>#REF!</v>
      </c>
      <c r="N1887" t="e">
        <f>_xlfn.XLOOKUP(Tabuľka9[[#This Row],[IČO]],#REF!,#REF!)</f>
        <v>#REF!</v>
      </c>
    </row>
    <row r="1888" spans="1:14" hidden="1" x14ac:dyDescent="0.35">
      <c r="A1888" t="s">
        <v>10</v>
      </c>
      <c r="B1888" t="s">
        <v>30</v>
      </c>
      <c r="C1888" t="s">
        <v>13</v>
      </c>
      <c r="D1888" s="9">
        <v>0.7</v>
      </c>
      <c r="E1888" s="10">
        <f>IF(COUNTIF(cis_DPH!$B$2:$B$84,B1888)&gt;0,D1888*1.1,IF(COUNTIF(cis_DPH!$B$85:$B$171,B1888)&gt;0,D1888*1.2,"chyba"))</f>
        <v>0.77</v>
      </c>
      <c r="G1888" s="16" t="e">
        <f>_xlfn.XLOOKUP(Tabuľka9[[#This Row],[položka]],#REF!,#REF!)</f>
        <v>#REF!</v>
      </c>
      <c r="H1888">
        <v>50</v>
      </c>
      <c r="I1888" s="15">
        <f>Tabuľka9[[#This Row],[Aktuálna cena v RZ s DPH]]*Tabuľka9[[#This Row],[Priemerný odber za mesiac]]</f>
        <v>38.5</v>
      </c>
      <c r="J1888">
        <v>200</v>
      </c>
      <c r="K1888" s="17" t="e">
        <f>Tabuľka9[[#This Row],[Cena za MJ s DPH]]*Tabuľka9[[#This Row],[Predpokladaný odber počas 6 mesiacov]]</f>
        <v>#REF!</v>
      </c>
      <c r="L1888" s="1">
        <v>42317673</v>
      </c>
      <c r="M1888" t="e">
        <f>_xlfn.XLOOKUP(Tabuľka9[[#This Row],[IČO]],#REF!,#REF!)</f>
        <v>#REF!</v>
      </c>
      <c r="N1888" t="e">
        <f>_xlfn.XLOOKUP(Tabuľka9[[#This Row],[IČO]],#REF!,#REF!)</f>
        <v>#REF!</v>
      </c>
    </row>
    <row r="1889" spans="1:14" hidden="1" x14ac:dyDescent="0.35">
      <c r="A1889" t="s">
        <v>10</v>
      </c>
      <c r="B1889" t="s">
        <v>31</v>
      </c>
      <c r="C1889" t="s">
        <v>13</v>
      </c>
      <c r="D1889" s="9">
        <v>0.9</v>
      </c>
      <c r="E1889" s="10">
        <f>IF(COUNTIF(cis_DPH!$B$2:$B$84,B1889)&gt;0,D1889*1.1,IF(COUNTIF(cis_DPH!$B$85:$B$171,B1889)&gt;0,D1889*1.2,"chyba"))</f>
        <v>0.9900000000000001</v>
      </c>
      <c r="G1889" s="16" t="e">
        <f>_xlfn.XLOOKUP(Tabuľka9[[#This Row],[položka]],#REF!,#REF!)</f>
        <v>#REF!</v>
      </c>
      <c r="H1889">
        <v>50</v>
      </c>
      <c r="I1889" s="15">
        <f>Tabuľka9[[#This Row],[Aktuálna cena v RZ s DPH]]*Tabuľka9[[#This Row],[Priemerný odber za mesiac]]</f>
        <v>49.500000000000007</v>
      </c>
      <c r="J1889">
        <v>200</v>
      </c>
      <c r="K1889" s="17" t="e">
        <f>Tabuľka9[[#This Row],[Cena za MJ s DPH]]*Tabuľka9[[#This Row],[Predpokladaný odber počas 6 mesiacov]]</f>
        <v>#REF!</v>
      </c>
      <c r="L1889" s="1">
        <v>42317673</v>
      </c>
      <c r="M1889" t="e">
        <f>_xlfn.XLOOKUP(Tabuľka9[[#This Row],[IČO]],#REF!,#REF!)</f>
        <v>#REF!</v>
      </c>
      <c r="N1889" t="e">
        <f>_xlfn.XLOOKUP(Tabuľka9[[#This Row],[IČO]],#REF!,#REF!)</f>
        <v>#REF!</v>
      </c>
    </row>
    <row r="1890" spans="1:14" hidden="1" x14ac:dyDescent="0.35">
      <c r="A1890" t="s">
        <v>10</v>
      </c>
      <c r="B1890" t="s">
        <v>32</v>
      </c>
      <c r="C1890" t="s">
        <v>19</v>
      </c>
      <c r="D1890" s="9">
        <v>0.5</v>
      </c>
      <c r="E1890" s="10">
        <f>IF(COUNTIF(cis_DPH!$B$2:$B$84,B1890)&gt;0,D1890*1.1,IF(COUNTIF(cis_DPH!$B$85:$B$171,B1890)&gt;0,D1890*1.2,"chyba"))</f>
        <v>0.55000000000000004</v>
      </c>
      <c r="G1890" s="16" t="e">
        <f>_xlfn.XLOOKUP(Tabuľka9[[#This Row],[položka]],#REF!,#REF!)</f>
        <v>#REF!</v>
      </c>
      <c r="H1890">
        <v>30</v>
      </c>
      <c r="I1890" s="15">
        <f>Tabuľka9[[#This Row],[Aktuálna cena v RZ s DPH]]*Tabuľka9[[#This Row],[Priemerný odber za mesiac]]</f>
        <v>16.5</v>
      </c>
      <c r="J1890">
        <v>60</v>
      </c>
      <c r="K1890" s="17" t="e">
        <f>Tabuľka9[[#This Row],[Cena za MJ s DPH]]*Tabuľka9[[#This Row],[Predpokladaný odber počas 6 mesiacov]]</f>
        <v>#REF!</v>
      </c>
      <c r="L1890" s="1">
        <v>42317673</v>
      </c>
      <c r="M1890" t="e">
        <f>_xlfn.XLOOKUP(Tabuľka9[[#This Row],[IČO]],#REF!,#REF!)</f>
        <v>#REF!</v>
      </c>
      <c r="N1890" t="e">
        <f>_xlfn.XLOOKUP(Tabuľka9[[#This Row],[IČO]],#REF!,#REF!)</f>
        <v>#REF!</v>
      </c>
    </row>
    <row r="1891" spans="1:14" hidden="1" x14ac:dyDescent="0.35">
      <c r="A1891" t="s">
        <v>10</v>
      </c>
      <c r="B1891" t="s">
        <v>33</v>
      </c>
      <c r="C1891" t="s">
        <v>13</v>
      </c>
      <c r="D1891" s="9">
        <v>0.5</v>
      </c>
      <c r="E1891" s="10">
        <f>IF(COUNTIF(cis_DPH!$B$2:$B$84,B1891)&gt;0,D1891*1.1,IF(COUNTIF(cis_DPH!$B$85:$B$171,B1891)&gt;0,D1891*1.2,"chyba"))</f>
        <v>0.55000000000000004</v>
      </c>
      <c r="G1891" s="16" t="e">
        <f>_xlfn.XLOOKUP(Tabuľka9[[#This Row],[položka]],#REF!,#REF!)</f>
        <v>#REF!</v>
      </c>
      <c r="H1891">
        <v>15</v>
      </c>
      <c r="I1891" s="15">
        <f>Tabuľka9[[#This Row],[Aktuálna cena v RZ s DPH]]*Tabuľka9[[#This Row],[Priemerný odber za mesiac]]</f>
        <v>8.25</v>
      </c>
      <c r="J1891">
        <v>50</v>
      </c>
      <c r="K1891" s="17" t="e">
        <f>Tabuľka9[[#This Row],[Cena za MJ s DPH]]*Tabuľka9[[#This Row],[Predpokladaný odber počas 6 mesiacov]]</f>
        <v>#REF!</v>
      </c>
      <c r="L1891" s="1">
        <v>42317673</v>
      </c>
      <c r="M1891" t="e">
        <f>_xlfn.XLOOKUP(Tabuľka9[[#This Row],[IČO]],#REF!,#REF!)</f>
        <v>#REF!</v>
      </c>
      <c r="N1891" t="e">
        <f>_xlfn.XLOOKUP(Tabuľka9[[#This Row],[IČO]],#REF!,#REF!)</f>
        <v>#REF!</v>
      </c>
    </row>
    <row r="1892" spans="1:14" hidden="1" x14ac:dyDescent="0.35">
      <c r="A1892" t="s">
        <v>10</v>
      </c>
      <c r="B1892" t="s">
        <v>34</v>
      </c>
      <c r="C1892" t="s">
        <v>13</v>
      </c>
      <c r="D1892" s="9">
        <v>1.2</v>
      </c>
      <c r="E1892" s="10">
        <f>IF(COUNTIF(cis_DPH!$B$2:$B$84,B1892)&gt;0,D1892*1.1,IF(COUNTIF(cis_DPH!$B$85:$B$171,B1892)&gt;0,D1892*1.2,"chyba"))</f>
        <v>1.32</v>
      </c>
      <c r="G1892" s="16" t="e">
        <f>_xlfn.XLOOKUP(Tabuľka9[[#This Row],[položka]],#REF!,#REF!)</f>
        <v>#REF!</v>
      </c>
      <c r="H1892">
        <v>25</v>
      </c>
      <c r="I1892" s="15">
        <f>Tabuľka9[[#This Row],[Aktuálna cena v RZ s DPH]]*Tabuľka9[[#This Row],[Priemerný odber za mesiac]]</f>
        <v>33</v>
      </c>
      <c r="J1892">
        <v>100</v>
      </c>
      <c r="K1892" s="17" t="e">
        <f>Tabuľka9[[#This Row],[Cena za MJ s DPH]]*Tabuľka9[[#This Row],[Predpokladaný odber počas 6 mesiacov]]</f>
        <v>#REF!</v>
      </c>
      <c r="L1892" s="1">
        <v>42317673</v>
      </c>
      <c r="M1892" t="e">
        <f>_xlfn.XLOOKUP(Tabuľka9[[#This Row],[IČO]],#REF!,#REF!)</f>
        <v>#REF!</v>
      </c>
      <c r="N1892" t="e">
        <f>_xlfn.XLOOKUP(Tabuľka9[[#This Row],[IČO]],#REF!,#REF!)</f>
        <v>#REF!</v>
      </c>
    </row>
    <row r="1893" spans="1:14" hidden="1" x14ac:dyDescent="0.35">
      <c r="A1893" t="s">
        <v>10</v>
      </c>
      <c r="B1893" t="s">
        <v>35</v>
      </c>
      <c r="C1893" t="s">
        <v>13</v>
      </c>
      <c r="D1893" s="9">
        <v>0.9</v>
      </c>
      <c r="E1893" s="10">
        <f>IF(COUNTIF(cis_DPH!$B$2:$B$84,B1893)&gt;0,D1893*1.1,IF(COUNTIF(cis_DPH!$B$85:$B$171,B1893)&gt;0,D1893*1.2,"chyba"))</f>
        <v>0.9900000000000001</v>
      </c>
      <c r="G1893" s="16" t="e">
        <f>_xlfn.XLOOKUP(Tabuľka9[[#This Row],[položka]],#REF!,#REF!)</f>
        <v>#REF!</v>
      </c>
      <c r="H1893">
        <v>20</v>
      </c>
      <c r="I1893" s="15">
        <f>Tabuľka9[[#This Row],[Aktuálna cena v RZ s DPH]]*Tabuľka9[[#This Row],[Priemerný odber za mesiac]]</f>
        <v>19.8</v>
      </c>
      <c r="J1893">
        <v>80</v>
      </c>
      <c r="K1893" s="17" t="e">
        <f>Tabuľka9[[#This Row],[Cena za MJ s DPH]]*Tabuľka9[[#This Row],[Predpokladaný odber počas 6 mesiacov]]</f>
        <v>#REF!</v>
      </c>
      <c r="L1893" s="1">
        <v>42317673</v>
      </c>
      <c r="M1893" t="e">
        <f>_xlfn.XLOOKUP(Tabuľka9[[#This Row],[IČO]],#REF!,#REF!)</f>
        <v>#REF!</v>
      </c>
      <c r="N1893" t="e">
        <f>_xlfn.XLOOKUP(Tabuľka9[[#This Row],[IČO]],#REF!,#REF!)</f>
        <v>#REF!</v>
      </c>
    </row>
    <row r="1894" spans="1:14" hidden="1" x14ac:dyDescent="0.35">
      <c r="A1894" t="s">
        <v>10</v>
      </c>
      <c r="B1894" t="s">
        <v>36</v>
      </c>
      <c r="C1894" t="s">
        <v>13</v>
      </c>
      <c r="E1894" s="10">
        <f>IF(COUNTIF(cis_DPH!$B$2:$B$84,B1894)&gt;0,D1894*1.1,IF(COUNTIF(cis_DPH!$B$85:$B$171,B1894)&gt;0,D1894*1.2,"chyba"))</f>
        <v>0</v>
      </c>
      <c r="G1894" s="16" t="e">
        <f>_xlfn.XLOOKUP(Tabuľka9[[#This Row],[položka]],#REF!,#REF!)</f>
        <v>#REF!</v>
      </c>
      <c r="I1894" s="15">
        <f>Tabuľka9[[#This Row],[Aktuálna cena v RZ s DPH]]*Tabuľka9[[#This Row],[Priemerný odber za mesiac]]</f>
        <v>0</v>
      </c>
      <c r="K1894" s="17" t="e">
        <f>Tabuľka9[[#This Row],[Cena za MJ s DPH]]*Tabuľka9[[#This Row],[Predpokladaný odber počas 6 mesiacov]]</f>
        <v>#REF!</v>
      </c>
      <c r="L1894" s="1">
        <v>42317673</v>
      </c>
      <c r="M1894" t="e">
        <f>_xlfn.XLOOKUP(Tabuľka9[[#This Row],[IČO]],#REF!,#REF!)</f>
        <v>#REF!</v>
      </c>
      <c r="N1894" t="e">
        <f>_xlfn.XLOOKUP(Tabuľka9[[#This Row],[IČO]],#REF!,#REF!)</f>
        <v>#REF!</v>
      </c>
    </row>
    <row r="1895" spans="1:14" hidden="1" x14ac:dyDescent="0.35">
      <c r="A1895" t="s">
        <v>10</v>
      </c>
      <c r="B1895" t="s">
        <v>37</v>
      </c>
      <c r="C1895" t="s">
        <v>13</v>
      </c>
      <c r="D1895" s="9">
        <v>0.4</v>
      </c>
      <c r="E1895" s="10">
        <f>IF(COUNTIF(cis_DPH!$B$2:$B$84,B1895)&gt;0,D1895*1.1,IF(COUNTIF(cis_DPH!$B$85:$B$171,B1895)&gt;0,D1895*1.2,"chyba"))</f>
        <v>0.44000000000000006</v>
      </c>
      <c r="G1895" s="16" t="e">
        <f>_xlfn.XLOOKUP(Tabuľka9[[#This Row],[položka]],#REF!,#REF!)</f>
        <v>#REF!</v>
      </c>
      <c r="H1895">
        <v>20</v>
      </c>
      <c r="I1895" s="15">
        <f>Tabuľka9[[#This Row],[Aktuálna cena v RZ s DPH]]*Tabuľka9[[#This Row],[Priemerný odber za mesiac]]</f>
        <v>8.8000000000000007</v>
      </c>
      <c r="J1895">
        <v>80</v>
      </c>
      <c r="K1895" s="17" t="e">
        <f>Tabuľka9[[#This Row],[Cena za MJ s DPH]]*Tabuľka9[[#This Row],[Predpokladaný odber počas 6 mesiacov]]</f>
        <v>#REF!</v>
      </c>
      <c r="L1895" s="1">
        <v>42317673</v>
      </c>
      <c r="M1895" t="e">
        <f>_xlfn.XLOOKUP(Tabuľka9[[#This Row],[IČO]],#REF!,#REF!)</f>
        <v>#REF!</v>
      </c>
      <c r="N1895" t="e">
        <f>_xlfn.XLOOKUP(Tabuľka9[[#This Row],[IČO]],#REF!,#REF!)</f>
        <v>#REF!</v>
      </c>
    </row>
    <row r="1896" spans="1:14" hidden="1" x14ac:dyDescent="0.35">
      <c r="A1896" t="s">
        <v>10</v>
      </c>
      <c r="B1896" t="s">
        <v>38</v>
      </c>
      <c r="C1896" t="s">
        <v>13</v>
      </c>
      <c r="D1896" s="9">
        <v>0.6</v>
      </c>
      <c r="E1896" s="10">
        <f>IF(COUNTIF(cis_DPH!$B$2:$B$84,B1896)&gt;0,D1896*1.1,IF(COUNTIF(cis_DPH!$B$85:$B$171,B1896)&gt;0,D1896*1.2,"chyba"))</f>
        <v>0.66</v>
      </c>
      <c r="G1896" s="16" t="e">
        <f>_xlfn.XLOOKUP(Tabuľka9[[#This Row],[položka]],#REF!,#REF!)</f>
        <v>#REF!</v>
      </c>
      <c r="H1896">
        <v>10</v>
      </c>
      <c r="I1896" s="15">
        <f>Tabuľka9[[#This Row],[Aktuálna cena v RZ s DPH]]*Tabuľka9[[#This Row],[Priemerný odber za mesiac]]</f>
        <v>6.6000000000000005</v>
      </c>
      <c r="J1896">
        <v>40</v>
      </c>
      <c r="K1896" s="17" t="e">
        <f>Tabuľka9[[#This Row],[Cena za MJ s DPH]]*Tabuľka9[[#This Row],[Predpokladaný odber počas 6 mesiacov]]</f>
        <v>#REF!</v>
      </c>
      <c r="L1896" s="1">
        <v>42317673</v>
      </c>
      <c r="M1896" t="e">
        <f>_xlfn.XLOOKUP(Tabuľka9[[#This Row],[IČO]],#REF!,#REF!)</f>
        <v>#REF!</v>
      </c>
      <c r="N1896" t="e">
        <f>_xlfn.XLOOKUP(Tabuľka9[[#This Row],[IČO]],#REF!,#REF!)</f>
        <v>#REF!</v>
      </c>
    </row>
    <row r="1897" spans="1:14" hidden="1" x14ac:dyDescent="0.35">
      <c r="A1897" t="s">
        <v>10</v>
      </c>
      <c r="B1897" t="s">
        <v>39</v>
      </c>
      <c r="C1897" t="s">
        <v>13</v>
      </c>
      <c r="D1897" s="9">
        <v>1.6</v>
      </c>
      <c r="E1897" s="10">
        <f>IF(COUNTIF(cis_DPH!$B$2:$B$84,B1897)&gt;0,D1897*1.1,IF(COUNTIF(cis_DPH!$B$85:$B$171,B1897)&gt;0,D1897*1.2,"chyba"))</f>
        <v>1.7600000000000002</v>
      </c>
      <c r="G1897" s="16" t="e">
        <f>_xlfn.XLOOKUP(Tabuľka9[[#This Row],[položka]],#REF!,#REF!)</f>
        <v>#REF!</v>
      </c>
      <c r="H1897">
        <v>15</v>
      </c>
      <c r="I1897" s="15">
        <f>Tabuľka9[[#This Row],[Aktuálna cena v RZ s DPH]]*Tabuľka9[[#This Row],[Priemerný odber za mesiac]]</f>
        <v>26.400000000000002</v>
      </c>
      <c r="J1897">
        <v>50</v>
      </c>
      <c r="K1897" s="17" t="e">
        <f>Tabuľka9[[#This Row],[Cena za MJ s DPH]]*Tabuľka9[[#This Row],[Predpokladaný odber počas 6 mesiacov]]</f>
        <v>#REF!</v>
      </c>
      <c r="L1897" s="1">
        <v>42317673</v>
      </c>
      <c r="M1897" t="e">
        <f>_xlfn.XLOOKUP(Tabuľka9[[#This Row],[IČO]],#REF!,#REF!)</f>
        <v>#REF!</v>
      </c>
      <c r="N1897" t="e">
        <f>_xlfn.XLOOKUP(Tabuľka9[[#This Row],[IČO]],#REF!,#REF!)</f>
        <v>#REF!</v>
      </c>
    </row>
    <row r="1898" spans="1:14" hidden="1" x14ac:dyDescent="0.35">
      <c r="A1898" t="s">
        <v>10</v>
      </c>
      <c r="B1898" t="s">
        <v>40</v>
      </c>
      <c r="C1898" t="s">
        <v>13</v>
      </c>
      <c r="E1898" s="10">
        <f>IF(COUNTIF(cis_DPH!$B$2:$B$84,B1898)&gt;0,D1898*1.1,IF(COUNTIF(cis_DPH!$B$85:$B$171,B1898)&gt;0,D1898*1.2,"chyba"))</f>
        <v>0</v>
      </c>
      <c r="G1898" s="16" t="e">
        <f>_xlfn.XLOOKUP(Tabuľka9[[#This Row],[položka]],#REF!,#REF!)</f>
        <v>#REF!</v>
      </c>
      <c r="I1898" s="15">
        <f>Tabuľka9[[#This Row],[Aktuálna cena v RZ s DPH]]*Tabuľka9[[#This Row],[Priemerný odber za mesiac]]</f>
        <v>0</v>
      </c>
      <c r="K1898" s="17" t="e">
        <f>Tabuľka9[[#This Row],[Cena za MJ s DPH]]*Tabuľka9[[#This Row],[Predpokladaný odber počas 6 mesiacov]]</f>
        <v>#REF!</v>
      </c>
      <c r="L1898" s="1">
        <v>42317673</v>
      </c>
      <c r="M1898" t="e">
        <f>_xlfn.XLOOKUP(Tabuľka9[[#This Row],[IČO]],#REF!,#REF!)</f>
        <v>#REF!</v>
      </c>
      <c r="N1898" t="e">
        <f>_xlfn.XLOOKUP(Tabuľka9[[#This Row],[IČO]],#REF!,#REF!)</f>
        <v>#REF!</v>
      </c>
    </row>
    <row r="1899" spans="1:14" hidden="1" x14ac:dyDescent="0.35">
      <c r="A1899" t="s">
        <v>10</v>
      </c>
      <c r="B1899" t="s">
        <v>41</v>
      </c>
      <c r="C1899" t="s">
        <v>13</v>
      </c>
      <c r="D1899" s="9">
        <v>1.3</v>
      </c>
      <c r="E1899" s="10">
        <f>IF(COUNTIF(cis_DPH!$B$2:$B$84,B1899)&gt;0,D1899*1.1,IF(COUNTIF(cis_DPH!$B$85:$B$171,B1899)&gt;0,D1899*1.2,"chyba"))</f>
        <v>1.4300000000000002</v>
      </c>
      <c r="G1899" s="16" t="e">
        <f>_xlfn.XLOOKUP(Tabuľka9[[#This Row],[položka]],#REF!,#REF!)</f>
        <v>#REF!</v>
      </c>
      <c r="H1899">
        <v>10</v>
      </c>
      <c r="I1899" s="15">
        <f>Tabuľka9[[#This Row],[Aktuálna cena v RZ s DPH]]*Tabuľka9[[#This Row],[Priemerný odber za mesiac]]</f>
        <v>14.3</v>
      </c>
      <c r="J1899">
        <v>50</v>
      </c>
      <c r="K1899" s="17" t="e">
        <f>Tabuľka9[[#This Row],[Cena za MJ s DPH]]*Tabuľka9[[#This Row],[Predpokladaný odber počas 6 mesiacov]]</f>
        <v>#REF!</v>
      </c>
      <c r="L1899" s="1">
        <v>42317673</v>
      </c>
      <c r="M1899" t="e">
        <f>_xlfn.XLOOKUP(Tabuľka9[[#This Row],[IČO]],#REF!,#REF!)</f>
        <v>#REF!</v>
      </c>
      <c r="N1899" t="e">
        <f>_xlfn.XLOOKUP(Tabuľka9[[#This Row],[IČO]],#REF!,#REF!)</f>
        <v>#REF!</v>
      </c>
    </row>
    <row r="1900" spans="1:14" hidden="1" x14ac:dyDescent="0.35">
      <c r="A1900" t="s">
        <v>10</v>
      </c>
      <c r="B1900" t="s">
        <v>42</v>
      </c>
      <c r="C1900" t="s">
        <v>19</v>
      </c>
      <c r="E1900" s="10">
        <f>IF(COUNTIF(cis_DPH!$B$2:$B$84,B1900)&gt;0,D1900*1.1,IF(COUNTIF(cis_DPH!$B$85:$B$171,B1900)&gt;0,D1900*1.2,"chyba"))</f>
        <v>0</v>
      </c>
      <c r="G1900" s="16" t="e">
        <f>_xlfn.XLOOKUP(Tabuľka9[[#This Row],[položka]],#REF!,#REF!)</f>
        <v>#REF!</v>
      </c>
      <c r="I1900" s="15">
        <f>Tabuľka9[[#This Row],[Aktuálna cena v RZ s DPH]]*Tabuľka9[[#This Row],[Priemerný odber za mesiac]]</f>
        <v>0</v>
      </c>
      <c r="K1900" s="17" t="e">
        <f>Tabuľka9[[#This Row],[Cena za MJ s DPH]]*Tabuľka9[[#This Row],[Predpokladaný odber počas 6 mesiacov]]</f>
        <v>#REF!</v>
      </c>
      <c r="L1900" s="1">
        <v>42317673</v>
      </c>
      <c r="M1900" t="e">
        <f>_xlfn.XLOOKUP(Tabuľka9[[#This Row],[IČO]],#REF!,#REF!)</f>
        <v>#REF!</v>
      </c>
      <c r="N1900" t="e">
        <f>_xlfn.XLOOKUP(Tabuľka9[[#This Row],[IČO]],#REF!,#REF!)</f>
        <v>#REF!</v>
      </c>
    </row>
    <row r="1901" spans="1:14" hidden="1" x14ac:dyDescent="0.35">
      <c r="A1901" t="s">
        <v>10</v>
      </c>
      <c r="B1901" t="s">
        <v>43</v>
      </c>
      <c r="C1901" t="s">
        <v>13</v>
      </c>
      <c r="D1901" s="9">
        <v>1.5</v>
      </c>
      <c r="E1901" s="10">
        <f>IF(COUNTIF(cis_DPH!$B$2:$B$84,B1901)&gt;0,D1901*1.1,IF(COUNTIF(cis_DPH!$B$85:$B$171,B1901)&gt;0,D1901*1.2,"chyba"))</f>
        <v>1.7999999999999998</v>
      </c>
      <c r="G1901" s="16" t="e">
        <f>_xlfn.XLOOKUP(Tabuľka9[[#This Row],[položka]],#REF!,#REF!)</f>
        <v>#REF!</v>
      </c>
      <c r="H1901">
        <v>20</v>
      </c>
      <c r="I1901" s="15">
        <f>Tabuľka9[[#This Row],[Aktuálna cena v RZ s DPH]]*Tabuľka9[[#This Row],[Priemerný odber za mesiac]]</f>
        <v>36</v>
      </c>
      <c r="J1901">
        <v>60</v>
      </c>
      <c r="K1901" s="17" t="e">
        <f>Tabuľka9[[#This Row],[Cena za MJ s DPH]]*Tabuľka9[[#This Row],[Predpokladaný odber počas 6 mesiacov]]</f>
        <v>#REF!</v>
      </c>
      <c r="L1901" s="1">
        <v>42317673</v>
      </c>
      <c r="M1901" t="e">
        <f>_xlfn.XLOOKUP(Tabuľka9[[#This Row],[IČO]],#REF!,#REF!)</f>
        <v>#REF!</v>
      </c>
      <c r="N1901" t="e">
        <f>_xlfn.XLOOKUP(Tabuľka9[[#This Row],[IČO]],#REF!,#REF!)</f>
        <v>#REF!</v>
      </c>
    </row>
    <row r="1902" spans="1:14" hidden="1" x14ac:dyDescent="0.35">
      <c r="A1902" t="s">
        <v>10</v>
      </c>
      <c r="B1902" t="s">
        <v>44</v>
      </c>
      <c r="C1902" t="s">
        <v>13</v>
      </c>
      <c r="E1902" s="10">
        <f>IF(COUNTIF(cis_DPH!$B$2:$B$84,B1902)&gt;0,D1902*1.1,IF(COUNTIF(cis_DPH!$B$85:$B$171,B1902)&gt;0,D1902*1.2,"chyba"))</f>
        <v>0</v>
      </c>
      <c r="G1902" s="16" t="e">
        <f>_xlfn.XLOOKUP(Tabuľka9[[#This Row],[položka]],#REF!,#REF!)</f>
        <v>#REF!</v>
      </c>
      <c r="I1902" s="15">
        <f>Tabuľka9[[#This Row],[Aktuálna cena v RZ s DPH]]*Tabuľka9[[#This Row],[Priemerný odber za mesiac]]</f>
        <v>0</v>
      </c>
      <c r="K1902" s="17" t="e">
        <f>Tabuľka9[[#This Row],[Cena za MJ s DPH]]*Tabuľka9[[#This Row],[Predpokladaný odber počas 6 mesiacov]]</f>
        <v>#REF!</v>
      </c>
      <c r="L1902" s="1">
        <v>42317673</v>
      </c>
      <c r="M1902" t="e">
        <f>_xlfn.XLOOKUP(Tabuľka9[[#This Row],[IČO]],#REF!,#REF!)</f>
        <v>#REF!</v>
      </c>
      <c r="N1902" t="e">
        <f>_xlfn.XLOOKUP(Tabuľka9[[#This Row],[IČO]],#REF!,#REF!)</f>
        <v>#REF!</v>
      </c>
    </row>
    <row r="1903" spans="1:14" hidden="1" x14ac:dyDescent="0.35">
      <c r="A1903" t="s">
        <v>10</v>
      </c>
      <c r="B1903" t="s">
        <v>45</v>
      </c>
      <c r="C1903" t="s">
        <v>13</v>
      </c>
      <c r="E1903" s="10">
        <f>IF(COUNTIF(cis_DPH!$B$2:$B$84,B1903)&gt;0,D1903*1.1,IF(COUNTIF(cis_DPH!$B$85:$B$171,B1903)&gt;0,D1903*1.2,"chyba"))</f>
        <v>0</v>
      </c>
      <c r="G1903" s="16" t="e">
        <f>_xlfn.XLOOKUP(Tabuľka9[[#This Row],[položka]],#REF!,#REF!)</f>
        <v>#REF!</v>
      </c>
      <c r="I1903" s="15">
        <f>Tabuľka9[[#This Row],[Aktuálna cena v RZ s DPH]]*Tabuľka9[[#This Row],[Priemerný odber za mesiac]]</f>
        <v>0</v>
      </c>
      <c r="K1903" s="17" t="e">
        <f>Tabuľka9[[#This Row],[Cena za MJ s DPH]]*Tabuľka9[[#This Row],[Predpokladaný odber počas 6 mesiacov]]</f>
        <v>#REF!</v>
      </c>
      <c r="L1903" s="1">
        <v>42317673</v>
      </c>
      <c r="M1903" t="e">
        <f>_xlfn.XLOOKUP(Tabuľka9[[#This Row],[IČO]],#REF!,#REF!)</f>
        <v>#REF!</v>
      </c>
      <c r="N1903" t="e">
        <f>_xlfn.XLOOKUP(Tabuľka9[[#This Row],[IČO]],#REF!,#REF!)</f>
        <v>#REF!</v>
      </c>
    </row>
    <row r="1904" spans="1:14" hidden="1" x14ac:dyDescent="0.35">
      <c r="A1904" t="s">
        <v>10</v>
      </c>
      <c r="B1904" t="s">
        <v>46</v>
      </c>
      <c r="C1904" t="s">
        <v>13</v>
      </c>
      <c r="D1904" s="9">
        <v>0.45</v>
      </c>
      <c r="E1904" s="10">
        <f>IF(COUNTIF(cis_DPH!$B$2:$B$84,B1904)&gt;0,D1904*1.1,IF(COUNTIF(cis_DPH!$B$85:$B$171,B1904)&gt;0,D1904*1.2,"chyba"))</f>
        <v>0.54</v>
      </c>
      <c r="G1904" s="16" t="e">
        <f>_xlfn.XLOOKUP(Tabuľka9[[#This Row],[položka]],#REF!,#REF!)</f>
        <v>#REF!</v>
      </c>
      <c r="H1904">
        <v>20</v>
      </c>
      <c r="I1904" s="15">
        <f>Tabuľka9[[#This Row],[Aktuálna cena v RZ s DPH]]*Tabuľka9[[#This Row],[Priemerný odber za mesiac]]</f>
        <v>10.8</v>
      </c>
      <c r="J1904">
        <v>100</v>
      </c>
      <c r="K1904" s="17" t="e">
        <f>Tabuľka9[[#This Row],[Cena za MJ s DPH]]*Tabuľka9[[#This Row],[Predpokladaný odber počas 6 mesiacov]]</f>
        <v>#REF!</v>
      </c>
      <c r="L1904" s="1">
        <v>42317673</v>
      </c>
      <c r="M1904" t="e">
        <f>_xlfn.XLOOKUP(Tabuľka9[[#This Row],[IČO]],#REF!,#REF!)</f>
        <v>#REF!</v>
      </c>
      <c r="N1904" t="e">
        <f>_xlfn.XLOOKUP(Tabuľka9[[#This Row],[IČO]],#REF!,#REF!)</f>
        <v>#REF!</v>
      </c>
    </row>
    <row r="1905" spans="1:14" hidden="1" x14ac:dyDescent="0.35">
      <c r="A1905" t="s">
        <v>10</v>
      </c>
      <c r="B1905" t="s">
        <v>47</v>
      </c>
      <c r="C1905" t="s">
        <v>48</v>
      </c>
      <c r="E1905" s="10">
        <f>IF(COUNTIF(cis_DPH!$B$2:$B$84,B1905)&gt;0,D1905*1.1,IF(COUNTIF(cis_DPH!$B$85:$B$171,B1905)&gt;0,D1905*1.2,"chyba"))</f>
        <v>0</v>
      </c>
      <c r="G1905" s="16" t="e">
        <f>_xlfn.XLOOKUP(Tabuľka9[[#This Row],[položka]],#REF!,#REF!)</f>
        <v>#REF!</v>
      </c>
      <c r="I1905" s="15">
        <f>Tabuľka9[[#This Row],[Aktuálna cena v RZ s DPH]]*Tabuľka9[[#This Row],[Priemerný odber za mesiac]]</f>
        <v>0</v>
      </c>
      <c r="K1905" s="17" t="e">
        <f>Tabuľka9[[#This Row],[Cena za MJ s DPH]]*Tabuľka9[[#This Row],[Predpokladaný odber počas 6 mesiacov]]</f>
        <v>#REF!</v>
      </c>
      <c r="L1905" s="1">
        <v>42317673</v>
      </c>
      <c r="M1905" t="e">
        <f>_xlfn.XLOOKUP(Tabuľka9[[#This Row],[IČO]],#REF!,#REF!)</f>
        <v>#REF!</v>
      </c>
      <c r="N1905" t="e">
        <f>_xlfn.XLOOKUP(Tabuľka9[[#This Row],[IČO]],#REF!,#REF!)</f>
        <v>#REF!</v>
      </c>
    </row>
    <row r="1906" spans="1:14" hidden="1" x14ac:dyDescent="0.35">
      <c r="A1906" t="s">
        <v>10</v>
      </c>
      <c r="B1906" t="s">
        <v>49</v>
      </c>
      <c r="C1906" t="s">
        <v>48</v>
      </c>
      <c r="E1906" s="10">
        <f>IF(COUNTIF(cis_DPH!$B$2:$B$84,B1906)&gt;0,D1906*1.1,IF(COUNTIF(cis_DPH!$B$85:$B$171,B1906)&gt;0,D1906*1.2,"chyba"))</f>
        <v>0</v>
      </c>
      <c r="G1906" s="16" t="e">
        <f>_xlfn.XLOOKUP(Tabuľka9[[#This Row],[položka]],#REF!,#REF!)</f>
        <v>#REF!</v>
      </c>
      <c r="I1906" s="15">
        <f>Tabuľka9[[#This Row],[Aktuálna cena v RZ s DPH]]*Tabuľka9[[#This Row],[Priemerný odber za mesiac]]</f>
        <v>0</v>
      </c>
      <c r="K1906" s="17" t="e">
        <f>Tabuľka9[[#This Row],[Cena za MJ s DPH]]*Tabuľka9[[#This Row],[Predpokladaný odber počas 6 mesiacov]]</f>
        <v>#REF!</v>
      </c>
      <c r="L1906" s="1">
        <v>42317673</v>
      </c>
      <c r="M1906" t="e">
        <f>_xlfn.XLOOKUP(Tabuľka9[[#This Row],[IČO]],#REF!,#REF!)</f>
        <v>#REF!</v>
      </c>
      <c r="N1906" t="e">
        <f>_xlfn.XLOOKUP(Tabuľka9[[#This Row],[IČO]],#REF!,#REF!)</f>
        <v>#REF!</v>
      </c>
    </row>
    <row r="1907" spans="1:14" hidden="1" x14ac:dyDescent="0.35">
      <c r="A1907" t="s">
        <v>10</v>
      </c>
      <c r="B1907" t="s">
        <v>50</v>
      </c>
      <c r="C1907" t="s">
        <v>13</v>
      </c>
      <c r="E1907" s="10">
        <f>IF(COUNTIF(cis_DPH!$B$2:$B$84,B1907)&gt;0,D1907*1.1,IF(COUNTIF(cis_DPH!$B$85:$B$171,B1907)&gt;0,D1907*1.2,"chyba"))</f>
        <v>0</v>
      </c>
      <c r="G1907" s="16" t="e">
        <f>_xlfn.XLOOKUP(Tabuľka9[[#This Row],[položka]],#REF!,#REF!)</f>
        <v>#REF!</v>
      </c>
      <c r="I1907" s="15">
        <f>Tabuľka9[[#This Row],[Aktuálna cena v RZ s DPH]]*Tabuľka9[[#This Row],[Priemerný odber za mesiac]]</f>
        <v>0</v>
      </c>
      <c r="K1907" s="17" t="e">
        <f>Tabuľka9[[#This Row],[Cena za MJ s DPH]]*Tabuľka9[[#This Row],[Predpokladaný odber počas 6 mesiacov]]</f>
        <v>#REF!</v>
      </c>
      <c r="L1907" s="1">
        <v>42317673</v>
      </c>
      <c r="M1907" t="e">
        <f>_xlfn.XLOOKUP(Tabuľka9[[#This Row],[IČO]],#REF!,#REF!)</f>
        <v>#REF!</v>
      </c>
      <c r="N1907" t="e">
        <f>_xlfn.XLOOKUP(Tabuľka9[[#This Row],[IČO]],#REF!,#REF!)</f>
        <v>#REF!</v>
      </c>
    </row>
    <row r="1908" spans="1:14" hidden="1" x14ac:dyDescent="0.35">
      <c r="A1908" t="s">
        <v>10</v>
      </c>
      <c r="B1908" t="s">
        <v>51</v>
      </c>
      <c r="C1908" t="s">
        <v>13</v>
      </c>
      <c r="D1908" s="9">
        <v>1.7</v>
      </c>
      <c r="E1908" s="10">
        <f>IF(COUNTIF(cis_DPH!$B$2:$B$84,B1908)&gt;0,D1908*1.1,IF(COUNTIF(cis_DPH!$B$85:$B$171,B1908)&gt;0,D1908*1.2,"chyba"))</f>
        <v>1.87</v>
      </c>
      <c r="G1908" s="16" t="e">
        <f>_xlfn.XLOOKUP(Tabuľka9[[#This Row],[položka]],#REF!,#REF!)</f>
        <v>#REF!</v>
      </c>
      <c r="H1908">
        <v>15</v>
      </c>
      <c r="I1908" s="15">
        <f>Tabuľka9[[#This Row],[Aktuálna cena v RZ s DPH]]*Tabuľka9[[#This Row],[Priemerný odber za mesiac]]</f>
        <v>28.05</v>
      </c>
      <c r="J1908">
        <v>80</v>
      </c>
      <c r="K1908" s="17" t="e">
        <f>Tabuľka9[[#This Row],[Cena za MJ s DPH]]*Tabuľka9[[#This Row],[Predpokladaný odber počas 6 mesiacov]]</f>
        <v>#REF!</v>
      </c>
      <c r="L1908" s="1">
        <v>42317673</v>
      </c>
      <c r="M1908" t="e">
        <f>_xlfn.XLOOKUP(Tabuľka9[[#This Row],[IČO]],#REF!,#REF!)</f>
        <v>#REF!</v>
      </c>
      <c r="N1908" t="e">
        <f>_xlfn.XLOOKUP(Tabuľka9[[#This Row],[IČO]],#REF!,#REF!)</f>
        <v>#REF!</v>
      </c>
    </row>
    <row r="1909" spans="1:14" hidden="1" x14ac:dyDescent="0.35">
      <c r="A1909" t="s">
        <v>10</v>
      </c>
      <c r="B1909" t="s">
        <v>52</v>
      </c>
      <c r="C1909" t="s">
        <v>13</v>
      </c>
      <c r="D1909" s="9">
        <v>1.8</v>
      </c>
      <c r="E1909" s="10">
        <f>IF(COUNTIF(cis_DPH!$B$2:$B$84,B1909)&gt;0,D1909*1.1,IF(COUNTIF(cis_DPH!$B$85:$B$171,B1909)&gt;0,D1909*1.2,"chyba"))</f>
        <v>1.9800000000000002</v>
      </c>
      <c r="G1909" s="16" t="e">
        <f>_xlfn.XLOOKUP(Tabuľka9[[#This Row],[položka]],#REF!,#REF!)</f>
        <v>#REF!</v>
      </c>
      <c r="H1909">
        <v>10</v>
      </c>
      <c r="I1909" s="15">
        <f>Tabuľka9[[#This Row],[Aktuálna cena v RZ s DPH]]*Tabuľka9[[#This Row],[Priemerný odber za mesiac]]</f>
        <v>19.8</v>
      </c>
      <c r="J1909">
        <v>30</v>
      </c>
      <c r="K1909" s="17" t="e">
        <f>Tabuľka9[[#This Row],[Cena za MJ s DPH]]*Tabuľka9[[#This Row],[Predpokladaný odber počas 6 mesiacov]]</f>
        <v>#REF!</v>
      </c>
      <c r="L1909" s="1">
        <v>42317673</v>
      </c>
      <c r="M1909" t="e">
        <f>_xlfn.XLOOKUP(Tabuľka9[[#This Row],[IČO]],#REF!,#REF!)</f>
        <v>#REF!</v>
      </c>
      <c r="N1909" t="e">
        <f>_xlfn.XLOOKUP(Tabuľka9[[#This Row],[IČO]],#REF!,#REF!)</f>
        <v>#REF!</v>
      </c>
    </row>
    <row r="1910" spans="1:14" hidden="1" x14ac:dyDescent="0.35">
      <c r="A1910" t="s">
        <v>10</v>
      </c>
      <c r="B1910" t="s">
        <v>53</v>
      </c>
      <c r="C1910" t="s">
        <v>13</v>
      </c>
      <c r="D1910" s="9">
        <v>2.1</v>
      </c>
      <c r="E1910" s="10">
        <f>IF(COUNTIF(cis_DPH!$B$2:$B$84,B1910)&gt;0,D1910*1.1,IF(COUNTIF(cis_DPH!$B$85:$B$171,B1910)&gt;0,D1910*1.2,"chyba"))</f>
        <v>2.3100000000000005</v>
      </c>
      <c r="G1910" s="16" t="e">
        <f>_xlfn.XLOOKUP(Tabuľka9[[#This Row],[položka]],#REF!,#REF!)</f>
        <v>#REF!</v>
      </c>
      <c r="H1910">
        <v>5</v>
      </c>
      <c r="I1910" s="15">
        <f>Tabuľka9[[#This Row],[Aktuálna cena v RZ s DPH]]*Tabuľka9[[#This Row],[Priemerný odber za mesiac]]</f>
        <v>11.550000000000002</v>
      </c>
      <c r="J1910">
        <v>30</v>
      </c>
      <c r="K1910" s="17" t="e">
        <f>Tabuľka9[[#This Row],[Cena za MJ s DPH]]*Tabuľka9[[#This Row],[Predpokladaný odber počas 6 mesiacov]]</f>
        <v>#REF!</v>
      </c>
      <c r="L1910" s="1">
        <v>42317673</v>
      </c>
      <c r="M1910" t="e">
        <f>_xlfn.XLOOKUP(Tabuľka9[[#This Row],[IČO]],#REF!,#REF!)</f>
        <v>#REF!</v>
      </c>
      <c r="N1910" t="e">
        <f>_xlfn.XLOOKUP(Tabuľka9[[#This Row],[IČO]],#REF!,#REF!)</f>
        <v>#REF!</v>
      </c>
    </row>
    <row r="1911" spans="1:14" hidden="1" x14ac:dyDescent="0.35">
      <c r="A1911" t="s">
        <v>10</v>
      </c>
      <c r="B1911" t="s">
        <v>54</v>
      </c>
      <c r="C1911" t="s">
        <v>13</v>
      </c>
      <c r="D1911" s="9">
        <v>2.1</v>
      </c>
      <c r="E1911" s="10">
        <f>IF(COUNTIF(cis_DPH!$B$2:$B$84,B1911)&gt;0,D1911*1.1,IF(COUNTIF(cis_DPH!$B$85:$B$171,B1911)&gt;0,D1911*1.2,"chyba"))</f>
        <v>2.3100000000000005</v>
      </c>
      <c r="G1911" s="16" t="e">
        <f>_xlfn.XLOOKUP(Tabuľka9[[#This Row],[položka]],#REF!,#REF!)</f>
        <v>#REF!</v>
      </c>
      <c r="H1911">
        <v>5</v>
      </c>
      <c r="I1911" s="15">
        <f>Tabuľka9[[#This Row],[Aktuálna cena v RZ s DPH]]*Tabuľka9[[#This Row],[Priemerný odber za mesiac]]</f>
        <v>11.550000000000002</v>
      </c>
      <c r="J1911">
        <v>30</v>
      </c>
      <c r="K1911" s="17" t="e">
        <f>Tabuľka9[[#This Row],[Cena za MJ s DPH]]*Tabuľka9[[#This Row],[Predpokladaný odber počas 6 mesiacov]]</f>
        <v>#REF!</v>
      </c>
      <c r="L1911" s="1">
        <v>42317673</v>
      </c>
      <c r="M1911" t="e">
        <f>_xlfn.XLOOKUP(Tabuľka9[[#This Row],[IČO]],#REF!,#REF!)</f>
        <v>#REF!</v>
      </c>
      <c r="N1911" t="e">
        <f>_xlfn.XLOOKUP(Tabuľka9[[#This Row],[IČO]],#REF!,#REF!)</f>
        <v>#REF!</v>
      </c>
    </row>
    <row r="1912" spans="1:14" hidden="1" x14ac:dyDescent="0.35">
      <c r="A1912" t="s">
        <v>10</v>
      </c>
      <c r="B1912" t="s">
        <v>55</v>
      </c>
      <c r="C1912" t="s">
        <v>13</v>
      </c>
      <c r="D1912" s="9">
        <v>2.1</v>
      </c>
      <c r="E1912" s="10">
        <f>IF(COUNTIF(cis_DPH!$B$2:$B$84,B1912)&gt;0,D1912*1.1,IF(COUNTIF(cis_DPH!$B$85:$B$171,B1912)&gt;0,D1912*1.2,"chyba"))</f>
        <v>2.3100000000000005</v>
      </c>
      <c r="G1912" s="16" t="e">
        <f>_xlfn.XLOOKUP(Tabuľka9[[#This Row],[položka]],#REF!,#REF!)</f>
        <v>#REF!</v>
      </c>
      <c r="H1912">
        <v>5</v>
      </c>
      <c r="I1912" s="15">
        <f>Tabuľka9[[#This Row],[Aktuálna cena v RZ s DPH]]*Tabuľka9[[#This Row],[Priemerný odber za mesiac]]</f>
        <v>11.550000000000002</v>
      </c>
      <c r="J1912">
        <v>30</v>
      </c>
      <c r="K1912" s="17" t="e">
        <f>Tabuľka9[[#This Row],[Cena za MJ s DPH]]*Tabuľka9[[#This Row],[Predpokladaný odber počas 6 mesiacov]]</f>
        <v>#REF!</v>
      </c>
      <c r="L1912" s="1">
        <v>42317673</v>
      </c>
      <c r="M1912" t="e">
        <f>_xlfn.XLOOKUP(Tabuľka9[[#This Row],[IČO]],#REF!,#REF!)</f>
        <v>#REF!</v>
      </c>
      <c r="N1912" t="e">
        <f>_xlfn.XLOOKUP(Tabuľka9[[#This Row],[IČO]],#REF!,#REF!)</f>
        <v>#REF!</v>
      </c>
    </row>
    <row r="1913" spans="1:14" hidden="1" x14ac:dyDescent="0.35">
      <c r="A1913" t="s">
        <v>10</v>
      </c>
      <c r="B1913" t="s">
        <v>56</v>
      </c>
      <c r="C1913" t="s">
        <v>13</v>
      </c>
      <c r="D1913" s="9">
        <v>2.5</v>
      </c>
      <c r="E1913" s="10">
        <f>IF(COUNTIF(cis_DPH!$B$2:$B$84,B1913)&gt;0,D1913*1.1,IF(COUNTIF(cis_DPH!$B$85:$B$171,B1913)&gt;0,D1913*1.2,"chyba"))</f>
        <v>2.75</v>
      </c>
      <c r="G1913" s="16" t="e">
        <f>_xlfn.XLOOKUP(Tabuľka9[[#This Row],[položka]],#REF!,#REF!)</f>
        <v>#REF!</v>
      </c>
      <c r="H1913">
        <v>15</v>
      </c>
      <c r="I1913" s="15">
        <f>Tabuľka9[[#This Row],[Aktuálna cena v RZ s DPH]]*Tabuľka9[[#This Row],[Priemerný odber za mesiac]]</f>
        <v>41.25</v>
      </c>
      <c r="J1913">
        <v>80</v>
      </c>
      <c r="K1913" s="17" t="e">
        <f>Tabuľka9[[#This Row],[Cena za MJ s DPH]]*Tabuľka9[[#This Row],[Predpokladaný odber počas 6 mesiacov]]</f>
        <v>#REF!</v>
      </c>
      <c r="L1913" s="1">
        <v>42317673</v>
      </c>
      <c r="M1913" t="e">
        <f>_xlfn.XLOOKUP(Tabuľka9[[#This Row],[IČO]],#REF!,#REF!)</f>
        <v>#REF!</v>
      </c>
      <c r="N1913" t="e">
        <f>_xlfn.XLOOKUP(Tabuľka9[[#This Row],[IČO]],#REF!,#REF!)</f>
        <v>#REF!</v>
      </c>
    </row>
    <row r="1914" spans="1:14" hidden="1" x14ac:dyDescent="0.35">
      <c r="A1914" t="s">
        <v>10</v>
      </c>
      <c r="B1914" t="s">
        <v>57</v>
      </c>
      <c r="C1914" t="s">
        <v>13</v>
      </c>
      <c r="E1914" s="10">
        <f>IF(COUNTIF(cis_DPH!$B$2:$B$84,B1914)&gt;0,D1914*1.1,IF(COUNTIF(cis_DPH!$B$85:$B$171,B1914)&gt;0,D1914*1.2,"chyba"))</f>
        <v>0</v>
      </c>
      <c r="G1914" s="16" t="e">
        <f>_xlfn.XLOOKUP(Tabuľka9[[#This Row],[položka]],#REF!,#REF!)</f>
        <v>#REF!</v>
      </c>
      <c r="I1914" s="15">
        <f>Tabuľka9[[#This Row],[Aktuálna cena v RZ s DPH]]*Tabuľka9[[#This Row],[Priemerný odber za mesiac]]</f>
        <v>0</v>
      </c>
      <c r="K1914" s="17" t="e">
        <f>Tabuľka9[[#This Row],[Cena za MJ s DPH]]*Tabuľka9[[#This Row],[Predpokladaný odber počas 6 mesiacov]]</f>
        <v>#REF!</v>
      </c>
      <c r="L1914" s="1">
        <v>42317673</v>
      </c>
      <c r="M1914" t="e">
        <f>_xlfn.XLOOKUP(Tabuľka9[[#This Row],[IČO]],#REF!,#REF!)</f>
        <v>#REF!</v>
      </c>
      <c r="N1914" t="e">
        <f>_xlfn.XLOOKUP(Tabuľka9[[#This Row],[IČO]],#REF!,#REF!)</f>
        <v>#REF!</v>
      </c>
    </row>
    <row r="1915" spans="1:14" hidden="1" x14ac:dyDescent="0.35">
      <c r="A1915" t="s">
        <v>10</v>
      </c>
      <c r="B1915" t="s">
        <v>58</v>
      </c>
      <c r="C1915" t="s">
        <v>13</v>
      </c>
      <c r="D1915" s="9">
        <v>2.8</v>
      </c>
      <c r="E1915" s="10">
        <f>IF(COUNTIF(cis_DPH!$B$2:$B$84,B1915)&gt;0,D1915*1.1,IF(COUNTIF(cis_DPH!$B$85:$B$171,B1915)&gt;0,D1915*1.2,"chyba"))</f>
        <v>3.08</v>
      </c>
      <c r="G1915" s="16" t="e">
        <f>_xlfn.XLOOKUP(Tabuľka9[[#This Row],[položka]],#REF!,#REF!)</f>
        <v>#REF!</v>
      </c>
      <c r="H1915">
        <v>3</v>
      </c>
      <c r="I1915" s="15">
        <f>Tabuľka9[[#This Row],[Aktuálna cena v RZ s DPH]]*Tabuľka9[[#This Row],[Priemerný odber za mesiac]]</f>
        <v>9.24</v>
      </c>
      <c r="J1915">
        <v>10</v>
      </c>
      <c r="K1915" s="17" t="e">
        <f>Tabuľka9[[#This Row],[Cena za MJ s DPH]]*Tabuľka9[[#This Row],[Predpokladaný odber počas 6 mesiacov]]</f>
        <v>#REF!</v>
      </c>
      <c r="L1915" s="1">
        <v>42317673</v>
      </c>
      <c r="M1915" t="e">
        <f>_xlfn.XLOOKUP(Tabuľka9[[#This Row],[IČO]],#REF!,#REF!)</f>
        <v>#REF!</v>
      </c>
      <c r="N1915" t="e">
        <f>_xlfn.XLOOKUP(Tabuľka9[[#This Row],[IČO]],#REF!,#REF!)</f>
        <v>#REF!</v>
      </c>
    </row>
    <row r="1916" spans="1:14" hidden="1" x14ac:dyDescent="0.35">
      <c r="A1916" t="s">
        <v>10</v>
      </c>
      <c r="B1916" t="s">
        <v>59</v>
      </c>
      <c r="C1916" t="s">
        <v>13</v>
      </c>
      <c r="D1916" s="9">
        <v>0.9</v>
      </c>
      <c r="E1916" s="10">
        <f>IF(COUNTIF(cis_DPH!$B$2:$B$84,B1916)&gt;0,D1916*1.1,IF(COUNTIF(cis_DPH!$B$85:$B$171,B1916)&gt;0,D1916*1.2,"chyba"))</f>
        <v>1.08</v>
      </c>
      <c r="G1916" s="16" t="e">
        <f>_xlfn.XLOOKUP(Tabuľka9[[#This Row],[položka]],#REF!,#REF!)</f>
        <v>#REF!</v>
      </c>
      <c r="H1916">
        <v>5</v>
      </c>
      <c r="I1916" s="15">
        <f>Tabuľka9[[#This Row],[Aktuálna cena v RZ s DPH]]*Tabuľka9[[#This Row],[Priemerný odber za mesiac]]</f>
        <v>5.4</v>
      </c>
      <c r="J1916">
        <v>20</v>
      </c>
      <c r="K1916" s="17" t="e">
        <f>Tabuľka9[[#This Row],[Cena za MJ s DPH]]*Tabuľka9[[#This Row],[Predpokladaný odber počas 6 mesiacov]]</f>
        <v>#REF!</v>
      </c>
      <c r="L1916" s="1">
        <v>42317673</v>
      </c>
      <c r="M1916" t="e">
        <f>_xlfn.XLOOKUP(Tabuľka9[[#This Row],[IČO]],#REF!,#REF!)</f>
        <v>#REF!</v>
      </c>
      <c r="N1916" t="e">
        <f>_xlfn.XLOOKUP(Tabuľka9[[#This Row],[IČO]],#REF!,#REF!)</f>
        <v>#REF!</v>
      </c>
    </row>
    <row r="1917" spans="1:14" hidden="1" x14ac:dyDescent="0.35">
      <c r="A1917" t="s">
        <v>10</v>
      </c>
      <c r="B1917" t="s">
        <v>60</v>
      </c>
      <c r="C1917" t="s">
        <v>13</v>
      </c>
      <c r="D1917" s="9">
        <v>0.7</v>
      </c>
      <c r="E1917" s="10">
        <f>IF(COUNTIF(cis_DPH!$B$2:$B$84,B1917)&gt;0,D1917*1.1,IF(COUNTIF(cis_DPH!$B$85:$B$171,B1917)&gt;0,D1917*1.2,"chyba"))</f>
        <v>0.84</v>
      </c>
      <c r="G1917" s="16" t="e">
        <f>_xlfn.XLOOKUP(Tabuľka9[[#This Row],[položka]],#REF!,#REF!)</f>
        <v>#REF!</v>
      </c>
      <c r="H1917">
        <v>15</v>
      </c>
      <c r="I1917" s="15">
        <f>Tabuľka9[[#This Row],[Aktuálna cena v RZ s DPH]]*Tabuľka9[[#This Row],[Priemerný odber za mesiac]]</f>
        <v>12.6</v>
      </c>
      <c r="J1917">
        <v>50</v>
      </c>
      <c r="K1917" s="17" t="e">
        <f>Tabuľka9[[#This Row],[Cena za MJ s DPH]]*Tabuľka9[[#This Row],[Predpokladaný odber počas 6 mesiacov]]</f>
        <v>#REF!</v>
      </c>
      <c r="L1917" s="1">
        <v>42317673</v>
      </c>
      <c r="M1917" t="e">
        <f>_xlfn.XLOOKUP(Tabuľka9[[#This Row],[IČO]],#REF!,#REF!)</f>
        <v>#REF!</v>
      </c>
      <c r="N1917" t="e">
        <f>_xlfn.XLOOKUP(Tabuľka9[[#This Row],[IČO]],#REF!,#REF!)</f>
        <v>#REF!</v>
      </c>
    </row>
    <row r="1918" spans="1:14" hidden="1" x14ac:dyDescent="0.35">
      <c r="A1918" t="s">
        <v>10</v>
      </c>
      <c r="B1918" t="s">
        <v>61</v>
      </c>
      <c r="C1918" t="s">
        <v>19</v>
      </c>
      <c r="D1918" s="9">
        <v>0.4</v>
      </c>
      <c r="E1918" s="10">
        <f>IF(COUNTIF(cis_DPH!$B$2:$B$84,B1918)&gt;0,D1918*1.1,IF(COUNTIF(cis_DPH!$B$85:$B$171,B1918)&gt;0,D1918*1.2,"chyba"))</f>
        <v>0.48</v>
      </c>
      <c r="G1918" s="16" t="e">
        <f>_xlfn.XLOOKUP(Tabuľka9[[#This Row],[položka]],#REF!,#REF!)</f>
        <v>#REF!</v>
      </c>
      <c r="H1918">
        <v>20</v>
      </c>
      <c r="I1918" s="15">
        <f>Tabuľka9[[#This Row],[Aktuálna cena v RZ s DPH]]*Tabuľka9[[#This Row],[Priemerný odber za mesiac]]</f>
        <v>9.6</v>
      </c>
      <c r="J1918">
        <v>60</v>
      </c>
      <c r="K1918" s="17" t="e">
        <f>Tabuľka9[[#This Row],[Cena za MJ s DPH]]*Tabuľka9[[#This Row],[Predpokladaný odber počas 6 mesiacov]]</f>
        <v>#REF!</v>
      </c>
      <c r="L1918" s="1">
        <v>42317673</v>
      </c>
      <c r="M1918" t="e">
        <f>_xlfn.XLOOKUP(Tabuľka9[[#This Row],[IČO]],#REF!,#REF!)</f>
        <v>#REF!</v>
      </c>
      <c r="N1918" t="e">
        <f>_xlfn.XLOOKUP(Tabuľka9[[#This Row],[IČO]],#REF!,#REF!)</f>
        <v>#REF!</v>
      </c>
    </row>
    <row r="1919" spans="1:14" hidden="1" x14ac:dyDescent="0.35">
      <c r="A1919" t="s">
        <v>10</v>
      </c>
      <c r="B1919" t="s">
        <v>62</v>
      </c>
      <c r="C1919" t="s">
        <v>13</v>
      </c>
      <c r="E1919" s="10">
        <f>IF(COUNTIF(cis_DPH!$B$2:$B$84,B1919)&gt;0,D1919*1.1,IF(COUNTIF(cis_DPH!$B$85:$B$171,B1919)&gt;0,D1919*1.2,"chyba"))</f>
        <v>0</v>
      </c>
      <c r="G1919" s="16" t="e">
        <f>_xlfn.XLOOKUP(Tabuľka9[[#This Row],[položka]],#REF!,#REF!)</f>
        <v>#REF!</v>
      </c>
      <c r="I1919" s="15">
        <f>Tabuľka9[[#This Row],[Aktuálna cena v RZ s DPH]]*Tabuľka9[[#This Row],[Priemerný odber za mesiac]]</f>
        <v>0</v>
      </c>
      <c r="K1919" s="17" t="e">
        <f>Tabuľka9[[#This Row],[Cena za MJ s DPH]]*Tabuľka9[[#This Row],[Predpokladaný odber počas 6 mesiacov]]</f>
        <v>#REF!</v>
      </c>
      <c r="L1919" s="1">
        <v>42317673</v>
      </c>
      <c r="M1919" t="e">
        <f>_xlfn.XLOOKUP(Tabuľka9[[#This Row],[IČO]],#REF!,#REF!)</f>
        <v>#REF!</v>
      </c>
      <c r="N1919" t="e">
        <f>_xlfn.XLOOKUP(Tabuľka9[[#This Row],[IČO]],#REF!,#REF!)</f>
        <v>#REF!</v>
      </c>
    </row>
    <row r="1920" spans="1:14" hidden="1" x14ac:dyDescent="0.35">
      <c r="A1920" t="s">
        <v>10</v>
      </c>
      <c r="B1920" t="s">
        <v>63</v>
      </c>
      <c r="C1920" t="s">
        <v>13</v>
      </c>
      <c r="E1920" s="10">
        <f>IF(COUNTIF(cis_DPH!$B$2:$B$84,B1920)&gt;0,D1920*1.1,IF(COUNTIF(cis_DPH!$B$85:$B$171,B1920)&gt;0,D1920*1.2,"chyba"))</f>
        <v>0</v>
      </c>
      <c r="G1920" s="16" t="e">
        <f>_xlfn.XLOOKUP(Tabuľka9[[#This Row],[položka]],#REF!,#REF!)</f>
        <v>#REF!</v>
      </c>
      <c r="I1920" s="15">
        <f>Tabuľka9[[#This Row],[Aktuálna cena v RZ s DPH]]*Tabuľka9[[#This Row],[Priemerný odber za mesiac]]</f>
        <v>0</v>
      </c>
      <c r="K1920" s="17" t="e">
        <f>Tabuľka9[[#This Row],[Cena za MJ s DPH]]*Tabuľka9[[#This Row],[Predpokladaný odber počas 6 mesiacov]]</f>
        <v>#REF!</v>
      </c>
      <c r="L1920" s="1">
        <v>42317673</v>
      </c>
      <c r="M1920" t="e">
        <f>_xlfn.XLOOKUP(Tabuľka9[[#This Row],[IČO]],#REF!,#REF!)</f>
        <v>#REF!</v>
      </c>
      <c r="N1920" t="e">
        <f>_xlfn.XLOOKUP(Tabuľka9[[#This Row],[IČO]],#REF!,#REF!)</f>
        <v>#REF!</v>
      </c>
    </row>
    <row r="1921" spans="1:14" hidden="1" x14ac:dyDescent="0.35">
      <c r="A1921" t="s">
        <v>10</v>
      </c>
      <c r="B1921" t="s">
        <v>64</v>
      </c>
      <c r="C1921" t="s">
        <v>19</v>
      </c>
      <c r="D1921" s="9">
        <v>0.75</v>
      </c>
      <c r="E1921" s="10">
        <f>IF(COUNTIF(cis_DPH!$B$2:$B$84,B1921)&gt;0,D1921*1.1,IF(COUNTIF(cis_DPH!$B$85:$B$171,B1921)&gt;0,D1921*1.2,"chyba"))</f>
        <v>0.82500000000000007</v>
      </c>
      <c r="G1921" s="16" t="e">
        <f>_xlfn.XLOOKUP(Tabuľka9[[#This Row],[položka]],#REF!,#REF!)</f>
        <v>#REF!</v>
      </c>
      <c r="H1921">
        <v>20</v>
      </c>
      <c r="I1921" s="15">
        <f>Tabuľka9[[#This Row],[Aktuálna cena v RZ s DPH]]*Tabuľka9[[#This Row],[Priemerný odber za mesiac]]</f>
        <v>16.5</v>
      </c>
      <c r="J1921">
        <v>80</v>
      </c>
      <c r="K1921" s="17" t="e">
        <f>Tabuľka9[[#This Row],[Cena za MJ s DPH]]*Tabuľka9[[#This Row],[Predpokladaný odber počas 6 mesiacov]]</f>
        <v>#REF!</v>
      </c>
      <c r="L1921" s="1">
        <v>42317673</v>
      </c>
      <c r="M1921" t="e">
        <f>_xlfn.XLOOKUP(Tabuľka9[[#This Row],[IČO]],#REF!,#REF!)</f>
        <v>#REF!</v>
      </c>
      <c r="N1921" t="e">
        <f>_xlfn.XLOOKUP(Tabuľka9[[#This Row],[IČO]],#REF!,#REF!)</f>
        <v>#REF!</v>
      </c>
    </row>
    <row r="1922" spans="1:14" hidden="1" x14ac:dyDescent="0.35">
      <c r="A1922" t="s">
        <v>10</v>
      </c>
      <c r="B1922" t="s">
        <v>65</v>
      </c>
      <c r="C1922" t="s">
        <v>19</v>
      </c>
      <c r="D1922" s="9">
        <v>0.8</v>
      </c>
      <c r="E1922" s="10">
        <f>IF(COUNTIF(cis_DPH!$B$2:$B$84,B1922)&gt;0,D1922*1.1,IF(COUNTIF(cis_DPH!$B$85:$B$171,B1922)&gt;0,D1922*1.2,"chyba"))</f>
        <v>0.88000000000000012</v>
      </c>
      <c r="G1922" s="16" t="e">
        <f>_xlfn.XLOOKUP(Tabuľka9[[#This Row],[položka]],#REF!,#REF!)</f>
        <v>#REF!</v>
      </c>
      <c r="H1922">
        <v>20</v>
      </c>
      <c r="I1922" s="15">
        <f>Tabuľka9[[#This Row],[Aktuálna cena v RZ s DPH]]*Tabuľka9[[#This Row],[Priemerný odber za mesiac]]</f>
        <v>17.600000000000001</v>
      </c>
      <c r="J1922">
        <v>80</v>
      </c>
      <c r="K1922" s="17" t="e">
        <f>Tabuľka9[[#This Row],[Cena za MJ s DPH]]*Tabuľka9[[#This Row],[Predpokladaný odber počas 6 mesiacov]]</f>
        <v>#REF!</v>
      </c>
      <c r="L1922" s="1">
        <v>42317673</v>
      </c>
      <c r="M1922" t="e">
        <f>_xlfn.XLOOKUP(Tabuľka9[[#This Row],[IČO]],#REF!,#REF!)</f>
        <v>#REF!</v>
      </c>
      <c r="N1922" t="e">
        <f>_xlfn.XLOOKUP(Tabuľka9[[#This Row],[IČO]],#REF!,#REF!)</f>
        <v>#REF!</v>
      </c>
    </row>
    <row r="1923" spans="1:14" hidden="1" x14ac:dyDescent="0.35">
      <c r="A1923" t="s">
        <v>10</v>
      </c>
      <c r="B1923" t="s">
        <v>66</v>
      </c>
      <c r="C1923" t="s">
        <v>19</v>
      </c>
      <c r="D1923" s="9">
        <v>0.8</v>
      </c>
      <c r="E1923" s="10">
        <f>IF(COUNTIF(cis_DPH!$B$2:$B$84,B1923)&gt;0,D1923*1.1,IF(COUNTIF(cis_DPH!$B$85:$B$171,B1923)&gt;0,D1923*1.2,"chyba"))</f>
        <v>0.88000000000000012</v>
      </c>
      <c r="G1923" s="16" t="e">
        <f>_xlfn.XLOOKUP(Tabuľka9[[#This Row],[položka]],#REF!,#REF!)</f>
        <v>#REF!</v>
      </c>
      <c r="H1923">
        <v>20</v>
      </c>
      <c r="I1923" s="15">
        <f>Tabuľka9[[#This Row],[Aktuálna cena v RZ s DPH]]*Tabuľka9[[#This Row],[Priemerný odber za mesiac]]</f>
        <v>17.600000000000001</v>
      </c>
      <c r="J1923">
        <v>40</v>
      </c>
      <c r="K1923" s="17" t="e">
        <f>Tabuľka9[[#This Row],[Cena za MJ s DPH]]*Tabuľka9[[#This Row],[Predpokladaný odber počas 6 mesiacov]]</f>
        <v>#REF!</v>
      </c>
      <c r="L1923" s="1">
        <v>42317673</v>
      </c>
      <c r="M1923" t="e">
        <f>_xlfn.XLOOKUP(Tabuľka9[[#This Row],[IČO]],#REF!,#REF!)</f>
        <v>#REF!</v>
      </c>
      <c r="N1923" t="e">
        <f>_xlfn.XLOOKUP(Tabuľka9[[#This Row],[IČO]],#REF!,#REF!)</f>
        <v>#REF!</v>
      </c>
    </row>
    <row r="1924" spans="1:14" hidden="1" x14ac:dyDescent="0.35">
      <c r="A1924" t="s">
        <v>10</v>
      </c>
      <c r="B1924" t="s">
        <v>67</v>
      </c>
      <c r="C1924" t="s">
        <v>13</v>
      </c>
      <c r="D1924" s="9">
        <v>3.3</v>
      </c>
      <c r="E1924" s="10">
        <f>IF(COUNTIF(cis_DPH!$B$2:$B$84,B1924)&gt;0,D1924*1.1,IF(COUNTIF(cis_DPH!$B$85:$B$171,B1924)&gt;0,D1924*1.2,"chyba"))</f>
        <v>3.9599999999999995</v>
      </c>
      <c r="G1924" s="16" t="e">
        <f>_xlfn.XLOOKUP(Tabuľka9[[#This Row],[položka]],#REF!,#REF!)</f>
        <v>#REF!</v>
      </c>
      <c r="H1924">
        <v>10</v>
      </c>
      <c r="I1924" s="15">
        <f>Tabuľka9[[#This Row],[Aktuálna cena v RZ s DPH]]*Tabuľka9[[#This Row],[Priemerný odber za mesiac]]</f>
        <v>39.599999999999994</v>
      </c>
      <c r="J1924">
        <v>50</v>
      </c>
      <c r="K1924" s="17" t="e">
        <f>Tabuľka9[[#This Row],[Cena za MJ s DPH]]*Tabuľka9[[#This Row],[Predpokladaný odber počas 6 mesiacov]]</f>
        <v>#REF!</v>
      </c>
      <c r="L1924" s="1">
        <v>42317673</v>
      </c>
      <c r="M1924" t="e">
        <f>_xlfn.XLOOKUP(Tabuľka9[[#This Row],[IČO]],#REF!,#REF!)</f>
        <v>#REF!</v>
      </c>
      <c r="N1924" t="e">
        <f>_xlfn.XLOOKUP(Tabuľka9[[#This Row],[IČO]],#REF!,#REF!)</f>
        <v>#REF!</v>
      </c>
    </row>
    <row r="1925" spans="1:14" hidden="1" x14ac:dyDescent="0.35">
      <c r="A1925" t="s">
        <v>10</v>
      </c>
      <c r="B1925" t="s">
        <v>68</v>
      </c>
      <c r="C1925" t="s">
        <v>13</v>
      </c>
      <c r="D1925" s="9">
        <v>1.5</v>
      </c>
      <c r="E1925" s="10">
        <f>IF(COUNTIF(cis_DPH!$B$2:$B$84,B1925)&gt;0,D1925*1.1,IF(COUNTIF(cis_DPH!$B$85:$B$171,B1925)&gt;0,D1925*1.2,"chyba"))</f>
        <v>1.6500000000000001</v>
      </c>
      <c r="G1925" s="16" t="e">
        <f>_xlfn.XLOOKUP(Tabuľka9[[#This Row],[položka]],#REF!,#REF!)</f>
        <v>#REF!</v>
      </c>
      <c r="H1925">
        <v>25</v>
      </c>
      <c r="I1925" s="15">
        <f>Tabuľka9[[#This Row],[Aktuálna cena v RZ s DPH]]*Tabuľka9[[#This Row],[Priemerný odber za mesiac]]</f>
        <v>41.25</v>
      </c>
      <c r="J1925">
        <v>80</v>
      </c>
      <c r="K1925" s="17" t="e">
        <f>Tabuľka9[[#This Row],[Cena za MJ s DPH]]*Tabuľka9[[#This Row],[Predpokladaný odber počas 6 mesiacov]]</f>
        <v>#REF!</v>
      </c>
      <c r="L1925" s="1">
        <v>42317673</v>
      </c>
      <c r="M1925" t="e">
        <f>_xlfn.XLOOKUP(Tabuľka9[[#This Row],[IČO]],#REF!,#REF!)</f>
        <v>#REF!</v>
      </c>
      <c r="N1925" t="e">
        <f>_xlfn.XLOOKUP(Tabuľka9[[#This Row],[IČO]],#REF!,#REF!)</f>
        <v>#REF!</v>
      </c>
    </row>
    <row r="1926" spans="1:14" hidden="1" x14ac:dyDescent="0.35">
      <c r="A1926" t="s">
        <v>10</v>
      </c>
      <c r="B1926" t="s">
        <v>69</v>
      </c>
      <c r="C1926" t="s">
        <v>13</v>
      </c>
      <c r="D1926" s="9">
        <v>1.6</v>
      </c>
      <c r="E1926" s="10">
        <f>IF(COUNTIF(cis_DPH!$B$2:$B$84,B1926)&gt;0,D1926*1.1,IF(COUNTIF(cis_DPH!$B$85:$B$171,B1926)&gt;0,D1926*1.2,"chyba"))</f>
        <v>1.7600000000000002</v>
      </c>
      <c r="G1926" s="16" t="e">
        <f>_xlfn.XLOOKUP(Tabuľka9[[#This Row],[položka]],#REF!,#REF!)</f>
        <v>#REF!</v>
      </c>
      <c r="H1926">
        <v>10</v>
      </c>
      <c r="I1926" s="15">
        <f>Tabuľka9[[#This Row],[Aktuálna cena v RZ s DPH]]*Tabuľka9[[#This Row],[Priemerný odber za mesiac]]</f>
        <v>17.600000000000001</v>
      </c>
      <c r="J1926">
        <v>40</v>
      </c>
      <c r="K1926" s="17" t="e">
        <f>Tabuľka9[[#This Row],[Cena za MJ s DPH]]*Tabuľka9[[#This Row],[Predpokladaný odber počas 6 mesiacov]]</f>
        <v>#REF!</v>
      </c>
      <c r="L1926" s="1">
        <v>42317673</v>
      </c>
      <c r="M1926" t="e">
        <f>_xlfn.XLOOKUP(Tabuľka9[[#This Row],[IČO]],#REF!,#REF!)</f>
        <v>#REF!</v>
      </c>
      <c r="N1926" t="e">
        <f>_xlfn.XLOOKUP(Tabuľka9[[#This Row],[IČO]],#REF!,#REF!)</f>
        <v>#REF!</v>
      </c>
    </row>
    <row r="1927" spans="1:14" hidden="1" x14ac:dyDescent="0.35">
      <c r="A1927" t="s">
        <v>10</v>
      </c>
      <c r="B1927" t="s">
        <v>70</v>
      </c>
      <c r="C1927" t="s">
        <v>13</v>
      </c>
      <c r="E1927" s="10">
        <f>IF(COUNTIF(cis_DPH!$B$2:$B$84,B1927)&gt;0,D1927*1.1,IF(COUNTIF(cis_DPH!$B$85:$B$171,B1927)&gt;0,D1927*1.2,"chyba"))</f>
        <v>0</v>
      </c>
      <c r="G1927" s="16" t="e">
        <f>_xlfn.XLOOKUP(Tabuľka9[[#This Row],[položka]],#REF!,#REF!)</f>
        <v>#REF!</v>
      </c>
      <c r="I1927" s="15">
        <f>Tabuľka9[[#This Row],[Aktuálna cena v RZ s DPH]]*Tabuľka9[[#This Row],[Priemerný odber za mesiac]]</f>
        <v>0</v>
      </c>
      <c r="K1927" s="17" t="e">
        <f>Tabuľka9[[#This Row],[Cena za MJ s DPH]]*Tabuľka9[[#This Row],[Predpokladaný odber počas 6 mesiacov]]</f>
        <v>#REF!</v>
      </c>
      <c r="L1927" s="1">
        <v>42317673</v>
      </c>
      <c r="M1927" t="e">
        <f>_xlfn.XLOOKUP(Tabuľka9[[#This Row],[IČO]],#REF!,#REF!)</f>
        <v>#REF!</v>
      </c>
      <c r="N1927" t="e">
        <f>_xlfn.XLOOKUP(Tabuľka9[[#This Row],[IČO]],#REF!,#REF!)</f>
        <v>#REF!</v>
      </c>
    </row>
    <row r="1928" spans="1:14" hidden="1" x14ac:dyDescent="0.35">
      <c r="A1928" t="s">
        <v>10</v>
      </c>
      <c r="B1928" t="s">
        <v>71</v>
      </c>
      <c r="C1928" t="s">
        <v>13</v>
      </c>
      <c r="E1928" s="10">
        <f>IF(COUNTIF(cis_DPH!$B$2:$B$84,B1928)&gt;0,D1928*1.1,IF(COUNTIF(cis_DPH!$B$85:$B$171,B1928)&gt;0,D1928*1.2,"chyba"))</f>
        <v>0</v>
      </c>
      <c r="G1928" s="16" t="e">
        <f>_xlfn.XLOOKUP(Tabuľka9[[#This Row],[položka]],#REF!,#REF!)</f>
        <v>#REF!</v>
      </c>
      <c r="I1928" s="15">
        <f>Tabuľka9[[#This Row],[Aktuálna cena v RZ s DPH]]*Tabuľka9[[#This Row],[Priemerný odber za mesiac]]</f>
        <v>0</v>
      </c>
      <c r="K1928" s="17" t="e">
        <f>Tabuľka9[[#This Row],[Cena za MJ s DPH]]*Tabuľka9[[#This Row],[Predpokladaný odber počas 6 mesiacov]]</f>
        <v>#REF!</v>
      </c>
      <c r="L1928" s="1">
        <v>42317673</v>
      </c>
      <c r="M1928" t="e">
        <f>_xlfn.XLOOKUP(Tabuľka9[[#This Row],[IČO]],#REF!,#REF!)</f>
        <v>#REF!</v>
      </c>
      <c r="N1928" t="e">
        <f>_xlfn.XLOOKUP(Tabuľka9[[#This Row],[IČO]],#REF!,#REF!)</f>
        <v>#REF!</v>
      </c>
    </row>
    <row r="1929" spans="1:14" hidden="1" x14ac:dyDescent="0.35">
      <c r="A1929" t="s">
        <v>10</v>
      </c>
      <c r="B1929" t="s">
        <v>72</v>
      </c>
      <c r="C1929" t="s">
        <v>13</v>
      </c>
      <c r="E1929" s="10">
        <f>IF(COUNTIF(cis_DPH!$B$2:$B$84,B1929)&gt;0,D1929*1.1,IF(COUNTIF(cis_DPH!$B$85:$B$171,B1929)&gt;0,D1929*1.2,"chyba"))</f>
        <v>0</v>
      </c>
      <c r="G1929" s="16" t="e">
        <f>_xlfn.XLOOKUP(Tabuľka9[[#This Row],[položka]],#REF!,#REF!)</f>
        <v>#REF!</v>
      </c>
      <c r="I1929" s="15">
        <f>Tabuľka9[[#This Row],[Aktuálna cena v RZ s DPH]]*Tabuľka9[[#This Row],[Priemerný odber za mesiac]]</f>
        <v>0</v>
      </c>
      <c r="K1929" s="17" t="e">
        <f>Tabuľka9[[#This Row],[Cena za MJ s DPH]]*Tabuľka9[[#This Row],[Predpokladaný odber počas 6 mesiacov]]</f>
        <v>#REF!</v>
      </c>
      <c r="L1929" s="1">
        <v>42317673</v>
      </c>
      <c r="M1929" t="e">
        <f>_xlfn.XLOOKUP(Tabuľka9[[#This Row],[IČO]],#REF!,#REF!)</f>
        <v>#REF!</v>
      </c>
      <c r="N1929" t="e">
        <f>_xlfn.XLOOKUP(Tabuľka9[[#This Row],[IČO]],#REF!,#REF!)</f>
        <v>#REF!</v>
      </c>
    </row>
    <row r="1930" spans="1:14" hidden="1" x14ac:dyDescent="0.35">
      <c r="A1930" t="s">
        <v>10</v>
      </c>
      <c r="B1930" t="s">
        <v>73</v>
      </c>
      <c r="C1930" t="s">
        <v>13</v>
      </c>
      <c r="D1930" s="9">
        <v>1.3</v>
      </c>
      <c r="E1930" s="10">
        <f>IF(COUNTIF(cis_DPH!$B$2:$B$84,B1930)&gt;0,D1930*1.1,IF(COUNTIF(cis_DPH!$B$85:$B$171,B1930)&gt;0,D1930*1.2,"chyba"))</f>
        <v>1.56</v>
      </c>
      <c r="G1930" s="16" t="e">
        <f>_xlfn.XLOOKUP(Tabuľka9[[#This Row],[položka]],#REF!,#REF!)</f>
        <v>#REF!</v>
      </c>
      <c r="H1930">
        <v>10</v>
      </c>
      <c r="I1930" s="15">
        <f>Tabuľka9[[#This Row],[Aktuálna cena v RZ s DPH]]*Tabuľka9[[#This Row],[Priemerný odber za mesiac]]</f>
        <v>15.600000000000001</v>
      </c>
      <c r="J1930">
        <v>40</v>
      </c>
      <c r="K1930" s="17" t="e">
        <f>Tabuľka9[[#This Row],[Cena za MJ s DPH]]*Tabuľka9[[#This Row],[Predpokladaný odber počas 6 mesiacov]]</f>
        <v>#REF!</v>
      </c>
      <c r="L1930" s="1">
        <v>42317673</v>
      </c>
      <c r="M1930" t="e">
        <f>_xlfn.XLOOKUP(Tabuľka9[[#This Row],[IČO]],#REF!,#REF!)</f>
        <v>#REF!</v>
      </c>
      <c r="N1930" t="e">
        <f>_xlfn.XLOOKUP(Tabuľka9[[#This Row],[IČO]],#REF!,#REF!)</f>
        <v>#REF!</v>
      </c>
    </row>
    <row r="1931" spans="1:14" hidden="1" x14ac:dyDescent="0.35">
      <c r="A1931" t="s">
        <v>10</v>
      </c>
      <c r="B1931" t="s">
        <v>74</v>
      </c>
      <c r="C1931" t="s">
        <v>13</v>
      </c>
      <c r="D1931" s="9">
        <v>0.8</v>
      </c>
      <c r="E1931" s="10">
        <f>IF(COUNTIF(cis_DPH!$B$2:$B$84,B1931)&gt;0,D1931*1.1,IF(COUNTIF(cis_DPH!$B$85:$B$171,B1931)&gt;0,D1931*1.2,"chyba"))</f>
        <v>0.88000000000000012</v>
      </c>
      <c r="G1931" s="16" t="e">
        <f>_xlfn.XLOOKUP(Tabuľka9[[#This Row],[položka]],#REF!,#REF!)</f>
        <v>#REF!</v>
      </c>
      <c r="H1931">
        <v>100</v>
      </c>
      <c r="I1931" s="15">
        <f>Tabuľka9[[#This Row],[Aktuálna cena v RZ s DPH]]*Tabuľka9[[#This Row],[Priemerný odber za mesiac]]</f>
        <v>88.000000000000014</v>
      </c>
      <c r="J1931">
        <v>600</v>
      </c>
      <c r="K1931" s="17" t="e">
        <f>Tabuľka9[[#This Row],[Cena za MJ s DPH]]*Tabuľka9[[#This Row],[Predpokladaný odber počas 6 mesiacov]]</f>
        <v>#REF!</v>
      </c>
      <c r="L1931" s="1">
        <v>42317673</v>
      </c>
      <c r="M1931" t="e">
        <f>_xlfn.XLOOKUP(Tabuľka9[[#This Row],[IČO]],#REF!,#REF!)</f>
        <v>#REF!</v>
      </c>
      <c r="N1931" t="e">
        <f>_xlfn.XLOOKUP(Tabuľka9[[#This Row],[IČO]],#REF!,#REF!)</f>
        <v>#REF!</v>
      </c>
    </row>
    <row r="1932" spans="1:14" hidden="1" x14ac:dyDescent="0.35">
      <c r="A1932" t="s">
        <v>10</v>
      </c>
      <c r="B1932" t="s">
        <v>75</v>
      </c>
      <c r="C1932" t="s">
        <v>13</v>
      </c>
      <c r="D1932" s="9">
        <v>0.37</v>
      </c>
      <c r="E1932" s="10">
        <f>IF(COUNTIF(cis_DPH!$B$2:$B$84,B1932)&gt;0,D1932*1.1,IF(COUNTIF(cis_DPH!$B$85:$B$171,B1932)&gt;0,D1932*1.2,"chyba"))</f>
        <v>0.40700000000000003</v>
      </c>
      <c r="G1932" s="16" t="e">
        <f>_xlfn.XLOOKUP(Tabuľka9[[#This Row],[položka]],#REF!,#REF!)</f>
        <v>#REF!</v>
      </c>
      <c r="H1932">
        <v>500</v>
      </c>
      <c r="I1932" s="15">
        <f>Tabuľka9[[#This Row],[Aktuálna cena v RZ s DPH]]*Tabuľka9[[#This Row],[Priemerný odber za mesiac]]</f>
        <v>203.5</v>
      </c>
      <c r="J1932">
        <v>2500</v>
      </c>
      <c r="K1932" s="17" t="e">
        <f>Tabuľka9[[#This Row],[Cena za MJ s DPH]]*Tabuľka9[[#This Row],[Predpokladaný odber počas 6 mesiacov]]</f>
        <v>#REF!</v>
      </c>
      <c r="L1932" s="1">
        <v>42317673</v>
      </c>
      <c r="M1932" t="e">
        <f>_xlfn.XLOOKUP(Tabuľka9[[#This Row],[IČO]],#REF!,#REF!)</f>
        <v>#REF!</v>
      </c>
      <c r="N1932" t="e">
        <f>_xlfn.XLOOKUP(Tabuľka9[[#This Row],[IČO]],#REF!,#REF!)</f>
        <v>#REF!</v>
      </c>
    </row>
    <row r="1933" spans="1:14" hidden="1" x14ac:dyDescent="0.35">
      <c r="A1933" t="s">
        <v>10</v>
      </c>
      <c r="B1933" t="s">
        <v>76</v>
      </c>
      <c r="C1933" t="s">
        <v>13</v>
      </c>
      <c r="E1933" s="10">
        <f>IF(COUNTIF(cis_DPH!$B$2:$B$84,B1933)&gt;0,D1933*1.1,IF(COUNTIF(cis_DPH!$B$85:$B$171,B1933)&gt;0,D1933*1.2,"chyba"))</f>
        <v>0</v>
      </c>
      <c r="G1933" s="16" t="e">
        <f>_xlfn.XLOOKUP(Tabuľka9[[#This Row],[položka]],#REF!,#REF!)</f>
        <v>#REF!</v>
      </c>
      <c r="I1933" s="15">
        <f>Tabuľka9[[#This Row],[Aktuálna cena v RZ s DPH]]*Tabuľka9[[#This Row],[Priemerný odber za mesiac]]</f>
        <v>0</v>
      </c>
      <c r="K1933" s="17" t="e">
        <f>Tabuľka9[[#This Row],[Cena za MJ s DPH]]*Tabuľka9[[#This Row],[Predpokladaný odber počas 6 mesiacov]]</f>
        <v>#REF!</v>
      </c>
      <c r="L1933" s="1">
        <v>42317673</v>
      </c>
      <c r="M1933" t="e">
        <f>_xlfn.XLOOKUP(Tabuľka9[[#This Row],[IČO]],#REF!,#REF!)</f>
        <v>#REF!</v>
      </c>
      <c r="N1933" t="e">
        <f>_xlfn.XLOOKUP(Tabuľka9[[#This Row],[IČO]],#REF!,#REF!)</f>
        <v>#REF!</v>
      </c>
    </row>
    <row r="1934" spans="1:14" hidden="1" x14ac:dyDescent="0.35">
      <c r="A1934" t="s">
        <v>10</v>
      </c>
      <c r="B1934" t="s">
        <v>77</v>
      </c>
      <c r="C1934" t="s">
        <v>13</v>
      </c>
      <c r="E1934" s="10">
        <f>IF(COUNTIF(cis_DPH!$B$2:$B$84,B1934)&gt;0,D1934*1.1,IF(COUNTIF(cis_DPH!$B$85:$B$171,B1934)&gt;0,D1934*1.2,"chyba"))</f>
        <v>0</v>
      </c>
      <c r="G1934" s="16" t="e">
        <f>_xlfn.XLOOKUP(Tabuľka9[[#This Row],[položka]],#REF!,#REF!)</f>
        <v>#REF!</v>
      </c>
      <c r="I1934" s="15">
        <f>Tabuľka9[[#This Row],[Aktuálna cena v RZ s DPH]]*Tabuľka9[[#This Row],[Priemerný odber za mesiac]]</f>
        <v>0</v>
      </c>
      <c r="K1934" s="17" t="e">
        <f>Tabuľka9[[#This Row],[Cena za MJ s DPH]]*Tabuľka9[[#This Row],[Predpokladaný odber počas 6 mesiacov]]</f>
        <v>#REF!</v>
      </c>
      <c r="L1934" s="1">
        <v>42317673</v>
      </c>
      <c r="M1934" t="e">
        <f>_xlfn.XLOOKUP(Tabuľka9[[#This Row],[IČO]],#REF!,#REF!)</f>
        <v>#REF!</v>
      </c>
      <c r="N1934" t="e">
        <f>_xlfn.XLOOKUP(Tabuľka9[[#This Row],[IČO]],#REF!,#REF!)</f>
        <v>#REF!</v>
      </c>
    </row>
    <row r="1935" spans="1:14" hidden="1" x14ac:dyDescent="0.35">
      <c r="A1935" t="s">
        <v>10</v>
      </c>
      <c r="B1935" t="s">
        <v>78</v>
      </c>
      <c r="C1935" t="s">
        <v>13</v>
      </c>
      <c r="E1935" s="10">
        <f>IF(COUNTIF(cis_DPH!$B$2:$B$84,B1935)&gt;0,D1935*1.1,IF(COUNTIF(cis_DPH!$B$85:$B$171,B1935)&gt;0,D1935*1.2,"chyba"))</f>
        <v>0</v>
      </c>
      <c r="G1935" s="16" t="e">
        <f>_xlfn.XLOOKUP(Tabuľka9[[#This Row],[položka]],#REF!,#REF!)</f>
        <v>#REF!</v>
      </c>
      <c r="I1935" s="15">
        <f>Tabuľka9[[#This Row],[Aktuálna cena v RZ s DPH]]*Tabuľka9[[#This Row],[Priemerný odber za mesiac]]</f>
        <v>0</v>
      </c>
      <c r="K1935" s="17" t="e">
        <f>Tabuľka9[[#This Row],[Cena za MJ s DPH]]*Tabuľka9[[#This Row],[Predpokladaný odber počas 6 mesiacov]]</f>
        <v>#REF!</v>
      </c>
      <c r="L1935" s="1">
        <v>42317673</v>
      </c>
      <c r="M1935" t="e">
        <f>_xlfn.XLOOKUP(Tabuľka9[[#This Row],[IČO]],#REF!,#REF!)</f>
        <v>#REF!</v>
      </c>
      <c r="N1935" t="e">
        <f>_xlfn.XLOOKUP(Tabuľka9[[#This Row],[IČO]],#REF!,#REF!)</f>
        <v>#REF!</v>
      </c>
    </row>
    <row r="1936" spans="1:14" hidden="1" x14ac:dyDescent="0.35">
      <c r="A1936" t="s">
        <v>10</v>
      </c>
      <c r="B1936" t="s">
        <v>79</v>
      </c>
      <c r="C1936" t="s">
        <v>13</v>
      </c>
      <c r="E1936" s="10">
        <f>IF(COUNTIF(cis_DPH!$B$2:$B$84,B1936)&gt;0,D1936*1.1,IF(COUNTIF(cis_DPH!$B$85:$B$171,B1936)&gt;0,D1936*1.2,"chyba"))</f>
        <v>0</v>
      </c>
      <c r="G1936" s="16" t="e">
        <f>_xlfn.XLOOKUP(Tabuľka9[[#This Row],[položka]],#REF!,#REF!)</f>
        <v>#REF!</v>
      </c>
      <c r="I1936" s="15">
        <f>Tabuľka9[[#This Row],[Aktuálna cena v RZ s DPH]]*Tabuľka9[[#This Row],[Priemerný odber za mesiac]]</f>
        <v>0</v>
      </c>
      <c r="K1936" s="17" t="e">
        <f>Tabuľka9[[#This Row],[Cena za MJ s DPH]]*Tabuľka9[[#This Row],[Predpokladaný odber počas 6 mesiacov]]</f>
        <v>#REF!</v>
      </c>
      <c r="L1936" s="1">
        <v>42317673</v>
      </c>
      <c r="M1936" t="e">
        <f>_xlfn.XLOOKUP(Tabuľka9[[#This Row],[IČO]],#REF!,#REF!)</f>
        <v>#REF!</v>
      </c>
      <c r="N1936" t="e">
        <f>_xlfn.XLOOKUP(Tabuľka9[[#This Row],[IČO]],#REF!,#REF!)</f>
        <v>#REF!</v>
      </c>
    </row>
    <row r="1937" spans="1:14" hidden="1" x14ac:dyDescent="0.35">
      <c r="A1937" t="s">
        <v>10</v>
      </c>
      <c r="B1937" t="s">
        <v>80</v>
      </c>
      <c r="C1937" t="s">
        <v>13</v>
      </c>
      <c r="E1937" s="10">
        <f>IF(COUNTIF(cis_DPH!$B$2:$B$84,B1937)&gt;0,D1937*1.1,IF(COUNTIF(cis_DPH!$B$85:$B$171,B1937)&gt;0,D1937*1.2,"chyba"))</f>
        <v>0</v>
      </c>
      <c r="G1937" s="16" t="e">
        <f>_xlfn.XLOOKUP(Tabuľka9[[#This Row],[položka]],#REF!,#REF!)</f>
        <v>#REF!</v>
      </c>
      <c r="I1937" s="15">
        <f>Tabuľka9[[#This Row],[Aktuálna cena v RZ s DPH]]*Tabuľka9[[#This Row],[Priemerný odber za mesiac]]</f>
        <v>0</v>
      </c>
      <c r="K1937" s="17" t="e">
        <f>Tabuľka9[[#This Row],[Cena za MJ s DPH]]*Tabuľka9[[#This Row],[Predpokladaný odber počas 6 mesiacov]]</f>
        <v>#REF!</v>
      </c>
      <c r="L1937" s="1">
        <v>42317673</v>
      </c>
      <c r="M1937" t="e">
        <f>_xlfn.XLOOKUP(Tabuľka9[[#This Row],[IČO]],#REF!,#REF!)</f>
        <v>#REF!</v>
      </c>
      <c r="N1937" t="e">
        <f>_xlfn.XLOOKUP(Tabuľka9[[#This Row],[IČO]],#REF!,#REF!)</f>
        <v>#REF!</v>
      </c>
    </row>
    <row r="1938" spans="1:14" hidden="1" x14ac:dyDescent="0.35">
      <c r="A1938" t="s">
        <v>81</v>
      </c>
      <c r="B1938" t="s">
        <v>82</v>
      </c>
      <c r="C1938" t="s">
        <v>19</v>
      </c>
      <c r="E1938" s="10">
        <f>IF(COUNTIF(cis_DPH!$B$2:$B$84,B1938)&gt;0,D1938*1.1,IF(COUNTIF(cis_DPH!$B$85:$B$171,B1938)&gt;0,D1938*1.2,"chyba"))</f>
        <v>0</v>
      </c>
      <c r="G1938" s="16" t="e">
        <f>_xlfn.XLOOKUP(Tabuľka9[[#This Row],[položka]],#REF!,#REF!)</f>
        <v>#REF!</v>
      </c>
      <c r="I1938" s="15">
        <f>Tabuľka9[[#This Row],[Aktuálna cena v RZ s DPH]]*Tabuľka9[[#This Row],[Priemerný odber za mesiac]]</f>
        <v>0</v>
      </c>
      <c r="K1938" s="17" t="e">
        <f>Tabuľka9[[#This Row],[Cena za MJ s DPH]]*Tabuľka9[[#This Row],[Predpokladaný odber počas 6 mesiacov]]</f>
        <v>#REF!</v>
      </c>
      <c r="L1938" s="1">
        <v>42317673</v>
      </c>
      <c r="M1938" t="e">
        <f>_xlfn.XLOOKUP(Tabuľka9[[#This Row],[IČO]],#REF!,#REF!)</f>
        <v>#REF!</v>
      </c>
      <c r="N1938" t="e">
        <f>_xlfn.XLOOKUP(Tabuľka9[[#This Row],[IČO]],#REF!,#REF!)</f>
        <v>#REF!</v>
      </c>
    </row>
    <row r="1939" spans="1:14" hidden="1" x14ac:dyDescent="0.35">
      <c r="A1939" t="s">
        <v>81</v>
      </c>
      <c r="B1939" t="s">
        <v>83</v>
      </c>
      <c r="C1939" t="s">
        <v>19</v>
      </c>
      <c r="D1939" s="9">
        <v>0.1</v>
      </c>
      <c r="E1939" s="10">
        <f>IF(COUNTIF(cis_DPH!$B$2:$B$84,B1939)&gt;0,D1939*1.1,IF(COUNTIF(cis_DPH!$B$85:$B$171,B1939)&gt;0,D1939*1.2,"chyba"))</f>
        <v>0.12</v>
      </c>
      <c r="G1939" s="16" t="e">
        <f>_xlfn.XLOOKUP(Tabuľka9[[#This Row],[položka]],#REF!,#REF!)</f>
        <v>#REF!</v>
      </c>
      <c r="H1939">
        <v>1000</v>
      </c>
      <c r="I1939" s="15">
        <f>Tabuľka9[[#This Row],[Aktuálna cena v RZ s DPH]]*Tabuľka9[[#This Row],[Priemerný odber za mesiac]]</f>
        <v>120</v>
      </c>
      <c r="J1939">
        <v>6000</v>
      </c>
      <c r="K1939" s="17" t="e">
        <f>Tabuľka9[[#This Row],[Cena za MJ s DPH]]*Tabuľka9[[#This Row],[Predpokladaný odber počas 6 mesiacov]]</f>
        <v>#REF!</v>
      </c>
      <c r="L1939" s="1">
        <v>42317673</v>
      </c>
      <c r="M1939" t="e">
        <f>_xlfn.XLOOKUP(Tabuľka9[[#This Row],[IČO]],#REF!,#REF!)</f>
        <v>#REF!</v>
      </c>
      <c r="N1939" t="e">
        <f>_xlfn.XLOOKUP(Tabuľka9[[#This Row],[IČO]],#REF!,#REF!)</f>
        <v>#REF!</v>
      </c>
    </row>
    <row r="1940" spans="1:14" hidden="1" x14ac:dyDescent="0.35">
      <c r="A1940" t="s">
        <v>84</v>
      </c>
      <c r="B1940" t="s">
        <v>85</v>
      </c>
      <c r="C1940" t="s">
        <v>13</v>
      </c>
      <c r="D1940" s="9">
        <v>3.6</v>
      </c>
      <c r="E1940" s="10">
        <f>IF(COUNTIF(cis_DPH!$B$2:$B$84,B1940)&gt;0,D1940*1.1,IF(COUNTIF(cis_DPH!$B$85:$B$171,B1940)&gt;0,D1940*1.2,"chyba"))</f>
        <v>3.9600000000000004</v>
      </c>
      <c r="G1940" s="16" t="e">
        <f>_xlfn.XLOOKUP(Tabuľka9[[#This Row],[položka]],#REF!,#REF!)</f>
        <v>#REF!</v>
      </c>
      <c r="H1940">
        <v>80</v>
      </c>
      <c r="I1940" s="15">
        <f>Tabuľka9[[#This Row],[Aktuálna cena v RZ s DPH]]*Tabuľka9[[#This Row],[Priemerný odber za mesiac]]</f>
        <v>316.8</v>
      </c>
      <c r="J1940">
        <v>350</v>
      </c>
      <c r="K1940" s="17" t="e">
        <f>Tabuľka9[[#This Row],[Cena za MJ s DPH]]*Tabuľka9[[#This Row],[Predpokladaný odber počas 6 mesiacov]]</f>
        <v>#REF!</v>
      </c>
      <c r="L1940" s="1">
        <v>42317673</v>
      </c>
      <c r="M1940" t="e">
        <f>_xlfn.XLOOKUP(Tabuľka9[[#This Row],[IČO]],#REF!,#REF!)</f>
        <v>#REF!</v>
      </c>
      <c r="N1940" t="e">
        <f>_xlfn.XLOOKUP(Tabuľka9[[#This Row],[IČO]],#REF!,#REF!)</f>
        <v>#REF!</v>
      </c>
    </row>
    <row r="1941" spans="1:14" hidden="1" x14ac:dyDescent="0.35">
      <c r="A1941" t="s">
        <v>84</v>
      </c>
      <c r="B1941" t="s">
        <v>86</v>
      </c>
      <c r="C1941" t="s">
        <v>13</v>
      </c>
      <c r="D1941" s="9">
        <v>3.5</v>
      </c>
      <c r="E1941" s="10">
        <f>IF(COUNTIF(cis_DPH!$B$2:$B$84,B1941)&gt;0,D1941*1.1,IF(COUNTIF(cis_DPH!$B$85:$B$171,B1941)&gt;0,D1941*1.2,"chyba"))</f>
        <v>3.8500000000000005</v>
      </c>
      <c r="G1941" s="16" t="e">
        <f>_xlfn.XLOOKUP(Tabuľka9[[#This Row],[položka]],#REF!,#REF!)</f>
        <v>#REF!</v>
      </c>
      <c r="H1941">
        <v>100</v>
      </c>
      <c r="I1941" s="15">
        <f>Tabuľka9[[#This Row],[Aktuálna cena v RZ s DPH]]*Tabuľka9[[#This Row],[Priemerný odber za mesiac]]</f>
        <v>385.00000000000006</v>
      </c>
      <c r="J1941">
        <v>500</v>
      </c>
      <c r="K1941" s="17" t="e">
        <f>Tabuľka9[[#This Row],[Cena za MJ s DPH]]*Tabuľka9[[#This Row],[Predpokladaný odber počas 6 mesiacov]]</f>
        <v>#REF!</v>
      </c>
      <c r="L1941" s="1">
        <v>42317673</v>
      </c>
      <c r="M1941" t="e">
        <f>_xlfn.XLOOKUP(Tabuľka9[[#This Row],[IČO]],#REF!,#REF!)</f>
        <v>#REF!</v>
      </c>
      <c r="N1941" t="e">
        <f>_xlfn.XLOOKUP(Tabuľka9[[#This Row],[IČO]],#REF!,#REF!)</f>
        <v>#REF!</v>
      </c>
    </row>
    <row r="1942" spans="1:14" hidden="1" x14ac:dyDescent="0.35">
      <c r="A1942" t="s">
        <v>84</v>
      </c>
      <c r="B1942" t="s">
        <v>87</v>
      </c>
      <c r="C1942" t="s">
        <v>13</v>
      </c>
      <c r="D1942" s="9">
        <v>3.7</v>
      </c>
      <c r="E1942" s="10">
        <f>IF(COUNTIF(cis_DPH!$B$2:$B$84,B1942)&gt;0,D1942*1.1,IF(COUNTIF(cis_DPH!$B$85:$B$171,B1942)&gt;0,D1942*1.2,"chyba"))</f>
        <v>4.07</v>
      </c>
      <c r="G1942" s="16" t="e">
        <f>_xlfn.XLOOKUP(Tabuľka9[[#This Row],[položka]],#REF!,#REF!)</f>
        <v>#REF!</v>
      </c>
      <c r="H1942">
        <v>5</v>
      </c>
      <c r="I1942" s="15">
        <f>Tabuľka9[[#This Row],[Aktuálna cena v RZ s DPH]]*Tabuľka9[[#This Row],[Priemerný odber za mesiac]]</f>
        <v>20.350000000000001</v>
      </c>
      <c r="J1942">
        <v>30</v>
      </c>
      <c r="K1942" s="17" t="e">
        <f>Tabuľka9[[#This Row],[Cena za MJ s DPH]]*Tabuľka9[[#This Row],[Predpokladaný odber počas 6 mesiacov]]</f>
        <v>#REF!</v>
      </c>
      <c r="L1942" s="1">
        <v>42317673</v>
      </c>
      <c r="M1942" t="e">
        <f>_xlfn.XLOOKUP(Tabuľka9[[#This Row],[IČO]],#REF!,#REF!)</f>
        <v>#REF!</v>
      </c>
      <c r="N1942" t="e">
        <f>_xlfn.XLOOKUP(Tabuľka9[[#This Row],[IČO]],#REF!,#REF!)</f>
        <v>#REF!</v>
      </c>
    </row>
    <row r="1943" spans="1:14" hidden="1" x14ac:dyDescent="0.35">
      <c r="A1943" t="s">
        <v>84</v>
      </c>
      <c r="B1943" t="s">
        <v>88</v>
      </c>
      <c r="C1943" t="s">
        <v>13</v>
      </c>
      <c r="E1943" s="10">
        <f>IF(COUNTIF(cis_DPH!$B$2:$B$84,B1943)&gt;0,D1943*1.1,IF(COUNTIF(cis_DPH!$B$85:$B$171,B1943)&gt;0,D1943*1.2,"chyba"))</f>
        <v>0</v>
      </c>
      <c r="G1943" s="16" t="e">
        <f>_xlfn.XLOOKUP(Tabuľka9[[#This Row],[položka]],#REF!,#REF!)</f>
        <v>#REF!</v>
      </c>
      <c r="I1943" s="15">
        <f>Tabuľka9[[#This Row],[Aktuálna cena v RZ s DPH]]*Tabuľka9[[#This Row],[Priemerný odber za mesiac]]</f>
        <v>0</v>
      </c>
      <c r="K1943" s="17" t="e">
        <f>Tabuľka9[[#This Row],[Cena za MJ s DPH]]*Tabuľka9[[#This Row],[Predpokladaný odber počas 6 mesiacov]]</f>
        <v>#REF!</v>
      </c>
      <c r="L1943" s="1">
        <v>42317673</v>
      </c>
      <c r="M1943" t="e">
        <f>_xlfn.XLOOKUP(Tabuľka9[[#This Row],[IČO]],#REF!,#REF!)</f>
        <v>#REF!</v>
      </c>
      <c r="N1943" t="e">
        <f>_xlfn.XLOOKUP(Tabuľka9[[#This Row],[IČO]],#REF!,#REF!)</f>
        <v>#REF!</v>
      </c>
    </row>
    <row r="1944" spans="1:14" hidden="1" x14ac:dyDescent="0.35">
      <c r="A1944" t="s">
        <v>84</v>
      </c>
      <c r="B1944" t="s">
        <v>89</v>
      </c>
      <c r="C1944" t="s">
        <v>13</v>
      </c>
      <c r="E1944" s="10">
        <f>IF(COUNTIF(cis_DPH!$B$2:$B$84,B1944)&gt;0,D1944*1.1,IF(COUNTIF(cis_DPH!$B$85:$B$171,B1944)&gt;0,D1944*1.2,"chyba"))</f>
        <v>0</v>
      </c>
      <c r="G1944" s="16" t="e">
        <f>_xlfn.XLOOKUP(Tabuľka9[[#This Row],[položka]],#REF!,#REF!)</f>
        <v>#REF!</v>
      </c>
      <c r="I1944" s="15">
        <f>Tabuľka9[[#This Row],[Aktuálna cena v RZ s DPH]]*Tabuľka9[[#This Row],[Priemerný odber za mesiac]]</f>
        <v>0</v>
      </c>
      <c r="K1944" s="17" t="e">
        <f>Tabuľka9[[#This Row],[Cena za MJ s DPH]]*Tabuľka9[[#This Row],[Predpokladaný odber počas 6 mesiacov]]</f>
        <v>#REF!</v>
      </c>
      <c r="L1944" s="1">
        <v>42317673</v>
      </c>
      <c r="M1944" t="e">
        <f>_xlfn.XLOOKUP(Tabuľka9[[#This Row],[IČO]],#REF!,#REF!)</f>
        <v>#REF!</v>
      </c>
      <c r="N1944" t="e">
        <f>_xlfn.XLOOKUP(Tabuľka9[[#This Row],[IČO]],#REF!,#REF!)</f>
        <v>#REF!</v>
      </c>
    </row>
    <row r="1945" spans="1:14" hidden="1" x14ac:dyDescent="0.35">
      <c r="A1945" t="s">
        <v>84</v>
      </c>
      <c r="B1945" t="s">
        <v>90</v>
      </c>
      <c r="C1945" t="s">
        <v>13</v>
      </c>
      <c r="E1945" s="10">
        <f>IF(COUNTIF(cis_DPH!$B$2:$B$84,B1945)&gt;0,D1945*1.1,IF(COUNTIF(cis_DPH!$B$85:$B$171,B1945)&gt;0,D1945*1.2,"chyba"))</f>
        <v>0</v>
      </c>
      <c r="G1945" s="16" t="e">
        <f>_xlfn.XLOOKUP(Tabuľka9[[#This Row],[položka]],#REF!,#REF!)</f>
        <v>#REF!</v>
      </c>
      <c r="I1945" s="15">
        <f>Tabuľka9[[#This Row],[Aktuálna cena v RZ s DPH]]*Tabuľka9[[#This Row],[Priemerný odber za mesiac]]</f>
        <v>0</v>
      </c>
      <c r="K1945" s="17" t="e">
        <f>Tabuľka9[[#This Row],[Cena za MJ s DPH]]*Tabuľka9[[#This Row],[Predpokladaný odber počas 6 mesiacov]]</f>
        <v>#REF!</v>
      </c>
      <c r="L1945" s="1">
        <v>42317673</v>
      </c>
      <c r="M1945" t="e">
        <f>_xlfn.XLOOKUP(Tabuľka9[[#This Row],[IČO]],#REF!,#REF!)</f>
        <v>#REF!</v>
      </c>
      <c r="N1945" t="e">
        <f>_xlfn.XLOOKUP(Tabuľka9[[#This Row],[IČO]],#REF!,#REF!)</f>
        <v>#REF!</v>
      </c>
    </row>
    <row r="1946" spans="1:14" hidden="1" x14ac:dyDescent="0.35">
      <c r="A1946" t="s">
        <v>84</v>
      </c>
      <c r="B1946" t="s">
        <v>91</v>
      </c>
      <c r="C1946" t="s">
        <v>13</v>
      </c>
      <c r="D1946" s="9">
        <v>4.5999999999999996</v>
      </c>
      <c r="E1946" s="10">
        <f>IF(COUNTIF(cis_DPH!$B$2:$B$84,B1946)&gt;0,D1946*1.1,IF(COUNTIF(cis_DPH!$B$85:$B$171,B1946)&gt;0,D1946*1.2,"chyba"))</f>
        <v>5.0599999999999996</v>
      </c>
      <c r="G1946" s="16" t="e">
        <f>_xlfn.XLOOKUP(Tabuľka9[[#This Row],[položka]],#REF!,#REF!)</f>
        <v>#REF!</v>
      </c>
      <c r="H1946">
        <v>5</v>
      </c>
      <c r="I1946" s="15">
        <f>Tabuľka9[[#This Row],[Aktuálna cena v RZ s DPH]]*Tabuľka9[[#This Row],[Priemerný odber za mesiac]]</f>
        <v>25.299999999999997</v>
      </c>
      <c r="J1946">
        <v>30</v>
      </c>
      <c r="K1946" s="17" t="e">
        <f>Tabuľka9[[#This Row],[Cena za MJ s DPH]]*Tabuľka9[[#This Row],[Predpokladaný odber počas 6 mesiacov]]</f>
        <v>#REF!</v>
      </c>
      <c r="L1946" s="1">
        <v>42317673</v>
      </c>
      <c r="M1946" t="e">
        <f>_xlfn.XLOOKUP(Tabuľka9[[#This Row],[IČO]],#REF!,#REF!)</f>
        <v>#REF!</v>
      </c>
      <c r="N1946" t="e">
        <f>_xlfn.XLOOKUP(Tabuľka9[[#This Row],[IČO]],#REF!,#REF!)</f>
        <v>#REF!</v>
      </c>
    </row>
    <row r="1947" spans="1:14" hidden="1" x14ac:dyDescent="0.35">
      <c r="A1947" t="s">
        <v>84</v>
      </c>
      <c r="B1947" t="s">
        <v>92</v>
      </c>
      <c r="C1947" t="s">
        <v>13</v>
      </c>
      <c r="E1947" s="10">
        <f>IF(COUNTIF(cis_DPH!$B$2:$B$84,B1947)&gt;0,D1947*1.1,IF(COUNTIF(cis_DPH!$B$85:$B$171,B1947)&gt;0,D1947*1.2,"chyba"))</f>
        <v>0</v>
      </c>
      <c r="G1947" s="16" t="e">
        <f>_xlfn.XLOOKUP(Tabuľka9[[#This Row],[položka]],#REF!,#REF!)</f>
        <v>#REF!</v>
      </c>
      <c r="I1947" s="15">
        <f>Tabuľka9[[#This Row],[Aktuálna cena v RZ s DPH]]*Tabuľka9[[#This Row],[Priemerný odber za mesiac]]</f>
        <v>0</v>
      </c>
      <c r="K1947" s="17" t="e">
        <f>Tabuľka9[[#This Row],[Cena za MJ s DPH]]*Tabuľka9[[#This Row],[Predpokladaný odber počas 6 mesiacov]]</f>
        <v>#REF!</v>
      </c>
      <c r="L1947" s="1">
        <v>42317673</v>
      </c>
      <c r="M1947" t="e">
        <f>_xlfn.XLOOKUP(Tabuľka9[[#This Row],[IČO]],#REF!,#REF!)</f>
        <v>#REF!</v>
      </c>
      <c r="N1947" t="e">
        <f>_xlfn.XLOOKUP(Tabuľka9[[#This Row],[IČO]],#REF!,#REF!)</f>
        <v>#REF!</v>
      </c>
    </row>
    <row r="1948" spans="1:14" hidden="1" x14ac:dyDescent="0.35">
      <c r="A1948" t="s">
        <v>93</v>
      </c>
      <c r="B1948" t="s">
        <v>94</v>
      </c>
      <c r="C1948" t="s">
        <v>13</v>
      </c>
      <c r="E1948" s="10">
        <f>IF(COUNTIF(cis_DPH!$B$2:$B$84,B1948)&gt;0,D1948*1.1,IF(COUNTIF(cis_DPH!$B$85:$B$171,B1948)&gt;0,D1948*1.2,"chyba"))</f>
        <v>0</v>
      </c>
      <c r="G1948" s="16" t="e">
        <f>_xlfn.XLOOKUP(Tabuľka9[[#This Row],[položka]],#REF!,#REF!)</f>
        <v>#REF!</v>
      </c>
      <c r="I1948" s="15">
        <f>Tabuľka9[[#This Row],[Aktuálna cena v RZ s DPH]]*Tabuľka9[[#This Row],[Priemerný odber za mesiac]]</f>
        <v>0</v>
      </c>
      <c r="K1948" s="17" t="e">
        <f>Tabuľka9[[#This Row],[Cena za MJ s DPH]]*Tabuľka9[[#This Row],[Predpokladaný odber počas 6 mesiacov]]</f>
        <v>#REF!</v>
      </c>
      <c r="L1948" s="1">
        <v>42317673</v>
      </c>
      <c r="M1948" t="e">
        <f>_xlfn.XLOOKUP(Tabuľka9[[#This Row],[IČO]],#REF!,#REF!)</f>
        <v>#REF!</v>
      </c>
      <c r="N1948" t="e">
        <f>_xlfn.XLOOKUP(Tabuľka9[[#This Row],[IČO]],#REF!,#REF!)</f>
        <v>#REF!</v>
      </c>
    </row>
    <row r="1949" spans="1:14" hidden="1" x14ac:dyDescent="0.35">
      <c r="A1949" t="s">
        <v>95</v>
      </c>
      <c r="B1949" t="s">
        <v>96</v>
      </c>
      <c r="C1949" t="s">
        <v>13</v>
      </c>
      <c r="D1949" s="9">
        <v>0.3</v>
      </c>
      <c r="E1949" s="10">
        <f>IF(COUNTIF(cis_DPH!$B$2:$B$84,B1949)&gt;0,D1949*1.1,IF(COUNTIF(cis_DPH!$B$85:$B$171,B1949)&gt;0,D1949*1.2,"chyba"))</f>
        <v>0.33</v>
      </c>
      <c r="G1949" s="16" t="e">
        <f>_xlfn.XLOOKUP(Tabuľka9[[#This Row],[položka]],#REF!,#REF!)</f>
        <v>#REF!</v>
      </c>
      <c r="H1949">
        <v>200</v>
      </c>
      <c r="I1949" s="15">
        <f>Tabuľka9[[#This Row],[Aktuálna cena v RZ s DPH]]*Tabuľka9[[#This Row],[Priemerný odber za mesiac]]</f>
        <v>66</v>
      </c>
      <c r="J1949">
        <v>1000</v>
      </c>
      <c r="K1949" s="17" t="e">
        <f>Tabuľka9[[#This Row],[Cena za MJ s DPH]]*Tabuľka9[[#This Row],[Predpokladaný odber počas 6 mesiacov]]</f>
        <v>#REF!</v>
      </c>
      <c r="L1949" s="1">
        <v>42317673</v>
      </c>
      <c r="M1949" t="e">
        <f>_xlfn.XLOOKUP(Tabuľka9[[#This Row],[IČO]],#REF!,#REF!)</f>
        <v>#REF!</v>
      </c>
      <c r="N1949" t="e">
        <f>_xlfn.XLOOKUP(Tabuľka9[[#This Row],[IČO]],#REF!,#REF!)</f>
        <v>#REF!</v>
      </c>
    </row>
    <row r="1950" spans="1:14" hidden="1" x14ac:dyDescent="0.35">
      <c r="A1950" t="s">
        <v>95</v>
      </c>
      <c r="B1950" t="s">
        <v>97</v>
      </c>
      <c r="C1950" t="s">
        <v>13</v>
      </c>
      <c r="D1950" s="9">
        <v>2.1</v>
      </c>
      <c r="E1950" s="10">
        <f>IF(COUNTIF(cis_DPH!$B$2:$B$84,B1950)&gt;0,D1950*1.1,IF(COUNTIF(cis_DPH!$B$85:$B$171,B1950)&gt;0,D1950*1.2,"chyba"))</f>
        <v>2.3100000000000005</v>
      </c>
      <c r="G1950" s="16" t="e">
        <f>_xlfn.XLOOKUP(Tabuľka9[[#This Row],[položka]],#REF!,#REF!)</f>
        <v>#REF!</v>
      </c>
      <c r="H1950">
        <v>10</v>
      </c>
      <c r="I1950" s="15">
        <f>Tabuľka9[[#This Row],[Aktuálna cena v RZ s DPH]]*Tabuľka9[[#This Row],[Priemerný odber za mesiac]]</f>
        <v>23.100000000000005</v>
      </c>
      <c r="J1950">
        <v>20</v>
      </c>
      <c r="K1950" s="17" t="e">
        <f>Tabuľka9[[#This Row],[Cena za MJ s DPH]]*Tabuľka9[[#This Row],[Predpokladaný odber počas 6 mesiacov]]</f>
        <v>#REF!</v>
      </c>
      <c r="L1950" s="1">
        <v>42317673</v>
      </c>
      <c r="M1950" t="e">
        <f>_xlfn.XLOOKUP(Tabuľka9[[#This Row],[IČO]],#REF!,#REF!)</f>
        <v>#REF!</v>
      </c>
      <c r="N1950" t="e">
        <f>_xlfn.XLOOKUP(Tabuľka9[[#This Row],[IČO]],#REF!,#REF!)</f>
        <v>#REF!</v>
      </c>
    </row>
    <row r="1951" spans="1:14" hidden="1" x14ac:dyDescent="0.35">
      <c r="A1951" t="s">
        <v>95</v>
      </c>
      <c r="B1951" t="s">
        <v>98</v>
      </c>
      <c r="C1951" t="s">
        <v>13</v>
      </c>
      <c r="E1951" s="10">
        <f>IF(COUNTIF(cis_DPH!$B$2:$B$84,B1951)&gt;0,D1951*1.1,IF(COUNTIF(cis_DPH!$B$85:$B$171,B1951)&gt;0,D1951*1.2,"chyba"))</f>
        <v>0</v>
      </c>
      <c r="G1951" s="16" t="e">
        <f>_xlfn.XLOOKUP(Tabuľka9[[#This Row],[položka]],#REF!,#REF!)</f>
        <v>#REF!</v>
      </c>
      <c r="I1951" s="15">
        <f>Tabuľka9[[#This Row],[Aktuálna cena v RZ s DPH]]*Tabuľka9[[#This Row],[Priemerný odber za mesiac]]</f>
        <v>0</v>
      </c>
      <c r="K1951" s="17" t="e">
        <f>Tabuľka9[[#This Row],[Cena za MJ s DPH]]*Tabuľka9[[#This Row],[Predpokladaný odber počas 6 mesiacov]]</f>
        <v>#REF!</v>
      </c>
      <c r="L1951" s="1">
        <v>42317673</v>
      </c>
      <c r="M1951" t="e">
        <f>_xlfn.XLOOKUP(Tabuľka9[[#This Row],[IČO]],#REF!,#REF!)</f>
        <v>#REF!</v>
      </c>
      <c r="N1951" t="e">
        <f>_xlfn.XLOOKUP(Tabuľka9[[#This Row],[IČO]],#REF!,#REF!)</f>
        <v>#REF!</v>
      </c>
    </row>
    <row r="1952" spans="1:14" hidden="1" x14ac:dyDescent="0.35">
      <c r="A1952" t="s">
        <v>95</v>
      </c>
      <c r="B1952" t="s">
        <v>99</v>
      </c>
      <c r="C1952" t="s">
        <v>13</v>
      </c>
      <c r="D1952" s="9">
        <v>0.32</v>
      </c>
      <c r="E1952" s="10">
        <f>IF(COUNTIF(cis_DPH!$B$2:$B$84,B1952)&gt;0,D1952*1.1,IF(COUNTIF(cis_DPH!$B$85:$B$171,B1952)&gt;0,D1952*1.2,"chyba"))</f>
        <v>0.35200000000000004</v>
      </c>
      <c r="G1952" s="16" t="e">
        <f>_xlfn.XLOOKUP(Tabuľka9[[#This Row],[položka]],#REF!,#REF!)</f>
        <v>#REF!</v>
      </c>
      <c r="H1952">
        <v>100</v>
      </c>
      <c r="I1952" s="15">
        <f>Tabuľka9[[#This Row],[Aktuálna cena v RZ s DPH]]*Tabuľka9[[#This Row],[Priemerný odber za mesiac]]</f>
        <v>35.200000000000003</v>
      </c>
      <c r="J1952">
        <v>500</v>
      </c>
      <c r="K1952" s="17" t="e">
        <f>Tabuľka9[[#This Row],[Cena za MJ s DPH]]*Tabuľka9[[#This Row],[Predpokladaný odber počas 6 mesiacov]]</f>
        <v>#REF!</v>
      </c>
      <c r="L1952" s="1">
        <v>42317673</v>
      </c>
      <c r="M1952" t="e">
        <f>_xlfn.XLOOKUP(Tabuľka9[[#This Row],[IČO]],#REF!,#REF!)</f>
        <v>#REF!</v>
      </c>
      <c r="N1952" t="e">
        <f>_xlfn.XLOOKUP(Tabuľka9[[#This Row],[IČO]],#REF!,#REF!)</f>
        <v>#REF!</v>
      </c>
    </row>
    <row r="1953" spans="1:14" hidden="1" x14ac:dyDescent="0.35">
      <c r="A1953" t="s">
        <v>95</v>
      </c>
      <c r="B1953" t="s">
        <v>100</v>
      </c>
      <c r="C1953" t="s">
        <v>13</v>
      </c>
      <c r="D1953" s="9">
        <v>0.32</v>
      </c>
      <c r="E1953" s="10">
        <f>IF(COUNTIF(cis_DPH!$B$2:$B$84,B1953)&gt;0,D1953*1.1,IF(COUNTIF(cis_DPH!$B$85:$B$171,B1953)&gt;0,D1953*1.2,"chyba"))</f>
        <v>0.35200000000000004</v>
      </c>
      <c r="G1953" s="16" t="e">
        <f>_xlfn.XLOOKUP(Tabuľka9[[#This Row],[položka]],#REF!,#REF!)</f>
        <v>#REF!</v>
      </c>
      <c r="H1953">
        <v>100</v>
      </c>
      <c r="I1953" s="15">
        <f>Tabuľka9[[#This Row],[Aktuálna cena v RZ s DPH]]*Tabuľka9[[#This Row],[Priemerný odber za mesiac]]</f>
        <v>35.200000000000003</v>
      </c>
      <c r="J1953">
        <v>500</v>
      </c>
      <c r="K1953" s="17" t="e">
        <f>Tabuľka9[[#This Row],[Cena za MJ s DPH]]*Tabuľka9[[#This Row],[Predpokladaný odber počas 6 mesiacov]]</f>
        <v>#REF!</v>
      </c>
      <c r="L1953" s="1">
        <v>42317673</v>
      </c>
      <c r="M1953" t="e">
        <f>_xlfn.XLOOKUP(Tabuľka9[[#This Row],[IČO]],#REF!,#REF!)</f>
        <v>#REF!</v>
      </c>
      <c r="N1953" t="e">
        <f>_xlfn.XLOOKUP(Tabuľka9[[#This Row],[IČO]],#REF!,#REF!)</f>
        <v>#REF!</v>
      </c>
    </row>
    <row r="1954" spans="1:14" hidden="1" x14ac:dyDescent="0.35">
      <c r="A1954" t="s">
        <v>95</v>
      </c>
      <c r="B1954" t="s">
        <v>101</v>
      </c>
      <c r="C1954" t="s">
        <v>13</v>
      </c>
      <c r="D1954" s="9">
        <v>2.2000000000000002</v>
      </c>
      <c r="E1954" s="10">
        <f>IF(COUNTIF(cis_DPH!$B$2:$B$84,B1954)&gt;0,D1954*1.1,IF(COUNTIF(cis_DPH!$B$85:$B$171,B1954)&gt;0,D1954*1.2,"chyba"))</f>
        <v>2.4200000000000004</v>
      </c>
      <c r="G1954" s="16" t="e">
        <f>_xlfn.XLOOKUP(Tabuľka9[[#This Row],[položka]],#REF!,#REF!)</f>
        <v>#REF!</v>
      </c>
      <c r="H1954">
        <v>15</v>
      </c>
      <c r="I1954" s="15">
        <f>Tabuľka9[[#This Row],[Aktuálna cena v RZ s DPH]]*Tabuľka9[[#This Row],[Priemerný odber za mesiac]]</f>
        <v>36.300000000000004</v>
      </c>
      <c r="J1954">
        <v>30</v>
      </c>
      <c r="K1954" s="17" t="e">
        <f>Tabuľka9[[#This Row],[Cena za MJ s DPH]]*Tabuľka9[[#This Row],[Predpokladaný odber počas 6 mesiacov]]</f>
        <v>#REF!</v>
      </c>
      <c r="L1954" s="1">
        <v>42317673</v>
      </c>
      <c r="M1954" t="e">
        <f>_xlfn.XLOOKUP(Tabuľka9[[#This Row],[IČO]],#REF!,#REF!)</f>
        <v>#REF!</v>
      </c>
      <c r="N1954" t="e">
        <f>_xlfn.XLOOKUP(Tabuľka9[[#This Row],[IČO]],#REF!,#REF!)</f>
        <v>#REF!</v>
      </c>
    </row>
    <row r="1955" spans="1:14" hidden="1" x14ac:dyDescent="0.35">
      <c r="A1955" t="s">
        <v>95</v>
      </c>
      <c r="B1955" t="s">
        <v>102</v>
      </c>
      <c r="C1955" t="s">
        <v>48</v>
      </c>
      <c r="E1955" s="10">
        <f>IF(COUNTIF(cis_DPH!$B$2:$B$84,B1955)&gt;0,D1955*1.1,IF(COUNTIF(cis_DPH!$B$85:$B$171,B1955)&gt;0,D1955*1.2,"chyba"))</f>
        <v>0</v>
      </c>
      <c r="G1955" s="16" t="e">
        <f>_xlfn.XLOOKUP(Tabuľka9[[#This Row],[položka]],#REF!,#REF!)</f>
        <v>#REF!</v>
      </c>
      <c r="I1955" s="15">
        <f>Tabuľka9[[#This Row],[Aktuálna cena v RZ s DPH]]*Tabuľka9[[#This Row],[Priemerný odber za mesiac]]</f>
        <v>0</v>
      </c>
      <c r="K1955" s="17" t="e">
        <f>Tabuľka9[[#This Row],[Cena za MJ s DPH]]*Tabuľka9[[#This Row],[Predpokladaný odber počas 6 mesiacov]]</f>
        <v>#REF!</v>
      </c>
      <c r="L1955" s="1">
        <v>42317673</v>
      </c>
      <c r="M1955" t="e">
        <f>_xlfn.XLOOKUP(Tabuľka9[[#This Row],[IČO]],#REF!,#REF!)</f>
        <v>#REF!</v>
      </c>
      <c r="N1955" t="e">
        <f>_xlfn.XLOOKUP(Tabuľka9[[#This Row],[IČO]],#REF!,#REF!)</f>
        <v>#REF!</v>
      </c>
    </row>
    <row r="1956" spans="1:14" hidden="1" x14ac:dyDescent="0.35">
      <c r="A1956" t="s">
        <v>95</v>
      </c>
      <c r="B1956" t="s">
        <v>103</v>
      </c>
      <c r="C1956" t="s">
        <v>13</v>
      </c>
      <c r="D1956" s="9">
        <v>1.9</v>
      </c>
      <c r="E1956" s="10">
        <f>IF(COUNTIF(cis_DPH!$B$2:$B$84,B1956)&gt;0,D1956*1.1,IF(COUNTIF(cis_DPH!$B$85:$B$171,B1956)&gt;0,D1956*1.2,"chyba"))</f>
        <v>2.09</v>
      </c>
      <c r="G1956" s="16" t="e">
        <f>_xlfn.XLOOKUP(Tabuľka9[[#This Row],[položka]],#REF!,#REF!)</f>
        <v>#REF!</v>
      </c>
      <c r="H1956">
        <v>10</v>
      </c>
      <c r="I1956" s="15">
        <f>Tabuľka9[[#This Row],[Aktuálna cena v RZ s DPH]]*Tabuľka9[[#This Row],[Priemerný odber za mesiac]]</f>
        <v>20.9</v>
      </c>
      <c r="J1956">
        <v>40</v>
      </c>
      <c r="K1956" s="17" t="e">
        <f>Tabuľka9[[#This Row],[Cena za MJ s DPH]]*Tabuľka9[[#This Row],[Predpokladaný odber počas 6 mesiacov]]</f>
        <v>#REF!</v>
      </c>
      <c r="L1956" s="1">
        <v>42317673</v>
      </c>
      <c r="M1956" t="e">
        <f>_xlfn.XLOOKUP(Tabuľka9[[#This Row],[IČO]],#REF!,#REF!)</f>
        <v>#REF!</v>
      </c>
      <c r="N1956" t="e">
        <f>_xlfn.XLOOKUP(Tabuľka9[[#This Row],[IČO]],#REF!,#REF!)</f>
        <v>#REF!</v>
      </c>
    </row>
    <row r="1957" spans="1:14" hidden="1" x14ac:dyDescent="0.35">
      <c r="A1957" t="s">
        <v>95</v>
      </c>
      <c r="B1957" t="s">
        <v>104</v>
      </c>
      <c r="C1957" t="s">
        <v>48</v>
      </c>
      <c r="E1957" s="10">
        <f>IF(COUNTIF(cis_DPH!$B$2:$B$84,B1957)&gt;0,D1957*1.1,IF(COUNTIF(cis_DPH!$B$85:$B$171,B1957)&gt;0,D1957*1.2,"chyba"))</f>
        <v>0</v>
      </c>
      <c r="G1957" s="16" t="e">
        <f>_xlfn.XLOOKUP(Tabuľka9[[#This Row],[položka]],#REF!,#REF!)</f>
        <v>#REF!</v>
      </c>
      <c r="I1957" s="15">
        <f>Tabuľka9[[#This Row],[Aktuálna cena v RZ s DPH]]*Tabuľka9[[#This Row],[Priemerný odber za mesiac]]</f>
        <v>0</v>
      </c>
      <c r="K1957" s="17" t="e">
        <f>Tabuľka9[[#This Row],[Cena za MJ s DPH]]*Tabuľka9[[#This Row],[Predpokladaný odber počas 6 mesiacov]]</f>
        <v>#REF!</v>
      </c>
      <c r="L1957" s="1">
        <v>42317673</v>
      </c>
      <c r="M1957" t="e">
        <f>_xlfn.XLOOKUP(Tabuľka9[[#This Row],[IČO]],#REF!,#REF!)</f>
        <v>#REF!</v>
      </c>
      <c r="N1957" t="e">
        <f>_xlfn.XLOOKUP(Tabuľka9[[#This Row],[IČO]],#REF!,#REF!)</f>
        <v>#REF!</v>
      </c>
    </row>
    <row r="1958" spans="1:14" hidden="1" x14ac:dyDescent="0.35">
      <c r="A1958" t="s">
        <v>95</v>
      </c>
      <c r="B1958" t="s">
        <v>105</v>
      </c>
      <c r="C1958" t="s">
        <v>13</v>
      </c>
      <c r="D1958" s="9">
        <v>9</v>
      </c>
      <c r="E1958" s="10">
        <f>IF(COUNTIF(cis_DPH!$B$2:$B$84,B1958)&gt;0,D1958*1.1,IF(COUNTIF(cis_DPH!$B$85:$B$171,B1958)&gt;0,D1958*1.2,"chyba"))</f>
        <v>9.9</v>
      </c>
      <c r="G1958" s="16" t="e">
        <f>_xlfn.XLOOKUP(Tabuľka9[[#This Row],[položka]],#REF!,#REF!)</f>
        <v>#REF!</v>
      </c>
      <c r="H1958">
        <v>10</v>
      </c>
      <c r="I1958" s="15">
        <f>Tabuľka9[[#This Row],[Aktuálna cena v RZ s DPH]]*Tabuľka9[[#This Row],[Priemerný odber za mesiac]]</f>
        <v>99</v>
      </c>
      <c r="J1958">
        <v>20</v>
      </c>
      <c r="K1958" s="17" t="e">
        <f>Tabuľka9[[#This Row],[Cena za MJ s DPH]]*Tabuľka9[[#This Row],[Predpokladaný odber počas 6 mesiacov]]</f>
        <v>#REF!</v>
      </c>
      <c r="L1958" s="1">
        <v>42317673</v>
      </c>
      <c r="M1958" t="e">
        <f>_xlfn.XLOOKUP(Tabuľka9[[#This Row],[IČO]],#REF!,#REF!)</f>
        <v>#REF!</v>
      </c>
      <c r="N1958" t="e">
        <f>_xlfn.XLOOKUP(Tabuľka9[[#This Row],[IČO]],#REF!,#REF!)</f>
        <v>#REF!</v>
      </c>
    </row>
    <row r="1959" spans="1:14" hidden="1" x14ac:dyDescent="0.35">
      <c r="A1959" t="s">
        <v>95</v>
      </c>
      <c r="B1959" t="s">
        <v>106</v>
      </c>
      <c r="C1959" t="s">
        <v>13</v>
      </c>
      <c r="D1959" s="9">
        <v>9</v>
      </c>
      <c r="E1959" s="10">
        <f>IF(COUNTIF(cis_DPH!$B$2:$B$84,B1959)&gt;0,D1959*1.1,IF(COUNTIF(cis_DPH!$B$85:$B$171,B1959)&gt;0,D1959*1.2,"chyba"))</f>
        <v>9.9</v>
      </c>
      <c r="G1959" s="16" t="e">
        <f>_xlfn.XLOOKUP(Tabuľka9[[#This Row],[položka]],#REF!,#REF!)</f>
        <v>#REF!</v>
      </c>
      <c r="H1959">
        <v>10</v>
      </c>
      <c r="I1959" s="15">
        <f>Tabuľka9[[#This Row],[Aktuálna cena v RZ s DPH]]*Tabuľka9[[#This Row],[Priemerný odber za mesiac]]</f>
        <v>99</v>
      </c>
      <c r="J1959">
        <v>20</v>
      </c>
      <c r="K1959" s="17" t="e">
        <f>Tabuľka9[[#This Row],[Cena za MJ s DPH]]*Tabuľka9[[#This Row],[Predpokladaný odber počas 6 mesiacov]]</f>
        <v>#REF!</v>
      </c>
      <c r="L1959" s="1">
        <v>42317673</v>
      </c>
      <c r="M1959" t="e">
        <f>_xlfn.XLOOKUP(Tabuľka9[[#This Row],[IČO]],#REF!,#REF!)</f>
        <v>#REF!</v>
      </c>
      <c r="N1959" t="e">
        <f>_xlfn.XLOOKUP(Tabuľka9[[#This Row],[IČO]],#REF!,#REF!)</f>
        <v>#REF!</v>
      </c>
    </row>
    <row r="1960" spans="1:14" hidden="1" x14ac:dyDescent="0.35">
      <c r="A1960" t="s">
        <v>93</v>
      </c>
      <c r="B1960" t="s">
        <v>107</v>
      </c>
      <c r="C1960" t="s">
        <v>48</v>
      </c>
      <c r="D1960" s="9">
        <v>0.46</v>
      </c>
      <c r="E1960" s="10">
        <f>IF(COUNTIF(cis_DPH!$B$2:$B$84,B1960)&gt;0,D1960*1.1,IF(COUNTIF(cis_DPH!$B$85:$B$171,B1960)&gt;0,D1960*1.2,"chyba"))</f>
        <v>0.50600000000000012</v>
      </c>
      <c r="G1960" s="16" t="e">
        <f>_xlfn.XLOOKUP(Tabuľka9[[#This Row],[položka]],#REF!,#REF!)</f>
        <v>#REF!</v>
      </c>
      <c r="H1960">
        <v>80</v>
      </c>
      <c r="I1960" s="15">
        <f>Tabuľka9[[#This Row],[Aktuálna cena v RZ s DPH]]*Tabuľka9[[#This Row],[Priemerný odber za mesiac]]</f>
        <v>40.480000000000011</v>
      </c>
      <c r="J1960">
        <v>500</v>
      </c>
      <c r="K1960" s="17" t="e">
        <f>Tabuľka9[[#This Row],[Cena za MJ s DPH]]*Tabuľka9[[#This Row],[Predpokladaný odber počas 6 mesiacov]]</f>
        <v>#REF!</v>
      </c>
      <c r="L1960" s="1">
        <v>42317673</v>
      </c>
      <c r="M1960" t="e">
        <f>_xlfn.XLOOKUP(Tabuľka9[[#This Row],[IČO]],#REF!,#REF!)</f>
        <v>#REF!</v>
      </c>
      <c r="N1960" t="e">
        <f>_xlfn.XLOOKUP(Tabuľka9[[#This Row],[IČO]],#REF!,#REF!)</f>
        <v>#REF!</v>
      </c>
    </row>
    <row r="1961" spans="1:14" hidden="1" x14ac:dyDescent="0.35">
      <c r="A1961" t="s">
        <v>95</v>
      </c>
      <c r="B1961" t="s">
        <v>108</v>
      </c>
      <c r="C1961" t="s">
        <v>13</v>
      </c>
      <c r="D1961" s="9">
        <v>8.6</v>
      </c>
      <c r="E1961" s="10">
        <f>IF(COUNTIF(cis_DPH!$B$2:$B$84,B1961)&gt;0,D1961*1.1,IF(COUNTIF(cis_DPH!$B$85:$B$171,B1961)&gt;0,D1961*1.2,"chyba"))</f>
        <v>10.319999999999999</v>
      </c>
      <c r="G1961" s="16" t="e">
        <f>_xlfn.XLOOKUP(Tabuľka9[[#This Row],[položka]],#REF!,#REF!)</f>
        <v>#REF!</v>
      </c>
      <c r="H1961">
        <v>10</v>
      </c>
      <c r="I1961" s="15">
        <f>Tabuľka9[[#This Row],[Aktuálna cena v RZ s DPH]]*Tabuľka9[[#This Row],[Priemerný odber za mesiac]]</f>
        <v>103.19999999999999</v>
      </c>
      <c r="J1961">
        <v>20</v>
      </c>
      <c r="K1961" s="17" t="e">
        <f>Tabuľka9[[#This Row],[Cena za MJ s DPH]]*Tabuľka9[[#This Row],[Predpokladaný odber počas 6 mesiacov]]</f>
        <v>#REF!</v>
      </c>
      <c r="L1961" s="1">
        <v>42317673</v>
      </c>
      <c r="M1961" t="e">
        <f>_xlfn.XLOOKUP(Tabuľka9[[#This Row],[IČO]],#REF!,#REF!)</f>
        <v>#REF!</v>
      </c>
      <c r="N1961" t="e">
        <f>_xlfn.XLOOKUP(Tabuľka9[[#This Row],[IČO]],#REF!,#REF!)</f>
        <v>#REF!</v>
      </c>
    </row>
    <row r="1962" spans="1:14" hidden="1" x14ac:dyDescent="0.35">
      <c r="A1962" t="s">
        <v>95</v>
      </c>
      <c r="B1962" t="s">
        <v>109</v>
      </c>
      <c r="C1962" t="s">
        <v>13</v>
      </c>
      <c r="D1962" s="9">
        <v>8.5</v>
      </c>
      <c r="E1962" s="10">
        <f>IF(COUNTIF(cis_DPH!$B$2:$B$84,B1962)&gt;0,D1962*1.1,IF(COUNTIF(cis_DPH!$B$85:$B$171,B1962)&gt;0,D1962*1.2,"chyba"))</f>
        <v>10.199999999999999</v>
      </c>
      <c r="G1962" s="16" t="e">
        <f>_xlfn.XLOOKUP(Tabuľka9[[#This Row],[položka]],#REF!,#REF!)</f>
        <v>#REF!</v>
      </c>
      <c r="H1962">
        <v>10</v>
      </c>
      <c r="I1962" s="15">
        <f>Tabuľka9[[#This Row],[Aktuálna cena v RZ s DPH]]*Tabuľka9[[#This Row],[Priemerný odber za mesiac]]</f>
        <v>102</v>
      </c>
      <c r="J1962">
        <v>20</v>
      </c>
      <c r="K1962" s="17" t="e">
        <f>Tabuľka9[[#This Row],[Cena za MJ s DPH]]*Tabuľka9[[#This Row],[Predpokladaný odber počas 6 mesiacov]]</f>
        <v>#REF!</v>
      </c>
      <c r="L1962" s="1">
        <v>42317673</v>
      </c>
      <c r="M1962" t="e">
        <f>_xlfn.XLOOKUP(Tabuľka9[[#This Row],[IČO]],#REF!,#REF!)</f>
        <v>#REF!</v>
      </c>
      <c r="N1962" t="e">
        <f>_xlfn.XLOOKUP(Tabuľka9[[#This Row],[IČO]],#REF!,#REF!)</f>
        <v>#REF!</v>
      </c>
    </row>
    <row r="1963" spans="1:14" hidden="1" x14ac:dyDescent="0.35">
      <c r="A1963" t="s">
        <v>95</v>
      </c>
      <c r="B1963" t="s">
        <v>110</v>
      </c>
      <c r="C1963" t="s">
        <v>13</v>
      </c>
      <c r="D1963" s="9">
        <v>0.23</v>
      </c>
      <c r="E1963" s="10">
        <f>IF(COUNTIF(cis_DPH!$B$2:$B$84,B1963)&gt;0,D1963*1.1,IF(COUNTIF(cis_DPH!$B$85:$B$171,B1963)&gt;0,D1963*1.2,"chyba"))</f>
        <v>0.25300000000000006</v>
      </c>
      <c r="G1963" s="16" t="e">
        <f>_xlfn.XLOOKUP(Tabuľka9[[#This Row],[položka]],#REF!,#REF!)</f>
        <v>#REF!</v>
      </c>
      <c r="H1963">
        <v>100</v>
      </c>
      <c r="I1963" s="15">
        <f>Tabuľka9[[#This Row],[Aktuálna cena v RZ s DPH]]*Tabuľka9[[#This Row],[Priemerný odber za mesiac]]</f>
        <v>25.300000000000004</v>
      </c>
      <c r="J1963">
        <v>200</v>
      </c>
      <c r="K1963" s="17" t="e">
        <f>Tabuľka9[[#This Row],[Cena za MJ s DPH]]*Tabuľka9[[#This Row],[Predpokladaný odber počas 6 mesiacov]]</f>
        <v>#REF!</v>
      </c>
      <c r="L1963" s="1">
        <v>42317673</v>
      </c>
      <c r="M1963" t="e">
        <f>_xlfn.XLOOKUP(Tabuľka9[[#This Row],[IČO]],#REF!,#REF!)</f>
        <v>#REF!</v>
      </c>
      <c r="N1963" t="e">
        <f>_xlfn.XLOOKUP(Tabuľka9[[#This Row],[IČO]],#REF!,#REF!)</f>
        <v>#REF!</v>
      </c>
    </row>
    <row r="1964" spans="1:14" hidden="1" x14ac:dyDescent="0.35">
      <c r="A1964" t="s">
        <v>95</v>
      </c>
      <c r="B1964" t="s">
        <v>111</v>
      </c>
      <c r="C1964" t="s">
        <v>13</v>
      </c>
      <c r="D1964" s="9">
        <v>6.3</v>
      </c>
      <c r="E1964" s="10">
        <f>IF(COUNTIF(cis_DPH!$B$2:$B$84,B1964)&gt;0,D1964*1.1,IF(COUNTIF(cis_DPH!$B$85:$B$171,B1964)&gt;0,D1964*1.2,"chyba"))</f>
        <v>6.9300000000000006</v>
      </c>
      <c r="G1964" s="16" t="e">
        <f>_xlfn.XLOOKUP(Tabuľka9[[#This Row],[položka]],#REF!,#REF!)</f>
        <v>#REF!</v>
      </c>
      <c r="H1964">
        <v>50</v>
      </c>
      <c r="I1964" s="15">
        <f>Tabuľka9[[#This Row],[Aktuálna cena v RZ s DPH]]*Tabuľka9[[#This Row],[Priemerný odber za mesiac]]</f>
        <v>346.50000000000006</v>
      </c>
      <c r="J1964">
        <v>250</v>
      </c>
      <c r="K1964" s="17" t="e">
        <f>Tabuľka9[[#This Row],[Cena za MJ s DPH]]*Tabuľka9[[#This Row],[Predpokladaný odber počas 6 mesiacov]]</f>
        <v>#REF!</v>
      </c>
      <c r="L1964" s="1">
        <v>42317673</v>
      </c>
      <c r="M1964" t="e">
        <f>_xlfn.XLOOKUP(Tabuľka9[[#This Row],[IČO]],#REF!,#REF!)</f>
        <v>#REF!</v>
      </c>
      <c r="N1964" t="e">
        <f>_xlfn.XLOOKUP(Tabuľka9[[#This Row],[IČO]],#REF!,#REF!)</f>
        <v>#REF!</v>
      </c>
    </row>
    <row r="1965" spans="1:14" hidden="1" x14ac:dyDescent="0.35">
      <c r="A1965" t="s">
        <v>95</v>
      </c>
      <c r="B1965" t="s">
        <v>112</v>
      </c>
      <c r="C1965" t="s">
        <v>48</v>
      </c>
      <c r="E1965" s="10">
        <f>IF(COUNTIF(cis_DPH!$B$2:$B$84,B1965)&gt;0,D1965*1.1,IF(COUNTIF(cis_DPH!$B$85:$B$171,B1965)&gt;0,D1965*1.2,"chyba"))</f>
        <v>0</v>
      </c>
      <c r="G1965" s="16" t="e">
        <f>_xlfn.XLOOKUP(Tabuľka9[[#This Row],[položka]],#REF!,#REF!)</f>
        <v>#REF!</v>
      </c>
      <c r="I1965" s="15">
        <f>Tabuľka9[[#This Row],[Aktuálna cena v RZ s DPH]]*Tabuľka9[[#This Row],[Priemerný odber za mesiac]]</f>
        <v>0</v>
      </c>
      <c r="K1965" s="17" t="e">
        <f>Tabuľka9[[#This Row],[Cena za MJ s DPH]]*Tabuľka9[[#This Row],[Predpokladaný odber počas 6 mesiacov]]</f>
        <v>#REF!</v>
      </c>
      <c r="L1965" s="1">
        <v>42317673</v>
      </c>
      <c r="M1965" t="e">
        <f>_xlfn.XLOOKUP(Tabuľka9[[#This Row],[IČO]],#REF!,#REF!)</f>
        <v>#REF!</v>
      </c>
      <c r="N1965" t="e">
        <f>_xlfn.XLOOKUP(Tabuľka9[[#This Row],[IČO]],#REF!,#REF!)</f>
        <v>#REF!</v>
      </c>
    </row>
    <row r="1966" spans="1:14" hidden="1" x14ac:dyDescent="0.35">
      <c r="A1966" t="s">
        <v>95</v>
      </c>
      <c r="B1966" t="s">
        <v>113</v>
      </c>
      <c r="C1966" t="s">
        <v>13</v>
      </c>
      <c r="D1966" s="9">
        <v>4.3</v>
      </c>
      <c r="E1966" s="10">
        <f>IF(COUNTIF(cis_DPH!$B$2:$B$84,B1966)&gt;0,D1966*1.1,IF(COUNTIF(cis_DPH!$B$85:$B$171,B1966)&gt;0,D1966*1.2,"chyba"))</f>
        <v>4.7300000000000004</v>
      </c>
      <c r="G1966" s="16" t="e">
        <f>_xlfn.XLOOKUP(Tabuľka9[[#This Row],[položka]],#REF!,#REF!)</f>
        <v>#REF!</v>
      </c>
      <c r="H1966">
        <v>40</v>
      </c>
      <c r="I1966" s="15">
        <f>Tabuľka9[[#This Row],[Aktuálna cena v RZ s DPH]]*Tabuľka9[[#This Row],[Priemerný odber za mesiac]]</f>
        <v>189.20000000000002</v>
      </c>
      <c r="J1966">
        <v>100</v>
      </c>
      <c r="K1966" s="17" t="e">
        <f>Tabuľka9[[#This Row],[Cena za MJ s DPH]]*Tabuľka9[[#This Row],[Predpokladaný odber počas 6 mesiacov]]</f>
        <v>#REF!</v>
      </c>
      <c r="L1966" s="1">
        <v>42317673</v>
      </c>
      <c r="M1966" t="e">
        <f>_xlfn.XLOOKUP(Tabuľka9[[#This Row],[IČO]],#REF!,#REF!)</f>
        <v>#REF!</v>
      </c>
      <c r="N1966" t="e">
        <f>_xlfn.XLOOKUP(Tabuľka9[[#This Row],[IČO]],#REF!,#REF!)</f>
        <v>#REF!</v>
      </c>
    </row>
    <row r="1967" spans="1:14" hidden="1" x14ac:dyDescent="0.35">
      <c r="A1967" t="s">
        <v>95</v>
      </c>
      <c r="B1967" t="s">
        <v>114</v>
      </c>
      <c r="C1967" t="s">
        <v>13</v>
      </c>
      <c r="D1967" s="9">
        <v>4.5</v>
      </c>
      <c r="E1967" s="10">
        <f>IF(COUNTIF(cis_DPH!$B$2:$B$84,B1967)&gt;0,D1967*1.1,IF(COUNTIF(cis_DPH!$B$85:$B$171,B1967)&gt;0,D1967*1.2,"chyba"))</f>
        <v>4.95</v>
      </c>
      <c r="G1967" s="16" t="e">
        <f>_xlfn.XLOOKUP(Tabuľka9[[#This Row],[položka]],#REF!,#REF!)</f>
        <v>#REF!</v>
      </c>
      <c r="H1967">
        <v>15</v>
      </c>
      <c r="I1967" s="15">
        <f>Tabuľka9[[#This Row],[Aktuálna cena v RZ s DPH]]*Tabuľka9[[#This Row],[Priemerný odber za mesiac]]</f>
        <v>74.25</v>
      </c>
      <c r="J1967">
        <v>50</v>
      </c>
      <c r="K1967" s="17" t="e">
        <f>Tabuľka9[[#This Row],[Cena za MJ s DPH]]*Tabuľka9[[#This Row],[Predpokladaný odber počas 6 mesiacov]]</f>
        <v>#REF!</v>
      </c>
      <c r="L1967" s="1">
        <v>42317673</v>
      </c>
      <c r="M1967" t="e">
        <f>_xlfn.XLOOKUP(Tabuľka9[[#This Row],[IČO]],#REF!,#REF!)</f>
        <v>#REF!</v>
      </c>
      <c r="N1967" t="e">
        <f>_xlfn.XLOOKUP(Tabuľka9[[#This Row],[IČO]],#REF!,#REF!)</f>
        <v>#REF!</v>
      </c>
    </row>
    <row r="1968" spans="1:14" hidden="1" x14ac:dyDescent="0.35">
      <c r="A1968" t="s">
        <v>95</v>
      </c>
      <c r="B1968" t="s">
        <v>115</v>
      </c>
      <c r="C1968" t="s">
        <v>13</v>
      </c>
      <c r="D1968" s="9">
        <v>2.6</v>
      </c>
      <c r="E1968" s="10">
        <f>IF(COUNTIF(cis_DPH!$B$2:$B$84,B1968)&gt;0,D1968*1.1,IF(COUNTIF(cis_DPH!$B$85:$B$171,B1968)&gt;0,D1968*1.2,"chyba"))</f>
        <v>2.8600000000000003</v>
      </c>
      <c r="G1968" s="16" t="e">
        <f>_xlfn.XLOOKUP(Tabuľka9[[#This Row],[položka]],#REF!,#REF!)</f>
        <v>#REF!</v>
      </c>
      <c r="H1968">
        <v>15</v>
      </c>
      <c r="I1968" s="15">
        <f>Tabuľka9[[#This Row],[Aktuálna cena v RZ s DPH]]*Tabuľka9[[#This Row],[Priemerný odber za mesiac]]</f>
        <v>42.900000000000006</v>
      </c>
      <c r="J1968">
        <v>60</v>
      </c>
      <c r="K1968" s="17" t="e">
        <f>Tabuľka9[[#This Row],[Cena za MJ s DPH]]*Tabuľka9[[#This Row],[Predpokladaný odber počas 6 mesiacov]]</f>
        <v>#REF!</v>
      </c>
      <c r="L1968" s="1">
        <v>42317673</v>
      </c>
      <c r="M1968" t="e">
        <f>_xlfn.XLOOKUP(Tabuľka9[[#This Row],[IČO]],#REF!,#REF!)</f>
        <v>#REF!</v>
      </c>
      <c r="N1968" t="e">
        <f>_xlfn.XLOOKUP(Tabuľka9[[#This Row],[IČO]],#REF!,#REF!)</f>
        <v>#REF!</v>
      </c>
    </row>
    <row r="1969" spans="1:14" hidden="1" x14ac:dyDescent="0.35">
      <c r="A1969" t="s">
        <v>95</v>
      </c>
      <c r="B1969" t="s">
        <v>116</v>
      </c>
      <c r="C1969" t="s">
        <v>13</v>
      </c>
      <c r="E1969" s="10">
        <f>IF(COUNTIF(cis_DPH!$B$2:$B$84,B1969)&gt;0,D1969*1.1,IF(COUNTIF(cis_DPH!$B$85:$B$171,B1969)&gt;0,D1969*1.2,"chyba"))</f>
        <v>0</v>
      </c>
      <c r="G1969" s="16" t="e">
        <f>_xlfn.XLOOKUP(Tabuľka9[[#This Row],[položka]],#REF!,#REF!)</f>
        <v>#REF!</v>
      </c>
      <c r="I1969" s="15">
        <f>Tabuľka9[[#This Row],[Aktuálna cena v RZ s DPH]]*Tabuľka9[[#This Row],[Priemerný odber za mesiac]]</f>
        <v>0</v>
      </c>
      <c r="K1969" s="17" t="e">
        <f>Tabuľka9[[#This Row],[Cena za MJ s DPH]]*Tabuľka9[[#This Row],[Predpokladaný odber počas 6 mesiacov]]</f>
        <v>#REF!</v>
      </c>
      <c r="L1969" s="1">
        <v>42317673</v>
      </c>
      <c r="M1969" t="e">
        <f>_xlfn.XLOOKUP(Tabuľka9[[#This Row],[IČO]],#REF!,#REF!)</f>
        <v>#REF!</v>
      </c>
      <c r="N1969" t="e">
        <f>_xlfn.XLOOKUP(Tabuľka9[[#This Row],[IČO]],#REF!,#REF!)</f>
        <v>#REF!</v>
      </c>
    </row>
    <row r="1970" spans="1:14" hidden="1" x14ac:dyDescent="0.35">
      <c r="A1970" t="s">
        <v>84</v>
      </c>
      <c r="B1970" t="s">
        <v>117</v>
      </c>
      <c r="C1970" t="s">
        <v>13</v>
      </c>
      <c r="E1970" s="10">
        <f>IF(COUNTIF(cis_DPH!$B$2:$B$84,B1970)&gt;0,D1970*1.1,IF(COUNTIF(cis_DPH!$B$85:$B$171,B1970)&gt;0,D1970*1.2,"chyba"))</f>
        <v>0</v>
      </c>
      <c r="G1970" s="16" t="e">
        <f>_xlfn.XLOOKUP(Tabuľka9[[#This Row],[položka]],#REF!,#REF!)</f>
        <v>#REF!</v>
      </c>
      <c r="I1970" s="15">
        <f>Tabuľka9[[#This Row],[Aktuálna cena v RZ s DPH]]*Tabuľka9[[#This Row],[Priemerný odber za mesiac]]</f>
        <v>0</v>
      </c>
      <c r="K1970" s="17" t="e">
        <f>Tabuľka9[[#This Row],[Cena za MJ s DPH]]*Tabuľka9[[#This Row],[Predpokladaný odber počas 6 mesiacov]]</f>
        <v>#REF!</v>
      </c>
      <c r="L1970" s="1">
        <v>42317673</v>
      </c>
      <c r="M1970" t="e">
        <f>_xlfn.XLOOKUP(Tabuľka9[[#This Row],[IČO]],#REF!,#REF!)</f>
        <v>#REF!</v>
      </c>
      <c r="N1970" t="e">
        <f>_xlfn.XLOOKUP(Tabuľka9[[#This Row],[IČO]],#REF!,#REF!)</f>
        <v>#REF!</v>
      </c>
    </row>
    <row r="1971" spans="1:14" hidden="1" x14ac:dyDescent="0.35">
      <c r="A1971" t="s">
        <v>84</v>
      </c>
      <c r="B1971" t="s">
        <v>118</v>
      </c>
      <c r="C1971" t="s">
        <v>13</v>
      </c>
      <c r="E1971" s="10">
        <f>IF(COUNTIF(cis_DPH!$B$2:$B$84,B1971)&gt;0,D1971*1.1,IF(COUNTIF(cis_DPH!$B$85:$B$171,B1971)&gt;0,D1971*1.2,"chyba"))</f>
        <v>0</v>
      </c>
      <c r="G1971" s="16" t="e">
        <f>_xlfn.XLOOKUP(Tabuľka9[[#This Row],[položka]],#REF!,#REF!)</f>
        <v>#REF!</v>
      </c>
      <c r="I1971" s="15">
        <f>Tabuľka9[[#This Row],[Aktuálna cena v RZ s DPH]]*Tabuľka9[[#This Row],[Priemerný odber za mesiac]]</f>
        <v>0</v>
      </c>
      <c r="K1971" s="17" t="e">
        <f>Tabuľka9[[#This Row],[Cena za MJ s DPH]]*Tabuľka9[[#This Row],[Predpokladaný odber počas 6 mesiacov]]</f>
        <v>#REF!</v>
      </c>
      <c r="L1971" s="1">
        <v>42317673</v>
      </c>
      <c r="M1971" t="e">
        <f>_xlfn.XLOOKUP(Tabuľka9[[#This Row],[IČO]],#REF!,#REF!)</f>
        <v>#REF!</v>
      </c>
      <c r="N1971" t="e">
        <f>_xlfn.XLOOKUP(Tabuľka9[[#This Row],[IČO]],#REF!,#REF!)</f>
        <v>#REF!</v>
      </c>
    </row>
    <row r="1972" spans="1:14" hidden="1" x14ac:dyDescent="0.35">
      <c r="A1972" t="s">
        <v>84</v>
      </c>
      <c r="B1972" t="s">
        <v>119</v>
      </c>
      <c r="C1972" t="s">
        <v>13</v>
      </c>
      <c r="E1972" s="10">
        <f>IF(COUNTIF(cis_DPH!$B$2:$B$84,B1972)&gt;0,D1972*1.1,IF(COUNTIF(cis_DPH!$B$85:$B$171,B1972)&gt;0,D1972*1.2,"chyba"))</f>
        <v>0</v>
      </c>
      <c r="G1972" s="16" t="e">
        <f>_xlfn.XLOOKUP(Tabuľka9[[#This Row],[položka]],#REF!,#REF!)</f>
        <v>#REF!</v>
      </c>
      <c r="I1972" s="15">
        <f>Tabuľka9[[#This Row],[Aktuálna cena v RZ s DPH]]*Tabuľka9[[#This Row],[Priemerný odber za mesiac]]</f>
        <v>0</v>
      </c>
      <c r="K1972" s="17" t="e">
        <f>Tabuľka9[[#This Row],[Cena za MJ s DPH]]*Tabuľka9[[#This Row],[Predpokladaný odber počas 6 mesiacov]]</f>
        <v>#REF!</v>
      </c>
      <c r="L1972" s="1">
        <v>42317673</v>
      </c>
      <c r="M1972" t="e">
        <f>_xlfn.XLOOKUP(Tabuľka9[[#This Row],[IČO]],#REF!,#REF!)</f>
        <v>#REF!</v>
      </c>
      <c r="N1972" t="e">
        <f>_xlfn.XLOOKUP(Tabuľka9[[#This Row],[IČO]],#REF!,#REF!)</f>
        <v>#REF!</v>
      </c>
    </row>
    <row r="1973" spans="1:14" hidden="1" x14ac:dyDescent="0.35">
      <c r="A1973" t="s">
        <v>84</v>
      </c>
      <c r="B1973" t="s">
        <v>120</v>
      </c>
      <c r="C1973" t="s">
        <v>13</v>
      </c>
      <c r="E1973" s="10">
        <f>IF(COUNTIF(cis_DPH!$B$2:$B$84,B1973)&gt;0,D1973*1.1,IF(COUNTIF(cis_DPH!$B$85:$B$171,B1973)&gt;0,D1973*1.2,"chyba"))</f>
        <v>0</v>
      </c>
      <c r="G1973" s="16" t="e">
        <f>_xlfn.XLOOKUP(Tabuľka9[[#This Row],[položka]],#REF!,#REF!)</f>
        <v>#REF!</v>
      </c>
      <c r="I1973" s="15">
        <f>Tabuľka9[[#This Row],[Aktuálna cena v RZ s DPH]]*Tabuľka9[[#This Row],[Priemerný odber za mesiac]]</f>
        <v>0</v>
      </c>
      <c r="K1973" s="17" t="e">
        <f>Tabuľka9[[#This Row],[Cena za MJ s DPH]]*Tabuľka9[[#This Row],[Predpokladaný odber počas 6 mesiacov]]</f>
        <v>#REF!</v>
      </c>
      <c r="L1973" s="1">
        <v>42317673</v>
      </c>
      <c r="M1973" t="e">
        <f>_xlfn.XLOOKUP(Tabuľka9[[#This Row],[IČO]],#REF!,#REF!)</f>
        <v>#REF!</v>
      </c>
      <c r="N1973" t="e">
        <f>_xlfn.XLOOKUP(Tabuľka9[[#This Row],[IČO]],#REF!,#REF!)</f>
        <v>#REF!</v>
      </c>
    </row>
    <row r="1974" spans="1:14" hidden="1" x14ac:dyDescent="0.35">
      <c r="A1974" t="s">
        <v>84</v>
      </c>
      <c r="B1974" t="s">
        <v>121</v>
      </c>
      <c r="C1974" t="s">
        <v>13</v>
      </c>
      <c r="D1974" s="9">
        <v>5.8</v>
      </c>
      <c r="E1974" s="10">
        <f>IF(COUNTIF(cis_DPH!$B$2:$B$84,B1974)&gt;0,D1974*1.1,IF(COUNTIF(cis_DPH!$B$85:$B$171,B1974)&gt;0,D1974*1.2,"chyba"))</f>
        <v>6.38</v>
      </c>
      <c r="G1974" s="16" t="e">
        <f>_xlfn.XLOOKUP(Tabuľka9[[#This Row],[položka]],#REF!,#REF!)</f>
        <v>#REF!</v>
      </c>
      <c r="H1974">
        <v>15</v>
      </c>
      <c r="I1974" s="15">
        <f>Tabuľka9[[#This Row],[Aktuálna cena v RZ s DPH]]*Tabuľka9[[#This Row],[Priemerný odber za mesiac]]</f>
        <v>95.7</v>
      </c>
      <c r="J1974">
        <v>50</v>
      </c>
      <c r="K1974" s="17" t="e">
        <f>Tabuľka9[[#This Row],[Cena za MJ s DPH]]*Tabuľka9[[#This Row],[Predpokladaný odber počas 6 mesiacov]]</f>
        <v>#REF!</v>
      </c>
      <c r="L1974" s="1">
        <v>42317673</v>
      </c>
      <c r="M1974" t="e">
        <f>_xlfn.XLOOKUP(Tabuľka9[[#This Row],[IČO]],#REF!,#REF!)</f>
        <v>#REF!</v>
      </c>
      <c r="N1974" t="e">
        <f>_xlfn.XLOOKUP(Tabuľka9[[#This Row],[IČO]],#REF!,#REF!)</f>
        <v>#REF!</v>
      </c>
    </row>
    <row r="1975" spans="1:14" hidden="1" x14ac:dyDescent="0.35">
      <c r="A1975" t="s">
        <v>84</v>
      </c>
      <c r="B1975" t="s">
        <v>122</v>
      </c>
      <c r="C1975" t="s">
        <v>13</v>
      </c>
      <c r="D1975" s="9">
        <v>6.1</v>
      </c>
      <c r="E1975" s="10">
        <f>IF(COUNTIF(cis_DPH!$B$2:$B$84,B1975)&gt;0,D1975*1.1,IF(COUNTIF(cis_DPH!$B$85:$B$171,B1975)&gt;0,D1975*1.2,"chyba"))</f>
        <v>6.71</v>
      </c>
      <c r="G1975" s="16" t="e">
        <f>_xlfn.XLOOKUP(Tabuľka9[[#This Row],[položka]],#REF!,#REF!)</f>
        <v>#REF!</v>
      </c>
      <c r="H1975">
        <v>5</v>
      </c>
      <c r="I1975" s="15">
        <f>Tabuľka9[[#This Row],[Aktuálna cena v RZ s DPH]]*Tabuľka9[[#This Row],[Priemerný odber za mesiac]]</f>
        <v>33.549999999999997</v>
      </c>
      <c r="J1975">
        <v>30</v>
      </c>
      <c r="K1975" s="17" t="e">
        <f>Tabuľka9[[#This Row],[Cena za MJ s DPH]]*Tabuľka9[[#This Row],[Predpokladaný odber počas 6 mesiacov]]</f>
        <v>#REF!</v>
      </c>
      <c r="L1975" s="1">
        <v>42317673</v>
      </c>
      <c r="M1975" t="e">
        <f>_xlfn.XLOOKUP(Tabuľka9[[#This Row],[IČO]],#REF!,#REF!)</f>
        <v>#REF!</v>
      </c>
      <c r="N1975" t="e">
        <f>_xlfn.XLOOKUP(Tabuľka9[[#This Row],[IČO]],#REF!,#REF!)</f>
        <v>#REF!</v>
      </c>
    </row>
    <row r="1976" spans="1:14" hidden="1" x14ac:dyDescent="0.35">
      <c r="A1976" t="s">
        <v>84</v>
      </c>
      <c r="B1976" t="s">
        <v>123</v>
      </c>
      <c r="C1976" t="s">
        <v>13</v>
      </c>
      <c r="E1976" s="10">
        <f>IF(COUNTIF(cis_DPH!$B$2:$B$84,B1976)&gt;0,D1976*1.1,IF(COUNTIF(cis_DPH!$B$85:$B$171,B1976)&gt;0,D1976*1.2,"chyba"))</f>
        <v>0</v>
      </c>
      <c r="G1976" s="16" t="e">
        <f>_xlfn.XLOOKUP(Tabuľka9[[#This Row],[položka]],#REF!,#REF!)</f>
        <v>#REF!</v>
      </c>
      <c r="I1976" s="15">
        <f>Tabuľka9[[#This Row],[Aktuálna cena v RZ s DPH]]*Tabuľka9[[#This Row],[Priemerný odber za mesiac]]</f>
        <v>0</v>
      </c>
      <c r="K1976" s="17" t="e">
        <f>Tabuľka9[[#This Row],[Cena za MJ s DPH]]*Tabuľka9[[#This Row],[Predpokladaný odber počas 6 mesiacov]]</f>
        <v>#REF!</v>
      </c>
      <c r="L1976" s="1">
        <v>42317673</v>
      </c>
      <c r="M1976" t="e">
        <f>_xlfn.XLOOKUP(Tabuľka9[[#This Row],[IČO]],#REF!,#REF!)</f>
        <v>#REF!</v>
      </c>
      <c r="N1976" t="e">
        <f>_xlfn.XLOOKUP(Tabuľka9[[#This Row],[IČO]],#REF!,#REF!)</f>
        <v>#REF!</v>
      </c>
    </row>
    <row r="1977" spans="1:14" hidden="1" x14ac:dyDescent="0.35">
      <c r="A1977" t="s">
        <v>84</v>
      </c>
      <c r="B1977" t="s">
        <v>124</v>
      </c>
      <c r="C1977" t="s">
        <v>13</v>
      </c>
      <c r="D1977" s="9">
        <v>7.1</v>
      </c>
      <c r="E1977" s="10">
        <f>IF(COUNTIF(cis_DPH!$B$2:$B$84,B1977)&gt;0,D1977*1.1,IF(COUNTIF(cis_DPH!$B$85:$B$171,B1977)&gt;0,D1977*1.2,"chyba"))</f>
        <v>7.8100000000000005</v>
      </c>
      <c r="G1977" s="16" t="e">
        <f>_xlfn.XLOOKUP(Tabuľka9[[#This Row],[položka]],#REF!,#REF!)</f>
        <v>#REF!</v>
      </c>
      <c r="H1977">
        <v>5</v>
      </c>
      <c r="I1977" s="15">
        <f>Tabuľka9[[#This Row],[Aktuálna cena v RZ s DPH]]*Tabuľka9[[#This Row],[Priemerný odber za mesiac]]</f>
        <v>39.050000000000004</v>
      </c>
      <c r="J1977">
        <v>25</v>
      </c>
      <c r="K1977" s="17" t="e">
        <f>Tabuľka9[[#This Row],[Cena za MJ s DPH]]*Tabuľka9[[#This Row],[Predpokladaný odber počas 6 mesiacov]]</f>
        <v>#REF!</v>
      </c>
      <c r="L1977" s="1">
        <v>42317673</v>
      </c>
      <c r="M1977" t="e">
        <f>_xlfn.XLOOKUP(Tabuľka9[[#This Row],[IČO]],#REF!,#REF!)</f>
        <v>#REF!</v>
      </c>
      <c r="N1977" t="e">
        <f>_xlfn.XLOOKUP(Tabuľka9[[#This Row],[IČO]],#REF!,#REF!)</f>
        <v>#REF!</v>
      </c>
    </row>
    <row r="1978" spans="1:14" hidden="1" x14ac:dyDescent="0.35">
      <c r="A1978" t="s">
        <v>125</v>
      </c>
      <c r="B1978" t="s">
        <v>126</v>
      </c>
      <c r="C1978" t="s">
        <v>13</v>
      </c>
      <c r="E1978" s="10">
        <f>IF(COUNTIF(cis_DPH!$B$2:$B$84,B1978)&gt;0,D1978*1.1,IF(COUNTIF(cis_DPH!$B$85:$B$171,B1978)&gt;0,D1978*1.2,"chyba"))</f>
        <v>0</v>
      </c>
      <c r="G1978" s="16" t="e">
        <f>_xlfn.XLOOKUP(Tabuľka9[[#This Row],[položka]],#REF!,#REF!)</f>
        <v>#REF!</v>
      </c>
      <c r="I1978" s="15">
        <f>Tabuľka9[[#This Row],[Aktuálna cena v RZ s DPH]]*Tabuľka9[[#This Row],[Priemerný odber za mesiac]]</f>
        <v>0</v>
      </c>
      <c r="K1978" s="17" t="e">
        <f>Tabuľka9[[#This Row],[Cena za MJ s DPH]]*Tabuľka9[[#This Row],[Predpokladaný odber počas 6 mesiacov]]</f>
        <v>#REF!</v>
      </c>
      <c r="L1978" s="1">
        <v>42317673</v>
      </c>
      <c r="M1978" t="e">
        <f>_xlfn.XLOOKUP(Tabuľka9[[#This Row],[IČO]],#REF!,#REF!)</f>
        <v>#REF!</v>
      </c>
      <c r="N1978" t="e">
        <f>_xlfn.XLOOKUP(Tabuľka9[[#This Row],[IČO]],#REF!,#REF!)</f>
        <v>#REF!</v>
      </c>
    </row>
    <row r="1979" spans="1:14" hidden="1" x14ac:dyDescent="0.35">
      <c r="A1979" t="s">
        <v>125</v>
      </c>
      <c r="B1979" t="s">
        <v>127</v>
      </c>
      <c r="C1979" t="s">
        <v>13</v>
      </c>
      <c r="D1979" s="9">
        <v>2.8</v>
      </c>
      <c r="E1979" s="10">
        <f>IF(COUNTIF(cis_DPH!$B$2:$B$84,B1979)&gt;0,D1979*1.1,IF(COUNTIF(cis_DPH!$B$85:$B$171,B1979)&gt;0,D1979*1.2,"chyba"))</f>
        <v>3.36</v>
      </c>
      <c r="G1979" s="16" t="e">
        <f>_xlfn.XLOOKUP(Tabuľka9[[#This Row],[položka]],#REF!,#REF!)</f>
        <v>#REF!</v>
      </c>
      <c r="H1979">
        <v>50</v>
      </c>
      <c r="I1979" s="15">
        <f>Tabuľka9[[#This Row],[Aktuálna cena v RZ s DPH]]*Tabuľka9[[#This Row],[Priemerný odber za mesiac]]</f>
        <v>168</v>
      </c>
      <c r="J1979">
        <v>180</v>
      </c>
      <c r="K1979" s="17" t="e">
        <f>Tabuľka9[[#This Row],[Cena za MJ s DPH]]*Tabuľka9[[#This Row],[Predpokladaný odber počas 6 mesiacov]]</f>
        <v>#REF!</v>
      </c>
      <c r="L1979" s="1">
        <v>42317673</v>
      </c>
      <c r="M1979" t="e">
        <f>_xlfn.XLOOKUP(Tabuľka9[[#This Row],[IČO]],#REF!,#REF!)</f>
        <v>#REF!</v>
      </c>
      <c r="N1979" t="e">
        <f>_xlfn.XLOOKUP(Tabuľka9[[#This Row],[IČO]],#REF!,#REF!)</f>
        <v>#REF!</v>
      </c>
    </row>
    <row r="1980" spans="1:14" hidden="1" x14ac:dyDescent="0.35">
      <c r="A1980" t="s">
        <v>125</v>
      </c>
      <c r="B1980" t="s">
        <v>128</v>
      </c>
      <c r="C1980" t="s">
        <v>13</v>
      </c>
      <c r="D1980" s="9">
        <v>3.9</v>
      </c>
      <c r="E1980" s="10">
        <f>IF(COUNTIF(cis_DPH!$B$2:$B$84,B1980)&gt;0,D1980*1.1,IF(COUNTIF(cis_DPH!$B$85:$B$171,B1980)&gt;0,D1980*1.2,"chyba"))</f>
        <v>4.68</v>
      </c>
      <c r="G1980" s="16" t="e">
        <f>_xlfn.XLOOKUP(Tabuľka9[[#This Row],[položka]],#REF!,#REF!)</f>
        <v>#REF!</v>
      </c>
      <c r="H1980">
        <v>30</v>
      </c>
      <c r="I1980" s="15">
        <f>Tabuľka9[[#This Row],[Aktuálna cena v RZ s DPH]]*Tabuľka9[[#This Row],[Priemerný odber za mesiac]]</f>
        <v>140.39999999999998</v>
      </c>
      <c r="J1980">
        <v>70</v>
      </c>
      <c r="K1980" s="17" t="e">
        <f>Tabuľka9[[#This Row],[Cena za MJ s DPH]]*Tabuľka9[[#This Row],[Predpokladaný odber počas 6 mesiacov]]</f>
        <v>#REF!</v>
      </c>
      <c r="L1980" s="1">
        <v>42317673</v>
      </c>
      <c r="M1980" t="e">
        <f>_xlfn.XLOOKUP(Tabuľka9[[#This Row],[IČO]],#REF!,#REF!)</f>
        <v>#REF!</v>
      </c>
      <c r="N1980" t="e">
        <f>_xlfn.XLOOKUP(Tabuľka9[[#This Row],[IČO]],#REF!,#REF!)</f>
        <v>#REF!</v>
      </c>
    </row>
    <row r="1981" spans="1:14" hidden="1" x14ac:dyDescent="0.35">
      <c r="A1981" t="s">
        <v>125</v>
      </c>
      <c r="B1981" t="s">
        <v>129</v>
      </c>
      <c r="C1981" t="s">
        <v>13</v>
      </c>
      <c r="E1981" s="10">
        <f>IF(COUNTIF(cis_DPH!$B$2:$B$84,B1981)&gt;0,D1981*1.1,IF(COUNTIF(cis_DPH!$B$85:$B$171,B1981)&gt;0,D1981*1.2,"chyba"))</f>
        <v>0</v>
      </c>
      <c r="G1981" s="16" t="e">
        <f>_xlfn.XLOOKUP(Tabuľka9[[#This Row],[položka]],#REF!,#REF!)</f>
        <v>#REF!</v>
      </c>
      <c r="I1981" s="15">
        <f>Tabuľka9[[#This Row],[Aktuálna cena v RZ s DPH]]*Tabuľka9[[#This Row],[Priemerný odber za mesiac]]</f>
        <v>0</v>
      </c>
      <c r="K1981" s="17" t="e">
        <f>Tabuľka9[[#This Row],[Cena za MJ s DPH]]*Tabuľka9[[#This Row],[Predpokladaný odber počas 6 mesiacov]]</f>
        <v>#REF!</v>
      </c>
      <c r="L1981" s="1">
        <v>42317673</v>
      </c>
      <c r="M1981" t="e">
        <f>_xlfn.XLOOKUP(Tabuľka9[[#This Row],[IČO]],#REF!,#REF!)</f>
        <v>#REF!</v>
      </c>
      <c r="N1981" t="e">
        <f>_xlfn.XLOOKUP(Tabuľka9[[#This Row],[IČO]],#REF!,#REF!)</f>
        <v>#REF!</v>
      </c>
    </row>
    <row r="1982" spans="1:14" hidden="1" x14ac:dyDescent="0.35">
      <c r="A1982" t="s">
        <v>125</v>
      </c>
      <c r="B1982" t="s">
        <v>130</v>
      </c>
      <c r="C1982" t="s">
        <v>13</v>
      </c>
      <c r="E1982" s="10">
        <f>IF(COUNTIF(cis_DPH!$B$2:$B$84,B1982)&gt;0,D1982*1.1,IF(COUNTIF(cis_DPH!$B$85:$B$171,B1982)&gt;0,D1982*1.2,"chyba"))</f>
        <v>0</v>
      </c>
      <c r="G1982" s="16" t="e">
        <f>_xlfn.XLOOKUP(Tabuľka9[[#This Row],[položka]],#REF!,#REF!)</f>
        <v>#REF!</v>
      </c>
      <c r="I1982" s="15">
        <f>Tabuľka9[[#This Row],[Aktuálna cena v RZ s DPH]]*Tabuľka9[[#This Row],[Priemerný odber za mesiac]]</f>
        <v>0</v>
      </c>
      <c r="K1982" s="17" t="e">
        <f>Tabuľka9[[#This Row],[Cena za MJ s DPH]]*Tabuľka9[[#This Row],[Predpokladaný odber počas 6 mesiacov]]</f>
        <v>#REF!</v>
      </c>
      <c r="L1982" s="1">
        <v>42317673</v>
      </c>
      <c r="M1982" t="e">
        <f>_xlfn.XLOOKUP(Tabuľka9[[#This Row],[IČO]],#REF!,#REF!)</f>
        <v>#REF!</v>
      </c>
      <c r="N1982" t="e">
        <f>_xlfn.XLOOKUP(Tabuľka9[[#This Row],[IČO]],#REF!,#REF!)</f>
        <v>#REF!</v>
      </c>
    </row>
    <row r="1983" spans="1:14" hidden="1" x14ac:dyDescent="0.35">
      <c r="A1983" t="s">
        <v>125</v>
      </c>
      <c r="B1983" t="s">
        <v>131</v>
      </c>
      <c r="C1983" t="s">
        <v>13</v>
      </c>
      <c r="E1983" s="10">
        <f>IF(COUNTIF(cis_DPH!$B$2:$B$84,B1983)&gt;0,D1983*1.1,IF(COUNTIF(cis_DPH!$B$85:$B$171,B1983)&gt;0,D1983*1.2,"chyba"))</f>
        <v>0</v>
      </c>
      <c r="G1983" s="16" t="e">
        <f>_xlfn.XLOOKUP(Tabuľka9[[#This Row],[položka]],#REF!,#REF!)</f>
        <v>#REF!</v>
      </c>
      <c r="I1983" s="15">
        <f>Tabuľka9[[#This Row],[Aktuálna cena v RZ s DPH]]*Tabuľka9[[#This Row],[Priemerný odber za mesiac]]</f>
        <v>0</v>
      </c>
      <c r="K1983" s="17" t="e">
        <f>Tabuľka9[[#This Row],[Cena za MJ s DPH]]*Tabuľka9[[#This Row],[Predpokladaný odber počas 6 mesiacov]]</f>
        <v>#REF!</v>
      </c>
      <c r="L1983" s="1">
        <v>42317673</v>
      </c>
      <c r="M1983" t="e">
        <f>_xlfn.XLOOKUP(Tabuľka9[[#This Row],[IČO]],#REF!,#REF!)</f>
        <v>#REF!</v>
      </c>
      <c r="N1983" t="e">
        <f>_xlfn.XLOOKUP(Tabuľka9[[#This Row],[IČO]],#REF!,#REF!)</f>
        <v>#REF!</v>
      </c>
    </row>
    <row r="1984" spans="1:14" hidden="1" x14ac:dyDescent="0.35">
      <c r="A1984" t="s">
        <v>125</v>
      </c>
      <c r="B1984" t="s">
        <v>132</v>
      </c>
      <c r="C1984" t="s">
        <v>13</v>
      </c>
      <c r="E1984" s="10">
        <f>IF(COUNTIF(cis_DPH!$B$2:$B$84,B1984)&gt;0,D1984*1.1,IF(COUNTIF(cis_DPH!$B$85:$B$171,B1984)&gt;0,D1984*1.2,"chyba"))</f>
        <v>0</v>
      </c>
      <c r="G1984" s="16" t="e">
        <f>_xlfn.XLOOKUP(Tabuľka9[[#This Row],[položka]],#REF!,#REF!)</f>
        <v>#REF!</v>
      </c>
      <c r="I1984" s="15">
        <f>Tabuľka9[[#This Row],[Aktuálna cena v RZ s DPH]]*Tabuľka9[[#This Row],[Priemerný odber za mesiac]]</f>
        <v>0</v>
      </c>
      <c r="K1984" s="17" t="e">
        <f>Tabuľka9[[#This Row],[Cena za MJ s DPH]]*Tabuľka9[[#This Row],[Predpokladaný odber počas 6 mesiacov]]</f>
        <v>#REF!</v>
      </c>
      <c r="L1984" s="1">
        <v>42317673</v>
      </c>
      <c r="M1984" t="e">
        <f>_xlfn.XLOOKUP(Tabuľka9[[#This Row],[IČO]],#REF!,#REF!)</f>
        <v>#REF!</v>
      </c>
      <c r="N1984" t="e">
        <f>_xlfn.XLOOKUP(Tabuľka9[[#This Row],[IČO]],#REF!,#REF!)</f>
        <v>#REF!</v>
      </c>
    </row>
    <row r="1985" spans="1:14" hidden="1" x14ac:dyDescent="0.35">
      <c r="A1985" t="s">
        <v>125</v>
      </c>
      <c r="B1985" t="s">
        <v>133</v>
      </c>
      <c r="C1985" t="s">
        <v>13</v>
      </c>
      <c r="D1985" s="9">
        <v>4.2</v>
      </c>
      <c r="E1985" s="10">
        <f>IF(COUNTIF(cis_DPH!$B$2:$B$84,B1985)&gt;0,D1985*1.1,IF(COUNTIF(cis_DPH!$B$85:$B$171,B1985)&gt;0,D1985*1.2,"chyba"))</f>
        <v>5.04</v>
      </c>
      <c r="G1985" s="16" t="e">
        <f>_xlfn.XLOOKUP(Tabuľka9[[#This Row],[položka]],#REF!,#REF!)</f>
        <v>#REF!</v>
      </c>
      <c r="H1985">
        <v>5</v>
      </c>
      <c r="I1985" s="15">
        <f>Tabuľka9[[#This Row],[Aktuálna cena v RZ s DPH]]*Tabuľka9[[#This Row],[Priemerný odber za mesiac]]</f>
        <v>25.2</v>
      </c>
      <c r="J1985">
        <v>10</v>
      </c>
      <c r="K1985" s="17" t="e">
        <f>Tabuľka9[[#This Row],[Cena za MJ s DPH]]*Tabuľka9[[#This Row],[Predpokladaný odber počas 6 mesiacov]]</f>
        <v>#REF!</v>
      </c>
      <c r="L1985" s="1">
        <v>42317673</v>
      </c>
      <c r="M1985" t="e">
        <f>_xlfn.XLOOKUP(Tabuľka9[[#This Row],[IČO]],#REF!,#REF!)</f>
        <v>#REF!</v>
      </c>
      <c r="N1985" t="e">
        <f>_xlfn.XLOOKUP(Tabuľka9[[#This Row],[IČO]],#REF!,#REF!)</f>
        <v>#REF!</v>
      </c>
    </row>
    <row r="1986" spans="1:14" hidden="1" x14ac:dyDescent="0.35">
      <c r="A1986" t="s">
        <v>125</v>
      </c>
      <c r="B1986" t="s">
        <v>134</v>
      </c>
      <c r="C1986" t="s">
        <v>13</v>
      </c>
      <c r="E1986" s="10">
        <f>IF(COUNTIF(cis_DPH!$B$2:$B$84,B1986)&gt;0,D1986*1.1,IF(COUNTIF(cis_DPH!$B$85:$B$171,B1986)&gt;0,D1986*1.2,"chyba"))</f>
        <v>0</v>
      </c>
      <c r="G1986" s="16" t="e">
        <f>_xlfn.XLOOKUP(Tabuľka9[[#This Row],[položka]],#REF!,#REF!)</f>
        <v>#REF!</v>
      </c>
      <c r="H1986">
        <v>5</v>
      </c>
      <c r="I1986" s="15">
        <f>Tabuľka9[[#This Row],[Aktuálna cena v RZ s DPH]]*Tabuľka9[[#This Row],[Priemerný odber za mesiac]]</f>
        <v>0</v>
      </c>
      <c r="J1986">
        <v>40</v>
      </c>
      <c r="K1986" s="17" t="e">
        <f>Tabuľka9[[#This Row],[Cena za MJ s DPH]]*Tabuľka9[[#This Row],[Predpokladaný odber počas 6 mesiacov]]</f>
        <v>#REF!</v>
      </c>
      <c r="L1986" s="1">
        <v>42317673</v>
      </c>
      <c r="M1986" t="e">
        <f>_xlfn.XLOOKUP(Tabuľka9[[#This Row],[IČO]],#REF!,#REF!)</f>
        <v>#REF!</v>
      </c>
      <c r="N1986" t="e">
        <f>_xlfn.XLOOKUP(Tabuľka9[[#This Row],[IČO]],#REF!,#REF!)</f>
        <v>#REF!</v>
      </c>
    </row>
    <row r="1987" spans="1:14" hidden="1" x14ac:dyDescent="0.35">
      <c r="A1987" t="s">
        <v>125</v>
      </c>
      <c r="B1987" t="s">
        <v>135</v>
      </c>
      <c r="C1987" t="s">
        <v>13</v>
      </c>
      <c r="E1987" s="10">
        <f>IF(COUNTIF(cis_DPH!$B$2:$B$84,B1987)&gt;0,D1987*1.1,IF(COUNTIF(cis_DPH!$B$85:$B$171,B1987)&gt;0,D1987*1.2,"chyba"))</f>
        <v>0</v>
      </c>
      <c r="G1987" s="16" t="e">
        <f>_xlfn.XLOOKUP(Tabuľka9[[#This Row],[položka]],#REF!,#REF!)</f>
        <v>#REF!</v>
      </c>
      <c r="I1987" s="15">
        <f>Tabuľka9[[#This Row],[Aktuálna cena v RZ s DPH]]*Tabuľka9[[#This Row],[Priemerný odber za mesiac]]</f>
        <v>0</v>
      </c>
      <c r="K1987" s="17" t="e">
        <f>Tabuľka9[[#This Row],[Cena za MJ s DPH]]*Tabuľka9[[#This Row],[Predpokladaný odber počas 6 mesiacov]]</f>
        <v>#REF!</v>
      </c>
      <c r="L1987" s="1">
        <v>42317673</v>
      </c>
      <c r="M1987" t="e">
        <f>_xlfn.XLOOKUP(Tabuľka9[[#This Row],[IČO]],#REF!,#REF!)</f>
        <v>#REF!</v>
      </c>
      <c r="N1987" t="e">
        <f>_xlfn.XLOOKUP(Tabuľka9[[#This Row],[IČO]],#REF!,#REF!)</f>
        <v>#REF!</v>
      </c>
    </row>
    <row r="1988" spans="1:14" hidden="1" x14ac:dyDescent="0.35">
      <c r="A1988" t="s">
        <v>125</v>
      </c>
      <c r="B1988" t="s">
        <v>136</v>
      </c>
      <c r="C1988" t="s">
        <v>13</v>
      </c>
      <c r="D1988" s="9">
        <v>3.8</v>
      </c>
      <c r="E1988" s="10">
        <f>IF(COUNTIF(cis_DPH!$B$2:$B$84,B1988)&gt;0,D1988*1.1,IF(COUNTIF(cis_DPH!$B$85:$B$171,B1988)&gt;0,D1988*1.2,"chyba"))</f>
        <v>4.5599999999999996</v>
      </c>
      <c r="G1988" s="16" t="e">
        <f>_xlfn.XLOOKUP(Tabuľka9[[#This Row],[položka]],#REF!,#REF!)</f>
        <v>#REF!</v>
      </c>
      <c r="H1988">
        <v>10</v>
      </c>
      <c r="I1988" s="15">
        <f>Tabuľka9[[#This Row],[Aktuálna cena v RZ s DPH]]*Tabuľka9[[#This Row],[Priemerný odber za mesiac]]</f>
        <v>45.599999999999994</v>
      </c>
      <c r="J1988">
        <v>50</v>
      </c>
      <c r="K1988" s="17" t="e">
        <f>Tabuľka9[[#This Row],[Cena za MJ s DPH]]*Tabuľka9[[#This Row],[Predpokladaný odber počas 6 mesiacov]]</f>
        <v>#REF!</v>
      </c>
      <c r="L1988" s="1">
        <v>42317673</v>
      </c>
      <c r="M1988" t="e">
        <f>_xlfn.XLOOKUP(Tabuľka9[[#This Row],[IČO]],#REF!,#REF!)</f>
        <v>#REF!</v>
      </c>
      <c r="N1988" t="e">
        <f>_xlfn.XLOOKUP(Tabuľka9[[#This Row],[IČO]],#REF!,#REF!)</f>
        <v>#REF!</v>
      </c>
    </row>
    <row r="1989" spans="1:14" hidden="1" x14ac:dyDescent="0.35">
      <c r="A1989" t="s">
        <v>125</v>
      </c>
      <c r="B1989" t="s">
        <v>137</v>
      </c>
      <c r="C1989" t="s">
        <v>13</v>
      </c>
      <c r="E1989" s="10">
        <f>IF(COUNTIF(cis_DPH!$B$2:$B$84,B1989)&gt;0,D1989*1.1,IF(COUNTIF(cis_DPH!$B$85:$B$171,B1989)&gt;0,D1989*1.2,"chyba"))</f>
        <v>0</v>
      </c>
      <c r="G1989" s="16" t="e">
        <f>_xlfn.XLOOKUP(Tabuľka9[[#This Row],[položka]],#REF!,#REF!)</f>
        <v>#REF!</v>
      </c>
      <c r="H1989">
        <v>5</v>
      </c>
      <c r="I1989" s="15">
        <f>Tabuľka9[[#This Row],[Aktuálna cena v RZ s DPH]]*Tabuľka9[[#This Row],[Priemerný odber za mesiac]]</f>
        <v>0</v>
      </c>
      <c r="J1989">
        <v>10</v>
      </c>
      <c r="K1989" s="17" t="e">
        <f>Tabuľka9[[#This Row],[Cena za MJ s DPH]]*Tabuľka9[[#This Row],[Predpokladaný odber počas 6 mesiacov]]</f>
        <v>#REF!</v>
      </c>
      <c r="L1989" s="1">
        <v>42317673</v>
      </c>
      <c r="M1989" t="e">
        <f>_xlfn.XLOOKUP(Tabuľka9[[#This Row],[IČO]],#REF!,#REF!)</f>
        <v>#REF!</v>
      </c>
      <c r="N1989" t="e">
        <f>_xlfn.XLOOKUP(Tabuľka9[[#This Row],[IČO]],#REF!,#REF!)</f>
        <v>#REF!</v>
      </c>
    </row>
    <row r="1990" spans="1:14" hidden="1" x14ac:dyDescent="0.35">
      <c r="A1990" t="s">
        <v>125</v>
      </c>
      <c r="B1990" t="s">
        <v>138</v>
      </c>
      <c r="C1990" t="s">
        <v>13</v>
      </c>
      <c r="E1990" s="10">
        <f>IF(COUNTIF(cis_DPH!$B$2:$B$84,B1990)&gt;0,D1990*1.1,IF(COUNTIF(cis_DPH!$B$85:$B$171,B1990)&gt;0,D1990*1.2,"chyba"))</f>
        <v>0</v>
      </c>
      <c r="G1990" s="16" t="e">
        <f>_xlfn.XLOOKUP(Tabuľka9[[#This Row],[položka]],#REF!,#REF!)</f>
        <v>#REF!</v>
      </c>
      <c r="I1990" s="15">
        <f>Tabuľka9[[#This Row],[Aktuálna cena v RZ s DPH]]*Tabuľka9[[#This Row],[Priemerný odber za mesiac]]</f>
        <v>0</v>
      </c>
      <c r="K1990" s="17" t="e">
        <f>Tabuľka9[[#This Row],[Cena za MJ s DPH]]*Tabuľka9[[#This Row],[Predpokladaný odber počas 6 mesiacov]]</f>
        <v>#REF!</v>
      </c>
      <c r="L1990" s="1">
        <v>42317673</v>
      </c>
      <c r="M1990" t="e">
        <f>_xlfn.XLOOKUP(Tabuľka9[[#This Row],[IČO]],#REF!,#REF!)</f>
        <v>#REF!</v>
      </c>
      <c r="N1990" t="e">
        <f>_xlfn.XLOOKUP(Tabuľka9[[#This Row],[IČO]],#REF!,#REF!)</f>
        <v>#REF!</v>
      </c>
    </row>
    <row r="1991" spans="1:14" hidden="1" x14ac:dyDescent="0.35">
      <c r="A1991" t="s">
        <v>125</v>
      </c>
      <c r="B1991" t="s">
        <v>139</v>
      </c>
      <c r="C1991" t="s">
        <v>13</v>
      </c>
      <c r="E1991" s="10">
        <f>IF(COUNTIF(cis_DPH!$B$2:$B$84,B1991)&gt;0,D1991*1.1,IF(COUNTIF(cis_DPH!$B$85:$B$171,B1991)&gt;0,D1991*1.2,"chyba"))</f>
        <v>0</v>
      </c>
      <c r="G1991" s="16" t="e">
        <f>_xlfn.XLOOKUP(Tabuľka9[[#This Row],[položka]],#REF!,#REF!)</f>
        <v>#REF!</v>
      </c>
      <c r="H1991">
        <v>5</v>
      </c>
      <c r="I1991" s="15">
        <f>Tabuľka9[[#This Row],[Aktuálna cena v RZ s DPH]]*Tabuľka9[[#This Row],[Priemerný odber za mesiac]]</f>
        <v>0</v>
      </c>
      <c r="J1991">
        <v>20</v>
      </c>
      <c r="K1991" s="17" t="e">
        <f>Tabuľka9[[#This Row],[Cena za MJ s DPH]]*Tabuľka9[[#This Row],[Predpokladaný odber počas 6 mesiacov]]</f>
        <v>#REF!</v>
      </c>
      <c r="L1991" s="1">
        <v>42317673</v>
      </c>
      <c r="M1991" t="e">
        <f>_xlfn.XLOOKUP(Tabuľka9[[#This Row],[IČO]],#REF!,#REF!)</f>
        <v>#REF!</v>
      </c>
      <c r="N1991" t="e">
        <f>_xlfn.XLOOKUP(Tabuľka9[[#This Row],[IČO]],#REF!,#REF!)</f>
        <v>#REF!</v>
      </c>
    </row>
    <row r="1992" spans="1:14" hidden="1" x14ac:dyDescent="0.35">
      <c r="A1992" t="s">
        <v>125</v>
      </c>
      <c r="B1992" t="s">
        <v>140</v>
      </c>
      <c r="C1992" t="s">
        <v>13</v>
      </c>
      <c r="E1992" s="10">
        <f>IF(COUNTIF(cis_DPH!$B$2:$B$84,B1992)&gt;0,D1992*1.1,IF(COUNTIF(cis_DPH!$B$85:$B$171,B1992)&gt;0,D1992*1.2,"chyba"))</f>
        <v>0</v>
      </c>
      <c r="G1992" s="16" t="e">
        <f>_xlfn.XLOOKUP(Tabuľka9[[#This Row],[položka]],#REF!,#REF!)</f>
        <v>#REF!</v>
      </c>
      <c r="I1992" s="15">
        <f>Tabuľka9[[#This Row],[Aktuálna cena v RZ s DPH]]*Tabuľka9[[#This Row],[Priemerný odber za mesiac]]</f>
        <v>0</v>
      </c>
      <c r="K1992" s="17" t="e">
        <f>Tabuľka9[[#This Row],[Cena za MJ s DPH]]*Tabuľka9[[#This Row],[Predpokladaný odber počas 6 mesiacov]]</f>
        <v>#REF!</v>
      </c>
      <c r="L1992" s="1">
        <v>42317673</v>
      </c>
      <c r="M1992" t="e">
        <f>_xlfn.XLOOKUP(Tabuľka9[[#This Row],[IČO]],#REF!,#REF!)</f>
        <v>#REF!</v>
      </c>
      <c r="N1992" t="e">
        <f>_xlfn.XLOOKUP(Tabuľka9[[#This Row],[IČO]],#REF!,#REF!)</f>
        <v>#REF!</v>
      </c>
    </row>
    <row r="1993" spans="1:14" hidden="1" x14ac:dyDescent="0.35">
      <c r="A1993" t="s">
        <v>125</v>
      </c>
      <c r="B1993" t="s">
        <v>141</v>
      </c>
      <c r="C1993" t="s">
        <v>13</v>
      </c>
      <c r="E1993" s="10">
        <f>IF(COUNTIF(cis_DPH!$B$2:$B$84,B1993)&gt;0,D1993*1.1,IF(COUNTIF(cis_DPH!$B$85:$B$171,B1993)&gt;0,D1993*1.2,"chyba"))</f>
        <v>0</v>
      </c>
      <c r="G1993" s="16" t="e">
        <f>_xlfn.XLOOKUP(Tabuľka9[[#This Row],[položka]],#REF!,#REF!)</f>
        <v>#REF!</v>
      </c>
      <c r="H1993">
        <v>10</v>
      </c>
      <c r="I1993" s="15">
        <f>Tabuľka9[[#This Row],[Aktuálna cena v RZ s DPH]]*Tabuľka9[[#This Row],[Priemerný odber za mesiac]]</f>
        <v>0</v>
      </c>
      <c r="J1993">
        <v>30</v>
      </c>
      <c r="K1993" s="17" t="e">
        <f>Tabuľka9[[#This Row],[Cena za MJ s DPH]]*Tabuľka9[[#This Row],[Predpokladaný odber počas 6 mesiacov]]</f>
        <v>#REF!</v>
      </c>
      <c r="L1993" s="1">
        <v>42317673</v>
      </c>
      <c r="M1993" t="e">
        <f>_xlfn.XLOOKUP(Tabuľka9[[#This Row],[IČO]],#REF!,#REF!)</f>
        <v>#REF!</v>
      </c>
      <c r="N1993" t="e">
        <f>_xlfn.XLOOKUP(Tabuľka9[[#This Row],[IČO]],#REF!,#REF!)</f>
        <v>#REF!</v>
      </c>
    </row>
    <row r="1994" spans="1:14" hidden="1" x14ac:dyDescent="0.35">
      <c r="A1994" t="s">
        <v>125</v>
      </c>
      <c r="B1994" t="s">
        <v>142</v>
      </c>
      <c r="C1994" t="s">
        <v>13</v>
      </c>
      <c r="D1994" s="9">
        <v>5.9</v>
      </c>
      <c r="E1994" s="10">
        <f>IF(COUNTIF(cis_DPH!$B$2:$B$84,B1994)&gt;0,D1994*1.1,IF(COUNTIF(cis_DPH!$B$85:$B$171,B1994)&gt;0,D1994*1.2,"chyba"))</f>
        <v>7.08</v>
      </c>
      <c r="G1994" s="16" t="e">
        <f>_xlfn.XLOOKUP(Tabuľka9[[#This Row],[položka]],#REF!,#REF!)</f>
        <v>#REF!</v>
      </c>
      <c r="H1994">
        <v>1</v>
      </c>
      <c r="I1994" s="15">
        <f>Tabuľka9[[#This Row],[Aktuálna cena v RZ s DPH]]*Tabuľka9[[#This Row],[Priemerný odber za mesiac]]</f>
        <v>7.08</v>
      </c>
      <c r="J1994">
        <v>5</v>
      </c>
      <c r="K1994" s="17" t="e">
        <f>Tabuľka9[[#This Row],[Cena za MJ s DPH]]*Tabuľka9[[#This Row],[Predpokladaný odber počas 6 mesiacov]]</f>
        <v>#REF!</v>
      </c>
      <c r="L1994" s="1">
        <v>42317673</v>
      </c>
      <c r="M1994" t="e">
        <f>_xlfn.XLOOKUP(Tabuľka9[[#This Row],[IČO]],#REF!,#REF!)</f>
        <v>#REF!</v>
      </c>
      <c r="N1994" t="e">
        <f>_xlfn.XLOOKUP(Tabuľka9[[#This Row],[IČO]],#REF!,#REF!)</f>
        <v>#REF!</v>
      </c>
    </row>
    <row r="1995" spans="1:14" hidden="1" x14ac:dyDescent="0.35">
      <c r="A1995" t="s">
        <v>125</v>
      </c>
      <c r="B1995" t="s">
        <v>143</v>
      </c>
      <c r="C1995" t="s">
        <v>13</v>
      </c>
      <c r="E1995" s="10">
        <f>IF(COUNTIF(cis_DPH!$B$2:$B$84,B1995)&gt;0,D1995*1.1,IF(COUNTIF(cis_DPH!$B$85:$B$171,B1995)&gt;0,D1995*1.2,"chyba"))</f>
        <v>0</v>
      </c>
      <c r="G1995" s="16" t="e">
        <f>_xlfn.XLOOKUP(Tabuľka9[[#This Row],[položka]],#REF!,#REF!)</f>
        <v>#REF!</v>
      </c>
      <c r="I1995" s="15">
        <f>Tabuľka9[[#This Row],[Aktuálna cena v RZ s DPH]]*Tabuľka9[[#This Row],[Priemerný odber za mesiac]]</f>
        <v>0</v>
      </c>
      <c r="K1995" s="17" t="e">
        <f>Tabuľka9[[#This Row],[Cena za MJ s DPH]]*Tabuľka9[[#This Row],[Predpokladaný odber počas 6 mesiacov]]</f>
        <v>#REF!</v>
      </c>
      <c r="L1995" s="1">
        <v>42317673</v>
      </c>
      <c r="M1995" t="e">
        <f>_xlfn.XLOOKUP(Tabuľka9[[#This Row],[IČO]],#REF!,#REF!)</f>
        <v>#REF!</v>
      </c>
      <c r="N1995" t="e">
        <f>_xlfn.XLOOKUP(Tabuľka9[[#This Row],[IČO]],#REF!,#REF!)</f>
        <v>#REF!</v>
      </c>
    </row>
    <row r="1996" spans="1:14" hidden="1" x14ac:dyDescent="0.35">
      <c r="A1996" t="s">
        <v>125</v>
      </c>
      <c r="B1996" t="s">
        <v>144</v>
      </c>
      <c r="C1996" t="s">
        <v>13</v>
      </c>
      <c r="E1996" s="10">
        <f>IF(COUNTIF(cis_DPH!$B$2:$B$84,B1996)&gt;0,D1996*1.1,IF(COUNTIF(cis_DPH!$B$85:$B$171,B1996)&gt;0,D1996*1.2,"chyba"))</f>
        <v>0</v>
      </c>
      <c r="G1996" s="16" t="e">
        <f>_xlfn.XLOOKUP(Tabuľka9[[#This Row],[položka]],#REF!,#REF!)</f>
        <v>#REF!</v>
      </c>
      <c r="I1996" s="15">
        <f>Tabuľka9[[#This Row],[Aktuálna cena v RZ s DPH]]*Tabuľka9[[#This Row],[Priemerný odber za mesiac]]</f>
        <v>0</v>
      </c>
      <c r="K1996" s="17" t="e">
        <f>Tabuľka9[[#This Row],[Cena za MJ s DPH]]*Tabuľka9[[#This Row],[Predpokladaný odber počas 6 mesiacov]]</f>
        <v>#REF!</v>
      </c>
      <c r="L1996" s="1">
        <v>42317673</v>
      </c>
      <c r="M1996" t="e">
        <f>_xlfn.XLOOKUP(Tabuľka9[[#This Row],[IČO]],#REF!,#REF!)</f>
        <v>#REF!</v>
      </c>
      <c r="N1996" t="e">
        <f>_xlfn.XLOOKUP(Tabuľka9[[#This Row],[IČO]],#REF!,#REF!)</f>
        <v>#REF!</v>
      </c>
    </row>
    <row r="1997" spans="1:14" hidden="1" x14ac:dyDescent="0.35">
      <c r="A1997" t="s">
        <v>125</v>
      </c>
      <c r="B1997" t="s">
        <v>145</v>
      </c>
      <c r="C1997" t="s">
        <v>13</v>
      </c>
      <c r="E1997" s="10">
        <f>IF(COUNTIF(cis_DPH!$B$2:$B$84,B1997)&gt;0,D1997*1.1,IF(COUNTIF(cis_DPH!$B$85:$B$171,B1997)&gt;0,D1997*1.2,"chyba"))</f>
        <v>0</v>
      </c>
      <c r="G1997" s="16" t="e">
        <f>_xlfn.XLOOKUP(Tabuľka9[[#This Row],[položka]],#REF!,#REF!)</f>
        <v>#REF!</v>
      </c>
      <c r="I1997" s="15">
        <f>Tabuľka9[[#This Row],[Aktuálna cena v RZ s DPH]]*Tabuľka9[[#This Row],[Priemerný odber za mesiac]]</f>
        <v>0</v>
      </c>
      <c r="K1997" s="17" t="e">
        <f>Tabuľka9[[#This Row],[Cena za MJ s DPH]]*Tabuľka9[[#This Row],[Predpokladaný odber počas 6 mesiacov]]</f>
        <v>#REF!</v>
      </c>
      <c r="L1997" s="1">
        <v>42317673</v>
      </c>
      <c r="M1997" t="e">
        <f>_xlfn.XLOOKUP(Tabuľka9[[#This Row],[IČO]],#REF!,#REF!)</f>
        <v>#REF!</v>
      </c>
      <c r="N1997" t="e">
        <f>_xlfn.XLOOKUP(Tabuľka9[[#This Row],[IČO]],#REF!,#REF!)</f>
        <v>#REF!</v>
      </c>
    </row>
    <row r="1998" spans="1:14" hidden="1" x14ac:dyDescent="0.35">
      <c r="A1998" t="s">
        <v>125</v>
      </c>
      <c r="B1998" t="s">
        <v>146</v>
      </c>
      <c r="C1998" t="s">
        <v>13</v>
      </c>
      <c r="E1998" s="10">
        <f>IF(COUNTIF(cis_DPH!$B$2:$B$84,B1998)&gt;0,D1998*1.1,IF(COUNTIF(cis_DPH!$B$85:$B$171,B1998)&gt;0,D1998*1.2,"chyba"))</f>
        <v>0</v>
      </c>
      <c r="G1998" s="16" t="e">
        <f>_xlfn.XLOOKUP(Tabuľka9[[#This Row],[položka]],#REF!,#REF!)</f>
        <v>#REF!</v>
      </c>
      <c r="I1998" s="15">
        <f>Tabuľka9[[#This Row],[Aktuálna cena v RZ s DPH]]*Tabuľka9[[#This Row],[Priemerný odber za mesiac]]</f>
        <v>0</v>
      </c>
      <c r="K1998" s="17" t="e">
        <f>Tabuľka9[[#This Row],[Cena za MJ s DPH]]*Tabuľka9[[#This Row],[Predpokladaný odber počas 6 mesiacov]]</f>
        <v>#REF!</v>
      </c>
      <c r="L1998" s="1">
        <v>42317673</v>
      </c>
      <c r="M1998" t="e">
        <f>_xlfn.XLOOKUP(Tabuľka9[[#This Row],[IČO]],#REF!,#REF!)</f>
        <v>#REF!</v>
      </c>
      <c r="N1998" t="e">
        <f>_xlfn.XLOOKUP(Tabuľka9[[#This Row],[IČO]],#REF!,#REF!)</f>
        <v>#REF!</v>
      </c>
    </row>
    <row r="1999" spans="1:14" hidden="1" x14ac:dyDescent="0.35">
      <c r="A1999" t="s">
        <v>125</v>
      </c>
      <c r="B1999" t="s">
        <v>147</v>
      </c>
      <c r="C1999" t="s">
        <v>13</v>
      </c>
      <c r="D1999" s="9">
        <v>2.6</v>
      </c>
      <c r="E1999" s="10">
        <f>IF(COUNTIF(cis_DPH!$B$2:$B$84,B1999)&gt;0,D1999*1.1,IF(COUNTIF(cis_DPH!$B$85:$B$171,B1999)&gt;0,D1999*1.2,"chyba"))</f>
        <v>3.12</v>
      </c>
      <c r="G1999" s="16" t="e">
        <f>_xlfn.XLOOKUP(Tabuľka9[[#This Row],[položka]],#REF!,#REF!)</f>
        <v>#REF!</v>
      </c>
      <c r="H1999">
        <v>8</v>
      </c>
      <c r="I1999" s="15">
        <f>Tabuľka9[[#This Row],[Aktuálna cena v RZ s DPH]]*Tabuľka9[[#This Row],[Priemerný odber za mesiac]]</f>
        <v>24.96</v>
      </c>
      <c r="J1999">
        <v>20</v>
      </c>
      <c r="K1999" s="17" t="e">
        <f>Tabuľka9[[#This Row],[Cena za MJ s DPH]]*Tabuľka9[[#This Row],[Predpokladaný odber počas 6 mesiacov]]</f>
        <v>#REF!</v>
      </c>
      <c r="L1999" s="1">
        <v>42317673</v>
      </c>
      <c r="M1999" t="e">
        <f>_xlfn.XLOOKUP(Tabuľka9[[#This Row],[IČO]],#REF!,#REF!)</f>
        <v>#REF!</v>
      </c>
      <c r="N1999" t="e">
        <f>_xlfn.XLOOKUP(Tabuľka9[[#This Row],[IČO]],#REF!,#REF!)</f>
        <v>#REF!</v>
      </c>
    </row>
    <row r="2000" spans="1:14" hidden="1" x14ac:dyDescent="0.35">
      <c r="A2000" t="s">
        <v>125</v>
      </c>
      <c r="B2000" t="s">
        <v>148</v>
      </c>
      <c r="C2000" t="s">
        <v>13</v>
      </c>
      <c r="E2000" s="10">
        <f>IF(COUNTIF(cis_DPH!$B$2:$B$84,B2000)&gt;0,D2000*1.1,IF(COUNTIF(cis_DPH!$B$85:$B$171,B2000)&gt;0,D2000*1.2,"chyba"))</f>
        <v>0</v>
      </c>
      <c r="G2000" s="16" t="e">
        <f>_xlfn.XLOOKUP(Tabuľka9[[#This Row],[položka]],#REF!,#REF!)</f>
        <v>#REF!</v>
      </c>
      <c r="I2000" s="15">
        <f>Tabuľka9[[#This Row],[Aktuálna cena v RZ s DPH]]*Tabuľka9[[#This Row],[Priemerný odber za mesiac]]</f>
        <v>0</v>
      </c>
      <c r="K2000" s="17" t="e">
        <f>Tabuľka9[[#This Row],[Cena za MJ s DPH]]*Tabuľka9[[#This Row],[Predpokladaný odber počas 6 mesiacov]]</f>
        <v>#REF!</v>
      </c>
      <c r="L2000" s="1">
        <v>42317673</v>
      </c>
      <c r="M2000" t="e">
        <f>_xlfn.XLOOKUP(Tabuľka9[[#This Row],[IČO]],#REF!,#REF!)</f>
        <v>#REF!</v>
      </c>
      <c r="N2000" t="e">
        <f>_xlfn.XLOOKUP(Tabuľka9[[#This Row],[IČO]],#REF!,#REF!)</f>
        <v>#REF!</v>
      </c>
    </row>
    <row r="2001" spans="1:14" hidden="1" x14ac:dyDescent="0.35">
      <c r="A2001" t="s">
        <v>125</v>
      </c>
      <c r="B2001" t="s">
        <v>149</v>
      </c>
      <c r="C2001" t="s">
        <v>13</v>
      </c>
      <c r="E2001" s="10">
        <f>IF(COUNTIF(cis_DPH!$B$2:$B$84,B2001)&gt;0,D2001*1.1,IF(COUNTIF(cis_DPH!$B$85:$B$171,B2001)&gt;0,D2001*1.2,"chyba"))</f>
        <v>0</v>
      </c>
      <c r="G2001" s="16" t="e">
        <f>_xlfn.XLOOKUP(Tabuľka9[[#This Row],[položka]],#REF!,#REF!)</f>
        <v>#REF!</v>
      </c>
      <c r="I2001" s="15">
        <f>Tabuľka9[[#This Row],[Aktuálna cena v RZ s DPH]]*Tabuľka9[[#This Row],[Priemerný odber za mesiac]]</f>
        <v>0</v>
      </c>
      <c r="K2001" s="17" t="e">
        <f>Tabuľka9[[#This Row],[Cena za MJ s DPH]]*Tabuľka9[[#This Row],[Predpokladaný odber počas 6 mesiacov]]</f>
        <v>#REF!</v>
      </c>
      <c r="L2001" s="1">
        <v>42317673</v>
      </c>
      <c r="M2001" t="e">
        <f>_xlfn.XLOOKUP(Tabuľka9[[#This Row],[IČO]],#REF!,#REF!)</f>
        <v>#REF!</v>
      </c>
      <c r="N2001" t="e">
        <f>_xlfn.XLOOKUP(Tabuľka9[[#This Row],[IČO]],#REF!,#REF!)</f>
        <v>#REF!</v>
      </c>
    </row>
    <row r="2002" spans="1:14" hidden="1" x14ac:dyDescent="0.35">
      <c r="A2002" t="s">
        <v>125</v>
      </c>
      <c r="B2002" t="s">
        <v>150</v>
      </c>
      <c r="C2002" t="s">
        <v>13</v>
      </c>
      <c r="E2002" s="10">
        <f>IF(COUNTIF(cis_DPH!$B$2:$B$84,B2002)&gt;0,D2002*1.1,IF(COUNTIF(cis_DPH!$B$85:$B$171,B2002)&gt;0,D2002*1.2,"chyba"))</f>
        <v>0</v>
      </c>
      <c r="G2002" s="16" t="e">
        <f>_xlfn.XLOOKUP(Tabuľka9[[#This Row],[položka]],#REF!,#REF!)</f>
        <v>#REF!</v>
      </c>
      <c r="I2002" s="15">
        <f>Tabuľka9[[#This Row],[Aktuálna cena v RZ s DPH]]*Tabuľka9[[#This Row],[Priemerný odber za mesiac]]</f>
        <v>0</v>
      </c>
      <c r="K2002" s="17" t="e">
        <f>Tabuľka9[[#This Row],[Cena za MJ s DPH]]*Tabuľka9[[#This Row],[Predpokladaný odber počas 6 mesiacov]]</f>
        <v>#REF!</v>
      </c>
      <c r="L2002" s="1">
        <v>42317673</v>
      </c>
      <c r="M2002" t="e">
        <f>_xlfn.XLOOKUP(Tabuľka9[[#This Row],[IČO]],#REF!,#REF!)</f>
        <v>#REF!</v>
      </c>
      <c r="N2002" t="e">
        <f>_xlfn.XLOOKUP(Tabuľka9[[#This Row],[IČO]],#REF!,#REF!)</f>
        <v>#REF!</v>
      </c>
    </row>
    <row r="2003" spans="1:14" hidden="1" x14ac:dyDescent="0.35">
      <c r="A2003" t="s">
        <v>125</v>
      </c>
      <c r="B2003" t="s">
        <v>151</v>
      </c>
      <c r="C2003" t="s">
        <v>13</v>
      </c>
      <c r="E2003" s="10">
        <f>IF(COUNTIF(cis_DPH!$B$2:$B$84,B2003)&gt;0,D2003*1.1,IF(COUNTIF(cis_DPH!$B$85:$B$171,B2003)&gt;0,D2003*1.2,"chyba"))</f>
        <v>0</v>
      </c>
      <c r="G2003" s="16" t="e">
        <f>_xlfn.XLOOKUP(Tabuľka9[[#This Row],[položka]],#REF!,#REF!)</f>
        <v>#REF!</v>
      </c>
      <c r="I2003" s="15">
        <f>Tabuľka9[[#This Row],[Aktuálna cena v RZ s DPH]]*Tabuľka9[[#This Row],[Priemerný odber za mesiac]]</f>
        <v>0</v>
      </c>
      <c r="K2003" s="17" t="e">
        <f>Tabuľka9[[#This Row],[Cena za MJ s DPH]]*Tabuľka9[[#This Row],[Predpokladaný odber počas 6 mesiacov]]</f>
        <v>#REF!</v>
      </c>
      <c r="L2003" s="1">
        <v>42317673</v>
      </c>
      <c r="M2003" t="e">
        <f>_xlfn.XLOOKUP(Tabuľka9[[#This Row],[IČO]],#REF!,#REF!)</f>
        <v>#REF!</v>
      </c>
      <c r="N2003" t="e">
        <f>_xlfn.XLOOKUP(Tabuľka9[[#This Row],[IČO]],#REF!,#REF!)</f>
        <v>#REF!</v>
      </c>
    </row>
    <row r="2004" spans="1:14" hidden="1" x14ac:dyDescent="0.35">
      <c r="A2004" t="s">
        <v>125</v>
      </c>
      <c r="B2004" t="s">
        <v>152</v>
      </c>
      <c r="C2004" t="s">
        <v>13</v>
      </c>
      <c r="D2004" s="9">
        <v>5.6</v>
      </c>
      <c r="E2004" s="10">
        <f>IF(COUNTIF(cis_DPH!$B$2:$B$84,B2004)&gt;0,D2004*1.1,IF(COUNTIF(cis_DPH!$B$85:$B$171,B2004)&gt;0,D2004*1.2,"chyba"))</f>
        <v>6.72</v>
      </c>
      <c r="G2004" s="16" t="e">
        <f>_xlfn.XLOOKUP(Tabuľka9[[#This Row],[položka]],#REF!,#REF!)</f>
        <v>#REF!</v>
      </c>
      <c r="H2004">
        <v>10</v>
      </c>
      <c r="I2004" s="15">
        <f>Tabuľka9[[#This Row],[Aktuálna cena v RZ s DPH]]*Tabuľka9[[#This Row],[Priemerný odber za mesiac]]</f>
        <v>67.2</v>
      </c>
      <c r="J2004">
        <v>30</v>
      </c>
      <c r="K2004" s="17" t="e">
        <f>Tabuľka9[[#This Row],[Cena za MJ s DPH]]*Tabuľka9[[#This Row],[Predpokladaný odber počas 6 mesiacov]]</f>
        <v>#REF!</v>
      </c>
      <c r="L2004" s="1">
        <v>42317673</v>
      </c>
      <c r="M2004" t="e">
        <f>_xlfn.XLOOKUP(Tabuľka9[[#This Row],[IČO]],#REF!,#REF!)</f>
        <v>#REF!</v>
      </c>
      <c r="N2004" t="e">
        <f>_xlfn.XLOOKUP(Tabuľka9[[#This Row],[IČO]],#REF!,#REF!)</f>
        <v>#REF!</v>
      </c>
    </row>
    <row r="2005" spans="1:14" hidden="1" x14ac:dyDescent="0.35">
      <c r="A2005" t="s">
        <v>125</v>
      </c>
      <c r="B2005" t="s">
        <v>153</v>
      </c>
      <c r="C2005" t="s">
        <v>13</v>
      </c>
      <c r="E2005" s="10">
        <f>IF(COUNTIF(cis_DPH!$B$2:$B$84,B2005)&gt;0,D2005*1.1,IF(COUNTIF(cis_DPH!$B$85:$B$171,B2005)&gt;0,D2005*1.2,"chyba"))</f>
        <v>0</v>
      </c>
      <c r="G2005" s="16" t="e">
        <f>_xlfn.XLOOKUP(Tabuľka9[[#This Row],[položka]],#REF!,#REF!)</f>
        <v>#REF!</v>
      </c>
      <c r="H2005">
        <v>5</v>
      </c>
      <c r="I2005" s="15">
        <f>Tabuľka9[[#This Row],[Aktuálna cena v RZ s DPH]]*Tabuľka9[[#This Row],[Priemerný odber za mesiac]]</f>
        <v>0</v>
      </c>
      <c r="J2005">
        <v>15</v>
      </c>
      <c r="K2005" s="17" t="e">
        <f>Tabuľka9[[#This Row],[Cena za MJ s DPH]]*Tabuľka9[[#This Row],[Predpokladaný odber počas 6 mesiacov]]</f>
        <v>#REF!</v>
      </c>
      <c r="L2005" s="1">
        <v>42317673</v>
      </c>
      <c r="M2005" t="e">
        <f>_xlfn.XLOOKUP(Tabuľka9[[#This Row],[IČO]],#REF!,#REF!)</f>
        <v>#REF!</v>
      </c>
      <c r="N2005" t="e">
        <f>_xlfn.XLOOKUP(Tabuľka9[[#This Row],[IČO]],#REF!,#REF!)</f>
        <v>#REF!</v>
      </c>
    </row>
    <row r="2006" spans="1:14" hidden="1" x14ac:dyDescent="0.35">
      <c r="A2006" t="s">
        <v>125</v>
      </c>
      <c r="B2006" t="s">
        <v>154</v>
      </c>
      <c r="C2006" t="s">
        <v>13</v>
      </c>
      <c r="D2006" s="9">
        <v>5.5</v>
      </c>
      <c r="E2006" s="10">
        <f>IF(COUNTIF(cis_DPH!$B$2:$B$84,B2006)&gt;0,D2006*1.1,IF(COUNTIF(cis_DPH!$B$85:$B$171,B2006)&gt;0,D2006*1.2,"chyba"))</f>
        <v>6.6</v>
      </c>
      <c r="G2006" s="16" t="e">
        <f>_xlfn.XLOOKUP(Tabuľka9[[#This Row],[položka]],#REF!,#REF!)</f>
        <v>#REF!</v>
      </c>
      <c r="H2006">
        <v>5</v>
      </c>
      <c r="I2006" s="15">
        <f>Tabuľka9[[#This Row],[Aktuálna cena v RZ s DPH]]*Tabuľka9[[#This Row],[Priemerný odber za mesiac]]</f>
        <v>33</v>
      </c>
      <c r="J2006">
        <v>20</v>
      </c>
      <c r="K2006" s="17" t="e">
        <f>Tabuľka9[[#This Row],[Cena za MJ s DPH]]*Tabuľka9[[#This Row],[Predpokladaný odber počas 6 mesiacov]]</f>
        <v>#REF!</v>
      </c>
      <c r="L2006" s="1">
        <v>42317673</v>
      </c>
      <c r="M2006" t="e">
        <f>_xlfn.XLOOKUP(Tabuľka9[[#This Row],[IČO]],#REF!,#REF!)</f>
        <v>#REF!</v>
      </c>
      <c r="N2006" t="e">
        <f>_xlfn.XLOOKUP(Tabuľka9[[#This Row],[IČO]],#REF!,#REF!)</f>
        <v>#REF!</v>
      </c>
    </row>
    <row r="2007" spans="1:14" hidden="1" x14ac:dyDescent="0.35">
      <c r="A2007" t="s">
        <v>125</v>
      </c>
      <c r="B2007" t="s">
        <v>155</v>
      </c>
      <c r="C2007" t="s">
        <v>13</v>
      </c>
      <c r="E2007" s="10">
        <f>IF(COUNTIF(cis_DPH!$B$2:$B$84,B2007)&gt;0,D2007*1.1,IF(COUNTIF(cis_DPH!$B$85:$B$171,B2007)&gt;0,D2007*1.2,"chyba"))</f>
        <v>0</v>
      </c>
      <c r="G2007" s="16" t="e">
        <f>_xlfn.XLOOKUP(Tabuľka9[[#This Row],[položka]],#REF!,#REF!)</f>
        <v>#REF!</v>
      </c>
      <c r="I2007" s="15">
        <f>Tabuľka9[[#This Row],[Aktuálna cena v RZ s DPH]]*Tabuľka9[[#This Row],[Priemerný odber za mesiac]]</f>
        <v>0</v>
      </c>
      <c r="K2007" s="17" t="e">
        <f>Tabuľka9[[#This Row],[Cena za MJ s DPH]]*Tabuľka9[[#This Row],[Predpokladaný odber počas 6 mesiacov]]</f>
        <v>#REF!</v>
      </c>
      <c r="L2007" s="1">
        <v>42317673</v>
      </c>
      <c r="M2007" t="e">
        <f>_xlfn.XLOOKUP(Tabuľka9[[#This Row],[IČO]],#REF!,#REF!)</f>
        <v>#REF!</v>
      </c>
      <c r="N2007" t="e">
        <f>_xlfn.XLOOKUP(Tabuľka9[[#This Row],[IČO]],#REF!,#REF!)</f>
        <v>#REF!</v>
      </c>
    </row>
    <row r="2008" spans="1:14" hidden="1" x14ac:dyDescent="0.35">
      <c r="A2008" t="s">
        <v>125</v>
      </c>
      <c r="B2008" t="s">
        <v>156</v>
      </c>
      <c r="C2008" t="s">
        <v>13</v>
      </c>
      <c r="D2008" s="9">
        <v>3.8</v>
      </c>
      <c r="E2008" s="10">
        <f>IF(COUNTIF(cis_DPH!$B$2:$B$84,B2008)&gt;0,D2008*1.1,IF(COUNTIF(cis_DPH!$B$85:$B$171,B2008)&gt;0,D2008*1.2,"chyba"))</f>
        <v>4.5599999999999996</v>
      </c>
      <c r="G2008" s="16" t="e">
        <f>_xlfn.XLOOKUP(Tabuľka9[[#This Row],[položka]],#REF!,#REF!)</f>
        <v>#REF!</v>
      </c>
      <c r="H2008">
        <v>3</v>
      </c>
      <c r="I2008" s="15">
        <f>Tabuľka9[[#This Row],[Aktuálna cena v RZ s DPH]]*Tabuľka9[[#This Row],[Priemerný odber za mesiac]]</f>
        <v>13.68</v>
      </c>
      <c r="J2008">
        <v>10</v>
      </c>
      <c r="K2008" s="17" t="e">
        <f>Tabuľka9[[#This Row],[Cena za MJ s DPH]]*Tabuľka9[[#This Row],[Predpokladaný odber počas 6 mesiacov]]</f>
        <v>#REF!</v>
      </c>
      <c r="L2008" s="1">
        <v>42317673</v>
      </c>
      <c r="M2008" t="e">
        <f>_xlfn.XLOOKUP(Tabuľka9[[#This Row],[IČO]],#REF!,#REF!)</f>
        <v>#REF!</v>
      </c>
      <c r="N2008" t="e">
        <f>_xlfn.XLOOKUP(Tabuľka9[[#This Row],[IČO]],#REF!,#REF!)</f>
        <v>#REF!</v>
      </c>
    </row>
    <row r="2009" spans="1:14" hidden="1" x14ac:dyDescent="0.35">
      <c r="A2009" t="s">
        <v>125</v>
      </c>
      <c r="B2009" t="s">
        <v>157</v>
      </c>
      <c r="C2009" t="s">
        <v>13</v>
      </c>
      <c r="E2009" s="10">
        <f>IF(COUNTIF(cis_DPH!$B$2:$B$84,B2009)&gt;0,D2009*1.1,IF(COUNTIF(cis_DPH!$B$85:$B$171,B2009)&gt;0,D2009*1.2,"chyba"))</f>
        <v>0</v>
      </c>
      <c r="G2009" s="16" t="e">
        <f>_xlfn.XLOOKUP(Tabuľka9[[#This Row],[položka]],#REF!,#REF!)</f>
        <v>#REF!</v>
      </c>
      <c r="I2009" s="15">
        <f>Tabuľka9[[#This Row],[Aktuálna cena v RZ s DPH]]*Tabuľka9[[#This Row],[Priemerný odber za mesiac]]</f>
        <v>0</v>
      </c>
      <c r="K2009" s="17" t="e">
        <f>Tabuľka9[[#This Row],[Cena za MJ s DPH]]*Tabuľka9[[#This Row],[Predpokladaný odber počas 6 mesiacov]]</f>
        <v>#REF!</v>
      </c>
      <c r="L2009" s="1">
        <v>42317673</v>
      </c>
      <c r="M2009" t="e">
        <f>_xlfn.XLOOKUP(Tabuľka9[[#This Row],[IČO]],#REF!,#REF!)</f>
        <v>#REF!</v>
      </c>
      <c r="N2009" t="e">
        <f>_xlfn.XLOOKUP(Tabuľka9[[#This Row],[IČO]],#REF!,#REF!)</f>
        <v>#REF!</v>
      </c>
    </row>
    <row r="2010" spans="1:14" hidden="1" x14ac:dyDescent="0.35">
      <c r="A2010" t="s">
        <v>125</v>
      </c>
      <c r="B2010" t="s">
        <v>158</v>
      </c>
      <c r="C2010" t="s">
        <v>13</v>
      </c>
      <c r="E2010" s="10">
        <f>IF(COUNTIF(cis_DPH!$B$2:$B$84,B2010)&gt;0,D2010*1.1,IF(COUNTIF(cis_DPH!$B$85:$B$171,B2010)&gt;0,D2010*1.2,"chyba"))</f>
        <v>0</v>
      </c>
      <c r="G2010" s="16" t="e">
        <f>_xlfn.XLOOKUP(Tabuľka9[[#This Row],[položka]],#REF!,#REF!)</f>
        <v>#REF!</v>
      </c>
      <c r="I2010" s="15">
        <f>Tabuľka9[[#This Row],[Aktuálna cena v RZ s DPH]]*Tabuľka9[[#This Row],[Priemerný odber za mesiac]]</f>
        <v>0</v>
      </c>
      <c r="K2010" s="17" t="e">
        <f>Tabuľka9[[#This Row],[Cena za MJ s DPH]]*Tabuľka9[[#This Row],[Predpokladaný odber počas 6 mesiacov]]</f>
        <v>#REF!</v>
      </c>
      <c r="L2010" s="1">
        <v>42317673</v>
      </c>
      <c r="M2010" t="e">
        <f>_xlfn.XLOOKUP(Tabuľka9[[#This Row],[IČO]],#REF!,#REF!)</f>
        <v>#REF!</v>
      </c>
      <c r="N2010" t="e">
        <f>_xlfn.XLOOKUP(Tabuľka9[[#This Row],[IČO]],#REF!,#REF!)</f>
        <v>#REF!</v>
      </c>
    </row>
    <row r="2011" spans="1:14" hidden="1" x14ac:dyDescent="0.35">
      <c r="A2011" t="s">
        <v>125</v>
      </c>
      <c r="B2011" t="s">
        <v>159</v>
      </c>
      <c r="C2011" t="s">
        <v>13</v>
      </c>
      <c r="E2011" s="10">
        <f>IF(COUNTIF(cis_DPH!$B$2:$B$84,B2011)&gt;0,D2011*1.1,IF(COUNTIF(cis_DPH!$B$85:$B$171,B2011)&gt;0,D2011*1.2,"chyba"))</f>
        <v>0</v>
      </c>
      <c r="G2011" s="16" t="e">
        <f>_xlfn.XLOOKUP(Tabuľka9[[#This Row],[položka]],#REF!,#REF!)</f>
        <v>#REF!</v>
      </c>
      <c r="I2011" s="15">
        <f>Tabuľka9[[#This Row],[Aktuálna cena v RZ s DPH]]*Tabuľka9[[#This Row],[Priemerný odber za mesiac]]</f>
        <v>0</v>
      </c>
      <c r="K2011" s="17" t="e">
        <f>Tabuľka9[[#This Row],[Cena za MJ s DPH]]*Tabuľka9[[#This Row],[Predpokladaný odber počas 6 mesiacov]]</f>
        <v>#REF!</v>
      </c>
      <c r="L2011" s="1">
        <v>42317673</v>
      </c>
      <c r="M2011" t="e">
        <f>_xlfn.XLOOKUP(Tabuľka9[[#This Row],[IČO]],#REF!,#REF!)</f>
        <v>#REF!</v>
      </c>
      <c r="N2011" t="e">
        <f>_xlfn.XLOOKUP(Tabuľka9[[#This Row],[IČO]],#REF!,#REF!)</f>
        <v>#REF!</v>
      </c>
    </row>
    <row r="2012" spans="1:14" hidden="1" x14ac:dyDescent="0.35">
      <c r="A2012" t="s">
        <v>125</v>
      </c>
      <c r="B2012" t="s">
        <v>160</v>
      </c>
      <c r="C2012" t="s">
        <v>13</v>
      </c>
      <c r="E2012" s="10">
        <f>IF(COUNTIF(cis_DPH!$B$2:$B$84,B2012)&gt;0,D2012*1.1,IF(COUNTIF(cis_DPH!$B$85:$B$171,B2012)&gt;0,D2012*1.2,"chyba"))</f>
        <v>0</v>
      </c>
      <c r="G2012" s="16" t="e">
        <f>_xlfn.XLOOKUP(Tabuľka9[[#This Row],[položka]],#REF!,#REF!)</f>
        <v>#REF!</v>
      </c>
      <c r="I2012" s="15">
        <f>Tabuľka9[[#This Row],[Aktuálna cena v RZ s DPH]]*Tabuľka9[[#This Row],[Priemerný odber za mesiac]]</f>
        <v>0</v>
      </c>
      <c r="K2012" s="17" t="e">
        <f>Tabuľka9[[#This Row],[Cena za MJ s DPH]]*Tabuľka9[[#This Row],[Predpokladaný odber počas 6 mesiacov]]</f>
        <v>#REF!</v>
      </c>
      <c r="L2012" s="1">
        <v>42317673</v>
      </c>
      <c r="M2012" t="e">
        <f>_xlfn.XLOOKUP(Tabuľka9[[#This Row],[IČO]],#REF!,#REF!)</f>
        <v>#REF!</v>
      </c>
      <c r="N2012" t="e">
        <f>_xlfn.XLOOKUP(Tabuľka9[[#This Row],[IČO]],#REF!,#REF!)</f>
        <v>#REF!</v>
      </c>
    </row>
    <row r="2013" spans="1:14" hidden="1" x14ac:dyDescent="0.35">
      <c r="A2013" t="s">
        <v>125</v>
      </c>
      <c r="B2013" t="s">
        <v>161</v>
      </c>
      <c r="C2013" t="s">
        <v>13</v>
      </c>
      <c r="E2013" s="10">
        <f>IF(COUNTIF(cis_DPH!$B$2:$B$84,B2013)&gt;0,D2013*1.1,IF(COUNTIF(cis_DPH!$B$85:$B$171,B2013)&gt;0,D2013*1.2,"chyba"))</f>
        <v>0</v>
      </c>
      <c r="G2013" s="16" t="e">
        <f>_xlfn.XLOOKUP(Tabuľka9[[#This Row],[položka]],#REF!,#REF!)</f>
        <v>#REF!</v>
      </c>
      <c r="I2013" s="15">
        <f>Tabuľka9[[#This Row],[Aktuálna cena v RZ s DPH]]*Tabuľka9[[#This Row],[Priemerný odber za mesiac]]</f>
        <v>0</v>
      </c>
      <c r="K2013" s="17" t="e">
        <f>Tabuľka9[[#This Row],[Cena za MJ s DPH]]*Tabuľka9[[#This Row],[Predpokladaný odber počas 6 mesiacov]]</f>
        <v>#REF!</v>
      </c>
      <c r="L2013" s="1">
        <v>42317673</v>
      </c>
      <c r="M2013" t="e">
        <f>_xlfn.XLOOKUP(Tabuľka9[[#This Row],[IČO]],#REF!,#REF!)</f>
        <v>#REF!</v>
      </c>
      <c r="N2013" t="e">
        <f>_xlfn.XLOOKUP(Tabuľka9[[#This Row],[IČO]],#REF!,#REF!)</f>
        <v>#REF!</v>
      </c>
    </row>
    <row r="2014" spans="1:14" hidden="1" x14ac:dyDescent="0.35">
      <c r="A2014" t="s">
        <v>125</v>
      </c>
      <c r="B2014" t="s">
        <v>162</v>
      </c>
      <c r="C2014" t="s">
        <v>13</v>
      </c>
      <c r="E2014" s="10">
        <f>IF(COUNTIF(cis_DPH!$B$2:$B$84,B2014)&gt;0,D2014*1.1,IF(COUNTIF(cis_DPH!$B$85:$B$171,B2014)&gt;0,D2014*1.2,"chyba"))</f>
        <v>0</v>
      </c>
      <c r="G2014" s="16" t="e">
        <f>_xlfn.XLOOKUP(Tabuľka9[[#This Row],[položka]],#REF!,#REF!)</f>
        <v>#REF!</v>
      </c>
      <c r="I2014" s="15">
        <f>Tabuľka9[[#This Row],[Aktuálna cena v RZ s DPH]]*Tabuľka9[[#This Row],[Priemerný odber za mesiac]]</f>
        <v>0</v>
      </c>
      <c r="K2014" s="17" t="e">
        <f>Tabuľka9[[#This Row],[Cena za MJ s DPH]]*Tabuľka9[[#This Row],[Predpokladaný odber počas 6 mesiacov]]</f>
        <v>#REF!</v>
      </c>
      <c r="L2014" s="1">
        <v>42317673</v>
      </c>
      <c r="M2014" t="e">
        <f>_xlfn.XLOOKUP(Tabuľka9[[#This Row],[IČO]],#REF!,#REF!)</f>
        <v>#REF!</v>
      </c>
      <c r="N2014" t="e">
        <f>_xlfn.XLOOKUP(Tabuľka9[[#This Row],[IČO]],#REF!,#REF!)</f>
        <v>#REF!</v>
      </c>
    </row>
    <row r="2015" spans="1:14" hidden="1" x14ac:dyDescent="0.35">
      <c r="A2015" t="s">
        <v>125</v>
      </c>
      <c r="B2015" t="s">
        <v>163</v>
      </c>
      <c r="C2015" t="s">
        <v>13</v>
      </c>
      <c r="E2015" s="10">
        <f>IF(COUNTIF(cis_DPH!$B$2:$B$84,B2015)&gt;0,D2015*1.1,IF(COUNTIF(cis_DPH!$B$85:$B$171,B2015)&gt;0,D2015*1.2,"chyba"))</f>
        <v>0</v>
      </c>
      <c r="G2015" s="16" t="e">
        <f>_xlfn.XLOOKUP(Tabuľka9[[#This Row],[položka]],#REF!,#REF!)</f>
        <v>#REF!</v>
      </c>
      <c r="I2015" s="15">
        <f>Tabuľka9[[#This Row],[Aktuálna cena v RZ s DPH]]*Tabuľka9[[#This Row],[Priemerný odber za mesiac]]</f>
        <v>0</v>
      </c>
      <c r="K2015" s="17" t="e">
        <f>Tabuľka9[[#This Row],[Cena za MJ s DPH]]*Tabuľka9[[#This Row],[Predpokladaný odber počas 6 mesiacov]]</f>
        <v>#REF!</v>
      </c>
      <c r="L2015" s="1">
        <v>42317673</v>
      </c>
      <c r="M2015" t="e">
        <f>_xlfn.XLOOKUP(Tabuľka9[[#This Row],[IČO]],#REF!,#REF!)</f>
        <v>#REF!</v>
      </c>
      <c r="N2015" t="e">
        <f>_xlfn.XLOOKUP(Tabuľka9[[#This Row],[IČO]],#REF!,#REF!)</f>
        <v>#REF!</v>
      </c>
    </row>
    <row r="2016" spans="1:14" hidden="1" x14ac:dyDescent="0.35">
      <c r="A2016" t="s">
        <v>125</v>
      </c>
      <c r="B2016" t="s">
        <v>164</v>
      </c>
      <c r="C2016" t="s">
        <v>13</v>
      </c>
      <c r="D2016" s="9">
        <v>4.2</v>
      </c>
      <c r="E2016" s="10">
        <f>IF(COUNTIF(cis_DPH!$B$2:$B$84,B2016)&gt;0,D2016*1.1,IF(COUNTIF(cis_DPH!$B$85:$B$171,B2016)&gt;0,D2016*1.2,"chyba"))</f>
        <v>5.04</v>
      </c>
      <c r="G2016" s="16" t="e">
        <f>_xlfn.XLOOKUP(Tabuľka9[[#This Row],[položka]],#REF!,#REF!)</f>
        <v>#REF!</v>
      </c>
      <c r="H2016">
        <v>5</v>
      </c>
      <c r="I2016" s="15">
        <f>Tabuľka9[[#This Row],[Aktuálna cena v RZ s DPH]]*Tabuľka9[[#This Row],[Priemerný odber za mesiac]]</f>
        <v>25.2</v>
      </c>
      <c r="J2016">
        <v>10</v>
      </c>
      <c r="K2016" s="17" t="e">
        <f>Tabuľka9[[#This Row],[Cena za MJ s DPH]]*Tabuľka9[[#This Row],[Predpokladaný odber počas 6 mesiacov]]</f>
        <v>#REF!</v>
      </c>
      <c r="L2016" s="1">
        <v>42317673</v>
      </c>
      <c r="M2016" t="e">
        <f>_xlfn.XLOOKUP(Tabuľka9[[#This Row],[IČO]],#REF!,#REF!)</f>
        <v>#REF!</v>
      </c>
      <c r="N2016" t="e">
        <f>_xlfn.XLOOKUP(Tabuľka9[[#This Row],[IČO]],#REF!,#REF!)</f>
        <v>#REF!</v>
      </c>
    </row>
    <row r="2017" spans="1:14" hidden="1" x14ac:dyDescent="0.35">
      <c r="A2017" t="s">
        <v>125</v>
      </c>
      <c r="B2017" t="s">
        <v>165</v>
      </c>
      <c r="C2017" t="s">
        <v>13</v>
      </c>
      <c r="D2017" s="9">
        <v>4.4000000000000004</v>
      </c>
      <c r="E2017" s="10">
        <f>IF(COUNTIF(cis_DPH!$B$2:$B$84,B2017)&gt;0,D2017*1.1,IF(COUNTIF(cis_DPH!$B$85:$B$171,B2017)&gt;0,D2017*1.2,"chyba"))</f>
        <v>5.28</v>
      </c>
      <c r="G2017" s="16" t="e">
        <f>_xlfn.XLOOKUP(Tabuľka9[[#This Row],[položka]],#REF!,#REF!)</f>
        <v>#REF!</v>
      </c>
      <c r="H2017">
        <v>5</v>
      </c>
      <c r="I2017" s="15">
        <f>Tabuľka9[[#This Row],[Aktuálna cena v RZ s DPH]]*Tabuľka9[[#This Row],[Priemerný odber za mesiac]]</f>
        <v>26.400000000000002</v>
      </c>
      <c r="J2017">
        <v>10</v>
      </c>
      <c r="K2017" s="17" t="e">
        <f>Tabuľka9[[#This Row],[Cena za MJ s DPH]]*Tabuľka9[[#This Row],[Predpokladaný odber počas 6 mesiacov]]</f>
        <v>#REF!</v>
      </c>
      <c r="L2017" s="1">
        <v>42317673</v>
      </c>
      <c r="M2017" t="e">
        <f>_xlfn.XLOOKUP(Tabuľka9[[#This Row],[IČO]],#REF!,#REF!)</f>
        <v>#REF!</v>
      </c>
      <c r="N2017" t="e">
        <f>_xlfn.XLOOKUP(Tabuľka9[[#This Row],[IČO]],#REF!,#REF!)</f>
        <v>#REF!</v>
      </c>
    </row>
    <row r="2018" spans="1:14" hidden="1" x14ac:dyDescent="0.35">
      <c r="A2018" t="s">
        <v>125</v>
      </c>
      <c r="B2018" t="s">
        <v>166</v>
      </c>
      <c r="C2018" t="s">
        <v>13</v>
      </c>
      <c r="E2018" s="10">
        <f>IF(COUNTIF(cis_DPH!$B$2:$B$84,B2018)&gt;0,D2018*1.1,IF(COUNTIF(cis_DPH!$B$85:$B$171,B2018)&gt;0,D2018*1.2,"chyba"))</f>
        <v>0</v>
      </c>
      <c r="G2018" s="16" t="e">
        <f>_xlfn.XLOOKUP(Tabuľka9[[#This Row],[položka]],#REF!,#REF!)</f>
        <v>#REF!</v>
      </c>
      <c r="I2018" s="15">
        <f>Tabuľka9[[#This Row],[Aktuálna cena v RZ s DPH]]*Tabuľka9[[#This Row],[Priemerný odber za mesiac]]</f>
        <v>0</v>
      </c>
      <c r="K2018" s="17" t="e">
        <f>Tabuľka9[[#This Row],[Cena za MJ s DPH]]*Tabuľka9[[#This Row],[Predpokladaný odber počas 6 mesiacov]]</f>
        <v>#REF!</v>
      </c>
      <c r="L2018" s="1">
        <v>42317673</v>
      </c>
      <c r="M2018" t="e">
        <f>_xlfn.XLOOKUP(Tabuľka9[[#This Row],[IČO]],#REF!,#REF!)</f>
        <v>#REF!</v>
      </c>
      <c r="N2018" t="e">
        <f>_xlfn.XLOOKUP(Tabuľka9[[#This Row],[IČO]],#REF!,#REF!)</f>
        <v>#REF!</v>
      </c>
    </row>
    <row r="2019" spans="1:14" hidden="1" x14ac:dyDescent="0.35">
      <c r="A2019" t="s">
        <v>125</v>
      </c>
      <c r="B2019" t="s">
        <v>167</v>
      </c>
      <c r="C2019" t="s">
        <v>13</v>
      </c>
      <c r="E2019" s="10">
        <f>IF(COUNTIF(cis_DPH!$B$2:$B$84,B2019)&gt;0,D2019*1.1,IF(COUNTIF(cis_DPH!$B$85:$B$171,B2019)&gt;0,D2019*1.2,"chyba"))</f>
        <v>0</v>
      </c>
      <c r="G2019" s="16" t="e">
        <f>_xlfn.XLOOKUP(Tabuľka9[[#This Row],[položka]],#REF!,#REF!)</f>
        <v>#REF!</v>
      </c>
      <c r="I2019" s="15">
        <f>Tabuľka9[[#This Row],[Aktuálna cena v RZ s DPH]]*Tabuľka9[[#This Row],[Priemerný odber za mesiac]]</f>
        <v>0</v>
      </c>
      <c r="K2019" s="17" t="e">
        <f>Tabuľka9[[#This Row],[Cena za MJ s DPH]]*Tabuľka9[[#This Row],[Predpokladaný odber počas 6 mesiacov]]</f>
        <v>#REF!</v>
      </c>
      <c r="L2019" s="1">
        <v>42317673</v>
      </c>
      <c r="M2019" t="e">
        <f>_xlfn.XLOOKUP(Tabuľka9[[#This Row],[IČO]],#REF!,#REF!)</f>
        <v>#REF!</v>
      </c>
      <c r="N2019" t="e">
        <f>_xlfn.XLOOKUP(Tabuľka9[[#This Row],[IČO]],#REF!,#REF!)</f>
        <v>#REF!</v>
      </c>
    </row>
    <row r="2020" spans="1:14" hidden="1" x14ac:dyDescent="0.35">
      <c r="A2020" t="s">
        <v>125</v>
      </c>
      <c r="B2020" t="s">
        <v>168</v>
      </c>
      <c r="C2020" t="s">
        <v>13</v>
      </c>
      <c r="E2020" s="10">
        <f>IF(COUNTIF(cis_DPH!$B$2:$B$84,B2020)&gt;0,D2020*1.1,IF(COUNTIF(cis_DPH!$B$85:$B$171,B2020)&gt;0,D2020*1.2,"chyba"))</f>
        <v>0</v>
      </c>
      <c r="G2020" s="16" t="e">
        <f>_xlfn.XLOOKUP(Tabuľka9[[#This Row],[položka]],#REF!,#REF!)</f>
        <v>#REF!</v>
      </c>
      <c r="I2020" s="15">
        <f>Tabuľka9[[#This Row],[Aktuálna cena v RZ s DPH]]*Tabuľka9[[#This Row],[Priemerný odber za mesiac]]</f>
        <v>0</v>
      </c>
      <c r="K2020" s="17" t="e">
        <f>Tabuľka9[[#This Row],[Cena za MJ s DPH]]*Tabuľka9[[#This Row],[Predpokladaný odber počas 6 mesiacov]]</f>
        <v>#REF!</v>
      </c>
      <c r="L2020" s="1">
        <v>42317673</v>
      </c>
      <c r="M2020" t="e">
        <f>_xlfn.XLOOKUP(Tabuľka9[[#This Row],[IČO]],#REF!,#REF!)</f>
        <v>#REF!</v>
      </c>
      <c r="N2020" t="e">
        <f>_xlfn.XLOOKUP(Tabuľka9[[#This Row],[IČO]],#REF!,#REF!)</f>
        <v>#REF!</v>
      </c>
    </row>
    <row r="2021" spans="1:14" hidden="1" x14ac:dyDescent="0.35">
      <c r="A2021" t="s">
        <v>125</v>
      </c>
      <c r="B2021" t="s">
        <v>169</v>
      </c>
      <c r="C2021" t="s">
        <v>13</v>
      </c>
      <c r="E2021" s="10">
        <f>IF(COUNTIF(cis_DPH!$B$2:$B$84,B2021)&gt;0,D2021*1.1,IF(COUNTIF(cis_DPH!$B$85:$B$171,B2021)&gt;0,D2021*1.2,"chyba"))</f>
        <v>0</v>
      </c>
      <c r="G2021" s="16" t="e">
        <f>_xlfn.XLOOKUP(Tabuľka9[[#This Row],[položka]],#REF!,#REF!)</f>
        <v>#REF!</v>
      </c>
      <c r="I2021" s="15">
        <f>Tabuľka9[[#This Row],[Aktuálna cena v RZ s DPH]]*Tabuľka9[[#This Row],[Priemerný odber za mesiac]]</f>
        <v>0</v>
      </c>
      <c r="K2021" s="17" t="e">
        <f>Tabuľka9[[#This Row],[Cena za MJ s DPH]]*Tabuľka9[[#This Row],[Predpokladaný odber počas 6 mesiacov]]</f>
        <v>#REF!</v>
      </c>
      <c r="L2021" s="1">
        <v>42317673</v>
      </c>
      <c r="M2021" t="e">
        <f>_xlfn.XLOOKUP(Tabuľka9[[#This Row],[IČO]],#REF!,#REF!)</f>
        <v>#REF!</v>
      </c>
      <c r="N2021" t="e">
        <f>_xlfn.XLOOKUP(Tabuľka9[[#This Row],[IČO]],#REF!,#REF!)</f>
        <v>#REF!</v>
      </c>
    </row>
    <row r="2022" spans="1:14" hidden="1" x14ac:dyDescent="0.35">
      <c r="A2022" t="s">
        <v>125</v>
      </c>
      <c r="B2022" t="s">
        <v>170</v>
      </c>
      <c r="C2022" t="s">
        <v>13</v>
      </c>
      <c r="E2022" s="10">
        <f>IF(COUNTIF(cis_DPH!$B$2:$B$84,B2022)&gt;0,D2022*1.1,IF(COUNTIF(cis_DPH!$B$85:$B$171,B2022)&gt;0,D2022*1.2,"chyba"))</f>
        <v>0</v>
      </c>
      <c r="G2022" s="16" t="e">
        <f>_xlfn.XLOOKUP(Tabuľka9[[#This Row],[položka]],#REF!,#REF!)</f>
        <v>#REF!</v>
      </c>
      <c r="H2022">
        <v>6</v>
      </c>
      <c r="I2022" s="15">
        <f>Tabuľka9[[#This Row],[Aktuálna cena v RZ s DPH]]*Tabuľka9[[#This Row],[Priemerný odber za mesiac]]</f>
        <v>0</v>
      </c>
      <c r="J2022">
        <v>20</v>
      </c>
      <c r="K2022" s="17" t="e">
        <f>Tabuľka9[[#This Row],[Cena za MJ s DPH]]*Tabuľka9[[#This Row],[Predpokladaný odber počas 6 mesiacov]]</f>
        <v>#REF!</v>
      </c>
      <c r="L2022" s="1">
        <v>42317673</v>
      </c>
      <c r="M2022" t="e">
        <f>_xlfn.XLOOKUP(Tabuľka9[[#This Row],[IČO]],#REF!,#REF!)</f>
        <v>#REF!</v>
      </c>
      <c r="N2022" t="e">
        <f>_xlfn.XLOOKUP(Tabuľka9[[#This Row],[IČO]],#REF!,#REF!)</f>
        <v>#REF!</v>
      </c>
    </row>
    <row r="2023" spans="1:14" hidden="1" x14ac:dyDescent="0.35">
      <c r="A2023" t="s">
        <v>125</v>
      </c>
      <c r="B2023" t="s">
        <v>171</v>
      </c>
      <c r="C2023" t="s">
        <v>13</v>
      </c>
      <c r="E2023" s="10">
        <f>IF(COUNTIF(cis_DPH!$B$2:$B$84,B2023)&gt;0,D2023*1.1,IF(COUNTIF(cis_DPH!$B$85:$B$171,B2023)&gt;0,D2023*1.2,"chyba"))</f>
        <v>0</v>
      </c>
      <c r="G2023" s="16" t="e">
        <f>_xlfn.XLOOKUP(Tabuľka9[[#This Row],[položka]],#REF!,#REF!)</f>
        <v>#REF!</v>
      </c>
      <c r="I2023" s="15">
        <f>Tabuľka9[[#This Row],[Aktuálna cena v RZ s DPH]]*Tabuľka9[[#This Row],[Priemerný odber za mesiac]]</f>
        <v>0</v>
      </c>
      <c r="K2023" s="17" t="e">
        <f>Tabuľka9[[#This Row],[Cena za MJ s DPH]]*Tabuľka9[[#This Row],[Predpokladaný odber počas 6 mesiacov]]</f>
        <v>#REF!</v>
      </c>
      <c r="L2023" s="1">
        <v>42317673</v>
      </c>
      <c r="M2023" t="e">
        <f>_xlfn.XLOOKUP(Tabuľka9[[#This Row],[IČO]],#REF!,#REF!)</f>
        <v>#REF!</v>
      </c>
      <c r="N2023" t="e">
        <f>_xlfn.XLOOKUP(Tabuľka9[[#This Row],[IČO]],#REF!,#REF!)</f>
        <v>#REF!</v>
      </c>
    </row>
    <row r="2024" spans="1:14" hidden="1" x14ac:dyDescent="0.35">
      <c r="A2024" t="s">
        <v>125</v>
      </c>
      <c r="B2024" t="s">
        <v>172</v>
      </c>
      <c r="C2024" t="s">
        <v>13</v>
      </c>
      <c r="E2024" s="10">
        <f>IF(COUNTIF(cis_DPH!$B$2:$B$84,B2024)&gt;0,D2024*1.1,IF(COUNTIF(cis_DPH!$B$85:$B$171,B2024)&gt;0,D2024*1.2,"chyba"))</f>
        <v>0</v>
      </c>
      <c r="G2024" s="16" t="e">
        <f>_xlfn.XLOOKUP(Tabuľka9[[#This Row],[položka]],#REF!,#REF!)</f>
        <v>#REF!</v>
      </c>
      <c r="H2024">
        <v>3</v>
      </c>
      <c r="I2024" s="15">
        <f>Tabuľka9[[#This Row],[Aktuálna cena v RZ s DPH]]*Tabuľka9[[#This Row],[Priemerný odber za mesiac]]</f>
        <v>0</v>
      </c>
      <c r="J2024">
        <v>10</v>
      </c>
      <c r="K2024" s="17" t="e">
        <f>Tabuľka9[[#This Row],[Cena za MJ s DPH]]*Tabuľka9[[#This Row],[Predpokladaný odber počas 6 mesiacov]]</f>
        <v>#REF!</v>
      </c>
      <c r="L2024" s="1">
        <v>42317673</v>
      </c>
      <c r="M2024" t="e">
        <f>_xlfn.XLOOKUP(Tabuľka9[[#This Row],[IČO]],#REF!,#REF!)</f>
        <v>#REF!</v>
      </c>
      <c r="N2024" t="e">
        <f>_xlfn.XLOOKUP(Tabuľka9[[#This Row],[IČO]],#REF!,#REF!)</f>
        <v>#REF!</v>
      </c>
    </row>
    <row r="2025" spans="1:14" hidden="1" x14ac:dyDescent="0.35">
      <c r="A2025" t="s">
        <v>125</v>
      </c>
      <c r="B2025" t="s">
        <v>173</v>
      </c>
      <c r="C2025" t="s">
        <v>13</v>
      </c>
      <c r="D2025" s="9">
        <v>3</v>
      </c>
      <c r="E2025" s="10">
        <f>IF(COUNTIF(cis_DPH!$B$2:$B$84,B2025)&gt;0,D2025*1.1,IF(COUNTIF(cis_DPH!$B$85:$B$171,B2025)&gt;0,D2025*1.2,"chyba"))</f>
        <v>3.5999999999999996</v>
      </c>
      <c r="G2025" s="16" t="e">
        <f>_xlfn.XLOOKUP(Tabuľka9[[#This Row],[položka]],#REF!,#REF!)</f>
        <v>#REF!</v>
      </c>
      <c r="H2025">
        <v>3</v>
      </c>
      <c r="I2025" s="15">
        <f>Tabuľka9[[#This Row],[Aktuálna cena v RZ s DPH]]*Tabuľka9[[#This Row],[Priemerný odber za mesiac]]</f>
        <v>10.799999999999999</v>
      </c>
      <c r="J2025">
        <v>10</v>
      </c>
      <c r="K2025" s="17" t="e">
        <f>Tabuľka9[[#This Row],[Cena za MJ s DPH]]*Tabuľka9[[#This Row],[Predpokladaný odber počas 6 mesiacov]]</f>
        <v>#REF!</v>
      </c>
      <c r="L2025" s="1">
        <v>42317673</v>
      </c>
      <c r="M2025" t="e">
        <f>_xlfn.XLOOKUP(Tabuľka9[[#This Row],[IČO]],#REF!,#REF!)</f>
        <v>#REF!</v>
      </c>
      <c r="N2025" t="e">
        <f>_xlfn.XLOOKUP(Tabuľka9[[#This Row],[IČO]],#REF!,#REF!)</f>
        <v>#REF!</v>
      </c>
    </row>
    <row r="2026" spans="1:14" hidden="1" x14ac:dyDescent="0.35">
      <c r="A2026" t="s">
        <v>125</v>
      </c>
      <c r="B2026" t="s">
        <v>174</v>
      </c>
      <c r="C2026" t="s">
        <v>13</v>
      </c>
      <c r="D2026" s="9">
        <v>4.8</v>
      </c>
      <c r="E2026" s="10">
        <f>IF(COUNTIF(cis_DPH!$B$2:$B$84,B2026)&gt;0,D2026*1.1,IF(COUNTIF(cis_DPH!$B$85:$B$171,B2026)&gt;0,D2026*1.2,"chyba"))</f>
        <v>5.76</v>
      </c>
      <c r="G2026" s="16" t="e">
        <f>_xlfn.XLOOKUP(Tabuľka9[[#This Row],[položka]],#REF!,#REF!)</f>
        <v>#REF!</v>
      </c>
      <c r="H2026">
        <v>3</v>
      </c>
      <c r="I2026" s="15">
        <f>Tabuľka9[[#This Row],[Aktuálna cena v RZ s DPH]]*Tabuľka9[[#This Row],[Priemerný odber za mesiac]]</f>
        <v>17.28</v>
      </c>
      <c r="J2026">
        <v>10</v>
      </c>
      <c r="K2026" s="17" t="e">
        <f>Tabuľka9[[#This Row],[Cena za MJ s DPH]]*Tabuľka9[[#This Row],[Predpokladaný odber počas 6 mesiacov]]</f>
        <v>#REF!</v>
      </c>
      <c r="L2026" s="1">
        <v>42317673</v>
      </c>
      <c r="M2026" t="e">
        <f>_xlfn.XLOOKUP(Tabuľka9[[#This Row],[IČO]],#REF!,#REF!)</f>
        <v>#REF!</v>
      </c>
      <c r="N2026" t="e">
        <f>_xlfn.XLOOKUP(Tabuľka9[[#This Row],[IČO]],#REF!,#REF!)</f>
        <v>#REF!</v>
      </c>
    </row>
    <row r="2027" spans="1:14" hidden="1" x14ac:dyDescent="0.35">
      <c r="A2027" t="s">
        <v>125</v>
      </c>
      <c r="B2027" t="s">
        <v>175</v>
      </c>
      <c r="C2027" t="s">
        <v>13</v>
      </c>
      <c r="E2027" s="10">
        <f>IF(COUNTIF(cis_DPH!$B$2:$B$84,B2027)&gt;0,D2027*1.1,IF(COUNTIF(cis_DPH!$B$85:$B$171,B2027)&gt;0,D2027*1.2,"chyba"))</f>
        <v>0</v>
      </c>
      <c r="G2027" s="16" t="e">
        <f>_xlfn.XLOOKUP(Tabuľka9[[#This Row],[položka]],#REF!,#REF!)</f>
        <v>#REF!</v>
      </c>
      <c r="H2027">
        <v>2</v>
      </c>
      <c r="I2027" s="15">
        <f>Tabuľka9[[#This Row],[Aktuálna cena v RZ s DPH]]*Tabuľka9[[#This Row],[Priemerný odber za mesiac]]</f>
        <v>0</v>
      </c>
      <c r="J2027">
        <v>10</v>
      </c>
      <c r="K2027" s="17" t="e">
        <f>Tabuľka9[[#This Row],[Cena za MJ s DPH]]*Tabuľka9[[#This Row],[Predpokladaný odber počas 6 mesiacov]]</f>
        <v>#REF!</v>
      </c>
      <c r="L2027" s="1">
        <v>42317673</v>
      </c>
      <c r="M2027" t="e">
        <f>_xlfn.XLOOKUP(Tabuľka9[[#This Row],[IČO]],#REF!,#REF!)</f>
        <v>#REF!</v>
      </c>
      <c r="N2027" t="e">
        <f>_xlfn.XLOOKUP(Tabuľka9[[#This Row],[IČO]],#REF!,#REF!)</f>
        <v>#REF!</v>
      </c>
    </row>
    <row r="2028" spans="1:14" hidden="1" x14ac:dyDescent="0.35">
      <c r="A2028" t="s">
        <v>125</v>
      </c>
      <c r="B2028" t="s">
        <v>176</v>
      </c>
      <c r="C2028" t="s">
        <v>13</v>
      </c>
      <c r="E2028" s="10">
        <f>IF(COUNTIF(cis_DPH!$B$2:$B$84,B2028)&gt;0,D2028*1.1,IF(COUNTIF(cis_DPH!$B$85:$B$171,B2028)&gt;0,D2028*1.2,"chyba"))</f>
        <v>0</v>
      </c>
      <c r="G2028" s="16" t="e">
        <f>_xlfn.XLOOKUP(Tabuľka9[[#This Row],[položka]],#REF!,#REF!)</f>
        <v>#REF!</v>
      </c>
      <c r="I2028" s="15">
        <f>Tabuľka9[[#This Row],[Aktuálna cena v RZ s DPH]]*Tabuľka9[[#This Row],[Priemerný odber za mesiac]]</f>
        <v>0</v>
      </c>
      <c r="K2028" s="17" t="e">
        <f>Tabuľka9[[#This Row],[Cena za MJ s DPH]]*Tabuľka9[[#This Row],[Predpokladaný odber počas 6 mesiacov]]</f>
        <v>#REF!</v>
      </c>
      <c r="L2028" s="1">
        <v>42317673</v>
      </c>
      <c r="M2028" t="e">
        <f>_xlfn.XLOOKUP(Tabuľka9[[#This Row],[IČO]],#REF!,#REF!)</f>
        <v>#REF!</v>
      </c>
      <c r="N2028" t="e">
        <f>_xlfn.XLOOKUP(Tabuľka9[[#This Row],[IČO]],#REF!,#REF!)</f>
        <v>#REF!</v>
      </c>
    </row>
    <row r="2029" spans="1:14" hidden="1" x14ac:dyDescent="0.35">
      <c r="A2029" t="s">
        <v>125</v>
      </c>
      <c r="B2029" t="s">
        <v>177</v>
      </c>
      <c r="C2029" t="s">
        <v>13</v>
      </c>
      <c r="E2029" s="10">
        <f>IF(COUNTIF(cis_DPH!$B$2:$B$84,B2029)&gt;0,D2029*1.1,IF(COUNTIF(cis_DPH!$B$85:$B$171,B2029)&gt;0,D2029*1.2,"chyba"))</f>
        <v>0</v>
      </c>
      <c r="G2029" s="16" t="e">
        <f>_xlfn.XLOOKUP(Tabuľka9[[#This Row],[položka]],#REF!,#REF!)</f>
        <v>#REF!</v>
      </c>
      <c r="H2029">
        <v>2</v>
      </c>
      <c r="I2029" s="15">
        <f>Tabuľka9[[#This Row],[Aktuálna cena v RZ s DPH]]*Tabuľka9[[#This Row],[Priemerný odber za mesiac]]</f>
        <v>0</v>
      </c>
      <c r="J2029">
        <v>10</v>
      </c>
      <c r="K2029" s="17" t="e">
        <f>Tabuľka9[[#This Row],[Cena za MJ s DPH]]*Tabuľka9[[#This Row],[Predpokladaný odber počas 6 mesiacov]]</f>
        <v>#REF!</v>
      </c>
      <c r="L2029" s="1">
        <v>42317673</v>
      </c>
      <c r="M2029" t="e">
        <f>_xlfn.XLOOKUP(Tabuľka9[[#This Row],[IČO]],#REF!,#REF!)</f>
        <v>#REF!</v>
      </c>
      <c r="N2029" t="e">
        <f>_xlfn.XLOOKUP(Tabuľka9[[#This Row],[IČO]],#REF!,#REF!)</f>
        <v>#REF!</v>
      </c>
    </row>
    <row r="2030" spans="1:14" hidden="1" x14ac:dyDescent="0.35">
      <c r="A2030" t="s">
        <v>125</v>
      </c>
      <c r="B2030" t="s">
        <v>178</v>
      </c>
      <c r="C2030" t="s">
        <v>13</v>
      </c>
      <c r="E2030" s="10">
        <f>IF(COUNTIF(cis_DPH!$B$2:$B$84,B2030)&gt;0,D2030*1.1,IF(COUNTIF(cis_DPH!$B$85:$B$171,B2030)&gt;0,D2030*1.2,"chyba"))</f>
        <v>0</v>
      </c>
      <c r="G2030" s="16" t="e">
        <f>_xlfn.XLOOKUP(Tabuľka9[[#This Row],[položka]],#REF!,#REF!)</f>
        <v>#REF!</v>
      </c>
      <c r="I2030" s="15">
        <f>Tabuľka9[[#This Row],[Aktuálna cena v RZ s DPH]]*Tabuľka9[[#This Row],[Priemerný odber za mesiac]]</f>
        <v>0</v>
      </c>
      <c r="K2030" s="17" t="e">
        <f>Tabuľka9[[#This Row],[Cena za MJ s DPH]]*Tabuľka9[[#This Row],[Predpokladaný odber počas 6 mesiacov]]</f>
        <v>#REF!</v>
      </c>
      <c r="L2030" s="1">
        <v>42317673</v>
      </c>
      <c r="M2030" t="e">
        <f>_xlfn.XLOOKUP(Tabuľka9[[#This Row],[IČO]],#REF!,#REF!)</f>
        <v>#REF!</v>
      </c>
      <c r="N2030" t="e">
        <f>_xlfn.XLOOKUP(Tabuľka9[[#This Row],[IČO]],#REF!,#REF!)</f>
        <v>#REF!</v>
      </c>
    </row>
    <row r="2031" spans="1:14" hidden="1" x14ac:dyDescent="0.35">
      <c r="A2031" t="s">
        <v>125</v>
      </c>
      <c r="B2031" t="s">
        <v>179</v>
      </c>
      <c r="C2031" t="s">
        <v>13</v>
      </c>
      <c r="E2031" s="10">
        <f>IF(COUNTIF(cis_DPH!$B$2:$B$84,B2031)&gt;0,D2031*1.1,IF(COUNTIF(cis_DPH!$B$85:$B$171,B2031)&gt;0,D2031*1.2,"chyba"))</f>
        <v>0</v>
      </c>
      <c r="G2031" s="16" t="e">
        <f>_xlfn.XLOOKUP(Tabuľka9[[#This Row],[položka]],#REF!,#REF!)</f>
        <v>#REF!</v>
      </c>
      <c r="I2031" s="15">
        <f>Tabuľka9[[#This Row],[Aktuálna cena v RZ s DPH]]*Tabuľka9[[#This Row],[Priemerný odber za mesiac]]</f>
        <v>0</v>
      </c>
      <c r="K2031" s="17" t="e">
        <f>Tabuľka9[[#This Row],[Cena za MJ s DPH]]*Tabuľka9[[#This Row],[Predpokladaný odber počas 6 mesiacov]]</f>
        <v>#REF!</v>
      </c>
      <c r="L2031" s="1">
        <v>42317673</v>
      </c>
      <c r="M2031" t="e">
        <f>_xlfn.XLOOKUP(Tabuľka9[[#This Row],[IČO]],#REF!,#REF!)</f>
        <v>#REF!</v>
      </c>
      <c r="N2031" t="e">
        <f>_xlfn.XLOOKUP(Tabuľka9[[#This Row],[IČO]],#REF!,#REF!)</f>
        <v>#REF!</v>
      </c>
    </row>
    <row r="2032" spans="1:14" hidden="1" x14ac:dyDescent="0.35">
      <c r="A2032" t="s">
        <v>125</v>
      </c>
      <c r="B2032" t="s">
        <v>180</v>
      </c>
      <c r="C2032" t="s">
        <v>13</v>
      </c>
      <c r="E2032" s="10">
        <f>IF(COUNTIF(cis_DPH!$B$2:$B$84,B2032)&gt;0,D2032*1.1,IF(COUNTIF(cis_DPH!$B$85:$B$171,B2032)&gt;0,D2032*1.2,"chyba"))</f>
        <v>0</v>
      </c>
      <c r="G2032" s="16" t="e">
        <f>_xlfn.XLOOKUP(Tabuľka9[[#This Row],[položka]],#REF!,#REF!)</f>
        <v>#REF!</v>
      </c>
      <c r="I2032" s="15">
        <f>Tabuľka9[[#This Row],[Aktuálna cena v RZ s DPH]]*Tabuľka9[[#This Row],[Priemerný odber za mesiac]]</f>
        <v>0</v>
      </c>
      <c r="K2032" s="17" t="e">
        <f>Tabuľka9[[#This Row],[Cena za MJ s DPH]]*Tabuľka9[[#This Row],[Predpokladaný odber počas 6 mesiacov]]</f>
        <v>#REF!</v>
      </c>
      <c r="L2032" s="1">
        <v>42317673</v>
      </c>
      <c r="M2032" t="e">
        <f>_xlfn.XLOOKUP(Tabuľka9[[#This Row],[IČO]],#REF!,#REF!)</f>
        <v>#REF!</v>
      </c>
      <c r="N2032" t="e">
        <f>_xlfn.XLOOKUP(Tabuľka9[[#This Row],[IČO]],#REF!,#REF!)</f>
        <v>#REF!</v>
      </c>
    </row>
    <row r="2033" spans="1:14" hidden="1" x14ac:dyDescent="0.35">
      <c r="A2033" t="s">
        <v>125</v>
      </c>
      <c r="B2033" t="s">
        <v>181</v>
      </c>
      <c r="C2033" t="s">
        <v>13</v>
      </c>
      <c r="E2033" s="10">
        <f>IF(COUNTIF(cis_DPH!$B$2:$B$84,B2033)&gt;0,D2033*1.1,IF(COUNTIF(cis_DPH!$B$85:$B$171,B2033)&gt;0,D2033*1.2,"chyba"))</f>
        <v>0</v>
      </c>
      <c r="G2033" s="16" t="e">
        <f>_xlfn.XLOOKUP(Tabuľka9[[#This Row],[položka]],#REF!,#REF!)</f>
        <v>#REF!</v>
      </c>
      <c r="I2033" s="15">
        <f>Tabuľka9[[#This Row],[Aktuálna cena v RZ s DPH]]*Tabuľka9[[#This Row],[Priemerný odber za mesiac]]</f>
        <v>0</v>
      </c>
      <c r="K2033" s="17" t="e">
        <f>Tabuľka9[[#This Row],[Cena za MJ s DPH]]*Tabuľka9[[#This Row],[Predpokladaný odber počas 6 mesiacov]]</f>
        <v>#REF!</v>
      </c>
      <c r="L2033" s="1">
        <v>42317673</v>
      </c>
      <c r="M2033" t="e">
        <f>_xlfn.XLOOKUP(Tabuľka9[[#This Row],[IČO]],#REF!,#REF!)</f>
        <v>#REF!</v>
      </c>
      <c r="N2033" t="e">
        <f>_xlfn.XLOOKUP(Tabuľka9[[#This Row],[IČO]],#REF!,#REF!)</f>
        <v>#REF!</v>
      </c>
    </row>
    <row r="2034" spans="1:14" hidden="1" x14ac:dyDescent="0.35">
      <c r="A2034" t="s">
        <v>125</v>
      </c>
      <c r="B2034" t="s">
        <v>182</v>
      </c>
      <c r="C2034" t="s">
        <v>13</v>
      </c>
      <c r="E2034" s="10">
        <f>IF(COUNTIF(cis_DPH!$B$2:$B$84,B2034)&gt;0,D2034*1.1,IF(COUNTIF(cis_DPH!$B$85:$B$171,B2034)&gt;0,D2034*1.2,"chyba"))</f>
        <v>0</v>
      </c>
      <c r="G2034" s="16" t="e">
        <f>_xlfn.XLOOKUP(Tabuľka9[[#This Row],[položka]],#REF!,#REF!)</f>
        <v>#REF!</v>
      </c>
      <c r="I2034" s="15">
        <f>Tabuľka9[[#This Row],[Aktuálna cena v RZ s DPH]]*Tabuľka9[[#This Row],[Priemerný odber za mesiac]]</f>
        <v>0</v>
      </c>
      <c r="K2034" s="17" t="e">
        <f>Tabuľka9[[#This Row],[Cena za MJ s DPH]]*Tabuľka9[[#This Row],[Predpokladaný odber počas 6 mesiacov]]</f>
        <v>#REF!</v>
      </c>
      <c r="L2034" s="1">
        <v>42317673</v>
      </c>
      <c r="M2034" t="e">
        <f>_xlfn.XLOOKUP(Tabuľka9[[#This Row],[IČO]],#REF!,#REF!)</f>
        <v>#REF!</v>
      </c>
      <c r="N2034" t="e">
        <f>_xlfn.XLOOKUP(Tabuľka9[[#This Row],[IČO]],#REF!,#REF!)</f>
        <v>#REF!</v>
      </c>
    </row>
    <row r="2035" spans="1:14" hidden="1" x14ac:dyDescent="0.35">
      <c r="A2035" t="s">
        <v>125</v>
      </c>
      <c r="B2035" t="s">
        <v>183</v>
      </c>
      <c r="C2035" t="s">
        <v>13</v>
      </c>
      <c r="E2035" s="10">
        <f>IF(COUNTIF(cis_DPH!$B$2:$B$84,B2035)&gt;0,D2035*1.1,IF(COUNTIF(cis_DPH!$B$85:$B$171,B2035)&gt;0,D2035*1.2,"chyba"))</f>
        <v>0</v>
      </c>
      <c r="G2035" s="16" t="e">
        <f>_xlfn.XLOOKUP(Tabuľka9[[#This Row],[položka]],#REF!,#REF!)</f>
        <v>#REF!</v>
      </c>
      <c r="I2035" s="15">
        <f>Tabuľka9[[#This Row],[Aktuálna cena v RZ s DPH]]*Tabuľka9[[#This Row],[Priemerný odber za mesiac]]</f>
        <v>0</v>
      </c>
      <c r="K2035" s="17" t="e">
        <f>Tabuľka9[[#This Row],[Cena za MJ s DPH]]*Tabuľka9[[#This Row],[Predpokladaný odber počas 6 mesiacov]]</f>
        <v>#REF!</v>
      </c>
      <c r="L2035" s="1">
        <v>42317673</v>
      </c>
      <c r="M2035" t="e">
        <f>_xlfn.XLOOKUP(Tabuľka9[[#This Row],[IČO]],#REF!,#REF!)</f>
        <v>#REF!</v>
      </c>
      <c r="N2035" t="e">
        <f>_xlfn.XLOOKUP(Tabuľka9[[#This Row],[IČO]],#REF!,#REF!)</f>
        <v>#REF!</v>
      </c>
    </row>
    <row r="2036" spans="1:14" hidden="1" x14ac:dyDescent="0.35">
      <c r="A2036" t="s">
        <v>125</v>
      </c>
      <c r="B2036" t="s">
        <v>184</v>
      </c>
      <c r="C2036" t="s">
        <v>13</v>
      </c>
      <c r="E2036" s="10">
        <f>IF(COUNTIF(cis_DPH!$B$2:$B$84,B2036)&gt;0,D2036*1.1,IF(COUNTIF(cis_DPH!$B$85:$B$171,B2036)&gt;0,D2036*1.2,"chyba"))</f>
        <v>0</v>
      </c>
      <c r="G2036" s="16" t="e">
        <f>_xlfn.XLOOKUP(Tabuľka9[[#This Row],[položka]],#REF!,#REF!)</f>
        <v>#REF!</v>
      </c>
      <c r="I2036" s="15">
        <f>Tabuľka9[[#This Row],[Aktuálna cena v RZ s DPH]]*Tabuľka9[[#This Row],[Priemerný odber za mesiac]]</f>
        <v>0</v>
      </c>
      <c r="K2036" s="17" t="e">
        <f>Tabuľka9[[#This Row],[Cena za MJ s DPH]]*Tabuľka9[[#This Row],[Predpokladaný odber počas 6 mesiacov]]</f>
        <v>#REF!</v>
      </c>
      <c r="L2036" s="1">
        <v>42317673</v>
      </c>
      <c r="M2036" t="e">
        <f>_xlfn.XLOOKUP(Tabuľka9[[#This Row],[IČO]],#REF!,#REF!)</f>
        <v>#REF!</v>
      </c>
      <c r="N2036" t="e">
        <f>_xlfn.XLOOKUP(Tabuľka9[[#This Row],[IČO]],#REF!,#REF!)</f>
        <v>#REF!</v>
      </c>
    </row>
    <row r="2037" spans="1:14" hidden="1" x14ac:dyDescent="0.35">
      <c r="A2037" t="s">
        <v>125</v>
      </c>
      <c r="B2037" t="s">
        <v>185</v>
      </c>
      <c r="C2037" t="s">
        <v>13</v>
      </c>
      <c r="E2037" s="10">
        <f>IF(COUNTIF(cis_DPH!$B$2:$B$84,B2037)&gt;0,D2037*1.1,IF(COUNTIF(cis_DPH!$B$85:$B$171,B2037)&gt;0,D2037*1.2,"chyba"))</f>
        <v>0</v>
      </c>
      <c r="G2037" s="16" t="e">
        <f>_xlfn.XLOOKUP(Tabuľka9[[#This Row],[položka]],#REF!,#REF!)</f>
        <v>#REF!</v>
      </c>
      <c r="I2037" s="15">
        <f>Tabuľka9[[#This Row],[Aktuálna cena v RZ s DPH]]*Tabuľka9[[#This Row],[Priemerný odber za mesiac]]</f>
        <v>0</v>
      </c>
      <c r="K2037" s="17" t="e">
        <f>Tabuľka9[[#This Row],[Cena za MJ s DPH]]*Tabuľka9[[#This Row],[Predpokladaný odber počas 6 mesiacov]]</f>
        <v>#REF!</v>
      </c>
      <c r="L2037" s="1">
        <v>42317673</v>
      </c>
      <c r="M2037" t="e">
        <f>_xlfn.XLOOKUP(Tabuľka9[[#This Row],[IČO]],#REF!,#REF!)</f>
        <v>#REF!</v>
      </c>
      <c r="N2037" t="e">
        <f>_xlfn.XLOOKUP(Tabuľka9[[#This Row],[IČO]],#REF!,#REF!)</f>
        <v>#REF!</v>
      </c>
    </row>
    <row r="2038" spans="1:14" hidden="1" x14ac:dyDescent="0.35">
      <c r="A2038" t="s">
        <v>125</v>
      </c>
      <c r="B2038" t="s">
        <v>186</v>
      </c>
      <c r="C2038" t="s">
        <v>13</v>
      </c>
      <c r="D2038" s="9">
        <v>5.6</v>
      </c>
      <c r="E2038" s="10">
        <f>IF(COUNTIF(cis_DPH!$B$2:$B$84,B2038)&gt;0,D2038*1.1,IF(COUNTIF(cis_DPH!$B$85:$B$171,B2038)&gt;0,D2038*1.2,"chyba"))</f>
        <v>6.72</v>
      </c>
      <c r="G2038" s="16" t="e">
        <f>_xlfn.XLOOKUP(Tabuľka9[[#This Row],[položka]],#REF!,#REF!)</f>
        <v>#REF!</v>
      </c>
      <c r="H2038">
        <v>2</v>
      </c>
      <c r="I2038" s="15">
        <f>Tabuľka9[[#This Row],[Aktuálna cena v RZ s DPH]]*Tabuľka9[[#This Row],[Priemerný odber za mesiac]]</f>
        <v>13.44</v>
      </c>
      <c r="J2038">
        <v>8</v>
      </c>
      <c r="K2038" s="17" t="e">
        <f>Tabuľka9[[#This Row],[Cena za MJ s DPH]]*Tabuľka9[[#This Row],[Predpokladaný odber počas 6 mesiacov]]</f>
        <v>#REF!</v>
      </c>
      <c r="L2038" s="1">
        <v>42317673</v>
      </c>
      <c r="M2038" t="e">
        <f>_xlfn.XLOOKUP(Tabuľka9[[#This Row],[IČO]],#REF!,#REF!)</f>
        <v>#REF!</v>
      </c>
      <c r="N2038" t="e">
        <f>_xlfn.XLOOKUP(Tabuľka9[[#This Row],[IČO]],#REF!,#REF!)</f>
        <v>#REF!</v>
      </c>
    </row>
    <row r="2039" spans="1:14" hidden="1" x14ac:dyDescent="0.35">
      <c r="A2039" t="s">
        <v>95</v>
      </c>
      <c r="B2039" t="s">
        <v>187</v>
      </c>
      <c r="C2039" t="s">
        <v>48</v>
      </c>
      <c r="E2039" s="10">
        <f>IF(COUNTIF(cis_DPH!$B$2:$B$84,B2039)&gt;0,D2039*1.1,IF(COUNTIF(cis_DPH!$B$85:$B$171,B2039)&gt;0,D2039*1.2,"chyba"))</f>
        <v>0</v>
      </c>
      <c r="G2039" s="16" t="e">
        <f>_xlfn.XLOOKUP(Tabuľka9[[#This Row],[položka]],#REF!,#REF!)</f>
        <v>#REF!</v>
      </c>
      <c r="I2039" s="15">
        <f>Tabuľka9[[#This Row],[Aktuálna cena v RZ s DPH]]*Tabuľka9[[#This Row],[Priemerný odber za mesiac]]</f>
        <v>0</v>
      </c>
      <c r="K2039" s="17" t="e">
        <f>Tabuľka9[[#This Row],[Cena za MJ s DPH]]*Tabuľka9[[#This Row],[Predpokladaný odber počas 6 mesiacov]]</f>
        <v>#REF!</v>
      </c>
      <c r="L2039" s="1">
        <v>42317673</v>
      </c>
      <c r="M2039" t="e">
        <f>_xlfn.XLOOKUP(Tabuľka9[[#This Row],[IČO]],#REF!,#REF!)</f>
        <v>#REF!</v>
      </c>
      <c r="N2039" t="e">
        <f>_xlfn.XLOOKUP(Tabuľka9[[#This Row],[IČO]],#REF!,#REF!)</f>
        <v>#REF!</v>
      </c>
    </row>
    <row r="2040" spans="1:14" hidden="1" x14ac:dyDescent="0.35">
      <c r="A2040" t="s">
        <v>95</v>
      </c>
      <c r="B2040" t="s">
        <v>188</v>
      </c>
      <c r="C2040" t="s">
        <v>13</v>
      </c>
      <c r="E2040" s="10">
        <f>IF(COUNTIF(cis_DPH!$B$2:$B$84,B2040)&gt;0,D2040*1.1,IF(COUNTIF(cis_DPH!$B$85:$B$171,B2040)&gt;0,D2040*1.2,"chyba"))</f>
        <v>0</v>
      </c>
      <c r="G2040" s="16" t="e">
        <f>_xlfn.XLOOKUP(Tabuľka9[[#This Row],[položka]],#REF!,#REF!)</f>
        <v>#REF!</v>
      </c>
      <c r="I2040" s="15">
        <f>Tabuľka9[[#This Row],[Aktuálna cena v RZ s DPH]]*Tabuľka9[[#This Row],[Priemerný odber za mesiac]]</f>
        <v>0</v>
      </c>
      <c r="K2040" s="17" t="e">
        <f>Tabuľka9[[#This Row],[Cena za MJ s DPH]]*Tabuľka9[[#This Row],[Predpokladaný odber počas 6 mesiacov]]</f>
        <v>#REF!</v>
      </c>
      <c r="L2040" s="1">
        <v>42317673</v>
      </c>
      <c r="M2040" t="e">
        <f>_xlfn.XLOOKUP(Tabuľka9[[#This Row],[IČO]],#REF!,#REF!)</f>
        <v>#REF!</v>
      </c>
      <c r="N2040" t="e">
        <f>_xlfn.XLOOKUP(Tabuľka9[[#This Row],[IČO]],#REF!,#REF!)</f>
        <v>#REF!</v>
      </c>
    </row>
    <row r="2041" spans="1:14" hidden="1" x14ac:dyDescent="0.35">
      <c r="A2041" t="s">
        <v>95</v>
      </c>
      <c r="B2041" t="s">
        <v>189</v>
      </c>
      <c r="C2041" t="s">
        <v>13</v>
      </c>
      <c r="D2041" s="9">
        <v>1.1000000000000001</v>
      </c>
      <c r="E2041" s="10">
        <f>IF(COUNTIF(cis_DPH!$B$2:$B$84,B2041)&gt;0,D2041*1.1,IF(COUNTIF(cis_DPH!$B$85:$B$171,B2041)&gt;0,D2041*1.2,"chyba"))</f>
        <v>1.2100000000000002</v>
      </c>
      <c r="G2041" s="16" t="e">
        <f>_xlfn.XLOOKUP(Tabuľka9[[#This Row],[položka]],#REF!,#REF!)</f>
        <v>#REF!</v>
      </c>
      <c r="H2041">
        <v>4</v>
      </c>
      <c r="I2041" s="15">
        <f>Tabuľka9[[#This Row],[Aktuálna cena v RZ s DPH]]*Tabuľka9[[#This Row],[Priemerný odber za mesiac]]</f>
        <v>4.8400000000000007</v>
      </c>
      <c r="J2041">
        <v>10</v>
      </c>
      <c r="K2041" s="17" t="e">
        <f>Tabuľka9[[#This Row],[Cena za MJ s DPH]]*Tabuľka9[[#This Row],[Predpokladaný odber počas 6 mesiacov]]</f>
        <v>#REF!</v>
      </c>
      <c r="L2041" s="1">
        <v>42317673</v>
      </c>
      <c r="M2041" t="e">
        <f>_xlfn.XLOOKUP(Tabuľka9[[#This Row],[IČO]],#REF!,#REF!)</f>
        <v>#REF!</v>
      </c>
      <c r="N2041" t="e">
        <f>_xlfn.XLOOKUP(Tabuľka9[[#This Row],[IČO]],#REF!,#REF!)</f>
        <v>#REF!</v>
      </c>
    </row>
    <row r="2042" spans="1:14" hidden="1" x14ac:dyDescent="0.35">
      <c r="A2042" t="s">
        <v>10</v>
      </c>
      <c r="B2042" t="s">
        <v>11</v>
      </c>
      <c r="C2042" t="s">
        <v>13</v>
      </c>
      <c r="E2042" s="10">
        <f>IF(COUNTIF(cis_DPH!$B$2:$B$84,B2042)&gt;0,D2042*1.1,IF(COUNTIF(cis_DPH!$B$85:$B$171,B2042)&gt;0,D2042*1.2,"chyba"))</f>
        <v>0</v>
      </c>
      <c r="G2042" s="16" t="e">
        <f>_xlfn.XLOOKUP(Tabuľka9[[#This Row],[položka]],#REF!,#REF!)</f>
        <v>#REF!</v>
      </c>
      <c r="I2042" s="15">
        <f>Tabuľka9[[#This Row],[Aktuálna cena v RZ s DPH]]*Tabuľka9[[#This Row],[Priemerný odber za mesiac]]</f>
        <v>0</v>
      </c>
      <c r="K2042" s="17" t="e">
        <f>Tabuľka9[[#This Row],[Cena za MJ s DPH]]*Tabuľka9[[#This Row],[Predpokladaný odber počas 6 mesiacov]]</f>
        <v>#REF!</v>
      </c>
      <c r="L2042" s="1">
        <v>42195462</v>
      </c>
      <c r="M2042" t="e">
        <f>_xlfn.XLOOKUP(Tabuľka9[[#This Row],[IČO]],#REF!,#REF!)</f>
        <v>#REF!</v>
      </c>
      <c r="N2042" t="e">
        <f>_xlfn.XLOOKUP(Tabuľka9[[#This Row],[IČO]],#REF!,#REF!)</f>
        <v>#REF!</v>
      </c>
    </row>
    <row r="2043" spans="1:14" hidden="1" x14ac:dyDescent="0.35">
      <c r="A2043" t="s">
        <v>10</v>
      </c>
      <c r="B2043" t="s">
        <v>12</v>
      </c>
      <c r="C2043" t="s">
        <v>13</v>
      </c>
      <c r="E2043" s="10">
        <f>IF(COUNTIF(cis_DPH!$B$2:$B$84,B2043)&gt;0,D2043*1.1,IF(COUNTIF(cis_DPH!$B$85:$B$171,B2043)&gt;0,D2043*1.2,"chyba"))</f>
        <v>0</v>
      </c>
      <c r="G2043" s="16" t="e">
        <f>_xlfn.XLOOKUP(Tabuľka9[[#This Row],[položka]],#REF!,#REF!)</f>
        <v>#REF!</v>
      </c>
      <c r="I2043" s="15">
        <f>Tabuľka9[[#This Row],[Aktuálna cena v RZ s DPH]]*Tabuľka9[[#This Row],[Priemerný odber za mesiac]]</f>
        <v>0</v>
      </c>
      <c r="K2043" s="17" t="e">
        <f>Tabuľka9[[#This Row],[Cena za MJ s DPH]]*Tabuľka9[[#This Row],[Predpokladaný odber počas 6 mesiacov]]</f>
        <v>#REF!</v>
      </c>
      <c r="L2043" s="1">
        <v>42195462</v>
      </c>
      <c r="M2043" t="e">
        <f>_xlfn.XLOOKUP(Tabuľka9[[#This Row],[IČO]],#REF!,#REF!)</f>
        <v>#REF!</v>
      </c>
      <c r="N2043" t="e">
        <f>_xlfn.XLOOKUP(Tabuľka9[[#This Row],[IČO]],#REF!,#REF!)</f>
        <v>#REF!</v>
      </c>
    </row>
    <row r="2044" spans="1:14" hidden="1" x14ac:dyDescent="0.35">
      <c r="A2044" t="s">
        <v>10</v>
      </c>
      <c r="B2044" t="s">
        <v>14</v>
      </c>
      <c r="C2044" t="s">
        <v>13</v>
      </c>
      <c r="E2044" s="10">
        <f>IF(COUNTIF(cis_DPH!$B$2:$B$84,B2044)&gt;0,D2044*1.1,IF(COUNTIF(cis_DPH!$B$85:$B$171,B2044)&gt;0,D2044*1.2,"chyba"))</f>
        <v>0</v>
      </c>
      <c r="G2044" s="16" t="e">
        <f>_xlfn.XLOOKUP(Tabuľka9[[#This Row],[položka]],#REF!,#REF!)</f>
        <v>#REF!</v>
      </c>
      <c r="I2044" s="15">
        <f>Tabuľka9[[#This Row],[Aktuálna cena v RZ s DPH]]*Tabuľka9[[#This Row],[Priemerný odber za mesiac]]</f>
        <v>0</v>
      </c>
      <c r="K2044" s="17" t="e">
        <f>Tabuľka9[[#This Row],[Cena za MJ s DPH]]*Tabuľka9[[#This Row],[Predpokladaný odber počas 6 mesiacov]]</f>
        <v>#REF!</v>
      </c>
      <c r="L2044" s="1">
        <v>42195462</v>
      </c>
      <c r="M2044" t="e">
        <f>_xlfn.XLOOKUP(Tabuľka9[[#This Row],[IČO]],#REF!,#REF!)</f>
        <v>#REF!</v>
      </c>
      <c r="N2044" t="e">
        <f>_xlfn.XLOOKUP(Tabuľka9[[#This Row],[IČO]],#REF!,#REF!)</f>
        <v>#REF!</v>
      </c>
    </row>
    <row r="2045" spans="1:14" hidden="1" x14ac:dyDescent="0.35">
      <c r="A2045" t="s">
        <v>10</v>
      </c>
      <c r="B2045" t="s">
        <v>15</v>
      </c>
      <c r="C2045" t="s">
        <v>13</v>
      </c>
      <c r="D2045" s="9">
        <v>0.68</v>
      </c>
      <c r="E2045" s="10">
        <f>IF(COUNTIF(cis_DPH!$B$2:$B$84,B2045)&gt;0,D2045*1.1,IF(COUNTIF(cis_DPH!$B$85:$B$171,B2045)&gt;0,D2045*1.2,"chyba"))</f>
        <v>0.74800000000000011</v>
      </c>
      <c r="G2045" s="16" t="e">
        <f>_xlfn.XLOOKUP(Tabuľka9[[#This Row],[položka]],#REF!,#REF!)</f>
        <v>#REF!</v>
      </c>
      <c r="H2045">
        <v>20</v>
      </c>
      <c r="I2045" s="15">
        <f>Tabuľka9[[#This Row],[Aktuálna cena v RZ s DPH]]*Tabuľka9[[#This Row],[Priemerný odber za mesiac]]</f>
        <v>14.960000000000003</v>
      </c>
      <c r="J2045">
        <v>140</v>
      </c>
      <c r="K2045" s="17" t="e">
        <f>Tabuľka9[[#This Row],[Cena za MJ s DPH]]*Tabuľka9[[#This Row],[Predpokladaný odber počas 6 mesiacov]]</f>
        <v>#REF!</v>
      </c>
      <c r="L2045" s="1">
        <v>42195462</v>
      </c>
      <c r="M2045" t="e">
        <f>_xlfn.XLOOKUP(Tabuľka9[[#This Row],[IČO]],#REF!,#REF!)</f>
        <v>#REF!</v>
      </c>
      <c r="N2045" t="e">
        <f>_xlfn.XLOOKUP(Tabuľka9[[#This Row],[IČO]],#REF!,#REF!)</f>
        <v>#REF!</v>
      </c>
    </row>
    <row r="2046" spans="1:14" hidden="1" x14ac:dyDescent="0.35">
      <c r="A2046" t="s">
        <v>10</v>
      </c>
      <c r="B2046" t="s">
        <v>16</v>
      </c>
      <c r="C2046" t="s">
        <v>13</v>
      </c>
      <c r="E2046" s="10">
        <f>IF(COUNTIF(cis_DPH!$B$2:$B$84,B2046)&gt;0,D2046*1.1,IF(COUNTIF(cis_DPH!$B$85:$B$171,B2046)&gt;0,D2046*1.2,"chyba"))</f>
        <v>0</v>
      </c>
      <c r="G2046" s="16" t="e">
        <f>_xlfn.XLOOKUP(Tabuľka9[[#This Row],[položka]],#REF!,#REF!)</f>
        <v>#REF!</v>
      </c>
      <c r="I2046" s="15">
        <f>Tabuľka9[[#This Row],[Aktuálna cena v RZ s DPH]]*Tabuľka9[[#This Row],[Priemerný odber za mesiac]]</f>
        <v>0</v>
      </c>
      <c r="K2046" s="17" t="e">
        <f>Tabuľka9[[#This Row],[Cena za MJ s DPH]]*Tabuľka9[[#This Row],[Predpokladaný odber počas 6 mesiacov]]</f>
        <v>#REF!</v>
      </c>
      <c r="L2046" s="1">
        <v>42195462</v>
      </c>
      <c r="M2046" t="e">
        <f>_xlfn.XLOOKUP(Tabuľka9[[#This Row],[IČO]],#REF!,#REF!)</f>
        <v>#REF!</v>
      </c>
      <c r="N2046" t="e">
        <f>_xlfn.XLOOKUP(Tabuľka9[[#This Row],[IČO]],#REF!,#REF!)</f>
        <v>#REF!</v>
      </c>
    </row>
    <row r="2047" spans="1:14" hidden="1" x14ac:dyDescent="0.35">
      <c r="A2047" t="s">
        <v>10</v>
      </c>
      <c r="B2047" t="s">
        <v>17</v>
      </c>
      <c r="C2047" t="s">
        <v>13</v>
      </c>
      <c r="E2047" s="10">
        <f>IF(COUNTIF(cis_DPH!$B$2:$B$84,B2047)&gt;0,D2047*1.1,IF(COUNTIF(cis_DPH!$B$85:$B$171,B2047)&gt;0,D2047*1.2,"chyba"))</f>
        <v>0</v>
      </c>
      <c r="G2047" s="16" t="e">
        <f>_xlfn.XLOOKUP(Tabuľka9[[#This Row],[položka]],#REF!,#REF!)</f>
        <v>#REF!</v>
      </c>
      <c r="I2047" s="15">
        <f>Tabuľka9[[#This Row],[Aktuálna cena v RZ s DPH]]*Tabuľka9[[#This Row],[Priemerný odber za mesiac]]</f>
        <v>0</v>
      </c>
      <c r="K2047" s="17" t="e">
        <f>Tabuľka9[[#This Row],[Cena za MJ s DPH]]*Tabuľka9[[#This Row],[Predpokladaný odber počas 6 mesiacov]]</f>
        <v>#REF!</v>
      </c>
      <c r="L2047" s="1">
        <v>42195462</v>
      </c>
      <c r="M2047" t="e">
        <f>_xlfn.XLOOKUP(Tabuľka9[[#This Row],[IČO]],#REF!,#REF!)</f>
        <v>#REF!</v>
      </c>
      <c r="N2047" t="e">
        <f>_xlfn.XLOOKUP(Tabuľka9[[#This Row],[IČO]],#REF!,#REF!)</f>
        <v>#REF!</v>
      </c>
    </row>
    <row r="2048" spans="1:14" hidden="1" x14ac:dyDescent="0.35">
      <c r="A2048" t="s">
        <v>10</v>
      </c>
      <c r="B2048" t="s">
        <v>18</v>
      </c>
      <c r="C2048" t="s">
        <v>19</v>
      </c>
      <c r="E2048" s="10">
        <f>IF(COUNTIF(cis_DPH!$B$2:$B$84,B2048)&gt;0,D2048*1.1,IF(COUNTIF(cis_DPH!$B$85:$B$171,B2048)&gt;0,D2048*1.2,"chyba"))</f>
        <v>0</v>
      </c>
      <c r="G2048" s="16" t="e">
        <f>_xlfn.XLOOKUP(Tabuľka9[[#This Row],[položka]],#REF!,#REF!)</f>
        <v>#REF!</v>
      </c>
      <c r="I2048" s="15">
        <f>Tabuľka9[[#This Row],[Aktuálna cena v RZ s DPH]]*Tabuľka9[[#This Row],[Priemerný odber za mesiac]]</f>
        <v>0</v>
      </c>
      <c r="K2048" s="17" t="e">
        <f>Tabuľka9[[#This Row],[Cena za MJ s DPH]]*Tabuľka9[[#This Row],[Predpokladaný odber počas 6 mesiacov]]</f>
        <v>#REF!</v>
      </c>
      <c r="L2048" s="1">
        <v>42195462</v>
      </c>
      <c r="M2048" t="e">
        <f>_xlfn.XLOOKUP(Tabuľka9[[#This Row],[IČO]],#REF!,#REF!)</f>
        <v>#REF!</v>
      </c>
      <c r="N2048" t="e">
        <f>_xlfn.XLOOKUP(Tabuľka9[[#This Row],[IČO]],#REF!,#REF!)</f>
        <v>#REF!</v>
      </c>
    </row>
    <row r="2049" spans="1:14" hidden="1" x14ac:dyDescent="0.35">
      <c r="A2049" t="s">
        <v>10</v>
      </c>
      <c r="B2049" t="s">
        <v>20</v>
      </c>
      <c r="C2049" t="s">
        <v>13</v>
      </c>
      <c r="D2049" s="9">
        <v>3.5</v>
      </c>
      <c r="E2049" s="10">
        <f>IF(COUNTIF(cis_DPH!$B$2:$B$84,B2049)&gt;0,D2049*1.1,IF(COUNTIF(cis_DPH!$B$85:$B$171,B2049)&gt;0,D2049*1.2,"chyba"))</f>
        <v>3.8500000000000005</v>
      </c>
      <c r="G2049" s="16" t="e">
        <f>_xlfn.XLOOKUP(Tabuľka9[[#This Row],[položka]],#REF!,#REF!)</f>
        <v>#REF!</v>
      </c>
      <c r="H2049">
        <v>1</v>
      </c>
      <c r="I2049" s="15">
        <f>Tabuľka9[[#This Row],[Aktuálna cena v RZ s DPH]]*Tabuľka9[[#This Row],[Priemerný odber za mesiac]]</f>
        <v>3.8500000000000005</v>
      </c>
      <c r="J2049">
        <v>7</v>
      </c>
      <c r="K2049" s="17" t="e">
        <f>Tabuľka9[[#This Row],[Cena za MJ s DPH]]*Tabuľka9[[#This Row],[Predpokladaný odber počas 6 mesiacov]]</f>
        <v>#REF!</v>
      </c>
      <c r="L2049" s="1">
        <v>42195462</v>
      </c>
      <c r="M2049" t="e">
        <f>_xlfn.XLOOKUP(Tabuľka9[[#This Row],[IČO]],#REF!,#REF!)</f>
        <v>#REF!</v>
      </c>
      <c r="N2049" t="e">
        <f>_xlfn.XLOOKUP(Tabuľka9[[#This Row],[IČO]],#REF!,#REF!)</f>
        <v>#REF!</v>
      </c>
    </row>
    <row r="2050" spans="1:14" hidden="1" x14ac:dyDescent="0.35">
      <c r="A2050" t="s">
        <v>10</v>
      </c>
      <c r="B2050" t="s">
        <v>21</v>
      </c>
      <c r="C2050" t="s">
        <v>13</v>
      </c>
      <c r="E2050" s="10">
        <f>IF(COUNTIF(cis_DPH!$B$2:$B$84,B2050)&gt;0,D2050*1.1,IF(COUNTIF(cis_DPH!$B$85:$B$171,B2050)&gt;0,D2050*1.2,"chyba"))</f>
        <v>0</v>
      </c>
      <c r="G2050" s="16" t="e">
        <f>_xlfn.XLOOKUP(Tabuľka9[[#This Row],[položka]],#REF!,#REF!)</f>
        <v>#REF!</v>
      </c>
      <c r="I2050" s="15">
        <f>Tabuľka9[[#This Row],[Aktuálna cena v RZ s DPH]]*Tabuľka9[[#This Row],[Priemerný odber za mesiac]]</f>
        <v>0</v>
      </c>
      <c r="K2050" s="17" t="e">
        <f>Tabuľka9[[#This Row],[Cena za MJ s DPH]]*Tabuľka9[[#This Row],[Predpokladaný odber počas 6 mesiacov]]</f>
        <v>#REF!</v>
      </c>
      <c r="L2050" s="1">
        <v>42195462</v>
      </c>
      <c r="M2050" t="e">
        <f>_xlfn.XLOOKUP(Tabuľka9[[#This Row],[IČO]],#REF!,#REF!)</f>
        <v>#REF!</v>
      </c>
      <c r="N2050" t="e">
        <f>_xlfn.XLOOKUP(Tabuľka9[[#This Row],[IČO]],#REF!,#REF!)</f>
        <v>#REF!</v>
      </c>
    </row>
    <row r="2051" spans="1:14" hidden="1" x14ac:dyDescent="0.35">
      <c r="A2051" t="s">
        <v>10</v>
      </c>
      <c r="B2051" t="s">
        <v>22</v>
      </c>
      <c r="C2051" t="s">
        <v>13</v>
      </c>
      <c r="E2051" s="10">
        <f>IF(COUNTIF(cis_DPH!$B$2:$B$84,B2051)&gt;0,D2051*1.1,IF(COUNTIF(cis_DPH!$B$85:$B$171,B2051)&gt;0,D2051*1.2,"chyba"))</f>
        <v>0</v>
      </c>
      <c r="G2051" s="16" t="e">
        <f>_xlfn.XLOOKUP(Tabuľka9[[#This Row],[položka]],#REF!,#REF!)</f>
        <v>#REF!</v>
      </c>
      <c r="I2051" s="15">
        <f>Tabuľka9[[#This Row],[Aktuálna cena v RZ s DPH]]*Tabuľka9[[#This Row],[Priemerný odber za mesiac]]</f>
        <v>0</v>
      </c>
      <c r="K2051" s="17" t="e">
        <f>Tabuľka9[[#This Row],[Cena za MJ s DPH]]*Tabuľka9[[#This Row],[Predpokladaný odber počas 6 mesiacov]]</f>
        <v>#REF!</v>
      </c>
      <c r="L2051" s="1">
        <v>42195462</v>
      </c>
      <c r="M2051" t="e">
        <f>_xlfn.XLOOKUP(Tabuľka9[[#This Row],[IČO]],#REF!,#REF!)</f>
        <v>#REF!</v>
      </c>
      <c r="N2051" t="e">
        <f>_xlfn.XLOOKUP(Tabuľka9[[#This Row],[IČO]],#REF!,#REF!)</f>
        <v>#REF!</v>
      </c>
    </row>
    <row r="2052" spans="1:14" hidden="1" x14ac:dyDescent="0.35">
      <c r="A2052" t="s">
        <v>10</v>
      </c>
      <c r="B2052" t="s">
        <v>23</v>
      </c>
      <c r="C2052" t="s">
        <v>13</v>
      </c>
      <c r="E2052" s="10">
        <f>IF(COUNTIF(cis_DPH!$B$2:$B$84,B2052)&gt;0,D2052*1.1,IF(COUNTIF(cis_DPH!$B$85:$B$171,B2052)&gt;0,D2052*1.2,"chyba"))</f>
        <v>0</v>
      </c>
      <c r="G2052" s="16" t="e">
        <f>_xlfn.XLOOKUP(Tabuľka9[[#This Row],[položka]],#REF!,#REF!)</f>
        <v>#REF!</v>
      </c>
      <c r="I2052" s="15">
        <f>Tabuľka9[[#This Row],[Aktuálna cena v RZ s DPH]]*Tabuľka9[[#This Row],[Priemerný odber za mesiac]]</f>
        <v>0</v>
      </c>
      <c r="K2052" s="17" t="e">
        <f>Tabuľka9[[#This Row],[Cena za MJ s DPH]]*Tabuľka9[[#This Row],[Predpokladaný odber počas 6 mesiacov]]</f>
        <v>#REF!</v>
      </c>
      <c r="L2052" s="1">
        <v>42195462</v>
      </c>
      <c r="M2052" t="e">
        <f>_xlfn.XLOOKUP(Tabuľka9[[#This Row],[IČO]],#REF!,#REF!)</f>
        <v>#REF!</v>
      </c>
      <c r="N2052" t="e">
        <f>_xlfn.XLOOKUP(Tabuľka9[[#This Row],[IČO]],#REF!,#REF!)</f>
        <v>#REF!</v>
      </c>
    </row>
    <row r="2053" spans="1:14" hidden="1" x14ac:dyDescent="0.35">
      <c r="A2053" t="s">
        <v>10</v>
      </c>
      <c r="B2053" t="s">
        <v>24</v>
      </c>
      <c r="C2053" t="s">
        <v>25</v>
      </c>
      <c r="E2053" s="10">
        <f>IF(COUNTIF(cis_DPH!$B$2:$B$84,B2053)&gt;0,D2053*1.1,IF(COUNTIF(cis_DPH!$B$85:$B$171,B2053)&gt;0,D2053*1.2,"chyba"))</f>
        <v>0</v>
      </c>
      <c r="G2053" s="16" t="e">
        <f>_xlfn.XLOOKUP(Tabuľka9[[#This Row],[položka]],#REF!,#REF!)</f>
        <v>#REF!</v>
      </c>
      <c r="I2053" s="15">
        <f>Tabuľka9[[#This Row],[Aktuálna cena v RZ s DPH]]*Tabuľka9[[#This Row],[Priemerný odber za mesiac]]</f>
        <v>0</v>
      </c>
      <c r="K2053" s="17" t="e">
        <f>Tabuľka9[[#This Row],[Cena za MJ s DPH]]*Tabuľka9[[#This Row],[Predpokladaný odber počas 6 mesiacov]]</f>
        <v>#REF!</v>
      </c>
      <c r="L2053" s="1">
        <v>42195462</v>
      </c>
      <c r="M2053" t="e">
        <f>_xlfn.XLOOKUP(Tabuľka9[[#This Row],[IČO]],#REF!,#REF!)</f>
        <v>#REF!</v>
      </c>
      <c r="N2053" t="e">
        <f>_xlfn.XLOOKUP(Tabuľka9[[#This Row],[IČO]],#REF!,#REF!)</f>
        <v>#REF!</v>
      </c>
    </row>
    <row r="2054" spans="1:14" hidden="1" x14ac:dyDescent="0.35">
      <c r="A2054" t="s">
        <v>10</v>
      </c>
      <c r="B2054" t="s">
        <v>26</v>
      </c>
      <c r="C2054" t="s">
        <v>13</v>
      </c>
      <c r="D2054" s="9">
        <v>3</v>
      </c>
      <c r="E2054" s="10">
        <f>IF(COUNTIF(cis_DPH!$B$2:$B$84,B2054)&gt;0,D2054*1.1,IF(COUNTIF(cis_DPH!$B$85:$B$171,B2054)&gt;0,D2054*1.2,"chyba"))</f>
        <v>3.5999999999999996</v>
      </c>
      <c r="G2054" s="16" t="e">
        <f>_xlfn.XLOOKUP(Tabuľka9[[#This Row],[položka]],#REF!,#REF!)</f>
        <v>#REF!</v>
      </c>
      <c r="H2054">
        <v>3</v>
      </c>
      <c r="I2054" s="15">
        <f>Tabuľka9[[#This Row],[Aktuálna cena v RZ s DPH]]*Tabuľka9[[#This Row],[Priemerný odber za mesiac]]</f>
        <v>10.799999999999999</v>
      </c>
      <c r="J2054">
        <v>21</v>
      </c>
      <c r="K2054" s="17" t="e">
        <f>Tabuľka9[[#This Row],[Cena za MJ s DPH]]*Tabuľka9[[#This Row],[Predpokladaný odber počas 6 mesiacov]]</f>
        <v>#REF!</v>
      </c>
      <c r="L2054" s="1">
        <v>42195462</v>
      </c>
      <c r="M2054" t="e">
        <f>_xlfn.XLOOKUP(Tabuľka9[[#This Row],[IČO]],#REF!,#REF!)</f>
        <v>#REF!</v>
      </c>
      <c r="N2054" t="e">
        <f>_xlfn.XLOOKUP(Tabuľka9[[#This Row],[IČO]],#REF!,#REF!)</f>
        <v>#REF!</v>
      </c>
    </row>
    <row r="2055" spans="1:14" hidden="1" x14ac:dyDescent="0.35">
      <c r="A2055" t="s">
        <v>10</v>
      </c>
      <c r="B2055" t="s">
        <v>27</v>
      </c>
      <c r="C2055" t="s">
        <v>13</v>
      </c>
      <c r="E2055" s="10">
        <f>IF(COUNTIF(cis_DPH!$B$2:$B$84,B2055)&gt;0,D2055*1.1,IF(COUNTIF(cis_DPH!$B$85:$B$171,B2055)&gt;0,D2055*1.2,"chyba"))</f>
        <v>0</v>
      </c>
      <c r="G2055" s="16" t="e">
        <f>_xlfn.XLOOKUP(Tabuľka9[[#This Row],[položka]],#REF!,#REF!)</f>
        <v>#REF!</v>
      </c>
      <c r="I2055" s="15">
        <f>Tabuľka9[[#This Row],[Aktuálna cena v RZ s DPH]]*Tabuľka9[[#This Row],[Priemerný odber za mesiac]]</f>
        <v>0</v>
      </c>
      <c r="K2055" s="17" t="e">
        <f>Tabuľka9[[#This Row],[Cena za MJ s DPH]]*Tabuľka9[[#This Row],[Predpokladaný odber počas 6 mesiacov]]</f>
        <v>#REF!</v>
      </c>
      <c r="L2055" s="1">
        <v>42195462</v>
      </c>
      <c r="M2055" t="e">
        <f>_xlfn.XLOOKUP(Tabuľka9[[#This Row],[IČO]],#REF!,#REF!)</f>
        <v>#REF!</v>
      </c>
      <c r="N2055" t="e">
        <f>_xlfn.XLOOKUP(Tabuľka9[[#This Row],[IČO]],#REF!,#REF!)</f>
        <v>#REF!</v>
      </c>
    </row>
    <row r="2056" spans="1:14" hidden="1" x14ac:dyDescent="0.35">
      <c r="A2056" t="s">
        <v>10</v>
      </c>
      <c r="B2056" t="s">
        <v>28</v>
      </c>
      <c r="C2056" t="s">
        <v>13</v>
      </c>
      <c r="E2056" s="10">
        <f>IF(COUNTIF(cis_DPH!$B$2:$B$84,B2056)&gt;0,D2056*1.1,IF(COUNTIF(cis_DPH!$B$85:$B$171,B2056)&gt;0,D2056*1.2,"chyba"))</f>
        <v>0</v>
      </c>
      <c r="G2056" s="16" t="e">
        <f>_xlfn.XLOOKUP(Tabuľka9[[#This Row],[položka]],#REF!,#REF!)</f>
        <v>#REF!</v>
      </c>
      <c r="I2056" s="15">
        <f>Tabuľka9[[#This Row],[Aktuálna cena v RZ s DPH]]*Tabuľka9[[#This Row],[Priemerný odber za mesiac]]</f>
        <v>0</v>
      </c>
      <c r="K2056" s="17" t="e">
        <f>Tabuľka9[[#This Row],[Cena za MJ s DPH]]*Tabuľka9[[#This Row],[Predpokladaný odber počas 6 mesiacov]]</f>
        <v>#REF!</v>
      </c>
      <c r="L2056" s="1">
        <v>42195462</v>
      </c>
      <c r="M2056" t="e">
        <f>_xlfn.XLOOKUP(Tabuľka9[[#This Row],[IČO]],#REF!,#REF!)</f>
        <v>#REF!</v>
      </c>
      <c r="N2056" t="e">
        <f>_xlfn.XLOOKUP(Tabuľka9[[#This Row],[IČO]],#REF!,#REF!)</f>
        <v>#REF!</v>
      </c>
    </row>
    <row r="2057" spans="1:14" hidden="1" x14ac:dyDescent="0.35">
      <c r="A2057" t="s">
        <v>10</v>
      </c>
      <c r="B2057" t="s">
        <v>29</v>
      </c>
      <c r="C2057" t="s">
        <v>13</v>
      </c>
      <c r="E2057" s="10">
        <f>IF(COUNTIF(cis_DPH!$B$2:$B$84,B2057)&gt;0,D2057*1.1,IF(COUNTIF(cis_DPH!$B$85:$B$171,B2057)&gt;0,D2057*1.2,"chyba"))</f>
        <v>0</v>
      </c>
      <c r="G2057" s="16" t="e">
        <f>_xlfn.XLOOKUP(Tabuľka9[[#This Row],[položka]],#REF!,#REF!)</f>
        <v>#REF!</v>
      </c>
      <c r="I2057" s="15">
        <f>Tabuľka9[[#This Row],[Aktuálna cena v RZ s DPH]]*Tabuľka9[[#This Row],[Priemerný odber za mesiac]]</f>
        <v>0</v>
      </c>
      <c r="K2057" s="17" t="e">
        <f>Tabuľka9[[#This Row],[Cena za MJ s DPH]]*Tabuľka9[[#This Row],[Predpokladaný odber počas 6 mesiacov]]</f>
        <v>#REF!</v>
      </c>
      <c r="L2057" s="1">
        <v>42195462</v>
      </c>
      <c r="M2057" t="e">
        <f>_xlfn.XLOOKUP(Tabuľka9[[#This Row],[IČO]],#REF!,#REF!)</f>
        <v>#REF!</v>
      </c>
      <c r="N2057" t="e">
        <f>_xlfn.XLOOKUP(Tabuľka9[[#This Row],[IČO]],#REF!,#REF!)</f>
        <v>#REF!</v>
      </c>
    </row>
    <row r="2058" spans="1:14" hidden="1" x14ac:dyDescent="0.35">
      <c r="A2058" t="s">
        <v>10</v>
      </c>
      <c r="B2058" t="s">
        <v>30</v>
      </c>
      <c r="C2058" t="s">
        <v>13</v>
      </c>
      <c r="D2058" s="9">
        <v>1</v>
      </c>
      <c r="E2058" s="10">
        <f>IF(COUNTIF(cis_DPH!$B$2:$B$84,B2058)&gt;0,D2058*1.1,IF(COUNTIF(cis_DPH!$B$85:$B$171,B2058)&gt;0,D2058*1.2,"chyba"))</f>
        <v>1.1000000000000001</v>
      </c>
      <c r="G2058" s="16" t="e">
        <f>_xlfn.XLOOKUP(Tabuľka9[[#This Row],[položka]],#REF!,#REF!)</f>
        <v>#REF!</v>
      </c>
      <c r="H2058">
        <v>40</v>
      </c>
      <c r="I2058" s="15">
        <f>Tabuľka9[[#This Row],[Aktuálna cena v RZ s DPH]]*Tabuľka9[[#This Row],[Priemerný odber za mesiac]]</f>
        <v>44</v>
      </c>
      <c r="J2058">
        <v>280</v>
      </c>
      <c r="K2058" s="17" t="e">
        <f>Tabuľka9[[#This Row],[Cena za MJ s DPH]]*Tabuľka9[[#This Row],[Predpokladaný odber počas 6 mesiacov]]</f>
        <v>#REF!</v>
      </c>
      <c r="L2058" s="1">
        <v>42195462</v>
      </c>
      <c r="M2058" t="e">
        <f>_xlfn.XLOOKUP(Tabuľka9[[#This Row],[IČO]],#REF!,#REF!)</f>
        <v>#REF!</v>
      </c>
      <c r="N2058" t="e">
        <f>_xlfn.XLOOKUP(Tabuľka9[[#This Row],[IČO]],#REF!,#REF!)</f>
        <v>#REF!</v>
      </c>
    </row>
    <row r="2059" spans="1:14" hidden="1" x14ac:dyDescent="0.35">
      <c r="A2059" t="s">
        <v>10</v>
      </c>
      <c r="B2059" t="s">
        <v>31</v>
      </c>
      <c r="C2059" t="s">
        <v>13</v>
      </c>
      <c r="E2059" s="10">
        <f>IF(COUNTIF(cis_DPH!$B$2:$B$84,B2059)&gt;0,D2059*1.1,IF(COUNTIF(cis_DPH!$B$85:$B$171,B2059)&gt;0,D2059*1.2,"chyba"))</f>
        <v>0</v>
      </c>
      <c r="G2059" s="16" t="e">
        <f>_xlfn.XLOOKUP(Tabuľka9[[#This Row],[položka]],#REF!,#REF!)</f>
        <v>#REF!</v>
      </c>
      <c r="I2059" s="15">
        <f>Tabuľka9[[#This Row],[Aktuálna cena v RZ s DPH]]*Tabuľka9[[#This Row],[Priemerný odber za mesiac]]</f>
        <v>0</v>
      </c>
      <c r="K2059" s="17" t="e">
        <f>Tabuľka9[[#This Row],[Cena za MJ s DPH]]*Tabuľka9[[#This Row],[Predpokladaný odber počas 6 mesiacov]]</f>
        <v>#REF!</v>
      </c>
      <c r="L2059" s="1">
        <v>42195462</v>
      </c>
      <c r="M2059" t="e">
        <f>_xlfn.XLOOKUP(Tabuľka9[[#This Row],[IČO]],#REF!,#REF!)</f>
        <v>#REF!</v>
      </c>
      <c r="N2059" t="e">
        <f>_xlfn.XLOOKUP(Tabuľka9[[#This Row],[IČO]],#REF!,#REF!)</f>
        <v>#REF!</v>
      </c>
    </row>
    <row r="2060" spans="1:14" hidden="1" x14ac:dyDescent="0.35">
      <c r="A2060" t="s">
        <v>10</v>
      </c>
      <c r="B2060" t="s">
        <v>32</v>
      </c>
      <c r="C2060" t="s">
        <v>19</v>
      </c>
      <c r="E2060" s="10">
        <f>IF(COUNTIF(cis_DPH!$B$2:$B$84,B2060)&gt;0,D2060*1.1,IF(COUNTIF(cis_DPH!$B$85:$B$171,B2060)&gt;0,D2060*1.2,"chyba"))</f>
        <v>0</v>
      </c>
      <c r="G2060" s="16" t="e">
        <f>_xlfn.XLOOKUP(Tabuľka9[[#This Row],[položka]],#REF!,#REF!)</f>
        <v>#REF!</v>
      </c>
      <c r="I2060" s="15">
        <f>Tabuľka9[[#This Row],[Aktuálna cena v RZ s DPH]]*Tabuľka9[[#This Row],[Priemerný odber za mesiac]]</f>
        <v>0</v>
      </c>
      <c r="K2060" s="17" t="e">
        <f>Tabuľka9[[#This Row],[Cena za MJ s DPH]]*Tabuľka9[[#This Row],[Predpokladaný odber počas 6 mesiacov]]</f>
        <v>#REF!</v>
      </c>
      <c r="L2060" s="1">
        <v>42195462</v>
      </c>
      <c r="M2060" t="e">
        <f>_xlfn.XLOOKUP(Tabuľka9[[#This Row],[IČO]],#REF!,#REF!)</f>
        <v>#REF!</v>
      </c>
      <c r="N2060" t="e">
        <f>_xlfn.XLOOKUP(Tabuľka9[[#This Row],[IČO]],#REF!,#REF!)</f>
        <v>#REF!</v>
      </c>
    </row>
    <row r="2061" spans="1:14" hidden="1" x14ac:dyDescent="0.35">
      <c r="A2061" t="s">
        <v>10</v>
      </c>
      <c r="B2061" t="s">
        <v>33</v>
      </c>
      <c r="C2061" t="s">
        <v>13</v>
      </c>
      <c r="E2061" s="10">
        <f>IF(COUNTIF(cis_DPH!$B$2:$B$84,B2061)&gt;0,D2061*1.1,IF(COUNTIF(cis_DPH!$B$85:$B$171,B2061)&gt;0,D2061*1.2,"chyba"))</f>
        <v>0</v>
      </c>
      <c r="G2061" s="16" t="e">
        <f>_xlfn.XLOOKUP(Tabuľka9[[#This Row],[položka]],#REF!,#REF!)</f>
        <v>#REF!</v>
      </c>
      <c r="I2061" s="15">
        <f>Tabuľka9[[#This Row],[Aktuálna cena v RZ s DPH]]*Tabuľka9[[#This Row],[Priemerný odber za mesiac]]</f>
        <v>0</v>
      </c>
      <c r="K2061" s="17" t="e">
        <f>Tabuľka9[[#This Row],[Cena za MJ s DPH]]*Tabuľka9[[#This Row],[Predpokladaný odber počas 6 mesiacov]]</f>
        <v>#REF!</v>
      </c>
      <c r="L2061" s="1">
        <v>42195462</v>
      </c>
      <c r="M2061" t="e">
        <f>_xlfn.XLOOKUP(Tabuľka9[[#This Row],[IČO]],#REF!,#REF!)</f>
        <v>#REF!</v>
      </c>
      <c r="N2061" t="e">
        <f>_xlfn.XLOOKUP(Tabuľka9[[#This Row],[IČO]],#REF!,#REF!)</f>
        <v>#REF!</v>
      </c>
    </row>
    <row r="2062" spans="1:14" hidden="1" x14ac:dyDescent="0.35">
      <c r="A2062" t="s">
        <v>10</v>
      </c>
      <c r="B2062" t="s">
        <v>34</v>
      </c>
      <c r="C2062" t="s">
        <v>13</v>
      </c>
      <c r="D2062" s="9">
        <v>1.3</v>
      </c>
      <c r="E2062" s="10">
        <f>IF(COUNTIF(cis_DPH!$B$2:$B$84,B2062)&gt;0,D2062*1.1,IF(COUNTIF(cis_DPH!$B$85:$B$171,B2062)&gt;0,D2062*1.2,"chyba"))</f>
        <v>1.4300000000000002</v>
      </c>
      <c r="G2062" s="16" t="e">
        <f>_xlfn.XLOOKUP(Tabuľka9[[#This Row],[položka]],#REF!,#REF!)</f>
        <v>#REF!</v>
      </c>
      <c r="H2062">
        <v>20</v>
      </c>
      <c r="I2062" s="15">
        <f>Tabuľka9[[#This Row],[Aktuálna cena v RZ s DPH]]*Tabuľka9[[#This Row],[Priemerný odber za mesiac]]</f>
        <v>28.6</v>
      </c>
      <c r="J2062">
        <v>120</v>
      </c>
      <c r="K2062" s="17" t="e">
        <f>Tabuľka9[[#This Row],[Cena za MJ s DPH]]*Tabuľka9[[#This Row],[Predpokladaný odber počas 6 mesiacov]]</f>
        <v>#REF!</v>
      </c>
      <c r="L2062" s="1">
        <v>42195462</v>
      </c>
      <c r="M2062" t="e">
        <f>_xlfn.XLOOKUP(Tabuľka9[[#This Row],[IČO]],#REF!,#REF!)</f>
        <v>#REF!</v>
      </c>
      <c r="N2062" t="e">
        <f>_xlfn.XLOOKUP(Tabuľka9[[#This Row],[IČO]],#REF!,#REF!)</f>
        <v>#REF!</v>
      </c>
    </row>
    <row r="2063" spans="1:14" hidden="1" x14ac:dyDescent="0.35">
      <c r="A2063" t="s">
        <v>10</v>
      </c>
      <c r="B2063" t="s">
        <v>35</v>
      </c>
      <c r="C2063" t="s">
        <v>13</v>
      </c>
      <c r="D2063" s="9">
        <v>1.1000000000000001</v>
      </c>
      <c r="E2063" s="10">
        <f>IF(COUNTIF(cis_DPH!$B$2:$B$84,B2063)&gt;0,D2063*1.1,IF(COUNTIF(cis_DPH!$B$85:$B$171,B2063)&gt;0,D2063*1.2,"chyba"))</f>
        <v>1.2100000000000002</v>
      </c>
      <c r="G2063" s="16" t="e">
        <f>_xlfn.XLOOKUP(Tabuľka9[[#This Row],[položka]],#REF!,#REF!)</f>
        <v>#REF!</v>
      </c>
      <c r="H2063">
        <v>10</v>
      </c>
      <c r="I2063" s="15">
        <f>Tabuľka9[[#This Row],[Aktuálna cena v RZ s DPH]]*Tabuľka9[[#This Row],[Priemerný odber za mesiac]]</f>
        <v>12.100000000000001</v>
      </c>
      <c r="J2063">
        <v>70</v>
      </c>
      <c r="K2063" s="17" t="e">
        <f>Tabuľka9[[#This Row],[Cena za MJ s DPH]]*Tabuľka9[[#This Row],[Predpokladaný odber počas 6 mesiacov]]</f>
        <v>#REF!</v>
      </c>
      <c r="L2063" s="1">
        <v>42195462</v>
      </c>
      <c r="M2063" t="e">
        <f>_xlfn.XLOOKUP(Tabuľka9[[#This Row],[IČO]],#REF!,#REF!)</f>
        <v>#REF!</v>
      </c>
      <c r="N2063" t="e">
        <f>_xlfn.XLOOKUP(Tabuľka9[[#This Row],[IČO]],#REF!,#REF!)</f>
        <v>#REF!</v>
      </c>
    </row>
    <row r="2064" spans="1:14" hidden="1" x14ac:dyDescent="0.35">
      <c r="A2064" t="s">
        <v>10</v>
      </c>
      <c r="B2064" t="s">
        <v>36</v>
      </c>
      <c r="C2064" t="s">
        <v>13</v>
      </c>
      <c r="E2064" s="10">
        <f>IF(COUNTIF(cis_DPH!$B$2:$B$84,B2064)&gt;0,D2064*1.1,IF(COUNTIF(cis_DPH!$B$85:$B$171,B2064)&gt;0,D2064*1.2,"chyba"))</f>
        <v>0</v>
      </c>
      <c r="G2064" s="16" t="e">
        <f>_xlfn.XLOOKUP(Tabuľka9[[#This Row],[položka]],#REF!,#REF!)</f>
        <v>#REF!</v>
      </c>
      <c r="I2064" s="15">
        <f>Tabuľka9[[#This Row],[Aktuálna cena v RZ s DPH]]*Tabuľka9[[#This Row],[Priemerný odber za mesiac]]</f>
        <v>0</v>
      </c>
      <c r="K2064" s="17" t="e">
        <f>Tabuľka9[[#This Row],[Cena za MJ s DPH]]*Tabuľka9[[#This Row],[Predpokladaný odber počas 6 mesiacov]]</f>
        <v>#REF!</v>
      </c>
      <c r="L2064" s="1">
        <v>42195462</v>
      </c>
      <c r="M2064" t="e">
        <f>_xlfn.XLOOKUP(Tabuľka9[[#This Row],[IČO]],#REF!,#REF!)</f>
        <v>#REF!</v>
      </c>
      <c r="N2064" t="e">
        <f>_xlfn.XLOOKUP(Tabuľka9[[#This Row],[IČO]],#REF!,#REF!)</f>
        <v>#REF!</v>
      </c>
    </row>
    <row r="2065" spans="1:14" hidden="1" x14ac:dyDescent="0.35">
      <c r="A2065" t="s">
        <v>10</v>
      </c>
      <c r="B2065" t="s">
        <v>37</v>
      </c>
      <c r="C2065" t="s">
        <v>13</v>
      </c>
      <c r="D2065" s="9">
        <v>0.6</v>
      </c>
      <c r="E2065" s="10">
        <f>IF(COUNTIF(cis_DPH!$B$2:$B$84,B2065)&gt;0,D2065*1.1,IF(COUNTIF(cis_DPH!$B$85:$B$171,B2065)&gt;0,D2065*1.2,"chyba"))</f>
        <v>0.66</v>
      </c>
      <c r="G2065" s="16" t="e">
        <f>_xlfn.XLOOKUP(Tabuľka9[[#This Row],[položka]],#REF!,#REF!)</f>
        <v>#REF!</v>
      </c>
      <c r="H2065">
        <v>20</v>
      </c>
      <c r="I2065" s="15">
        <f>Tabuľka9[[#This Row],[Aktuálna cena v RZ s DPH]]*Tabuľka9[[#This Row],[Priemerný odber za mesiac]]</f>
        <v>13.200000000000001</v>
      </c>
      <c r="J2065">
        <v>140</v>
      </c>
      <c r="K2065" s="17" t="e">
        <f>Tabuľka9[[#This Row],[Cena za MJ s DPH]]*Tabuľka9[[#This Row],[Predpokladaný odber počas 6 mesiacov]]</f>
        <v>#REF!</v>
      </c>
      <c r="L2065" s="1">
        <v>42195462</v>
      </c>
      <c r="M2065" t="e">
        <f>_xlfn.XLOOKUP(Tabuľka9[[#This Row],[IČO]],#REF!,#REF!)</f>
        <v>#REF!</v>
      </c>
      <c r="N2065" t="e">
        <f>_xlfn.XLOOKUP(Tabuľka9[[#This Row],[IČO]],#REF!,#REF!)</f>
        <v>#REF!</v>
      </c>
    </row>
    <row r="2066" spans="1:14" hidden="1" x14ac:dyDescent="0.35">
      <c r="A2066" t="s">
        <v>10</v>
      </c>
      <c r="B2066" t="s">
        <v>38</v>
      </c>
      <c r="C2066" t="s">
        <v>13</v>
      </c>
      <c r="E2066" s="10">
        <f>IF(COUNTIF(cis_DPH!$B$2:$B$84,B2066)&gt;0,D2066*1.1,IF(COUNTIF(cis_DPH!$B$85:$B$171,B2066)&gt;0,D2066*1.2,"chyba"))</f>
        <v>0</v>
      </c>
      <c r="G2066" s="16" t="e">
        <f>_xlfn.XLOOKUP(Tabuľka9[[#This Row],[položka]],#REF!,#REF!)</f>
        <v>#REF!</v>
      </c>
      <c r="I2066" s="15">
        <f>Tabuľka9[[#This Row],[Aktuálna cena v RZ s DPH]]*Tabuľka9[[#This Row],[Priemerný odber za mesiac]]</f>
        <v>0</v>
      </c>
      <c r="K2066" s="17" t="e">
        <f>Tabuľka9[[#This Row],[Cena za MJ s DPH]]*Tabuľka9[[#This Row],[Predpokladaný odber počas 6 mesiacov]]</f>
        <v>#REF!</v>
      </c>
      <c r="L2066" s="1">
        <v>42195462</v>
      </c>
      <c r="M2066" t="e">
        <f>_xlfn.XLOOKUP(Tabuľka9[[#This Row],[IČO]],#REF!,#REF!)</f>
        <v>#REF!</v>
      </c>
      <c r="N2066" t="e">
        <f>_xlfn.XLOOKUP(Tabuľka9[[#This Row],[IČO]],#REF!,#REF!)</f>
        <v>#REF!</v>
      </c>
    </row>
    <row r="2067" spans="1:14" hidden="1" x14ac:dyDescent="0.35">
      <c r="A2067" t="s">
        <v>10</v>
      </c>
      <c r="B2067" t="s">
        <v>39</v>
      </c>
      <c r="C2067" t="s">
        <v>13</v>
      </c>
      <c r="E2067" s="10">
        <f>IF(COUNTIF(cis_DPH!$B$2:$B$84,B2067)&gt;0,D2067*1.1,IF(COUNTIF(cis_DPH!$B$85:$B$171,B2067)&gt;0,D2067*1.2,"chyba"))</f>
        <v>0</v>
      </c>
      <c r="G2067" s="16" t="e">
        <f>_xlfn.XLOOKUP(Tabuľka9[[#This Row],[položka]],#REF!,#REF!)</f>
        <v>#REF!</v>
      </c>
      <c r="I2067" s="15">
        <f>Tabuľka9[[#This Row],[Aktuálna cena v RZ s DPH]]*Tabuľka9[[#This Row],[Priemerný odber za mesiac]]</f>
        <v>0</v>
      </c>
      <c r="K2067" s="17" t="e">
        <f>Tabuľka9[[#This Row],[Cena za MJ s DPH]]*Tabuľka9[[#This Row],[Predpokladaný odber počas 6 mesiacov]]</f>
        <v>#REF!</v>
      </c>
      <c r="L2067" s="1">
        <v>42195462</v>
      </c>
      <c r="M2067" t="e">
        <f>_xlfn.XLOOKUP(Tabuľka9[[#This Row],[IČO]],#REF!,#REF!)</f>
        <v>#REF!</v>
      </c>
      <c r="N2067" t="e">
        <f>_xlfn.XLOOKUP(Tabuľka9[[#This Row],[IČO]],#REF!,#REF!)</f>
        <v>#REF!</v>
      </c>
    </row>
    <row r="2068" spans="1:14" hidden="1" x14ac:dyDescent="0.35">
      <c r="A2068" t="s">
        <v>10</v>
      </c>
      <c r="B2068" t="s">
        <v>40</v>
      </c>
      <c r="C2068" t="s">
        <v>13</v>
      </c>
      <c r="E2068" s="10">
        <f>IF(COUNTIF(cis_DPH!$B$2:$B$84,B2068)&gt;0,D2068*1.1,IF(COUNTIF(cis_DPH!$B$85:$B$171,B2068)&gt;0,D2068*1.2,"chyba"))</f>
        <v>0</v>
      </c>
      <c r="G2068" s="16" t="e">
        <f>_xlfn.XLOOKUP(Tabuľka9[[#This Row],[položka]],#REF!,#REF!)</f>
        <v>#REF!</v>
      </c>
      <c r="I2068" s="15">
        <f>Tabuľka9[[#This Row],[Aktuálna cena v RZ s DPH]]*Tabuľka9[[#This Row],[Priemerný odber za mesiac]]</f>
        <v>0</v>
      </c>
      <c r="K2068" s="17" t="e">
        <f>Tabuľka9[[#This Row],[Cena za MJ s DPH]]*Tabuľka9[[#This Row],[Predpokladaný odber počas 6 mesiacov]]</f>
        <v>#REF!</v>
      </c>
      <c r="L2068" s="1">
        <v>42195462</v>
      </c>
      <c r="M2068" t="e">
        <f>_xlfn.XLOOKUP(Tabuľka9[[#This Row],[IČO]],#REF!,#REF!)</f>
        <v>#REF!</v>
      </c>
      <c r="N2068" t="e">
        <f>_xlfn.XLOOKUP(Tabuľka9[[#This Row],[IČO]],#REF!,#REF!)</f>
        <v>#REF!</v>
      </c>
    </row>
    <row r="2069" spans="1:14" hidden="1" x14ac:dyDescent="0.35">
      <c r="A2069" t="s">
        <v>10</v>
      </c>
      <c r="B2069" t="s">
        <v>41</v>
      </c>
      <c r="C2069" t="s">
        <v>13</v>
      </c>
      <c r="E2069" s="10">
        <f>IF(COUNTIF(cis_DPH!$B$2:$B$84,B2069)&gt;0,D2069*1.1,IF(COUNTIF(cis_DPH!$B$85:$B$171,B2069)&gt;0,D2069*1.2,"chyba"))</f>
        <v>0</v>
      </c>
      <c r="G2069" s="16" t="e">
        <f>_xlfn.XLOOKUP(Tabuľka9[[#This Row],[položka]],#REF!,#REF!)</f>
        <v>#REF!</v>
      </c>
      <c r="I2069" s="15">
        <f>Tabuľka9[[#This Row],[Aktuálna cena v RZ s DPH]]*Tabuľka9[[#This Row],[Priemerný odber za mesiac]]</f>
        <v>0</v>
      </c>
      <c r="K2069" s="17" t="e">
        <f>Tabuľka9[[#This Row],[Cena za MJ s DPH]]*Tabuľka9[[#This Row],[Predpokladaný odber počas 6 mesiacov]]</f>
        <v>#REF!</v>
      </c>
      <c r="L2069" s="1">
        <v>42195462</v>
      </c>
      <c r="M2069" t="e">
        <f>_xlfn.XLOOKUP(Tabuľka9[[#This Row],[IČO]],#REF!,#REF!)</f>
        <v>#REF!</v>
      </c>
      <c r="N2069" t="e">
        <f>_xlfn.XLOOKUP(Tabuľka9[[#This Row],[IČO]],#REF!,#REF!)</f>
        <v>#REF!</v>
      </c>
    </row>
    <row r="2070" spans="1:14" hidden="1" x14ac:dyDescent="0.35">
      <c r="A2070" t="s">
        <v>10</v>
      </c>
      <c r="B2070" t="s">
        <v>42</v>
      </c>
      <c r="C2070" t="s">
        <v>19</v>
      </c>
      <c r="E2070" s="10">
        <f>IF(COUNTIF(cis_DPH!$B$2:$B$84,B2070)&gt;0,D2070*1.1,IF(COUNTIF(cis_DPH!$B$85:$B$171,B2070)&gt;0,D2070*1.2,"chyba"))</f>
        <v>0</v>
      </c>
      <c r="G2070" s="16" t="e">
        <f>_xlfn.XLOOKUP(Tabuľka9[[#This Row],[položka]],#REF!,#REF!)</f>
        <v>#REF!</v>
      </c>
      <c r="I2070" s="15">
        <f>Tabuľka9[[#This Row],[Aktuálna cena v RZ s DPH]]*Tabuľka9[[#This Row],[Priemerný odber za mesiac]]</f>
        <v>0</v>
      </c>
      <c r="K2070" s="17" t="e">
        <f>Tabuľka9[[#This Row],[Cena za MJ s DPH]]*Tabuľka9[[#This Row],[Predpokladaný odber počas 6 mesiacov]]</f>
        <v>#REF!</v>
      </c>
      <c r="L2070" s="1">
        <v>42195462</v>
      </c>
      <c r="M2070" t="e">
        <f>_xlfn.XLOOKUP(Tabuľka9[[#This Row],[IČO]],#REF!,#REF!)</f>
        <v>#REF!</v>
      </c>
      <c r="N2070" t="e">
        <f>_xlfn.XLOOKUP(Tabuľka9[[#This Row],[IČO]],#REF!,#REF!)</f>
        <v>#REF!</v>
      </c>
    </row>
    <row r="2071" spans="1:14" hidden="1" x14ac:dyDescent="0.35">
      <c r="A2071" t="s">
        <v>10</v>
      </c>
      <c r="B2071" t="s">
        <v>43</v>
      </c>
      <c r="C2071" t="s">
        <v>13</v>
      </c>
      <c r="E2071" s="10">
        <f>IF(COUNTIF(cis_DPH!$B$2:$B$84,B2071)&gt;0,D2071*1.1,IF(COUNTIF(cis_DPH!$B$85:$B$171,B2071)&gt;0,D2071*1.2,"chyba"))</f>
        <v>0</v>
      </c>
      <c r="G2071" s="16" t="e">
        <f>_xlfn.XLOOKUP(Tabuľka9[[#This Row],[položka]],#REF!,#REF!)</f>
        <v>#REF!</v>
      </c>
      <c r="I2071" s="15">
        <f>Tabuľka9[[#This Row],[Aktuálna cena v RZ s DPH]]*Tabuľka9[[#This Row],[Priemerný odber za mesiac]]</f>
        <v>0</v>
      </c>
      <c r="K2071" s="17" t="e">
        <f>Tabuľka9[[#This Row],[Cena za MJ s DPH]]*Tabuľka9[[#This Row],[Predpokladaný odber počas 6 mesiacov]]</f>
        <v>#REF!</v>
      </c>
      <c r="L2071" s="1">
        <v>42195462</v>
      </c>
      <c r="M2071" t="e">
        <f>_xlfn.XLOOKUP(Tabuľka9[[#This Row],[IČO]],#REF!,#REF!)</f>
        <v>#REF!</v>
      </c>
      <c r="N2071" t="e">
        <f>_xlfn.XLOOKUP(Tabuľka9[[#This Row],[IČO]],#REF!,#REF!)</f>
        <v>#REF!</v>
      </c>
    </row>
    <row r="2072" spans="1:14" hidden="1" x14ac:dyDescent="0.35">
      <c r="A2072" t="s">
        <v>10</v>
      </c>
      <c r="B2072" t="s">
        <v>44</v>
      </c>
      <c r="C2072" t="s">
        <v>13</v>
      </c>
      <c r="E2072" s="10">
        <f>IF(COUNTIF(cis_DPH!$B$2:$B$84,B2072)&gt;0,D2072*1.1,IF(COUNTIF(cis_DPH!$B$85:$B$171,B2072)&gt;0,D2072*1.2,"chyba"))</f>
        <v>0</v>
      </c>
      <c r="G2072" s="16" t="e">
        <f>_xlfn.XLOOKUP(Tabuľka9[[#This Row],[položka]],#REF!,#REF!)</f>
        <v>#REF!</v>
      </c>
      <c r="I2072" s="15">
        <f>Tabuľka9[[#This Row],[Aktuálna cena v RZ s DPH]]*Tabuľka9[[#This Row],[Priemerný odber za mesiac]]</f>
        <v>0</v>
      </c>
      <c r="K2072" s="17" t="e">
        <f>Tabuľka9[[#This Row],[Cena za MJ s DPH]]*Tabuľka9[[#This Row],[Predpokladaný odber počas 6 mesiacov]]</f>
        <v>#REF!</v>
      </c>
      <c r="L2072" s="1">
        <v>42195462</v>
      </c>
      <c r="M2072" t="e">
        <f>_xlfn.XLOOKUP(Tabuľka9[[#This Row],[IČO]],#REF!,#REF!)</f>
        <v>#REF!</v>
      </c>
      <c r="N2072" t="e">
        <f>_xlfn.XLOOKUP(Tabuľka9[[#This Row],[IČO]],#REF!,#REF!)</f>
        <v>#REF!</v>
      </c>
    </row>
    <row r="2073" spans="1:14" hidden="1" x14ac:dyDescent="0.35">
      <c r="A2073" t="s">
        <v>10</v>
      </c>
      <c r="B2073" t="s">
        <v>45</v>
      </c>
      <c r="C2073" t="s">
        <v>13</v>
      </c>
      <c r="E2073" s="10">
        <f>IF(COUNTIF(cis_DPH!$B$2:$B$84,B2073)&gt;0,D2073*1.1,IF(COUNTIF(cis_DPH!$B$85:$B$171,B2073)&gt;0,D2073*1.2,"chyba"))</f>
        <v>0</v>
      </c>
      <c r="G2073" s="16" t="e">
        <f>_xlfn.XLOOKUP(Tabuľka9[[#This Row],[položka]],#REF!,#REF!)</f>
        <v>#REF!</v>
      </c>
      <c r="I2073" s="15">
        <f>Tabuľka9[[#This Row],[Aktuálna cena v RZ s DPH]]*Tabuľka9[[#This Row],[Priemerný odber za mesiac]]</f>
        <v>0</v>
      </c>
      <c r="K2073" s="17" t="e">
        <f>Tabuľka9[[#This Row],[Cena za MJ s DPH]]*Tabuľka9[[#This Row],[Predpokladaný odber počas 6 mesiacov]]</f>
        <v>#REF!</v>
      </c>
      <c r="L2073" s="1">
        <v>42195462</v>
      </c>
      <c r="M2073" t="e">
        <f>_xlfn.XLOOKUP(Tabuľka9[[#This Row],[IČO]],#REF!,#REF!)</f>
        <v>#REF!</v>
      </c>
      <c r="N2073" t="e">
        <f>_xlfn.XLOOKUP(Tabuľka9[[#This Row],[IČO]],#REF!,#REF!)</f>
        <v>#REF!</v>
      </c>
    </row>
    <row r="2074" spans="1:14" hidden="1" x14ac:dyDescent="0.35">
      <c r="A2074" t="s">
        <v>10</v>
      </c>
      <c r="B2074" t="s">
        <v>46</v>
      </c>
      <c r="C2074" t="s">
        <v>13</v>
      </c>
      <c r="D2074" s="9">
        <v>0.7</v>
      </c>
      <c r="E2074" s="10">
        <f>IF(COUNTIF(cis_DPH!$B$2:$B$84,B2074)&gt;0,D2074*1.1,IF(COUNTIF(cis_DPH!$B$85:$B$171,B2074)&gt;0,D2074*1.2,"chyba"))</f>
        <v>0.84</v>
      </c>
      <c r="G2074" s="16" t="e">
        <f>_xlfn.XLOOKUP(Tabuľka9[[#This Row],[položka]],#REF!,#REF!)</f>
        <v>#REF!</v>
      </c>
      <c r="H2074">
        <v>20</v>
      </c>
      <c r="I2074" s="15">
        <f>Tabuľka9[[#This Row],[Aktuálna cena v RZ s DPH]]*Tabuľka9[[#This Row],[Priemerný odber za mesiac]]</f>
        <v>16.8</v>
      </c>
      <c r="J2074">
        <v>140</v>
      </c>
      <c r="K2074" s="17" t="e">
        <f>Tabuľka9[[#This Row],[Cena za MJ s DPH]]*Tabuľka9[[#This Row],[Predpokladaný odber počas 6 mesiacov]]</f>
        <v>#REF!</v>
      </c>
      <c r="L2074" s="1">
        <v>42195462</v>
      </c>
      <c r="M2074" t="e">
        <f>_xlfn.XLOOKUP(Tabuľka9[[#This Row],[IČO]],#REF!,#REF!)</f>
        <v>#REF!</v>
      </c>
      <c r="N2074" t="e">
        <f>_xlfn.XLOOKUP(Tabuľka9[[#This Row],[IČO]],#REF!,#REF!)</f>
        <v>#REF!</v>
      </c>
    </row>
    <row r="2075" spans="1:14" hidden="1" x14ac:dyDescent="0.35">
      <c r="A2075" t="s">
        <v>10</v>
      </c>
      <c r="B2075" t="s">
        <v>47</v>
      </c>
      <c r="C2075" t="s">
        <v>48</v>
      </c>
      <c r="E2075" s="10">
        <f>IF(COUNTIF(cis_DPH!$B$2:$B$84,B2075)&gt;0,D2075*1.1,IF(COUNTIF(cis_DPH!$B$85:$B$171,B2075)&gt;0,D2075*1.2,"chyba"))</f>
        <v>0</v>
      </c>
      <c r="G2075" s="16" t="e">
        <f>_xlfn.XLOOKUP(Tabuľka9[[#This Row],[položka]],#REF!,#REF!)</f>
        <v>#REF!</v>
      </c>
      <c r="I2075" s="15">
        <f>Tabuľka9[[#This Row],[Aktuálna cena v RZ s DPH]]*Tabuľka9[[#This Row],[Priemerný odber za mesiac]]</f>
        <v>0</v>
      </c>
      <c r="K2075" s="17" t="e">
        <f>Tabuľka9[[#This Row],[Cena za MJ s DPH]]*Tabuľka9[[#This Row],[Predpokladaný odber počas 6 mesiacov]]</f>
        <v>#REF!</v>
      </c>
      <c r="L2075" s="1">
        <v>42195462</v>
      </c>
      <c r="M2075" t="e">
        <f>_xlfn.XLOOKUP(Tabuľka9[[#This Row],[IČO]],#REF!,#REF!)</f>
        <v>#REF!</v>
      </c>
      <c r="N2075" t="e">
        <f>_xlfn.XLOOKUP(Tabuľka9[[#This Row],[IČO]],#REF!,#REF!)</f>
        <v>#REF!</v>
      </c>
    </row>
    <row r="2076" spans="1:14" hidden="1" x14ac:dyDescent="0.35">
      <c r="A2076" t="s">
        <v>10</v>
      </c>
      <c r="B2076" t="s">
        <v>49</v>
      </c>
      <c r="C2076" t="s">
        <v>48</v>
      </c>
      <c r="E2076" s="10">
        <f>IF(COUNTIF(cis_DPH!$B$2:$B$84,B2076)&gt;0,D2076*1.1,IF(COUNTIF(cis_DPH!$B$85:$B$171,B2076)&gt;0,D2076*1.2,"chyba"))</f>
        <v>0</v>
      </c>
      <c r="G2076" s="16" t="e">
        <f>_xlfn.XLOOKUP(Tabuľka9[[#This Row],[položka]],#REF!,#REF!)</f>
        <v>#REF!</v>
      </c>
      <c r="I2076" s="15">
        <f>Tabuľka9[[#This Row],[Aktuálna cena v RZ s DPH]]*Tabuľka9[[#This Row],[Priemerný odber za mesiac]]</f>
        <v>0</v>
      </c>
      <c r="K2076" s="17" t="e">
        <f>Tabuľka9[[#This Row],[Cena za MJ s DPH]]*Tabuľka9[[#This Row],[Predpokladaný odber počas 6 mesiacov]]</f>
        <v>#REF!</v>
      </c>
      <c r="L2076" s="1">
        <v>42195462</v>
      </c>
      <c r="M2076" t="e">
        <f>_xlfn.XLOOKUP(Tabuľka9[[#This Row],[IČO]],#REF!,#REF!)</f>
        <v>#REF!</v>
      </c>
      <c r="N2076" t="e">
        <f>_xlfn.XLOOKUP(Tabuľka9[[#This Row],[IČO]],#REF!,#REF!)</f>
        <v>#REF!</v>
      </c>
    </row>
    <row r="2077" spans="1:14" hidden="1" x14ac:dyDescent="0.35">
      <c r="A2077" t="s">
        <v>10</v>
      </c>
      <c r="B2077" t="s">
        <v>50</v>
      </c>
      <c r="C2077" t="s">
        <v>13</v>
      </c>
      <c r="D2077" s="9">
        <v>8</v>
      </c>
      <c r="E2077" s="10">
        <f>IF(COUNTIF(cis_DPH!$B$2:$B$84,B2077)&gt;0,D2077*1.1,IF(COUNTIF(cis_DPH!$B$85:$B$171,B2077)&gt;0,D2077*1.2,"chyba"))</f>
        <v>9.6</v>
      </c>
      <c r="G2077" s="16" t="e">
        <f>_xlfn.XLOOKUP(Tabuľka9[[#This Row],[položka]],#REF!,#REF!)</f>
        <v>#REF!</v>
      </c>
      <c r="H2077">
        <v>2</v>
      </c>
      <c r="I2077" s="15">
        <f>Tabuľka9[[#This Row],[Aktuálna cena v RZ s DPH]]*Tabuľka9[[#This Row],[Priemerný odber za mesiac]]</f>
        <v>19.2</v>
      </c>
      <c r="J2077">
        <v>10</v>
      </c>
      <c r="K2077" s="17" t="e">
        <f>Tabuľka9[[#This Row],[Cena za MJ s DPH]]*Tabuľka9[[#This Row],[Predpokladaný odber počas 6 mesiacov]]</f>
        <v>#REF!</v>
      </c>
      <c r="L2077" s="1">
        <v>42195462</v>
      </c>
      <c r="M2077" t="e">
        <f>_xlfn.XLOOKUP(Tabuľka9[[#This Row],[IČO]],#REF!,#REF!)</f>
        <v>#REF!</v>
      </c>
      <c r="N2077" t="e">
        <f>_xlfn.XLOOKUP(Tabuľka9[[#This Row],[IČO]],#REF!,#REF!)</f>
        <v>#REF!</v>
      </c>
    </row>
    <row r="2078" spans="1:14" hidden="1" x14ac:dyDescent="0.35">
      <c r="A2078" t="s">
        <v>10</v>
      </c>
      <c r="B2078" t="s">
        <v>51</v>
      </c>
      <c r="C2078" t="s">
        <v>13</v>
      </c>
      <c r="E2078" s="10">
        <f>IF(COUNTIF(cis_DPH!$B$2:$B$84,B2078)&gt;0,D2078*1.1,IF(COUNTIF(cis_DPH!$B$85:$B$171,B2078)&gt;0,D2078*1.2,"chyba"))</f>
        <v>0</v>
      </c>
      <c r="G2078" s="16" t="e">
        <f>_xlfn.XLOOKUP(Tabuľka9[[#This Row],[položka]],#REF!,#REF!)</f>
        <v>#REF!</v>
      </c>
      <c r="I2078" s="15">
        <f>Tabuľka9[[#This Row],[Aktuálna cena v RZ s DPH]]*Tabuľka9[[#This Row],[Priemerný odber za mesiac]]</f>
        <v>0</v>
      </c>
      <c r="K2078" s="17" t="e">
        <f>Tabuľka9[[#This Row],[Cena za MJ s DPH]]*Tabuľka9[[#This Row],[Predpokladaný odber počas 6 mesiacov]]</f>
        <v>#REF!</v>
      </c>
      <c r="L2078" s="1">
        <v>42195462</v>
      </c>
      <c r="M2078" t="e">
        <f>_xlfn.XLOOKUP(Tabuľka9[[#This Row],[IČO]],#REF!,#REF!)</f>
        <v>#REF!</v>
      </c>
      <c r="N2078" t="e">
        <f>_xlfn.XLOOKUP(Tabuľka9[[#This Row],[IČO]],#REF!,#REF!)</f>
        <v>#REF!</v>
      </c>
    </row>
    <row r="2079" spans="1:14" hidden="1" x14ac:dyDescent="0.35">
      <c r="A2079" t="s">
        <v>10</v>
      </c>
      <c r="B2079" t="s">
        <v>52</v>
      </c>
      <c r="C2079" t="s">
        <v>13</v>
      </c>
      <c r="E2079" s="10">
        <f>IF(COUNTIF(cis_DPH!$B$2:$B$84,B2079)&gt;0,D2079*1.1,IF(COUNTIF(cis_DPH!$B$85:$B$171,B2079)&gt;0,D2079*1.2,"chyba"))</f>
        <v>0</v>
      </c>
      <c r="G2079" s="16" t="e">
        <f>_xlfn.XLOOKUP(Tabuľka9[[#This Row],[položka]],#REF!,#REF!)</f>
        <v>#REF!</v>
      </c>
      <c r="I2079" s="15">
        <f>Tabuľka9[[#This Row],[Aktuálna cena v RZ s DPH]]*Tabuľka9[[#This Row],[Priemerný odber za mesiac]]</f>
        <v>0</v>
      </c>
      <c r="K2079" s="17" t="e">
        <f>Tabuľka9[[#This Row],[Cena za MJ s DPH]]*Tabuľka9[[#This Row],[Predpokladaný odber počas 6 mesiacov]]</f>
        <v>#REF!</v>
      </c>
      <c r="L2079" s="1">
        <v>42195462</v>
      </c>
      <c r="M2079" t="e">
        <f>_xlfn.XLOOKUP(Tabuľka9[[#This Row],[IČO]],#REF!,#REF!)</f>
        <v>#REF!</v>
      </c>
      <c r="N2079" t="e">
        <f>_xlfn.XLOOKUP(Tabuľka9[[#This Row],[IČO]],#REF!,#REF!)</f>
        <v>#REF!</v>
      </c>
    </row>
    <row r="2080" spans="1:14" hidden="1" x14ac:dyDescent="0.35">
      <c r="A2080" t="s">
        <v>10</v>
      </c>
      <c r="B2080" t="s">
        <v>53</v>
      </c>
      <c r="C2080" t="s">
        <v>13</v>
      </c>
      <c r="E2080" s="10">
        <f>IF(COUNTIF(cis_DPH!$B$2:$B$84,B2080)&gt;0,D2080*1.1,IF(COUNTIF(cis_DPH!$B$85:$B$171,B2080)&gt;0,D2080*1.2,"chyba"))</f>
        <v>0</v>
      </c>
      <c r="G2080" s="16" t="e">
        <f>_xlfn.XLOOKUP(Tabuľka9[[#This Row],[položka]],#REF!,#REF!)</f>
        <v>#REF!</v>
      </c>
      <c r="I2080" s="15">
        <f>Tabuľka9[[#This Row],[Aktuálna cena v RZ s DPH]]*Tabuľka9[[#This Row],[Priemerný odber za mesiac]]</f>
        <v>0</v>
      </c>
      <c r="K2080" s="17" t="e">
        <f>Tabuľka9[[#This Row],[Cena za MJ s DPH]]*Tabuľka9[[#This Row],[Predpokladaný odber počas 6 mesiacov]]</f>
        <v>#REF!</v>
      </c>
      <c r="L2080" s="1">
        <v>42195462</v>
      </c>
      <c r="M2080" t="e">
        <f>_xlfn.XLOOKUP(Tabuľka9[[#This Row],[IČO]],#REF!,#REF!)</f>
        <v>#REF!</v>
      </c>
      <c r="N2080" t="e">
        <f>_xlfn.XLOOKUP(Tabuľka9[[#This Row],[IČO]],#REF!,#REF!)</f>
        <v>#REF!</v>
      </c>
    </row>
    <row r="2081" spans="1:14" hidden="1" x14ac:dyDescent="0.35">
      <c r="A2081" t="s">
        <v>10</v>
      </c>
      <c r="B2081" t="s">
        <v>54</v>
      </c>
      <c r="C2081" t="s">
        <v>13</v>
      </c>
      <c r="E2081" s="10">
        <f>IF(COUNTIF(cis_DPH!$B$2:$B$84,B2081)&gt;0,D2081*1.1,IF(COUNTIF(cis_DPH!$B$85:$B$171,B2081)&gt;0,D2081*1.2,"chyba"))</f>
        <v>0</v>
      </c>
      <c r="G2081" s="16" t="e">
        <f>_xlfn.XLOOKUP(Tabuľka9[[#This Row],[položka]],#REF!,#REF!)</f>
        <v>#REF!</v>
      </c>
      <c r="I2081" s="15">
        <f>Tabuľka9[[#This Row],[Aktuálna cena v RZ s DPH]]*Tabuľka9[[#This Row],[Priemerný odber za mesiac]]</f>
        <v>0</v>
      </c>
      <c r="K2081" s="17" t="e">
        <f>Tabuľka9[[#This Row],[Cena za MJ s DPH]]*Tabuľka9[[#This Row],[Predpokladaný odber počas 6 mesiacov]]</f>
        <v>#REF!</v>
      </c>
      <c r="L2081" s="1">
        <v>42195462</v>
      </c>
      <c r="M2081" t="e">
        <f>_xlfn.XLOOKUP(Tabuľka9[[#This Row],[IČO]],#REF!,#REF!)</f>
        <v>#REF!</v>
      </c>
      <c r="N2081" t="e">
        <f>_xlfn.XLOOKUP(Tabuľka9[[#This Row],[IČO]],#REF!,#REF!)</f>
        <v>#REF!</v>
      </c>
    </row>
    <row r="2082" spans="1:14" hidden="1" x14ac:dyDescent="0.35">
      <c r="A2082" t="s">
        <v>10</v>
      </c>
      <c r="B2082" t="s">
        <v>55</v>
      </c>
      <c r="C2082" t="s">
        <v>13</v>
      </c>
      <c r="E2082" s="10">
        <f>IF(COUNTIF(cis_DPH!$B$2:$B$84,B2082)&gt;0,D2082*1.1,IF(COUNTIF(cis_DPH!$B$85:$B$171,B2082)&gt;0,D2082*1.2,"chyba"))</f>
        <v>0</v>
      </c>
      <c r="G2082" s="16" t="e">
        <f>_xlfn.XLOOKUP(Tabuľka9[[#This Row],[položka]],#REF!,#REF!)</f>
        <v>#REF!</v>
      </c>
      <c r="I2082" s="15">
        <f>Tabuľka9[[#This Row],[Aktuálna cena v RZ s DPH]]*Tabuľka9[[#This Row],[Priemerný odber za mesiac]]</f>
        <v>0</v>
      </c>
      <c r="K2082" s="17" t="e">
        <f>Tabuľka9[[#This Row],[Cena za MJ s DPH]]*Tabuľka9[[#This Row],[Predpokladaný odber počas 6 mesiacov]]</f>
        <v>#REF!</v>
      </c>
      <c r="L2082" s="1">
        <v>42195462</v>
      </c>
      <c r="M2082" t="e">
        <f>_xlfn.XLOOKUP(Tabuľka9[[#This Row],[IČO]],#REF!,#REF!)</f>
        <v>#REF!</v>
      </c>
      <c r="N2082" t="e">
        <f>_xlfn.XLOOKUP(Tabuľka9[[#This Row],[IČO]],#REF!,#REF!)</f>
        <v>#REF!</v>
      </c>
    </row>
    <row r="2083" spans="1:14" hidden="1" x14ac:dyDescent="0.35">
      <c r="A2083" t="s">
        <v>10</v>
      </c>
      <c r="B2083" t="s">
        <v>56</v>
      </c>
      <c r="C2083" t="s">
        <v>13</v>
      </c>
      <c r="D2083" s="9">
        <v>2</v>
      </c>
      <c r="E2083" s="10">
        <f>IF(COUNTIF(cis_DPH!$B$2:$B$84,B2083)&gt;0,D2083*1.1,IF(COUNTIF(cis_DPH!$B$85:$B$171,B2083)&gt;0,D2083*1.2,"chyba"))</f>
        <v>2.2000000000000002</v>
      </c>
      <c r="G2083" s="16" t="e">
        <f>_xlfn.XLOOKUP(Tabuľka9[[#This Row],[položka]],#REF!,#REF!)</f>
        <v>#REF!</v>
      </c>
      <c r="H2083">
        <v>3</v>
      </c>
      <c r="I2083" s="15">
        <f>Tabuľka9[[#This Row],[Aktuálna cena v RZ s DPH]]*Tabuľka9[[#This Row],[Priemerný odber za mesiac]]</f>
        <v>6.6000000000000005</v>
      </c>
      <c r="J2083">
        <v>21</v>
      </c>
      <c r="K2083" s="17" t="e">
        <f>Tabuľka9[[#This Row],[Cena za MJ s DPH]]*Tabuľka9[[#This Row],[Predpokladaný odber počas 6 mesiacov]]</f>
        <v>#REF!</v>
      </c>
      <c r="L2083" s="1">
        <v>42195462</v>
      </c>
      <c r="M2083" t="e">
        <f>_xlfn.XLOOKUP(Tabuľka9[[#This Row],[IČO]],#REF!,#REF!)</f>
        <v>#REF!</v>
      </c>
      <c r="N2083" t="e">
        <f>_xlfn.XLOOKUP(Tabuľka9[[#This Row],[IČO]],#REF!,#REF!)</f>
        <v>#REF!</v>
      </c>
    </row>
    <row r="2084" spans="1:14" hidden="1" x14ac:dyDescent="0.35">
      <c r="A2084" t="s">
        <v>10</v>
      </c>
      <c r="B2084" t="s">
        <v>57</v>
      </c>
      <c r="C2084" t="s">
        <v>13</v>
      </c>
      <c r="E2084" s="10">
        <f>IF(COUNTIF(cis_DPH!$B$2:$B$84,B2084)&gt;0,D2084*1.1,IF(COUNTIF(cis_DPH!$B$85:$B$171,B2084)&gt;0,D2084*1.2,"chyba"))</f>
        <v>0</v>
      </c>
      <c r="G2084" s="16" t="e">
        <f>_xlfn.XLOOKUP(Tabuľka9[[#This Row],[položka]],#REF!,#REF!)</f>
        <v>#REF!</v>
      </c>
      <c r="I2084" s="15">
        <f>Tabuľka9[[#This Row],[Aktuálna cena v RZ s DPH]]*Tabuľka9[[#This Row],[Priemerný odber za mesiac]]</f>
        <v>0</v>
      </c>
      <c r="K2084" s="17" t="e">
        <f>Tabuľka9[[#This Row],[Cena za MJ s DPH]]*Tabuľka9[[#This Row],[Predpokladaný odber počas 6 mesiacov]]</f>
        <v>#REF!</v>
      </c>
      <c r="L2084" s="1">
        <v>42195462</v>
      </c>
      <c r="M2084" t="e">
        <f>_xlfn.XLOOKUP(Tabuľka9[[#This Row],[IČO]],#REF!,#REF!)</f>
        <v>#REF!</v>
      </c>
      <c r="N2084" t="e">
        <f>_xlfn.XLOOKUP(Tabuľka9[[#This Row],[IČO]],#REF!,#REF!)</f>
        <v>#REF!</v>
      </c>
    </row>
    <row r="2085" spans="1:14" hidden="1" x14ac:dyDescent="0.35">
      <c r="A2085" t="s">
        <v>10</v>
      </c>
      <c r="B2085" t="s">
        <v>58</v>
      </c>
      <c r="C2085" t="s">
        <v>13</v>
      </c>
      <c r="E2085" s="10">
        <f>IF(COUNTIF(cis_DPH!$B$2:$B$84,B2085)&gt;0,D2085*1.1,IF(COUNTIF(cis_DPH!$B$85:$B$171,B2085)&gt;0,D2085*1.2,"chyba"))</f>
        <v>0</v>
      </c>
      <c r="G2085" s="16" t="e">
        <f>_xlfn.XLOOKUP(Tabuľka9[[#This Row],[položka]],#REF!,#REF!)</f>
        <v>#REF!</v>
      </c>
      <c r="I2085" s="15">
        <f>Tabuľka9[[#This Row],[Aktuálna cena v RZ s DPH]]*Tabuľka9[[#This Row],[Priemerný odber za mesiac]]</f>
        <v>0</v>
      </c>
      <c r="K2085" s="17" t="e">
        <f>Tabuľka9[[#This Row],[Cena za MJ s DPH]]*Tabuľka9[[#This Row],[Predpokladaný odber počas 6 mesiacov]]</f>
        <v>#REF!</v>
      </c>
      <c r="L2085" s="1">
        <v>42195462</v>
      </c>
      <c r="M2085" t="e">
        <f>_xlfn.XLOOKUP(Tabuľka9[[#This Row],[IČO]],#REF!,#REF!)</f>
        <v>#REF!</v>
      </c>
      <c r="N2085" t="e">
        <f>_xlfn.XLOOKUP(Tabuľka9[[#This Row],[IČO]],#REF!,#REF!)</f>
        <v>#REF!</v>
      </c>
    </row>
    <row r="2086" spans="1:14" hidden="1" x14ac:dyDescent="0.35">
      <c r="A2086" t="s">
        <v>10</v>
      </c>
      <c r="B2086" t="s">
        <v>59</v>
      </c>
      <c r="C2086" t="s">
        <v>13</v>
      </c>
      <c r="D2086" s="9">
        <v>2</v>
      </c>
      <c r="E2086" s="10">
        <f>IF(COUNTIF(cis_DPH!$B$2:$B$84,B2086)&gt;0,D2086*1.1,IF(COUNTIF(cis_DPH!$B$85:$B$171,B2086)&gt;0,D2086*1.2,"chyba"))</f>
        <v>2.4</v>
      </c>
      <c r="G2086" s="16" t="e">
        <f>_xlfn.XLOOKUP(Tabuľka9[[#This Row],[položka]],#REF!,#REF!)</f>
        <v>#REF!</v>
      </c>
      <c r="H2086">
        <v>1</v>
      </c>
      <c r="I2086" s="15">
        <f>Tabuľka9[[#This Row],[Aktuálna cena v RZ s DPH]]*Tabuľka9[[#This Row],[Priemerný odber za mesiac]]</f>
        <v>2.4</v>
      </c>
      <c r="J2086">
        <v>7</v>
      </c>
      <c r="K2086" s="17" t="e">
        <f>Tabuľka9[[#This Row],[Cena za MJ s DPH]]*Tabuľka9[[#This Row],[Predpokladaný odber počas 6 mesiacov]]</f>
        <v>#REF!</v>
      </c>
      <c r="L2086" s="1">
        <v>42195462</v>
      </c>
      <c r="M2086" t="e">
        <f>_xlfn.XLOOKUP(Tabuľka9[[#This Row],[IČO]],#REF!,#REF!)</f>
        <v>#REF!</v>
      </c>
      <c r="N2086" t="e">
        <f>_xlfn.XLOOKUP(Tabuľka9[[#This Row],[IČO]],#REF!,#REF!)</f>
        <v>#REF!</v>
      </c>
    </row>
    <row r="2087" spans="1:14" hidden="1" x14ac:dyDescent="0.35">
      <c r="A2087" t="s">
        <v>10</v>
      </c>
      <c r="B2087" t="s">
        <v>60</v>
      </c>
      <c r="C2087" t="s">
        <v>13</v>
      </c>
      <c r="E2087" s="10">
        <f>IF(COUNTIF(cis_DPH!$B$2:$B$84,B2087)&gt;0,D2087*1.1,IF(COUNTIF(cis_DPH!$B$85:$B$171,B2087)&gt;0,D2087*1.2,"chyba"))</f>
        <v>0</v>
      </c>
      <c r="G2087" s="16" t="e">
        <f>_xlfn.XLOOKUP(Tabuľka9[[#This Row],[položka]],#REF!,#REF!)</f>
        <v>#REF!</v>
      </c>
      <c r="I2087" s="15">
        <f>Tabuľka9[[#This Row],[Aktuálna cena v RZ s DPH]]*Tabuľka9[[#This Row],[Priemerný odber za mesiac]]</f>
        <v>0</v>
      </c>
      <c r="K2087" s="17" t="e">
        <f>Tabuľka9[[#This Row],[Cena za MJ s DPH]]*Tabuľka9[[#This Row],[Predpokladaný odber počas 6 mesiacov]]</f>
        <v>#REF!</v>
      </c>
      <c r="L2087" s="1">
        <v>42195462</v>
      </c>
      <c r="M2087" t="e">
        <f>_xlfn.XLOOKUP(Tabuľka9[[#This Row],[IČO]],#REF!,#REF!)</f>
        <v>#REF!</v>
      </c>
      <c r="N2087" t="e">
        <f>_xlfn.XLOOKUP(Tabuľka9[[#This Row],[IČO]],#REF!,#REF!)</f>
        <v>#REF!</v>
      </c>
    </row>
    <row r="2088" spans="1:14" hidden="1" x14ac:dyDescent="0.35">
      <c r="A2088" t="s">
        <v>10</v>
      </c>
      <c r="B2088" t="s">
        <v>61</v>
      </c>
      <c r="C2088" t="s">
        <v>19</v>
      </c>
      <c r="E2088" s="10">
        <f>IF(COUNTIF(cis_DPH!$B$2:$B$84,B2088)&gt;0,D2088*1.1,IF(COUNTIF(cis_DPH!$B$85:$B$171,B2088)&gt;0,D2088*1.2,"chyba"))</f>
        <v>0</v>
      </c>
      <c r="G2088" s="16" t="e">
        <f>_xlfn.XLOOKUP(Tabuľka9[[#This Row],[položka]],#REF!,#REF!)</f>
        <v>#REF!</v>
      </c>
      <c r="I2088" s="15">
        <f>Tabuľka9[[#This Row],[Aktuálna cena v RZ s DPH]]*Tabuľka9[[#This Row],[Priemerný odber za mesiac]]</f>
        <v>0</v>
      </c>
      <c r="K2088" s="17" t="e">
        <f>Tabuľka9[[#This Row],[Cena za MJ s DPH]]*Tabuľka9[[#This Row],[Predpokladaný odber počas 6 mesiacov]]</f>
        <v>#REF!</v>
      </c>
      <c r="L2088" s="1">
        <v>42195462</v>
      </c>
      <c r="M2088" t="e">
        <f>_xlfn.XLOOKUP(Tabuľka9[[#This Row],[IČO]],#REF!,#REF!)</f>
        <v>#REF!</v>
      </c>
      <c r="N2088" t="e">
        <f>_xlfn.XLOOKUP(Tabuľka9[[#This Row],[IČO]],#REF!,#REF!)</f>
        <v>#REF!</v>
      </c>
    </row>
    <row r="2089" spans="1:14" hidden="1" x14ac:dyDescent="0.35">
      <c r="A2089" t="s">
        <v>10</v>
      </c>
      <c r="B2089" t="s">
        <v>62</v>
      </c>
      <c r="C2089" t="s">
        <v>13</v>
      </c>
      <c r="E2089" s="10">
        <f>IF(COUNTIF(cis_DPH!$B$2:$B$84,B2089)&gt;0,D2089*1.1,IF(COUNTIF(cis_DPH!$B$85:$B$171,B2089)&gt;0,D2089*1.2,"chyba"))</f>
        <v>0</v>
      </c>
      <c r="G2089" s="16" t="e">
        <f>_xlfn.XLOOKUP(Tabuľka9[[#This Row],[položka]],#REF!,#REF!)</f>
        <v>#REF!</v>
      </c>
      <c r="I2089" s="15">
        <f>Tabuľka9[[#This Row],[Aktuálna cena v RZ s DPH]]*Tabuľka9[[#This Row],[Priemerný odber za mesiac]]</f>
        <v>0</v>
      </c>
      <c r="K2089" s="17" t="e">
        <f>Tabuľka9[[#This Row],[Cena za MJ s DPH]]*Tabuľka9[[#This Row],[Predpokladaný odber počas 6 mesiacov]]</f>
        <v>#REF!</v>
      </c>
      <c r="L2089" s="1">
        <v>42195462</v>
      </c>
      <c r="M2089" t="e">
        <f>_xlfn.XLOOKUP(Tabuľka9[[#This Row],[IČO]],#REF!,#REF!)</f>
        <v>#REF!</v>
      </c>
      <c r="N2089" t="e">
        <f>_xlfn.XLOOKUP(Tabuľka9[[#This Row],[IČO]],#REF!,#REF!)</f>
        <v>#REF!</v>
      </c>
    </row>
    <row r="2090" spans="1:14" hidden="1" x14ac:dyDescent="0.35">
      <c r="A2090" t="s">
        <v>10</v>
      </c>
      <c r="B2090" t="s">
        <v>63</v>
      </c>
      <c r="C2090" t="s">
        <v>13</v>
      </c>
      <c r="E2090" s="10">
        <f>IF(COUNTIF(cis_DPH!$B$2:$B$84,B2090)&gt;0,D2090*1.1,IF(COUNTIF(cis_DPH!$B$85:$B$171,B2090)&gt;0,D2090*1.2,"chyba"))</f>
        <v>0</v>
      </c>
      <c r="G2090" s="16" t="e">
        <f>_xlfn.XLOOKUP(Tabuľka9[[#This Row],[položka]],#REF!,#REF!)</f>
        <v>#REF!</v>
      </c>
      <c r="I2090" s="15">
        <f>Tabuľka9[[#This Row],[Aktuálna cena v RZ s DPH]]*Tabuľka9[[#This Row],[Priemerný odber za mesiac]]</f>
        <v>0</v>
      </c>
      <c r="K2090" s="17" t="e">
        <f>Tabuľka9[[#This Row],[Cena za MJ s DPH]]*Tabuľka9[[#This Row],[Predpokladaný odber počas 6 mesiacov]]</f>
        <v>#REF!</v>
      </c>
      <c r="L2090" s="1">
        <v>42195462</v>
      </c>
      <c r="M2090" t="e">
        <f>_xlfn.XLOOKUP(Tabuľka9[[#This Row],[IČO]],#REF!,#REF!)</f>
        <v>#REF!</v>
      </c>
      <c r="N2090" t="e">
        <f>_xlfn.XLOOKUP(Tabuľka9[[#This Row],[IČO]],#REF!,#REF!)</f>
        <v>#REF!</v>
      </c>
    </row>
    <row r="2091" spans="1:14" hidden="1" x14ac:dyDescent="0.35">
      <c r="A2091" t="s">
        <v>10</v>
      </c>
      <c r="B2091" t="s">
        <v>64</v>
      </c>
      <c r="C2091" t="s">
        <v>19</v>
      </c>
      <c r="E2091" s="10">
        <f>IF(COUNTIF(cis_DPH!$B$2:$B$84,B2091)&gt;0,D2091*1.1,IF(COUNTIF(cis_DPH!$B$85:$B$171,B2091)&gt;0,D2091*1.2,"chyba"))</f>
        <v>0</v>
      </c>
      <c r="G2091" s="16" t="e">
        <f>_xlfn.XLOOKUP(Tabuľka9[[#This Row],[položka]],#REF!,#REF!)</f>
        <v>#REF!</v>
      </c>
      <c r="I2091" s="15">
        <f>Tabuľka9[[#This Row],[Aktuálna cena v RZ s DPH]]*Tabuľka9[[#This Row],[Priemerný odber za mesiac]]</f>
        <v>0</v>
      </c>
      <c r="K2091" s="17" t="e">
        <f>Tabuľka9[[#This Row],[Cena za MJ s DPH]]*Tabuľka9[[#This Row],[Predpokladaný odber počas 6 mesiacov]]</f>
        <v>#REF!</v>
      </c>
      <c r="L2091" s="1">
        <v>42195462</v>
      </c>
      <c r="M2091" t="e">
        <f>_xlfn.XLOOKUP(Tabuľka9[[#This Row],[IČO]],#REF!,#REF!)</f>
        <v>#REF!</v>
      </c>
      <c r="N2091" t="e">
        <f>_xlfn.XLOOKUP(Tabuľka9[[#This Row],[IČO]],#REF!,#REF!)</f>
        <v>#REF!</v>
      </c>
    </row>
    <row r="2092" spans="1:14" hidden="1" x14ac:dyDescent="0.35">
      <c r="A2092" t="s">
        <v>10</v>
      </c>
      <c r="B2092" t="s">
        <v>65</v>
      </c>
      <c r="C2092" t="s">
        <v>19</v>
      </c>
      <c r="D2092" s="9">
        <v>1.2</v>
      </c>
      <c r="E2092" s="10">
        <f>IF(COUNTIF(cis_DPH!$B$2:$B$84,B2092)&gt;0,D2092*1.1,IF(COUNTIF(cis_DPH!$B$85:$B$171,B2092)&gt;0,D2092*1.2,"chyba"))</f>
        <v>1.32</v>
      </c>
      <c r="G2092" s="16" t="e">
        <f>_xlfn.XLOOKUP(Tabuľka9[[#This Row],[položka]],#REF!,#REF!)</f>
        <v>#REF!</v>
      </c>
      <c r="H2092">
        <v>5</v>
      </c>
      <c r="I2092" s="15">
        <f>Tabuľka9[[#This Row],[Aktuálna cena v RZ s DPH]]*Tabuľka9[[#This Row],[Priemerný odber za mesiac]]</f>
        <v>6.6000000000000005</v>
      </c>
      <c r="J2092">
        <v>35</v>
      </c>
      <c r="K2092" s="17" t="e">
        <f>Tabuľka9[[#This Row],[Cena za MJ s DPH]]*Tabuľka9[[#This Row],[Predpokladaný odber počas 6 mesiacov]]</f>
        <v>#REF!</v>
      </c>
      <c r="L2092" s="1">
        <v>42195462</v>
      </c>
      <c r="M2092" t="e">
        <f>_xlfn.XLOOKUP(Tabuľka9[[#This Row],[IČO]],#REF!,#REF!)</f>
        <v>#REF!</v>
      </c>
      <c r="N2092" t="e">
        <f>_xlfn.XLOOKUP(Tabuľka9[[#This Row],[IČO]],#REF!,#REF!)</f>
        <v>#REF!</v>
      </c>
    </row>
    <row r="2093" spans="1:14" hidden="1" x14ac:dyDescent="0.35">
      <c r="A2093" t="s">
        <v>10</v>
      </c>
      <c r="B2093" t="s">
        <v>66</v>
      </c>
      <c r="C2093" t="s">
        <v>19</v>
      </c>
      <c r="E2093" s="10">
        <f>IF(COUNTIF(cis_DPH!$B$2:$B$84,B2093)&gt;0,D2093*1.1,IF(COUNTIF(cis_DPH!$B$85:$B$171,B2093)&gt;0,D2093*1.2,"chyba"))</f>
        <v>0</v>
      </c>
      <c r="G2093" s="16" t="e">
        <f>_xlfn.XLOOKUP(Tabuľka9[[#This Row],[položka]],#REF!,#REF!)</f>
        <v>#REF!</v>
      </c>
      <c r="I2093" s="15">
        <f>Tabuľka9[[#This Row],[Aktuálna cena v RZ s DPH]]*Tabuľka9[[#This Row],[Priemerný odber za mesiac]]</f>
        <v>0</v>
      </c>
      <c r="K2093" s="17" t="e">
        <f>Tabuľka9[[#This Row],[Cena za MJ s DPH]]*Tabuľka9[[#This Row],[Predpokladaný odber počas 6 mesiacov]]</f>
        <v>#REF!</v>
      </c>
      <c r="L2093" s="1">
        <v>42195462</v>
      </c>
      <c r="M2093" t="e">
        <f>_xlfn.XLOOKUP(Tabuľka9[[#This Row],[IČO]],#REF!,#REF!)</f>
        <v>#REF!</v>
      </c>
      <c r="N2093" t="e">
        <f>_xlfn.XLOOKUP(Tabuľka9[[#This Row],[IČO]],#REF!,#REF!)</f>
        <v>#REF!</v>
      </c>
    </row>
    <row r="2094" spans="1:14" hidden="1" x14ac:dyDescent="0.35">
      <c r="A2094" t="s">
        <v>10</v>
      </c>
      <c r="B2094" t="s">
        <v>67</v>
      </c>
      <c r="C2094" t="s">
        <v>13</v>
      </c>
      <c r="E2094" s="10">
        <f>IF(COUNTIF(cis_DPH!$B$2:$B$84,B2094)&gt;0,D2094*1.1,IF(COUNTIF(cis_DPH!$B$85:$B$171,B2094)&gt;0,D2094*1.2,"chyba"))</f>
        <v>0</v>
      </c>
      <c r="G2094" s="16" t="e">
        <f>_xlfn.XLOOKUP(Tabuľka9[[#This Row],[položka]],#REF!,#REF!)</f>
        <v>#REF!</v>
      </c>
      <c r="I2094" s="15">
        <f>Tabuľka9[[#This Row],[Aktuálna cena v RZ s DPH]]*Tabuľka9[[#This Row],[Priemerný odber za mesiac]]</f>
        <v>0</v>
      </c>
      <c r="K2094" s="17" t="e">
        <f>Tabuľka9[[#This Row],[Cena za MJ s DPH]]*Tabuľka9[[#This Row],[Predpokladaný odber počas 6 mesiacov]]</f>
        <v>#REF!</v>
      </c>
      <c r="L2094" s="1">
        <v>42195462</v>
      </c>
      <c r="M2094" t="e">
        <f>_xlfn.XLOOKUP(Tabuľka9[[#This Row],[IČO]],#REF!,#REF!)</f>
        <v>#REF!</v>
      </c>
      <c r="N2094" t="e">
        <f>_xlfn.XLOOKUP(Tabuľka9[[#This Row],[IČO]],#REF!,#REF!)</f>
        <v>#REF!</v>
      </c>
    </row>
    <row r="2095" spans="1:14" hidden="1" x14ac:dyDescent="0.35">
      <c r="A2095" t="s">
        <v>10</v>
      </c>
      <c r="B2095" t="s">
        <v>68</v>
      </c>
      <c r="C2095" t="s">
        <v>13</v>
      </c>
      <c r="D2095" s="9">
        <v>1</v>
      </c>
      <c r="E2095" s="10">
        <f>IF(COUNTIF(cis_DPH!$B$2:$B$84,B2095)&gt;0,D2095*1.1,IF(COUNTIF(cis_DPH!$B$85:$B$171,B2095)&gt;0,D2095*1.2,"chyba"))</f>
        <v>1.1000000000000001</v>
      </c>
      <c r="G2095" s="16" t="e">
        <f>_xlfn.XLOOKUP(Tabuľka9[[#This Row],[položka]],#REF!,#REF!)</f>
        <v>#REF!</v>
      </c>
      <c r="H2095">
        <v>12</v>
      </c>
      <c r="I2095" s="15">
        <f>Tabuľka9[[#This Row],[Aktuálna cena v RZ s DPH]]*Tabuľka9[[#This Row],[Priemerný odber za mesiac]]</f>
        <v>13.200000000000001</v>
      </c>
      <c r="J2095">
        <v>70</v>
      </c>
      <c r="K2095" s="17" t="e">
        <f>Tabuľka9[[#This Row],[Cena za MJ s DPH]]*Tabuľka9[[#This Row],[Predpokladaný odber počas 6 mesiacov]]</f>
        <v>#REF!</v>
      </c>
      <c r="L2095" s="1">
        <v>42195462</v>
      </c>
      <c r="M2095" t="e">
        <f>_xlfn.XLOOKUP(Tabuľka9[[#This Row],[IČO]],#REF!,#REF!)</f>
        <v>#REF!</v>
      </c>
      <c r="N2095" t="e">
        <f>_xlfn.XLOOKUP(Tabuľka9[[#This Row],[IČO]],#REF!,#REF!)</f>
        <v>#REF!</v>
      </c>
    </row>
    <row r="2096" spans="1:14" hidden="1" x14ac:dyDescent="0.35">
      <c r="A2096" t="s">
        <v>10</v>
      </c>
      <c r="B2096" t="s">
        <v>69</v>
      </c>
      <c r="C2096" t="s">
        <v>13</v>
      </c>
      <c r="E2096" s="10">
        <f>IF(COUNTIF(cis_DPH!$B$2:$B$84,B2096)&gt;0,D2096*1.1,IF(COUNTIF(cis_DPH!$B$85:$B$171,B2096)&gt;0,D2096*1.2,"chyba"))</f>
        <v>0</v>
      </c>
      <c r="G2096" s="16" t="e">
        <f>_xlfn.XLOOKUP(Tabuľka9[[#This Row],[položka]],#REF!,#REF!)</f>
        <v>#REF!</v>
      </c>
      <c r="I2096" s="15">
        <f>Tabuľka9[[#This Row],[Aktuálna cena v RZ s DPH]]*Tabuľka9[[#This Row],[Priemerný odber za mesiac]]</f>
        <v>0</v>
      </c>
      <c r="K2096" s="17" t="e">
        <f>Tabuľka9[[#This Row],[Cena za MJ s DPH]]*Tabuľka9[[#This Row],[Predpokladaný odber počas 6 mesiacov]]</f>
        <v>#REF!</v>
      </c>
      <c r="L2096" s="1">
        <v>42195462</v>
      </c>
      <c r="M2096" t="e">
        <f>_xlfn.XLOOKUP(Tabuľka9[[#This Row],[IČO]],#REF!,#REF!)</f>
        <v>#REF!</v>
      </c>
      <c r="N2096" t="e">
        <f>_xlfn.XLOOKUP(Tabuľka9[[#This Row],[IČO]],#REF!,#REF!)</f>
        <v>#REF!</v>
      </c>
    </row>
    <row r="2097" spans="1:14" hidden="1" x14ac:dyDescent="0.35">
      <c r="A2097" t="s">
        <v>10</v>
      </c>
      <c r="B2097" t="s">
        <v>70</v>
      </c>
      <c r="C2097" t="s">
        <v>13</v>
      </c>
      <c r="E2097" s="10">
        <f>IF(COUNTIF(cis_DPH!$B$2:$B$84,B2097)&gt;0,D2097*1.1,IF(COUNTIF(cis_DPH!$B$85:$B$171,B2097)&gt;0,D2097*1.2,"chyba"))</f>
        <v>0</v>
      </c>
      <c r="G2097" s="16" t="e">
        <f>_xlfn.XLOOKUP(Tabuľka9[[#This Row],[položka]],#REF!,#REF!)</f>
        <v>#REF!</v>
      </c>
      <c r="I2097" s="15">
        <f>Tabuľka9[[#This Row],[Aktuálna cena v RZ s DPH]]*Tabuľka9[[#This Row],[Priemerný odber za mesiac]]</f>
        <v>0</v>
      </c>
      <c r="K2097" s="17" t="e">
        <f>Tabuľka9[[#This Row],[Cena za MJ s DPH]]*Tabuľka9[[#This Row],[Predpokladaný odber počas 6 mesiacov]]</f>
        <v>#REF!</v>
      </c>
      <c r="L2097" s="1">
        <v>42195462</v>
      </c>
      <c r="M2097" t="e">
        <f>_xlfn.XLOOKUP(Tabuľka9[[#This Row],[IČO]],#REF!,#REF!)</f>
        <v>#REF!</v>
      </c>
      <c r="N2097" t="e">
        <f>_xlfn.XLOOKUP(Tabuľka9[[#This Row],[IČO]],#REF!,#REF!)</f>
        <v>#REF!</v>
      </c>
    </row>
    <row r="2098" spans="1:14" hidden="1" x14ac:dyDescent="0.35">
      <c r="A2098" t="s">
        <v>10</v>
      </c>
      <c r="B2098" t="s">
        <v>71</v>
      </c>
      <c r="C2098" t="s">
        <v>13</v>
      </c>
      <c r="E2098" s="10">
        <f>IF(COUNTIF(cis_DPH!$B$2:$B$84,B2098)&gt;0,D2098*1.1,IF(COUNTIF(cis_DPH!$B$85:$B$171,B2098)&gt;0,D2098*1.2,"chyba"))</f>
        <v>0</v>
      </c>
      <c r="G2098" s="16" t="e">
        <f>_xlfn.XLOOKUP(Tabuľka9[[#This Row],[položka]],#REF!,#REF!)</f>
        <v>#REF!</v>
      </c>
      <c r="I2098" s="15">
        <f>Tabuľka9[[#This Row],[Aktuálna cena v RZ s DPH]]*Tabuľka9[[#This Row],[Priemerný odber za mesiac]]</f>
        <v>0</v>
      </c>
      <c r="K2098" s="17" t="e">
        <f>Tabuľka9[[#This Row],[Cena za MJ s DPH]]*Tabuľka9[[#This Row],[Predpokladaný odber počas 6 mesiacov]]</f>
        <v>#REF!</v>
      </c>
      <c r="L2098" s="1">
        <v>42195462</v>
      </c>
      <c r="M2098" t="e">
        <f>_xlfn.XLOOKUP(Tabuľka9[[#This Row],[IČO]],#REF!,#REF!)</f>
        <v>#REF!</v>
      </c>
      <c r="N2098" t="e">
        <f>_xlfn.XLOOKUP(Tabuľka9[[#This Row],[IČO]],#REF!,#REF!)</f>
        <v>#REF!</v>
      </c>
    </row>
    <row r="2099" spans="1:14" hidden="1" x14ac:dyDescent="0.35">
      <c r="A2099" t="s">
        <v>10</v>
      </c>
      <c r="B2099" t="s">
        <v>72</v>
      </c>
      <c r="C2099" t="s">
        <v>13</v>
      </c>
      <c r="E2099" s="10">
        <f>IF(COUNTIF(cis_DPH!$B$2:$B$84,B2099)&gt;0,D2099*1.1,IF(COUNTIF(cis_DPH!$B$85:$B$171,B2099)&gt;0,D2099*1.2,"chyba"))</f>
        <v>0</v>
      </c>
      <c r="G2099" s="16" t="e">
        <f>_xlfn.XLOOKUP(Tabuľka9[[#This Row],[položka]],#REF!,#REF!)</f>
        <v>#REF!</v>
      </c>
      <c r="I2099" s="15">
        <f>Tabuľka9[[#This Row],[Aktuálna cena v RZ s DPH]]*Tabuľka9[[#This Row],[Priemerný odber za mesiac]]</f>
        <v>0</v>
      </c>
      <c r="K2099" s="17" t="e">
        <f>Tabuľka9[[#This Row],[Cena za MJ s DPH]]*Tabuľka9[[#This Row],[Predpokladaný odber počas 6 mesiacov]]</f>
        <v>#REF!</v>
      </c>
      <c r="L2099" s="1">
        <v>42195462</v>
      </c>
      <c r="M2099" t="e">
        <f>_xlfn.XLOOKUP(Tabuľka9[[#This Row],[IČO]],#REF!,#REF!)</f>
        <v>#REF!</v>
      </c>
      <c r="N2099" t="e">
        <f>_xlfn.XLOOKUP(Tabuľka9[[#This Row],[IČO]],#REF!,#REF!)</f>
        <v>#REF!</v>
      </c>
    </row>
    <row r="2100" spans="1:14" hidden="1" x14ac:dyDescent="0.35">
      <c r="A2100" t="s">
        <v>10</v>
      </c>
      <c r="B2100" t="s">
        <v>73</v>
      </c>
      <c r="C2100" t="s">
        <v>13</v>
      </c>
      <c r="E2100" s="10">
        <f>IF(COUNTIF(cis_DPH!$B$2:$B$84,B2100)&gt;0,D2100*1.1,IF(COUNTIF(cis_DPH!$B$85:$B$171,B2100)&gt;0,D2100*1.2,"chyba"))</f>
        <v>0</v>
      </c>
      <c r="G2100" s="16" t="e">
        <f>_xlfn.XLOOKUP(Tabuľka9[[#This Row],[položka]],#REF!,#REF!)</f>
        <v>#REF!</v>
      </c>
      <c r="I2100" s="15">
        <f>Tabuľka9[[#This Row],[Aktuálna cena v RZ s DPH]]*Tabuľka9[[#This Row],[Priemerný odber za mesiac]]</f>
        <v>0</v>
      </c>
      <c r="K2100" s="17" t="e">
        <f>Tabuľka9[[#This Row],[Cena za MJ s DPH]]*Tabuľka9[[#This Row],[Predpokladaný odber počas 6 mesiacov]]</f>
        <v>#REF!</v>
      </c>
      <c r="L2100" s="1">
        <v>42195462</v>
      </c>
      <c r="M2100" t="e">
        <f>_xlfn.XLOOKUP(Tabuľka9[[#This Row],[IČO]],#REF!,#REF!)</f>
        <v>#REF!</v>
      </c>
      <c r="N2100" t="e">
        <f>_xlfn.XLOOKUP(Tabuľka9[[#This Row],[IČO]],#REF!,#REF!)</f>
        <v>#REF!</v>
      </c>
    </row>
    <row r="2101" spans="1:14" hidden="1" x14ac:dyDescent="0.35">
      <c r="A2101" t="s">
        <v>10</v>
      </c>
      <c r="B2101" t="s">
        <v>74</v>
      </c>
      <c r="C2101" t="s">
        <v>13</v>
      </c>
      <c r="D2101" s="9">
        <v>0.45</v>
      </c>
      <c r="E2101" s="10">
        <f>IF(COUNTIF(cis_DPH!$B$2:$B$84,B2101)&gt;0,D2101*1.1,IF(COUNTIF(cis_DPH!$B$85:$B$171,B2101)&gt;0,D2101*1.2,"chyba"))</f>
        <v>0.49500000000000005</v>
      </c>
      <c r="G2101" s="16" t="e">
        <f>_xlfn.XLOOKUP(Tabuľka9[[#This Row],[položka]],#REF!,#REF!)</f>
        <v>#REF!</v>
      </c>
      <c r="H2101">
        <v>200</v>
      </c>
      <c r="I2101" s="15">
        <f>Tabuľka9[[#This Row],[Aktuálna cena v RZ s DPH]]*Tabuľka9[[#This Row],[Priemerný odber za mesiac]]</f>
        <v>99.000000000000014</v>
      </c>
      <c r="J2101">
        <v>1400</v>
      </c>
      <c r="K2101" s="17" t="e">
        <f>Tabuľka9[[#This Row],[Cena za MJ s DPH]]*Tabuľka9[[#This Row],[Predpokladaný odber počas 6 mesiacov]]</f>
        <v>#REF!</v>
      </c>
      <c r="L2101" s="1">
        <v>42195462</v>
      </c>
      <c r="M2101" t="e">
        <f>_xlfn.XLOOKUP(Tabuľka9[[#This Row],[IČO]],#REF!,#REF!)</f>
        <v>#REF!</v>
      </c>
      <c r="N2101" t="e">
        <f>_xlfn.XLOOKUP(Tabuľka9[[#This Row],[IČO]],#REF!,#REF!)</f>
        <v>#REF!</v>
      </c>
    </row>
    <row r="2102" spans="1:14" hidden="1" x14ac:dyDescent="0.35">
      <c r="A2102" t="s">
        <v>10</v>
      </c>
      <c r="B2102" t="s">
        <v>75</v>
      </c>
      <c r="C2102" t="s">
        <v>13</v>
      </c>
      <c r="E2102" s="10">
        <f>IF(COUNTIF(cis_DPH!$B$2:$B$84,B2102)&gt;0,D2102*1.1,IF(COUNTIF(cis_DPH!$B$85:$B$171,B2102)&gt;0,D2102*1.2,"chyba"))</f>
        <v>0</v>
      </c>
      <c r="G2102" s="16" t="e">
        <f>_xlfn.XLOOKUP(Tabuľka9[[#This Row],[položka]],#REF!,#REF!)</f>
        <v>#REF!</v>
      </c>
      <c r="I2102" s="15">
        <f>Tabuľka9[[#This Row],[Aktuálna cena v RZ s DPH]]*Tabuľka9[[#This Row],[Priemerný odber za mesiac]]</f>
        <v>0</v>
      </c>
      <c r="K2102" s="17" t="e">
        <f>Tabuľka9[[#This Row],[Cena za MJ s DPH]]*Tabuľka9[[#This Row],[Predpokladaný odber počas 6 mesiacov]]</f>
        <v>#REF!</v>
      </c>
      <c r="L2102" s="1">
        <v>42195462</v>
      </c>
      <c r="M2102" t="e">
        <f>_xlfn.XLOOKUP(Tabuľka9[[#This Row],[IČO]],#REF!,#REF!)</f>
        <v>#REF!</v>
      </c>
      <c r="N2102" t="e">
        <f>_xlfn.XLOOKUP(Tabuľka9[[#This Row],[IČO]],#REF!,#REF!)</f>
        <v>#REF!</v>
      </c>
    </row>
    <row r="2103" spans="1:14" hidden="1" x14ac:dyDescent="0.35">
      <c r="A2103" t="s">
        <v>10</v>
      </c>
      <c r="B2103" t="s">
        <v>76</v>
      </c>
      <c r="C2103" t="s">
        <v>13</v>
      </c>
      <c r="E2103" s="10">
        <f>IF(COUNTIF(cis_DPH!$B$2:$B$84,B2103)&gt;0,D2103*1.1,IF(COUNTIF(cis_DPH!$B$85:$B$171,B2103)&gt;0,D2103*1.2,"chyba"))</f>
        <v>0</v>
      </c>
      <c r="G2103" s="16" t="e">
        <f>_xlfn.XLOOKUP(Tabuľka9[[#This Row],[položka]],#REF!,#REF!)</f>
        <v>#REF!</v>
      </c>
      <c r="I2103" s="15">
        <f>Tabuľka9[[#This Row],[Aktuálna cena v RZ s DPH]]*Tabuľka9[[#This Row],[Priemerný odber za mesiac]]</f>
        <v>0</v>
      </c>
      <c r="K2103" s="17" t="e">
        <f>Tabuľka9[[#This Row],[Cena za MJ s DPH]]*Tabuľka9[[#This Row],[Predpokladaný odber počas 6 mesiacov]]</f>
        <v>#REF!</v>
      </c>
      <c r="L2103" s="1">
        <v>42195462</v>
      </c>
      <c r="M2103" t="e">
        <f>_xlfn.XLOOKUP(Tabuľka9[[#This Row],[IČO]],#REF!,#REF!)</f>
        <v>#REF!</v>
      </c>
      <c r="N2103" t="e">
        <f>_xlfn.XLOOKUP(Tabuľka9[[#This Row],[IČO]],#REF!,#REF!)</f>
        <v>#REF!</v>
      </c>
    </row>
    <row r="2104" spans="1:14" hidden="1" x14ac:dyDescent="0.35">
      <c r="A2104" t="s">
        <v>10</v>
      </c>
      <c r="B2104" t="s">
        <v>77</v>
      </c>
      <c r="C2104" t="s">
        <v>13</v>
      </c>
      <c r="E2104" s="10">
        <f>IF(COUNTIF(cis_DPH!$B$2:$B$84,B2104)&gt;0,D2104*1.1,IF(COUNTIF(cis_DPH!$B$85:$B$171,B2104)&gt;0,D2104*1.2,"chyba"))</f>
        <v>0</v>
      </c>
      <c r="G2104" s="16" t="e">
        <f>_xlfn.XLOOKUP(Tabuľka9[[#This Row],[položka]],#REF!,#REF!)</f>
        <v>#REF!</v>
      </c>
      <c r="I2104" s="15">
        <f>Tabuľka9[[#This Row],[Aktuálna cena v RZ s DPH]]*Tabuľka9[[#This Row],[Priemerný odber za mesiac]]</f>
        <v>0</v>
      </c>
      <c r="K2104" s="17" t="e">
        <f>Tabuľka9[[#This Row],[Cena za MJ s DPH]]*Tabuľka9[[#This Row],[Predpokladaný odber počas 6 mesiacov]]</f>
        <v>#REF!</v>
      </c>
      <c r="L2104" s="1">
        <v>42195462</v>
      </c>
      <c r="M2104" t="e">
        <f>_xlfn.XLOOKUP(Tabuľka9[[#This Row],[IČO]],#REF!,#REF!)</f>
        <v>#REF!</v>
      </c>
      <c r="N2104" t="e">
        <f>_xlfn.XLOOKUP(Tabuľka9[[#This Row],[IČO]],#REF!,#REF!)</f>
        <v>#REF!</v>
      </c>
    </row>
    <row r="2105" spans="1:14" hidden="1" x14ac:dyDescent="0.35">
      <c r="A2105" t="s">
        <v>10</v>
      </c>
      <c r="B2105" t="s">
        <v>78</v>
      </c>
      <c r="C2105" t="s">
        <v>13</v>
      </c>
      <c r="E2105" s="10">
        <f>IF(COUNTIF(cis_DPH!$B$2:$B$84,B2105)&gt;0,D2105*1.1,IF(COUNTIF(cis_DPH!$B$85:$B$171,B2105)&gt;0,D2105*1.2,"chyba"))</f>
        <v>0</v>
      </c>
      <c r="G2105" s="16" t="e">
        <f>_xlfn.XLOOKUP(Tabuľka9[[#This Row],[položka]],#REF!,#REF!)</f>
        <v>#REF!</v>
      </c>
      <c r="I2105" s="15">
        <f>Tabuľka9[[#This Row],[Aktuálna cena v RZ s DPH]]*Tabuľka9[[#This Row],[Priemerný odber za mesiac]]</f>
        <v>0</v>
      </c>
      <c r="K2105" s="17" t="e">
        <f>Tabuľka9[[#This Row],[Cena za MJ s DPH]]*Tabuľka9[[#This Row],[Predpokladaný odber počas 6 mesiacov]]</f>
        <v>#REF!</v>
      </c>
      <c r="L2105" s="1">
        <v>42195462</v>
      </c>
      <c r="M2105" t="e">
        <f>_xlfn.XLOOKUP(Tabuľka9[[#This Row],[IČO]],#REF!,#REF!)</f>
        <v>#REF!</v>
      </c>
      <c r="N2105" t="e">
        <f>_xlfn.XLOOKUP(Tabuľka9[[#This Row],[IČO]],#REF!,#REF!)</f>
        <v>#REF!</v>
      </c>
    </row>
    <row r="2106" spans="1:14" hidden="1" x14ac:dyDescent="0.35">
      <c r="A2106" t="s">
        <v>10</v>
      </c>
      <c r="B2106" t="s">
        <v>79</v>
      </c>
      <c r="C2106" t="s">
        <v>13</v>
      </c>
      <c r="E2106" s="10">
        <f>IF(COUNTIF(cis_DPH!$B$2:$B$84,B2106)&gt;0,D2106*1.1,IF(COUNTIF(cis_DPH!$B$85:$B$171,B2106)&gt;0,D2106*1.2,"chyba"))</f>
        <v>0</v>
      </c>
      <c r="G2106" s="16" t="e">
        <f>_xlfn.XLOOKUP(Tabuľka9[[#This Row],[položka]],#REF!,#REF!)</f>
        <v>#REF!</v>
      </c>
      <c r="I2106" s="15">
        <f>Tabuľka9[[#This Row],[Aktuálna cena v RZ s DPH]]*Tabuľka9[[#This Row],[Priemerný odber za mesiac]]</f>
        <v>0</v>
      </c>
      <c r="K2106" s="17" t="e">
        <f>Tabuľka9[[#This Row],[Cena za MJ s DPH]]*Tabuľka9[[#This Row],[Predpokladaný odber počas 6 mesiacov]]</f>
        <v>#REF!</v>
      </c>
      <c r="L2106" s="1">
        <v>42195462</v>
      </c>
      <c r="M2106" t="e">
        <f>_xlfn.XLOOKUP(Tabuľka9[[#This Row],[IČO]],#REF!,#REF!)</f>
        <v>#REF!</v>
      </c>
      <c r="N2106" t="e">
        <f>_xlfn.XLOOKUP(Tabuľka9[[#This Row],[IČO]],#REF!,#REF!)</f>
        <v>#REF!</v>
      </c>
    </row>
    <row r="2107" spans="1:14" hidden="1" x14ac:dyDescent="0.35">
      <c r="A2107" t="s">
        <v>10</v>
      </c>
      <c r="B2107" t="s">
        <v>80</v>
      </c>
      <c r="C2107" t="s">
        <v>13</v>
      </c>
      <c r="E2107" s="10">
        <f>IF(COUNTIF(cis_DPH!$B$2:$B$84,B2107)&gt;0,D2107*1.1,IF(COUNTIF(cis_DPH!$B$85:$B$171,B2107)&gt;0,D2107*1.2,"chyba"))</f>
        <v>0</v>
      </c>
      <c r="G2107" s="16" t="e">
        <f>_xlfn.XLOOKUP(Tabuľka9[[#This Row],[položka]],#REF!,#REF!)</f>
        <v>#REF!</v>
      </c>
      <c r="I2107" s="15">
        <f>Tabuľka9[[#This Row],[Aktuálna cena v RZ s DPH]]*Tabuľka9[[#This Row],[Priemerný odber za mesiac]]</f>
        <v>0</v>
      </c>
      <c r="K2107" s="17" t="e">
        <f>Tabuľka9[[#This Row],[Cena za MJ s DPH]]*Tabuľka9[[#This Row],[Predpokladaný odber počas 6 mesiacov]]</f>
        <v>#REF!</v>
      </c>
      <c r="L2107" s="1">
        <v>42195462</v>
      </c>
      <c r="M2107" t="e">
        <f>_xlfn.XLOOKUP(Tabuľka9[[#This Row],[IČO]],#REF!,#REF!)</f>
        <v>#REF!</v>
      </c>
      <c r="N2107" t="e">
        <f>_xlfn.XLOOKUP(Tabuľka9[[#This Row],[IČO]],#REF!,#REF!)</f>
        <v>#REF!</v>
      </c>
    </row>
    <row r="2108" spans="1:14" hidden="1" x14ac:dyDescent="0.35">
      <c r="A2108" t="s">
        <v>81</v>
      </c>
      <c r="B2108" t="s">
        <v>82</v>
      </c>
      <c r="C2108" t="s">
        <v>19</v>
      </c>
      <c r="E2108" s="10">
        <f>IF(COUNTIF(cis_DPH!$B$2:$B$84,B2108)&gt;0,D2108*1.1,IF(COUNTIF(cis_DPH!$B$85:$B$171,B2108)&gt;0,D2108*1.2,"chyba"))</f>
        <v>0</v>
      </c>
      <c r="G2108" s="16" t="e">
        <f>_xlfn.XLOOKUP(Tabuľka9[[#This Row],[položka]],#REF!,#REF!)</f>
        <v>#REF!</v>
      </c>
      <c r="I2108" s="15">
        <f>Tabuľka9[[#This Row],[Aktuálna cena v RZ s DPH]]*Tabuľka9[[#This Row],[Priemerný odber za mesiac]]</f>
        <v>0</v>
      </c>
      <c r="K2108" s="17" t="e">
        <f>Tabuľka9[[#This Row],[Cena za MJ s DPH]]*Tabuľka9[[#This Row],[Predpokladaný odber počas 6 mesiacov]]</f>
        <v>#REF!</v>
      </c>
      <c r="L2108" s="1">
        <v>52757048</v>
      </c>
      <c r="M2108" t="e">
        <f>_xlfn.XLOOKUP(Tabuľka9[[#This Row],[IČO]],#REF!,#REF!)</f>
        <v>#REF!</v>
      </c>
      <c r="N2108" t="e">
        <f>_xlfn.XLOOKUP(Tabuľka9[[#This Row],[IČO]],#REF!,#REF!)</f>
        <v>#REF!</v>
      </c>
    </row>
    <row r="2109" spans="1:14" x14ac:dyDescent="0.35">
      <c r="A2109" t="s">
        <v>81</v>
      </c>
      <c r="B2109" t="s">
        <v>83</v>
      </c>
      <c r="C2109" t="s">
        <v>19</v>
      </c>
      <c r="D2109" s="9">
        <v>0.107</v>
      </c>
      <c r="E2109" s="10">
        <f>IF(COUNTIF(cis_DPH!$B$2:$B$84,B2109)&gt;0,D2109*1.1,IF(COUNTIF(cis_DPH!$B$85:$B$171,B2109)&gt;0,D2109*1.2,"chyba"))</f>
        <v>0.12839999999999999</v>
      </c>
      <c r="H2109">
        <v>750</v>
      </c>
      <c r="I2109" s="15">
        <f>Tabuľka9[[#This Row],[Aktuálna cena v RZ s DPH]]*Tabuľka9[[#This Row],[Priemerný odber za mesiac]]</f>
        <v>96.299999999999983</v>
      </c>
      <c r="J2109">
        <v>13230</v>
      </c>
      <c r="K2109" s="17">
        <f>Tabuľka9[[#This Row],[Cena za MJ s DPH]]*Tabuľka9[[#This Row],[Predpokladaný odber počas 6 mesiacov]]</f>
        <v>0</v>
      </c>
      <c r="L2109" s="1">
        <v>163741</v>
      </c>
      <c r="M2109" t="e">
        <f>_xlfn.XLOOKUP(Tabuľka9[[#This Row],[IČO]],#REF!,#REF!)</f>
        <v>#REF!</v>
      </c>
      <c r="N2109" t="e">
        <f>_xlfn.XLOOKUP(Tabuľka9[[#This Row],[IČO]],#REF!,#REF!)</f>
        <v>#REF!</v>
      </c>
    </row>
    <row r="2110" spans="1:14" hidden="1" x14ac:dyDescent="0.35">
      <c r="A2110" t="s">
        <v>84</v>
      </c>
      <c r="B2110" t="s">
        <v>85</v>
      </c>
      <c r="C2110" t="s">
        <v>13</v>
      </c>
      <c r="D2110" s="9">
        <v>4.34</v>
      </c>
      <c r="E2110" s="10">
        <f>IF(COUNTIF(cis_DPH!$B$2:$B$84,B2110)&gt;0,D2110*1.1,IF(COUNTIF(cis_DPH!$B$85:$B$171,B2110)&gt;0,D2110*1.2,"chyba"))</f>
        <v>4.774</v>
      </c>
      <c r="G2110" s="16" t="e">
        <f>_xlfn.XLOOKUP(Tabuľka9[[#This Row],[položka]],#REF!,#REF!)</f>
        <v>#REF!</v>
      </c>
      <c r="H2110">
        <v>80</v>
      </c>
      <c r="I2110" s="15">
        <f>Tabuľka9[[#This Row],[Aktuálna cena v RZ s DPH]]*Tabuľka9[[#This Row],[Priemerný odber za mesiac]]</f>
        <v>381.92</v>
      </c>
      <c r="J2110">
        <v>560</v>
      </c>
      <c r="K2110" s="17" t="e">
        <f>Tabuľka9[[#This Row],[Cena za MJ s DPH]]*Tabuľka9[[#This Row],[Predpokladaný odber počas 6 mesiacov]]</f>
        <v>#REF!</v>
      </c>
      <c r="L2110" s="1">
        <v>42195462</v>
      </c>
      <c r="M2110" t="e">
        <f>_xlfn.XLOOKUP(Tabuľka9[[#This Row],[IČO]],#REF!,#REF!)</f>
        <v>#REF!</v>
      </c>
      <c r="N2110" t="e">
        <f>_xlfn.XLOOKUP(Tabuľka9[[#This Row],[IČO]],#REF!,#REF!)</f>
        <v>#REF!</v>
      </c>
    </row>
    <row r="2111" spans="1:14" hidden="1" x14ac:dyDescent="0.35">
      <c r="A2111" t="s">
        <v>84</v>
      </c>
      <c r="B2111" t="s">
        <v>86</v>
      </c>
      <c r="C2111" t="s">
        <v>13</v>
      </c>
      <c r="D2111" s="9">
        <v>4.2</v>
      </c>
      <c r="E2111" s="10">
        <f>IF(COUNTIF(cis_DPH!$B$2:$B$84,B2111)&gt;0,D2111*1.1,IF(COUNTIF(cis_DPH!$B$85:$B$171,B2111)&gt;0,D2111*1.2,"chyba"))</f>
        <v>4.620000000000001</v>
      </c>
      <c r="G2111" s="16" t="e">
        <f>_xlfn.XLOOKUP(Tabuľka9[[#This Row],[položka]],#REF!,#REF!)</f>
        <v>#REF!</v>
      </c>
      <c r="H2111">
        <v>40</v>
      </c>
      <c r="I2111" s="15">
        <f>Tabuľka9[[#This Row],[Aktuálna cena v RZ s DPH]]*Tabuľka9[[#This Row],[Priemerný odber za mesiac]]</f>
        <v>184.80000000000004</v>
      </c>
      <c r="J2111">
        <v>280</v>
      </c>
      <c r="K2111" s="17" t="e">
        <f>Tabuľka9[[#This Row],[Cena za MJ s DPH]]*Tabuľka9[[#This Row],[Predpokladaný odber počas 6 mesiacov]]</f>
        <v>#REF!</v>
      </c>
      <c r="L2111" s="1">
        <v>42195462</v>
      </c>
      <c r="M2111" t="e">
        <f>_xlfn.XLOOKUP(Tabuľka9[[#This Row],[IČO]],#REF!,#REF!)</f>
        <v>#REF!</v>
      </c>
      <c r="N2111" t="e">
        <f>_xlfn.XLOOKUP(Tabuľka9[[#This Row],[IČO]],#REF!,#REF!)</f>
        <v>#REF!</v>
      </c>
    </row>
    <row r="2112" spans="1:14" hidden="1" x14ac:dyDescent="0.35">
      <c r="A2112" t="s">
        <v>84</v>
      </c>
      <c r="B2112" t="s">
        <v>87</v>
      </c>
      <c r="C2112" t="s">
        <v>13</v>
      </c>
      <c r="E2112" s="10">
        <f>IF(COUNTIF(cis_DPH!$B$2:$B$84,B2112)&gt;0,D2112*1.1,IF(COUNTIF(cis_DPH!$B$85:$B$171,B2112)&gt;0,D2112*1.2,"chyba"))</f>
        <v>0</v>
      </c>
      <c r="G2112" s="16" t="e">
        <f>_xlfn.XLOOKUP(Tabuľka9[[#This Row],[položka]],#REF!,#REF!)</f>
        <v>#REF!</v>
      </c>
      <c r="I2112" s="15">
        <f>Tabuľka9[[#This Row],[Aktuálna cena v RZ s DPH]]*Tabuľka9[[#This Row],[Priemerný odber za mesiac]]</f>
        <v>0</v>
      </c>
      <c r="K2112" s="17" t="e">
        <f>Tabuľka9[[#This Row],[Cena za MJ s DPH]]*Tabuľka9[[#This Row],[Predpokladaný odber počas 6 mesiacov]]</f>
        <v>#REF!</v>
      </c>
      <c r="L2112" s="1">
        <v>42195462</v>
      </c>
      <c r="M2112" t="e">
        <f>_xlfn.XLOOKUP(Tabuľka9[[#This Row],[IČO]],#REF!,#REF!)</f>
        <v>#REF!</v>
      </c>
      <c r="N2112" t="e">
        <f>_xlfn.XLOOKUP(Tabuľka9[[#This Row],[IČO]],#REF!,#REF!)</f>
        <v>#REF!</v>
      </c>
    </row>
    <row r="2113" spans="1:14" hidden="1" x14ac:dyDescent="0.35">
      <c r="A2113" t="s">
        <v>84</v>
      </c>
      <c r="B2113" t="s">
        <v>88</v>
      </c>
      <c r="C2113" t="s">
        <v>13</v>
      </c>
      <c r="D2113" s="9">
        <v>4</v>
      </c>
      <c r="E2113" s="10">
        <f>IF(COUNTIF(cis_DPH!$B$2:$B$84,B2113)&gt;0,D2113*1.1,IF(COUNTIF(cis_DPH!$B$85:$B$171,B2113)&gt;0,D2113*1.2,"chyba"))</f>
        <v>4.4000000000000004</v>
      </c>
      <c r="G2113" s="16" t="e">
        <f>_xlfn.XLOOKUP(Tabuľka9[[#This Row],[položka]],#REF!,#REF!)</f>
        <v>#REF!</v>
      </c>
      <c r="H2113">
        <v>20</v>
      </c>
      <c r="I2113" s="15">
        <f>Tabuľka9[[#This Row],[Aktuálna cena v RZ s DPH]]*Tabuľka9[[#This Row],[Priemerný odber za mesiac]]</f>
        <v>88</v>
      </c>
      <c r="J2113">
        <v>140</v>
      </c>
      <c r="K2113" s="17" t="e">
        <f>Tabuľka9[[#This Row],[Cena za MJ s DPH]]*Tabuľka9[[#This Row],[Predpokladaný odber počas 6 mesiacov]]</f>
        <v>#REF!</v>
      </c>
      <c r="L2113" s="1">
        <v>42195462</v>
      </c>
      <c r="M2113" t="e">
        <f>_xlfn.XLOOKUP(Tabuľka9[[#This Row],[IČO]],#REF!,#REF!)</f>
        <v>#REF!</v>
      </c>
      <c r="N2113" t="e">
        <f>_xlfn.XLOOKUP(Tabuľka9[[#This Row],[IČO]],#REF!,#REF!)</f>
        <v>#REF!</v>
      </c>
    </row>
    <row r="2114" spans="1:14" hidden="1" x14ac:dyDescent="0.35">
      <c r="A2114" t="s">
        <v>84</v>
      </c>
      <c r="B2114" t="s">
        <v>89</v>
      </c>
      <c r="C2114" t="s">
        <v>13</v>
      </c>
      <c r="E2114" s="10">
        <f>IF(COUNTIF(cis_DPH!$B$2:$B$84,B2114)&gt;0,D2114*1.1,IF(COUNTIF(cis_DPH!$B$85:$B$171,B2114)&gt;0,D2114*1.2,"chyba"))</f>
        <v>0</v>
      </c>
      <c r="G2114" s="16" t="e">
        <f>_xlfn.XLOOKUP(Tabuľka9[[#This Row],[položka]],#REF!,#REF!)</f>
        <v>#REF!</v>
      </c>
      <c r="I2114" s="15">
        <f>Tabuľka9[[#This Row],[Aktuálna cena v RZ s DPH]]*Tabuľka9[[#This Row],[Priemerný odber za mesiac]]</f>
        <v>0</v>
      </c>
      <c r="K2114" s="17" t="e">
        <f>Tabuľka9[[#This Row],[Cena za MJ s DPH]]*Tabuľka9[[#This Row],[Predpokladaný odber počas 6 mesiacov]]</f>
        <v>#REF!</v>
      </c>
      <c r="L2114" s="1">
        <v>42195462</v>
      </c>
      <c r="M2114" t="e">
        <f>_xlfn.XLOOKUP(Tabuľka9[[#This Row],[IČO]],#REF!,#REF!)</f>
        <v>#REF!</v>
      </c>
      <c r="N2114" t="e">
        <f>_xlfn.XLOOKUP(Tabuľka9[[#This Row],[IČO]],#REF!,#REF!)</f>
        <v>#REF!</v>
      </c>
    </row>
    <row r="2115" spans="1:14" hidden="1" x14ac:dyDescent="0.35">
      <c r="A2115" t="s">
        <v>84</v>
      </c>
      <c r="B2115" t="s">
        <v>90</v>
      </c>
      <c r="C2115" t="s">
        <v>13</v>
      </c>
      <c r="E2115" s="10">
        <f>IF(COUNTIF(cis_DPH!$B$2:$B$84,B2115)&gt;0,D2115*1.1,IF(COUNTIF(cis_DPH!$B$85:$B$171,B2115)&gt;0,D2115*1.2,"chyba"))</f>
        <v>0</v>
      </c>
      <c r="G2115" s="16" t="e">
        <f>_xlfn.XLOOKUP(Tabuľka9[[#This Row],[položka]],#REF!,#REF!)</f>
        <v>#REF!</v>
      </c>
      <c r="I2115" s="15">
        <f>Tabuľka9[[#This Row],[Aktuálna cena v RZ s DPH]]*Tabuľka9[[#This Row],[Priemerný odber za mesiac]]</f>
        <v>0</v>
      </c>
      <c r="K2115" s="17" t="e">
        <f>Tabuľka9[[#This Row],[Cena za MJ s DPH]]*Tabuľka9[[#This Row],[Predpokladaný odber počas 6 mesiacov]]</f>
        <v>#REF!</v>
      </c>
      <c r="L2115" s="1">
        <v>42195462</v>
      </c>
      <c r="M2115" t="e">
        <f>_xlfn.XLOOKUP(Tabuľka9[[#This Row],[IČO]],#REF!,#REF!)</f>
        <v>#REF!</v>
      </c>
      <c r="N2115" t="e">
        <f>_xlfn.XLOOKUP(Tabuľka9[[#This Row],[IČO]],#REF!,#REF!)</f>
        <v>#REF!</v>
      </c>
    </row>
    <row r="2116" spans="1:14" hidden="1" x14ac:dyDescent="0.35">
      <c r="A2116" t="s">
        <v>84</v>
      </c>
      <c r="B2116" t="s">
        <v>91</v>
      </c>
      <c r="C2116" t="s">
        <v>13</v>
      </c>
      <c r="E2116" s="10">
        <f>IF(COUNTIF(cis_DPH!$B$2:$B$84,B2116)&gt;0,D2116*1.1,IF(COUNTIF(cis_DPH!$B$85:$B$171,B2116)&gt;0,D2116*1.2,"chyba"))</f>
        <v>0</v>
      </c>
      <c r="G2116" s="16" t="e">
        <f>_xlfn.XLOOKUP(Tabuľka9[[#This Row],[položka]],#REF!,#REF!)</f>
        <v>#REF!</v>
      </c>
      <c r="I2116" s="15">
        <f>Tabuľka9[[#This Row],[Aktuálna cena v RZ s DPH]]*Tabuľka9[[#This Row],[Priemerný odber za mesiac]]</f>
        <v>0</v>
      </c>
      <c r="K2116" s="17" t="e">
        <f>Tabuľka9[[#This Row],[Cena za MJ s DPH]]*Tabuľka9[[#This Row],[Predpokladaný odber počas 6 mesiacov]]</f>
        <v>#REF!</v>
      </c>
      <c r="L2116" s="1">
        <v>42195462</v>
      </c>
      <c r="M2116" t="e">
        <f>_xlfn.XLOOKUP(Tabuľka9[[#This Row],[IČO]],#REF!,#REF!)</f>
        <v>#REF!</v>
      </c>
      <c r="N2116" t="e">
        <f>_xlfn.XLOOKUP(Tabuľka9[[#This Row],[IČO]],#REF!,#REF!)</f>
        <v>#REF!</v>
      </c>
    </row>
    <row r="2117" spans="1:14" hidden="1" x14ac:dyDescent="0.35">
      <c r="A2117" t="s">
        <v>84</v>
      </c>
      <c r="B2117" t="s">
        <v>92</v>
      </c>
      <c r="C2117" t="s">
        <v>13</v>
      </c>
      <c r="E2117" s="10">
        <f>IF(COUNTIF(cis_DPH!$B$2:$B$84,B2117)&gt;0,D2117*1.1,IF(COUNTIF(cis_DPH!$B$85:$B$171,B2117)&gt;0,D2117*1.2,"chyba"))</f>
        <v>0</v>
      </c>
      <c r="G2117" s="16" t="e">
        <f>_xlfn.XLOOKUP(Tabuľka9[[#This Row],[položka]],#REF!,#REF!)</f>
        <v>#REF!</v>
      </c>
      <c r="I2117" s="15">
        <f>Tabuľka9[[#This Row],[Aktuálna cena v RZ s DPH]]*Tabuľka9[[#This Row],[Priemerný odber za mesiac]]</f>
        <v>0</v>
      </c>
      <c r="K2117" s="17" t="e">
        <f>Tabuľka9[[#This Row],[Cena za MJ s DPH]]*Tabuľka9[[#This Row],[Predpokladaný odber počas 6 mesiacov]]</f>
        <v>#REF!</v>
      </c>
      <c r="L2117" s="1">
        <v>42195462</v>
      </c>
      <c r="M2117" t="e">
        <f>_xlfn.XLOOKUP(Tabuľka9[[#This Row],[IČO]],#REF!,#REF!)</f>
        <v>#REF!</v>
      </c>
      <c r="N2117" t="e">
        <f>_xlfn.XLOOKUP(Tabuľka9[[#This Row],[IČO]],#REF!,#REF!)</f>
        <v>#REF!</v>
      </c>
    </row>
    <row r="2118" spans="1:14" hidden="1" x14ac:dyDescent="0.35">
      <c r="A2118" t="s">
        <v>93</v>
      </c>
      <c r="B2118" t="s">
        <v>94</v>
      </c>
      <c r="C2118" t="s">
        <v>13</v>
      </c>
      <c r="D2118" s="9">
        <v>0.7</v>
      </c>
      <c r="E2118" s="10">
        <f>IF(COUNTIF(cis_DPH!$B$2:$B$84,B2118)&gt;0,D2118*1.1,IF(COUNTIF(cis_DPH!$B$85:$B$171,B2118)&gt;0,D2118*1.2,"chyba"))</f>
        <v>0.77</v>
      </c>
      <c r="G2118" s="16" t="e">
        <f>_xlfn.XLOOKUP(Tabuľka9[[#This Row],[položka]],#REF!,#REF!)</f>
        <v>#REF!</v>
      </c>
      <c r="H2118">
        <v>60</v>
      </c>
      <c r="I2118" s="15">
        <f>Tabuľka9[[#This Row],[Aktuálna cena v RZ s DPH]]*Tabuľka9[[#This Row],[Priemerný odber za mesiac]]</f>
        <v>46.2</v>
      </c>
      <c r="J2118">
        <v>560</v>
      </c>
      <c r="K2118" s="17" t="e">
        <f>Tabuľka9[[#This Row],[Cena za MJ s DPH]]*Tabuľka9[[#This Row],[Predpokladaný odber počas 6 mesiacov]]</f>
        <v>#REF!</v>
      </c>
      <c r="L2118" s="1">
        <v>42195462</v>
      </c>
      <c r="M2118" t="e">
        <f>_xlfn.XLOOKUP(Tabuľka9[[#This Row],[IČO]],#REF!,#REF!)</f>
        <v>#REF!</v>
      </c>
      <c r="N2118" t="e">
        <f>_xlfn.XLOOKUP(Tabuľka9[[#This Row],[IČO]],#REF!,#REF!)</f>
        <v>#REF!</v>
      </c>
    </row>
    <row r="2119" spans="1:14" hidden="1" x14ac:dyDescent="0.35">
      <c r="A2119" t="s">
        <v>95</v>
      </c>
      <c r="B2119" t="s">
        <v>96</v>
      </c>
      <c r="C2119" t="s">
        <v>13</v>
      </c>
      <c r="E2119" s="10">
        <f>IF(COUNTIF(cis_DPH!$B$2:$B$84,B2119)&gt;0,D2119*1.1,IF(COUNTIF(cis_DPH!$B$85:$B$171,B2119)&gt;0,D2119*1.2,"chyba"))</f>
        <v>0</v>
      </c>
      <c r="G2119" s="16" t="e">
        <f>_xlfn.XLOOKUP(Tabuľka9[[#This Row],[položka]],#REF!,#REF!)</f>
        <v>#REF!</v>
      </c>
      <c r="I2119" s="15">
        <f>Tabuľka9[[#This Row],[Aktuálna cena v RZ s DPH]]*Tabuľka9[[#This Row],[Priemerný odber za mesiac]]</f>
        <v>0</v>
      </c>
      <c r="K2119" s="17" t="e">
        <f>Tabuľka9[[#This Row],[Cena za MJ s DPH]]*Tabuľka9[[#This Row],[Predpokladaný odber počas 6 mesiacov]]</f>
        <v>#REF!</v>
      </c>
      <c r="L2119" s="1">
        <v>42195462</v>
      </c>
      <c r="M2119" t="e">
        <f>_xlfn.XLOOKUP(Tabuľka9[[#This Row],[IČO]],#REF!,#REF!)</f>
        <v>#REF!</v>
      </c>
      <c r="N2119" t="e">
        <f>_xlfn.XLOOKUP(Tabuľka9[[#This Row],[IČO]],#REF!,#REF!)</f>
        <v>#REF!</v>
      </c>
    </row>
    <row r="2120" spans="1:14" hidden="1" x14ac:dyDescent="0.35">
      <c r="A2120" t="s">
        <v>95</v>
      </c>
      <c r="B2120" t="s">
        <v>97</v>
      </c>
      <c r="C2120" t="s">
        <v>13</v>
      </c>
      <c r="E2120" s="10">
        <f>IF(COUNTIF(cis_DPH!$B$2:$B$84,B2120)&gt;0,D2120*1.1,IF(COUNTIF(cis_DPH!$B$85:$B$171,B2120)&gt;0,D2120*1.2,"chyba"))</f>
        <v>0</v>
      </c>
      <c r="G2120" s="16" t="e">
        <f>_xlfn.XLOOKUP(Tabuľka9[[#This Row],[položka]],#REF!,#REF!)</f>
        <v>#REF!</v>
      </c>
      <c r="I2120" s="15">
        <f>Tabuľka9[[#This Row],[Aktuálna cena v RZ s DPH]]*Tabuľka9[[#This Row],[Priemerný odber za mesiac]]</f>
        <v>0</v>
      </c>
      <c r="K2120" s="17" t="e">
        <f>Tabuľka9[[#This Row],[Cena za MJ s DPH]]*Tabuľka9[[#This Row],[Predpokladaný odber počas 6 mesiacov]]</f>
        <v>#REF!</v>
      </c>
      <c r="L2120" s="1">
        <v>42195462</v>
      </c>
      <c r="M2120" t="e">
        <f>_xlfn.XLOOKUP(Tabuľka9[[#This Row],[IČO]],#REF!,#REF!)</f>
        <v>#REF!</v>
      </c>
      <c r="N2120" t="e">
        <f>_xlfn.XLOOKUP(Tabuľka9[[#This Row],[IČO]],#REF!,#REF!)</f>
        <v>#REF!</v>
      </c>
    </row>
    <row r="2121" spans="1:14" hidden="1" x14ac:dyDescent="0.35">
      <c r="A2121" t="s">
        <v>95</v>
      </c>
      <c r="B2121" t="s">
        <v>98</v>
      </c>
      <c r="C2121" t="s">
        <v>13</v>
      </c>
      <c r="E2121" s="10">
        <f>IF(COUNTIF(cis_DPH!$B$2:$B$84,B2121)&gt;0,D2121*1.1,IF(COUNTIF(cis_DPH!$B$85:$B$171,B2121)&gt;0,D2121*1.2,"chyba"))</f>
        <v>0</v>
      </c>
      <c r="G2121" s="16" t="e">
        <f>_xlfn.XLOOKUP(Tabuľka9[[#This Row],[položka]],#REF!,#REF!)</f>
        <v>#REF!</v>
      </c>
      <c r="I2121" s="15">
        <f>Tabuľka9[[#This Row],[Aktuálna cena v RZ s DPH]]*Tabuľka9[[#This Row],[Priemerný odber za mesiac]]</f>
        <v>0</v>
      </c>
      <c r="K2121" s="17" t="e">
        <f>Tabuľka9[[#This Row],[Cena za MJ s DPH]]*Tabuľka9[[#This Row],[Predpokladaný odber počas 6 mesiacov]]</f>
        <v>#REF!</v>
      </c>
      <c r="L2121" s="1">
        <v>42195462</v>
      </c>
      <c r="M2121" t="e">
        <f>_xlfn.XLOOKUP(Tabuľka9[[#This Row],[IČO]],#REF!,#REF!)</f>
        <v>#REF!</v>
      </c>
      <c r="N2121" t="e">
        <f>_xlfn.XLOOKUP(Tabuľka9[[#This Row],[IČO]],#REF!,#REF!)</f>
        <v>#REF!</v>
      </c>
    </row>
    <row r="2122" spans="1:14" hidden="1" x14ac:dyDescent="0.35">
      <c r="A2122" t="s">
        <v>95</v>
      </c>
      <c r="B2122" t="s">
        <v>99</v>
      </c>
      <c r="C2122" t="s">
        <v>13</v>
      </c>
      <c r="E2122" s="10">
        <f>IF(COUNTIF(cis_DPH!$B$2:$B$84,B2122)&gt;0,D2122*1.1,IF(COUNTIF(cis_DPH!$B$85:$B$171,B2122)&gt;0,D2122*1.2,"chyba"))</f>
        <v>0</v>
      </c>
      <c r="G2122" s="16" t="e">
        <f>_xlfn.XLOOKUP(Tabuľka9[[#This Row],[položka]],#REF!,#REF!)</f>
        <v>#REF!</v>
      </c>
      <c r="I2122" s="15">
        <f>Tabuľka9[[#This Row],[Aktuálna cena v RZ s DPH]]*Tabuľka9[[#This Row],[Priemerný odber za mesiac]]</f>
        <v>0</v>
      </c>
      <c r="K2122" s="17" t="e">
        <f>Tabuľka9[[#This Row],[Cena za MJ s DPH]]*Tabuľka9[[#This Row],[Predpokladaný odber počas 6 mesiacov]]</f>
        <v>#REF!</v>
      </c>
      <c r="L2122" s="1">
        <v>42195462</v>
      </c>
      <c r="M2122" t="e">
        <f>_xlfn.XLOOKUP(Tabuľka9[[#This Row],[IČO]],#REF!,#REF!)</f>
        <v>#REF!</v>
      </c>
      <c r="N2122" t="e">
        <f>_xlfn.XLOOKUP(Tabuľka9[[#This Row],[IČO]],#REF!,#REF!)</f>
        <v>#REF!</v>
      </c>
    </row>
    <row r="2123" spans="1:14" hidden="1" x14ac:dyDescent="0.35">
      <c r="A2123" t="s">
        <v>95</v>
      </c>
      <c r="B2123" t="s">
        <v>100</v>
      </c>
      <c r="C2123" t="s">
        <v>13</v>
      </c>
      <c r="D2123" s="9">
        <v>0.35</v>
      </c>
      <c r="E2123" s="10">
        <f>IF(COUNTIF(cis_DPH!$B$2:$B$84,B2123)&gt;0,D2123*1.1,IF(COUNTIF(cis_DPH!$B$85:$B$171,B2123)&gt;0,D2123*1.2,"chyba"))</f>
        <v>0.38500000000000001</v>
      </c>
      <c r="G2123" s="16" t="e">
        <f>_xlfn.XLOOKUP(Tabuľka9[[#This Row],[položka]],#REF!,#REF!)</f>
        <v>#REF!</v>
      </c>
      <c r="H2123">
        <v>5</v>
      </c>
      <c r="I2123" s="15">
        <f>Tabuľka9[[#This Row],[Aktuálna cena v RZ s DPH]]*Tabuľka9[[#This Row],[Priemerný odber za mesiac]]</f>
        <v>1.925</v>
      </c>
      <c r="J2123">
        <v>35</v>
      </c>
      <c r="K2123" s="17" t="e">
        <f>Tabuľka9[[#This Row],[Cena za MJ s DPH]]*Tabuľka9[[#This Row],[Predpokladaný odber počas 6 mesiacov]]</f>
        <v>#REF!</v>
      </c>
      <c r="L2123" s="1">
        <v>42195462</v>
      </c>
      <c r="M2123" t="e">
        <f>_xlfn.XLOOKUP(Tabuľka9[[#This Row],[IČO]],#REF!,#REF!)</f>
        <v>#REF!</v>
      </c>
      <c r="N2123" t="e">
        <f>_xlfn.XLOOKUP(Tabuľka9[[#This Row],[IČO]],#REF!,#REF!)</f>
        <v>#REF!</v>
      </c>
    </row>
    <row r="2124" spans="1:14" hidden="1" x14ac:dyDescent="0.35">
      <c r="A2124" t="s">
        <v>95</v>
      </c>
      <c r="B2124" t="s">
        <v>101</v>
      </c>
      <c r="C2124" t="s">
        <v>13</v>
      </c>
      <c r="E2124" s="10">
        <f>IF(COUNTIF(cis_DPH!$B$2:$B$84,B2124)&gt;0,D2124*1.1,IF(COUNTIF(cis_DPH!$B$85:$B$171,B2124)&gt;0,D2124*1.2,"chyba"))</f>
        <v>0</v>
      </c>
      <c r="G2124" s="16" t="e">
        <f>_xlfn.XLOOKUP(Tabuľka9[[#This Row],[položka]],#REF!,#REF!)</f>
        <v>#REF!</v>
      </c>
      <c r="I2124" s="15">
        <f>Tabuľka9[[#This Row],[Aktuálna cena v RZ s DPH]]*Tabuľka9[[#This Row],[Priemerný odber za mesiac]]</f>
        <v>0</v>
      </c>
      <c r="K2124" s="17" t="e">
        <f>Tabuľka9[[#This Row],[Cena za MJ s DPH]]*Tabuľka9[[#This Row],[Predpokladaný odber počas 6 mesiacov]]</f>
        <v>#REF!</v>
      </c>
      <c r="L2124" s="1">
        <v>42195462</v>
      </c>
      <c r="M2124" t="e">
        <f>_xlfn.XLOOKUP(Tabuľka9[[#This Row],[IČO]],#REF!,#REF!)</f>
        <v>#REF!</v>
      </c>
      <c r="N2124" t="e">
        <f>_xlfn.XLOOKUP(Tabuľka9[[#This Row],[IČO]],#REF!,#REF!)</f>
        <v>#REF!</v>
      </c>
    </row>
    <row r="2125" spans="1:14" hidden="1" x14ac:dyDescent="0.35">
      <c r="A2125" t="s">
        <v>95</v>
      </c>
      <c r="B2125" t="s">
        <v>102</v>
      </c>
      <c r="C2125" t="s">
        <v>48</v>
      </c>
      <c r="E2125" s="10">
        <f>IF(COUNTIF(cis_DPH!$B$2:$B$84,B2125)&gt;0,D2125*1.1,IF(COUNTIF(cis_DPH!$B$85:$B$171,B2125)&gt;0,D2125*1.2,"chyba"))</f>
        <v>0</v>
      </c>
      <c r="G2125" s="16" t="e">
        <f>_xlfn.XLOOKUP(Tabuľka9[[#This Row],[položka]],#REF!,#REF!)</f>
        <v>#REF!</v>
      </c>
      <c r="I2125" s="15">
        <f>Tabuľka9[[#This Row],[Aktuálna cena v RZ s DPH]]*Tabuľka9[[#This Row],[Priemerný odber za mesiac]]</f>
        <v>0</v>
      </c>
      <c r="K2125" s="17" t="e">
        <f>Tabuľka9[[#This Row],[Cena za MJ s DPH]]*Tabuľka9[[#This Row],[Predpokladaný odber počas 6 mesiacov]]</f>
        <v>#REF!</v>
      </c>
      <c r="L2125" s="1">
        <v>42195462</v>
      </c>
      <c r="M2125" t="e">
        <f>_xlfn.XLOOKUP(Tabuľka9[[#This Row],[IČO]],#REF!,#REF!)</f>
        <v>#REF!</v>
      </c>
      <c r="N2125" t="e">
        <f>_xlfn.XLOOKUP(Tabuľka9[[#This Row],[IČO]],#REF!,#REF!)</f>
        <v>#REF!</v>
      </c>
    </row>
    <row r="2126" spans="1:14" hidden="1" x14ac:dyDescent="0.35">
      <c r="A2126" t="s">
        <v>95</v>
      </c>
      <c r="B2126" t="s">
        <v>103</v>
      </c>
      <c r="C2126" t="s">
        <v>13</v>
      </c>
      <c r="E2126" s="10">
        <f>IF(COUNTIF(cis_DPH!$B$2:$B$84,B2126)&gt;0,D2126*1.1,IF(COUNTIF(cis_DPH!$B$85:$B$171,B2126)&gt;0,D2126*1.2,"chyba"))</f>
        <v>0</v>
      </c>
      <c r="G2126" s="16" t="e">
        <f>_xlfn.XLOOKUP(Tabuľka9[[#This Row],[položka]],#REF!,#REF!)</f>
        <v>#REF!</v>
      </c>
      <c r="I2126" s="15">
        <f>Tabuľka9[[#This Row],[Aktuálna cena v RZ s DPH]]*Tabuľka9[[#This Row],[Priemerný odber za mesiac]]</f>
        <v>0</v>
      </c>
      <c r="K2126" s="17" t="e">
        <f>Tabuľka9[[#This Row],[Cena za MJ s DPH]]*Tabuľka9[[#This Row],[Predpokladaný odber počas 6 mesiacov]]</f>
        <v>#REF!</v>
      </c>
      <c r="L2126" s="1">
        <v>42195462</v>
      </c>
      <c r="M2126" t="e">
        <f>_xlfn.XLOOKUP(Tabuľka9[[#This Row],[IČO]],#REF!,#REF!)</f>
        <v>#REF!</v>
      </c>
      <c r="N2126" t="e">
        <f>_xlfn.XLOOKUP(Tabuľka9[[#This Row],[IČO]],#REF!,#REF!)</f>
        <v>#REF!</v>
      </c>
    </row>
    <row r="2127" spans="1:14" hidden="1" x14ac:dyDescent="0.35">
      <c r="A2127" t="s">
        <v>95</v>
      </c>
      <c r="B2127" t="s">
        <v>104</v>
      </c>
      <c r="C2127" t="s">
        <v>48</v>
      </c>
      <c r="E2127" s="10">
        <f>IF(COUNTIF(cis_DPH!$B$2:$B$84,B2127)&gt;0,D2127*1.1,IF(COUNTIF(cis_DPH!$B$85:$B$171,B2127)&gt;0,D2127*1.2,"chyba"))</f>
        <v>0</v>
      </c>
      <c r="G2127" s="16" t="e">
        <f>_xlfn.XLOOKUP(Tabuľka9[[#This Row],[položka]],#REF!,#REF!)</f>
        <v>#REF!</v>
      </c>
      <c r="I2127" s="15">
        <f>Tabuľka9[[#This Row],[Aktuálna cena v RZ s DPH]]*Tabuľka9[[#This Row],[Priemerný odber za mesiac]]</f>
        <v>0</v>
      </c>
      <c r="K2127" s="17" t="e">
        <f>Tabuľka9[[#This Row],[Cena za MJ s DPH]]*Tabuľka9[[#This Row],[Predpokladaný odber počas 6 mesiacov]]</f>
        <v>#REF!</v>
      </c>
      <c r="L2127" s="1">
        <v>42195462</v>
      </c>
      <c r="M2127" t="e">
        <f>_xlfn.XLOOKUP(Tabuľka9[[#This Row],[IČO]],#REF!,#REF!)</f>
        <v>#REF!</v>
      </c>
      <c r="N2127" t="e">
        <f>_xlfn.XLOOKUP(Tabuľka9[[#This Row],[IČO]],#REF!,#REF!)</f>
        <v>#REF!</v>
      </c>
    </row>
    <row r="2128" spans="1:14" hidden="1" x14ac:dyDescent="0.35">
      <c r="A2128" t="s">
        <v>95</v>
      </c>
      <c r="B2128" t="s">
        <v>105</v>
      </c>
      <c r="C2128" t="s">
        <v>13</v>
      </c>
      <c r="E2128" s="10">
        <f>IF(COUNTIF(cis_DPH!$B$2:$B$84,B2128)&gt;0,D2128*1.1,IF(COUNTIF(cis_DPH!$B$85:$B$171,B2128)&gt;0,D2128*1.2,"chyba"))</f>
        <v>0</v>
      </c>
      <c r="G2128" s="16" t="e">
        <f>_xlfn.XLOOKUP(Tabuľka9[[#This Row],[položka]],#REF!,#REF!)</f>
        <v>#REF!</v>
      </c>
      <c r="I2128" s="15">
        <f>Tabuľka9[[#This Row],[Aktuálna cena v RZ s DPH]]*Tabuľka9[[#This Row],[Priemerný odber za mesiac]]</f>
        <v>0</v>
      </c>
      <c r="K2128" s="17" t="e">
        <f>Tabuľka9[[#This Row],[Cena za MJ s DPH]]*Tabuľka9[[#This Row],[Predpokladaný odber počas 6 mesiacov]]</f>
        <v>#REF!</v>
      </c>
      <c r="L2128" s="1">
        <v>42195462</v>
      </c>
      <c r="M2128" t="e">
        <f>_xlfn.XLOOKUP(Tabuľka9[[#This Row],[IČO]],#REF!,#REF!)</f>
        <v>#REF!</v>
      </c>
      <c r="N2128" t="e">
        <f>_xlfn.XLOOKUP(Tabuľka9[[#This Row],[IČO]],#REF!,#REF!)</f>
        <v>#REF!</v>
      </c>
    </row>
    <row r="2129" spans="1:14" hidden="1" x14ac:dyDescent="0.35">
      <c r="A2129" t="s">
        <v>95</v>
      </c>
      <c r="B2129" t="s">
        <v>106</v>
      </c>
      <c r="C2129" t="s">
        <v>13</v>
      </c>
      <c r="E2129" s="10">
        <f>IF(COUNTIF(cis_DPH!$B$2:$B$84,B2129)&gt;0,D2129*1.1,IF(COUNTIF(cis_DPH!$B$85:$B$171,B2129)&gt;0,D2129*1.2,"chyba"))</f>
        <v>0</v>
      </c>
      <c r="G2129" s="16" t="e">
        <f>_xlfn.XLOOKUP(Tabuľka9[[#This Row],[položka]],#REF!,#REF!)</f>
        <v>#REF!</v>
      </c>
      <c r="I2129" s="15">
        <f>Tabuľka9[[#This Row],[Aktuálna cena v RZ s DPH]]*Tabuľka9[[#This Row],[Priemerný odber za mesiac]]</f>
        <v>0</v>
      </c>
      <c r="K2129" s="17" t="e">
        <f>Tabuľka9[[#This Row],[Cena za MJ s DPH]]*Tabuľka9[[#This Row],[Predpokladaný odber počas 6 mesiacov]]</f>
        <v>#REF!</v>
      </c>
      <c r="L2129" s="1">
        <v>42195462</v>
      </c>
      <c r="M2129" t="e">
        <f>_xlfn.XLOOKUP(Tabuľka9[[#This Row],[IČO]],#REF!,#REF!)</f>
        <v>#REF!</v>
      </c>
      <c r="N2129" t="e">
        <f>_xlfn.XLOOKUP(Tabuľka9[[#This Row],[IČO]],#REF!,#REF!)</f>
        <v>#REF!</v>
      </c>
    </row>
    <row r="2130" spans="1:14" hidden="1" x14ac:dyDescent="0.35">
      <c r="A2130" t="s">
        <v>93</v>
      </c>
      <c r="B2130" t="s">
        <v>107</v>
      </c>
      <c r="C2130" t="s">
        <v>48</v>
      </c>
      <c r="E2130" s="10">
        <f>IF(COUNTIF(cis_DPH!$B$2:$B$84,B2130)&gt;0,D2130*1.1,IF(COUNTIF(cis_DPH!$B$85:$B$171,B2130)&gt;0,D2130*1.2,"chyba"))</f>
        <v>0</v>
      </c>
      <c r="G2130" s="16" t="e">
        <f>_xlfn.XLOOKUP(Tabuľka9[[#This Row],[položka]],#REF!,#REF!)</f>
        <v>#REF!</v>
      </c>
      <c r="I2130" s="15">
        <f>Tabuľka9[[#This Row],[Aktuálna cena v RZ s DPH]]*Tabuľka9[[#This Row],[Priemerný odber za mesiac]]</f>
        <v>0</v>
      </c>
      <c r="K2130" s="17" t="e">
        <f>Tabuľka9[[#This Row],[Cena za MJ s DPH]]*Tabuľka9[[#This Row],[Predpokladaný odber počas 6 mesiacov]]</f>
        <v>#REF!</v>
      </c>
      <c r="L2130" s="1">
        <v>42195462</v>
      </c>
      <c r="M2130" t="e">
        <f>_xlfn.XLOOKUP(Tabuľka9[[#This Row],[IČO]],#REF!,#REF!)</f>
        <v>#REF!</v>
      </c>
      <c r="N2130" t="e">
        <f>_xlfn.XLOOKUP(Tabuľka9[[#This Row],[IČO]],#REF!,#REF!)</f>
        <v>#REF!</v>
      </c>
    </row>
    <row r="2131" spans="1:14" hidden="1" x14ac:dyDescent="0.35">
      <c r="A2131" t="s">
        <v>95</v>
      </c>
      <c r="B2131" t="s">
        <v>108</v>
      </c>
      <c r="C2131" t="s">
        <v>13</v>
      </c>
      <c r="E2131" s="10">
        <f>IF(COUNTIF(cis_DPH!$B$2:$B$84,B2131)&gt;0,D2131*1.1,IF(COUNTIF(cis_DPH!$B$85:$B$171,B2131)&gt;0,D2131*1.2,"chyba"))</f>
        <v>0</v>
      </c>
      <c r="G2131" s="16" t="e">
        <f>_xlfn.XLOOKUP(Tabuľka9[[#This Row],[položka]],#REF!,#REF!)</f>
        <v>#REF!</v>
      </c>
      <c r="I2131" s="15">
        <f>Tabuľka9[[#This Row],[Aktuálna cena v RZ s DPH]]*Tabuľka9[[#This Row],[Priemerný odber za mesiac]]</f>
        <v>0</v>
      </c>
      <c r="K2131" s="17" t="e">
        <f>Tabuľka9[[#This Row],[Cena za MJ s DPH]]*Tabuľka9[[#This Row],[Predpokladaný odber počas 6 mesiacov]]</f>
        <v>#REF!</v>
      </c>
      <c r="L2131" s="1">
        <v>42195462</v>
      </c>
      <c r="M2131" t="e">
        <f>_xlfn.XLOOKUP(Tabuľka9[[#This Row],[IČO]],#REF!,#REF!)</f>
        <v>#REF!</v>
      </c>
      <c r="N2131" t="e">
        <f>_xlfn.XLOOKUP(Tabuľka9[[#This Row],[IČO]],#REF!,#REF!)</f>
        <v>#REF!</v>
      </c>
    </row>
    <row r="2132" spans="1:14" hidden="1" x14ac:dyDescent="0.35">
      <c r="A2132" t="s">
        <v>95</v>
      </c>
      <c r="B2132" t="s">
        <v>109</v>
      </c>
      <c r="C2132" t="s">
        <v>13</v>
      </c>
      <c r="E2132" s="10">
        <f>IF(COUNTIF(cis_DPH!$B$2:$B$84,B2132)&gt;0,D2132*1.1,IF(COUNTIF(cis_DPH!$B$85:$B$171,B2132)&gt;0,D2132*1.2,"chyba"))</f>
        <v>0</v>
      </c>
      <c r="G2132" s="16" t="e">
        <f>_xlfn.XLOOKUP(Tabuľka9[[#This Row],[položka]],#REF!,#REF!)</f>
        <v>#REF!</v>
      </c>
      <c r="I2132" s="15">
        <f>Tabuľka9[[#This Row],[Aktuálna cena v RZ s DPH]]*Tabuľka9[[#This Row],[Priemerný odber za mesiac]]</f>
        <v>0</v>
      </c>
      <c r="K2132" s="17" t="e">
        <f>Tabuľka9[[#This Row],[Cena za MJ s DPH]]*Tabuľka9[[#This Row],[Predpokladaný odber počas 6 mesiacov]]</f>
        <v>#REF!</v>
      </c>
      <c r="L2132" s="1">
        <v>42195462</v>
      </c>
      <c r="M2132" t="e">
        <f>_xlfn.XLOOKUP(Tabuľka9[[#This Row],[IČO]],#REF!,#REF!)</f>
        <v>#REF!</v>
      </c>
      <c r="N2132" t="e">
        <f>_xlfn.XLOOKUP(Tabuľka9[[#This Row],[IČO]],#REF!,#REF!)</f>
        <v>#REF!</v>
      </c>
    </row>
    <row r="2133" spans="1:14" hidden="1" x14ac:dyDescent="0.35">
      <c r="A2133" t="s">
        <v>95</v>
      </c>
      <c r="B2133" t="s">
        <v>110</v>
      </c>
      <c r="C2133" t="s">
        <v>13</v>
      </c>
      <c r="E2133" s="10">
        <f>IF(COUNTIF(cis_DPH!$B$2:$B$84,B2133)&gt;0,D2133*1.1,IF(COUNTIF(cis_DPH!$B$85:$B$171,B2133)&gt;0,D2133*1.2,"chyba"))</f>
        <v>0</v>
      </c>
      <c r="G2133" s="16" t="e">
        <f>_xlfn.XLOOKUP(Tabuľka9[[#This Row],[položka]],#REF!,#REF!)</f>
        <v>#REF!</v>
      </c>
      <c r="I2133" s="15">
        <f>Tabuľka9[[#This Row],[Aktuálna cena v RZ s DPH]]*Tabuľka9[[#This Row],[Priemerný odber za mesiac]]</f>
        <v>0</v>
      </c>
      <c r="K2133" s="17" t="e">
        <f>Tabuľka9[[#This Row],[Cena za MJ s DPH]]*Tabuľka9[[#This Row],[Predpokladaný odber počas 6 mesiacov]]</f>
        <v>#REF!</v>
      </c>
      <c r="L2133" s="1">
        <v>42195462</v>
      </c>
      <c r="M2133" t="e">
        <f>_xlfn.XLOOKUP(Tabuľka9[[#This Row],[IČO]],#REF!,#REF!)</f>
        <v>#REF!</v>
      </c>
      <c r="N2133" t="e">
        <f>_xlfn.XLOOKUP(Tabuľka9[[#This Row],[IČO]],#REF!,#REF!)</f>
        <v>#REF!</v>
      </c>
    </row>
    <row r="2134" spans="1:14" hidden="1" x14ac:dyDescent="0.35">
      <c r="A2134" t="s">
        <v>95</v>
      </c>
      <c r="B2134" t="s">
        <v>111</v>
      </c>
      <c r="C2134" t="s">
        <v>13</v>
      </c>
      <c r="D2134" s="9">
        <v>8</v>
      </c>
      <c r="E2134" s="10">
        <f>IF(COUNTIF(cis_DPH!$B$2:$B$84,B2134)&gt;0,D2134*1.1,IF(COUNTIF(cis_DPH!$B$85:$B$171,B2134)&gt;0,D2134*1.2,"chyba"))</f>
        <v>8.8000000000000007</v>
      </c>
      <c r="G2134" s="16" t="e">
        <f>_xlfn.XLOOKUP(Tabuľka9[[#This Row],[položka]],#REF!,#REF!)</f>
        <v>#REF!</v>
      </c>
      <c r="H2134">
        <v>8</v>
      </c>
      <c r="I2134" s="15">
        <f>Tabuľka9[[#This Row],[Aktuálna cena v RZ s DPH]]*Tabuľka9[[#This Row],[Priemerný odber za mesiac]]</f>
        <v>70.400000000000006</v>
      </c>
      <c r="J2134">
        <v>56</v>
      </c>
      <c r="K2134" s="17" t="e">
        <f>Tabuľka9[[#This Row],[Cena za MJ s DPH]]*Tabuľka9[[#This Row],[Predpokladaný odber počas 6 mesiacov]]</f>
        <v>#REF!</v>
      </c>
      <c r="L2134" s="1">
        <v>42195462</v>
      </c>
      <c r="M2134" t="e">
        <f>_xlfn.XLOOKUP(Tabuľka9[[#This Row],[IČO]],#REF!,#REF!)</f>
        <v>#REF!</v>
      </c>
      <c r="N2134" t="e">
        <f>_xlfn.XLOOKUP(Tabuľka9[[#This Row],[IČO]],#REF!,#REF!)</f>
        <v>#REF!</v>
      </c>
    </row>
    <row r="2135" spans="1:14" hidden="1" x14ac:dyDescent="0.35">
      <c r="A2135" t="s">
        <v>95</v>
      </c>
      <c r="B2135" t="s">
        <v>112</v>
      </c>
      <c r="C2135" t="s">
        <v>48</v>
      </c>
      <c r="E2135" s="10">
        <f>IF(COUNTIF(cis_DPH!$B$2:$B$84,B2135)&gt;0,D2135*1.1,IF(COUNTIF(cis_DPH!$B$85:$B$171,B2135)&gt;0,D2135*1.2,"chyba"))</f>
        <v>0</v>
      </c>
      <c r="G2135" s="16" t="e">
        <f>_xlfn.XLOOKUP(Tabuľka9[[#This Row],[položka]],#REF!,#REF!)</f>
        <v>#REF!</v>
      </c>
      <c r="I2135" s="15">
        <f>Tabuľka9[[#This Row],[Aktuálna cena v RZ s DPH]]*Tabuľka9[[#This Row],[Priemerný odber za mesiac]]</f>
        <v>0</v>
      </c>
      <c r="K2135" s="17" t="e">
        <f>Tabuľka9[[#This Row],[Cena za MJ s DPH]]*Tabuľka9[[#This Row],[Predpokladaný odber počas 6 mesiacov]]</f>
        <v>#REF!</v>
      </c>
      <c r="L2135" s="1">
        <v>42195462</v>
      </c>
      <c r="M2135" t="e">
        <f>_xlfn.XLOOKUP(Tabuľka9[[#This Row],[IČO]],#REF!,#REF!)</f>
        <v>#REF!</v>
      </c>
      <c r="N2135" t="e">
        <f>_xlfn.XLOOKUP(Tabuľka9[[#This Row],[IČO]],#REF!,#REF!)</f>
        <v>#REF!</v>
      </c>
    </row>
    <row r="2136" spans="1:14" hidden="1" x14ac:dyDescent="0.35">
      <c r="A2136" t="s">
        <v>95</v>
      </c>
      <c r="B2136" t="s">
        <v>113</v>
      </c>
      <c r="C2136" t="s">
        <v>13</v>
      </c>
      <c r="E2136" s="10">
        <f>IF(COUNTIF(cis_DPH!$B$2:$B$84,B2136)&gt;0,D2136*1.1,IF(COUNTIF(cis_DPH!$B$85:$B$171,B2136)&gt;0,D2136*1.2,"chyba"))</f>
        <v>0</v>
      </c>
      <c r="G2136" s="16" t="e">
        <f>_xlfn.XLOOKUP(Tabuľka9[[#This Row],[položka]],#REF!,#REF!)</f>
        <v>#REF!</v>
      </c>
      <c r="I2136" s="15">
        <f>Tabuľka9[[#This Row],[Aktuálna cena v RZ s DPH]]*Tabuľka9[[#This Row],[Priemerný odber za mesiac]]</f>
        <v>0</v>
      </c>
      <c r="K2136" s="17" t="e">
        <f>Tabuľka9[[#This Row],[Cena za MJ s DPH]]*Tabuľka9[[#This Row],[Predpokladaný odber počas 6 mesiacov]]</f>
        <v>#REF!</v>
      </c>
      <c r="L2136" s="1">
        <v>42195462</v>
      </c>
      <c r="M2136" t="e">
        <f>_xlfn.XLOOKUP(Tabuľka9[[#This Row],[IČO]],#REF!,#REF!)</f>
        <v>#REF!</v>
      </c>
      <c r="N2136" t="e">
        <f>_xlfn.XLOOKUP(Tabuľka9[[#This Row],[IČO]],#REF!,#REF!)</f>
        <v>#REF!</v>
      </c>
    </row>
    <row r="2137" spans="1:14" hidden="1" x14ac:dyDescent="0.35">
      <c r="A2137" t="s">
        <v>95</v>
      </c>
      <c r="B2137" t="s">
        <v>114</v>
      </c>
      <c r="C2137" t="s">
        <v>13</v>
      </c>
      <c r="D2137" s="9">
        <v>6</v>
      </c>
      <c r="E2137" s="10">
        <f>IF(COUNTIF(cis_DPH!$B$2:$B$84,B2137)&gt;0,D2137*1.1,IF(COUNTIF(cis_DPH!$B$85:$B$171,B2137)&gt;0,D2137*1.2,"chyba"))</f>
        <v>6.6000000000000005</v>
      </c>
      <c r="G2137" s="16" t="e">
        <f>_xlfn.XLOOKUP(Tabuľka9[[#This Row],[položka]],#REF!,#REF!)</f>
        <v>#REF!</v>
      </c>
      <c r="H2137">
        <v>10</v>
      </c>
      <c r="I2137" s="15">
        <f>Tabuľka9[[#This Row],[Aktuálna cena v RZ s DPH]]*Tabuľka9[[#This Row],[Priemerný odber za mesiac]]</f>
        <v>66</v>
      </c>
      <c r="J2137">
        <v>70</v>
      </c>
      <c r="K2137" s="17" t="e">
        <f>Tabuľka9[[#This Row],[Cena za MJ s DPH]]*Tabuľka9[[#This Row],[Predpokladaný odber počas 6 mesiacov]]</f>
        <v>#REF!</v>
      </c>
      <c r="L2137" s="1">
        <v>42195462</v>
      </c>
      <c r="M2137" t="e">
        <f>_xlfn.XLOOKUP(Tabuľka9[[#This Row],[IČO]],#REF!,#REF!)</f>
        <v>#REF!</v>
      </c>
      <c r="N2137" t="e">
        <f>_xlfn.XLOOKUP(Tabuľka9[[#This Row],[IČO]],#REF!,#REF!)</f>
        <v>#REF!</v>
      </c>
    </row>
    <row r="2138" spans="1:14" hidden="1" x14ac:dyDescent="0.35">
      <c r="A2138" t="s">
        <v>95</v>
      </c>
      <c r="B2138" t="s">
        <v>115</v>
      </c>
      <c r="C2138" t="s">
        <v>13</v>
      </c>
      <c r="E2138" s="10">
        <f>IF(COUNTIF(cis_DPH!$B$2:$B$84,B2138)&gt;0,D2138*1.1,IF(COUNTIF(cis_DPH!$B$85:$B$171,B2138)&gt;0,D2138*1.2,"chyba"))</f>
        <v>0</v>
      </c>
      <c r="G2138" s="16" t="e">
        <f>_xlfn.XLOOKUP(Tabuľka9[[#This Row],[položka]],#REF!,#REF!)</f>
        <v>#REF!</v>
      </c>
      <c r="I2138" s="15">
        <f>Tabuľka9[[#This Row],[Aktuálna cena v RZ s DPH]]*Tabuľka9[[#This Row],[Priemerný odber za mesiac]]</f>
        <v>0</v>
      </c>
      <c r="K2138" s="17" t="e">
        <f>Tabuľka9[[#This Row],[Cena za MJ s DPH]]*Tabuľka9[[#This Row],[Predpokladaný odber počas 6 mesiacov]]</f>
        <v>#REF!</v>
      </c>
      <c r="L2138" s="1">
        <v>42195462</v>
      </c>
      <c r="M2138" t="e">
        <f>_xlfn.XLOOKUP(Tabuľka9[[#This Row],[IČO]],#REF!,#REF!)</f>
        <v>#REF!</v>
      </c>
      <c r="N2138" t="e">
        <f>_xlfn.XLOOKUP(Tabuľka9[[#This Row],[IČO]],#REF!,#REF!)</f>
        <v>#REF!</v>
      </c>
    </row>
    <row r="2139" spans="1:14" hidden="1" x14ac:dyDescent="0.35">
      <c r="A2139" t="s">
        <v>95</v>
      </c>
      <c r="B2139" t="s">
        <v>116</v>
      </c>
      <c r="C2139" t="s">
        <v>13</v>
      </c>
      <c r="E2139" s="10">
        <f>IF(COUNTIF(cis_DPH!$B$2:$B$84,B2139)&gt;0,D2139*1.1,IF(COUNTIF(cis_DPH!$B$85:$B$171,B2139)&gt;0,D2139*1.2,"chyba"))</f>
        <v>0</v>
      </c>
      <c r="G2139" s="16" t="e">
        <f>_xlfn.XLOOKUP(Tabuľka9[[#This Row],[položka]],#REF!,#REF!)</f>
        <v>#REF!</v>
      </c>
      <c r="I2139" s="15">
        <f>Tabuľka9[[#This Row],[Aktuálna cena v RZ s DPH]]*Tabuľka9[[#This Row],[Priemerný odber za mesiac]]</f>
        <v>0</v>
      </c>
      <c r="K2139" s="17" t="e">
        <f>Tabuľka9[[#This Row],[Cena za MJ s DPH]]*Tabuľka9[[#This Row],[Predpokladaný odber počas 6 mesiacov]]</f>
        <v>#REF!</v>
      </c>
      <c r="L2139" s="1">
        <v>42195462</v>
      </c>
      <c r="M2139" t="e">
        <f>_xlfn.XLOOKUP(Tabuľka9[[#This Row],[IČO]],#REF!,#REF!)</f>
        <v>#REF!</v>
      </c>
      <c r="N2139" t="e">
        <f>_xlfn.XLOOKUP(Tabuľka9[[#This Row],[IČO]],#REF!,#REF!)</f>
        <v>#REF!</v>
      </c>
    </row>
    <row r="2140" spans="1:14" hidden="1" x14ac:dyDescent="0.35">
      <c r="A2140" t="s">
        <v>84</v>
      </c>
      <c r="B2140" t="s">
        <v>117</v>
      </c>
      <c r="C2140" t="s">
        <v>13</v>
      </c>
      <c r="E2140" s="10">
        <f>IF(COUNTIF(cis_DPH!$B$2:$B$84,B2140)&gt;0,D2140*1.1,IF(COUNTIF(cis_DPH!$B$85:$B$171,B2140)&gt;0,D2140*1.2,"chyba"))</f>
        <v>0</v>
      </c>
      <c r="G2140" s="16" t="e">
        <f>_xlfn.XLOOKUP(Tabuľka9[[#This Row],[položka]],#REF!,#REF!)</f>
        <v>#REF!</v>
      </c>
      <c r="I2140" s="15">
        <f>Tabuľka9[[#This Row],[Aktuálna cena v RZ s DPH]]*Tabuľka9[[#This Row],[Priemerný odber za mesiac]]</f>
        <v>0</v>
      </c>
      <c r="K2140" s="17" t="e">
        <f>Tabuľka9[[#This Row],[Cena za MJ s DPH]]*Tabuľka9[[#This Row],[Predpokladaný odber počas 6 mesiacov]]</f>
        <v>#REF!</v>
      </c>
      <c r="L2140" s="1">
        <v>42195462</v>
      </c>
      <c r="M2140" t="e">
        <f>_xlfn.XLOOKUP(Tabuľka9[[#This Row],[IČO]],#REF!,#REF!)</f>
        <v>#REF!</v>
      </c>
      <c r="N2140" t="e">
        <f>_xlfn.XLOOKUP(Tabuľka9[[#This Row],[IČO]],#REF!,#REF!)</f>
        <v>#REF!</v>
      </c>
    </row>
    <row r="2141" spans="1:14" hidden="1" x14ac:dyDescent="0.35">
      <c r="A2141" t="s">
        <v>84</v>
      </c>
      <c r="B2141" t="s">
        <v>118</v>
      </c>
      <c r="C2141" t="s">
        <v>13</v>
      </c>
      <c r="E2141" s="10">
        <f>IF(COUNTIF(cis_DPH!$B$2:$B$84,B2141)&gt;0,D2141*1.1,IF(COUNTIF(cis_DPH!$B$85:$B$171,B2141)&gt;0,D2141*1.2,"chyba"))</f>
        <v>0</v>
      </c>
      <c r="G2141" s="16" t="e">
        <f>_xlfn.XLOOKUP(Tabuľka9[[#This Row],[položka]],#REF!,#REF!)</f>
        <v>#REF!</v>
      </c>
      <c r="I2141" s="15">
        <f>Tabuľka9[[#This Row],[Aktuálna cena v RZ s DPH]]*Tabuľka9[[#This Row],[Priemerný odber za mesiac]]</f>
        <v>0</v>
      </c>
      <c r="K2141" s="17" t="e">
        <f>Tabuľka9[[#This Row],[Cena za MJ s DPH]]*Tabuľka9[[#This Row],[Predpokladaný odber počas 6 mesiacov]]</f>
        <v>#REF!</v>
      </c>
      <c r="L2141" s="1">
        <v>42195462</v>
      </c>
      <c r="M2141" t="e">
        <f>_xlfn.XLOOKUP(Tabuľka9[[#This Row],[IČO]],#REF!,#REF!)</f>
        <v>#REF!</v>
      </c>
      <c r="N2141" t="e">
        <f>_xlfn.XLOOKUP(Tabuľka9[[#This Row],[IČO]],#REF!,#REF!)</f>
        <v>#REF!</v>
      </c>
    </row>
    <row r="2142" spans="1:14" hidden="1" x14ac:dyDescent="0.35">
      <c r="A2142" t="s">
        <v>84</v>
      </c>
      <c r="B2142" t="s">
        <v>119</v>
      </c>
      <c r="C2142" t="s">
        <v>13</v>
      </c>
      <c r="E2142" s="10">
        <f>IF(COUNTIF(cis_DPH!$B$2:$B$84,B2142)&gt;0,D2142*1.1,IF(COUNTIF(cis_DPH!$B$85:$B$171,B2142)&gt;0,D2142*1.2,"chyba"))</f>
        <v>0</v>
      </c>
      <c r="G2142" s="16" t="e">
        <f>_xlfn.XLOOKUP(Tabuľka9[[#This Row],[položka]],#REF!,#REF!)</f>
        <v>#REF!</v>
      </c>
      <c r="I2142" s="15">
        <f>Tabuľka9[[#This Row],[Aktuálna cena v RZ s DPH]]*Tabuľka9[[#This Row],[Priemerný odber za mesiac]]</f>
        <v>0</v>
      </c>
      <c r="K2142" s="17" t="e">
        <f>Tabuľka9[[#This Row],[Cena za MJ s DPH]]*Tabuľka9[[#This Row],[Predpokladaný odber počas 6 mesiacov]]</f>
        <v>#REF!</v>
      </c>
      <c r="L2142" s="1">
        <v>42195462</v>
      </c>
      <c r="M2142" t="e">
        <f>_xlfn.XLOOKUP(Tabuľka9[[#This Row],[IČO]],#REF!,#REF!)</f>
        <v>#REF!</v>
      </c>
      <c r="N2142" t="e">
        <f>_xlfn.XLOOKUP(Tabuľka9[[#This Row],[IČO]],#REF!,#REF!)</f>
        <v>#REF!</v>
      </c>
    </row>
    <row r="2143" spans="1:14" hidden="1" x14ac:dyDescent="0.35">
      <c r="A2143" t="s">
        <v>84</v>
      </c>
      <c r="B2143" t="s">
        <v>120</v>
      </c>
      <c r="C2143" t="s">
        <v>13</v>
      </c>
      <c r="E2143" s="10">
        <f>IF(COUNTIF(cis_DPH!$B$2:$B$84,B2143)&gt;0,D2143*1.1,IF(COUNTIF(cis_DPH!$B$85:$B$171,B2143)&gt;0,D2143*1.2,"chyba"))</f>
        <v>0</v>
      </c>
      <c r="G2143" s="16" t="e">
        <f>_xlfn.XLOOKUP(Tabuľka9[[#This Row],[položka]],#REF!,#REF!)</f>
        <v>#REF!</v>
      </c>
      <c r="I2143" s="15">
        <f>Tabuľka9[[#This Row],[Aktuálna cena v RZ s DPH]]*Tabuľka9[[#This Row],[Priemerný odber za mesiac]]</f>
        <v>0</v>
      </c>
      <c r="K2143" s="17" t="e">
        <f>Tabuľka9[[#This Row],[Cena za MJ s DPH]]*Tabuľka9[[#This Row],[Predpokladaný odber počas 6 mesiacov]]</f>
        <v>#REF!</v>
      </c>
      <c r="L2143" s="1">
        <v>42195462</v>
      </c>
      <c r="M2143" t="e">
        <f>_xlfn.XLOOKUP(Tabuľka9[[#This Row],[IČO]],#REF!,#REF!)</f>
        <v>#REF!</v>
      </c>
      <c r="N2143" t="e">
        <f>_xlfn.XLOOKUP(Tabuľka9[[#This Row],[IČO]],#REF!,#REF!)</f>
        <v>#REF!</v>
      </c>
    </row>
    <row r="2144" spans="1:14" hidden="1" x14ac:dyDescent="0.35">
      <c r="A2144" t="s">
        <v>84</v>
      </c>
      <c r="B2144" t="s">
        <v>121</v>
      </c>
      <c r="C2144" t="s">
        <v>13</v>
      </c>
      <c r="D2144" s="9">
        <v>8</v>
      </c>
      <c r="E2144" s="10">
        <f>IF(COUNTIF(cis_DPH!$B$2:$B$84,B2144)&gt;0,D2144*1.1,IF(COUNTIF(cis_DPH!$B$85:$B$171,B2144)&gt;0,D2144*1.2,"chyba"))</f>
        <v>8.8000000000000007</v>
      </c>
      <c r="G2144" s="16" t="e">
        <f>_xlfn.XLOOKUP(Tabuľka9[[#This Row],[položka]],#REF!,#REF!)</f>
        <v>#REF!</v>
      </c>
      <c r="H2144">
        <v>10</v>
      </c>
      <c r="I2144" s="15">
        <f>Tabuľka9[[#This Row],[Aktuálna cena v RZ s DPH]]*Tabuľka9[[#This Row],[Priemerný odber za mesiac]]</f>
        <v>88</v>
      </c>
      <c r="J2144">
        <v>70</v>
      </c>
      <c r="K2144" s="17" t="e">
        <f>Tabuľka9[[#This Row],[Cena za MJ s DPH]]*Tabuľka9[[#This Row],[Predpokladaný odber počas 6 mesiacov]]</f>
        <v>#REF!</v>
      </c>
      <c r="L2144" s="1">
        <v>42195462</v>
      </c>
      <c r="M2144" t="e">
        <f>_xlfn.XLOOKUP(Tabuľka9[[#This Row],[IČO]],#REF!,#REF!)</f>
        <v>#REF!</v>
      </c>
      <c r="N2144" t="e">
        <f>_xlfn.XLOOKUP(Tabuľka9[[#This Row],[IČO]],#REF!,#REF!)</f>
        <v>#REF!</v>
      </c>
    </row>
    <row r="2145" spans="1:14" hidden="1" x14ac:dyDescent="0.35">
      <c r="A2145" t="s">
        <v>84</v>
      </c>
      <c r="B2145" t="s">
        <v>122</v>
      </c>
      <c r="C2145" t="s">
        <v>13</v>
      </c>
      <c r="E2145" s="10">
        <f>IF(COUNTIF(cis_DPH!$B$2:$B$84,B2145)&gt;0,D2145*1.1,IF(COUNTIF(cis_DPH!$B$85:$B$171,B2145)&gt;0,D2145*1.2,"chyba"))</f>
        <v>0</v>
      </c>
      <c r="G2145" s="16" t="e">
        <f>_xlfn.XLOOKUP(Tabuľka9[[#This Row],[položka]],#REF!,#REF!)</f>
        <v>#REF!</v>
      </c>
      <c r="I2145" s="15">
        <f>Tabuľka9[[#This Row],[Aktuálna cena v RZ s DPH]]*Tabuľka9[[#This Row],[Priemerný odber za mesiac]]</f>
        <v>0</v>
      </c>
      <c r="K2145" s="17" t="e">
        <f>Tabuľka9[[#This Row],[Cena za MJ s DPH]]*Tabuľka9[[#This Row],[Predpokladaný odber počas 6 mesiacov]]</f>
        <v>#REF!</v>
      </c>
      <c r="L2145" s="1">
        <v>42195462</v>
      </c>
      <c r="M2145" t="e">
        <f>_xlfn.XLOOKUP(Tabuľka9[[#This Row],[IČO]],#REF!,#REF!)</f>
        <v>#REF!</v>
      </c>
      <c r="N2145" t="e">
        <f>_xlfn.XLOOKUP(Tabuľka9[[#This Row],[IČO]],#REF!,#REF!)</f>
        <v>#REF!</v>
      </c>
    </row>
    <row r="2146" spans="1:14" hidden="1" x14ac:dyDescent="0.35">
      <c r="A2146" t="s">
        <v>84</v>
      </c>
      <c r="B2146" t="s">
        <v>123</v>
      </c>
      <c r="C2146" t="s">
        <v>13</v>
      </c>
      <c r="E2146" s="10">
        <f>IF(COUNTIF(cis_DPH!$B$2:$B$84,B2146)&gt;0,D2146*1.1,IF(COUNTIF(cis_DPH!$B$85:$B$171,B2146)&gt;0,D2146*1.2,"chyba"))</f>
        <v>0</v>
      </c>
      <c r="G2146" s="16" t="e">
        <f>_xlfn.XLOOKUP(Tabuľka9[[#This Row],[položka]],#REF!,#REF!)</f>
        <v>#REF!</v>
      </c>
      <c r="I2146" s="15">
        <f>Tabuľka9[[#This Row],[Aktuálna cena v RZ s DPH]]*Tabuľka9[[#This Row],[Priemerný odber za mesiac]]</f>
        <v>0</v>
      </c>
      <c r="K2146" s="17" t="e">
        <f>Tabuľka9[[#This Row],[Cena za MJ s DPH]]*Tabuľka9[[#This Row],[Predpokladaný odber počas 6 mesiacov]]</f>
        <v>#REF!</v>
      </c>
      <c r="L2146" s="1">
        <v>42195462</v>
      </c>
      <c r="M2146" t="e">
        <f>_xlfn.XLOOKUP(Tabuľka9[[#This Row],[IČO]],#REF!,#REF!)</f>
        <v>#REF!</v>
      </c>
      <c r="N2146" t="e">
        <f>_xlfn.XLOOKUP(Tabuľka9[[#This Row],[IČO]],#REF!,#REF!)</f>
        <v>#REF!</v>
      </c>
    </row>
    <row r="2147" spans="1:14" hidden="1" x14ac:dyDescent="0.35">
      <c r="A2147" t="s">
        <v>84</v>
      </c>
      <c r="B2147" t="s">
        <v>124</v>
      </c>
      <c r="C2147" t="s">
        <v>13</v>
      </c>
      <c r="E2147" s="10">
        <f>IF(COUNTIF(cis_DPH!$B$2:$B$84,B2147)&gt;0,D2147*1.1,IF(COUNTIF(cis_DPH!$B$85:$B$171,B2147)&gt;0,D2147*1.2,"chyba"))</f>
        <v>0</v>
      </c>
      <c r="G2147" s="16" t="e">
        <f>_xlfn.XLOOKUP(Tabuľka9[[#This Row],[položka]],#REF!,#REF!)</f>
        <v>#REF!</v>
      </c>
      <c r="I2147" s="15">
        <f>Tabuľka9[[#This Row],[Aktuálna cena v RZ s DPH]]*Tabuľka9[[#This Row],[Priemerný odber za mesiac]]</f>
        <v>0</v>
      </c>
      <c r="K2147" s="17" t="e">
        <f>Tabuľka9[[#This Row],[Cena za MJ s DPH]]*Tabuľka9[[#This Row],[Predpokladaný odber počas 6 mesiacov]]</f>
        <v>#REF!</v>
      </c>
      <c r="L2147" s="1">
        <v>42195462</v>
      </c>
      <c r="M2147" t="e">
        <f>_xlfn.XLOOKUP(Tabuľka9[[#This Row],[IČO]],#REF!,#REF!)</f>
        <v>#REF!</v>
      </c>
      <c r="N2147" t="e">
        <f>_xlfn.XLOOKUP(Tabuľka9[[#This Row],[IČO]],#REF!,#REF!)</f>
        <v>#REF!</v>
      </c>
    </row>
    <row r="2148" spans="1:14" hidden="1" x14ac:dyDescent="0.35">
      <c r="A2148" t="s">
        <v>125</v>
      </c>
      <c r="B2148" t="s">
        <v>126</v>
      </c>
      <c r="C2148" t="s">
        <v>13</v>
      </c>
      <c r="E2148" s="10">
        <f>IF(COUNTIF(cis_DPH!$B$2:$B$84,B2148)&gt;0,D2148*1.1,IF(COUNTIF(cis_DPH!$B$85:$B$171,B2148)&gt;0,D2148*1.2,"chyba"))</f>
        <v>0</v>
      </c>
      <c r="G2148" s="16" t="e">
        <f>_xlfn.XLOOKUP(Tabuľka9[[#This Row],[položka]],#REF!,#REF!)</f>
        <v>#REF!</v>
      </c>
      <c r="I2148" s="15">
        <f>Tabuľka9[[#This Row],[Aktuálna cena v RZ s DPH]]*Tabuľka9[[#This Row],[Priemerný odber za mesiac]]</f>
        <v>0</v>
      </c>
      <c r="K2148" s="17" t="e">
        <f>Tabuľka9[[#This Row],[Cena za MJ s DPH]]*Tabuľka9[[#This Row],[Predpokladaný odber počas 6 mesiacov]]</f>
        <v>#REF!</v>
      </c>
      <c r="L2148" s="1">
        <v>42195462</v>
      </c>
      <c r="M2148" t="e">
        <f>_xlfn.XLOOKUP(Tabuľka9[[#This Row],[IČO]],#REF!,#REF!)</f>
        <v>#REF!</v>
      </c>
      <c r="N2148" t="e">
        <f>_xlfn.XLOOKUP(Tabuľka9[[#This Row],[IČO]],#REF!,#REF!)</f>
        <v>#REF!</v>
      </c>
    </row>
    <row r="2149" spans="1:14" hidden="1" x14ac:dyDescent="0.35">
      <c r="A2149" t="s">
        <v>125</v>
      </c>
      <c r="B2149" t="s">
        <v>127</v>
      </c>
      <c r="C2149" t="s">
        <v>13</v>
      </c>
      <c r="D2149" s="9">
        <v>7</v>
      </c>
      <c r="E2149" s="10">
        <f>IF(COUNTIF(cis_DPH!$B$2:$B$84,B2149)&gt;0,D2149*1.1,IF(COUNTIF(cis_DPH!$B$85:$B$171,B2149)&gt;0,D2149*1.2,"chyba"))</f>
        <v>8.4</v>
      </c>
      <c r="G2149" s="16" t="e">
        <f>_xlfn.XLOOKUP(Tabuľka9[[#This Row],[položka]],#REF!,#REF!)</f>
        <v>#REF!</v>
      </c>
      <c r="H2149">
        <v>4</v>
      </c>
      <c r="I2149" s="15">
        <f>Tabuľka9[[#This Row],[Aktuálna cena v RZ s DPH]]*Tabuľka9[[#This Row],[Priemerný odber za mesiac]]</f>
        <v>33.6</v>
      </c>
      <c r="J2149">
        <v>28</v>
      </c>
      <c r="K2149" s="17" t="e">
        <f>Tabuľka9[[#This Row],[Cena za MJ s DPH]]*Tabuľka9[[#This Row],[Predpokladaný odber počas 6 mesiacov]]</f>
        <v>#REF!</v>
      </c>
      <c r="L2149" s="1">
        <v>42195462</v>
      </c>
      <c r="M2149" t="e">
        <f>_xlfn.XLOOKUP(Tabuľka9[[#This Row],[IČO]],#REF!,#REF!)</f>
        <v>#REF!</v>
      </c>
      <c r="N2149" t="e">
        <f>_xlfn.XLOOKUP(Tabuľka9[[#This Row],[IČO]],#REF!,#REF!)</f>
        <v>#REF!</v>
      </c>
    </row>
    <row r="2150" spans="1:14" hidden="1" x14ac:dyDescent="0.35">
      <c r="A2150" t="s">
        <v>125</v>
      </c>
      <c r="B2150" t="s">
        <v>128</v>
      </c>
      <c r="C2150" t="s">
        <v>13</v>
      </c>
      <c r="D2150" s="9">
        <v>5</v>
      </c>
      <c r="E2150" s="10">
        <f>IF(COUNTIF(cis_DPH!$B$2:$B$84,B2150)&gt;0,D2150*1.1,IF(COUNTIF(cis_DPH!$B$85:$B$171,B2150)&gt;0,D2150*1.2,"chyba"))</f>
        <v>6</v>
      </c>
      <c r="G2150" s="16" t="e">
        <f>_xlfn.XLOOKUP(Tabuľka9[[#This Row],[položka]],#REF!,#REF!)</f>
        <v>#REF!</v>
      </c>
      <c r="H2150">
        <v>4</v>
      </c>
      <c r="I2150" s="15">
        <f>Tabuľka9[[#This Row],[Aktuálna cena v RZ s DPH]]*Tabuľka9[[#This Row],[Priemerný odber za mesiac]]</f>
        <v>24</v>
      </c>
      <c r="J2150">
        <v>20</v>
      </c>
      <c r="K2150" s="17" t="e">
        <f>Tabuľka9[[#This Row],[Cena za MJ s DPH]]*Tabuľka9[[#This Row],[Predpokladaný odber počas 6 mesiacov]]</f>
        <v>#REF!</v>
      </c>
      <c r="L2150" s="1">
        <v>42195462</v>
      </c>
      <c r="M2150" t="e">
        <f>_xlfn.XLOOKUP(Tabuľka9[[#This Row],[IČO]],#REF!,#REF!)</f>
        <v>#REF!</v>
      </c>
      <c r="N2150" t="e">
        <f>_xlfn.XLOOKUP(Tabuľka9[[#This Row],[IČO]],#REF!,#REF!)</f>
        <v>#REF!</v>
      </c>
    </row>
    <row r="2151" spans="1:14" hidden="1" x14ac:dyDescent="0.35">
      <c r="A2151" t="s">
        <v>125</v>
      </c>
      <c r="B2151" t="s">
        <v>129</v>
      </c>
      <c r="C2151" t="s">
        <v>13</v>
      </c>
      <c r="E2151" s="10">
        <f>IF(COUNTIF(cis_DPH!$B$2:$B$84,B2151)&gt;0,D2151*1.1,IF(COUNTIF(cis_DPH!$B$85:$B$171,B2151)&gt;0,D2151*1.2,"chyba"))</f>
        <v>0</v>
      </c>
      <c r="G2151" s="16" t="e">
        <f>_xlfn.XLOOKUP(Tabuľka9[[#This Row],[položka]],#REF!,#REF!)</f>
        <v>#REF!</v>
      </c>
      <c r="I2151" s="15">
        <f>Tabuľka9[[#This Row],[Aktuálna cena v RZ s DPH]]*Tabuľka9[[#This Row],[Priemerný odber za mesiac]]</f>
        <v>0</v>
      </c>
      <c r="K2151" s="17" t="e">
        <f>Tabuľka9[[#This Row],[Cena za MJ s DPH]]*Tabuľka9[[#This Row],[Predpokladaný odber počas 6 mesiacov]]</f>
        <v>#REF!</v>
      </c>
      <c r="L2151" s="1">
        <v>42195462</v>
      </c>
      <c r="M2151" t="e">
        <f>_xlfn.XLOOKUP(Tabuľka9[[#This Row],[IČO]],#REF!,#REF!)</f>
        <v>#REF!</v>
      </c>
      <c r="N2151" t="e">
        <f>_xlfn.XLOOKUP(Tabuľka9[[#This Row],[IČO]],#REF!,#REF!)</f>
        <v>#REF!</v>
      </c>
    </row>
    <row r="2152" spans="1:14" hidden="1" x14ac:dyDescent="0.35">
      <c r="A2152" t="s">
        <v>125</v>
      </c>
      <c r="B2152" t="s">
        <v>130</v>
      </c>
      <c r="C2152" t="s">
        <v>13</v>
      </c>
      <c r="E2152" s="10">
        <f>IF(COUNTIF(cis_DPH!$B$2:$B$84,B2152)&gt;0,D2152*1.1,IF(COUNTIF(cis_DPH!$B$85:$B$171,B2152)&gt;0,D2152*1.2,"chyba"))</f>
        <v>0</v>
      </c>
      <c r="G2152" s="16" t="e">
        <f>_xlfn.XLOOKUP(Tabuľka9[[#This Row],[položka]],#REF!,#REF!)</f>
        <v>#REF!</v>
      </c>
      <c r="I2152" s="15">
        <f>Tabuľka9[[#This Row],[Aktuálna cena v RZ s DPH]]*Tabuľka9[[#This Row],[Priemerný odber za mesiac]]</f>
        <v>0</v>
      </c>
      <c r="K2152" s="17" t="e">
        <f>Tabuľka9[[#This Row],[Cena za MJ s DPH]]*Tabuľka9[[#This Row],[Predpokladaný odber počas 6 mesiacov]]</f>
        <v>#REF!</v>
      </c>
      <c r="L2152" s="1">
        <v>42195462</v>
      </c>
      <c r="M2152" t="e">
        <f>_xlfn.XLOOKUP(Tabuľka9[[#This Row],[IČO]],#REF!,#REF!)</f>
        <v>#REF!</v>
      </c>
      <c r="N2152" t="e">
        <f>_xlfn.XLOOKUP(Tabuľka9[[#This Row],[IČO]],#REF!,#REF!)</f>
        <v>#REF!</v>
      </c>
    </row>
    <row r="2153" spans="1:14" hidden="1" x14ac:dyDescent="0.35">
      <c r="A2153" t="s">
        <v>125</v>
      </c>
      <c r="B2153" t="s">
        <v>131</v>
      </c>
      <c r="C2153" t="s">
        <v>13</v>
      </c>
      <c r="E2153" s="10">
        <f>IF(COUNTIF(cis_DPH!$B$2:$B$84,B2153)&gt;0,D2153*1.1,IF(COUNTIF(cis_DPH!$B$85:$B$171,B2153)&gt;0,D2153*1.2,"chyba"))</f>
        <v>0</v>
      </c>
      <c r="G2153" s="16" t="e">
        <f>_xlfn.XLOOKUP(Tabuľka9[[#This Row],[položka]],#REF!,#REF!)</f>
        <v>#REF!</v>
      </c>
      <c r="I2153" s="15">
        <f>Tabuľka9[[#This Row],[Aktuálna cena v RZ s DPH]]*Tabuľka9[[#This Row],[Priemerný odber za mesiac]]</f>
        <v>0</v>
      </c>
      <c r="K2153" s="17" t="e">
        <f>Tabuľka9[[#This Row],[Cena za MJ s DPH]]*Tabuľka9[[#This Row],[Predpokladaný odber počas 6 mesiacov]]</f>
        <v>#REF!</v>
      </c>
      <c r="L2153" s="1">
        <v>42195462</v>
      </c>
      <c r="M2153" t="e">
        <f>_xlfn.XLOOKUP(Tabuľka9[[#This Row],[IČO]],#REF!,#REF!)</f>
        <v>#REF!</v>
      </c>
      <c r="N2153" t="e">
        <f>_xlfn.XLOOKUP(Tabuľka9[[#This Row],[IČO]],#REF!,#REF!)</f>
        <v>#REF!</v>
      </c>
    </row>
    <row r="2154" spans="1:14" hidden="1" x14ac:dyDescent="0.35">
      <c r="A2154" t="s">
        <v>125</v>
      </c>
      <c r="B2154" t="s">
        <v>132</v>
      </c>
      <c r="C2154" t="s">
        <v>13</v>
      </c>
      <c r="D2154" s="9">
        <v>7</v>
      </c>
      <c r="E2154" s="10">
        <f>IF(COUNTIF(cis_DPH!$B$2:$B$84,B2154)&gt;0,D2154*1.1,IF(COUNTIF(cis_DPH!$B$85:$B$171,B2154)&gt;0,D2154*1.2,"chyba"))</f>
        <v>8.4</v>
      </c>
      <c r="G2154" s="16" t="e">
        <f>_xlfn.XLOOKUP(Tabuľka9[[#This Row],[položka]],#REF!,#REF!)</f>
        <v>#REF!</v>
      </c>
      <c r="H2154">
        <v>3</v>
      </c>
      <c r="I2154" s="15">
        <f>Tabuľka9[[#This Row],[Aktuálna cena v RZ s DPH]]*Tabuľka9[[#This Row],[Priemerný odber za mesiac]]</f>
        <v>25.200000000000003</v>
      </c>
      <c r="J2154">
        <v>21</v>
      </c>
      <c r="K2154" s="17" t="e">
        <f>Tabuľka9[[#This Row],[Cena za MJ s DPH]]*Tabuľka9[[#This Row],[Predpokladaný odber počas 6 mesiacov]]</f>
        <v>#REF!</v>
      </c>
      <c r="L2154" s="1">
        <v>42195462</v>
      </c>
      <c r="M2154" t="e">
        <f>_xlfn.XLOOKUP(Tabuľka9[[#This Row],[IČO]],#REF!,#REF!)</f>
        <v>#REF!</v>
      </c>
      <c r="N2154" t="e">
        <f>_xlfn.XLOOKUP(Tabuľka9[[#This Row],[IČO]],#REF!,#REF!)</f>
        <v>#REF!</v>
      </c>
    </row>
    <row r="2155" spans="1:14" hidden="1" x14ac:dyDescent="0.35">
      <c r="A2155" t="s">
        <v>125</v>
      </c>
      <c r="B2155" t="s">
        <v>133</v>
      </c>
      <c r="C2155" t="s">
        <v>13</v>
      </c>
      <c r="E2155" s="10">
        <f>IF(COUNTIF(cis_DPH!$B$2:$B$84,B2155)&gt;0,D2155*1.1,IF(COUNTIF(cis_DPH!$B$85:$B$171,B2155)&gt;0,D2155*1.2,"chyba"))</f>
        <v>0</v>
      </c>
      <c r="G2155" s="16" t="e">
        <f>_xlfn.XLOOKUP(Tabuľka9[[#This Row],[položka]],#REF!,#REF!)</f>
        <v>#REF!</v>
      </c>
      <c r="I2155" s="15">
        <f>Tabuľka9[[#This Row],[Aktuálna cena v RZ s DPH]]*Tabuľka9[[#This Row],[Priemerný odber za mesiac]]</f>
        <v>0</v>
      </c>
      <c r="K2155" s="17" t="e">
        <f>Tabuľka9[[#This Row],[Cena za MJ s DPH]]*Tabuľka9[[#This Row],[Predpokladaný odber počas 6 mesiacov]]</f>
        <v>#REF!</v>
      </c>
      <c r="L2155" s="1">
        <v>42195462</v>
      </c>
      <c r="M2155" t="e">
        <f>_xlfn.XLOOKUP(Tabuľka9[[#This Row],[IČO]],#REF!,#REF!)</f>
        <v>#REF!</v>
      </c>
      <c r="N2155" t="e">
        <f>_xlfn.XLOOKUP(Tabuľka9[[#This Row],[IČO]],#REF!,#REF!)</f>
        <v>#REF!</v>
      </c>
    </row>
    <row r="2156" spans="1:14" hidden="1" x14ac:dyDescent="0.35">
      <c r="A2156" t="s">
        <v>125</v>
      </c>
      <c r="B2156" t="s">
        <v>134</v>
      </c>
      <c r="C2156" t="s">
        <v>13</v>
      </c>
      <c r="E2156" s="10">
        <f>IF(COUNTIF(cis_DPH!$B$2:$B$84,B2156)&gt;0,D2156*1.1,IF(COUNTIF(cis_DPH!$B$85:$B$171,B2156)&gt;0,D2156*1.2,"chyba"))</f>
        <v>0</v>
      </c>
      <c r="G2156" s="16" t="e">
        <f>_xlfn.XLOOKUP(Tabuľka9[[#This Row],[položka]],#REF!,#REF!)</f>
        <v>#REF!</v>
      </c>
      <c r="I2156" s="15">
        <f>Tabuľka9[[#This Row],[Aktuálna cena v RZ s DPH]]*Tabuľka9[[#This Row],[Priemerný odber za mesiac]]</f>
        <v>0</v>
      </c>
      <c r="K2156" s="17" t="e">
        <f>Tabuľka9[[#This Row],[Cena za MJ s DPH]]*Tabuľka9[[#This Row],[Predpokladaný odber počas 6 mesiacov]]</f>
        <v>#REF!</v>
      </c>
      <c r="L2156" s="1">
        <v>42195462</v>
      </c>
      <c r="M2156" t="e">
        <f>_xlfn.XLOOKUP(Tabuľka9[[#This Row],[IČO]],#REF!,#REF!)</f>
        <v>#REF!</v>
      </c>
      <c r="N2156" t="e">
        <f>_xlfn.XLOOKUP(Tabuľka9[[#This Row],[IČO]],#REF!,#REF!)</f>
        <v>#REF!</v>
      </c>
    </row>
    <row r="2157" spans="1:14" hidden="1" x14ac:dyDescent="0.35">
      <c r="A2157" t="s">
        <v>125</v>
      </c>
      <c r="B2157" t="s">
        <v>135</v>
      </c>
      <c r="C2157" t="s">
        <v>13</v>
      </c>
      <c r="E2157" s="10">
        <f>IF(COUNTIF(cis_DPH!$B$2:$B$84,B2157)&gt;0,D2157*1.1,IF(COUNTIF(cis_DPH!$B$85:$B$171,B2157)&gt;0,D2157*1.2,"chyba"))</f>
        <v>0</v>
      </c>
      <c r="G2157" s="16" t="e">
        <f>_xlfn.XLOOKUP(Tabuľka9[[#This Row],[položka]],#REF!,#REF!)</f>
        <v>#REF!</v>
      </c>
      <c r="I2157" s="15">
        <f>Tabuľka9[[#This Row],[Aktuálna cena v RZ s DPH]]*Tabuľka9[[#This Row],[Priemerný odber za mesiac]]</f>
        <v>0</v>
      </c>
      <c r="K2157" s="17" t="e">
        <f>Tabuľka9[[#This Row],[Cena za MJ s DPH]]*Tabuľka9[[#This Row],[Predpokladaný odber počas 6 mesiacov]]</f>
        <v>#REF!</v>
      </c>
      <c r="L2157" s="1">
        <v>42195462</v>
      </c>
      <c r="M2157" t="e">
        <f>_xlfn.XLOOKUP(Tabuľka9[[#This Row],[IČO]],#REF!,#REF!)</f>
        <v>#REF!</v>
      </c>
      <c r="N2157" t="e">
        <f>_xlfn.XLOOKUP(Tabuľka9[[#This Row],[IČO]],#REF!,#REF!)</f>
        <v>#REF!</v>
      </c>
    </row>
    <row r="2158" spans="1:14" hidden="1" x14ac:dyDescent="0.35">
      <c r="A2158" t="s">
        <v>125</v>
      </c>
      <c r="B2158" t="s">
        <v>136</v>
      </c>
      <c r="C2158" t="s">
        <v>13</v>
      </c>
      <c r="E2158" s="10">
        <f>IF(COUNTIF(cis_DPH!$B$2:$B$84,B2158)&gt;0,D2158*1.1,IF(COUNTIF(cis_DPH!$B$85:$B$171,B2158)&gt;0,D2158*1.2,"chyba"))</f>
        <v>0</v>
      </c>
      <c r="G2158" s="16" t="e">
        <f>_xlfn.XLOOKUP(Tabuľka9[[#This Row],[položka]],#REF!,#REF!)</f>
        <v>#REF!</v>
      </c>
      <c r="I2158" s="15">
        <f>Tabuľka9[[#This Row],[Aktuálna cena v RZ s DPH]]*Tabuľka9[[#This Row],[Priemerný odber za mesiac]]</f>
        <v>0</v>
      </c>
      <c r="K2158" s="17" t="e">
        <f>Tabuľka9[[#This Row],[Cena za MJ s DPH]]*Tabuľka9[[#This Row],[Predpokladaný odber počas 6 mesiacov]]</f>
        <v>#REF!</v>
      </c>
      <c r="L2158" s="1">
        <v>42195462</v>
      </c>
      <c r="M2158" t="e">
        <f>_xlfn.XLOOKUP(Tabuľka9[[#This Row],[IČO]],#REF!,#REF!)</f>
        <v>#REF!</v>
      </c>
      <c r="N2158" t="e">
        <f>_xlfn.XLOOKUP(Tabuľka9[[#This Row],[IČO]],#REF!,#REF!)</f>
        <v>#REF!</v>
      </c>
    </row>
    <row r="2159" spans="1:14" hidden="1" x14ac:dyDescent="0.35">
      <c r="A2159" t="s">
        <v>125</v>
      </c>
      <c r="B2159" t="s">
        <v>137</v>
      </c>
      <c r="C2159" t="s">
        <v>13</v>
      </c>
      <c r="E2159" s="10">
        <f>IF(COUNTIF(cis_DPH!$B$2:$B$84,B2159)&gt;0,D2159*1.1,IF(COUNTIF(cis_DPH!$B$85:$B$171,B2159)&gt;0,D2159*1.2,"chyba"))</f>
        <v>0</v>
      </c>
      <c r="G2159" s="16" t="e">
        <f>_xlfn.XLOOKUP(Tabuľka9[[#This Row],[položka]],#REF!,#REF!)</f>
        <v>#REF!</v>
      </c>
      <c r="I2159" s="15">
        <f>Tabuľka9[[#This Row],[Aktuálna cena v RZ s DPH]]*Tabuľka9[[#This Row],[Priemerný odber za mesiac]]</f>
        <v>0</v>
      </c>
      <c r="K2159" s="17" t="e">
        <f>Tabuľka9[[#This Row],[Cena za MJ s DPH]]*Tabuľka9[[#This Row],[Predpokladaný odber počas 6 mesiacov]]</f>
        <v>#REF!</v>
      </c>
      <c r="L2159" s="1">
        <v>42195462</v>
      </c>
      <c r="M2159" t="e">
        <f>_xlfn.XLOOKUP(Tabuľka9[[#This Row],[IČO]],#REF!,#REF!)</f>
        <v>#REF!</v>
      </c>
      <c r="N2159" t="e">
        <f>_xlfn.XLOOKUP(Tabuľka9[[#This Row],[IČO]],#REF!,#REF!)</f>
        <v>#REF!</v>
      </c>
    </row>
    <row r="2160" spans="1:14" hidden="1" x14ac:dyDescent="0.35">
      <c r="A2160" t="s">
        <v>125</v>
      </c>
      <c r="B2160" t="s">
        <v>138</v>
      </c>
      <c r="C2160" t="s">
        <v>13</v>
      </c>
      <c r="E2160" s="10">
        <f>IF(COUNTIF(cis_DPH!$B$2:$B$84,B2160)&gt;0,D2160*1.1,IF(COUNTIF(cis_DPH!$B$85:$B$171,B2160)&gt;0,D2160*1.2,"chyba"))</f>
        <v>0</v>
      </c>
      <c r="G2160" s="16" t="e">
        <f>_xlfn.XLOOKUP(Tabuľka9[[#This Row],[položka]],#REF!,#REF!)</f>
        <v>#REF!</v>
      </c>
      <c r="I2160" s="15">
        <f>Tabuľka9[[#This Row],[Aktuálna cena v RZ s DPH]]*Tabuľka9[[#This Row],[Priemerný odber za mesiac]]</f>
        <v>0</v>
      </c>
      <c r="K2160" s="17" t="e">
        <f>Tabuľka9[[#This Row],[Cena za MJ s DPH]]*Tabuľka9[[#This Row],[Predpokladaný odber počas 6 mesiacov]]</f>
        <v>#REF!</v>
      </c>
      <c r="L2160" s="1">
        <v>42195462</v>
      </c>
      <c r="M2160" t="e">
        <f>_xlfn.XLOOKUP(Tabuľka9[[#This Row],[IČO]],#REF!,#REF!)</f>
        <v>#REF!</v>
      </c>
      <c r="N2160" t="e">
        <f>_xlfn.XLOOKUP(Tabuľka9[[#This Row],[IČO]],#REF!,#REF!)</f>
        <v>#REF!</v>
      </c>
    </row>
    <row r="2161" spans="1:14" hidden="1" x14ac:dyDescent="0.35">
      <c r="A2161" t="s">
        <v>125</v>
      </c>
      <c r="B2161" t="s">
        <v>139</v>
      </c>
      <c r="C2161" t="s">
        <v>13</v>
      </c>
      <c r="E2161" s="10">
        <f>IF(COUNTIF(cis_DPH!$B$2:$B$84,B2161)&gt;0,D2161*1.1,IF(COUNTIF(cis_DPH!$B$85:$B$171,B2161)&gt;0,D2161*1.2,"chyba"))</f>
        <v>0</v>
      </c>
      <c r="G2161" s="16" t="e">
        <f>_xlfn.XLOOKUP(Tabuľka9[[#This Row],[položka]],#REF!,#REF!)</f>
        <v>#REF!</v>
      </c>
      <c r="I2161" s="15">
        <f>Tabuľka9[[#This Row],[Aktuálna cena v RZ s DPH]]*Tabuľka9[[#This Row],[Priemerný odber za mesiac]]</f>
        <v>0</v>
      </c>
      <c r="K2161" s="17" t="e">
        <f>Tabuľka9[[#This Row],[Cena za MJ s DPH]]*Tabuľka9[[#This Row],[Predpokladaný odber počas 6 mesiacov]]</f>
        <v>#REF!</v>
      </c>
      <c r="L2161" s="1">
        <v>42195462</v>
      </c>
      <c r="M2161" t="e">
        <f>_xlfn.XLOOKUP(Tabuľka9[[#This Row],[IČO]],#REF!,#REF!)</f>
        <v>#REF!</v>
      </c>
      <c r="N2161" t="e">
        <f>_xlfn.XLOOKUP(Tabuľka9[[#This Row],[IČO]],#REF!,#REF!)</f>
        <v>#REF!</v>
      </c>
    </row>
    <row r="2162" spans="1:14" hidden="1" x14ac:dyDescent="0.35">
      <c r="A2162" t="s">
        <v>125</v>
      </c>
      <c r="B2162" t="s">
        <v>140</v>
      </c>
      <c r="C2162" t="s">
        <v>13</v>
      </c>
      <c r="E2162" s="10">
        <f>IF(COUNTIF(cis_DPH!$B$2:$B$84,B2162)&gt;0,D2162*1.1,IF(COUNTIF(cis_DPH!$B$85:$B$171,B2162)&gt;0,D2162*1.2,"chyba"))</f>
        <v>0</v>
      </c>
      <c r="G2162" s="16" t="e">
        <f>_xlfn.XLOOKUP(Tabuľka9[[#This Row],[položka]],#REF!,#REF!)</f>
        <v>#REF!</v>
      </c>
      <c r="I2162" s="15">
        <f>Tabuľka9[[#This Row],[Aktuálna cena v RZ s DPH]]*Tabuľka9[[#This Row],[Priemerný odber za mesiac]]</f>
        <v>0</v>
      </c>
      <c r="K2162" s="17" t="e">
        <f>Tabuľka9[[#This Row],[Cena za MJ s DPH]]*Tabuľka9[[#This Row],[Predpokladaný odber počas 6 mesiacov]]</f>
        <v>#REF!</v>
      </c>
      <c r="L2162" s="1">
        <v>42195462</v>
      </c>
      <c r="M2162" t="e">
        <f>_xlfn.XLOOKUP(Tabuľka9[[#This Row],[IČO]],#REF!,#REF!)</f>
        <v>#REF!</v>
      </c>
      <c r="N2162" t="e">
        <f>_xlfn.XLOOKUP(Tabuľka9[[#This Row],[IČO]],#REF!,#REF!)</f>
        <v>#REF!</v>
      </c>
    </row>
    <row r="2163" spans="1:14" hidden="1" x14ac:dyDescent="0.35">
      <c r="A2163" t="s">
        <v>125</v>
      </c>
      <c r="B2163" t="s">
        <v>141</v>
      </c>
      <c r="C2163" t="s">
        <v>13</v>
      </c>
      <c r="E2163" s="10">
        <f>IF(COUNTIF(cis_DPH!$B$2:$B$84,B2163)&gt;0,D2163*1.1,IF(COUNTIF(cis_DPH!$B$85:$B$171,B2163)&gt;0,D2163*1.2,"chyba"))</f>
        <v>0</v>
      </c>
      <c r="G2163" s="16" t="e">
        <f>_xlfn.XLOOKUP(Tabuľka9[[#This Row],[položka]],#REF!,#REF!)</f>
        <v>#REF!</v>
      </c>
      <c r="I2163" s="15">
        <f>Tabuľka9[[#This Row],[Aktuálna cena v RZ s DPH]]*Tabuľka9[[#This Row],[Priemerný odber za mesiac]]</f>
        <v>0</v>
      </c>
      <c r="K2163" s="17" t="e">
        <f>Tabuľka9[[#This Row],[Cena za MJ s DPH]]*Tabuľka9[[#This Row],[Predpokladaný odber počas 6 mesiacov]]</f>
        <v>#REF!</v>
      </c>
      <c r="L2163" s="1">
        <v>42195462</v>
      </c>
      <c r="M2163" t="e">
        <f>_xlfn.XLOOKUP(Tabuľka9[[#This Row],[IČO]],#REF!,#REF!)</f>
        <v>#REF!</v>
      </c>
      <c r="N2163" t="e">
        <f>_xlfn.XLOOKUP(Tabuľka9[[#This Row],[IČO]],#REF!,#REF!)</f>
        <v>#REF!</v>
      </c>
    </row>
    <row r="2164" spans="1:14" hidden="1" x14ac:dyDescent="0.35">
      <c r="A2164" t="s">
        <v>125</v>
      </c>
      <c r="B2164" t="s">
        <v>142</v>
      </c>
      <c r="C2164" t="s">
        <v>13</v>
      </c>
      <c r="E2164" s="10">
        <f>IF(COUNTIF(cis_DPH!$B$2:$B$84,B2164)&gt;0,D2164*1.1,IF(COUNTIF(cis_DPH!$B$85:$B$171,B2164)&gt;0,D2164*1.2,"chyba"))</f>
        <v>0</v>
      </c>
      <c r="G2164" s="16" t="e">
        <f>_xlfn.XLOOKUP(Tabuľka9[[#This Row],[položka]],#REF!,#REF!)</f>
        <v>#REF!</v>
      </c>
      <c r="I2164" s="15">
        <f>Tabuľka9[[#This Row],[Aktuálna cena v RZ s DPH]]*Tabuľka9[[#This Row],[Priemerný odber za mesiac]]</f>
        <v>0</v>
      </c>
      <c r="K2164" s="17" t="e">
        <f>Tabuľka9[[#This Row],[Cena za MJ s DPH]]*Tabuľka9[[#This Row],[Predpokladaný odber počas 6 mesiacov]]</f>
        <v>#REF!</v>
      </c>
      <c r="L2164" s="1">
        <v>42195462</v>
      </c>
      <c r="M2164" t="e">
        <f>_xlfn.XLOOKUP(Tabuľka9[[#This Row],[IČO]],#REF!,#REF!)</f>
        <v>#REF!</v>
      </c>
      <c r="N2164" t="e">
        <f>_xlfn.XLOOKUP(Tabuľka9[[#This Row],[IČO]],#REF!,#REF!)</f>
        <v>#REF!</v>
      </c>
    </row>
    <row r="2165" spans="1:14" hidden="1" x14ac:dyDescent="0.35">
      <c r="A2165" t="s">
        <v>125</v>
      </c>
      <c r="B2165" t="s">
        <v>143</v>
      </c>
      <c r="C2165" t="s">
        <v>13</v>
      </c>
      <c r="E2165" s="10">
        <f>IF(COUNTIF(cis_DPH!$B$2:$B$84,B2165)&gt;0,D2165*1.1,IF(COUNTIF(cis_DPH!$B$85:$B$171,B2165)&gt;0,D2165*1.2,"chyba"))</f>
        <v>0</v>
      </c>
      <c r="G2165" s="16" t="e">
        <f>_xlfn.XLOOKUP(Tabuľka9[[#This Row],[položka]],#REF!,#REF!)</f>
        <v>#REF!</v>
      </c>
      <c r="I2165" s="15">
        <f>Tabuľka9[[#This Row],[Aktuálna cena v RZ s DPH]]*Tabuľka9[[#This Row],[Priemerný odber za mesiac]]</f>
        <v>0</v>
      </c>
      <c r="K2165" s="17" t="e">
        <f>Tabuľka9[[#This Row],[Cena za MJ s DPH]]*Tabuľka9[[#This Row],[Predpokladaný odber počas 6 mesiacov]]</f>
        <v>#REF!</v>
      </c>
      <c r="L2165" s="1">
        <v>42195462</v>
      </c>
      <c r="M2165" t="e">
        <f>_xlfn.XLOOKUP(Tabuľka9[[#This Row],[IČO]],#REF!,#REF!)</f>
        <v>#REF!</v>
      </c>
      <c r="N2165" t="e">
        <f>_xlfn.XLOOKUP(Tabuľka9[[#This Row],[IČO]],#REF!,#REF!)</f>
        <v>#REF!</v>
      </c>
    </row>
    <row r="2166" spans="1:14" hidden="1" x14ac:dyDescent="0.35">
      <c r="A2166" t="s">
        <v>125</v>
      </c>
      <c r="B2166" t="s">
        <v>144</v>
      </c>
      <c r="C2166" t="s">
        <v>13</v>
      </c>
      <c r="E2166" s="10">
        <f>IF(COUNTIF(cis_DPH!$B$2:$B$84,B2166)&gt;0,D2166*1.1,IF(COUNTIF(cis_DPH!$B$85:$B$171,B2166)&gt;0,D2166*1.2,"chyba"))</f>
        <v>0</v>
      </c>
      <c r="G2166" s="16" t="e">
        <f>_xlfn.XLOOKUP(Tabuľka9[[#This Row],[položka]],#REF!,#REF!)</f>
        <v>#REF!</v>
      </c>
      <c r="I2166" s="15">
        <f>Tabuľka9[[#This Row],[Aktuálna cena v RZ s DPH]]*Tabuľka9[[#This Row],[Priemerný odber za mesiac]]</f>
        <v>0</v>
      </c>
      <c r="K2166" s="17" t="e">
        <f>Tabuľka9[[#This Row],[Cena za MJ s DPH]]*Tabuľka9[[#This Row],[Predpokladaný odber počas 6 mesiacov]]</f>
        <v>#REF!</v>
      </c>
      <c r="L2166" s="1">
        <v>42195462</v>
      </c>
      <c r="M2166" t="e">
        <f>_xlfn.XLOOKUP(Tabuľka9[[#This Row],[IČO]],#REF!,#REF!)</f>
        <v>#REF!</v>
      </c>
      <c r="N2166" t="e">
        <f>_xlfn.XLOOKUP(Tabuľka9[[#This Row],[IČO]],#REF!,#REF!)</f>
        <v>#REF!</v>
      </c>
    </row>
    <row r="2167" spans="1:14" hidden="1" x14ac:dyDescent="0.35">
      <c r="A2167" t="s">
        <v>125</v>
      </c>
      <c r="B2167" t="s">
        <v>145</v>
      </c>
      <c r="C2167" t="s">
        <v>13</v>
      </c>
      <c r="E2167" s="10">
        <f>IF(COUNTIF(cis_DPH!$B$2:$B$84,B2167)&gt;0,D2167*1.1,IF(COUNTIF(cis_DPH!$B$85:$B$171,B2167)&gt;0,D2167*1.2,"chyba"))</f>
        <v>0</v>
      </c>
      <c r="G2167" s="16" t="e">
        <f>_xlfn.XLOOKUP(Tabuľka9[[#This Row],[položka]],#REF!,#REF!)</f>
        <v>#REF!</v>
      </c>
      <c r="I2167" s="15">
        <f>Tabuľka9[[#This Row],[Aktuálna cena v RZ s DPH]]*Tabuľka9[[#This Row],[Priemerný odber za mesiac]]</f>
        <v>0</v>
      </c>
      <c r="K2167" s="17" t="e">
        <f>Tabuľka9[[#This Row],[Cena za MJ s DPH]]*Tabuľka9[[#This Row],[Predpokladaný odber počas 6 mesiacov]]</f>
        <v>#REF!</v>
      </c>
      <c r="L2167" s="1">
        <v>42195462</v>
      </c>
      <c r="M2167" t="e">
        <f>_xlfn.XLOOKUP(Tabuľka9[[#This Row],[IČO]],#REF!,#REF!)</f>
        <v>#REF!</v>
      </c>
      <c r="N2167" t="e">
        <f>_xlfn.XLOOKUP(Tabuľka9[[#This Row],[IČO]],#REF!,#REF!)</f>
        <v>#REF!</v>
      </c>
    </row>
    <row r="2168" spans="1:14" hidden="1" x14ac:dyDescent="0.35">
      <c r="A2168" t="s">
        <v>125</v>
      </c>
      <c r="B2168" t="s">
        <v>146</v>
      </c>
      <c r="C2168" t="s">
        <v>13</v>
      </c>
      <c r="E2168" s="10">
        <f>IF(COUNTIF(cis_DPH!$B$2:$B$84,B2168)&gt;0,D2168*1.1,IF(COUNTIF(cis_DPH!$B$85:$B$171,B2168)&gt;0,D2168*1.2,"chyba"))</f>
        <v>0</v>
      </c>
      <c r="G2168" s="16" t="e">
        <f>_xlfn.XLOOKUP(Tabuľka9[[#This Row],[položka]],#REF!,#REF!)</f>
        <v>#REF!</v>
      </c>
      <c r="I2168" s="15">
        <f>Tabuľka9[[#This Row],[Aktuálna cena v RZ s DPH]]*Tabuľka9[[#This Row],[Priemerný odber za mesiac]]</f>
        <v>0</v>
      </c>
      <c r="K2168" s="17" t="e">
        <f>Tabuľka9[[#This Row],[Cena za MJ s DPH]]*Tabuľka9[[#This Row],[Predpokladaný odber počas 6 mesiacov]]</f>
        <v>#REF!</v>
      </c>
      <c r="L2168" s="1">
        <v>42195462</v>
      </c>
      <c r="M2168" t="e">
        <f>_xlfn.XLOOKUP(Tabuľka9[[#This Row],[IČO]],#REF!,#REF!)</f>
        <v>#REF!</v>
      </c>
      <c r="N2168" t="e">
        <f>_xlfn.XLOOKUP(Tabuľka9[[#This Row],[IČO]],#REF!,#REF!)</f>
        <v>#REF!</v>
      </c>
    </row>
    <row r="2169" spans="1:14" hidden="1" x14ac:dyDescent="0.35">
      <c r="A2169" t="s">
        <v>125</v>
      </c>
      <c r="B2169" t="s">
        <v>147</v>
      </c>
      <c r="C2169" t="s">
        <v>13</v>
      </c>
      <c r="E2169" s="10">
        <f>IF(COUNTIF(cis_DPH!$B$2:$B$84,B2169)&gt;0,D2169*1.1,IF(COUNTIF(cis_DPH!$B$85:$B$171,B2169)&gt;0,D2169*1.2,"chyba"))</f>
        <v>0</v>
      </c>
      <c r="G2169" s="16" t="e">
        <f>_xlfn.XLOOKUP(Tabuľka9[[#This Row],[položka]],#REF!,#REF!)</f>
        <v>#REF!</v>
      </c>
      <c r="I2169" s="15">
        <f>Tabuľka9[[#This Row],[Aktuálna cena v RZ s DPH]]*Tabuľka9[[#This Row],[Priemerný odber za mesiac]]</f>
        <v>0</v>
      </c>
      <c r="K2169" s="17" t="e">
        <f>Tabuľka9[[#This Row],[Cena za MJ s DPH]]*Tabuľka9[[#This Row],[Predpokladaný odber počas 6 mesiacov]]</f>
        <v>#REF!</v>
      </c>
      <c r="L2169" s="1">
        <v>42195462</v>
      </c>
      <c r="M2169" t="e">
        <f>_xlfn.XLOOKUP(Tabuľka9[[#This Row],[IČO]],#REF!,#REF!)</f>
        <v>#REF!</v>
      </c>
      <c r="N2169" t="e">
        <f>_xlfn.XLOOKUP(Tabuľka9[[#This Row],[IČO]],#REF!,#REF!)</f>
        <v>#REF!</v>
      </c>
    </row>
    <row r="2170" spans="1:14" hidden="1" x14ac:dyDescent="0.35">
      <c r="A2170" t="s">
        <v>125</v>
      </c>
      <c r="B2170" t="s">
        <v>148</v>
      </c>
      <c r="C2170" t="s">
        <v>13</v>
      </c>
      <c r="E2170" s="10">
        <f>IF(COUNTIF(cis_DPH!$B$2:$B$84,B2170)&gt;0,D2170*1.1,IF(COUNTIF(cis_DPH!$B$85:$B$171,B2170)&gt;0,D2170*1.2,"chyba"))</f>
        <v>0</v>
      </c>
      <c r="G2170" s="16" t="e">
        <f>_xlfn.XLOOKUP(Tabuľka9[[#This Row],[položka]],#REF!,#REF!)</f>
        <v>#REF!</v>
      </c>
      <c r="I2170" s="15">
        <f>Tabuľka9[[#This Row],[Aktuálna cena v RZ s DPH]]*Tabuľka9[[#This Row],[Priemerný odber za mesiac]]</f>
        <v>0</v>
      </c>
      <c r="K2170" s="17" t="e">
        <f>Tabuľka9[[#This Row],[Cena za MJ s DPH]]*Tabuľka9[[#This Row],[Predpokladaný odber počas 6 mesiacov]]</f>
        <v>#REF!</v>
      </c>
      <c r="L2170" s="1">
        <v>42195462</v>
      </c>
      <c r="M2170" t="e">
        <f>_xlfn.XLOOKUP(Tabuľka9[[#This Row],[IČO]],#REF!,#REF!)</f>
        <v>#REF!</v>
      </c>
      <c r="N2170" t="e">
        <f>_xlfn.XLOOKUP(Tabuľka9[[#This Row],[IČO]],#REF!,#REF!)</f>
        <v>#REF!</v>
      </c>
    </row>
    <row r="2171" spans="1:14" hidden="1" x14ac:dyDescent="0.35">
      <c r="A2171" t="s">
        <v>125</v>
      </c>
      <c r="B2171" t="s">
        <v>149</v>
      </c>
      <c r="C2171" t="s">
        <v>13</v>
      </c>
      <c r="E2171" s="10">
        <f>IF(COUNTIF(cis_DPH!$B$2:$B$84,B2171)&gt;0,D2171*1.1,IF(COUNTIF(cis_DPH!$B$85:$B$171,B2171)&gt;0,D2171*1.2,"chyba"))</f>
        <v>0</v>
      </c>
      <c r="G2171" s="16" t="e">
        <f>_xlfn.XLOOKUP(Tabuľka9[[#This Row],[položka]],#REF!,#REF!)</f>
        <v>#REF!</v>
      </c>
      <c r="I2171" s="15">
        <f>Tabuľka9[[#This Row],[Aktuálna cena v RZ s DPH]]*Tabuľka9[[#This Row],[Priemerný odber za mesiac]]</f>
        <v>0</v>
      </c>
      <c r="K2171" s="17" t="e">
        <f>Tabuľka9[[#This Row],[Cena za MJ s DPH]]*Tabuľka9[[#This Row],[Predpokladaný odber počas 6 mesiacov]]</f>
        <v>#REF!</v>
      </c>
      <c r="L2171" s="1">
        <v>42195462</v>
      </c>
      <c r="M2171" t="e">
        <f>_xlfn.XLOOKUP(Tabuľka9[[#This Row],[IČO]],#REF!,#REF!)</f>
        <v>#REF!</v>
      </c>
      <c r="N2171" t="e">
        <f>_xlfn.XLOOKUP(Tabuľka9[[#This Row],[IČO]],#REF!,#REF!)</f>
        <v>#REF!</v>
      </c>
    </row>
    <row r="2172" spans="1:14" hidden="1" x14ac:dyDescent="0.35">
      <c r="A2172" t="s">
        <v>125</v>
      </c>
      <c r="B2172" t="s">
        <v>150</v>
      </c>
      <c r="C2172" t="s">
        <v>13</v>
      </c>
      <c r="E2172" s="10">
        <f>IF(COUNTIF(cis_DPH!$B$2:$B$84,B2172)&gt;0,D2172*1.1,IF(COUNTIF(cis_DPH!$B$85:$B$171,B2172)&gt;0,D2172*1.2,"chyba"))</f>
        <v>0</v>
      </c>
      <c r="G2172" s="16" t="e">
        <f>_xlfn.XLOOKUP(Tabuľka9[[#This Row],[položka]],#REF!,#REF!)</f>
        <v>#REF!</v>
      </c>
      <c r="I2172" s="15">
        <f>Tabuľka9[[#This Row],[Aktuálna cena v RZ s DPH]]*Tabuľka9[[#This Row],[Priemerný odber za mesiac]]</f>
        <v>0</v>
      </c>
      <c r="K2172" s="17" t="e">
        <f>Tabuľka9[[#This Row],[Cena za MJ s DPH]]*Tabuľka9[[#This Row],[Predpokladaný odber počas 6 mesiacov]]</f>
        <v>#REF!</v>
      </c>
      <c r="L2172" s="1">
        <v>42195462</v>
      </c>
      <c r="M2172" t="e">
        <f>_xlfn.XLOOKUP(Tabuľka9[[#This Row],[IČO]],#REF!,#REF!)</f>
        <v>#REF!</v>
      </c>
      <c r="N2172" t="e">
        <f>_xlfn.XLOOKUP(Tabuľka9[[#This Row],[IČO]],#REF!,#REF!)</f>
        <v>#REF!</v>
      </c>
    </row>
    <row r="2173" spans="1:14" hidden="1" x14ac:dyDescent="0.35">
      <c r="A2173" t="s">
        <v>125</v>
      </c>
      <c r="B2173" t="s">
        <v>151</v>
      </c>
      <c r="C2173" t="s">
        <v>13</v>
      </c>
      <c r="E2173" s="10">
        <f>IF(COUNTIF(cis_DPH!$B$2:$B$84,B2173)&gt;0,D2173*1.1,IF(COUNTIF(cis_DPH!$B$85:$B$171,B2173)&gt;0,D2173*1.2,"chyba"))</f>
        <v>0</v>
      </c>
      <c r="G2173" s="16" t="e">
        <f>_xlfn.XLOOKUP(Tabuľka9[[#This Row],[položka]],#REF!,#REF!)</f>
        <v>#REF!</v>
      </c>
      <c r="I2173" s="15">
        <f>Tabuľka9[[#This Row],[Aktuálna cena v RZ s DPH]]*Tabuľka9[[#This Row],[Priemerný odber za mesiac]]</f>
        <v>0</v>
      </c>
      <c r="K2173" s="17" t="e">
        <f>Tabuľka9[[#This Row],[Cena za MJ s DPH]]*Tabuľka9[[#This Row],[Predpokladaný odber počas 6 mesiacov]]</f>
        <v>#REF!</v>
      </c>
      <c r="L2173" s="1">
        <v>42195462</v>
      </c>
      <c r="M2173" t="e">
        <f>_xlfn.XLOOKUP(Tabuľka9[[#This Row],[IČO]],#REF!,#REF!)</f>
        <v>#REF!</v>
      </c>
      <c r="N2173" t="e">
        <f>_xlfn.XLOOKUP(Tabuľka9[[#This Row],[IČO]],#REF!,#REF!)</f>
        <v>#REF!</v>
      </c>
    </row>
    <row r="2174" spans="1:14" hidden="1" x14ac:dyDescent="0.35">
      <c r="A2174" t="s">
        <v>125</v>
      </c>
      <c r="B2174" t="s">
        <v>152</v>
      </c>
      <c r="C2174" t="s">
        <v>13</v>
      </c>
      <c r="E2174" s="10">
        <f>IF(COUNTIF(cis_DPH!$B$2:$B$84,B2174)&gt;0,D2174*1.1,IF(COUNTIF(cis_DPH!$B$85:$B$171,B2174)&gt;0,D2174*1.2,"chyba"))</f>
        <v>0</v>
      </c>
      <c r="G2174" s="16" t="e">
        <f>_xlfn.XLOOKUP(Tabuľka9[[#This Row],[položka]],#REF!,#REF!)</f>
        <v>#REF!</v>
      </c>
      <c r="I2174" s="15">
        <f>Tabuľka9[[#This Row],[Aktuálna cena v RZ s DPH]]*Tabuľka9[[#This Row],[Priemerný odber za mesiac]]</f>
        <v>0</v>
      </c>
      <c r="K2174" s="17" t="e">
        <f>Tabuľka9[[#This Row],[Cena za MJ s DPH]]*Tabuľka9[[#This Row],[Predpokladaný odber počas 6 mesiacov]]</f>
        <v>#REF!</v>
      </c>
      <c r="L2174" s="1">
        <v>42195462</v>
      </c>
      <c r="M2174" t="e">
        <f>_xlfn.XLOOKUP(Tabuľka9[[#This Row],[IČO]],#REF!,#REF!)</f>
        <v>#REF!</v>
      </c>
      <c r="N2174" t="e">
        <f>_xlfn.XLOOKUP(Tabuľka9[[#This Row],[IČO]],#REF!,#REF!)</f>
        <v>#REF!</v>
      </c>
    </row>
    <row r="2175" spans="1:14" hidden="1" x14ac:dyDescent="0.35">
      <c r="A2175" t="s">
        <v>125</v>
      </c>
      <c r="B2175" t="s">
        <v>153</v>
      </c>
      <c r="C2175" t="s">
        <v>13</v>
      </c>
      <c r="E2175" s="10">
        <f>IF(COUNTIF(cis_DPH!$B$2:$B$84,B2175)&gt;0,D2175*1.1,IF(COUNTIF(cis_DPH!$B$85:$B$171,B2175)&gt;0,D2175*1.2,"chyba"))</f>
        <v>0</v>
      </c>
      <c r="G2175" s="16" t="e">
        <f>_xlfn.XLOOKUP(Tabuľka9[[#This Row],[položka]],#REF!,#REF!)</f>
        <v>#REF!</v>
      </c>
      <c r="I2175" s="15">
        <f>Tabuľka9[[#This Row],[Aktuálna cena v RZ s DPH]]*Tabuľka9[[#This Row],[Priemerný odber za mesiac]]</f>
        <v>0</v>
      </c>
      <c r="K2175" s="17" t="e">
        <f>Tabuľka9[[#This Row],[Cena za MJ s DPH]]*Tabuľka9[[#This Row],[Predpokladaný odber počas 6 mesiacov]]</f>
        <v>#REF!</v>
      </c>
      <c r="L2175" s="1">
        <v>42195462</v>
      </c>
      <c r="M2175" t="e">
        <f>_xlfn.XLOOKUP(Tabuľka9[[#This Row],[IČO]],#REF!,#REF!)</f>
        <v>#REF!</v>
      </c>
      <c r="N2175" t="e">
        <f>_xlfn.XLOOKUP(Tabuľka9[[#This Row],[IČO]],#REF!,#REF!)</f>
        <v>#REF!</v>
      </c>
    </row>
    <row r="2176" spans="1:14" hidden="1" x14ac:dyDescent="0.35">
      <c r="A2176" t="s">
        <v>125</v>
      </c>
      <c r="B2176" t="s">
        <v>154</v>
      </c>
      <c r="C2176" t="s">
        <v>13</v>
      </c>
      <c r="E2176" s="10">
        <f>IF(COUNTIF(cis_DPH!$B$2:$B$84,B2176)&gt;0,D2176*1.1,IF(COUNTIF(cis_DPH!$B$85:$B$171,B2176)&gt;0,D2176*1.2,"chyba"))</f>
        <v>0</v>
      </c>
      <c r="G2176" s="16" t="e">
        <f>_xlfn.XLOOKUP(Tabuľka9[[#This Row],[položka]],#REF!,#REF!)</f>
        <v>#REF!</v>
      </c>
      <c r="I2176" s="15">
        <f>Tabuľka9[[#This Row],[Aktuálna cena v RZ s DPH]]*Tabuľka9[[#This Row],[Priemerný odber za mesiac]]</f>
        <v>0</v>
      </c>
      <c r="K2176" s="17" t="e">
        <f>Tabuľka9[[#This Row],[Cena za MJ s DPH]]*Tabuľka9[[#This Row],[Predpokladaný odber počas 6 mesiacov]]</f>
        <v>#REF!</v>
      </c>
      <c r="L2176" s="1">
        <v>42195462</v>
      </c>
      <c r="M2176" t="e">
        <f>_xlfn.XLOOKUP(Tabuľka9[[#This Row],[IČO]],#REF!,#REF!)</f>
        <v>#REF!</v>
      </c>
      <c r="N2176" t="e">
        <f>_xlfn.XLOOKUP(Tabuľka9[[#This Row],[IČO]],#REF!,#REF!)</f>
        <v>#REF!</v>
      </c>
    </row>
    <row r="2177" spans="1:14" hidden="1" x14ac:dyDescent="0.35">
      <c r="A2177" t="s">
        <v>125</v>
      </c>
      <c r="B2177" t="s">
        <v>155</v>
      </c>
      <c r="C2177" t="s">
        <v>13</v>
      </c>
      <c r="D2177" s="9">
        <v>5</v>
      </c>
      <c r="E2177" s="10">
        <f>IF(COUNTIF(cis_DPH!$B$2:$B$84,B2177)&gt;0,D2177*1.1,IF(COUNTIF(cis_DPH!$B$85:$B$171,B2177)&gt;0,D2177*1.2,"chyba"))</f>
        <v>6</v>
      </c>
      <c r="G2177" s="16" t="e">
        <f>_xlfn.XLOOKUP(Tabuľka9[[#This Row],[položka]],#REF!,#REF!)</f>
        <v>#REF!</v>
      </c>
      <c r="H2177">
        <v>1</v>
      </c>
      <c r="I2177" s="15">
        <f>Tabuľka9[[#This Row],[Aktuálna cena v RZ s DPH]]*Tabuľka9[[#This Row],[Priemerný odber za mesiac]]</f>
        <v>6</v>
      </c>
      <c r="J2177">
        <v>7</v>
      </c>
      <c r="K2177" s="17" t="e">
        <f>Tabuľka9[[#This Row],[Cena za MJ s DPH]]*Tabuľka9[[#This Row],[Predpokladaný odber počas 6 mesiacov]]</f>
        <v>#REF!</v>
      </c>
      <c r="L2177" s="1">
        <v>42195462</v>
      </c>
      <c r="M2177" t="e">
        <f>_xlfn.XLOOKUP(Tabuľka9[[#This Row],[IČO]],#REF!,#REF!)</f>
        <v>#REF!</v>
      </c>
      <c r="N2177" t="e">
        <f>_xlfn.XLOOKUP(Tabuľka9[[#This Row],[IČO]],#REF!,#REF!)</f>
        <v>#REF!</v>
      </c>
    </row>
    <row r="2178" spans="1:14" hidden="1" x14ac:dyDescent="0.35">
      <c r="A2178" t="s">
        <v>125</v>
      </c>
      <c r="B2178" t="s">
        <v>156</v>
      </c>
      <c r="C2178" t="s">
        <v>13</v>
      </c>
      <c r="E2178" s="10">
        <f>IF(COUNTIF(cis_DPH!$B$2:$B$84,B2178)&gt;0,D2178*1.1,IF(COUNTIF(cis_DPH!$B$85:$B$171,B2178)&gt;0,D2178*1.2,"chyba"))</f>
        <v>0</v>
      </c>
      <c r="G2178" s="16" t="e">
        <f>_xlfn.XLOOKUP(Tabuľka9[[#This Row],[položka]],#REF!,#REF!)</f>
        <v>#REF!</v>
      </c>
      <c r="I2178" s="15">
        <f>Tabuľka9[[#This Row],[Aktuálna cena v RZ s DPH]]*Tabuľka9[[#This Row],[Priemerný odber za mesiac]]</f>
        <v>0</v>
      </c>
      <c r="K2178" s="17" t="e">
        <f>Tabuľka9[[#This Row],[Cena za MJ s DPH]]*Tabuľka9[[#This Row],[Predpokladaný odber počas 6 mesiacov]]</f>
        <v>#REF!</v>
      </c>
      <c r="L2178" s="1">
        <v>42195462</v>
      </c>
      <c r="M2178" t="e">
        <f>_xlfn.XLOOKUP(Tabuľka9[[#This Row],[IČO]],#REF!,#REF!)</f>
        <v>#REF!</v>
      </c>
      <c r="N2178" t="e">
        <f>_xlfn.XLOOKUP(Tabuľka9[[#This Row],[IČO]],#REF!,#REF!)</f>
        <v>#REF!</v>
      </c>
    </row>
    <row r="2179" spans="1:14" hidden="1" x14ac:dyDescent="0.35">
      <c r="A2179" t="s">
        <v>125</v>
      </c>
      <c r="B2179" t="s">
        <v>157</v>
      </c>
      <c r="C2179" t="s">
        <v>13</v>
      </c>
      <c r="E2179" s="10">
        <f>IF(COUNTIF(cis_DPH!$B$2:$B$84,B2179)&gt;0,D2179*1.1,IF(COUNTIF(cis_DPH!$B$85:$B$171,B2179)&gt;0,D2179*1.2,"chyba"))</f>
        <v>0</v>
      </c>
      <c r="G2179" s="16" t="e">
        <f>_xlfn.XLOOKUP(Tabuľka9[[#This Row],[položka]],#REF!,#REF!)</f>
        <v>#REF!</v>
      </c>
      <c r="I2179" s="15">
        <f>Tabuľka9[[#This Row],[Aktuálna cena v RZ s DPH]]*Tabuľka9[[#This Row],[Priemerný odber za mesiac]]</f>
        <v>0</v>
      </c>
      <c r="K2179" s="17" t="e">
        <f>Tabuľka9[[#This Row],[Cena za MJ s DPH]]*Tabuľka9[[#This Row],[Predpokladaný odber počas 6 mesiacov]]</f>
        <v>#REF!</v>
      </c>
      <c r="L2179" s="1">
        <v>42195462</v>
      </c>
      <c r="M2179" t="e">
        <f>_xlfn.XLOOKUP(Tabuľka9[[#This Row],[IČO]],#REF!,#REF!)</f>
        <v>#REF!</v>
      </c>
      <c r="N2179" t="e">
        <f>_xlfn.XLOOKUP(Tabuľka9[[#This Row],[IČO]],#REF!,#REF!)</f>
        <v>#REF!</v>
      </c>
    </row>
    <row r="2180" spans="1:14" hidden="1" x14ac:dyDescent="0.35">
      <c r="A2180" t="s">
        <v>125</v>
      </c>
      <c r="B2180" t="s">
        <v>158</v>
      </c>
      <c r="C2180" t="s">
        <v>13</v>
      </c>
      <c r="E2180" s="10">
        <f>IF(COUNTIF(cis_DPH!$B$2:$B$84,B2180)&gt;0,D2180*1.1,IF(COUNTIF(cis_DPH!$B$85:$B$171,B2180)&gt;0,D2180*1.2,"chyba"))</f>
        <v>0</v>
      </c>
      <c r="G2180" s="16" t="e">
        <f>_xlfn.XLOOKUP(Tabuľka9[[#This Row],[položka]],#REF!,#REF!)</f>
        <v>#REF!</v>
      </c>
      <c r="I2180" s="15">
        <f>Tabuľka9[[#This Row],[Aktuálna cena v RZ s DPH]]*Tabuľka9[[#This Row],[Priemerný odber za mesiac]]</f>
        <v>0</v>
      </c>
      <c r="K2180" s="17" t="e">
        <f>Tabuľka9[[#This Row],[Cena za MJ s DPH]]*Tabuľka9[[#This Row],[Predpokladaný odber počas 6 mesiacov]]</f>
        <v>#REF!</v>
      </c>
      <c r="L2180" s="1">
        <v>42195462</v>
      </c>
      <c r="M2180" t="e">
        <f>_xlfn.XLOOKUP(Tabuľka9[[#This Row],[IČO]],#REF!,#REF!)</f>
        <v>#REF!</v>
      </c>
      <c r="N2180" t="e">
        <f>_xlfn.XLOOKUP(Tabuľka9[[#This Row],[IČO]],#REF!,#REF!)</f>
        <v>#REF!</v>
      </c>
    </row>
    <row r="2181" spans="1:14" hidden="1" x14ac:dyDescent="0.35">
      <c r="A2181" t="s">
        <v>125</v>
      </c>
      <c r="B2181" t="s">
        <v>159</v>
      </c>
      <c r="C2181" t="s">
        <v>13</v>
      </c>
      <c r="E2181" s="10">
        <f>IF(COUNTIF(cis_DPH!$B$2:$B$84,B2181)&gt;0,D2181*1.1,IF(COUNTIF(cis_DPH!$B$85:$B$171,B2181)&gt;0,D2181*1.2,"chyba"))</f>
        <v>0</v>
      </c>
      <c r="G2181" s="16" t="e">
        <f>_xlfn.XLOOKUP(Tabuľka9[[#This Row],[položka]],#REF!,#REF!)</f>
        <v>#REF!</v>
      </c>
      <c r="I2181" s="15">
        <f>Tabuľka9[[#This Row],[Aktuálna cena v RZ s DPH]]*Tabuľka9[[#This Row],[Priemerný odber za mesiac]]</f>
        <v>0</v>
      </c>
      <c r="K2181" s="17" t="e">
        <f>Tabuľka9[[#This Row],[Cena za MJ s DPH]]*Tabuľka9[[#This Row],[Predpokladaný odber počas 6 mesiacov]]</f>
        <v>#REF!</v>
      </c>
      <c r="L2181" s="1">
        <v>42195462</v>
      </c>
      <c r="M2181" t="e">
        <f>_xlfn.XLOOKUP(Tabuľka9[[#This Row],[IČO]],#REF!,#REF!)</f>
        <v>#REF!</v>
      </c>
      <c r="N2181" t="e">
        <f>_xlfn.XLOOKUP(Tabuľka9[[#This Row],[IČO]],#REF!,#REF!)</f>
        <v>#REF!</v>
      </c>
    </row>
    <row r="2182" spans="1:14" hidden="1" x14ac:dyDescent="0.35">
      <c r="A2182" t="s">
        <v>125</v>
      </c>
      <c r="B2182" t="s">
        <v>160</v>
      </c>
      <c r="C2182" t="s">
        <v>13</v>
      </c>
      <c r="E2182" s="10">
        <f>IF(COUNTIF(cis_DPH!$B$2:$B$84,B2182)&gt;0,D2182*1.1,IF(COUNTIF(cis_DPH!$B$85:$B$171,B2182)&gt;0,D2182*1.2,"chyba"))</f>
        <v>0</v>
      </c>
      <c r="G2182" s="16" t="e">
        <f>_xlfn.XLOOKUP(Tabuľka9[[#This Row],[položka]],#REF!,#REF!)</f>
        <v>#REF!</v>
      </c>
      <c r="I2182" s="15">
        <f>Tabuľka9[[#This Row],[Aktuálna cena v RZ s DPH]]*Tabuľka9[[#This Row],[Priemerný odber za mesiac]]</f>
        <v>0</v>
      </c>
      <c r="K2182" s="17" t="e">
        <f>Tabuľka9[[#This Row],[Cena za MJ s DPH]]*Tabuľka9[[#This Row],[Predpokladaný odber počas 6 mesiacov]]</f>
        <v>#REF!</v>
      </c>
      <c r="L2182" s="1">
        <v>42195462</v>
      </c>
      <c r="M2182" t="e">
        <f>_xlfn.XLOOKUP(Tabuľka9[[#This Row],[IČO]],#REF!,#REF!)</f>
        <v>#REF!</v>
      </c>
      <c r="N2182" t="e">
        <f>_xlfn.XLOOKUP(Tabuľka9[[#This Row],[IČO]],#REF!,#REF!)</f>
        <v>#REF!</v>
      </c>
    </row>
    <row r="2183" spans="1:14" hidden="1" x14ac:dyDescent="0.35">
      <c r="A2183" t="s">
        <v>125</v>
      </c>
      <c r="B2183" t="s">
        <v>161</v>
      </c>
      <c r="C2183" t="s">
        <v>13</v>
      </c>
      <c r="E2183" s="10">
        <f>IF(COUNTIF(cis_DPH!$B$2:$B$84,B2183)&gt;0,D2183*1.1,IF(COUNTIF(cis_DPH!$B$85:$B$171,B2183)&gt;0,D2183*1.2,"chyba"))</f>
        <v>0</v>
      </c>
      <c r="G2183" s="16" t="e">
        <f>_xlfn.XLOOKUP(Tabuľka9[[#This Row],[položka]],#REF!,#REF!)</f>
        <v>#REF!</v>
      </c>
      <c r="I2183" s="15">
        <f>Tabuľka9[[#This Row],[Aktuálna cena v RZ s DPH]]*Tabuľka9[[#This Row],[Priemerný odber za mesiac]]</f>
        <v>0</v>
      </c>
      <c r="K2183" s="17" t="e">
        <f>Tabuľka9[[#This Row],[Cena za MJ s DPH]]*Tabuľka9[[#This Row],[Predpokladaný odber počas 6 mesiacov]]</f>
        <v>#REF!</v>
      </c>
      <c r="L2183" s="1">
        <v>42195462</v>
      </c>
      <c r="M2183" t="e">
        <f>_xlfn.XLOOKUP(Tabuľka9[[#This Row],[IČO]],#REF!,#REF!)</f>
        <v>#REF!</v>
      </c>
      <c r="N2183" t="e">
        <f>_xlfn.XLOOKUP(Tabuľka9[[#This Row],[IČO]],#REF!,#REF!)</f>
        <v>#REF!</v>
      </c>
    </row>
    <row r="2184" spans="1:14" hidden="1" x14ac:dyDescent="0.35">
      <c r="A2184" t="s">
        <v>125</v>
      </c>
      <c r="B2184" t="s">
        <v>162</v>
      </c>
      <c r="C2184" t="s">
        <v>13</v>
      </c>
      <c r="E2184" s="10">
        <f>IF(COUNTIF(cis_DPH!$B$2:$B$84,B2184)&gt;0,D2184*1.1,IF(COUNTIF(cis_DPH!$B$85:$B$171,B2184)&gt;0,D2184*1.2,"chyba"))</f>
        <v>0</v>
      </c>
      <c r="G2184" s="16" t="e">
        <f>_xlfn.XLOOKUP(Tabuľka9[[#This Row],[položka]],#REF!,#REF!)</f>
        <v>#REF!</v>
      </c>
      <c r="I2184" s="15">
        <f>Tabuľka9[[#This Row],[Aktuálna cena v RZ s DPH]]*Tabuľka9[[#This Row],[Priemerný odber za mesiac]]</f>
        <v>0</v>
      </c>
      <c r="K2184" s="17" t="e">
        <f>Tabuľka9[[#This Row],[Cena za MJ s DPH]]*Tabuľka9[[#This Row],[Predpokladaný odber počas 6 mesiacov]]</f>
        <v>#REF!</v>
      </c>
      <c r="L2184" s="1">
        <v>42195462</v>
      </c>
      <c r="M2184" t="e">
        <f>_xlfn.XLOOKUP(Tabuľka9[[#This Row],[IČO]],#REF!,#REF!)</f>
        <v>#REF!</v>
      </c>
      <c r="N2184" t="e">
        <f>_xlfn.XLOOKUP(Tabuľka9[[#This Row],[IČO]],#REF!,#REF!)</f>
        <v>#REF!</v>
      </c>
    </row>
    <row r="2185" spans="1:14" hidden="1" x14ac:dyDescent="0.35">
      <c r="A2185" t="s">
        <v>125</v>
      </c>
      <c r="B2185" t="s">
        <v>163</v>
      </c>
      <c r="C2185" t="s">
        <v>13</v>
      </c>
      <c r="E2185" s="10">
        <f>IF(COUNTIF(cis_DPH!$B$2:$B$84,B2185)&gt;0,D2185*1.1,IF(COUNTIF(cis_DPH!$B$85:$B$171,B2185)&gt;0,D2185*1.2,"chyba"))</f>
        <v>0</v>
      </c>
      <c r="G2185" s="16" t="e">
        <f>_xlfn.XLOOKUP(Tabuľka9[[#This Row],[položka]],#REF!,#REF!)</f>
        <v>#REF!</v>
      </c>
      <c r="I2185" s="15">
        <f>Tabuľka9[[#This Row],[Aktuálna cena v RZ s DPH]]*Tabuľka9[[#This Row],[Priemerný odber za mesiac]]</f>
        <v>0</v>
      </c>
      <c r="K2185" s="17" t="e">
        <f>Tabuľka9[[#This Row],[Cena za MJ s DPH]]*Tabuľka9[[#This Row],[Predpokladaný odber počas 6 mesiacov]]</f>
        <v>#REF!</v>
      </c>
      <c r="L2185" s="1">
        <v>42195462</v>
      </c>
      <c r="M2185" t="e">
        <f>_xlfn.XLOOKUP(Tabuľka9[[#This Row],[IČO]],#REF!,#REF!)</f>
        <v>#REF!</v>
      </c>
      <c r="N2185" t="e">
        <f>_xlfn.XLOOKUP(Tabuľka9[[#This Row],[IČO]],#REF!,#REF!)</f>
        <v>#REF!</v>
      </c>
    </row>
    <row r="2186" spans="1:14" hidden="1" x14ac:dyDescent="0.35">
      <c r="A2186" t="s">
        <v>125</v>
      </c>
      <c r="B2186" t="s">
        <v>164</v>
      </c>
      <c r="C2186" t="s">
        <v>13</v>
      </c>
      <c r="E2186" s="10">
        <f>IF(COUNTIF(cis_DPH!$B$2:$B$84,B2186)&gt;0,D2186*1.1,IF(COUNTIF(cis_DPH!$B$85:$B$171,B2186)&gt;0,D2186*1.2,"chyba"))</f>
        <v>0</v>
      </c>
      <c r="G2186" s="16" t="e">
        <f>_xlfn.XLOOKUP(Tabuľka9[[#This Row],[položka]],#REF!,#REF!)</f>
        <v>#REF!</v>
      </c>
      <c r="I2186" s="15">
        <f>Tabuľka9[[#This Row],[Aktuálna cena v RZ s DPH]]*Tabuľka9[[#This Row],[Priemerný odber za mesiac]]</f>
        <v>0</v>
      </c>
      <c r="K2186" s="17" t="e">
        <f>Tabuľka9[[#This Row],[Cena za MJ s DPH]]*Tabuľka9[[#This Row],[Predpokladaný odber počas 6 mesiacov]]</f>
        <v>#REF!</v>
      </c>
      <c r="L2186" s="1">
        <v>42195462</v>
      </c>
      <c r="M2186" t="e">
        <f>_xlfn.XLOOKUP(Tabuľka9[[#This Row],[IČO]],#REF!,#REF!)</f>
        <v>#REF!</v>
      </c>
      <c r="N2186" t="e">
        <f>_xlfn.XLOOKUP(Tabuľka9[[#This Row],[IČO]],#REF!,#REF!)</f>
        <v>#REF!</v>
      </c>
    </row>
    <row r="2187" spans="1:14" hidden="1" x14ac:dyDescent="0.35">
      <c r="A2187" t="s">
        <v>125</v>
      </c>
      <c r="B2187" t="s">
        <v>165</v>
      </c>
      <c r="C2187" t="s">
        <v>13</v>
      </c>
      <c r="D2187" s="9">
        <v>7</v>
      </c>
      <c r="E2187" s="10">
        <f>IF(COUNTIF(cis_DPH!$B$2:$B$84,B2187)&gt;0,D2187*1.1,IF(COUNTIF(cis_DPH!$B$85:$B$171,B2187)&gt;0,D2187*1.2,"chyba"))</f>
        <v>8.4</v>
      </c>
      <c r="G2187" s="16" t="e">
        <f>_xlfn.XLOOKUP(Tabuľka9[[#This Row],[položka]],#REF!,#REF!)</f>
        <v>#REF!</v>
      </c>
      <c r="H2187">
        <v>2</v>
      </c>
      <c r="I2187" s="15">
        <f>Tabuľka9[[#This Row],[Aktuálna cena v RZ s DPH]]*Tabuľka9[[#This Row],[Priemerný odber za mesiac]]</f>
        <v>16.8</v>
      </c>
      <c r="J2187">
        <v>14</v>
      </c>
      <c r="K2187" s="17" t="e">
        <f>Tabuľka9[[#This Row],[Cena za MJ s DPH]]*Tabuľka9[[#This Row],[Predpokladaný odber počas 6 mesiacov]]</f>
        <v>#REF!</v>
      </c>
      <c r="L2187" s="1">
        <v>42195462</v>
      </c>
      <c r="M2187" t="e">
        <f>_xlfn.XLOOKUP(Tabuľka9[[#This Row],[IČO]],#REF!,#REF!)</f>
        <v>#REF!</v>
      </c>
      <c r="N2187" t="e">
        <f>_xlfn.XLOOKUP(Tabuľka9[[#This Row],[IČO]],#REF!,#REF!)</f>
        <v>#REF!</v>
      </c>
    </row>
    <row r="2188" spans="1:14" hidden="1" x14ac:dyDescent="0.35">
      <c r="A2188" t="s">
        <v>125</v>
      </c>
      <c r="B2188" t="s">
        <v>166</v>
      </c>
      <c r="C2188" t="s">
        <v>13</v>
      </c>
      <c r="E2188" s="10">
        <f>IF(COUNTIF(cis_DPH!$B$2:$B$84,B2188)&gt;0,D2188*1.1,IF(COUNTIF(cis_DPH!$B$85:$B$171,B2188)&gt;0,D2188*1.2,"chyba"))</f>
        <v>0</v>
      </c>
      <c r="G2188" s="16" t="e">
        <f>_xlfn.XLOOKUP(Tabuľka9[[#This Row],[položka]],#REF!,#REF!)</f>
        <v>#REF!</v>
      </c>
      <c r="I2188" s="15">
        <f>Tabuľka9[[#This Row],[Aktuálna cena v RZ s DPH]]*Tabuľka9[[#This Row],[Priemerný odber za mesiac]]</f>
        <v>0</v>
      </c>
      <c r="K2188" s="17" t="e">
        <f>Tabuľka9[[#This Row],[Cena za MJ s DPH]]*Tabuľka9[[#This Row],[Predpokladaný odber počas 6 mesiacov]]</f>
        <v>#REF!</v>
      </c>
      <c r="L2188" s="1">
        <v>42195462</v>
      </c>
      <c r="M2188" t="e">
        <f>_xlfn.XLOOKUP(Tabuľka9[[#This Row],[IČO]],#REF!,#REF!)</f>
        <v>#REF!</v>
      </c>
      <c r="N2188" t="e">
        <f>_xlfn.XLOOKUP(Tabuľka9[[#This Row],[IČO]],#REF!,#REF!)</f>
        <v>#REF!</v>
      </c>
    </row>
    <row r="2189" spans="1:14" hidden="1" x14ac:dyDescent="0.35">
      <c r="A2189" t="s">
        <v>125</v>
      </c>
      <c r="B2189" t="s">
        <v>167</v>
      </c>
      <c r="C2189" t="s">
        <v>13</v>
      </c>
      <c r="D2189" s="9">
        <v>7</v>
      </c>
      <c r="E2189" s="10">
        <f>IF(COUNTIF(cis_DPH!$B$2:$B$84,B2189)&gt;0,D2189*1.1,IF(COUNTIF(cis_DPH!$B$85:$B$171,B2189)&gt;0,D2189*1.2,"chyba"))</f>
        <v>8.4</v>
      </c>
      <c r="G2189" s="16" t="e">
        <f>_xlfn.XLOOKUP(Tabuľka9[[#This Row],[položka]],#REF!,#REF!)</f>
        <v>#REF!</v>
      </c>
      <c r="H2189">
        <v>1</v>
      </c>
      <c r="I2189" s="15">
        <f>Tabuľka9[[#This Row],[Aktuálna cena v RZ s DPH]]*Tabuľka9[[#This Row],[Priemerný odber za mesiac]]</f>
        <v>8.4</v>
      </c>
      <c r="J2189">
        <v>7</v>
      </c>
      <c r="K2189" s="17" t="e">
        <f>Tabuľka9[[#This Row],[Cena za MJ s DPH]]*Tabuľka9[[#This Row],[Predpokladaný odber počas 6 mesiacov]]</f>
        <v>#REF!</v>
      </c>
      <c r="L2189" s="1">
        <v>42195462</v>
      </c>
      <c r="M2189" t="e">
        <f>_xlfn.XLOOKUP(Tabuľka9[[#This Row],[IČO]],#REF!,#REF!)</f>
        <v>#REF!</v>
      </c>
      <c r="N2189" t="e">
        <f>_xlfn.XLOOKUP(Tabuľka9[[#This Row],[IČO]],#REF!,#REF!)</f>
        <v>#REF!</v>
      </c>
    </row>
    <row r="2190" spans="1:14" hidden="1" x14ac:dyDescent="0.35">
      <c r="A2190" t="s">
        <v>125</v>
      </c>
      <c r="B2190" t="s">
        <v>168</v>
      </c>
      <c r="C2190" t="s">
        <v>13</v>
      </c>
      <c r="E2190" s="10">
        <f>IF(COUNTIF(cis_DPH!$B$2:$B$84,B2190)&gt;0,D2190*1.1,IF(COUNTIF(cis_DPH!$B$85:$B$171,B2190)&gt;0,D2190*1.2,"chyba"))</f>
        <v>0</v>
      </c>
      <c r="G2190" s="16" t="e">
        <f>_xlfn.XLOOKUP(Tabuľka9[[#This Row],[položka]],#REF!,#REF!)</f>
        <v>#REF!</v>
      </c>
      <c r="I2190" s="15">
        <f>Tabuľka9[[#This Row],[Aktuálna cena v RZ s DPH]]*Tabuľka9[[#This Row],[Priemerný odber za mesiac]]</f>
        <v>0</v>
      </c>
      <c r="K2190" s="17" t="e">
        <f>Tabuľka9[[#This Row],[Cena za MJ s DPH]]*Tabuľka9[[#This Row],[Predpokladaný odber počas 6 mesiacov]]</f>
        <v>#REF!</v>
      </c>
      <c r="L2190" s="1">
        <v>42195462</v>
      </c>
      <c r="M2190" t="e">
        <f>_xlfn.XLOOKUP(Tabuľka9[[#This Row],[IČO]],#REF!,#REF!)</f>
        <v>#REF!</v>
      </c>
      <c r="N2190" t="e">
        <f>_xlfn.XLOOKUP(Tabuľka9[[#This Row],[IČO]],#REF!,#REF!)</f>
        <v>#REF!</v>
      </c>
    </row>
    <row r="2191" spans="1:14" hidden="1" x14ac:dyDescent="0.35">
      <c r="A2191" t="s">
        <v>125</v>
      </c>
      <c r="B2191" t="s">
        <v>169</v>
      </c>
      <c r="C2191" t="s">
        <v>13</v>
      </c>
      <c r="E2191" s="10">
        <f>IF(COUNTIF(cis_DPH!$B$2:$B$84,B2191)&gt;0,D2191*1.1,IF(COUNTIF(cis_DPH!$B$85:$B$171,B2191)&gt;0,D2191*1.2,"chyba"))</f>
        <v>0</v>
      </c>
      <c r="G2191" s="16" t="e">
        <f>_xlfn.XLOOKUP(Tabuľka9[[#This Row],[položka]],#REF!,#REF!)</f>
        <v>#REF!</v>
      </c>
      <c r="I2191" s="15">
        <f>Tabuľka9[[#This Row],[Aktuálna cena v RZ s DPH]]*Tabuľka9[[#This Row],[Priemerný odber za mesiac]]</f>
        <v>0</v>
      </c>
      <c r="K2191" s="17" t="e">
        <f>Tabuľka9[[#This Row],[Cena za MJ s DPH]]*Tabuľka9[[#This Row],[Predpokladaný odber počas 6 mesiacov]]</f>
        <v>#REF!</v>
      </c>
      <c r="L2191" s="1">
        <v>42195462</v>
      </c>
      <c r="M2191" t="e">
        <f>_xlfn.XLOOKUP(Tabuľka9[[#This Row],[IČO]],#REF!,#REF!)</f>
        <v>#REF!</v>
      </c>
      <c r="N2191" t="e">
        <f>_xlfn.XLOOKUP(Tabuľka9[[#This Row],[IČO]],#REF!,#REF!)</f>
        <v>#REF!</v>
      </c>
    </row>
    <row r="2192" spans="1:14" hidden="1" x14ac:dyDescent="0.35">
      <c r="A2192" t="s">
        <v>125</v>
      </c>
      <c r="B2192" t="s">
        <v>170</v>
      </c>
      <c r="C2192" t="s">
        <v>13</v>
      </c>
      <c r="D2192" s="9">
        <v>7</v>
      </c>
      <c r="E2192" s="10">
        <f>IF(COUNTIF(cis_DPH!$B$2:$B$84,B2192)&gt;0,D2192*1.1,IF(COUNTIF(cis_DPH!$B$85:$B$171,B2192)&gt;0,D2192*1.2,"chyba"))</f>
        <v>8.4</v>
      </c>
      <c r="G2192" s="16" t="e">
        <f>_xlfn.XLOOKUP(Tabuľka9[[#This Row],[položka]],#REF!,#REF!)</f>
        <v>#REF!</v>
      </c>
      <c r="H2192">
        <v>2</v>
      </c>
      <c r="I2192" s="15">
        <f>Tabuľka9[[#This Row],[Aktuálna cena v RZ s DPH]]*Tabuľka9[[#This Row],[Priemerný odber za mesiac]]</f>
        <v>16.8</v>
      </c>
      <c r="J2192">
        <v>14</v>
      </c>
      <c r="K2192" s="17" t="e">
        <f>Tabuľka9[[#This Row],[Cena za MJ s DPH]]*Tabuľka9[[#This Row],[Predpokladaný odber počas 6 mesiacov]]</f>
        <v>#REF!</v>
      </c>
      <c r="L2192" s="1">
        <v>42195462</v>
      </c>
      <c r="M2192" t="e">
        <f>_xlfn.XLOOKUP(Tabuľka9[[#This Row],[IČO]],#REF!,#REF!)</f>
        <v>#REF!</v>
      </c>
      <c r="N2192" t="e">
        <f>_xlfn.XLOOKUP(Tabuľka9[[#This Row],[IČO]],#REF!,#REF!)</f>
        <v>#REF!</v>
      </c>
    </row>
    <row r="2193" spans="1:14" hidden="1" x14ac:dyDescent="0.35">
      <c r="A2193" t="s">
        <v>125</v>
      </c>
      <c r="B2193" t="s">
        <v>171</v>
      </c>
      <c r="C2193" t="s">
        <v>13</v>
      </c>
      <c r="E2193" s="10">
        <f>IF(COUNTIF(cis_DPH!$B$2:$B$84,B2193)&gt;0,D2193*1.1,IF(COUNTIF(cis_DPH!$B$85:$B$171,B2193)&gt;0,D2193*1.2,"chyba"))</f>
        <v>0</v>
      </c>
      <c r="G2193" s="16" t="e">
        <f>_xlfn.XLOOKUP(Tabuľka9[[#This Row],[položka]],#REF!,#REF!)</f>
        <v>#REF!</v>
      </c>
      <c r="I2193" s="15">
        <f>Tabuľka9[[#This Row],[Aktuálna cena v RZ s DPH]]*Tabuľka9[[#This Row],[Priemerný odber za mesiac]]</f>
        <v>0</v>
      </c>
      <c r="K2193" s="17" t="e">
        <f>Tabuľka9[[#This Row],[Cena za MJ s DPH]]*Tabuľka9[[#This Row],[Predpokladaný odber počas 6 mesiacov]]</f>
        <v>#REF!</v>
      </c>
      <c r="L2193" s="1">
        <v>42195462</v>
      </c>
      <c r="M2193" t="e">
        <f>_xlfn.XLOOKUP(Tabuľka9[[#This Row],[IČO]],#REF!,#REF!)</f>
        <v>#REF!</v>
      </c>
      <c r="N2193" t="e">
        <f>_xlfn.XLOOKUP(Tabuľka9[[#This Row],[IČO]],#REF!,#REF!)</f>
        <v>#REF!</v>
      </c>
    </row>
    <row r="2194" spans="1:14" hidden="1" x14ac:dyDescent="0.35">
      <c r="A2194" t="s">
        <v>125</v>
      </c>
      <c r="B2194" t="s">
        <v>172</v>
      </c>
      <c r="C2194" t="s">
        <v>13</v>
      </c>
      <c r="E2194" s="10">
        <f>IF(COUNTIF(cis_DPH!$B$2:$B$84,B2194)&gt;0,D2194*1.1,IF(COUNTIF(cis_DPH!$B$85:$B$171,B2194)&gt;0,D2194*1.2,"chyba"))</f>
        <v>0</v>
      </c>
      <c r="G2194" s="16" t="e">
        <f>_xlfn.XLOOKUP(Tabuľka9[[#This Row],[položka]],#REF!,#REF!)</f>
        <v>#REF!</v>
      </c>
      <c r="I2194" s="15">
        <f>Tabuľka9[[#This Row],[Aktuálna cena v RZ s DPH]]*Tabuľka9[[#This Row],[Priemerný odber za mesiac]]</f>
        <v>0</v>
      </c>
      <c r="K2194" s="17" t="e">
        <f>Tabuľka9[[#This Row],[Cena za MJ s DPH]]*Tabuľka9[[#This Row],[Predpokladaný odber počas 6 mesiacov]]</f>
        <v>#REF!</v>
      </c>
      <c r="L2194" s="1">
        <v>42195462</v>
      </c>
      <c r="M2194" t="e">
        <f>_xlfn.XLOOKUP(Tabuľka9[[#This Row],[IČO]],#REF!,#REF!)</f>
        <v>#REF!</v>
      </c>
      <c r="N2194" t="e">
        <f>_xlfn.XLOOKUP(Tabuľka9[[#This Row],[IČO]],#REF!,#REF!)</f>
        <v>#REF!</v>
      </c>
    </row>
    <row r="2195" spans="1:14" hidden="1" x14ac:dyDescent="0.35">
      <c r="A2195" t="s">
        <v>125</v>
      </c>
      <c r="B2195" t="s">
        <v>173</v>
      </c>
      <c r="C2195" t="s">
        <v>13</v>
      </c>
      <c r="E2195" s="10">
        <f>IF(COUNTIF(cis_DPH!$B$2:$B$84,B2195)&gt;0,D2195*1.1,IF(COUNTIF(cis_DPH!$B$85:$B$171,B2195)&gt;0,D2195*1.2,"chyba"))</f>
        <v>0</v>
      </c>
      <c r="G2195" s="16" t="e">
        <f>_xlfn.XLOOKUP(Tabuľka9[[#This Row],[položka]],#REF!,#REF!)</f>
        <v>#REF!</v>
      </c>
      <c r="I2195" s="15">
        <f>Tabuľka9[[#This Row],[Aktuálna cena v RZ s DPH]]*Tabuľka9[[#This Row],[Priemerný odber za mesiac]]</f>
        <v>0</v>
      </c>
      <c r="K2195" s="17" t="e">
        <f>Tabuľka9[[#This Row],[Cena za MJ s DPH]]*Tabuľka9[[#This Row],[Predpokladaný odber počas 6 mesiacov]]</f>
        <v>#REF!</v>
      </c>
      <c r="L2195" s="1">
        <v>42195462</v>
      </c>
      <c r="M2195" t="e">
        <f>_xlfn.XLOOKUP(Tabuľka9[[#This Row],[IČO]],#REF!,#REF!)</f>
        <v>#REF!</v>
      </c>
      <c r="N2195" t="e">
        <f>_xlfn.XLOOKUP(Tabuľka9[[#This Row],[IČO]],#REF!,#REF!)</f>
        <v>#REF!</v>
      </c>
    </row>
    <row r="2196" spans="1:14" hidden="1" x14ac:dyDescent="0.35">
      <c r="A2196" t="s">
        <v>125</v>
      </c>
      <c r="B2196" t="s">
        <v>174</v>
      </c>
      <c r="C2196" t="s">
        <v>13</v>
      </c>
      <c r="E2196" s="10">
        <f>IF(COUNTIF(cis_DPH!$B$2:$B$84,B2196)&gt;0,D2196*1.1,IF(COUNTIF(cis_DPH!$B$85:$B$171,B2196)&gt;0,D2196*1.2,"chyba"))</f>
        <v>0</v>
      </c>
      <c r="G2196" s="16" t="e">
        <f>_xlfn.XLOOKUP(Tabuľka9[[#This Row],[položka]],#REF!,#REF!)</f>
        <v>#REF!</v>
      </c>
      <c r="I2196" s="15">
        <f>Tabuľka9[[#This Row],[Aktuálna cena v RZ s DPH]]*Tabuľka9[[#This Row],[Priemerný odber za mesiac]]</f>
        <v>0</v>
      </c>
      <c r="K2196" s="17" t="e">
        <f>Tabuľka9[[#This Row],[Cena za MJ s DPH]]*Tabuľka9[[#This Row],[Predpokladaný odber počas 6 mesiacov]]</f>
        <v>#REF!</v>
      </c>
      <c r="L2196" s="1">
        <v>42195462</v>
      </c>
      <c r="M2196" t="e">
        <f>_xlfn.XLOOKUP(Tabuľka9[[#This Row],[IČO]],#REF!,#REF!)</f>
        <v>#REF!</v>
      </c>
      <c r="N2196" t="e">
        <f>_xlfn.XLOOKUP(Tabuľka9[[#This Row],[IČO]],#REF!,#REF!)</f>
        <v>#REF!</v>
      </c>
    </row>
    <row r="2197" spans="1:14" hidden="1" x14ac:dyDescent="0.35">
      <c r="A2197" t="s">
        <v>125</v>
      </c>
      <c r="B2197" t="s">
        <v>175</v>
      </c>
      <c r="C2197" t="s">
        <v>13</v>
      </c>
      <c r="E2197" s="10">
        <f>IF(COUNTIF(cis_DPH!$B$2:$B$84,B2197)&gt;0,D2197*1.1,IF(COUNTIF(cis_DPH!$B$85:$B$171,B2197)&gt;0,D2197*1.2,"chyba"))</f>
        <v>0</v>
      </c>
      <c r="G2197" s="16" t="e">
        <f>_xlfn.XLOOKUP(Tabuľka9[[#This Row],[položka]],#REF!,#REF!)</f>
        <v>#REF!</v>
      </c>
      <c r="I2197" s="15">
        <f>Tabuľka9[[#This Row],[Aktuálna cena v RZ s DPH]]*Tabuľka9[[#This Row],[Priemerný odber za mesiac]]</f>
        <v>0</v>
      </c>
      <c r="K2197" s="17" t="e">
        <f>Tabuľka9[[#This Row],[Cena za MJ s DPH]]*Tabuľka9[[#This Row],[Predpokladaný odber počas 6 mesiacov]]</f>
        <v>#REF!</v>
      </c>
      <c r="L2197" s="1">
        <v>42195462</v>
      </c>
      <c r="M2197" t="e">
        <f>_xlfn.XLOOKUP(Tabuľka9[[#This Row],[IČO]],#REF!,#REF!)</f>
        <v>#REF!</v>
      </c>
      <c r="N2197" t="e">
        <f>_xlfn.XLOOKUP(Tabuľka9[[#This Row],[IČO]],#REF!,#REF!)</f>
        <v>#REF!</v>
      </c>
    </row>
    <row r="2198" spans="1:14" hidden="1" x14ac:dyDescent="0.35">
      <c r="A2198" t="s">
        <v>125</v>
      </c>
      <c r="B2198" t="s">
        <v>176</v>
      </c>
      <c r="C2198" t="s">
        <v>13</v>
      </c>
      <c r="D2198" s="9">
        <v>5.5</v>
      </c>
      <c r="E2198" s="10">
        <f>IF(COUNTIF(cis_DPH!$B$2:$B$84,B2198)&gt;0,D2198*1.1,IF(COUNTIF(cis_DPH!$B$85:$B$171,B2198)&gt;0,D2198*1.2,"chyba"))</f>
        <v>6.6</v>
      </c>
      <c r="G2198" s="16" t="e">
        <f>_xlfn.XLOOKUP(Tabuľka9[[#This Row],[položka]],#REF!,#REF!)</f>
        <v>#REF!</v>
      </c>
      <c r="H2198">
        <v>6</v>
      </c>
      <c r="I2198" s="15">
        <f>Tabuľka9[[#This Row],[Aktuálna cena v RZ s DPH]]*Tabuľka9[[#This Row],[Priemerný odber za mesiac]]</f>
        <v>39.599999999999994</v>
      </c>
      <c r="J2198">
        <v>56</v>
      </c>
      <c r="K2198" s="17" t="e">
        <f>Tabuľka9[[#This Row],[Cena za MJ s DPH]]*Tabuľka9[[#This Row],[Predpokladaný odber počas 6 mesiacov]]</f>
        <v>#REF!</v>
      </c>
      <c r="L2198" s="1">
        <v>42195462</v>
      </c>
      <c r="M2198" t="e">
        <f>_xlfn.XLOOKUP(Tabuľka9[[#This Row],[IČO]],#REF!,#REF!)</f>
        <v>#REF!</v>
      </c>
      <c r="N2198" t="e">
        <f>_xlfn.XLOOKUP(Tabuľka9[[#This Row],[IČO]],#REF!,#REF!)</f>
        <v>#REF!</v>
      </c>
    </row>
    <row r="2199" spans="1:14" hidden="1" x14ac:dyDescent="0.35">
      <c r="A2199" t="s">
        <v>125</v>
      </c>
      <c r="B2199" t="s">
        <v>177</v>
      </c>
      <c r="C2199" t="s">
        <v>13</v>
      </c>
      <c r="E2199" s="10">
        <f>IF(COUNTIF(cis_DPH!$B$2:$B$84,B2199)&gt;0,D2199*1.1,IF(COUNTIF(cis_DPH!$B$85:$B$171,B2199)&gt;0,D2199*1.2,"chyba"))</f>
        <v>0</v>
      </c>
      <c r="G2199" s="16" t="e">
        <f>_xlfn.XLOOKUP(Tabuľka9[[#This Row],[položka]],#REF!,#REF!)</f>
        <v>#REF!</v>
      </c>
      <c r="I2199" s="15">
        <f>Tabuľka9[[#This Row],[Aktuálna cena v RZ s DPH]]*Tabuľka9[[#This Row],[Priemerný odber za mesiac]]</f>
        <v>0</v>
      </c>
      <c r="K2199" s="17" t="e">
        <f>Tabuľka9[[#This Row],[Cena za MJ s DPH]]*Tabuľka9[[#This Row],[Predpokladaný odber počas 6 mesiacov]]</f>
        <v>#REF!</v>
      </c>
      <c r="L2199" s="1">
        <v>42195462</v>
      </c>
      <c r="M2199" t="e">
        <f>_xlfn.XLOOKUP(Tabuľka9[[#This Row],[IČO]],#REF!,#REF!)</f>
        <v>#REF!</v>
      </c>
      <c r="N2199" t="e">
        <f>_xlfn.XLOOKUP(Tabuľka9[[#This Row],[IČO]],#REF!,#REF!)</f>
        <v>#REF!</v>
      </c>
    </row>
    <row r="2200" spans="1:14" hidden="1" x14ac:dyDescent="0.35">
      <c r="A2200" t="s">
        <v>125</v>
      </c>
      <c r="B2200" t="s">
        <v>178</v>
      </c>
      <c r="C2200" t="s">
        <v>13</v>
      </c>
      <c r="E2200" s="10">
        <f>IF(COUNTIF(cis_DPH!$B$2:$B$84,B2200)&gt;0,D2200*1.1,IF(COUNTIF(cis_DPH!$B$85:$B$171,B2200)&gt;0,D2200*1.2,"chyba"))</f>
        <v>0</v>
      </c>
      <c r="G2200" s="16" t="e">
        <f>_xlfn.XLOOKUP(Tabuľka9[[#This Row],[položka]],#REF!,#REF!)</f>
        <v>#REF!</v>
      </c>
      <c r="I2200" s="15">
        <f>Tabuľka9[[#This Row],[Aktuálna cena v RZ s DPH]]*Tabuľka9[[#This Row],[Priemerný odber za mesiac]]</f>
        <v>0</v>
      </c>
      <c r="K2200" s="17" t="e">
        <f>Tabuľka9[[#This Row],[Cena za MJ s DPH]]*Tabuľka9[[#This Row],[Predpokladaný odber počas 6 mesiacov]]</f>
        <v>#REF!</v>
      </c>
      <c r="L2200" s="1">
        <v>42195462</v>
      </c>
      <c r="M2200" t="e">
        <f>_xlfn.XLOOKUP(Tabuľka9[[#This Row],[IČO]],#REF!,#REF!)</f>
        <v>#REF!</v>
      </c>
      <c r="N2200" t="e">
        <f>_xlfn.XLOOKUP(Tabuľka9[[#This Row],[IČO]],#REF!,#REF!)</f>
        <v>#REF!</v>
      </c>
    </row>
    <row r="2201" spans="1:14" hidden="1" x14ac:dyDescent="0.35">
      <c r="A2201" t="s">
        <v>125</v>
      </c>
      <c r="B2201" t="s">
        <v>179</v>
      </c>
      <c r="C2201" t="s">
        <v>13</v>
      </c>
      <c r="E2201" s="10">
        <f>IF(COUNTIF(cis_DPH!$B$2:$B$84,B2201)&gt;0,D2201*1.1,IF(COUNTIF(cis_DPH!$B$85:$B$171,B2201)&gt;0,D2201*1.2,"chyba"))</f>
        <v>0</v>
      </c>
      <c r="G2201" s="16" t="e">
        <f>_xlfn.XLOOKUP(Tabuľka9[[#This Row],[položka]],#REF!,#REF!)</f>
        <v>#REF!</v>
      </c>
      <c r="I2201" s="15">
        <f>Tabuľka9[[#This Row],[Aktuálna cena v RZ s DPH]]*Tabuľka9[[#This Row],[Priemerný odber za mesiac]]</f>
        <v>0</v>
      </c>
      <c r="K2201" s="17" t="e">
        <f>Tabuľka9[[#This Row],[Cena za MJ s DPH]]*Tabuľka9[[#This Row],[Predpokladaný odber počas 6 mesiacov]]</f>
        <v>#REF!</v>
      </c>
      <c r="L2201" s="1">
        <v>42195462</v>
      </c>
      <c r="M2201" t="e">
        <f>_xlfn.XLOOKUP(Tabuľka9[[#This Row],[IČO]],#REF!,#REF!)</f>
        <v>#REF!</v>
      </c>
      <c r="N2201" t="e">
        <f>_xlfn.XLOOKUP(Tabuľka9[[#This Row],[IČO]],#REF!,#REF!)</f>
        <v>#REF!</v>
      </c>
    </row>
    <row r="2202" spans="1:14" hidden="1" x14ac:dyDescent="0.35">
      <c r="A2202" t="s">
        <v>125</v>
      </c>
      <c r="B2202" t="s">
        <v>180</v>
      </c>
      <c r="C2202" t="s">
        <v>13</v>
      </c>
      <c r="E2202" s="10">
        <f>IF(COUNTIF(cis_DPH!$B$2:$B$84,B2202)&gt;0,D2202*1.1,IF(COUNTIF(cis_DPH!$B$85:$B$171,B2202)&gt;0,D2202*1.2,"chyba"))</f>
        <v>0</v>
      </c>
      <c r="G2202" s="16" t="e">
        <f>_xlfn.XLOOKUP(Tabuľka9[[#This Row],[položka]],#REF!,#REF!)</f>
        <v>#REF!</v>
      </c>
      <c r="I2202" s="15">
        <f>Tabuľka9[[#This Row],[Aktuálna cena v RZ s DPH]]*Tabuľka9[[#This Row],[Priemerný odber za mesiac]]</f>
        <v>0</v>
      </c>
      <c r="K2202" s="17" t="e">
        <f>Tabuľka9[[#This Row],[Cena za MJ s DPH]]*Tabuľka9[[#This Row],[Predpokladaný odber počas 6 mesiacov]]</f>
        <v>#REF!</v>
      </c>
      <c r="L2202" s="1">
        <v>42195462</v>
      </c>
      <c r="M2202" t="e">
        <f>_xlfn.XLOOKUP(Tabuľka9[[#This Row],[IČO]],#REF!,#REF!)</f>
        <v>#REF!</v>
      </c>
      <c r="N2202" t="e">
        <f>_xlfn.XLOOKUP(Tabuľka9[[#This Row],[IČO]],#REF!,#REF!)</f>
        <v>#REF!</v>
      </c>
    </row>
    <row r="2203" spans="1:14" hidden="1" x14ac:dyDescent="0.35">
      <c r="A2203" t="s">
        <v>125</v>
      </c>
      <c r="B2203" t="s">
        <v>181</v>
      </c>
      <c r="C2203" t="s">
        <v>13</v>
      </c>
      <c r="E2203" s="10">
        <f>IF(COUNTIF(cis_DPH!$B$2:$B$84,B2203)&gt;0,D2203*1.1,IF(COUNTIF(cis_DPH!$B$85:$B$171,B2203)&gt;0,D2203*1.2,"chyba"))</f>
        <v>0</v>
      </c>
      <c r="G2203" s="16" t="e">
        <f>_xlfn.XLOOKUP(Tabuľka9[[#This Row],[položka]],#REF!,#REF!)</f>
        <v>#REF!</v>
      </c>
      <c r="I2203" s="15">
        <f>Tabuľka9[[#This Row],[Aktuálna cena v RZ s DPH]]*Tabuľka9[[#This Row],[Priemerný odber za mesiac]]</f>
        <v>0</v>
      </c>
      <c r="K2203" s="17" t="e">
        <f>Tabuľka9[[#This Row],[Cena za MJ s DPH]]*Tabuľka9[[#This Row],[Predpokladaný odber počas 6 mesiacov]]</f>
        <v>#REF!</v>
      </c>
      <c r="L2203" s="1">
        <v>42195462</v>
      </c>
      <c r="M2203" t="e">
        <f>_xlfn.XLOOKUP(Tabuľka9[[#This Row],[IČO]],#REF!,#REF!)</f>
        <v>#REF!</v>
      </c>
      <c r="N2203" t="e">
        <f>_xlfn.XLOOKUP(Tabuľka9[[#This Row],[IČO]],#REF!,#REF!)</f>
        <v>#REF!</v>
      </c>
    </row>
    <row r="2204" spans="1:14" hidden="1" x14ac:dyDescent="0.35">
      <c r="A2204" t="s">
        <v>125</v>
      </c>
      <c r="B2204" t="s">
        <v>182</v>
      </c>
      <c r="C2204" t="s">
        <v>13</v>
      </c>
      <c r="E2204" s="10">
        <f>IF(COUNTIF(cis_DPH!$B$2:$B$84,B2204)&gt;0,D2204*1.1,IF(COUNTIF(cis_DPH!$B$85:$B$171,B2204)&gt;0,D2204*1.2,"chyba"))</f>
        <v>0</v>
      </c>
      <c r="G2204" s="16" t="e">
        <f>_xlfn.XLOOKUP(Tabuľka9[[#This Row],[položka]],#REF!,#REF!)</f>
        <v>#REF!</v>
      </c>
      <c r="I2204" s="15">
        <f>Tabuľka9[[#This Row],[Aktuálna cena v RZ s DPH]]*Tabuľka9[[#This Row],[Priemerný odber za mesiac]]</f>
        <v>0</v>
      </c>
      <c r="K2204" s="17" t="e">
        <f>Tabuľka9[[#This Row],[Cena za MJ s DPH]]*Tabuľka9[[#This Row],[Predpokladaný odber počas 6 mesiacov]]</f>
        <v>#REF!</v>
      </c>
      <c r="L2204" s="1">
        <v>42195462</v>
      </c>
      <c r="M2204" t="e">
        <f>_xlfn.XLOOKUP(Tabuľka9[[#This Row],[IČO]],#REF!,#REF!)</f>
        <v>#REF!</v>
      </c>
      <c r="N2204" t="e">
        <f>_xlfn.XLOOKUP(Tabuľka9[[#This Row],[IČO]],#REF!,#REF!)</f>
        <v>#REF!</v>
      </c>
    </row>
    <row r="2205" spans="1:14" hidden="1" x14ac:dyDescent="0.35">
      <c r="A2205" t="s">
        <v>125</v>
      </c>
      <c r="B2205" t="s">
        <v>183</v>
      </c>
      <c r="C2205" t="s">
        <v>13</v>
      </c>
      <c r="E2205" s="10">
        <f>IF(COUNTIF(cis_DPH!$B$2:$B$84,B2205)&gt;0,D2205*1.1,IF(COUNTIF(cis_DPH!$B$85:$B$171,B2205)&gt;0,D2205*1.2,"chyba"))</f>
        <v>0</v>
      </c>
      <c r="G2205" s="16" t="e">
        <f>_xlfn.XLOOKUP(Tabuľka9[[#This Row],[položka]],#REF!,#REF!)</f>
        <v>#REF!</v>
      </c>
      <c r="I2205" s="15">
        <f>Tabuľka9[[#This Row],[Aktuálna cena v RZ s DPH]]*Tabuľka9[[#This Row],[Priemerný odber za mesiac]]</f>
        <v>0</v>
      </c>
      <c r="K2205" s="17" t="e">
        <f>Tabuľka9[[#This Row],[Cena za MJ s DPH]]*Tabuľka9[[#This Row],[Predpokladaný odber počas 6 mesiacov]]</f>
        <v>#REF!</v>
      </c>
      <c r="L2205" s="1">
        <v>42195462</v>
      </c>
      <c r="M2205" t="e">
        <f>_xlfn.XLOOKUP(Tabuľka9[[#This Row],[IČO]],#REF!,#REF!)</f>
        <v>#REF!</v>
      </c>
      <c r="N2205" t="e">
        <f>_xlfn.XLOOKUP(Tabuľka9[[#This Row],[IČO]],#REF!,#REF!)</f>
        <v>#REF!</v>
      </c>
    </row>
    <row r="2206" spans="1:14" hidden="1" x14ac:dyDescent="0.35">
      <c r="A2206" t="s">
        <v>125</v>
      </c>
      <c r="B2206" t="s">
        <v>184</v>
      </c>
      <c r="C2206" t="s">
        <v>13</v>
      </c>
      <c r="E2206" s="10">
        <f>IF(COUNTIF(cis_DPH!$B$2:$B$84,B2206)&gt;0,D2206*1.1,IF(COUNTIF(cis_DPH!$B$85:$B$171,B2206)&gt;0,D2206*1.2,"chyba"))</f>
        <v>0</v>
      </c>
      <c r="G2206" s="16" t="e">
        <f>_xlfn.XLOOKUP(Tabuľka9[[#This Row],[položka]],#REF!,#REF!)</f>
        <v>#REF!</v>
      </c>
      <c r="I2206" s="15">
        <f>Tabuľka9[[#This Row],[Aktuálna cena v RZ s DPH]]*Tabuľka9[[#This Row],[Priemerný odber za mesiac]]</f>
        <v>0</v>
      </c>
      <c r="K2206" s="17" t="e">
        <f>Tabuľka9[[#This Row],[Cena za MJ s DPH]]*Tabuľka9[[#This Row],[Predpokladaný odber počas 6 mesiacov]]</f>
        <v>#REF!</v>
      </c>
      <c r="L2206" s="1">
        <v>42195462</v>
      </c>
      <c r="M2206" t="e">
        <f>_xlfn.XLOOKUP(Tabuľka9[[#This Row],[IČO]],#REF!,#REF!)</f>
        <v>#REF!</v>
      </c>
      <c r="N2206" t="e">
        <f>_xlfn.XLOOKUP(Tabuľka9[[#This Row],[IČO]],#REF!,#REF!)</f>
        <v>#REF!</v>
      </c>
    </row>
    <row r="2207" spans="1:14" hidden="1" x14ac:dyDescent="0.35">
      <c r="A2207" t="s">
        <v>125</v>
      </c>
      <c r="B2207" t="s">
        <v>185</v>
      </c>
      <c r="C2207" t="s">
        <v>13</v>
      </c>
      <c r="E2207" s="10">
        <f>IF(COUNTIF(cis_DPH!$B$2:$B$84,B2207)&gt;0,D2207*1.1,IF(COUNTIF(cis_DPH!$B$85:$B$171,B2207)&gt;0,D2207*1.2,"chyba"))</f>
        <v>0</v>
      </c>
      <c r="G2207" s="16" t="e">
        <f>_xlfn.XLOOKUP(Tabuľka9[[#This Row],[položka]],#REF!,#REF!)</f>
        <v>#REF!</v>
      </c>
      <c r="I2207" s="15">
        <f>Tabuľka9[[#This Row],[Aktuálna cena v RZ s DPH]]*Tabuľka9[[#This Row],[Priemerný odber za mesiac]]</f>
        <v>0</v>
      </c>
      <c r="K2207" s="17" t="e">
        <f>Tabuľka9[[#This Row],[Cena za MJ s DPH]]*Tabuľka9[[#This Row],[Predpokladaný odber počas 6 mesiacov]]</f>
        <v>#REF!</v>
      </c>
      <c r="L2207" s="1">
        <v>42195462</v>
      </c>
      <c r="M2207" t="e">
        <f>_xlfn.XLOOKUP(Tabuľka9[[#This Row],[IČO]],#REF!,#REF!)</f>
        <v>#REF!</v>
      </c>
      <c r="N2207" t="e">
        <f>_xlfn.XLOOKUP(Tabuľka9[[#This Row],[IČO]],#REF!,#REF!)</f>
        <v>#REF!</v>
      </c>
    </row>
    <row r="2208" spans="1:14" hidden="1" x14ac:dyDescent="0.35">
      <c r="A2208" t="s">
        <v>125</v>
      </c>
      <c r="B2208" t="s">
        <v>186</v>
      </c>
      <c r="C2208" t="s">
        <v>13</v>
      </c>
      <c r="E2208" s="10">
        <f>IF(COUNTIF(cis_DPH!$B$2:$B$84,B2208)&gt;0,D2208*1.1,IF(COUNTIF(cis_DPH!$B$85:$B$171,B2208)&gt;0,D2208*1.2,"chyba"))</f>
        <v>0</v>
      </c>
      <c r="G2208" s="16" t="e">
        <f>_xlfn.XLOOKUP(Tabuľka9[[#This Row],[položka]],#REF!,#REF!)</f>
        <v>#REF!</v>
      </c>
      <c r="I2208" s="15">
        <f>Tabuľka9[[#This Row],[Aktuálna cena v RZ s DPH]]*Tabuľka9[[#This Row],[Priemerný odber za mesiac]]</f>
        <v>0</v>
      </c>
      <c r="K2208" s="17" t="e">
        <f>Tabuľka9[[#This Row],[Cena za MJ s DPH]]*Tabuľka9[[#This Row],[Predpokladaný odber počas 6 mesiacov]]</f>
        <v>#REF!</v>
      </c>
      <c r="L2208" s="1">
        <v>42195462</v>
      </c>
      <c r="M2208" t="e">
        <f>_xlfn.XLOOKUP(Tabuľka9[[#This Row],[IČO]],#REF!,#REF!)</f>
        <v>#REF!</v>
      </c>
      <c r="N2208" t="e">
        <f>_xlfn.XLOOKUP(Tabuľka9[[#This Row],[IČO]],#REF!,#REF!)</f>
        <v>#REF!</v>
      </c>
    </row>
    <row r="2209" spans="1:14" hidden="1" x14ac:dyDescent="0.35">
      <c r="A2209" t="s">
        <v>95</v>
      </c>
      <c r="B2209" t="s">
        <v>187</v>
      </c>
      <c r="C2209" t="s">
        <v>48</v>
      </c>
      <c r="E2209" s="10">
        <f>IF(COUNTIF(cis_DPH!$B$2:$B$84,B2209)&gt;0,D2209*1.1,IF(COUNTIF(cis_DPH!$B$85:$B$171,B2209)&gt;0,D2209*1.2,"chyba"))</f>
        <v>0</v>
      </c>
      <c r="G2209" s="16" t="e">
        <f>_xlfn.XLOOKUP(Tabuľka9[[#This Row],[položka]],#REF!,#REF!)</f>
        <v>#REF!</v>
      </c>
      <c r="I2209" s="15">
        <f>Tabuľka9[[#This Row],[Aktuálna cena v RZ s DPH]]*Tabuľka9[[#This Row],[Priemerný odber za mesiac]]</f>
        <v>0</v>
      </c>
      <c r="K2209" s="17" t="e">
        <f>Tabuľka9[[#This Row],[Cena za MJ s DPH]]*Tabuľka9[[#This Row],[Predpokladaný odber počas 6 mesiacov]]</f>
        <v>#REF!</v>
      </c>
      <c r="L2209" s="1">
        <v>42195462</v>
      </c>
      <c r="M2209" t="e">
        <f>_xlfn.XLOOKUP(Tabuľka9[[#This Row],[IČO]],#REF!,#REF!)</f>
        <v>#REF!</v>
      </c>
      <c r="N2209" t="e">
        <f>_xlfn.XLOOKUP(Tabuľka9[[#This Row],[IČO]],#REF!,#REF!)</f>
        <v>#REF!</v>
      </c>
    </row>
    <row r="2210" spans="1:14" hidden="1" x14ac:dyDescent="0.35">
      <c r="A2210" t="s">
        <v>95</v>
      </c>
      <c r="B2210" t="s">
        <v>188</v>
      </c>
      <c r="C2210" t="s">
        <v>13</v>
      </c>
      <c r="E2210" s="10">
        <f>IF(COUNTIF(cis_DPH!$B$2:$B$84,B2210)&gt;0,D2210*1.1,IF(COUNTIF(cis_DPH!$B$85:$B$171,B2210)&gt;0,D2210*1.2,"chyba"))</f>
        <v>0</v>
      </c>
      <c r="G2210" s="16" t="e">
        <f>_xlfn.XLOOKUP(Tabuľka9[[#This Row],[položka]],#REF!,#REF!)</f>
        <v>#REF!</v>
      </c>
      <c r="I2210" s="15">
        <f>Tabuľka9[[#This Row],[Aktuálna cena v RZ s DPH]]*Tabuľka9[[#This Row],[Priemerný odber za mesiac]]</f>
        <v>0</v>
      </c>
      <c r="K2210" s="17" t="e">
        <f>Tabuľka9[[#This Row],[Cena za MJ s DPH]]*Tabuľka9[[#This Row],[Predpokladaný odber počas 6 mesiacov]]</f>
        <v>#REF!</v>
      </c>
      <c r="L2210" s="1">
        <v>42195462</v>
      </c>
      <c r="M2210" t="e">
        <f>_xlfn.XLOOKUP(Tabuľka9[[#This Row],[IČO]],#REF!,#REF!)</f>
        <v>#REF!</v>
      </c>
      <c r="N2210" t="e">
        <f>_xlfn.XLOOKUP(Tabuľka9[[#This Row],[IČO]],#REF!,#REF!)</f>
        <v>#REF!</v>
      </c>
    </row>
    <row r="2211" spans="1:14" hidden="1" x14ac:dyDescent="0.35">
      <c r="A2211" t="s">
        <v>95</v>
      </c>
      <c r="B2211" t="s">
        <v>189</v>
      </c>
      <c r="C2211" t="s">
        <v>13</v>
      </c>
      <c r="D2211" s="9">
        <v>1</v>
      </c>
      <c r="E2211" s="10">
        <f>IF(COUNTIF(cis_DPH!$B$2:$B$84,B2211)&gt;0,D2211*1.1,IF(COUNTIF(cis_DPH!$B$85:$B$171,B2211)&gt;0,D2211*1.2,"chyba"))</f>
        <v>1.1000000000000001</v>
      </c>
      <c r="G2211" s="16" t="e">
        <f>_xlfn.XLOOKUP(Tabuľka9[[#This Row],[položka]],#REF!,#REF!)</f>
        <v>#REF!</v>
      </c>
      <c r="H2211">
        <v>1</v>
      </c>
      <c r="I2211" s="15">
        <f>Tabuľka9[[#This Row],[Aktuálna cena v RZ s DPH]]*Tabuľka9[[#This Row],[Priemerný odber za mesiac]]</f>
        <v>1.1000000000000001</v>
      </c>
      <c r="J2211">
        <v>7</v>
      </c>
      <c r="K2211" s="17" t="e">
        <f>Tabuľka9[[#This Row],[Cena za MJ s DPH]]*Tabuľka9[[#This Row],[Predpokladaný odber počas 6 mesiacov]]</f>
        <v>#REF!</v>
      </c>
      <c r="L2211" s="1">
        <v>42195462</v>
      </c>
      <c r="M2211" t="e">
        <f>_xlfn.XLOOKUP(Tabuľka9[[#This Row],[IČO]],#REF!,#REF!)</f>
        <v>#REF!</v>
      </c>
      <c r="N2211" t="e">
        <f>_xlfn.XLOOKUP(Tabuľka9[[#This Row],[IČO]],#REF!,#REF!)</f>
        <v>#REF!</v>
      </c>
    </row>
    <row r="2212" spans="1:14" hidden="1" x14ac:dyDescent="0.35">
      <c r="A2212" t="s">
        <v>10</v>
      </c>
      <c r="B2212" t="s">
        <v>11</v>
      </c>
      <c r="C2212" t="s">
        <v>13</v>
      </c>
      <c r="E2212" s="10">
        <f>IF(COUNTIF(cis_DPH!$B$2:$B$84,B2212)&gt;0,D2212*1.1,IF(COUNTIF(cis_DPH!$B$85:$B$171,B2212)&gt;0,D2212*1.2,"chyba"))</f>
        <v>0</v>
      </c>
      <c r="G2212" s="16" t="e">
        <f>_xlfn.XLOOKUP(Tabuľka9[[#This Row],[položka]],#REF!,#REF!)</f>
        <v>#REF!</v>
      </c>
      <c r="I2212" s="15">
        <f>Tabuľka9[[#This Row],[Aktuálna cena v RZ s DPH]]*Tabuľka9[[#This Row],[Priemerný odber za mesiac]]</f>
        <v>0</v>
      </c>
      <c r="K2212" s="17" t="e">
        <f>Tabuľka9[[#This Row],[Cena za MJ s DPH]]*Tabuľka9[[#This Row],[Predpokladaný odber počas 6 mesiacov]]</f>
        <v>#REF!</v>
      </c>
      <c r="L2212" s="1">
        <v>647560</v>
      </c>
      <c r="M2212" t="e">
        <f>_xlfn.XLOOKUP(Tabuľka9[[#This Row],[IČO]],#REF!,#REF!)</f>
        <v>#REF!</v>
      </c>
      <c r="N2212" t="e">
        <f>_xlfn.XLOOKUP(Tabuľka9[[#This Row],[IČO]],#REF!,#REF!)</f>
        <v>#REF!</v>
      </c>
    </row>
    <row r="2213" spans="1:14" hidden="1" x14ac:dyDescent="0.35">
      <c r="A2213" t="s">
        <v>10</v>
      </c>
      <c r="B2213" t="s">
        <v>12</v>
      </c>
      <c r="C2213" t="s">
        <v>13</v>
      </c>
      <c r="E2213" s="10">
        <f>IF(COUNTIF(cis_DPH!$B$2:$B$84,B2213)&gt;0,D2213*1.1,IF(COUNTIF(cis_DPH!$B$85:$B$171,B2213)&gt;0,D2213*1.2,"chyba"))</f>
        <v>0</v>
      </c>
      <c r="G2213" s="16" t="e">
        <f>_xlfn.XLOOKUP(Tabuľka9[[#This Row],[položka]],#REF!,#REF!)</f>
        <v>#REF!</v>
      </c>
      <c r="I2213" s="15">
        <f>Tabuľka9[[#This Row],[Aktuálna cena v RZ s DPH]]*Tabuľka9[[#This Row],[Priemerný odber za mesiac]]</f>
        <v>0</v>
      </c>
      <c r="K2213" s="17" t="e">
        <f>Tabuľka9[[#This Row],[Cena za MJ s DPH]]*Tabuľka9[[#This Row],[Predpokladaný odber počas 6 mesiacov]]</f>
        <v>#REF!</v>
      </c>
      <c r="L2213" s="1">
        <v>647560</v>
      </c>
      <c r="M2213" t="e">
        <f>_xlfn.XLOOKUP(Tabuľka9[[#This Row],[IČO]],#REF!,#REF!)</f>
        <v>#REF!</v>
      </c>
      <c r="N2213" t="e">
        <f>_xlfn.XLOOKUP(Tabuľka9[[#This Row],[IČO]],#REF!,#REF!)</f>
        <v>#REF!</v>
      </c>
    </row>
    <row r="2214" spans="1:14" hidden="1" x14ac:dyDescent="0.35">
      <c r="A2214" t="s">
        <v>10</v>
      </c>
      <c r="B2214" t="s">
        <v>14</v>
      </c>
      <c r="C2214" t="s">
        <v>13</v>
      </c>
      <c r="D2214" s="9">
        <v>2</v>
      </c>
      <c r="E2214" s="10">
        <f>IF(COUNTIF(cis_DPH!$B$2:$B$84,B2214)&gt;0,D2214*1.1,IF(COUNTIF(cis_DPH!$B$85:$B$171,B2214)&gt;0,D2214*1.2,"chyba"))</f>
        <v>2.4</v>
      </c>
      <c r="G2214" s="16" t="e">
        <f>_xlfn.XLOOKUP(Tabuľka9[[#This Row],[položka]],#REF!,#REF!)</f>
        <v>#REF!</v>
      </c>
      <c r="H2214">
        <v>27</v>
      </c>
      <c r="I2214" s="15">
        <f>Tabuľka9[[#This Row],[Aktuálna cena v RZ s DPH]]*Tabuľka9[[#This Row],[Priemerný odber za mesiac]]</f>
        <v>64.8</v>
      </c>
      <c r="J2214">
        <v>150</v>
      </c>
      <c r="K2214" s="17" t="e">
        <f>Tabuľka9[[#This Row],[Cena za MJ s DPH]]*Tabuľka9[[#This Row],[Predpokladaný odber počas 6 mesiacov]]</f>
        <v>#REF!</v>
      </c>
      <c r="L2214" s="1">
        <v>647560</v>
      </c>
      <c r="M2214" t="e">
        <f>_xlfn.XLOOKUP(Tabuľka9[[#This Row],[IČO]],#REF!,#REF!)</f>
        <v>#REF!</v>
      </c>
      <c r="N2214" t="e">
        <f>_xlfn.XLOOKUP(Tabuľka9[[#This Row],[IČO]],#REF!,#REF!)</f>
        <v>#REF!</v>
      </c>
    </row>
    <row r="2215" spans="1:14" hidden="1" x14ac:dyDescent="0.35">
      <c r="A2215" t="s">
        <v>10</v>
      </c>
      <c r="B2215" t="s">
        <v>15</v>
      </c>
      <c r="C2215" t="s">
        <v>13</v>
      </c>
      <c r="D2215" s="9">
        <v>0.6</v>
      </c>
      <c r="E2215" s="10">
        <f>IF(COUNTIF(cis_DPH!$B$2:$B$84,B2215)&gt;0,D2215*1.1,IF(COUNTIF(cis_DPH!$B$85:$B$171,B2215)&gt;0,D2215*1.2,"chyba"))</f>
        <v>0.66</v>
      </c>
      <c r="G2215" s="16" t="e">
        <f>_xlfn.XLOOKUP(Tabuľka9[[#This Row],[položka]],#REF!,#REF!)</f>
        <v>#REF!</v>
      </c>
      <c r="H2215">
        <v>72</v>
      </c>
      <c r="I2215" s="15">
        <f>Tabuľka9[[#This Row],[Aktuálna cena v RZ s DPH]]*Tabuľka9[[#This Row],[Priemerný odber za mesiac]]</f>
        <v>47.52</v>
      </c>
      <c r="J2215">
        <v>600</v>
      </c>
      <c r="K2215" s="17" t="e">
        <f>Tabuľka9[[#This Row],[Cena za MJ s DPH]]*Tabuľka9[[#This Row],[Predpokladaný odber počas 6 mesiacov]]</f>
        <v>#REF!</v>
      </c>
      <c r="L2215" s="1">
        <v>647560</v>
      </c>
      <c r="M2215" t="e">
        <f>_xlfn.XLOOKUP(Tabuľka9[[#This Row],[IČO]],#REF!,#REF!)</f>
        <v>#REF!</v>
      </c>
      <c r="N2215" t="e">
        <f>_xlfn.XLOOKUP(Tabuľka9[[#This Row],[IČO]],#REF!,#REF!)</f>
        <v>#REF!</v>
      </c>
    </row>
    <row r="2216" spans="1:14" hidden="1" x14ac:dyDescent="0.35">
      <c r="A2216" t="s">
        <v>10</v>
      </c>
      <c r="B2216" t="s">
        <v>16</v>
      </c>
      <c r="C2216" t="s">
        <v>13</v>
      </c>
      <c r="E2216" s="10">
        <f>IF(COUNTIF(cis_DPH!$B$2:$B$84,B2216)&gt;0,D2216*1.1,IF(COUNTIF(cis_DPH!$B$85:$B$171,B2216)&gt;0,D2216*1.2,"chyba"))</f>
        <v>0</v>
      </c>
      <c r="G2216" s="16" t="e">
        <f>_xlfn.XLOOKUP(Tabuľka9[[#This Row],[položka]],#REF!,#REF!)</f>
        <v>#REF!</v>
      </c>
      <c r="I2216" s="15">
        <f>Tabuľka9[[#This Row],[Aktuálna cena v RZ s DPH]]*Tabuľka9[[#This Row],[Priemerný odber za mesiac]]</f>
        <v>0</v>
      </c>
      <c r="K2216" s="17" t="e">
        <f>Tabuľka9[[#This Row],[Cena za MJ s DPH]]*Tabuľka9[[#This Row],[Predpokladaný odber počas 6 mesiacov]]</f>
        <v>#REF!</v>
      </c>
      <c r="L2216" s="1">
        <v>647560</v>
      </c>
      <c r="M2216" t="e">
        <f>_xlfn.XLOOKUP(Tabuľka9[[#This Row],[IČO]],#REF!,#REF!)</f>
        <v>#REF!</v>
      </c>
      <c r="N2216" t="e">
        <f>_xlfn.XLOOKUP(Tabuľka9[[#This Row],[IČO]],#REF!,#REF!)</f>
        <v>#REF!</v>
      </c>
    </row>
    <row r="2217" spans="1:14" hidden="1" x14ac:dyDescent="0.35">
      <c r="A2217" t="s">
        <v>10</v>
      </c>
      <c r="B2217" t="s">
        <v>17</v>
      </c>
      <c r="C2217" t="s">
        <v>13</v>
      </c>
      <c r="E2217" s="10">
        <f>IF(COUNTIF(cis_DPH!$B$2:$B$84,B2217)&gt;0,D2217*1.1,IF(COUNTIF(cis_DPH!$B$85:$B$171,B2217)&gt;0,D2217*1.2,"chyba"))</f>
        <v>0</v>
      </c>
      <c r="G2217" s="16" t="e">
        <f>_xlfn.XLOOKUP(Tabuľka9[[#This Row],[položka]],#REF!,#REF!)</f>
        <v>#REF!</v>
      </c>
      <c r="I2217" s="15">
        <f>Tabuľka9[[#This Row],[Aktuálna cena v RZ s DPH]]*Tabuľka9[[#This Row],[Priemerný odber za mesiac]]</f>
        <v>0</v>
      </c>
      <c r="K2217" s="17" t="e">
        <f>Tabuľka9[[#This Row],[Cena za MJ s DPH]]*Tabuľka9[[#This Row],[Predpokladaný odber počas 6 mesiacov]]</f>
        <v>#REF!</v>
      </c>
      <c r="L2217" s="1">
        <v>647560</v>
      </c>
      <c r="M2217" t="e">
        <f>_xlfn.XLOOKUP(Tabuľka9[[#This Row],[IČO]],#REF!,#REF!)</f>
        <v>#REF!</v>
      </c>
      <c r="N2217" t="e">
        <f>_xlfn.XLOOKUP(Tabuľka9[[#This Row],[IČO]],#REF!,#REF!)</f>
        <v>#REF!</v>
      </c>
    </row>
    <row r="2218" spans="1:14" hidden="1" x14ac:dyDescent="0.35">
      <c r="A2218" t="s">
        <v>10</v>
      </c>
      <c r="B2218" t="s">
        <v>18</v>
      </c>
      <c r="C2218" t="s">
        <v>19</v>
      </c>
      <c r="E2218" s="10">
        <f>IF(COUNTIF(cis_DPH!$B$2:$B$84,B2218)&gt;0,D2218*1.1,IF(COUNTIF(cis_DPH!$B$85:$B$171,B2218)&gt;0,D2218*1.2,"chyba"))</f>
        <v>0</v>
      </c>
      <c r="G2218" s="16" t="e">
        <f>_xlfn.XLOOKUP(Tabuľka9[[#This Row],[položka]],#REF!,#REF!)</f>
        <v>#REF!</v>
      </c>
      <c r="I2218" s="15">
        <f>Tabuľka9[[#This Row],[Aktuálna cena v RZ s DPH]]*Tabuľka9[[#This Row],[Priemerný odber za mesiac]]</f>
        <v>0</v>
      </c>
      <c r="K2218" s="17" t="e">
        <f>Tabuľka9[[#This Row],[Cena za MJ s DPH]]*Tabuľka9[[#This Row],[Predpokladaný odber počas 6 mesiacov]]</f>
        <v>#REF!</v>
      </c>
      <c r="L2218" s="1">
        <v>647560</v>
      </c>
      <c r="M2218" t="e">
        <f>_xlfn.XLOOKUP(Tabuľka9[[#This Row],[IČO]],#REF!,#REF!)</f>
        <v>#REF!</v>
      </c>
      <c r="N2218" t="e">
        <f>_xlfn.XLOOKUP(Tabuľka9[[#This Row],[IČO]],#REF!,#REF!)</f>
        <v>#REF!</v>
      </c>
    </row>
    <row r="2219" spans="1:14" hidden="1" x14ac:dyDescent="0.35">
      <c r="A2219" t="s">
        <v>10</v>
      </c>
      <c r="B2219" t="s">
        <v>20</v>
      </c>
      <c r="C2219" t="s">
        <v>13</v>
      </c>
      <c r="D2219" s="9">
        <v>4</v>
      </c>
      <c r="E2219" s="10">
        <f>IF(COUNTIF(cis_DPH!$B$2:$B$84,B2219)&gt;0,D2219*1.1,IF(COUNTIF(cis_DPH!$B$85:$B$171,B2219)&gt;0,D2219*1.2,"chyba"))</f>
        <v>4.4000000000000004</v>
      </c>
      <c r="G2219" s="16" t="e">
        <f>_xlfn.XLOOKUP(Tabuľka9[[#This Row],[položka]],#REF!,#REF!)</f>
        <v>#REF!</v>
      </c>
      <c r="H2219">
        <v>3</v>
      </c>
      <c r="I2219" s="15">
        <f>Tabuľka9[[#This Row],[Aktuálna cena v RZ s DPH]]*Tabuľka9[[#This Row],[Priemerný odber za mesiac]]</f>
        <v>13.200000000000001</v>
      </c>
      <c r="J2219">
        <v>18</v>
      </c>
      <c r="K2219" s="17" t="e">
        <f>Tabuľka9[[#This Row],[Cena za MJ s DPH]]*Tabuľka9[[#This Row],[Predpokladaný odber počas 6 mesiacov]]</f>
        <v>#REF!</v>
      </c>
      <c r="L2219" s="1">
        <v>647560</v>
      </c>
      <c r="M2219" t="e">
        <f>_xlfn.XLOOKUP(Tabuľka9[[#This Row],[IČO]],#REF!,#REF!)</f>
        <v>#REF!</v>
      </c>
      <c r="N2219" t="e">
        <f>_xlfn.XLOOKUP(Tabuľka9[[#This Row],[IČO]],#REF!,#REF!)</f>
        <v>#REF!</v>
      </c>
    </row>
    <row r="2220" spans="1:14" hidden="1" x14ac:dyDescent="0.35">
      <c r="A2220" t="s">
        <v>10</v>
      </c>
      <c r="B2220" t="s">
        <v>21</v>
      </c>
      <c r="C2220" t="s">
        <v>13</v>
      </c>
      <c r="E2220" s="10">
        <f>IF(COUNTIF(cis_DPH!$B$2:$B$84,B2220)&gt;0,D2220*1.1,IF(COUNTIF(cis_DPH!$B$85:$B$171,B2220)&gt;0,D2220*1.2,"chyba"))</f>
        <v>0</v>
      </c>
      <c r="G2220" s="16" t="e">
        <f>_xlfn.XLOOKUP(Tabuľka9[[#This Row],[položka]],#REF!,#REF!)</f>
        <v>#REF!</v>
      </c>
      <c r="I2220" s="15">
        <f>Tabuľka9[[#This Row],[Aktuálna cena v RZ s DPH]]*Tabuľka9[[#This Row],[Priemerný odber za mesiac]]</f>
        <v>0</v>
      </c>
      <c r="K2220" s="17" t="e">
        <f>Tabuľka9[[#This Row],[Cena za MJ s DPH]]*Tabuľka9[[#This Row],[Predpokladaný odber počas 6 mesiacov]]</f>
        <v>#REF!</v>
      </c>
      <c r="L2220" s="1">
        <v>647560</v>
      </c>
      <c r="M2220" t="e">
        <f>_xlfn.XLOOKUP(Tabuľka9[[#This Row],[IČO]],#REF!,#REF!)</f>
        <v>#REF!</v>
      </c>
      <c r="N2220" t="e">
        <f>_xlfn.XLOOKUP(Tabuľka9[[#This Row],[IČO]],#REF!,#REF!)</f>
        <v>#REF!</v>
      </c>
    </row>
    <row r="2221" spans="1:14" hidden="1" x14ac:dyDescent="0.35">
      <c r="A2221" t="s">
        <v>10</v>
      </c>
      <c r="B2221" t="s">
        <v>22</v>
      </c>
      <c r="C2221" t="s">
        <v>13</v>
      </c>
      <c r="E2221" s="10">
        <f>IF(COUNTIF(cis_DPH!$B$2:$B$84,B2221)&gt;0,D2221*1.1,IF(COUNTIF(cis_DPH!$B$85:$B$171,B2221)&gt;0,D2221*1.2,"chyba"))</f>
        <v>0</v>
      </c>
      <c r="G2221" s="16" t="e">
        <f>_xlfn.XLOOKUP(Tabuľka9[[#This Row],[položka]],#REF!,#REF!)</f>
        <v>#REF!</v>
      </c>
      <c r="I2221" s="15">
        <f>Tabuľka9[[#This Row],[Aktuálna cena v RZ s DPH]]*Tabuľka9[[#This Row],[Priemerný odber za mesiac]]</f>
        <v>0</v>
      </c>
      <c r="K2221" s="17" t="e">
        <f>Tabuľka9[[#This Row],[Cena za MJ s DPH]]*Tabuľka9[[#This Row],[Predpokladaný odber počas 6 mesiacov]]</f>
        <v>#REF!</v>
      </c>
      <c r="L2221" s="1">
        <v>647560</v>
      </c>
      <c r="M2221" t="e">
        <f>_xlfn.XLOOKUP(Tabuľka9[[#This Row],[IČO]],#REF!,#REF!)</f>
        <v>#REF!</v>
      </c>
      <c r="N2221" t="e">
        <f>_xlfn.XLOOKUP(Tabuľka9[[#This Row],[IČO]],#REF!,#REF!)</f>
        <v>#REF!</v>
      </c>
    </row>
    <row r="2222" spans="1:14" hidden="1" x14ac:dyDescent="0.35">
      <c r="A2222" t="s">
        <v>10</v>
      </c>
      <c r="B2222" t="s">
        <v>23</v>
      </c>
      <c r="C2222" t="s">
        <v>13</v>
      </c>
      <c r="E2222" s="10">
        <f>IF(COUNTIF(cis_DPH!$B$2:$B$84,B2222)&gt;0,D2222*1.1,IF(COUNTIF(cis_DPH!$B$85:$B$171,B2222)&gt;0,D2222*1.2,"chyba"))</f>
        <v>0</v>
      </c>
      <c r="G2222" s="16" t="e">
        <f>_xlfn.XLOOKUP(Tabuľka9[[#This Row],[položka]],#REF!,#REF!)</f>
        <v>#REF!</v>
      </c>
      <c r="I2222" s="15">
        <f>Tabuľka9[[#This Row],[Aktuálna cena v RZ s DPH]]*Tabuľka9[[#This Row],[Priemerný odber za mesiac]]</f>
        <v>0</v>
      </c>
      <c r="K2222" s="17" t="e">
        <f>Tabuľka9[[#This Row],[Cena za MJ s DPH]]*Tabuľka9[[#This Row],[Predpokladaný odber počas 6 mesiacov]]</f>
        <v>#REF!</v>
      </c>
      <c r="L2222" s="1">
        <v>647560</v>
      </c>
      <c r="M2222" t="e">
        <f>_xlfn.XLOOKUP(Tabuľka9[[#This Row],[IČO]],#REF!,#REF!)</f>
        <v>#REF!</v>
      </c>
      <c r="N2222" t="e">
        <f>_xlfn.XLOOKUP(Tabuľka9[[#This Row],[IČO]],#REF!,#REF!)</f>
        <v>#REF!</v>
      </c>
    </row>
    <row r="2223" spans="1:14" hidden="1" x14ac:dyDescent="0.35">
      <c r="A2223" t="s">
        <v>10</v>
      </c>
      <c r="B2223" t="s">
        <v>24</v>
      </c>
      <c r="C2223" t="s">
        <v>25</v>
      </c>
      <c r="E2223" s="10">
        <f>IF(COUNTIF(cis_DPH!$B$2:$B$84,B2223)&gt;0,D2223*1.1,IF(COUNTIF(cis_DPH!$B$85:$B$171,B2223)&gt;0,D2223*1.2,"chyba"))</f>
        <v>0</v>
      </c>
      <c r="G2223" s="16" t="e">
        <f>_xlfn.XLOOKUP(Tabuľka9[[#This Row],[položka]],#REF!,#REF!)</f>
        <v>#REF!</v>
      </c>
      <c r="I2223" s="15">
        <f>Tabuľka9[[#This Row],[Aktuálna cena v RZ s DPH]]*Tabuľka9[[#This Row],[Priemerný odber za mesiac]]</f>
        <v>0</v>
      </c>
      <c r="K2223" s="17" t="e">
        <f>Tabuľka9[[#This Row],[Cena za MJ s DPH]]*Tabuľka9[[#This Row],[Predpokladaný odber počas 6 mesiacov]]</f>
        <v>#REF!</v>
      </c>
      <c r="L2223" s="1">
        <v>647560</v>
      </c>
      <c r="M2223" t="e">
        <f>_xlfn.XLOOKUP(Tabuľka9[[#This Row],[IČO]],#REF!,#REF!)</f>
        <v>#REF!</v>
      </c>
      <c r="N2223" t="e">
        <f>_xlfn.XLOOKUP(Tabuľka9[[#This Row],[IČO]],#REF!,#REF!)</f>
        <v>#REF!</v>
      </c>
    </row>
    <row r="2224" spans="1:14" hidden="1" x14ac:dyDescent="0.35">
      <c r="A2224" t="s">
        <v>10</v>
      </c>
      <c r="B2224" t="s">
        <v>26</v>
      </c>
      <c r="C2224" t="s">
        <v>13</v>
      </c>
      <c r="E2224" s="10">
        <f>IF(COUNTIF(cis_DPH!$B$2:$B$84,B2224)&gt;0,D2224*1.1,IF(COUNTIF(cis_DPH!$B$85:$B$171,B2224)&gt;0,D2224*1.2,"chyba"))</f>
        <v>0</v>
      </c>
      <c r="G2224" s="16" t="e">
        <f>_xlfn.XLOOKUP(Tabuľka9[[#This Row],[položka]],#REF!,#REF!)</f>
        <v>#REF!</v>
      </c>
      <c r="I2224" s="15">
        <f>Tabuľka9[[#This Row],[Aktuálna cena v RZ s DPH]]*Tabuľka9[[#This Row],[Priemerný odber za mesiac]]</f>
        <v>0</v>
      </c>
      <c r="K2224" s="17" t="e">
        <f>Tabuľka9[[#This Row],[Cena za MJ s DPH]]*Tabuľka9[[#This Row],[Predpokladaný odber počas 6 mesiacov]]</f>
        <v>#REF!</v>
      </c>
      <c r="L2224" s="1">
        <v>647560</v>
      </c>
      <c r="M2224" t="e">
        <f>_xlfn.XLOOKUP(Tabuľka9[[#This Row],[IČO]],#REF!,#REF!)</f>
        <v>#REF!</v>
      </c>
      <c r="N2224" t="e">
        <f>_xlfn.XLOOKUP(Tabuľka9[[#This Row],[IČO]],#REF!,#REF!)</f>
        <v>#REF!</v>
      </c>
    </row>
    <row r="2225" spans="1:14" hidden="1" x14ac:dyDescent="0.35">
      <c r="A2225" t="s">
        <v>10</v>
      </c>
      <c r="B2225" t="s">
        <v>27</v>
      </c>
      <c r="C2225" t="s">
        <v>13</v>
      </c>
      <c r="D2225" s="9">
        <v>2</v>
      </c>
      <c r="E2225" s="10">
        <f>IF(COUNTIF(cis_DPH!$B$2:$B$84,B2225)&gt;0,D2225*1.1,IF(COUNTIF(cis_DPH!$B$85:$B$171,B2225)&gt;0,D2225*1.2,"chyba"))</f>
        <v>2.4</v>
      </c>
      <c r="G2225" s="16" t="e">
        <f>_xlfn.XLOOKUP(Tabuľka9[[#This Row],[položka]],#REF!,#REF!)</f>
        <v>#REF!</v>
      </c>
      <c r="I2225" s="15">
        <f>Tabuľka9[[#This Row],[Aktuálna cena v RZ s DPH]]*Tabuľka9[[#This Row],[Priemerný odber za mesiac]]</f>
        <v>0</v>
      </c>
      <c r="J2225">
        <v>40</v>
      </c>
      <c r="K2225" s="17" t="e">
        <f>Tabuľka9[[#This Row],[Cena za MJ s DPH]]*Tabuľka9[[#This Row],[Predpokladaný odber počas 6 mesiacov]]</f>
        <v>#REF!</v>
      </c>
      <c r="L2225" s="1">
        <v>647560</v>
      </c>
      <c r="M2225" t="e">
        <f>_xlfn.XLOOKUP(Tabuľka9[[#This Row],[IČO]],#REF!,#REF!)</f>
        <v>#REF!</v>
      </c>
      <c r="N2225" t="e">
        <f>_xlfn.XLOOKUP(Tabuľka9[[#This Row],[IČO]],#REF!,#REF!)</f>
        <v>#REF!</v>
      </c>
    </row>
    <row r="2226" spans="1:14" hidden="1" x14ac:dyDescent="0.35">
      <c r="A2226" t="s">
        <v>10</v>
      </c>
      <c r="B2226" t="s">
        <v>28</v>
      </c>
      <c r="C2226" t="s">
        <v>13</v>
      </c>
      <c r="D2226" s="9">
        <v>2</v>
      </c>
      <c r="E2226" s="10">
        <f>IF(COUNTIF(cis_DPH!$B$2:$B$84,B2226)&gt;0,D2226*1.1,IF(COUNTIF(cis_DPH!$B$85:$B$171,B2226)&gt;0,D2226*1.2,"chyba"))</f>
        <v>2.4</v>
      </c>
      <c r="G2226" s="16" t="e">
        <f>_xlfn.XLOOKUP(Tabuľka9[[#This Row],[položka]],#REF!,#REF!)</f>
        <v>#REF!</v>
      </c>
      <c r="I2226" s="15">
        <f>Tabuľka9[[#This Row],[Aktuálna cena v RZ s DPH]]*Tabuľka9[[#This Row],[Priemerný odber za mesiac]]</f>
        <v>0</v>
      </c>
      <c r="J2226">
        <v>20</v>
      </c>
      <c r="K2226" s="17" t="e">
        <f>Tabuľka9[[#This Row],[Cena za MJ s DPH]]*Tabuľka9[[#This Row],[Predpokladaný odber počas 6 mesiacov]]</f>
        <v>#REF!</v>
      </c>
      <c r="L2226" s="1">
        <v>647560</v>
      </c>
      <c r="M2226" t="e">
        <f>_xlfn.XLOOKUP(Tabuľka9[[#This Row],[IČO]],#REF!,#REF!)</f>
        <v>#REF!</v>
      </c>
      <c r="N2226" t="e">
        <f>_xlfn.XLOOKUP(Tabuľka9[[#This Row],[IČO]],#REF!,#REF!)</f>
        <v>#REF!</v>
      </c>
    </row>
    <row r="2227" spans="1:14" hidden="1" x14ac:dyDescent="0.35">
      <c r="A2227" t="s">
        <v>10</v>
      </c>
      <c r="B2227" t="s">
        <v>29</v>
      </c>
      <c r="C2227" t="s">
        <v>13</v>
      </c>
      <c r="D2227" s="9">
        <v>1.3</v>
      </c>
      <c r="E2227" s="10">
        <f>IF(COUNTIF(cis_DPH!$B$2:$B$84,B2227)&gt;0,D2227*1.1,IF(COUNTIF(cis_DPH!$B$85:$B$171,B2227)&gt;0,D2227*1.2,"chyba"))</f>
        <v>1.4300000000000002</v>
      </c>
      <c r="G2227" s="16" t="e">
        <f>_xlfn.XLOOKUP(Tabuľka9[[#This Row],[položka]],#REF!,#REF!)</f>
        <v>#REF!</v>
      </c>
      <c r="H2227">
        <v>10</v>
      </c>
      <c r="I2227" s="15">
        <f>Tabuľka9[[#This Row],[Aktuálna cena v RZ s DPH]]*Tabuľka9[[#This Row],[Priemerný odber za mesiac]]</f>
        <v>14.3</v>
      </c>
      <c r="J2227">
        <v>70</v>
      </c>
      <c r="K2227" s="17" t="e">
        <f>Tabuľka9[[#This Row],[Cena za MJ s DPH]]*Tabuľka9[[#This Row],[Predpokladaný odber počas 6 mesiacov]]</f>
        <v>#REF!</v>
      </c>
      <c r="L2227" s="1">
        <v>647560</v>
      </c>
      <c r="M2227" t="e">
        <f>_xlfn.XLOOKUP(Tabuľka9[[#This Row],[IČO]],#REF!,#REF!)</f>
        <v>#REF!</v>
      </c>
      <c r="N2227" t="e">
        <f>_xlfn.XLOOKUP(Tabuľka9[[#This Row],[IČO]],#REF!,#REF!)</f>
        <v>#REF!</v>
      </c>
    </row>
    <row r="2228" spans="1:14" hidden="1" x14ac:dyDescent="0.35">
      <c r="A2228" t="s">
        <v>10</v>
      </c>
      <c r="B2228" t="s">
        <v>30</v>
      </c>
      <c r="C2228" t="s">
        <v>13</v>
      </c>
      <c r="D2228" s="9">
        <v>0.7</v>
      </c>
      <c r="E2228" s="10">
        <f>IF(COUNTIF(cis_DPH!$B$2:$B$84,B2228)&gt;0,D2228*1.1,IF(COUNTIF(cis_DPH!$B$85:$B$171,B2228)&gt;0,D2228*1.2,"chyba"))</f>
        <v>0.77</v>
      </c>
      <c r="G2228" s="16" t="e">
        <f>_xlfn.XLOOKUP(Tabuľka9[[#This Row],[položka]],#REF!,#REF!)</f>
        <v>#REF!</v>
      </c>
      <c r="H2228">
        <v>46</v>
      </c>
      <c r="I2228" s="15">
        <f>Tabuľka9[[#This Row],[Aktuálna cena v RZ s DPH]]*Tabuľka9[[#This Row],[Priemerný odber za mesiac]]</f>
        <v>35.42</v>
      </c>
      <c r="J2228">
        <v>270</v>
      </c>
      <c r="K2228" s="17" t="e">
        <f>Tabuľka9[[#This Row],[Cena za MJ s DPH]]*Tabuľka9[[#This Row],[Predpokladaný odber počas 6 mesiacov]]</f>
        <v>#REF!</v>
      </c>
      <c r="L2228" s="1">
        <v>647560</v>
      </c>
      <c r="M2228" t="e">
        <f>_xlfn.XLOOKUP(Tabuľka9[[#This Row],[IČO]],#REF!,#REF!)</f>
        <v>#REF!</v>
      </c>
      <c r="N2228" t="e">
        <f>_xlfn.XLOOKUP(Tabuľka9[[#This Row],[IČO]],#REF!,#REF!)</f>
        <v>#REF!</v>
      </c>
    </row>
    <row r="2229" spans="1:14" hidden="1" x14ac:dyDescent="0.35">
      <c r="A2229" t="s">
        <v>10</v>
      </c>
      <c r="B2229" t="s">
        <v>31</v>
      </c>
      <c r="C2229" t="s">
        <v>13</v>
      </c>
      <c r="E2229" s="10">
        <f>IF(COUNTIF(cis_DPH!$B$2:$B$84,B2229)&gt;0,D2229*1.1,IF(COUNTIF(cis_DPH!$B$85:$B$171,B2229)&gt;0,D2229*1.2,"chyba"))</f>
        <v>0</v>
      </c>
      <c r="G2229" s="16" t="e">
        <f>_xlfn.XLOOKUP(Tabuľka9[[#This Row],[položka]],#REF!,#REF!)</f>
        <v>#REF!</v>
      </c>
      <c r="I2229" s="15">
        <f>Tabuľka9[[#This Row],[Aktuálna cena v RZ s DPH]]*Tabuľka9[[#This Row],[Priemerný odber za mesiac]]</f>
        <v>0</v>
      </c>
      <c r="K2229" s="17" t="e">
        <f>Tabuľka9[[#This Row],[Cena za MJ s DPH]]*Tabuľka9[[#This Row],[Predpokladaný odber počas 6 mesiacov]]</f>
        <v>#REF!</v>
      </c>
      <c r="L2229" s="1">
        <v>647560</v>
      </c>
      <c r="M2229" t="e">
        <f>_xlfn.XLOOKUP(Tabuľka9[[#This Row],[IČO]],#REF!,#REF!)</f>
        <v>#REF!</v>
      </c>
      <c r="N2229" t="e">
        <f>_xlfn.XLOOKUP(Tabuľka9[[#This Row],[IČO]],#REF!,#REF!)</f>
        <v>#REF!</v>
      </c>
    </row>
    <row r="2230" spans="1:14" hidden="1" x14ac:dyDescent="0.35">
      <c r="A2230" t="s">
        <v>10</v>
      </c>
      <c r="B2230" t="s">
        <v>32</v>
      </c>
      <c r="C2230" t="s">
        <v>19</v>
      </c>
      <c r="E2230" s="10">
        <f>IF(COUNTIF(cis_DPH!$B$2:$B$84,B2230)&gt;0,D2230*1.1,IF(COUNTIF(cis_DPH!$B$85:$B$171,B2230)&gt;0,D2230*1.2,"chyba"))</f>
        <v>0</v>
      </c>
      <c r="G2230" s="16" t="e">
        <f>_xlfn.XLOOKUP(Tabuľka9[[#This Row],[položka]],#REF!,#REF!)</f>
        <v>#REF!</v>
      </c>
      <c r="I2230" s="15">
        <f>Tabuľka9[[#This Row],[Aktuálna cena v RZ s DPH]]*Tabuľka9[[#This Row],[Priemerný odber za mesiac]]</f>
        <v>0</v>
      </c>
      <c r="K2230" s="17" t="e">
        <f>Tabuľka9[[#This Row],[Cena za MJ s DPH]]*Tabuľka9[[#This Row],[Predpokladaný odber počas 6 mesiacov]]</f>
        <v>#REF!</v>
      </c>
      <c r="L2230" s="1">
        <v>647560</v>
      </c>
      <c r="M2230" t="e">
        <f>_xlfn.XLOOKUP(Tabuľka9[[#This Row],[IČO]],#REF!,#REF!)</f>
        <v>#REF!</v>
      </c>
      <c r="N2230" t="e">
        <f>_xlfn.XLOOKUP(Tabuľka9[[#This Row],[IČO]],#REF!,#REF!)</f>
        <v>#REF!</v>
      </c>
    </row>
    <row r="2231" spans="1:14" hidden="1" x14ac:dyDescent="0.35">
      <c r="A2231" t="s">
        <v>10</v>
      </c>
      <c r="B2231" t="s">
        <v>33</v>
      </c>
      <c r="C2231" t="s">
        <v>13</v>
      </c>
      <c r="E2231" s="10">
        <f>IF(COUNTIF(cis_DPH!$B$2:$B$84,B2231)&gt;0,D2231*1.1,IF(COUNTIF(cis_DPH!$B$85:$B$171,B2231)&gt;0,D2231*1.2,"chyba"))</f>
        <v>0</v>
      </c>
      <c r="G2231" s="16" t="e">
        <f>_xlfn.XLOOKUP(Tabuľka9[[#This Row],[položka]],#REF!,#REF!)</f>
        <v>#REF!</v>
      </c>
      <c r="I2231" s="15">
        <f>Tabuľka9[[#This Row],[Aktuálna cena v RZ s DPH]]*Tabuľka9[[#This Row],[Priemerný odber za mesiac]]</f>
        <v>0</v>
      </c>
      <c r="K2231" s="17" t="e">
        <f>Tabuľka9[[#This Row],[Cena za MJ s DPH]]*Tabuľka9[[#This Row],[Predpokladaný odber počas 6 mesiacov]]</f>
        <v>#REF!</v>
      </c>
      <c r="L2231" s="1">
        <v>647560</v>
      </c>
      <c r="M2231" t="e">
        <f>_xlfn.XLOOKUP(Tabuľka9[[#This Row],[IČO]],#REF!,#REF!)</f>
        <v>#REF!</v>
      </c>
      <c r="N2231" t="e">
        <f>_xlfn.XLOOKUP(Tabuľka9[[#This Row],[IČO]],#REF!,#REF!)</f>
        <v>#REF!</v>
      </c>
    </row>
    <row r="2232" spans="1:14" hidden="1" x14ac:dyDescent="0.35">
      <c r="A2232" t="s">
        <v>10</v>
      </c>
      <c r="B2232" t="s">
        <v>34</v>
      </c>
      <c r="C2232" t="s">
        <v>13</v>
      </c>
      <c r="D2232" s="9">
        <v>0.7</v>
      </c>
      <c r="E2232" s="10">
        <f>IF(COUNTIF(cis_DPH!$B$2:$B$84,B2232)&gt;0,D2232*1.1,IF(COUNTIF(cis_DPH!$B$85:$B$171,B2232)&gt;0,D2232*1.2,"chyba"))</f>
        <v>0.77</v>
      </c>
      <c r="G2232" s="16" t="e">
        <f>_xlfn.XLOOKUP(Tabuľka9[[#This Row],[položka]],#REF!,#REF!)</f>
        <v>#REF!</v>
      </c>
      <c r="I2232" s="15">
        <f>Tabuľka9[[#This Row],[Aktuálna cena v RZ s DPH]]*Tabuľka9[[#This Row],[Priemerný odber za mesiac]]</f>
        <v>0</v>
      </c>
      <c r="K2232" s="17" t="e">
        <f>Tabuľka9[[#This Row],[Cena za MJ s DPH]]*Tabuľka9[[#This Row],[Predpokladaný odber počas 6 mesiacov]]</f>
        <v>#REF!</v>
      </c>
      <c r="L2232" s="1">
        <v>647560</v>
      </c>
      <c r="M2232" t="e">
        <f>_xlfn.XLOOKUP(Tabuľka9[[#This Row],[IČO]],#REF!,#REF!)</f>
        <v>#REF!</v>
      </c>
      <c r="N2232" t="e">
        <f>_xlfn.XLOOKUP(Tabuľka9[[#This Row],[IČO]],#REF!,#REF!)</f>
        <v>#REF!</v>
      </c>
    </row>
    <row r="2233" spans="1:14" hidden="1" x14ac:dyDescent="0.35">
      <c r="A2233" t="s">
        <v>10</v>
      </c>
      <c r="B2233" t="s">
        <v>35</v>
      </c>
      <c r="C2233" t="s">
        <v>13</v>
      </c>
      <c r="E2233" s="10">
        <f>IF(COUNTIF(cis_DPH!$B$2:$B$84,B2233)&gt;0,D2233*1.1,IF(COUNTIF(cis_DPH!$B$85:$B$171,B2233)&gt;0,D2233*1.2,"chyba"))</f>
        <v>0</v>
      </c>
      <c r="G2233" s="16" t="e">
        <f>_xlfn.XLOOKUP(Tabuľka9[[#This Row],[položka]],#REF!,#REF!)</f>
        <v>#REF!</v>
      </c>
      <c r="I2233" s="15">
        <f>Tabuľka9[[#This Row],[Aktuálna cena v RZ s DPH]]*Tabuľka9[[#This Row],[Priemerný odber za mesiac]]</f>
        <v>0</v>
      </c>
      <c r="K2233" s="17" t="e">
        <f>Tabuľka9[[#This Row],[Cena za MJ s DPH]]*Tabuľka9[[#This Row],[Predpokladaný odber počas 6 mesiacov]]</f>
        <v>#REF!</v>
      </c>
      <c r="L2233" s="1">
        <v>647560</v>
      </c>
      <c r="M2233" t="e">
        <f>_xlfn.XLOOKUP(Tabuľka9[[#This Row],[IČO]],#REF!,#REF!)</f>
        <v>#REF!</v>
      </c>
      <c r="N2233" t="e">
        <f>_xlfn.XLOOKUP(Tabuľka9[[#This Row],[IČO]],#REF!,#REF!)</f>
        <v>#REF!</v>
      </c>
    </row>
    <row r="2234" spans="1:14" hidden="1" x14ac:dyDescent="0.35">
      <c r="A2234" t="s">
        <v>10</v>
      </c>
      <c r="B2234" t="s">
        <v>36</v>
      </c>
      <c r="C2234" t="s">
        <v>13</v>
      </c>
      <c r="E2234" s="10">
        <f>IF(COUNTIF(cis_DPH!$B$2:$B$84,B2234)&gt;0,D2234*1.1,IF(COUNTIF(cis_DPH!$B$85:$B$171,B2234)&gt;0,D2234*1.2,"chyba"))</f>
        <v>0</v>
      </c>
      <c r="G2234" s="16" t="e">
        <f>_xlfn.XLOOKUP(Tabuľka9[[#This Row],[položka]],#REF!,#REF!)</f>
        <v>#REF!</v>
      </c>
      <c r="I2234" s="15">
        <f>Tabuľka9[[#This Row],[Aktuálna cena v RZ s DPH]]*Tabuľka9[[#This Row],[Priemerný odber za mesiac]]</f>
        <v>0</v>
      </c>
      <c r="K2234" s="17" t="e">
        <f>Tabuľka9[[#This Row],[Cena za MJ s DPH]]*Tabuľka9[[#This Row],[Predpokladaný odber počas 6 mesiacov]]</f>
        <v>#REF!</v>
      </c>
      <c r="L2234" s="1">
        <v>647560</v>
      </c>
      <c r="M2234" t="e">
        <f>_xlfn.XLOOKUP(Tabuľka9[[#This Row],[IČO]],#REF!,#REF!)</f>
        <v>#REF!</v>
      </c>
      <c r="N2234" t="e">
        <f>_xlfn.XLOOKUP(Tabuľka9[[#This Row],[IČO]],#REF!,#REF!)</f>
        <v>#REF!</v>
      </c>
    </row>
    <row r="2235" spans="1:14" hidden="1" x14ac:dyDescent="0.35">
      <c r="A2235" t="s">
        <v>10</v>
      </c>
      <c r="B2235" t="s">
        <v>37</v>
      </c>
      <c r="C2235" t="s">
        <v>13</v>
      </c>
      <c r="D2235" s="9">
        <v>0.5</v>
      </c>
      <c r="E2235" s="10">
        <f>IF(COUNTIF(cis_DPH!$B$2:$B$84,B2235)&gt;0,D2235*1.1,IF(COUNTIF(cis_DPH!$B$85:$B$171,B2235)&gt;0,D2235*1.2,"chyba"))</f>
        <v>0.55000000000000004</v>
      </c>
      <c r="G2235" s="16" t="e">
        <f>_xlfn.XLOOKUP(Tabuľka9[[#This Row],[položka]],#REF!,#REF!)</f>
        <v>#REF!</v>
      </c>
      <c r="H2235">
        <v>42</v>
      </c>
      <c r="I2235" s="15">
        <f>Tabuľka9[[#This Row],[Aktuálna cena v RZ s DPH]]*Tabuľka9[[#This Row],[Priemerný odber za mesiac]]</f>
        <v>23.1</v>
      </c>
      <c r="J2235">
        <v>250</v>
      </c>
      <c r="K2235" s="17" t="e">
        <f>Tabuľka9[[#This Row],[Cena za MJ s DPH]]*Tabuľka9[[#This Row],[Predpokladaný odber počas 6 mesiacov]]</f>
        <v>#REF!</v>
      </c>
      <c r="L2235" s="1">
        <v>647560</v>
      </c>
      <c r="M2235" t="e">
        <f>_xlfn.XLOOKUP(Tabuľka9[[#This Row],[IČO]],#REF!,#REF!)</f>
        <v>#REF!</v>
      </c>
      <c r="N2235" t="e">
        <f>_xlfn.XLOOKUP(Tabuľka9[[#This Row],[IČO]],#REF!,#REF!)</f>
        <v>#REF!</v>
      </c>
    </row>
    <row r="2236" spans="1:14" hidden="1" x14ac:dyDescent="0.35">
      <c r="A2236" t="s">
        <v>10</v>
      </c>
      <c r="B2236" t="s">
        <v>38</v>
      </c>
      <c r="C2236" t="s">
        <v>13</v>
      </c>
      <c r="D2236" s="9">
        <v>0.6</v>
      </c>
      <c r="E2236" s="10">
        <f>IF(COUNTIF(cis_DPH!$B$2:$B$84,B2236)&gt;0,D2236*1.1,IF(COUNTIF(cis_DPH!$B$85:$B$171,B2236)&gt;0,D2236*1.2,"chyba"))</f>
        <v>0.66</v>
      </c>
      <c r="G2236" s="16" t="e">
        <f>_xlfn.XLOOKUP(Tabuľka9[[#This Row],[položka]],#REF!,#REF!)</f>
        <v>#REF!</v>
      </c>
      <c r="H2236">
        <v>18</v>
      </c>
      <c r="I2236" s="15">
        <f>Tabuľka9[[#This Row],[Aktuálna cena v RZ s DPH]]*Tabuľka9[[#This Row],[Priemerný odber za mesiac]]</f>
        <v>11.88</v>
      </c>
      <c r="J2236">
        <v>100</v>
      </c>
      <c r="K2236" s="17" t="e">
        <f>Tabuľka9[[#This Row],[Cena za MJ s DPH]]*Tabuľka9[[#This Row],[Predpokladaný odber počas 6 mesiacov]]</f>
        <v>#REF!</v>
      </c>
      <c r="L2236" s="1">
        <v>647560</v>
      </c>
      <c r="M2236" t="e">
        <f>_xlfn.XLOOKUP(Tabuľka9[[#This Row],[IČO]],#REF!,#REF!)</f>
        <v>#REF!</v>
      </c>
      <c r="N2236" t="e">
        <f>_xlfn.XLOOKUP(Tabuľka9[[#This Row],[IČO]],#REF!,#REF!)</f>
        <v>#REF!</v>
      </c>
    </row>
    <row r="2237" spans="1:14" hidden="1" x14ac:dyDescent="0.35">
      <c r="A2237" t="s">
        <v>10</v>
      </c>
      <c r="B2237" t="s">
        <v>39</v>
      </c>
      <c r="C2237" t="s">
        <v>13</v>
      </c>
      <c r="E2237" s="10">
        <f>IF(COUNTIF(cis_DPH!$B$2:$B$84,B2237)&gt;0,D2237*1.1,IF(COUNTIF(cis_DPH!$B$85:$B$171,B2237)&gt;0,D2237*1.2,"chyba"))</f>
        <v>0</v>
      </c>
      <c r="G2237" s="16" t="e">
        <f>_xlfn.XLOOKUP(Tabuľka9[[#This Row],[položka]],#REF!,#REF!)</f>
        <v>#REF!</v>
      </c>
      <c r="I2237" s="15">
        <f>Tabuľka9[[#This Row],[Aktuálna cena v RZ s DPH]]*Tabuľka9[[#This Row],[Priemerný odber za mesiac]]</f>
        <v>0</v>
      </c>
      <c r="K2237" s="17" t="e">
        <f>Tabuľka9[[#This Row],[Cena za MJ s DPH]]*Tabuľka9[[#This Row],[Predpokladaný odber počas 6 mesiacov]]</f>
        <v>#REF!</v>
      </c>
      <c r="L2237" s="1">
        <v>647560</v>
      </c>
      <c r="M2237" t="e">
        <f>_xlfn.XLOOKUP(Tabuľka9[[#This Row],[IČO]],#REF!,#REF!)</f>
        <v>#REF!</v>
      </c>
      <c r="N2237" t="e">
        <f>_xlfn.XLOOKUP(Tabuľka9[[#This Row],[IČO]],#REF!,#REF!)</f>
        <v>#REF!</v>
      </c>
    </row>
    <row r="2238" spans="1:14" hidden="1" x14ac:dyDescent="0.35">
      <c r="A2238" t="s">
        <v>10</v>
      </c>
      <c r="B2238" t="s">
        <v>40</v>
      </c>
      <c r="C2238" t="s">
        <v>13</v>
      </c>
      <c r="E2238" s="10">
        <f>IF(COUNTIF(cis_DPH!$B$2:$B$84,B2238)&gt;0,D2238*1.1,IF(COUNTIF(cis_DPH!$B$85:$B$171,B2238)&gt;0,D2238*1.2,"chyba"))</f>
        <v>0</v>
      </c>
      <c r="G2238" s="16" t="e">
        <f>_xlfn.XLOOKUP(Tabuľka9[[#This Row],[položka]],#REF!,#REF!)</f>
        <v>#REF!</v>
      </c>
      <c r="I2238" s="15">
        <f>Tabuľka9[[#This Row],[Aktuálna cena v RZ s DPH]]*Tabuľka9[[#This Row],[Priemerný odber za mesiac]]</f>
        <v>0</v>
      </c>
      <c r="K2238" s="17" t="e">
        <f>Tabuľka9[[#This Row],[Cena za MJ s DPH]]*Tabuľka9[[#This Row],[Predpokladaný odber počas 6 mesiacov]]</f>
        <v>#REF!</v>
      </c>
      <c r="L2238" s="1">
        <v>647560</v>
      </c>
      <c r="M2238" t="e">
        <f>_xlfn.XLOOKUP(Tabuľka9[[#This Row],[IČO]],#REF!,#REF!)</f>
        <v>#REF!</v>
      </c>
      <c r="N2238" t="e">
        <f>_xlfn.XLOOKUP(Tabuľka9[[#This Row],[IČO]],#REF!,#REF!)</f>
        <v>#REF!</v>
      </c>
    </row>
    <row r="2239" spans="1:14" hidden="1" x14ac:dyDescent="0.35">
      <c r="A2239" t="s">
        <v>10</v>
      </c>
      <c r="B2239" t="s">
        <v>41</v>
      </c>
      <c r="C2239" t="s">
        <v>13</v>
      </c>
      <c r="E2239" s="10">
        <f>IF(COUNTIF(cis_DPH!$B$2:$B$84,B2239)&gt;0,D2239*1.1,IF(COUNTIF(cis_DPH!$B$85:$B$171,B2239)&gt;0,D2239*1.2,"chyba"))</f>
        <v>0</v>
      </c>
      <c r="G2239" s="16" t="e">
        <f>_xlfn.XLOOKUP(Tabuľka9[[#This Row],[položka]],#REF!,#REF!)</f>
        <v>#REF!</v>
      </c>
      <c r="I2239" s="15">
        <f>Tabuľka9[[#This Row],[Aktuálna cena v RZ s DPH]]*Tabuľka9[[#This Row],[Priemerný odber za mesiac]]</f>
        <v>0</v>
      </c>
      <c r="K2239" s="17" t="e">
        <f>Tabuľka9[[#This Row],[Cena za MJ s DPH]]*Tabuľka9[[#This Row],[Predpokladaný odber počas 6 mesiacov]]</f>
        <v>#REF!</v>
      </c>
      <c r="L2239" s="1">
        <v>647560</v>
      </c>
      <c r="M2239" t="e">
        <f>_xlfn.XLOOKUP(Tabuľka9[[#This Row],[IČO]],#REF!,#REF!)</f>
        <v>#REF!</v>
      </c>
      <c r="N2239" t="e">
        <f>_xlfn.XLOOKUP(Tabuľka9[[#This Row],[IČO]],#REF!,#REF!)</f>
        <v>#REF!</v>
      </c>
    </row>
    <row r="2240" spans="1:14" hidden="1" x14ac:dyDescent="0.35">
      <c r="A2240" t="s">
        <v>10</v>
      </c>
      <c r="B2240" t="s">
        <v>42</v>
      </c>
      <c r="C2240" t="s">
        <v>19</v>
      </c>
      <c r="E2240" s="10">
        <f>IF(COUNTIF(cis_DPH!$B$2:$B$84,B2240)&gt;0,D2240*1.1,IF(COUNTIF(cis_DPH!$B$85:$B$171,B2240)&gt;0,D2240*1.2,"chyba"))</f>
        <v>0</v>
      </c>
      <c r="G2240" s="16" t="e">
        <f>_xlfn.XLOOKUP(Tabuľka9[[#This Row],[položka]],#REF!,#REF!)</f>
        <v>#REF!</v>
      </c>
      <c r="I2240" s="15">
        <f>Tabuľka9[[#This Row],[Aktuálna cena v RZ s DPH]]*Tabuľka9[[#This Row],[Priemerný odber za mesiac]]</f>
        <v>0</v>
      </c>
      <c r="K2240" s="17" t="e">
        <f>Tabuľka9[[#This Row],[Cena za MJ s DPH]]*Tabuľka9[[#This Row],[Predpokladaný odber počas 6 mesiacov]]</f>
        <v>#REF!</v>
      </c>
      <c r="L2240" s="1">
        <v>647560</v>
      </c>
      <c r="M2240" t="e">
        <f>_xlfn.XLOOKUP(Tabuľka9[[#This Row],[IČO]],#REF!,#REF!)</f>
        <v>#REF!</v>
      </c>
      <c r="N2240" t="e">
        <f>_xlfn.XLOOKUP(Tabuľka9[[#This Row],[IČO]],#REF!,#REF!)</f>
        <v>#REF!</v>
      </c>
    </row>
    <row r="2241" spans="1:14" hidden="1" x14ac:dyDescent="0.35">
      <c r="A2241" t="s">
        <v>10</v>
      </c>
      <c r="B2241" t="s">
        <v>43</v>
      </c>
      <c r="C2241" t="s">
        <v>13</v>
      </c>
      <c r="D2241" s="9">
        <v>2</v>
      </c>
      <c r="E2241" s="10">
        <f>IF(COUNTIF(cis_DPH!$B$2:$B$84,B2241)&gt;0,D2241*1.1,IF(COUNTIF(cis_DPH!$B$85:$B$171,B2241)&gt;0,D2241*1.2,"chyba"))</f>
        <v>2.4</v>
      </c>
      <c r="G2241" s="16" t="e">
        <f>_xlfn.XLOOKUP(Tabuľka9[[#This Row],[položka]],#REF!,#REF!)</f>
        <v>#REF!</v>
      </c>
      <c r="I2241" s="15">
        <f>Tabuľka9[[#This Row],[Aktuálna cena v RZ s DPH]]*Tabuľka9[[#This Row],[Priemerný odber za mesiac]]</f>
        <v>0</v>
      </c>
      <c r="J2241">
        <v>20</v>
      </c>
      <c r="K2241" s="17" t="e">
        <f>Tabuľka9[[#This Row],[Cena za MJ s DPH]]*Tabuľka9[[#This Row],[Predpokladaný odber počas 6 mesiacov]]</f>
        <v>#REF!</v>
      </c>
      <c r="L2241" s="1">
        <v>647560</v>
      </c>
      <c r="M2241" t="e">
        <f>_xlfn.XLOOKUP(Tabuľka9[[#This Row],[IČO]],#REF!,#REF!)</f>
        <v>#REF!</v>
      </c>
      <c r="N2241" t="e">
        <f>_xlfn.XLOOKUP(Tabuľka9[[#This Row],[IČO]],#REF!,#REF!)</f>
        <v>#REF!</v>
      </c>
    </row>
    <row r="2242" spans="1:14" hidden="1" x14ac:dyDescent="0.35">
      <c r="A2242" t="s">
        <v>10</v>
      </c>
      <c r="B2242" t="s">
        <v>44</v>
      </c>
      <c r="C2242" t="s">
        <v>13</v>
      </c>
      <c r="D2242" s="9">
        <v>0.55000000000000004</v>
      </c>
      <c r="E2242" s="10">
        <f>IF(COUNTIF(cis_DPH!$B$2:$B$84,B2242)&gt;0,D2242*1.1,IF(COUNTIF(cis_DPH!$B$85:$B$171,B2242)&gt;0,D2242*1.2,"chyba"))</f>
        <v>0.66</v>
      </c>
      <c r="G2242" s="16" t="e">
        <f>_xlfn.XLOOKUP(Tabuľka9[[#This Row],[položka]],#REF!,#REF!)</f>
        <v>#REF!</v>
      </c>
      <c r="H2242">
        <v>4</v>
      </c>
      <c r="I2242" s="15">
        <f>Tabuľka9[[#This Row],[Aktuálna cena v RZ s DPH]]*Tabuľka9[[#This Row],[Priemerný odber za mesiac]]</f>
        <v>2.64</v>
      </c>
      <c r="J2242">
        <v>180</v>
      </c>
      <c r="K2242" s="17" t="e">
        <f>Tabuľka9[[#This Row],[Cena za MJ s DPH]]*Tabuľka9[[#This Row],[Predpokladaný odber počas 6 mesiacov]]</f>
        <v>#REF!</v>
      </c>
      <c r="L2242" s="1">
        <v>647560</v>
      </c>
      <c r="M2242" t="e">
        <f>_xlfn.XLOOKUP(Tabuľka9[[#This Row],[IČO]],#REF!,#REF!)</f>
        <v>#REF!</v>
      </c>
      <c r="N2242" t="e">
        <f>_xlfn.XLOOKUP(Tabuľka9[[#This Row],[IČO]],#REF!,#REF!)</f>
        <v>#REF!</v>
      </c>
    </row>
    <row r="2243" spans="1:14" hidden="1" x14ac:dyDescent="0.35">
      <c r="A2243" t="s">
        <v>10</v>
      </c>
      <c r="B2243" t="s">
        <v>45</v>
      </c>
      <c r="C2243" t="s">
        <v>13</v>
      </c>
      <c r="D2243" s="9">
        <v>1</v>
      </c>
      <c r="E2243" s="10">
        <f>IF(COUNTIF(cis_DPH!$B$2:$B$84,B2243)&gt;0,D2243*1.1,IF(COUNTIF(cis_DPH!$B$85:$B$171,B2243)&gt;0,D2243*1.2,"chyba"))</f>
        <v>1.2</v>
      </c>
      <c r="G2243" s="16" t="e">
        <f>_xlfn.XLOOKUP(Tabuľka9[[#This Row],[položka]],#REF!,#REF!)</f>
        <v>#REF!</v>
      </c>
      <c r="I2243" s="15">
        <f>Tabuľka9[[#This Row],[Aktuálna cena v RZ s DPH]]*Tabuľka9[[#This Row],[Priemerný odber za mesiac]]</f>
        <v>0</v>
      </c>
      <c r="J2243">
        <v>20</v>
      </c>
      <c r="K2243" s="17" t="e">
        <f>Tabuľka9[[#This Row],[Cena za MJ s DPH]]*Tabuľka9[[#This Row],[Predpokladaný odber počas 6 mesiacov]]</f>
        <v>#REF!</v>
      </c>
      <c r="L2243" s="1">
        <v>647560</v>
      </c>
      <c r="M2243" t="e">
        <f>_xlfn.XLOOKUP(Tabuľka9[[#This Row],[IČO]],#REF!,#REF!)</f>
        <v>#REF!</v>
      </c>
      <c r="N2243" t="e">
        <f>_xlfn.XLOOKUP(Tabuľka9[[#This Row],[IČO]],#REF!,#REF!)</f>
        <v>#REF!</v>
      </c>
    </row>
    <row r="2244" spans="1:14" hidden="1" x14ac:dyDescent="0.35">
      <c r="A2244" t="s">
        <v>10</v>
      </c>
      <c r="B2244" t="s">
        <v>46</v>
      </c>
      <c r="C2244" t="s">
        <v>13</v>
      </c>
      <c r="D2244" s="9">
        <v>0.55000000000000004</v>
      </c>
      <c r="E2244" s="10">
        <f>IF(COUNTIF(cis_DPH!$B$2:$B$84,B2244)&gt;0,D2244*1.1,IF(COUNTIF(cis_DPH!$B$85:$B$171,B2244)&gt;0,D2244*1.2,"chyba"))</f>
        <v>0.66</v>
      </c>
      <c r="G2244" s="16" t="e">
        <f>_xlfn.XLOOKUP(Tabuľka9[[#This Row],[položka]],#REF!,#REF!)</f>
        <v>#REF!</v>
      </c>
      <c r="H2244">
        <v>40</v>
      </c>
      <c r="I2244" s="15">
        <f>Tabuľka9[[#This Row],[Aktuálna cena v RZ s DPH]]*Tabuľka9[[#This Row],[Priemerný odber za mesiac]]</f>
        <v>26.400000000000002</v>
      </c>
      <c r="J2244">
        <v>240</v>
      </c>
      <c r="K2244" s="17" t="e">
        <f>Tabuľka9[[#This Row],[Cena za MJ s DPH]]*Tabuľka9[[#This Row],[Predpokladaný odber počas 6 mesiacov]]</f>
        <v>#REF!</v>
      </c>
      <c r="L2244" s="1">
        <v>647560</v>
      </c>
      <c r="M2244" t="e">
        <f>_xlfn.XLOOKUP(Tabuľka9[[#This Row],[IČO]],#REF!,#REF!)</f>
        <v>#REF!</v>
      </c>
      <c r="N2244" t="e">
        <f>_xlfn.XLOOKUP(Tabuľka9[[#This Row],[IČO]],#REF!,#REF!)</f>
        <v>#REF!</v>
      </c>
    </row>
    <row r="2245" spans="1:14" hidden="1" x14ac:dyDescent="0.35">
      <c r="A2245" t="s">
        <v>10</v>
      </c>
      <c r="B2245" t="s">
        <v>47</v>
      </c>
      <c r="C2245" t="s">
        <v>48</v>
      </c>
      <c r="E2245" s="10">
        <f>IF(COUNTIF(cis_DPH!$B$2:$B$84,B2245)&gt;0,D2245*1.1,IF(COUNTIF(cis_DPH!$B$85:$B$171,B2245)&gt;0,D2245*1.2,"chyba"))</f>
        <v>0</v>
      </c>
      <c r="G2245" s="16" t="e">
        <f>_xlfn.XLOOKUP(Tabuľka9[[#This Row],[položka]],#REF!,#REF!)</f>
        <v>#REF!</v>
      </c>
      <c r="I2245" s="15">
        <f>Tabuľka9[[#This Row],[Aktuálna cena v RZ s DPH]]*Tabuľka9[[#This Row],[Priemerný odber za mesiac]]</f>
        <v>0</v>
      </c>
      <c r="K2245" s="17" t="e">
        <f>Tabuľka9[[#This Row],[Cena za MJ s DPH]]*Tabuľka9[[#This Row],[Predpokladaný odber počas 6 mesiacov]]</f>
        <v>#REF!</v>
      </c>
      <c r="L2245" s="1">
        <v>647560</v>
      </c>
      <c r="M2245" t="e">
        <f>_xlfn.XLOOKUP(Tabuľka9[[#This Row],[IČO]],#REF!,#REF!)</f>
        <v>#REF!</v>
      </c>
      <c r="N2245" t="e">
        <f>_xlfn.XLOOKUP(Tabuľka9[[#This Row],[IČO]],#REF!,#REF!)</f>
        <v>#REF!</v>
      </c>
    </row>
    <row r="2246" spans="1:14" hidden="1" x14ac:dyDescent="0.35">
      <c r="A2246" t="s">
        <v>10</v>
      </c>
      <c r="B2246" t="s">
        <v>49</v>
      </c>
      <c r="C2246" t="s">
        <v>48</v>
      </c>
      <c r="E2246" s="10">
        <f>IF(COUNTIF(cis_DPH!$B$2:$B$84,B2246)&gt;0,D2246*1.1,IF(COUNTIF(cis_DPH!$B$85:$B$171,B2246)&gt;0,D2246*1.2,"chyba"))</f>
        <v>0</v>
      </c>
      <c r="G2246" s="16" t="e">
        <f>_xlfn.XLOOKUP(Tabuľka9[[#This Row],[položka]],#REF!,#REF!)</f>
        <v>#REF!</v>
      </c>
      <c r="I2246" s="15">
        <f>Tabuľka9[[#This Row],[Aktuálna cena v RZ s DPH]]*Tabuľka9[[#This Row],[Priemerný odber za mesiac]]</f>
        <v>0</v>
      </c>
      <c r="K2246" s="17" t="e">
        <f>Tabuľka9[[#This Row],[Cena za MJ s DPH]]*Tabuľka9[[#This Row],[Predpokladaný odber počas 6 mesiacov]]</f>
        <v>#REF!</v>
      </c>
      <c r="L2246" s="1">
        <v>647560</v>
      </c>
      <c r="M2246" t="e">
        <f>_xlfn.XLOOKUP(Tabuľka9[[#This Row],[IČO]],#REF!,#REF!)</f>
        <v>#REF!</v>
      </c>
      <c r="N2246" t="e">
        <f>_xlfn.XLOOKUP(Tabuľka9[[#This Row],[IČO]],#REF!,#REF!)</f>
        <v>#REF!</v>
      </c>
    </row>
    <row r="2247" spans="1:14" hidden="1" x14ac:dyDescent="0.35">
      <c r="A2247" t="s">
        <v>10</v>
      </c>
      <c r="B2247" t="s">
        <v>50</v>
      </c>
      <c r="C2247" t="s">
        <v>13</v>
      </c>
      <c r="E2247" s="10">
        <f>IF(COUNTIF(cis_DPH!$B$2:$B$84,B2247)&gt;0,D2247*1.1,IF(COUNTIF(cis_DPH!$B$85:$B$171,B2247)&gt;0,D2247*1.2,"chyba"))</f>
        <v>0</v>
      </c>
      <c r="G2247" s="16" t="e">
        <f>_xlfn.XLOOKUP(Tabuľka9[[#This Row],[položka]],#REF!,#REF!)</f>
        <v>#REF!</v>
      </c>
      <c r="I2247" s="15">
        <f>Tabuľka9[[#This Row],[Aktuálna cena v RZ s DPH]]*Tabuľka9[[#This Row],[Priemerný odber za mesiac]]</f>
        <v>0</v>
      </c>
      <c r="K2247" s="17" t="e">
        <f>Tabuľka9[[#This Row],[Cena za MJ s DPH]]*Tabuľka9[[#This Row],[Predpokladaný odber počas 6 mesiacov]]</f>
        <v>#REF!</v>
      </c>
      <c r="L2247" s="1">
        <v>647560</v>
      </c>
      <c r="M2247" t="e">
        <f>_xlfn.XLOOKUP(Tabuľka9[[#This Row],[IČO]],#REF!,#REF!)</f>
        <v>#REF!</v>
      </c>
      <c r="N2247" t="e">
        <f>_xlfn.XLOOKUP(Tabuľka9[[#This Row],[IČO]],#REF!,#REF!)</f>
        <v>#REF!</v>
      </c>
    </row>
    <row r="2248" spans="1:14" hidden="1" x14ac:dyDescent="0.35">
      <c r="A2248" t="s">
        <v>10</v>
      </c>
      <c r="B2248" t="s">
        <v>51</v>
      </c>
      <c r="C2248" t="s">
        <v>13</v>
      </c>
      <c r="E2248" s="10">
        <f>IF(COUNTIF(cis_DPH!$B$2:$B$84,B2248)&gt;0,D2248*1.1,IF(COUNTIF(cis_DPH!$B$85:$B$171,B2248)&gt;0,D2248*1.2,"chyba"))</f>
        <v>0</v>
      </c>
      <c r="G2248" s="16" t="e">
        <f>_xlfn.XLOOKUP(Tabuľka9[[#This Row],[položka]],#REF!,#REF!)</f>
        <v>#REF!</v>
      </c>
      <c r="I2248" s="15">
        <f>Tabuľka9[[#This Row],[Aktuálna cena v RZ s DPH]]*Tabuľka9[[#This Row],[Priemerný odber za mesiac]]</f>
        <v>0</v>
      </c>
      <c r="K2248" s="17" t="e">
        <f>Tabuľka9[[#This Row],[Cena za MJ s DPH]]*Tabuľka9[[#This Row],[Predpokladaný odber počas 6 mesiacov]]</f>
        <v>#REF!</v>
      </c>
      <c r="L2248" s="1">
        <v>647560</v>
      </c>
      <c r="M2248" t="e">
        <f>_xlfn.XLOOKUP(Tabuľka9[[#This Row],[IČO]],#REF!,#REF!)</f>
        <v>#REF!</v>
      </c>
      <c r="N2248" t="e">
        <f>_xlfn.XLOOKUP(Tabuľka9[[#This Row],[IČO]],#REF!,#REF!)</f>
        <v>#REF!</v>
      </c>
    </row>
    <row r="2249" spans="1:14" hidden="1" x14ac:dyDescent="0.35">
      <c r="A2249" t="s">
        <v>10</v>
      </c>
      <c r="B2249" t="s">
        <v>52</v>
      </c>
      <c r="C2249" t="s">
        <v>13</v>
      </c>
      <c r="D2249" s="9">
        <v>2.2999999999999998</v>
      </c>
      <c r="E2249" s="10">
        <f>IF(COUNTIF(cis_DPH!$B$2:$B$84,B2249)&gt;0,D2249*1.1,IF(COUNTIF(cis_DPH!$B$85:$B$171,B2249)&gt;0,D2249*1.2,"chyba"))</f>
        <v>2.5299999999999998</v>
      </c>
      <c r="G2249" s="16" t="e">
        <f>_xlfn.XLOOKUP(Tabuľka9[[#This Row],[položka]],#REF!,#REF!)</f>
        <v>#REF!</v>
      </c>
      <c r="H2249">
        <v>16</v>
      </c>
      <c r="I2249" s="15">
        <f>Tabuľka9[[#This Row],[Aktuálna cena v RZ s DPH]]*Tabuľka9[[#This Row],[Priemerný odber za mesiac]]</f>
        <v>40.479999999999997</v>
      </c>
      <c r="J2249">
        <v>120</v>
      </c>
      <c r="K2249" s="17" t="e">
        <f>Tabuľka9[[#This Row],[Cena za MJ s DPH]]*Tabuľka9[[#This Row],[Predpokladaný odber počas 6 mesiacov]]</f>
        <v>#REF!</v>
      </c>
      <c r="L2249" s="1">
        <v>647560</v>
      </c>
      <c r="M2249" t="e">
        <f>_xlfn.XLOOKUP(Tabuľka9[[#This Row],[IČO]],#REF!,#REF!)</f>
        <v>#REF!</v>
      </c>
      <c r="N2249" t="e">
        <f>_xlfn.XLOOKUP(Tabuľka9[[#This Row],[IČO]],#REF!,#REF!)</f>
        <v>#REF!</v>
      </c>
    </row>
    <row r="2250" spans="1:14" hidden="1" x14ac:dyDescent="0.35">
      <c r="A2250" t="s">
        <v>10</v>
      </c>
      <c r="B2250" t="s">
        <v>53</v>
      </c>
      <c r="C2250" t="s">
        <v>13</v>
      </c>
      <c r="E2250" s="10">
        <f>IF(COUNTIF(cis_DPH!$B$2:$B$84,B2250)&gt;0,D2250*1.1,IF(COUNTIF(cis_DPH!$B$85:$B$171,B2250)&gt;0,D2250*1.2,"chyba"))</f>
        <v>0</v>
      </c>
      <c r="G2250" s="16" t="e">
        <f>_xlfn.XLOOKUP(Tabuľka9[[#This Row],[položka]],#REF!,#REF!)</f>
        <v>#REF!</v>
      </c>
      <c r="I2250" s="15">
        <f>Tabuľka9[[#This Row],[Aktuálna cena v RZ s DPH]]*Tabuľka9[[#This Row],[Priemerný odber za mesiac]]</f>
        <v>0</v>
      </c>
      <c r="K2250" s="17" t="e">
        <f>Tabuľka9[[#This Row],[Cena za MJ s DPH]]*Tabuľka9[[#This Row],[Predpokladaný odber počas 6 mesiacov]]</f>
        <v>#REF!</v>
      </c>
      <c r="L2250" s="1">
        <v>647560</v>
      </c>
      <c r="M2250" t="e">
        <f>_xlfn.XLOOKUP(Tabuľka9[[#This Row],[IČO]],#REF!,#REF!)</f>
        <v>#REF!</v>
      </c>
      <c r="N2250" t="e">
        <f>_xlfn.XLOOKUP(Tabuľka9[[#This Row],[IČO]],#REF!,#REF!)</f>
        <v>#REF!</v>
      </c>
    </row>
    <row r="2251" spans="1:14" hidden="1" x14ac:dyDescent="0.35">
      <c r="A2251" t="s">
        <v>10</v>
      </c>
      <c r="B2251" t="s">
        <v>54</v>
      </c>
      <c r="C2251" t="s">
        <v>13</v>
      </c>
      <c r="D2251" s="9">
        <v>2</v>
      </c>
      <c r="E2251" s="10">
        <f>IF(COUNTIF(cis_DPH!$B$2:$B$84,B2251)&gt;0,D2251*1.1,IF(COUNTIF(cis_DPH!$B$85:$B$171,B2251)&gt;0,D2251*1.2,"chyba"))</f>
        <v>2.2000000000000002</v>
      </c>
      <c r="G2251" s="16" t="e">
        <f>_xlfn.XLOOKUP(Tabuľka9[[#This Row],[položka]],#REF!,#REF!)</f>
        <v>#REF!</v>
      </c>
      <c r="H2251">
        <v>53</v>
      </c>
      <c r="I2251" s="15">
        <f>Tabuľka9[[#This Row],[Aktuálna cena v RZ s DPH]]*Tabuľka9[[#This Row],[Priemerný odber za mesiac]]</f>
        <v>116.60000000000001</v>
      </c>
      <c r="J2251">
        <v>40</v>
      </c>
      <c r="K2251" s="17" t="e">
        <f>Tabuľka9[[#This Row],[Cena za MJ s DPH]]*Tabuľka9[[#This Row],[Predpokladaný odber počas 6 mesiacov]]</f>
        <v>#REF!</v>
      </c>
      <c r="L2251" s="1">
        <v>647560</v>
      </c>
      <c r="M2251" t="e">
        <f>_xlfn.XLOOKUP(Tabuľka9[[#This Row],[IČO]],#REF!,#REF!)</f>
        <v>#REF!</v>
      </c>
      <c r="N2251" t="e">
        <f>_xlfn.XLOOKUP(Tabuľka9[[#This Row],[IČO]],#REF!,#REF!)</f>
        <v>#REF!</v>
      </c>
    </row>
    <row r="2252" spans="1:14" hidden="1" x14ac:dyDescent="0.35">
      <c r="A2252" t="s">
        <v>10</v>
      </c>
      <c r="B2252" t="s">
        <v>55</v>
      </c>
      <c r="C2252" t="s">
        <v>13</v>
      </c>
      <c r="E2252" s="10">
        <f>IF(COUNTIF(cis_DPH!$B$2:$B$84,B2252)&gt;0,D2252*1.1,IF(COUNTIF(cis_DPH!$B$85:$B$171,B2252)&gt;0,D2252*1.2,"chyba"))</f>
        <v>0</v>
      </c>
      <c r="G2252" s="16" t="e">
        <f>_xlfn.XLOOKUP(Tabuľka9[[#This Row],[položka]],#REF!,#REF!)</f>
        <v>#REF!</v>
      </c>
      <c r="I2252" s="15">
        <f>Tabuľka9[[#This Row],[Aktuálna cena v RZ s DPH]]*Tabuľka9[[#This Row],[Priemerný odber za mesiac]]</f>
        <v>0</v>
      </c>
      <c r="K2252" s="17" t="e">
        <f>Tabuľka9[[#This Row],[Cena za MJ s DPH]]*Tabuľka9[[#This Row],[Predpokladaný odber počas 6 mesiacov]]</f>
        <v>#REF!</v>
      </c>
      <c r="L2252" s="1">
        <v>647560</v>
      </c>
      <c r="M2252" t="e">
        <f>_xlfn.XLOOKUP(Tabuľka9[[#This Row],[IČO]],#REF!,#REF!)</f>
        <v>#REF!</v>
      </c>
      <c r="N2252" t="e">
        <f>_xlfn.XLOOKUP(Tabuľka9[[#This Row],[IČO]],#REF!,#REF!)</f>
        <v>#REF!</v>
      </c>
    </row>
    <row r="2253" spans="1:14" hidden="1" x14ac:dyDescent="0.35">
      <c r="A2253" t="s">
        <v>10</v>
      </c>
      <c r="B2253" t="s">
        <v>56</v>
      </c>
      <c r="C2253" t="s">
        <v>13</v>
      </c>
      <c r="D2253" s="9">
        <v>1.2</v>
      </c>
      <c r="E2253" s="10">
        <f>IF(COUNTIF(cis_DPH!$B$2:$B$84,B2253)&gt;0,D2253*1.1,IF(COUNTIF(cis_DPH!$B$85:$B$171,B2253)&gt;0,D2253*1.2,"chyba"))</f>
        <v>1.32</v>
      </c>
      <c r="G2253" s="16" t="e">
        <f>_xlfn.XLOOKUP(Tabuľka9[[#This Row],[položka]],#REF!,#REF!)</f>
        <v>#REF!</v>
      </c>
      <c r="H2253">
        <v>103</v>
      </c>
      <c r="I2253" s="15">
        <f>Tabuľka9[[#This Row],[Aktuálna cena v RZ s DPH]]*Tabuľka9[[#This Row],[Priemerný odber za mesiac]]</f>
        <v>135.96</v>
      </c>
      <c r="J2253">
        <v>300</v>
      </c>
      <c r="K2253" s="17" t="e">
        <f>Tabuľka9[[#This Row],[Cena za MJ s DPH]]*Tabuľka9[[#This Row],[Predpokladaný odber počas 6 mesiacov]]</f>
        <v>#REF!</v>
      </c>
      <c r="L2253" s="1">
        <v>647560</v>
      </c>
      <c r="M2253" t="e">
        <f>_xlfn.XLOOKUP(Tabuľka9[[#This Row],[IČO]],#REF!,#REF!)</f>
        <v>#REF!</v>
      </c>
      <c r="N2253" t="e">
        <f>_xlfn.XLOOKUP(Tabuľka9[[#This Row],[IČO]],#REF!,#REF!)</f>
        <v>#REF!</v>
      </c>
    </row>
    <row r="2254" spans="1:14" hidden="1" x14ac:dyDescent="0.35">
      <c r="A2254" t="s">
        <v>10</v>
      </c>
      <c r="B2254" t="s">
        <v>57</v>
      </c>
      <c r="C2254" t="s">
        <v>13</v>
      </c>
      <c r="E2254" s="10">
        <f>IF(COUNTIF(cis_DPH!$B$2:$B$84,B2254)&gt;0,D2254*1.1,IF(COUNTIF(cis_DPH!$B$85:$B$171,B2254)&gt;0,D2254*1.2,"chyba"))</f>
        <v>0</v>
      </c>
      <c r="G2254" s="16" t="e">
        <f>_xlfn.XLOOKUP(Tabuľka9[[#This Row],[položka]],#REF!,#REF!)</f>
        <v>#REF!</v>
      </c>
      <c r="I2254" s="15">
        <f>Tabuľka9[[#This Row],[Aktuálna cena v RZ s DPH]]*Tabuľka9[[#This Row],[Priemerný odber za mesiac]]</f>
        <v>0</v>
      </c>
      <c r="K2254" s="17" t="e">
        <f>Tabuľka9[[#This Row],[Cena za MJ s DPH]]*Tabuľka9[[#This Row],[Predpokladaný odber počas 6 mesiacov]]</f>
        <v>#REF!</v>
      </c>
      <c r="L2254" s="1">
        <v>647560</v>
      </c>
      <c r="M2254" t="e">
        <f>_xlfn.XLOOKUP(Tabuľka9[[#This Row],[IČO]],#REF!,#REF!)</f>
        <v>#REF!</v>
      </c>
      <c r="N2254" t="e">
        <f>_xlfn.XLOOKUP(Tabuľka9[[#This Row],[IČO]],#REF!,#REF!)</f>
        <v>#REF!</v>
      </c>
    </row>
    <row r="2255" spans="1:14" hidden="1" x14ac:dyDescent="0.35">
      <c r="A2255" t="s">
        <v>10</v>
      </c>
      <c r="B2255" t="s">
        <v>58</v>
      </c>
      <c r="C2255" t="s">
        <v>13</v>
      </c>
      <c r="E2255" s="10">
        <f>IF(COUNTIF(cis_DPH!$B$2:$B$84,B2255)&gt;0,D2255*1.1,IF(COUNTIF(cis_DPH!$B$85:$B$171,B2255)&gt;0,D2255*1.2,"chyba"))</f>
        <v>0</v>
      </c>
      <c r="G2255" s="16" t="e">
        <f>_xlfn.XLOOKUP(Tabuľka9[[#This Row],[položka]],#REF!,#REF!)</f>
        <v>#REF!</v>
      </c>
      <c r="I2255" s="15">
        <f>Tabuľka9[[#This Row],[Aktuálna cena v RZ s DPH]]*Tabuľka9[[#This Row],[Priemerný odber za mesiac]]</f>
        <v>0</v>
      </c>
      <c r="K2255" s="17" t="e">
        <f>Tabuľka9[[#This Row],[Cena za MJ s DPH]]*Tabuľka9[[#This Row],[Predpokladaný odber počas 6 mesiacov]]</f>
        <v>#REF!</v>
      </c>
      <c r="L2255" s="1">
        <v>647560</v>
      </c>
      <c r="M2255" t="e">
        <f>_xlfn.XLOOKUP(Tabuľka9[[#This Row],[IČO]],#REF!,#REF!)</f>
        <v>#REF!</v>
      </c>
      <c r="N2255" t="e">
        <f>_xlfn.XLOOKUP(Tabuľka9[[#This Row],[IČO]],#REF!,#REF!)</f>
        <v>#REF!</v>
      </c>
    </row>
    <row r="2256" spans="1:14" hidden="1" x14ac:dyDescent="0.35">
      <c r="A2256" t="s">
        <v>10</v>
      </c>
      <c r="B2256" t="s">
        <v>59</v>
      </c>
      <c r="C2256" t="s">
        <v>13</v>
      </c>
      <c r="D2256" s="9">
        <v>1</v>
      </c>
      <c r="E2256" s="10">
        <f>IF(COUNTIF(cis_DPH!$B$2:$B$84,B2256)&gt;0,D2256*1.1,IF(COUNTIF(cis_DPH!$B$85:$B$171,B2256)&gt;0,D2256*1.2,"chyba"))</f>
        <v>1.2</v>
      </c>
      <c r="G2256" s="16" t="e">
        <f>_xlfn.XLOOKUP(Tabuľka9[[#This Row],[položka]],#REF!,#REF!)</f>
        <v>#REF!</v>
      </c>
      <c r="H2256">
        <v>15</v>
      </c>
      <c r="I2256" s="15">
        <f>Tabuľka9[[#This Row],[Aktuálna cena v RZ s DPH]]*Tabuľka9[[#This Row],[Priemerný odber za mesiac]]</f>
        <v>18</v>
      </c>
      <c r="J2256">
        <v>72</v>
      </c>
      <c r="K2256" s="17" t="e">
        <f>Tabuľka9[[#This Row],[Cena za MJ s DPH]]*Tabuľka9[[#This Row],[Predpokladaný odber počas 6 mesiacov]]</f>
        <v>#REF!</v>
      </c>
      <c r="L2256" s="1">
        <v>647560</v>
      </c>
      <c r="M2256" t="e">
        <f>_xlfn.XLOOKUP(Tabuľka9[[#This Row],[IČO]],#REF!,#REF!)</f>
        <v>#REF!</v>
      </c>
      <c r="N2256" t="e">
        <f>_xlfn.XLOOKUP(Tabuľka9[[#This Row],[IČO]],#REF!,#REF!)</f>
        <v>#REF!</v>
      </c>
    </row>
    <row r="2257" spans="1:14" hidden="1" x14ac:dyDescent="0.35">
      <c r="A2257" t="s">
        <v>10</v>
      </c>
      <c r="B2257" t="s">
        <v>60</v>
      </c>
      <c r="C2257" t="s">
        <v>13</v>
      </c>
      <c r="E2257" s="10">
        <f>IF(COUNTIF(cis_DPH!$B$2:$B$84,B2257)&gt;0,D2257*1.1,IF(COUNTIF(cis_DPH!$B$85:$B$171,B2257)&gt;0,D2257*1.2,"chyba"))</f>
        <v>0</v>
      </c>
      <c r="G2257" s="16" t="e">
        <f>_xlfn.XLOOKUP(Tabuľka9[[#This Row],[položka]],#REF!,#REF!)</f>
        <v>#REF!</v>
      </c>
      <c r="I2257" s="15">
        <f>Tabuľka9[[#This Row],[Aktuálna cena v RZ s DPH]]*Tabuľka9[[#This Row],[Priemerný odber za mesiac]]</f>
        <v>0</v>
      </c>
      <c r="K2257" s="17" t="e">
        <f>Tabuľka9[[#This Row],[Cena za MJ s DPH]]*Tabuľka9[[#This Row],[Predpokladaný odber počas 6 mesiacov]]</f>
        <v>#REF!</v>
      </c>
      <c r="L2257" s="1">
        <v>647560</v>
      </c>
      <c r="M2257" t="e">
        <f>_xlfn.XLOOKUP(Tabuľka9[[#This Row],[IČO]],#REF!,#REF!)</f>
        <v>#REF!</v>
      </c>
      <c r="N2257" t="e">
        <f>_xlfn.XLOOKUP(Tabuľka9[[#This Row],[IČO]],#REF!,#REF!)</f>
        <v>#REF!</v>
      </c>
    </row>
    <row r="2258" spans="1:14" hidden="1" x14ac:dyDescent="0.35">
      <c r="A2258" t="s">
        <v>10</v>
      </c>
      <c r="B2258" t="s">
        <v>61</v>
      </c>
      <c r="C2258" t="s">
        <v>19</v>
      </c>
      <c r="D2258" s="9">
        <v>0.45</v>
      </c>
      <c r="E2258" s="10">
        <f>IF(COUNTIF(cis_DPH!$B$2:$B$84,B2258)&gt;0,D2258*1.1,IF(COUNTIF(cis_DPH!$B$85:$B$171,B2258)&gt;0,D2258*1.2,"chyba"))</f>
        <v>0.54</v>
      </c>
      <c r="G2258" s="16" t="e">
        <f>_xlfn.XLOOKUP(Tabuľka9[[#This Row],[položka]],#REF!,#REF!)</f>
        <v>#REF!</v>
      </c>
      <c r="I2258" s="15">
        <f>Tabuľka9[[#This Row],[Aktuálna cena v RZ s DPH]]*Tabuľka9[[#This Row],[Priemerný odber za mesiac]]</f>
        <v>0</v>
      </c>
      <c r="J2258">
        <v>132</v>
      </c>
      <c r="K2258" s="17" t="e">
        <f>Tabuľka9[[#This Row],[Cena za MJ s DPH]]*Tabuľka9[[#This Row],[Predpokladaný odber počas 6 mesiacov]]</f>
        <v>#REF!</v>
      </c>
      <c r="L2258" s="1">
        <v>647560</v>
      </c>
      <c r="M2258" t="e">
        <f>_xlfn.XLOOKUP(Tabuľka9[[#This Row],[IČO]],#REF!,#REF!)</f>
        <v>#REF!</v>
      </c>
      <c r="N2258" t="e">
        <f>_xlfn.XLOOKUP(Tabuľka9[[#This Row],[IČO]],#REF!,#REF!)</f>
        <v>#REF!</v>
      </c>
    </row>
    <row r="2259" spans="1:14" hidden="1" x14ac:dyDescent="0.35">
      <c r="A2259" t="s">
        <v>10</v>
      </c>
      <c r="B2259" t="s">
        <v>62</v>
      </c>
      <c r="C2259" t="s">
        <v>13</v>
      </c>
      <c r="D2259" s="9">
        <v>2</v>
      </c>
      <c r="E2259" s="10">
        <f>IF(COUNTIF(cis_DPH!$B$2:$B$84,B2259)&gt;0,D2259*1.1,IF(COUNTIF(cis_DPH!$B$85:$B$171,B2259)&gt;0,D2259*1.2,"chyba"))</f>
        <v>2.4</v>
      </c>
      <c r="G2259" s="16" t="e">
        <f>_xlfn.XLOOKUP(Tabuľka9[[#This Row],[položka]],#REF!,#REF!)</f>
        <v>#REF!</v>
      </c>
      <c r="I2259" s="15">
        <f>Tabuľka9[[#This Row],[Aktuálna cena v RZ s DPH]]*Tabuľka9[[#This Row],[Priemerný odber za mesiac]]</f>
        <v>0</v>
      </c>
      <c r="J2259">
        <v>20</v>
      </c>
      <c r="K2259" s="17" t="e">
        <f>Tabuľka9[[#This Row],[Cena za MJ s DPH]]*Tabuľka9[[#This Row],[Predpokladaný odber počas 6 mesiacov]]</f>
        <v>#REF!</v>
      </c>
      <c r="L2259" s="1">
        <v>647560</v>
      </c>
      <c r="M2259" t="e">
        <f>_xlfn.XLOOKUP(Tabuľka9[[#This Row],[IČO]],#REF!,#REF!)</f>
        <v>#REF!</v>
      </c>
      <c r="N2259" t="e">
        <f>_xlfn.XLOOKUP(Tabuľka9[[#This Row],[IČO]],#REF!,#REF!)</f>
        <v>#REF!</v>
      </c>
    </row>
    <row r="2260" spans="1:14" hidden="1" x14ac:dyDescent="0.35">
      <c r="A2260" t="s">
        <v>10</v>
      </c>
      <c r="B2260" t="s">
        <v>63</v>
      </c>
      <c r="C2260" t="s">
        <v>13</v>
      </c>
      <c r="E2260" s="10">
        <f>IF(COUNTIF(cis_DPH!$B$2:$B$84,B2260)&gt;0,D2260*1.1,IF(COUNTIF(cis_DPH!$B$85:$B$171,B2260)&gt;0,D2260*1.2,"chyba"))</f>
        <v>0</v>
      </c>
      <c r="G2260" s="16" t="e">
        <f>_xlfn.XLOOKUP(Tabuľka9[[#This Row],[položka]],#REF!,#REF!)</f>
        <v>#REF!</v>
      </c>
      <c r="I2260" s="15">
        <f>Tabuľka9[[#This Row],[Aktuálna cena v RZ s DPH]]*Tabuľka9[[#This Row],[Priemerný odber za mesiac]]</f>
        <v>0</v>
      </c>
      <c r="K2260" s="17" t="e">
        <f>Tabuľka9[[#This Row],[Cena za MJ s DPH]]*Tabuľka9[[#This Row],[Predpokladaný odber počas 6 mesiacov]]</f>
        <v>#REF!</v>
      </c>
      <c r="L2260" s="1">
        <v>647560</v>
      </c>
      <c r="M2260" t="e">
        <f>_xlfn.XLOOKUP(Tabuľka9[[#This Row],[IČO]],#REF!,#REF!)</f>
        <v>#REF!</v>
      </c>
      <c r="N2260" t="e">
        <f>_xlfn.XLOOKUP(Tabuľka9[[#This Row],[IČO]],#REF!,#REF!)</f>
        <v>#REF!</v>
      </c>
    </row>
    <row r="2261" spans="1:14" hidden="1" x14ac:dyDescent="0.35">
      <c r="A2261" t="s">
        <v>10</v>
      </c>
      <c r="B2261" t="s">
        <v>64</v>
      </c>
      <c r="C2261" t="s">
        <v>19</v>
      </c>
      <c r="D2261" s="9">
        <v>0.79</v>
      </c>
      <c r="E2261" s="10">
        <f>IF(COUNTIF(cis_DPH!$B$2:$B$84,B2261)&gt;0,D2261*1.1,IF(COUNTIF(cis_DPH!$B$85:$B$171,B2261)&gt;0,D2261*1.2,"chyba"))</f>
        <v>0.86900000000000011</v>
      </c>
      <c r="G2261" s="16" t="e">
        <f>_xlfn.XLOOKUP(Tabuľka9[[#This Row],[položka]],#REF!,#REF!)</f>
        <v>#REF!</v>
      </c>
      <c r="I2261" s="15">
        <f>Tabuľka9[[#This Row],[Aktuálna cena v RZ s DPH]]*Tabuľka9[[#This Row],[Priemerný odber za mesiac]]</f>
        <v>0</v>
      </c>
      <c r="J2261">
        <v>200</v>
      </c>
      <c r="K2261" s="17" t="e">
        <f>Tabuľka9[[#This Row],[Cena za MJ s DPH]]*Tabuľka9[[#This Row],[Predpokladaný odber počas 6 mesiacov]]</f>
        <v>#REF!</v>
      </c>
      <c r="L2261" s="1">
        <v>647560</v>
      </c>
      <c r="M2261" t="e">
        <f>_xlfn.XLOOKUP(Tabuľka9[[#This Row],[IČO]],#REF!,#REF!)</f>
        <v>#REF!</v>
      </c>
      <c r="N2261" t="e">
        <f>_xlfn.XLOOKUP(Tabuľka9[[#This Row],[IČO]],#REF!,#REF!)</f>
        <v>#REF!</v>
      </c>
    </row>
    <row r="2262" spans="1:14" hidden="1" x14ac:dyDescent="0.35">
      <c r="A2262" t="s">
        <v>10</v>
      </c>
      <c r="B2262" t="s">
        <v>65</v>
      </c>
      <c r="C2262" t="s">
        <v>19</v>
      </c>
      <c r="D2262" s="9">
        <v>0.89</v>
      </c>
      <c r="E2262" s="10">
        <f>IF(COUNTIF(cis_DPH!$B$2:$B$84,B2262)&gt;0,D2262*1.1,IF(COUNTIF(cis_DPH!$B$85:$B$171,B2262)&gt;0,D2262*1.2,"chyba"))</f>
        <v>0.97900000000000009</v>
      </c>
      <c r="G2262" s="16" t="e">
        <f>_xlfn.XLOOKUP(Tabuľka9[[#This Row],[položka]],#REF!,#REF!)</f>
        <v>#REF!</v>
      </c>
      <c r="I2262" s="15">
        <f>Tabuľka9[[#This Row],[Aktuálna cena v RZ s DPH]]*Tabuľka9[[#This Row],[Priemerný odber za mesiac]]</f>
        <v>0</v>
      </c>
      <c r="J2262">
        <v>200</v>
      </c>
      <c r="K2262" s="17" t="e">
        <f>Tabuľka9[[#This Row],[Cena za MJ s DPH]]*Tabuľka9[[#This Row],[Predpokladaný odber počas 6 mesiacov]]</f>
        <v>#REF!</v>
      </c>
      <c r="L2262" s="1">
        <v>647560</v>
      </c>
      <c r="M2262" t="e">
        <f>_xlfn.XLOOKUP(Tabuľka9[[#This Row],[IČO]],#REF!,#REF!)</f>
        <v>#REF!</v>
      </c>
      <c r="N2262" t="e">
        <f>_xlfn.XLOOKUP(Tabuľka9[[#This Row],[IČO]],#REF!,#REF!)</f>
        <v>#REF!</v>
      </c>
    </row>
    <row r="2263" spans="1:14" hidden="1" x14ac:dyDescent="0.35">
      <c r="A2263" t="s">
        <v>10</v>
      </c>
      <c r="B2263" t="s">
        <v>66</v>
      </c>
      <c r="C2263" t="s">
        <v>19</v>
      </c>
      <c r="E2263" s="10">
        <f>IF(COUNTIF(cis_DPH!$B$2:$B$84,B2263)&gt;0,D2263*1.1,IF(COUNTIF(cis_DPH!$B$85:$B$171,B2263)&gt;0,D2263*1.2,"chyba"))</f>
        <v>0</v>
      </c>
      <c r="G2263" s="16" t="e">
        <f>_xlfn.XLOOKUP(Tabuľka9[[#This Row],[položka]],#REF!,#REF!)</f>
        <v>#REF!</v>
      </c>
      <c r="I2263" s="15">
        <f>Tabuľka9[[#This Row],[Aktuálna cena v RZ s DPH]]*Tabuľka9[[#This Row],[Priemerný odber za mesiac]]</f>
        <v>0</v>
      </c>
      <c r="K2263" s="17" t="e">
        <f>Tabuľka9[[#This Row],[Cena za MJ s DPH]]*Tabuľka9[[#This Row],[Predpokladaný odber počas 6 mesiacov]]</f>
        <v>#REF!</v>
      </c>
      <c r="L2263" s="1">
        <v>647560</v>
      </c>
      <c r="M2263" t="e">
        <f>_xlfn.XLOOKUP(Tabuľka9[[#This Row],[IČO]],#REF!,#REF!)</f>
        <v>#REF!</v>
      </c>
      <c r="N2263" t="e">
        <f>_xlfn.XLOOKUP(Tabuľka9[[#This Row],[IČO]],#REF!,#REF!)</f>
        <v>#REF!</v>
      </c>
    </row>
    <row r="2264" spans="1:14" hidden="1" x14ac:dyDescent="0.35">
      <c r="A2264" t="s">
        <v>10</v>
      </c>
      <c r="B2264" t="s">
        <v>67</v>
      </c>
      <c r="C2264" t="s">
        <v>13</v>
      </c>
      <c r="E2264" s="10">
        <f>IF(COUNTIF(cis_DPH!$B$2:$B$84,B2264)&gt;0,D2264*1.1,IF(COUNTIF(cis_DPH!$B$85:$B$171,B2264)&gt;0,D2264*1.2,"chyba"))</f>
        <v>0</v>
      </c>
      <c r="G2264" s="16" t="e">
        <f>_xlfn.XLOOKUP(Tabuľka9[[#This Row],[položka]],#REF!,#REF!)</f>
        <v>#REF!</v>
      </c>
      <c r="I2264" s="15">
        <f>Tabuľka9[[#This Row],[Aktuálna cena v RZ s DPH]]*Tabuľka9[[#This Row],[Priemerný odber za mesiac]]</f>
        <v>0</v>
      </c>
      <c r="K2264" s="17" t="e">
        <f>Tabuľka9[[#This Row],[Cena za MJ s DPH]]*Tabuľka9[[#This Row],[Predpokladaný odber počas 6 mesiacov]]</f>
        <v>#REF!</v>
      </c>
      <c r="L2264" s="1">
        <v>647560</v>
      </c>
      <c r="M2264" t="e">
        <f>_xlfn.XLOOKUP(Tabuľka9[[#This Row],[IČO]],#REF!,#REF!)</f>
        <v>#REF!</v>
      </c>
      <c r="N2264" t="e">
        <f>_xlfn.XLOOKUP(Tabuľka9[[#This Row],[IČO]],#REF!,#REF!)</f>
        <v>#REF!</v>
      </c>
    </row>
    <row r="2265" spans="1:14" hidden="1" x14ac:dyDescent="0.35">
      <c r="A2265" t="s">
        <v>10</v>
      </c>
      <c r="B2265" t="s">
        <v>68</v>
      </c>
      <c r="C2265" t="s">
        <v>13</v>
      </c>
      <c r="E2265" s="10">
        <f>IF(COUNTIF(cis_DPH!$B$2:$B$84,B2265)&gt;0,D2265*1.1,IF(COUNTIF(cis_DPH!$B$85:$B$171,B2265)&gt;0,D2265*1.2,"chyba"))</f>
        <v>0</v>
      </c>
      <c r="G2265" s="16" t="e">
        <f>_xlfn.XLOOKUP(Tabuľka9[[#This Row],[položka]],#REF!,#REF!)</f>
        <v>#REF!</v>
      </c>
      <c r="I2265" s="15">
        <f>Tabuľka9[[#This Row],[Aktuálna cena v RZ s DPH]]*Tabuľka9[[#This Row],[Priemerný odber za mesiac]]</f>
        <v>0</v>
      </c>
      <c r="K2265" s="17" t="e">
        <f>Tabuľka9[[#This Row],[Cena za MJ s DPH]]*Tabuľka9[[#This Row],[Predpokladaný odber počas 6 mesiacov]]</f>
        <v>#REF!</v>
      </c>
      <c r="L2265" s="1">
        <v>647560</v>
      </c>
      <c r="M2265" t="e">
        <f>_xlfn.XLOOKUP(Tabuľka9[[#This Row],[IČO]],#REF!,#REF!)</f>
        <v>#REF!</v>
      </c>
      <c r="N2265" t="e">
        <f>_xlfn.XLOOKUP(Tabuľka9[[#This Row],[IČO]],#REF!,#REF!)</f>
        <v>#REF!</v>
      </c>
    </row>
    <row r="2266" spans="1:14" hidden="1" x14ac:dyDescent="0.35">
      <c r="A2266" t="s">
        <v>10</v>
      </c>
      <c r="B2266" t="s">
        <v>69</v>
      </c>
      <c r="C2266" t="s">
        <v>13</v>
      </c>
      <c r="D2266" s="9">
        <v>1.4</v>
      </c>
      <c r="E2266" s="10">
        <f>IF(COUNTIF(cis_DPH!$B$2:$B$84,B2266)&gt;0,D2266*1.1,IF(COUNTIF(cis_DPH!$B$85:$B$171,B2266)&gt;0,D2266*1.2,"chyba"))</f>
        <v>1.54</v>
      </c>
      <c r="G2266" s="16" t="e">
        <f>_xlfn.XLOOKUP(Tabuľka9[[#This Row],[položka]],#REF!,#REF!)</f>
        <v>#REF!</v>
      </c>
      <c r="H2266">
        <v>17</v>
      </c>
      <c r="I2266" s="15">
        <f>Tabuľka9[[#This Row],[Aktuálna cena v RZ s DPH]]*Tabuľka9[[#This Row],[Priemerný odber za mesiac]]</f>
        <v>26.18</v>
      </c>
      <c r="J2266">
        <v>162</v>
      </c>
      <c r="K2266" s="17" t="e">
        <f>Tabuľka9[[#This Row],[Cena za MJ s DPH]]*Tabuľka9[[#This Row],[Predpokladaný odber počas 6 mesiacov]]</f>
        <v>#REF!</v>
      </c>
      <c r="L2266" s="1">
        <v>647560</v>
      </c>
      <c r="M2266" t="e">
        <f>_xlfn.XLOOKUP(Tabuľka9[[#This Row],[IČO]],#REF!,#REF!)</f>
        <v>#REF!</v>
      </c>
      <c r="N2266" t="e">
        <f>_xlfn.XLOOKUP(Tabuľka9[[#This Row],[IČO]],#REF!,#REF!)</f>
        <v>#REF!</v>
      </c>
    </row>
    <row r="2267" spans="1:14" hidden="1" x14ac:dyDescent="0.35">
      <c r="A2267" t="s">
        <v>10</v>
      </c>
      <c r="B2267" t="s">
        <v>70</v>
      </c>
      <c r="C2267" t="s">
        <v>13</v>
      </c>
      <c r="E2267" s="10">
        <f>IF(COUNTIF(cis_DPH!$B$2:$B$84,B2267)&gt;0,D2267*1.1,IF(COUNTIF(cis_DPH!$B$85:$B$171,B2267)&gt;0,D2267*1.2,"chyba"))</f>
        <v>0</v>
      </c>
      <c r="G2267" s="16" t="e">
        <f>_xlfn.XLOOKUP(Tabuľka9[[#This Row],[položka]],#REF!,#REF!)</f>
        <v>#REF!</v>
      </c>
      <c r="I2267" s="15">
        <f>Tabuľka9[[#This Row],[Aktuálna cena v RZ s DPH]]*Tabuľka9[[#This Row],[Priemerný odber za mesiac]]</f>
        <v>0</v>
      </c>
      <c r="K2267" s="17" t="e">
        <f>Tabuľka9[[#This Row],[Cena za MJ s DPH]]*Tabuľka9[[#This Row],[Predpokladaný odber počas 6 mesiacov]]</f>
        <v>#REF!</v>
      </c>
      <c r="L2267" s="1">
        <v>647560</v>
      </c>
      <c r="M2267" t="e">
        <f>_xlfn.XLOOKUP(Tabuľka9[[#This Row],[IČO]],#REF!,#REF!)</f>
        <v>#REF!</v>
      </c>
      <c r="N2267" t="e">
        <f>_xlfn.XLOOKUP(Tabuľka9[[#This Row],[IČO]],#REF!,#REF!)</f>
        <v>#REF!</v>
      </c>
    </row>
    <row r="2268" spans="1:14" hidden="1" x14ac:dyDescent="0.35">
      <c r="A2268" t="s">
        <v>10</v>
      </c>
      <c r="B2268" t="s">
        <v>71</v>
      </c>
      <c r="C2268" t="s">
        <v>13</v>
      </c>
      <c r="E2268" s="10">
        <f>IF(COUNTIF(cis_DPH!$B$2:$B$84,B2268)&gt;0,D2268*1.1,IF(COUNTIF(cis_DPH!$B$85:$B$171,B2268)&gt;0,D2268*1.2,"chyba"))</f>
        <v>0</v>
      </c>
      <c r="G2268" s="16" t="e">
        <f>_xlfn.XLOOKUP(Tabuľka9[[#This Row],[položka]],#REF!,#REF!)</f>
        <v>#REF!</v>
      </c>
      <c r="I2268" s="15">
        <f>Tabuľka9[[#This Row],[Aktuálna cena v RZ s DPH]]*Tabuľka9[[#This Row],[Priemerný odber za mesiac]]</f>
        <v>0</v>
      </c>
      <c r="K2268" s="17" t="e">
        <f>Tabuľka9[[#This Row],[Cena za MJ s DPH]]*Tabuľka9[[#This Row],[Predpokladaný odber počas 6 mesiacov]]</f>
        <v>#REF!</v>
      </c>
      <c r="L2268" s="1">
        <v>647560</v>
      </c>
      <c r="M2268" t="e">
        <f>_xlfn.XLOOKUP(Tabuľka9[[#This Row],[IČO]],#REF!,#REF!)</f>
        <v>#REF!</v>
      </c>
      <c r="N2268" t="e">
        <f>_xlfn.XLOOKUP(Tabuľka9[[#This Row],[IČO]],#REF!,#REF!)</f>
        <v>#REF!</v>
      </c>
    </row>
    <row r="2269" spans="1:14" hidden="1" x14ac:dyDescent="0.35">
      <c r="A2269" t="s">
        <v>10</v>
      </c>
      <c r="B2269" t="s">
        <v>72</v>
      </c>
      <c r="C2269" t="s">
        <v>13</v>
      </c>
      <c r="E2269" s="10">
        <f>IF(COUNTIF(cis_DPH!$B$2:$B$84,B2269)&gt;0,D2269*1.1,IF(COUNTIF(cis_DPH!$B$85:$B$171,B2269)&gt;0,D2269*1.2,"chyba"))</f>
        <v>0</v>
      </c>
      <c r="G2269" s="16" t="e">
        <f>_xlfn.XLOOKUP(Tabuľka9[[#This Row],[položka]],#REF!,#REF!)</f>
        <v>#REF!</v>
      </c>
      <c r="I2269" s="15">
        <f>Tabuľka9[[#This Row],[Aktuálna cena v RZ s DPH]]*Tabuľka9[[#This Row],[Priemerný odber za mesiac]]</f>
        <v>0</v>
      </c>
      <c r="K2269" s="17" t="e">
        <f>Tabuľka9[[#This Row],[Cena za MJ s DPH]]*Tabuľka9[[#This Row],[Predpokladaný odber počas 6 mesiacov]]</f>
        <v>#REF!</v>
      </c>
      <c r="L2269" s="1">
        <v>647560</v>
      </c>
      <c r="M2269" t="e">
        <f>_xlfn.XLOOKUP(Tabuľka9[[#This Row],[IČO]],#REF!,#REF!)</f>
        <v>#REF!</v>
      </c>
      <c r="N2269" t="e">
        <f>_xlfn.XLOOKUP(Tabuľka9[[#This Row],[IČO]],#REF!,#REF!)</f>
        <v>#REF!</v>
      </c>
    </row>
    <row r="2270" spans="1:14" hidden="1" x14ac:dyDescent="0.35">
      <c r="A2270" t="s">
        <v>10</v>
      </c>
      <c r="B2270" t="s">
        <v>73</v>
      </c>
      <c r="C2270" t="s">
        <v>13</v>
      </c>
      <c r="D2270" s="9">
        <v>1</v>
      </c>
      <c r="E2270" s="10">
        <f>IF(COUNTIF(cis_DPH!$B$2:$B$84,B2270)&gt;0,D2270*1.1,IF(COUNTIF(cis_DPH!$B$85:$B$171,B2270)&gt;0,D2270*1.2,"chyba"))</f>
        <v>1.2</v>
      </c>
      <c r="G2270" s="16" t="e">
        <f>_xlfn.XLOOKUP(Tabuľka9[[#This Row],[položka]],#REF!,#REF!)</f>
        <v>#REF!</v>
      </c>
      <c r="H2270">
        <v>2</v>
      </c>
      <c r="I2270" s="15">
        <f>Tabuľka9[[#This Row],[Aktuálna cena v RZ s DPH]]*Tabuľka9[[#This Row],[Priemerný odber za mesiac]]</f>
        <v>2.4</v>
      </c>
      <c r="J2270">
        <v>56</v>
      </c>
      <c r="K2270" s="17" t="e">
        <f>Tabuľka9[[#This Row],[Cena za MJ s DPH]]*Tabuľka9[[#This Row],[Predpokladaný odber počas 6 mesiacov]]</f>
        <v>#REF!</v>
      </c>
      <c r="L2270" s="1">
        <v>647560</v>
      </c>
      <c r="M2270" t="e">
        <f>_xlfn.XLOOKUP(Tabuľka9[[#This Row],[IČO]],#REF!,#REF!)</f>
        <v>#REF!</v>
      </c>
      <c r="N2270" t="e">
        <f>_xlfn.XLOOKUP(Tabuľka9[[#This Row],[IČO]],#REF!,#REF!)</f>
        <v>#REF!</v>
      </c>
    </row>
    <row r="2271" spans="1:14" hidden="1" x14ac:dyDescent="0.35">
      <c r="A2271" t="s">
        <v>10</v>
      </c>
      <c r="B2271" t="s">
        <v>74</v>
      </c>
      <c r="C2271" t="s">
        <v>13</v>
      </c>
      <c r="E2271" s="10">
        <f>IF(COUNTIF(cis_DPH!$B$2:$B$84,B2271)&gt;0,D2271*1.1,IF(COUNTIF(cis_DPH!$B$85:$B$171,B2271)&gt;0,D2271*1.2,"chyba"))</f>
        <v>0</v>
      </c>
      <c r="G2271" s="16" t="e">
        <f>_xlfn.XLOOKUP(Tabuľka9[[#This Row],[položka]],#REF!,#REF!)</f>
        <v>#REF!</v>
      </c>
      <c r="I2271" s="15">
        <f>Tabuľka9[[#This Row],[Aktuálna cena v RZ s DPH]]*Tabuľka9[[#This Row],[Priemerný odber za mesiac]]</f>
        <v>0</v>
      </c>
      <c r="K2271" s="17" t="e">
        <f>Tabuľka9[[#This Row],[Cena za MJ s DPH]]*Tabuľka9[[#This Row],[Predpokladaný odber počas 6 mesiacov]]</f>
        <v>#REF!</v>
      </c>
      <c r="L2271" s="1">
        <v>647560</v>
      </c>
      <c r="M2271" t="e">
        <f>_xlfn.XLOOKUP(Tabuľka9[[#This Row],[IČO]],#REF!,#REF!)</f>
        <v>#REF!</v>
      </c>
      <c r="N2271" t="e">
        <f>_xlfn.XLOOKUP(Tabuľka9[[#This Row],[IČO]],#REF!,#REF!)</f>
        <v>#REF!</v>
      </c>
    </row>
    <row r="2272" spans="1:14" hidden="1" x14ac:dyDescent="0.35">
      <c r="A2272" t="s">
        <v>10</v>
      </c>
      <c r="B2272" t="s">
        <v>75</v>
      </c>
      <c r="C2272" t="s">
        <v>13</v>
      </c>
      <c r="D2272" s="9">
        <v>0.5</v>
      </c>
      <c r="E2272" s="10">
        <f>IF(COUNTIF(cis_DPH!$B$2:$B$84,B2272)&gt;0,D2272*1.1,IF(COUNTIF(cis_DPH!$B$85:$B$171,B2272)&gt;0,D2272*1.2,"chyba"))</f>
        <v>0.55000000000000004</v>
      </c>
      <c r="G2272" s="16" t="e">
        <f>_xlfn.XLOOKUP(Tabuľka9[[#This Row],[položka]],#REF!,#REF!)</f>
        <v>#REF!</v>
      </c>
      <c r="H2272">
        <v>692</v>
      </c>
      <c r="I2272" s="15">
        <f>Tabuľka9[[#This Row],[Aktuálna cena v RZ s DPH]]*Tabuľka9[[#This Row],[Priemerný odber za mesiac]]</f>
        <v>380.6</v>
      </c>
      <c r="J2272">
        <v>3600</v>
      </c>
      <c r="K2272" s="17" t="e">
        <f>Tabuľka9[[#This Row],[Cena za MJ s DPH]]*Tabuľka9[[#This Row],[Predpokladaný odber počas 6 mesiacov]]</f>
        <v>#REF!</v>
      </c>
      <c r="L2272" s="1">
        <v>647560</v>
      </c>
      <c r="M2272" t="e">
        <f>_xlfn.XLOOKUP(Tabuľka9[[#This Row],[IČO]],#REF!,#REF!)</f>
        <v>#REF!</v>
      </c>
      <c r="N2272" t="e">
        <f>_xlfn.XLOOKUP(Tabuľka9[[#This Row],[IČO]],#REF!,#REF!)</f>
        <v>#REF!</v>
      </c>
    </row>
    <row r="2273" spans="1:14" hidden="1" x14ac:dyDescent="0.35">
      <c r="A2273" t="s">
        <v>10</v>
      </c>
      <c r="B2273" t="s">
        <v>76</v>
      </c>
      <c r="C2273" t="s">
        <v>13</v>
      </c>
      <c r="E2273" s="10">
        <f>IF(COUNTIF(cis_DPH!$B$2:$B$84,B2273)&gt;0,D2273*1.1,IF(COUNTIF(cis_DPH!$B$85:$B$171,B2273)&gt;0,D2273*1.2,"chyba"))</f>
        <v>0</v>
      </c>
      <c r="G2273" s="16" t="e">
        <f>_xlfn.XLOOKUP(Tabuľka9[[#This Row],[položka]],#REF!,#REF!)</f>
        <v>#REF!</v>
      </c>
      <c r="I2273" s="15">
        <f>Tabuľka9[[#This Row],[Aktuálna cena v RZ s DPH]]*Tabuľka9[[#This Row],[Priemerný odber za mesiac]]</f>
        <v>0</v>
      </c>
      <c r="K2273" s="17" t="e">
        <f>Tabuľka9[[#This Row],[Cena za MJ s DPH]]*Tabuľka9[[#This Row],[Predpokladaný odber počas 6 mesiacov]]</f>
        <v>#REF!</v>
      </c>
      <c r="L2273" s="1">
        <v>647560</v>
      </c>
      <c r="M2273" t="e">
        <f>_xlfn.XLOOKUP(Tabuľka9[[#This Row],[IČO]],#REF!,#REF!)</f>
        <v>#REF!</v>
      </c>
      <c r="N2273" t="e">
        <f>_xlfn.XLOOKUP(Tabuľka9[[#This Row],[IČO]],#REF!,#REF!)</f>
        <v>#REF!</v>
      </c>
    </row>
    <row r="2274" spans="1:14" hidden="1" x14ac:dyDescent="0.35">
      <c r="A2274" t="s">
        <v>10</v>
      </c>
      <c r="B2274" t="s">
        <v>77</v>
      </c>
      <c r="C2274" t="s">
        <v>13</v>
      </c>
      <c r="E2274" s="10">
        <f>IF(COUNTIF(cis_DPH!$B$2:$B$84,B2274)&gt;0,D2274*1.1,IF(COUNTIF(cis_DPH!$B$85:$B$171,B2274)&gt;0,D2274*1.2,"chyba"))</f>
        <v>0</v>
      </c>
      <c r="G2274" s="16" t="e">
        <f>_xlfn.XLOOKUP(Tabuľka9[[#This Row],[položka]],#REF!,#REF!)</f>
        <v>#REF!</v>
      </c>
      <c r="I2274" s="15">
        <f>Tabuľka9[[#This Row],[Aktuálna cena v RZ s DPH]]*Tabuľka9[[#This Row],[Priemerný odber za mesiac]]</f>
        <v>0</v>
      </c>
      <c r="K2274" s="17" t="e">
        <f>Tabuľka9[[#This Row],[Cena za MJ s DPH]]*Tabuľka9[[#This Row],[Predpokladaný odber počas 6 mesiacov]]</f>
        <v>#REF!</v>
      </c>
      <c r="L2274" s="1">
        <v>647560</v>
      </c>
      <c r="M2274" t="e">
        <f>_xlfn.XLOOKUP(Tabuľka9[[#This Row],[IČO]],#REF!,#REF!)</f>
        <v>#REF!</v>
      </c>
      <c r="N2274" t="e">
        <f>_xlfn.XLOOKUP(Tabuľka9[[#This Row],[IČO]],#REF!,#REF!)</f>
        <v>#REF!</v>
      </c>
    </row>
    <row r="2275" spans="1:14" hidden="1" x14ac:dyDescent="0.35">
      <c r="A2275" t="s">
        <v>10</v>
      </c>
      <c r="B2275" t="s">
        <v>78</v>
      </c>
      <c r="C2275" t="s">
        <v>13</v>
      </c>
      <c r="E2275" s="10">
        <f>IF(COUNTIF(cis_DPH!$B$2:$B$84,B2275)&gt;0,D2275*1.1,IF(COUNTIF(cis_DPH!$B$85:$B$171,B2275)&gt;0,D2275*1.2,"chyba"))</f>
        <v>0</v>
      </c>
      <c r="G2275" s="16" t="e">
        <f>_xlfn.XLOOKUP(Tabuľka9[[#This Row],[položka]],#REF!,#REF!)</f>
        <v>#REF!</v>
      </c>
      <c r="I2275" s="15">
        <f>Tabuľka9[[#This Row],[Aktuálna cena v RZ s DPH]]*Tabuľka9[[#This Row],[Priemerný odber za mesiac]]</f>
        <v>0</v>
      </c>
      <c r="K2275" s="17" t="e">
        <f>Tabuľka9[[#This Row],[Cena za MJ s DPH]]*Tabuľka9[[#This Row],[Predpokladaný odber počas 6 mesiacov]]</f>
        <v>#REF!</v>
      </c>
      <c r="L2275" s="1">
        <v>647560</v>
      </c>
      <c r="M2275" t="e">
        <f>_xlfn.XLOOKUP(Tabuľka9[[#This Row],[IČO]],#REF!,#REF!)</f>
        <v>#REF!</v>
      </c>
      <c r="N2275" t="e">
        <f>_xlfn.XLOOKUP(Tabuľka9[[#This Row],[IČO]],#REF!,#REF!)</f>
        <v>#REF!</v>
      </c>
    </row>
    <row r="2276" spans="1:14" hidden="1" x14ac:dyDescent="0.35">
      <c r="A2276" t="s">
        <v>10</v>
      </c>
      <c r="B2276" t="s">
        <v>79</v>
      </c>
      <c r="C2276" t="s">
        <v>13</v>
      </c>
      <c r="E2276" s="10">
        <f>IF(COUNTIF(cis_DPH!$B$2:$B$84,B2276)&gt;0,D2276*1.1,IF(COUNTIF(cis_DPH!$B$85:$B$171,B2276)&gt;0,D2276*1.2,"chyba"))</f>
        <v>0</v>
      </c>
      <c r="G2276" s="16" t="e">
        <f>_xlfn.XLOOKUP(Tabuľka9[[#This Row],[položka]],#REF!,#REF!)</f>
        <v>#REF!</v>
      </c>
      <c r="I2276" s="15">
        <f>Tabuľka9[[#This Row],[Aktuálna cena v RZ s DPH]]*Tabuľka9[[#This Row],[Priemerný odber za mesiac]]</f>
        <v>0</v>
      </c>
      <c r="K2276" s="17" t="e">
        <f>Tabuľka9[[#This Row],[Cena za MJ s DPH]]*Tabuľka9[[#This Row],[Predpokladaný odber počas 6 mesiacov]]</f>
        <v>#REF!</v>
      </c>
      <c r="L2276" s="1">
        <v>647560</v>
      </c>
      <c r="M2276" t="e">
        <f>_xlfn.XLOOKUP(Tabuľka9[[#This Row],[IČO]],#REF!,#REF!)</f>
        <v>#REF!</v>
      </c>
      <c r="N2276" t="e">
        <f>_xlfn.XLOOKUP(Tabuľka9[[#This Row],[IČO]],#REF!,#REF!)</f>
        <v>#REF!</v>
      </c>
    </row>
    <row r="2277" spans="1:14" hidden="1" x14ac:dyDescent="0.35">
      <c r="A2277" t="s">
        <v>10</v>
      </c>
      <c r="B2277" t="s">
        <v>80</v>
      </c>
      <c r="C2277" t="s">
        <v>13</v>
      </c>
      <c r="E2277" s="10">
        <f>IF(COUNTIF(cis_DPH!$B$2:$B$84,B2277)&gt;0,D2277*1.1,IF(COUNTIF(cis_DPH!$B$85:$B$171,B2277)&gt;0,D2277*1.2,"chyba"))</f>
        <v>0</v>
      </c>
      <c r="G2277" s="16" t="e">
        <f>_xlfn.XLOOKUP(Tabuľka9[[#This Row],[položka]],#REF!,#REF!)</f>
        <v>#REF!</v>
      </c>
      <c r="I2277" s="15">
        <f>Tabuľka9[[#This Row],[Aktuálna cena v RZ s DPH]]*Tabuľka9[[#This Row],[Priemerný odber za mesiac]]</f>
        <v>0</v>
      </c>
      <c r="K2277" s="17" t="e">
        <f>Tabuľka9[[#This Row],[Cena za MJ s DPH]]*Tabuľka9[[#This Row],[Predpokladaný odber počas 6 mesiacov]]</f>
        <v>#REF!</v>
      </c>
      <c r="L2277" s="1">
        <v>647560</v>
      </c>
      <c r="M2277" t="e">
        <f>_xlfn.XLOOKUP(Tabuľka9[[#This Row],[IČO]],#REF!,#REF!)</f>
        <v>#REF!</v>
      </c>
      <c r="N2277" t="e">
        <f>_xlfn.XLOOKUP(Tabuľka9[[#This Row],[IČO]],#REF!,#REF!)</f>
        <v>#REF!</v>
      </c>
    </row>
    <row r="2278" spans="1:14" hidden="1" x14ac:dyDescent="0.35">
      <c r="A2278" t="s">
        <v>81</v>
      </c>
      <c r="B2278" t="s">
        <v>82</v>
      </c>
      <c r="C2278" t="s">
        <v>19</v>
      </c>
      <c r="D2278" s="9">
        <v>0.104</v>
      </c>
      <c r="E2278" s="10">
        <f>IF(COUNTIF(cis_DPH!$B$2:$B$84,B2278)&gt;0,D2278*1.1,IF(COUNTIF(cis_DPH!$B$85:$B$171,B2278)&gt;0,D2278*1.2,"chyba"))</f>
        <v>0.12479999999999999</v>
      </c>
      <c r="G2278" s="16" t="e">
        <f>_xlfn.XLOOKUP(Tabuľka9[[#This Row],[položka]],#REF!,#REF!)</f>
        <v>#REF!</v>
      </c>
      <c r="I2278" s="15">
        <f>Tabuľka9[[#This Row],[Aktuálna cena v RZ s DPH]]*Tabuľka9[[#This Row],[Priemerný odber za mesiac]]</f>
        <v>0</v>
      </c>
      <c r="K2278" s="17" t="e">
        <f>Tabuľka9[[#This Row],[Cena za MJ s DPH]]*Tabuľka9[[#This Row],[Predpokladaný odber počas 6 mesiacov]]</f>
        <v>#REF!</v>
      </c>
      <c r="L2278" s="1">
        <v>647560</v>
      </c>
      <c r="M2278" t="e">
        <f>_xlfn.XLOOKUP(Tabuľka9[[#This Row],[IČO]],#REF!,#REF!)</f>
        <v>#REF!</v>
      </c>
      <c r="N2278" t="e">
        <f>_xlfn.XLOOKUP(Tabuľka9[[#This Row],[IČO]],#REF!,#REF!)</f>
        <v>#REF!</v>
      </c>
    </row>
    <row r="2279" spans="1:14" hidden="1" x14ac:dyDescent="0.35">
      <c r="A2279" t="s">
        <v>81</v>
      </c>
      <c r="B2279" t="s">
        <v>83</v>
      </c>
      <c r="C2279" t="s">
        <v>19</v>
      </c>
      <c r="D2279" s="9">
        <v>0.111</v>
      </c>
      <c r="E2279" s="10">
        <f>IF(COUNTIF(cis_DPH!$B$2:$B$84,B2279)&gt;0,D2279*1.1,IF(COUNTIF(cis_DPH!$B$85:$B$171,B2279)&gt;0,D2279*1.2,"chyba"))</f>
        <v>0.13319999999999999</v>
      </c>
      <c r="G2279" s="16" t="e">
        <f>_xlfn.XLOOKUP(Tabuľka9[[#This Row],[položka]],#REF!,#REF!)</f>
        <v>#REF!</v>
      </c>
      <c r="H2279">
        <v>1526</v>
      </c>
      <c r="I2279" s="15">
        <f>Tabuľka9[[#This Row],[Aktuálna cena v RZ s DPH]]*Tabuľka9[[#This Row],[Priemerný odber za mesiac]]</f>
        <v>203.26319999999998</v>
      </c>
      <c r="J2279">
        <v>9000</v>
      </c>
      <c r="K2279" s="17" t="e">
        <f>Tabuľka9[[#This Row],[Cena za MJ s DPH]]*Tabuľka9[[#This Row],[Predpokladaný odber počas 6 mesiacov]]</f>
        <v>#REF!</v>
      </c>
      <c r="L2279" s="1">
        <v>647560</v>
      </c>
      <c r="M2279" t="e">
        <f>_xlfn.XLOOKUP(Tabuľka9[[#This Row],[IČO]],#REF!,#REF!)</f>
        <v>#REF!</v>
      </c>
      <c r="N2279" t="e">
        <f>_xlfn.XLOOKUP(Tabuľka9[[#This Row],[IČO]],#REF!,#REF!)</f>
        <v>#REF!</v>
      </c>
    </row>
    <row r="2280" spans="1:14" hidden="1" x14ac:dyDescent="0.35">
      <c r="A2280" t="s">
        <v>84</v>
      </c>
      <c r="B2280" t="s">
        <v>85</v>
      </c>
      <c r="C2280" t="s">
        <v>13</v>
      </c>
      <c r="D2280" s="9">
        <v>4.3</v>
      </c>
      <c r="E2280" s="10">
        <f>IF(COUNTIF(cis_DPH!$B$2:$B$84,B2280)&gt;0,D2280*1.1,IF(COUNTIF(cis_DPH!$B$85:$B$171,B2280)&gt;0,D2280*1.2,"chyba"))</f>
        <v>4.7300000000000004</v>
      </c>
      <c r="G2280" s="16" t="e">
        <f>_xlfn.XLOOKUP(Tabuľka9[[#This Row],[položka]],#REF!,#REF!)</f>
        <v>#REF!</v>
      </c>
      <c r="H2280">
        <v>20</v>
      </c>
      <c r="I2280" s="15">
        <f>Tabuľka9[[#This Row],[Aktuálna cena v RZ s DPH]]*Tabuľka9[[#This Row],[Priemerný odber za mesiac]]</f>
        <v>94.600000000000009</v>
      </c>
      <c r="J2280">
        <v>90</v>
      </c>
      <c r="K2280" s="17" t="e">
        <f>Tabuľka9[[#This Row],[Cena za MJ s DPH]]*Tabuľka9[[#This Row],[Predpokladaný odber počas 6 mesiacov]]</f>
        <v>#REF!</v>
      </c>
      <c r="L2280" s="1">
        <v>647560</v>
      </c>
      <c r="M2280" t="e">
        <f>_xlfn.XLOOKUP(Tabuľka9[[#This Row],[IČO]],#REF!,#REF!)</f>
        <v>#REF!</v>
      </c>
      <c r="N2280" t="e">
        <f>_xlfn.XLOOKUP(Tabuľka9[[#This Row],[IČO]],#REF!,#REF!)</f>
        <v>#REF!</v>
      </c>
    </row>
    <row r="2281" spans="1:14" hidden="1" x14ac:dyDescent="0.35">
      <c r="A2281" t="s">
        <v>84</v>
      </c>
      <c r="B2281" t="s">
        <v>86</v>
      </c>
      <c r="C2281" t="s">
        <v>13</v>
      </c>
      <c r="D2281" s="9">
        <v>3.85</v>
      </c>
      <c r="E2281" s="10">
        <f>IF(COUNTIF(cis_DPH!$B$2:$B$84,B2281)&gt;0,D2281*1.1,IF(COUNTIF(cis_DPH!$B$85:$B$171,B2281)&gt;0,D2281*1.2,"chyba"))</f>
        <v>4.2350000000000003</v>
      </c>
      <c r="G2281" s="16" t="e">
        <f>_xlfn.XLOOKUP(Tabuľka9[[#This Row],[položka]],#REF!,#REF!)</f>
        <v>#REF!</v>
      </c>
      <c r="H2281">
        <v>112</v>
      </c>
      <c r="I2281" s="15">
        <f>Tabuľka9[[#This Row],[Aktuálna cena v RZ s DPH]]*Tabuľka9[[#This Row],[Priemerný odber za mesiac]]</f>
        <v>474.32000000000005</v>
      </c>
      <c r="J2281">
        <v>700</v>
      </c>
      <c r="K2281" s="17" t="e">
        <f>Tabuľka9[[#This Row],[Cena za MJ s DPH]]*Tabuľka9[[#This Row],[Predpokladaný odber počas 6 mesiacov]]</f>
        <v>#REF!</v>
      </c>
      <c r="L2281" s="1">
        <v>647560</v>
      </c>
      <c r="M2281" t="e">
        <f>_xlfn.XLOOKUP(Tabuľka9[[#This Row],[IČO]],#REF!,#REF!)</f>
        <v>#REF!</v>
      </c>
      <c r="N2281" t="e">
        <f>_xlfn.XLOOKUP(Tabuľka9[[#This Row],[IČO]],#REF!,#REF!)</f>
        <v>#REF!</v>
      </c>
    </row>
    <row r="2282" spans="1:14" hidden="1" x14ac:dyDescent="0.35">
      <c r="A2282" t="s">
        <v>84</v>
      </c>
      <c r="B2282" t="s">
        <v>87</v>
      </c>
      <c r="C2282" t="s">
        <v>13</v>
      </c>
      <c r="D2282" s="9">
        <v>3.8</v>
      </c>
      <c r="E2282" s="10">
        <f>IF(COUNTIF(cis_DPH!$B$2:$B$84,B2282)&gt;0,D2282*1.1,IF(COUNTIF(cis_DPH!$B$85:$B$171,B2282)&gt;0,D2282*1.2,"chyba"))</f>
        <v>4.18</v>
      </c>
      <c r="G2282" s="16" t="e">
        <f>_xlfn.XLOOKUP(Tabuľka9[[#This Row],[položka]],#REF!,#REF!)</f>
        <v>#REF!</v>
      </c>
      <c r="I2282" s="15">
        <f>Tabuľka9[[#This Row],[Aktuálna cena v RZ s DPH]]*Tabuľka9[[#This Row],[Priemerný odber za mesiac]]</f>
        <v>0</v>
      </c>
      <c r="J2282">
        <v>28</v>
      </c>
      <c r="K2282" s="17" t="e">
        <f>Tabuľka9[[#This Row],[Cena za MJ s DPH]]*Tabuľka9[[#This Row],[Predpokladaný odber počas 6 mesiacov]]</f>
        <v>#REF!</v>
      </c>
      <c r="L2282" s="1">
        <v>647560</v>
      </c>
      <c r="M2282" t="e">
        <f>_xlfn.XLOOKUP(Tabuľka9[[#This Row],[IČO]],#REF!,#REF!)</f>
        <v>#REF!</v>
      </c>
      <c r="N2282" t="e">
        <f>_xlfn.XLOOKUP(Tabuľka9[[#This Row],[IČO]],#REF!,#REF!)</f>
        <v>#REF!</v>
      </c>
    </row>
    <row r="2283" spans="1:14" hidden="1" x14ac:dyDescent="0.35">
      <c r="A2283" t="s">
        <v>84</v>
      </c>
      <c r="B2283" t="s">
        <v>88</v>
      </c>
      <c r="C2283" t="s">
        <v>13</v>
      </c>
      <c r="D2283" s="9">
        <v>3.5</v>
      </c>
      <c r="E2283" s="10">
        <f>IF(COUNTIF(cis_DPH!$B$2:$B$84,B2283)&gt;0,D2283*1.1,IF(COUNTIF(cis_DPH!$B$85:$B$171,B2283)&gt;0,D2283*1.2,"chyba"))</f>
        <v>3.8500000000000005</v>
      </c>
      <c r="G2283" s="16" t="e">
        <f>_xlfn.XLOOKUP(Tabuľka9[[#This Row],[položka]],#REF!,#REF!)</f>
        <v>#REF!</v>
      </c>
      <c r="H2283">
        <v>18</v>
      </c>
      <c r="I2283" s="15">
        <f>Tabuľka9[[#This Row],[Aktuálna cena v RZ s DPH]]*Tabuľka9[[#This Row],[Priemerný odber za mesiac]]</f>
        <v>69.300000000000011</v>
      </c>
      <c r="J2283">
        <v>900</v>
      </c>
      <c r="K2283" s="17" t="e">
        <f>Tabuľka9[[#This Row],[Cena za MJ s DPH]]*Tabuľka9[[#This Row],[Predpokladaný odber počas 6 mesiacov]]</f>
        <v>#REF!</v>
      </c>
      <c r="L2283" s="1">
        <v>647560</v>
      </c>
      <c r="M2283" t="e">
        <f>_xlfn.XLOOKUP(Tabuľka9[[#This Row],[IČO]],#REF!,#REF!)</f>
        <v>#REF!</v>
      </c>
      <c r="N2283" t="e">
        <f>_xlfn.XLOOKUP(Tabuľka9[[#This Row],[IČO]],#REF!,#REF!)</f>
        <v>#REF!</v>
      </c>
    </row>
    <row r="2284" spans="1:14" hidden="1" x14ac:dyDescent="0.35">
      <c r="A2284" t="s">
        <v>84</v>
      </c>
      <c r="B2284" t="s">
        <v>89</v>
      </c>
      <c r="C2284" t="s">
        <v>13</v>
      </c>
      <c r="D2284" s="9">
        <v>3.6</v>
      </c>
      <c r="E2284" s="10">
        <f>IF(COUNTIF(cis_DPH!$B$2:$B$84,B2284)&gt;0,D2284*1.1,IF(COUNTIF(cis_DPH!$B$85:$B$171,B2284)&gt;0,D2284*1.2,"chyba"))</f>
        <v>3.9600000000000004</v>
      </c>
      <c r="G2284" s="16" t="e">
        <f>_xlfn.XLOOKUP(Tabuľka9[[#This Row],[položka]],#REF!,#REF!)</f>
        <v>#REF!</v>
      </c>
      <c r="H2284">
        <v>5</v>
      </c>
      <c r="I2284" s="15">
        <f>Tabuľka9[[#This Row],[Aktuálna cena v RZ s DPH]]*Tabuľka9[[#This Row],[Priemerný odber za mesiac]]</f>
        <v>19.8</v>
      </c>
      <c r="J2284">
        <v>30</v>
      </c>
      <c r="K2284" s="17" t="e">
        <f>Tabuľka9[[#This Row],[Cena za MJ s DPH]]*Tabuľka9[[#This Row],[Predpokladaný odber počas 6 mesiacov]]</f>
        <v>#REF!</v>
      </c>
      <c r="L2284" s="1">
        <v>647560</v>
      </c>
      <c r="M2284" t="e">
        <f>_xlfn.XLOOKUP(Tabuľka9[[#This Row],[IČO]],#REF!,#REF!)</f>
        <v>#REF!</v>
      </c>
      <c r="N2284" t="e">
        <f>_xlfn.XLOOKUP(Tabuľka9[[#This Row],[IČO]],#REF!,#REF!)</f>
        <v>#REF!</v>
      </c>
    </row>
    <row r="2285" spans="1:14" hidden="1" x14ac:dyDescent="0.35">
      <c r="A2285" t="s">
        <v>84</v>
      </c>
      <c r="B2285" t="s">
        <v>90</v>
      </c>
      <c r="C2285" t="s">
        <v>13</v>
      </c>
      <c r="E2285" s="10">
        <f>IF(COUNTIF(cis_DPH!$B$2:$B$84,B2285)&gt;0,D2285*1.1,IF(COUNTIF(cis_DPH!$B$85:$B$171,B2285)&gt;0,D2285*1.2,"chyba"))</f>
        <v>0</v>
      </c>
      <c r="G2285" s="16" t="e">
        <f>_xlfn.XLOOKUP(Tabuľka9[[#This Row],[položka]],#REF!,#REF!)</f>
        <v>#REF!</v>
      </c>
      <c r="I2285" s="15">
        <f>Tabuľka9[[#This Row],[Aktuálna cena v RZ s DPH]]*Tabuľka9[[#This Row],[Priemerný odber za mesiac]]</f>
        <v>0</v>
      </c>
      <c r="K2285" s="17" t="e">
        <f>Tabuľka9[[#This Row],[Cena za MJ s DPH]]*Tabuľka9[[#This Row],[Predpokladaný odber počas 6 mesiacov]]</f>
        <v>#REF!</v>
      </c>
      <c r="L2285" s="1">
        <v>647560</v>
      </c>
      <c r="M2285" t="e">
        <f>_xlfn.XLOOKUP(Tabuľka9[[#This Row],[IČO]],#REF!,#REF!)</f>
        <v>#REF!</v>
      </c>
      <c r="N2285" t="e">
        <f>_xlfn.XLOOKUP(Tabuľka9[[#This Row],[IČO]],#REF!,#REF!)</f>
        <v>#REF!</v>
      </c>
    </row>
    <row r="2286" spans="1:14" hidden="1" x14ac:dyDescent="0.35">
      <c r="A2286" t="s">
        <v>84</v>
      </c>
      <c r="B2286" t="s">
        <v>91</v>
      </c>
      <c r="C2286" t="s">
        <v>13</v>
      </c>
      <c r="E2286" s="10">
        <f>IF(COUNTIF(cis_DPH!$B$2:$B$84,B2286)&gt;0,D2286*1.1,IF(COUNTIF(cis_DPH!$B$85:$B$171,B2286)&gt;0,D2286*1.2,"chyba"))</f>
        <v>0</v>
      </c>
      <c r="G2286" s="16" t="e">
        <f>_xlfn.XLOOKUP(Tabuľka9[[#This Row],[položka]],#REF!,#REF!)</f>
        <v>#REF!</v>
      </c>
      <c r="I2286" s="15">
        <f>Tabuľka9[[#This Row],[Aktuálna cena v RZ s DPH]]*Tabuľka9[[#This Row],[Priemerný odber za mesiac]]</f>
        <v>0</v>
      </c>
      <c r="K2286" s="17" t="e">
        <f>Tabuľka9[[#This Row],[Cena za MJ s DPH]]*Tabuľka9[[#This Row],[Predpokladaný odber počas 6 mesiacov]]</f>
        <v>#REF!</v>
      </c>
      <c r="L2286" s="1">
        <v>647560</v>
      </c>
      <c r="M2286" t="e">
        <f>_xlfn.XLOOKUP(Tabuľka9[[#This Row],[IČO]],#REF!,#REF!)</f>
        <v>#REF!</v>
      </c>
      <c r="N2286" t="e">
        <f>_xlfn.XLOOKUP(Tabuľka9[[#This Row],[IČO]],#REF!,#REF!)</f>
        <v>#REF!</v>
      </c>
    </row>
    <row r="2287" spans="1:14" hidden="1" x14ac:dyDescent="0.35">
      <c r="A2287" t="s">
        <v>84</v>
      </c>
      <c r="B2287" t="s">
        <v>92</v>
      </c>
      <c r="C2287" t="s">
        <v>13</v>
      </c>
      <c r="E2287" s="10">
        <f>IF(COUNTIF(cis_DPH!$B$2:$B$84,B2287)&gt;0,D2287*1.1,IF(COUNTIF(cis_DPH!$B$85:$B$171,B2287)&gt;0,D2287*1.2,"chyba"))</f>
        <v>0</v>
      </c>
      <c r="G2287" s="16" t="e">
        <f>_xlfn.XLOOKUP(Tabuľka9[[#This Row],[položka]],#REF!,#REF!)</f>
        <v>#REF!</v>
      </c>
      <c r="I2287" s="15">
        <f>Tabuľka9[[#This Row],[Aktuálna cena v RZ s DPH]]*Tabuľka9[[#This Row],[Priemerný odber za mesiac]]</f>
        <v>0</v>
      </c>
      <c r="K2287" s="17" t="e">
        <f>Tabuľka9[[#This Row],[Cena za MJ s DPH]]*Tabuľka9[[#This Row],[Predpokladaný odber počas 6 mesiacov]]</f>
        <v>#REF!</v>
      </c>
      <c r="L2287" s="1">
        <v>647560</v>
      </c>
      <c r="M2287" t="e">
        <f>_xlfn.XLOOKUP(Tabuľka9[[#This Row],[IČO]],#REF!,#REF!)</f>
        <v>#REF!</v>
      </c>
      <c r="N2287" t="e">
        <f>_xlfn.XLOOKUP(Tabuľka9[[#This Row],[IČO]],#REF!,#REF!)</f>
        <v>#REF!</v>
      </c>
    </row>
    <row r="2288" spans="1:14" hidden="1" x14ac:dyDescent="0.35">
      <c r="A2288" t="s">
        <v>93</v>
      </c>
      <c r="B2288" t="s">
        <v>94</v>
      </c>
      <c r="C2288" t="s">
        <v>13</v>
      </c>
      <c r="E2288" s="10">
        <f>IF(COUNTIF(cis_DPH!$B$2:$B$84,B2288)&gt;0,D2288*1.1,IF(COUNTIF(cis_DPH!$B$85:$B$171,B2288)&gt;0,D2288*1.2,"chyba"))</f>
        <v>0</v>
      </c>
      <c r="G2288" s="16" t="e">
        <f>_xlfn.XLOOKUP(Tabuľka9[[#This Row],[položka]],#REF!,#REF!)</f>
        <v>#REF!</v>
      </c>
      <c r="I2288" s="15">
        <f>Tabuľka9[[#This Row],[Aktuálna cena v RZ s DPH]]*Tabuľka9[[#This Row],[Priemerný odber za mesiac]]</f>
        <v>0</v>
      </c>
      <c r="K2288" s="17" t="e">
        <f>Tabuľka9[[#This Row],[Cena za MJ s DPH]]*Tabuľka9[[#This Row],[Predpokladaný odber počas 6 mesiacov]]</f>
        <v>#REF!</v>
      </c>
      <c r="L2288" s="1">
        <v>647560</v>
      </c>
      <c r="M2288" t="e">
        <f>_xlfn.XLOOKUP(Tabuľka9[[#This Row],[IČO]],#REF!,#REF!)</f>
        <v>#REF!</v>
      </c>
      <c r="N2288" t="e">
        <f>_xlfn.XLOOKUP(Tabuľka9[[#This Row],[IČO]],#REF!,#REF!)</f>
        <v>#REF!</v>
      </c>
    </row>
    <row r="2289" spans="1:14" hidden="1" x14ac:dyDescent="0.35">
      <c r="A2289" t="s">
        <v>95</v>
      </c>
      <c r="B2289" t="s">
        <v>96</v>
      </c>
      <c r="C2289" t="s">
        <v>13</v>
      </c>
      <c r="E2289" s="10">
        <f>IF(COUNTIF(cis_DPH!$B$2:$B$84,B2289)&gt;0,D2289*1.1,IF(COUNTIF(cis_DPH!$B$85:$B$171,B2289)&gt;0,D2289*1.2,"chyba"))</f>
        <v>0</v>
      </c>
      <c r="G2289" s="16" t="e">
        <f>_xlfn.XLOOKUP(Tabuľka9[[#This Row],[položka]],#REF!,#REF!)</f>
        <v>#REF!</v>
      </c>
      <c r="I2289" s="15">
        <f>Tabuľka9[[#This Row],[Aktuálna cena v RZ s DPH]]*Tabuľka9[[#This Row],[Priemerný odber za mesiac]]</f>
        <v>0</v>
      </c>
      <c r="K2289" s="17" t="e">
        <f>Tabuľka9[[#This Row],[Cena za MJ s DPH]]*Tabuľka9[[#This Row],[Predpokladaný odber počas 6 mesiacov]]</f>
        <v>#REF!</v>
      </c>
      <c r="L2289" s="1">
        <v>647560</v>
      </c>
      <c r="M2289" t="e">
        <f>_xlfn.XLOOKUP(Tabuľka9[[#This Row],[IČO]],#REF!,#REF!)</f>
        <v>#REF!</v>
      </c>
      <c r="N2289" t="e">
        <f>_xlfn.XLOOKUP(Tabuľka9[[#This Row],[IČO]],#REF!,#REF!)</f>
        <v>#REF!</v>
      </c>
    </row>
    <row r="2290" spans="1:14" hidden="1" x14ac:dyDescent="0.35">
      <c r="A2290" t="s">
        <v>95</v>
      </c>
      <c r="B2290" t="s">
        <v>97</v>
      </c>
      <c r="C2290" t="s">
        <v>13</v>
      </c>
      <c r="E2290" s="10">
        <f>IF(COUNTIF(cis_DPH!$B$2:$B$84,B2290)&gt;0,D2290*1.1,IF(COUNTIF(cis_DPH!$B$85:$B$171,B2290)&gt;0,D2290*1.2,"chyba"))</f>
        <v>0</v>
      </c>
      <c r="G2290" s="16" t="e">
        <f>_xlfn.XLOOKUP(Tabuľka9[[#This Row],[položka]],#REF!,#REF!)</f>
        <v>#REF!</v>
      </c>
      <c r="I2290" s="15">
        <f>Tabuľka9[[#This Row],[Aktuálna cena v RZ s DPH]]*Tabuľka9[[#This Row],[Priemerný odber za mesiac]]</f>
        <v>0</v>
      </c>
      <c r="K2290" s="17" t="e">
        <f>Tabuľka9[[#This Row],[Cena za MJ s DPH]]*Tabuľka9[[#This Row],[Predpokladaný odber počas 6 mesiacov]]</f>
        <v>#REF!</v>
      </c>
      <c r="L2290" s="1">
        <v>647560</v>
      </c>
      <c r="M2290" t="e">
        <f>_xlfn.XLOOKUP(Tabuľka9[[#This Row],[IČO]],#REF!,#REF!)</f>
        <v>#REF!</v>
      </c>
      <c r="N2290" t="e">
        <f>_xlfn.XLOOKUP(Tabuľka9[[#This Row],[IČO]],#REF!,#REF!)</f>
        <v>#REF!</v>
      </c>
    </row>
    <row r="2291" spans="1:14" hidden="1" x14ac:dyDescent="0.35">
      <c r="A2291" t="s">
        <v>95</v>
      </c>
      <c r="B2291" t="s">
        <v>98</v>
      </c>
      <c r="C2291" t="s">
        <v>13</v>
      </c>
      <c r="E2291" s="10">
        <f>IF(COUNTIF(cis_DPH!$B$2:$B$84,B2291)&gt;0,D2291*1.1,IF(COUNTIF(cis_DPH!$B$85:$B$171,B2291)&gt;0,D2291*1.2,"chyba"))</f>
        <v>0</v>
      </c>
      <c r="G2291" s="16" t="e">
        <f>_xlfn.XLOOKUP(Tabuľka9[[#This Row],[položka]],#REF!,#REF!)</f>
        <v>#REF!</v>
      </c>
      <c r="I2291" s="15">
        <f>Tabuľka9[[#This Row],[Aktuálna cena v RZ s DPH]]*Tabuľka9[[#This Row],[Priemerný odber za mesiac]]</f>
        <v>0</v>
      </c>
      <c r="K2291" s="17" t="e">
        <f>Tabuľka9[[#This Row],[Cena za MJ s DPH]]*Tabuľka9[[#This Row],[Predpokladaný odber počas 6 mesiacov]]</f>
        <v>#REF!</v>
      </c>
      <c r="L2291" s="1">
        <v>647560</v>
      </c>
      <c r="M2291" t="e">
        <f>_xlfn.XLOOKUP(Tabuľka9[[#This Row],[IČO]],#REF!,#REF!)</f>
        <v>#REF!</v>
      </c>
      <c r="N2291" t="e">
        <f>_xlfn.XLOOKUP(Tabuľka9[[#This Row],[IČO]],#REF!,#REF!)</f>
        <v>#REF!</v>
      </c>
    </row>
    <row r="2292" spans="1:14" hidden="1" x14ac:dyDescent="0.35">
      <c r="A2292" t="s">
        <v>95</v>
      </c>
      <c r="B2292" t="s">
        <v>99</v>
      </c>
      <c r="C2292" t="s">
        <v>13</v>
      </c>
      <c r="E2292" s="10">
        <f>IF(COUNTIF(cis_DPH!$B$2:$B$84,B2292)&gt;0,D2292*1.1,IF(COUNTIF(cis_DPH!$B$85:$B$171,B2292)&gt;0,D2292*1.2,"chyba"))</f>
        <v>0</v>
      </c>
      <c r="G2292" s="16" t="e">
        <f>_xlfn.XLOOKUP(Tabuľka9[[#This Row],[položka]],#REF!,#REF!)</f>
        <v>#REF!</v>
      </c>
      <c r="I2292" s="15">
        <f>Tabuľka9[[#This Row],[Aktuálna cena v RZ s DPH]]*Tabuľka9[[#This Row],[Priemerný odber za mesiac]]</f>
        <v>0</v>
      </c>
      <c r="K2292" s="17" t="e">
        <f>Tabuľka9[[#This Row],[Cena za MJ s DPH]]*Tabuľka9[[#This Row],[Predpokladaný odber počas 6 mesiacov]]</f>
        <v>#REF!</v>
      </c>
      <c r="L2292" s="1">
        <v>647560</v>
      </c>
      <c r="M2292" t="e">
        <f>_xlfn.XLOOKUP(Tabuľka9[[#This Row],[IČO]],#REF!,#REF!)</f>
        <v>#REF!</v>
      </c>
      <c r="N2292" t="e">
        <f>_xlfn.XLOOKUP(Tabuľka9[[#This Row],[IČO]],#REF!,#REF!)</f>
        <v>#REF!</v>
      </c>
    </row>
    <row r="2293" spans="1:14" hidden="1" x14ac:dyDescent="0.35">
      <c r="A2293" t="s">
        <v>95</v>
      </c>
      <c r="B2293" t="s">
        <v>100</v>
      </c>
      <c r="C2293" t="s">
        <v>13</v>
      </c>
      <c r="D2293" s="9">
        <v>0.25</v>
      </c>
      <c r="E2293" s="10">
        <f>IF(COUNTIF(cis_DPH!$B$2:$B$84,B2293)&gt;0,D2293*1.1,IF(COUNTIF(cis_DPH!$B$85:$B$171,B2293)&gt;0,D2293*1.2,"chyba"))</f>
        <v>0.27500000000000002</v>
      </c>
      <c r="G2293" s="16" t="e">
        <f>_xlfn.XLOOKUP(Tabuľka9[[#This Row],[položka]],#REF!,#REF!)</f>
        <v>#REF!</v>
      </c>
      <c r="H2293">
        <v>155</v>
      </c>
      <c r="I2293" s="15">
        <f>Tabuľka9[[#This Row],[Aktuálna cena v RZ s DPH]]*Tabuľka9[[#This Row],[Priemerný odber za mesiac]]</f>
        <v>42.625</v>
      </c>
      <c r="J2293">
        <v>143</v>
      </c>
      <c r="K2293" s="17" t="e">
        <f>Tabuľka9[[#This Row],[Cena za MJ s DPH]]*Tabuľka9[[#This Row],[Predpokladaný odber počas 6 mesiacov]]</f>
        <v>#REF!</v>
      </c>
      <c r="L2293" s="1">
        <v>647560</v>
      </c>
      <c r="M2293" t="e">
        <f>_xlfn.XLOOKUP(Tabuľka9[[#This Row],[IČO]],#REF!,#REF!)</f>
        <v>#REF!</v>
      </c>
      <c r="N2293" t="e">
        <f>_xlfn.XLOOKUP(Tabuľka9[[#This Row],[IČO]],#REF!,#REF!)</f>
        <v>#REF!</v>
      </c>
    </row>
    <row r="2294" spans="1:14" hidden="1" x14ac:dyDescent="0.35">
      <c r="A2294" t="s">
        <v>95</v>
      </c>
      <c r="B2294" t="s">
        <v>101</v>
      </c>
      <c r="C2294" t="s">
        <v>13</v>
      </c>
      <c r="D2294" s="9">
        <v>0.19</v>
      </c>
      <c r="E2294" s="10">
        <f>IF(COUNTIF(cis_DPH!$B$2:$B$84,B2294)&gt;0,D2294*1.1,IF(COUNTIF(cis_DPH!$B$85:$B$171,B2294)&gt;0,D2294*1.2,"chyba"))</f>
        <v>0.20900000000000002</v>
      </c>
      <c r="G2294" s="16" t="e">
        <f>_xlfn.XLOOKUP(Tabuľka9[[#This Row],[položka]],#REF!,#REF!)</f>
        <v>#REF!</v>
      </c>
      <c r="H2294">
        <v>19</v>
      </c>
      <c r="I2294" s="15">
        <f>Tabuľka9[[#This Row],[Aktuálna cena v RZ s DPH]]*Tabuľka9[[#This Row],[Priemerný odber za mesiac]]</f>
        <v>3.9710000000000005</v>
      </c>
      <c r="J2294">
        <v>18</v>
      </c>
      <c r="K2294" s="17" t="e">
        <f>Tabuľka9[[#This Row],[Cena za MJ s DPH]]*Tabuľka9[[#This Row],[Predpokladaný odber počas 6 mesiacov]]</f>
        <v>#REF!</v>
      </c>
      <c r="L2294" s="1">
        <v>647560</v>
      </c>
      <c r="M2294" t="e">
        <f>_xlfn.XLOOKUP(Tabuľka9[[#This Row],[IČO]],#REF!,#REF!)</f>
        <v>#REF!</v>
      </c>
      <c r="N2294" t="e">
        <f>_xlfn.XLOOKUP(Tabuľka9[[#This Row],[IČO]],#REF!,#REF!)</f>
        <v>#REF!</v>
      </c>
    </row>
    <row r="2295" spans="1:14" hidden="1" x14ac:dyDescent="0.35">
      <c r="A2295" t="s">
        <v>95</v>
      </c>
      <c r="B2295" t="s">
        <v>102</v>
      </c>
      <c r="C2295" t="s">
        <v>48</v>
      </c>
      <c r="E2295" s="10">
        <f>IF(COUNTIF(cis_DPH!$B$2:$B$84,B2295)&gt;0,D2295*1.1,IF(COUNTIF(cis_DPH!$B$85:$B$171,B2295)&gt;0,D2295*1.2,"chyba"))</f>
        <v>0</v>
      </c>
      <c r="G2295" s="16" t="e">
        <f>_xlfn.XLOOKUP(Tabuľka9[[#This Row],[položka]],#REF!,#REF!)</f>
        <v>#REF!</v>
      </c>
      <c r="I2295" s="15">
        <f>Tabuľka9[[#This Row],[Aktuálna cena v RZ s DPH]]*Tabuľka9[[#This Row],[Priemerný odber za mesiac]]</f>
        <v>0</v>
      </c>
      <c r="K2295" s="17" t="e">
        <f>Tabuľka9[[#This Row],[Cena za MJ s DPH]]*Tabuľka9[[#This Row],[Predpokladaný odber počas 6 mesiacov]]</f>
        <v>#REF!</v>
      </c>
      <c r="L2295" s="1">
        <v>647560</v>
      </c>
      <c r="M2295" t="e">
        <f>_xlfn.XLOOKUP(Tabuľka9[[#This Row],[IČO]],#REF!,#REF!)</f>
        <v>#REF!</v>
      </c>
      <c r="N2295" t="e">
        <f>_xlfn.XLOOKUP(Tabuľka9[[#This Row],[IČO]],#REF!,#REF!)</f>
        <v>#REF!</v>
      </c>
    </row>
    <row r="2296" spans="1:14" hidden="1" x14ac:dyDescent="0.35">
      <c r="A2296" t="s">
        <v>95</v>
      </c>
      <c r="B2296" t="s">
        <v>103</v>
      </c>
      <c r="C2296" t="s">
        <v>13</v>
      </c>
      <c r="E2296" s="10">
        <f>IF(COUNTIF(cis_DPH!$B$2:$B$84,B2296)&gt;0,D2296*1.1,IF(COUNTIF(cis_DPH!$B$85:$B$171,B2296)&gt;0,D2296*1.2,"chyba"))</f>
        <v>0</v>
      </c>
      <c r="G2296" s="16" t="e">
        <f>_xlfn.XLOOKUP(Tabuľka9[[#This Row],[položka]],#REF!,#REF!)</f>
        <v>#REF!</v>
      </c>
      <c r="I2296" s="15">
        <f>Tabuľka9[[#This Row],[Aktuálna cena v RZ s DPH]]*Tabuľka9[[#This Row],[Priemerný odber za mesiac]]</f>
        <v>0</v>
      </c>
      <c r="K2296" s="17" t="e">
        <f>Tabuľka9[[#This Row],[Cena za MJ s DPH]]*Tabuľka9[[#This Row],[Predpokladaný odber počas 6 mesiacov]]</f>
        <v>#REF!</v>
      </c>
      <c r="L2296" s="1">
        <v>647560</v>
      </c>
      <c r="M2296" t="e">
        <f>_xlfn.XLOOKUP(Tabuľka9[[#This Row],[IČO]],#REF!,#REF!)</f>
        <v>#REF!</v>
      </c>
      <c r="N2296" t="e">
        <f>_xlfn.XLOOKUP(Tabuľka9[[#This Row],[IČO]],#REF!,#REF!)</f>
        <v>#REF!</v>
      </c>
    </row>
    <row r="2297" spans="1:14" hidden="1" x14ac:dyDescent="0.35">
      <c r="A2297" t="s">
        <v>95</v>
      </c>
      <c r="B2297" t="s">
        <v>104</v>
      </c>
      <c r="C2297" t="s">
        <v>48</v>
      </c>
      <c r="E2297" s="10">
        <f>IF(COUNTIF(cis_DPH!$B$2:$B$84,B2297)&gt;0,D2297*1.1,IF(COUNTIF(cis_DPH!$B$85:$B$171,B2297)&gt;0,D2297*1.2,"chyba"))</f>
        <v>0</v>
      </c>
      <c r="G2297" s="16" t="e">
        <f>_xlfn.XLOOKUP(Tabuľka9[[#This Row],[položka]],#REF!,#REF!)</f>
        <v>#REF!</v>
      </c>
      <c r="I2297" s="15">
        <f>Tabuľka9[[#This Row],[Aktuálna cena v RZ s DPH]]*Tabuľka9[[#This Row],[Priemerný odber za mesiac]]</f>
        <v>0</v>
      </c>
      <c r="K2297" s="17" t="e">
        <f>Tabuľka9[[#This Row],[Cena za MJ s DPH]]*Tabuľka9[[#This Row],[Predpokladaný odber počas 6 mesiacov]]</f>
        <v>#REF!</v>
      </c>
      <c r="L2297" s="1">
        <v>647560</v>
      </c>
      <c r="M2297" t="e">
        <f>_xlfn.XLOOKUP(Tabuľka9[[#This Row],[IČO]],#REF!,#REF!)</f>
        <v>#REF!</v>
      </c>
      <c r="N2297" t="e">
        <f>_xlfn.XLOOKUP(Tabuľka9[[#This Row],[IČO]],#REF!,#REF!)</f>
        <v>#REF!</v>
      </c>
    </row>
    <row r="2298" spans="1:14" hidden="1" x14ac:dyDescent="0.35">
      <c r="A2298" t="s">
        <v>95</v>
      </c>
      <c r="B2298" t="s">
        <v>105</v>
      </c>
      <c r="C2298" t="s">
        <v>13</v>
      </c>
      <c r="D2298" s="9">
        <v>7.5</v>
      </c>
      <c r="E2298" s="10">
        <f>IF(COUNTIF(cis_DPH!$B$2:$B$84,B2298)&gt;0,D2298*1.1,IF(COUNTIF(cis_DPH!$B$85:$B$171,B2298)&gt;0,D2298*1.2,"chyba"))</f>
        <v>8.25</v>
      </c>
      <c r="G2298" s="16" t="e">
        <f>_xlfn.XLOOKUP(Tabuľka9[[#This Row],[položka]],#REF!,#REF!)</f>
        <v>#REF!</v>
      </c>
      <c r="H2298">
        <v>1</v>
      </c>
      <c r="I2298" s="15">
        <f>Tabuľka9[[#This Row],[Aktuálna cena v RZ s DPH]]*Tabuľka9[[#This Row],[Priemerný odber za mesiac]]</f>
        <v>8.25</v>
      </c>
      <c r="J2298">
        <v>17.600000000000001</v>
      </c>
      <c r="K2298" s="17" t="e">
        <f>Tabuľka9[[#This Row],[Cena za MJ s DPH]]*Tabuľka9[[#This Row],[Predpokladaný odber počas 6 mesiacov]]</f>
        <v>#REF!</v>
      </c>
      <c r="L2298" s="1">
        <v>647560</v>
      </c>
      <c r="M2298" t="e">
        <f>_xlfn.XLOOKUP(Tabuľka9[[#This Row],[IČO]],#REF!,#REF!)</f>
        <v>#REF!</v>
      </c>
      <c r="N2298" t="e">
        <f>_xlfn.XLOOKUP(Tabuľka9[[#This Row],[IČO]],#REF!,#REF!)</f>
        <v>#REF!</v>
      </c>
    </row>
    <row r="2299" spans="1:14" hidden="1" x14ac:dyDescent="0.35">
      <c r="A2299" t="s">
        <v>95</v>
      </c>
      <c r="B2299" t="s">
        <v>106</v>
      </c>
      <c r="C2299" t="s">
        <v>13</v>
      </c>
      <c r="D2299" s="9">
        <v>7.5</v>
      </c>
      <c r="E2299" s="10">
        <f>IF(COUNTIF(cis_DPH!$B$2:$B$84,B2299)&gt;0,D2299*1.1,IF(COUNTIF(cis_DPH!$B$85:$B$171,B2299)&gt;0,D2299*1.2,"chyba"))</f>
        <v>8.25</v>
      </c>
      <c r="G2299" s="16" t="e">
        <f>_xlfn.XLOOKUP(Tabuľka9[[#This Row],[položka]],#REF!,#REF!)</f>
        <v>#REF!</v>
      </c>
      <c r="H2299">
        <v>3</v>
      </c>
      <c r="I2299" s="15">
        <f>Tabuľka9[[#This Row],[Aktuálna cena v RZ s DPH]]*Tabuľka9[[#This Row],[Priemerný odber za mesiac]]</f>
        <v>24.75</v>
      </c>
      <c r="J2299">
        <v>21.2</v>
      </c>
      <c r="K2299" s="17" t="e">
        <f>Tabuľka9[[#This Row],[Cena za MJ s DPH]]*Tabuľka9[[#This Row],[Predpokladaný odber počas 6 mesiacov]]</f>
        <v>#REF!</v>
      </c>
      <c r="L2299" s="1">
        <v>647560</v>
      </c>
      <c r="M2299" t="e">
        <f>_xlfn.XLOOKUP(Tabuľka9[[#This Row],[IČO]],#REF!,#REF!)</f>
        <v>#REF!</v>
      </c>
      <c r="N2299" t="e">
        <f>_xlfn.XLOOKUP(Tabuľka9[[#This Row],[IČO]],#REF!,#REF!)</f>
        <v>#REF!</v>
      </c>
    </row>
    <row r="2300" spans="1:14" hidden="1" x14ac:dyDescent="0.35">
      <c r="A2300" t="s">
        <v>93</v>
      </c>
      <c r="B2300" t="s">
        <v>107</v>
      </c>
      <c r="C2300" t="s">
        <v>48</v>
      </c>
      <c r="E2300" s="10">
        <f>IF(COUNTIF(cis_DPH!$B$2:$B$84,B2300)&gt;0,D2300*1.1,IF(COUNTIF(cis_DPH!$B$85:$B$171,B2300)&gt;0,D2300*1.2,"chyba"))</f>
        <v>0</v>
      </c>
      <c r="G2300" s="16" t="e">
        <f>_xlfn.XLOOKUP(Tabuľka9[[#This Row],[položka]],#REF!,#REF!)</f>
        <v>#REF!</v>
      </c>
      <c r="I2300" s="15">
        <f>Tabuľka9[[#This Row],[Aktuálna cena v RZ s DPH]]*Tabuľka9[[#This Row],[Priemerný odber za mesiac]]</f>
        <v>0</v>
      </c>
      <c r="K2300" s="17" t="e">
        <f>Tabuľka9[[#This Row],[Cena za MJ s DPH]]*Tabuľka9[[#This Row],[Predpokladaný odber počas 6 mesiacov]]</f>
        <v>#REF!</v>
      </c>
      <c r="L2300" s="1">
        <v>647560</v>
      </c>
      <c r="M2300" t="e">
        <f>_xlfn.XLOOKUP(Tabuľka9[[#This Row],[IČO]],#REF!,#REF!)</f>
        <v>#REF!</v>
      </c>
      <c r="N2300" t="e">
        <f>_xlfn.XLOOKUP(Tabuľka9[[#This Row],[IČO]],#REF!,#REF!)</f>
        <v>#REF!</v>
      </c>
    </row>
    <row r="2301" spans="1:14" hidden="1" x14ac:dyDescent="0.35">
      <c r="A2301" t="s">
        <v>95</v>
      </c>
      <c r="B2301" t="s">
        <v>108</v>
      </c>
      <c r="C2301" t="s">
        <v>13</v>
      </c>
      <c r="E2301" s="10">
        <f>IF(COUNTIF(cis_DPH!$B$2:$B$84,B2301)&gt;0,D2301*1.1,IF(COUNTIF(cis_DPH!$B$85:$B$171,B2301)&gt;0,D2301*1.2,"chyba"))</f>
        <v>0</v>
      </c>
      <c r="G2301" s="16" t="e">
        <f>_xlfn.XLOOKUP(Tabuľka9[[#This Row],[položka]],#REF!,#REF!)</f>
        <v>#REF!</v>
      </c>
      <c r="I2301" s="15">
        <f>Tabuľka9[[#This Row],[Aktuálna cena v RZ s DPH]]*Tabuľka9[[#This Row],[Priemerný odber za mesiac]]</f>
        <v>0</v>
      </c>
      <c r="K2301" s="17" t="e">
        <f>Tabuľka9[[#This Row],[Cena za MJ s DPH]]*Tabuľka9[[#This Row],[Predpokladaný odber počas 6 mesiacov]]</f>
        <v>#REF!</v>
      </c>
      <c r="L2301" s="1">
        <v>647560</v>
      </c>
      <c r="M2301" t="e">
        <f>_xlfn.XLOOKUP(Tabuľka9[[#This Row],[IČO]],#REF!,#REF!)</f>
        <v>#REF!</v>
      </c>
      <c r="N2301" t="e">
        <f>_xlfn.XLOOKUP(Tabuľka9[[#This Row],[IČO]],#REF!,#REF!)</f>
        <v>#REF!</v>
      </c>
    </row>
    <row r="2302" spans="1:14" hidden="1" x14ac:dyDescent="0.35">
      <c r="A2302" t="s">
        <v>95</v>
      </c>
      <c r="B2302" t="s">
        <v>109</v>
      </c>
      <c r="C2302" t="s">
        <v>13</v>
      </c>
      <c r="D2302" s="9">
        <v>0.92</v>
      </c>
      <c r="E2302" s="10">
        <f>IF(COUNTIF(cis_DPH!$B$2:$B$84,B2302)&gt;0,D2302*1.1,IF(COUNTIF(cis_DPH!$B$85:$B$171,B2302)&gt;0,D2302*1.2,"chyba"))</f>
        <v>1.1040000000000001</v>
      </c>
      <c r="G2302" s="16" t="e">
        <f>_xlfn.XLOOKUP(Tabuľka9[[#This Row],[položka]],#REF!,#REF!)</f>
        <v>#REF!</v>
      </c>
      <c r="H2302">
        <v>4</v>
      </c>
      <c r="I2302" s="15">
        <f>Tabuľka9[[#This Row],[Aktuálna cena v RZ s DPH]]*Tabuľka9[[#This Row],[Priemerný odber za mesiac]]</f>
        <v>4.4160000000000004</v>
      </c>
      <c r="J2302">
        <v>21.2</v>
      </c>
      <c r="K2302" s="17" t="e">
        <f>Tabuľka9[[#This Row],[Cena za MJ s DPH]]*Tabuľka9[[#This Row],[Predpokladaný odber počas 6 mesiacov]]</f>
        <v>#REF!</v>
      </c>
      <c r="L2302" s="1">
        <v>647560</v>
      </c>
      <c r="M2302" t="e">
        <f>_xlfn.XLOOKUP(Tabuľka9[[#This Row],[IČO]],#REF!,#REF!)</f>
        <v>#REF!</v>
      </c>
      <c r="N2302" t="e">
        <f>_xlfn.XLOOKUP(Tabuľka9[[#This Row],[IČO]],#REF!,#REF!)</f>
        <v>#REF!</v>
      </c>
    </row>
    <row r="2303" spans="1:14" hidden="1" x14ac:dyDescent="0.35">
      <c r="A2303" t="s">
        <v>95</v>
      </c>
      <c r="B2303" t="s">
        <v>110</v>
      </c>
      <c r="C2303" t="s">
        <v>13</v>
      </c>
      <c r="D2303" s="9">
        <v>0.3</v>
      </c>
      <c r="E2303" s="10">
        <f>IF(COUNTIF(cis_DPH!$B$2:$B$84,B2303)&gt;0,D2303*1.1,IF(COUNTIF(cis_DPH!$B$85:$B$171,B2303)&gt;0,D2303*1.2,"chyba"))</f>
        <v>0.33</v>
      </c>
      <c r="G2303" s="16" t="e">
        <f>_xlfn.XLOOKUP(Tabuľka9[[#This Row],[položka]],#REF!,#REF!)</f>
        <v>#REF!</v>
      </c>
      <c r="H2303">
        <v>8</v>
      </c>
      <c r="I2303" s="15">
        <f>Tabuľka9[[#This Row],[Aktuálna cena v RZ s DPH]]*Tabuľka9[[#This Row],[Priemerný odber za mesiac]]</f>
        <v>2.64</v>
      </c>
      <c r="J2303">
        <v>60</v>
      </c>
      <c r="K2303" s="17" t="e">
        <f>Tabuľka9[[#This Row],[Cena za MJ s DPH]]*Tabuľka9[[#This Row],[Predpokladaný odber počas 6 mesiacov]]</f>
        <v>#REF!</v>
      </c>
      <c r="L2303" s="1">
        <v>647560</v>
      </c>
      <c r="M2303" t="e">
        <f>_xlfn.XLOOKUP(Tabuľka9[[#This Row],[IČO]],#REF!,#REF!)</f>
        <v>#REF!</v>
      </c>
      <c r="N2303" t="e">
        <f>_xlfn.XLOOKUP(Tabuľka9[[#This Row],[IČO]],#REF!,#REF!)</f>
        <v>#REF!</v>
      </c>
    </row>
    <row r="2304" spans="1:14" hidden="1" x14ac:dyDescent="0.35">
      <c r="A2304" t="s">
        <v>95</v>
      </c>
      <c r="B2304" t="s">
        <v>111</v>
      </c>
      <c r="C2304" t="s">
        <v>13</v>
      </c>
      <c r="D2304" s="9">
        <v>7</v>
      </c>
      <c r="E2304" s="10">
        <f>IF(COUNTIF(cis_DPH!$B$2:$B$84,B2304)&gt;0,D2304*1.1,IF(COUNTIF(cis_DPH!$B$85:$B$171,B2304)&gt;0,D2304*1.2,"chyba"))</f>
        <v>7.7000000000000011</v>
      </c>
      <c r="G2304" s="16" t="e">
        <f>_xlfn.XLOOKUP(Tabuľka9[[#This Row],[položka]],#REF!,#REF!)</f>
        <v>#REF!</v>
      </c>
      <c r="H2304">
        <v>6</v>
      </c>
      <c r="I2304" s="15">
        <f>Tabuľka9[[#This Row],[Aktuálna cena v RZ s DPH]]*Tabuľka9[[#This Row],[Priemerný odber za mesiac]]</f>
        <v>46.2</v>
      </c>
      <c r="J2304">
        <v>30</v>
      </c>
      <c r="K2304" s="17" t="e">
        <f>Tabuľka9[[#This Row],[Cena za MJ s DPH]]*Tabuľka9[[#This Row],[Predpokladaný odber počas 6 mesiacov]]</f>
        <v>#REF!</v>
      </c>
      <c r="L2304" s="1">
        <v>647560</v>
      </c>
      <c r="M2304" t="e">
        <f>_xlfn.XLOOKUP(Tabuľka9[[#This Row],[IČO]],#REF!,#REF!)</f>
        <v>#REF!</v>
      </c>
      <c r="N2304" t="e">
        <f>_xlfn.XLOOKUP(Tabuľka9[[#This Row],[IČO]],#REF!,#REF!)</f>
        <v>#REF!</v>
      </c>
    </row>
    <row r="2305" spans="1:14" hidden="1" x14ac:dyDescent="0.35">
      <c r="A2305" t="s">
        <v>95</v>
      </c>
      <c r="B2305" t="s">
        <v>112</v>
      </c>
      <c r="C2305" t="s">
        <v>48</v>
      </c>
      <c r="D2305" s="9">
        <v>2.8</v>
      </c>
      <c r="E2305" s="10">
        <f>IF(COUNTIF(cis_DPH!$B$2:$B$84,B2305)&gt;0,D2305*1.1,IF(COUNTIF(cis_DPH!$B$85:$B$171,B2305)&gt;0,D2305*1.2,"chyba"))</f>
        <v>3.08</v>
      </c>
      <c r="G2305" s="16" t="e">
        <f>_xlfn.XLOOKUP(Tabuľka9[[#This Row],[položka]],#REF!,#REF!)</f>
        <v>#REF!</v>
      </c>
      <c r="I2305" s="15">
        <f>Tabuľka9[[#This Row],[Aktuálna cena v RZ s DPH]]*Tabuľka9[[#This Row],[Priemerný odber za mesiac]]</f>
        <v>0</v>
      </c>
      <c r="K2305" s="17" t="e">
        <f>Tabuľka9[[#This Row],[Cena za MJ s DPH]]*Tabuľka9[[#This Row],[Predpokladaný odber počas 6 mesiacov]]</f>
        <v>#REF!</v>
      </c>
      <c r="L2305" s="1">
        <v>647560</v>
      </c>
      <c r="M2305" t="e">
        <f>_xlfn.XLOOKUP(Tabuľka9[[#This Row],[IČO]],#REF!,#REF!)</f>
        <v>#REF!</v>
      </c>
      <c r="N2305" t="e">
        <f>_xlfn.XLOOKUP(Tabuľka9[[#This Row],[IČO]],#REF!,#REF!)</f>
        <v>#REF!</v>
      </c>
    </row>
    <row r="2306" spans="1:14" hidden="1" x14ac:dyDescent="0.35">
      <c r="A2306" t="s">
        <v>95</v>
      </c>
      <c r="B2306" t="s">
        <v>113</v>
      </c>
      <c r="C2306" t="s">
        <v>13</v>
      </c>
      <c r="D2306" s="9">
        <v>3.4</v>
      </c>
      <c r="E2306" s="10">
        <f>IF(COUNTIF(cis_DPH!$B$2:$B$84,B2306)&gt;0,D2306*1.1,IF(COUNTIF(cis_DPH!$B$85:$B$171,B2306)&gt;0,D2306*1.2,"chyba"))</f>
        <v>3.74</v>
      </c>
      <c r="G2306" s="16" t="e">
        <f>_xlfn.XLOOKUP(Tabuľka9[[#This Row],[položka]],#REF!,#REF!)</f>
        <v>#REF!</v>
      </c>
      <c r="H2306">
        <v>18</v>
      </c>
      <c r="I2306" s="15">
        <f>Tabuľka9[[#This Row],[Aktuálna cena v RZ s DPH]]*Tabuľka9[[#This Row],[Priemerný odber za mesiac]]</f>
        <v>67.320000000000007</v>
      </c>
      <c r="J2306">
        <v>80</v>
      </c>
      <c r="K2306" s="17" t="e">
        <f>Tabuľka9[[#This Row],[Cena za MJ s DPH]]*Tabuľka9[[#This Row],[Predpokladaný odber počas 6 mesiacov]]</f>
        <v>#REF!</v>
      </c>
      <c r="L2306" s="1">
        <v>647560</v>
      </c>
      <c r="M2306" t="e">
        <f>_xlfn.XLOOKUP(Tabuľka9[[#This Row],[IČO]],#REF!,#REF!)</f>
        <v>#REF!</v>
      </c>
      <c r="N2306" t="e">
        <f>_xlfn.XLOOKUP(Tabuľka9[[#This Row],[IČO]],#REF!,#REF!)</f>
        <v>#REF!</v>
      </c>
    </row>
    <row r="2307" spans="1:14" hidden="1" x14ac:dyDescent="0.35">
      <c r="A2307" t="s">
        <v>95</v>
      </c>
      <c r="B2307" t="s">
        <v>114</v>
      </c>
      <c r="C2307" t="s">
        <v>13</v>
      </c>
      <c r="E2307" s="10">
        <f>IF(COUNTIF(cis_DPH!$B$2:$B$84,B2307)&gt;0,D2307*1.1,IF(COUNTIF(cis_DPH!$B$85:$B$171,B2307)&gt;0,D2307*1.2,"chyba"))</f>
        <v>0</v>
      </c>
      <c r="G2307" s="16" t="e">
        <f>_xlfn.XLOOKUP(Tabuľka9[[#This Row],[položka]],#REF!,#REF!)</f>
        <v>#REF!</v>
      </c>
      <c r="I2307" s="15">
        <f>Tabuľka9[[#This Row],[Aktuálna cena v RZ s DPH]]*Tabuľka9[[#This Row],[Priemerný odber za mesiac]]</f>
        <v>0</v>
      </c>
      <c r="K2307" s="17" t="e">
        <f>Tabuľka9[[#This Row],[Cena za MJ s DPH]]*Tabuľka9[[#This Row],[Predpokladaný odber počas 6 mesiacov]]</f>
        <v>#REF!</v>
      </c>
      <c r="L2307" s="1">
        <v>647560</v>
      </c>
      <c r="M2307" t="e">
        <f>_xlfn.XLOOKUP(Tabuľka9[[#This Row],[IČO]],#REF!,#REF!)</f>
        <v>#REF!</v>
      </c>
      <c r="N2307" t="e">
        <f>_xlfn.XLOOKUP(Tabuľka9[[#This Row],[IČO]],#REF!,#REF!)</f>
        <v>#REF!</v>
      </c>
    </row>
    <row r="2308" spans="1:14" hidden="1" x14ac:dyDescent="0.35">
      <c r="A2308" t="s">
        <v>95</v>
      </c>
      <c r="B2308" t="s">
        <v>115</v>
      </c>
      <c r="C2308" t="s">
        <v>13</v>
      </c>
      <c r="D2308" s="9">
        <v>2.2999999999999998</v>
      </c>
      <c r="E2308" s="10">
        <f>IF(COUNTIF(cis_DPH!$B$2:$B$84,B2308)&gt;0,D2308*1.1,IF(COUNTIF(cis_DPH!$B$85:$B$171,B2308)&gt;0,D2308*1.2,"chyba"))</f>
        <v>2.5299999999999998</v>
      </c>
      <c r="G2308" s="16" t="e">
        <f>_xlfn.XLOOKUP(Tabuľka9[[#This Row],[položka]],#REF!,#REF!)</f>
        <v>#REF!</v>
      </c>
      <c r="H2308">
        <v>12</v>
      </c>
      <c r="I2308" s="15">
        <f>Tabuľka9[[#This Row],[Aktuálna cena v RZ s DPH]]*Tabuľka9[[#This Row],[Priemerný odber za mesiac]]</f>
        <v>30.36</v>
      </c>
      <c r="J2308">
        <v>66</v>
      </c>
      <c r="K2308" s="17" t="e">
        <f>Tabuľka9[[#This Row],[Cena za MJ s DPH]]*Tabuľka9[[#This Row],[Predpokladaný odber počas 6 mesiacov]]</f>
        <v>#REF!</v>
      </c>
      <c r="L2308" s="1">
        <v>647560</v>
      </c>
      <c r="M2308" t="e">
        <f>_xlfn.XLOOKUP(Tabuľka9[[#This Row],[IČO]],#REF!,#REF!)</f>
        <v>#REF!</v>
      </c>
      <c r="N2308" t="e">
        <f>_xlfn.XLOOKUP(Tabuľka9[[#This Row],[IČO]],#REF!,#REF!)</f>
        <v>#REF!</v>
      </c>
    </row>
    <row r="2309" spans="1:14" hidden="1" x14ac:dyDescent="0.35">
      <c r="A2309" t="s">
        <v>95</v>
      </c>
      <c r="B2309" t="s">
        <v>116</v>
      </c>
      <c r="C2309" t="s">
        <v>13</v>
      </c>
      <c r="E2309" s="10">
        <f>IF(COUNTIF(cis_DPH!$B$2:$B$84,B2309)&gt;0,D2309*1.1,IF(COUNTIF(cis_DPH!$B$85:$B$171,B2309)&gt;0,D2309*1.2,"chyba"))</f>
        <v>0</v>
      </c>
      <c r="G2309" s="16" t="e">
        <f>_xlfn.XLOOKUP(Tabuľka9[[#This Row],[položka]],#REF!,#REF!)</f>
        <v>#REF!</v>
      </c>
      <c r="I2309" s="15">
        <f>Tabuľka9[[#This Row],[Aktuálna cena v RZ s DPH]]*Tabuľka9[[#This Row],[Priemerný odber za mesiac]]</f>
        <v>0</v>
      </c>
      <c r="K2309" s="17" t="e">
        <f>Tabuľka9[[#This Row],[Cena za MJ s DPH]]*Tabuľka9[[#This Row],[Predpokladaný odber počas 6 mesiacov]]</f>
        <v>#REF!</v>
      </c>
      <c r="L2309" s="1">
        <v>647560</v>
      </c>
      <c r="M2309" t="e">
        <f>_xlfn.XLOOKUP(Tabuľka9[[#This Row],[IČO]],#REF!,#REF!)</f>
        <v>#REF!</v>
      </c>
      <c r="N2309" t="e">
        <f>_xlfn.XLOOKUP(Tabuľka9[[#This Row],[IČO]],#REF!,#REF!)</f>
        <v>#REF!</v>
      </c>
    </row>
    <row r="2310" spans="1:14" hidden="1" x14ac:dyDescent="0.35">
      <c r="A2310" t="s">
        <v>84</v>
      </c>
      <c r="B2310" t="s">
        <v>117</v>
      </c>
      <c r="C2310" t="s">
        <v>13</v>
      </c>
      <c r="E2310" s="10">
        <f>IF(COUNTIF(cis_DPH!$B$2:$B$84,B2310)&gt;0,D2310*1.1,IF(COUNTIF(cis_DPH!$B$85:$B$171,B2310)&gt;0,D2310*1.2,"chyba"))</f>
        <v>0</v>
      </c>
      <c r="G2310" s="16" t="e">
        <f>_xlfn.XLOOKUP(Tabuľka9[[#This Row],[položka]],#REF!,#REF!)</f>
        <v>#REF!</v>
      </c>
      <c r="I2310" s="15">
        <f>Tabuľka9[[#This Row],[Aktuálna cena v RZ s DPH]]*Tabuľka9[[#This Row],[Priemerný odber za mesiac]]</f>
        <v>0</v>
      </c>
      <c r="K2310" s="17" t="e">
        <f>Tabuľka9[[#This Row],[Cena za MJ s DPH]]*Tabuľka9[[#This Row],[Predpokladaný odber počas 6 mesiacov]]</f>
        <v>#REF!</v>
      </c>
      <c r="L2310" s="1">
        <v>647560</v>
      </c>
      <c r="M2310" t="e">
        <f>_xlfn.XLOOKUP(Tabuľka9[[#This Row],[IČO]],#REF!,#REF!)</f>
        <v>#REF!</v>
      </c>
      <c r="N2310" t="e">
        <f>_xlfn.XLOOKUP(Tabuľka9[[#This Row],[IČO]],#REF!,#REF!)</f>
        <v>#REF!</v>
      </c>
    </row>
    <row r="2311" spans="1:14" hidden="1" x14ac:dyDescent="0.35">
      <c r="A2311" t="s">
        <v>84</v>
      </c>
      <c r="B2311" t="s">
        <v>118</v>
      </c>
      <c r="C2311" t="s">
        <v>13</v>
      </c>
      <c r="E2311" s="10">
        <f>IF(COUNTIF(cis_DPH!$B$2:$B$84,B2311)&gt;0,D2311*1.1,IF(COUNTIF(cis_DPH!$B$85:$B$171,B2311)&gt;0,D2311*1.2,"chyba"))</f>
        <v>0</v>
      </c>
      <c r="G2311" s="16" t="e">
        <f>_xlfn.XLOOKUP(Tabuľka9[[#This Row],[položka]],#REF!,#REF!)</f>
        <v>#REF!</v>
      </c>
      <c r="I2311" s="15">
        <f>Tabuľka9[[#This Row],[Aktuálna cena v RZ s DPH]]*Tabuľka9[[#This Row],[Priemerný odber za mesiac]]</f>
        <v>0</v>
      </c>
      <c r="K2311" s="17" t="e">
        <f>Tabuľka9[[#This Row],[Cena za MJ s DPH]]*Tabuľka9[[#This Row],[Predpokladaný odber počas 6 mesiacov]]</f>
        <v>#REF!</v>
      </c>
      <c r="L2311" s="1">
        <v>647560</v>
      </c>
      <c r="M2311" t="e">
        <f>_xlfn.XLOOKUP(Tabuľka9[[#This Row],[IČO]],#REF!,#REF!)</f>
        <v>#REF!</v>
      </c>
      <c r="N2311" t="e">
        <f>_xlfn.XLOOKUP(Tabuľka9[[#This Row],[IČO]],#REF!,#REF!)</f>
        <v>#REF!</v>
      </c>
    </row>
    <row r="2312" spans="1:14" hidden="1" x14ac:dyDescent="0.35">
      <c r="A2312" t="s">
        <v>84</v>
      </c>
      <c r="B2312" t="s">
        <v>119</v>
      </c>
      <c r="C2312" t="s">
        <v>13</v>
      </c>
      <c r="E2312" s="10">
        <f>IF(COUNTIF(cis_DPH!$B$2:$B$84,B2312)&gt;0,D2312*1.1,IF(COUNTIF(cis_DPH!$B$85:$B$171,B2312)&gt;0,D2312*1.2,"chyba"))</f>
        <v>0</v>
      </c>
      <c r="G2312" s="16" t="e">
        <f>_xlfn.XLOOKUP(Tabuľka9[[#This Row],[položka]],#REF!,#REF!)</f>
        <v>#REF!</v>
      </c>
      <c r="I2312" s="15">
        <f>Tabuľka9[[#This Row],[Aktuálna cena v RZ s DPH]]*Tabuľka9[[#This Row],[Priemerný odber za mesiac]]</f>
        <v>0</v>
      </c>
      <c r="K2312" s="17" t="e">
        <f>Tabuľka9[[#This Row],[Cena za MJ s DPH]]*Tabuľka9[[#This Row],[Predpokladaný odber počas 6 mesiacov]]</f>
        <v>#REF!</v>
      </c>
      <c r="L2312" s="1">
        <v>647560</v>
      </c>
      <c r="M2312" t="e">
        <f>_xlfn.XLOOKUP(Tabuľka9[[#This Row],[IČO]],#REF!,#REF!)</f>
        <v>#REF!</v>
      </c>
      <c r="N2312" t="e">
        <f>_xlfn.XLOOKUP(Tabuľka9[[#This Row],[IČO]],#REF!,#REF!)</f>
        <v>#REF!</v>
      </c>
    </row>
    <row r="2313" spans="1:14" hidden="1" x14ac:dyDescent="0.35">
      <c r="A2313" t="s">
        <v>84</v>
      </c>
      <c r="B2313" t="s">
        <v>120</v>
      </c>
      <c r="C2313" t="s">
        <v>13</v>
      </c>
      <c r="E2313" s="10">
        <f>IF(COUNTIF(cis_DPH!$B$2:$B$84,B2313)&gt;0,D2313*1.1,IF(COUNTIF(cis_DPH!$B$85:$B$171,B2313)&gt;0,D2313*1.2,"chyba"))</f>
        <v>0</v>
      </c>
      <c r="G2313" s="16" t="e">
        <f>_xlfn.XLOOKUP(Tabuľka9[[#This Row],[položka]],#REF!,#REF!)</f>
        <v>#REF!</v>
      </c>
      <c r="I2313" s="15">
        <f>Tabuľka9[[#This Row],[Aktuálna cena v RZ s DPH]]*Tabuľka9[[#This Row],[Priemerný odber za mesiac]]</f>
        <v>0</v>
      </c>
      <c r="K2313" s="17" t="e">
        <f>Tabuľka9[[#This Row],[Cena za MJ s DPH]]*Tabuľka9[[#This Row],[Predpokladaný odber počas 6 mesiacov]]</f>
        <v>#REF!</v>
      </c>
      <c r="L2313" s="1">
        <v>647560</v>
      </c>
      <c r="M2313" t="e">
        <f>_xlfn.XLOOKUP(Tabuľka9[[#This Row],[IČO]],#REF!,#REF!)</f>
        <v>#REF!</v>
      </c>
      <c r="N2313" t="e">
        <f>_xlfn.XLOOKUP(Tabuľka9[[#This Row],[IČO]],#REF!,#REF!)</f>
        <v>#REF!</v>
      </c>
    </row>
    <row r="2314" spans="1:14" hidden="1" x14ac:dyDescent="0.35">
      <c r="A2314" t="s">
        <v>84</v>
      </c>
      <c r="B2314" t="s">
        <v>121</v>
      </c>
      <c r="C2314" t="s">
        <v>13</v>
      </c>
      <c r="E2314" s="10">
        <f>IF(COUNTIF(cis_DPH!$B$2:$B$84,B2314)&gt;0,D2314*1.1,IF(COUNTIF(cis_DPH!$B$85:$B$171,B2314)&gt;0,D2314*1.2,"chyba"))</f>
        <v>0</v>
      </c>
      <c r="G2314" s="16" t="e">
        <f>_xlfn.XLOOKUP(Tabuľka9[[#This Row],[položka]],#REF!,#REF!)</f>
        <v>#REF!</v>
      </c>
      <c r="I2314" s="15">
        <f>Tabuľka9[[#This Row],[Aktuálna cena v RZ s DPH]]*Tabuľka9[[#This Row],[Priemerný odber za mesiac]]</f>
        <v>0</v>
      </c>
      <c r="K2314" s="17" t="e">
        <f>Tabuľka9[[#This Row],[Cena za MJ s DPH]]*Tabuľka9[[#This Row],[Predpokladaný odber počas 6 mesiacov]]</f>
        <v>#REF!</v>
      </c>
      <c r="L2314" s="1">
        <v>647560</v>
      </c>
      <c r="M2314" t="e">
        <f>_xlfn.XLOOKUP(Tabuľka9[[#This Row],[IČO]],#REF!,#REF!)</f>
        <v>#REF!</v>
      </c>
      <c r="N2314" t="e">
        <f>_xlfn.XLOOKUP(Tabuľka9[[#This Row],[IČO]],#REF!,#REF!)</f>
        <v>#REF!</v>
      </c>
    </row>
    <row r="2315" spans="1:14" hidden="1" x14ac:dyDescent="0.35">
      <c r="A2315" t="s">
        <v>84</v>
      </c>
      <c r="B2315" t="s">
        <v>122</v>
      </c>
      <c r="C2315" t="s">
        <v>13</v>
      </c>
      <c r="E2315" s="10">
        <f>IF(COUNTIF(cis_DPH!$B$2:$B$84,B2315)&gt;0,D2315*1.1,IF(COUNTIF(cis_DPH!$B$85:$B$171,B2315)&gt;0,D2315*1.2,"chyba"))</f>
        <v>0</v>
      </c>
      <c r="G2315" s="16" t="e">
        <f>_xlfn.XLOOKUP(Tabuľka9[[#This Row],[položka]],#REF!,#REF!)</f>
        <v>#REF!</v>
      </c>
      <c r="I2315" s="15">
        <f>Tabuľka9[[#This Row],[Aktuálna cena v RZ s DPH]]*Tabuľka9[[#This Row],[Priemerný odber za mesiac]]</f>
        <v>0</v>
      </c>
      <c r="K2315" s="17" t="e">
        <f>Tabuľka9[[#This Row],[Cena za MJ s DPH]]*Tabuľka9[[#This Row],[Predpokladaný odber počas 6 mesiacov]]</f>
        <v>#REF!</v>
      </c>
      <c r="L2315" s="1">
        <v>647560</v>
      </c>
      <c r="M2315" t="e">
        <f>_xlfn.XLOOKUP(Tabuľka9[[#This Row],[IČO]],#REF!,#REF!)</f>
        <v>#REF!</v>
      </c>
      <c r="N2315" t="e">
        <f>_xlfn.XLOOKUP(Tabuľka9[[#This Row],[IČO]],#REF!,#REF!)</f>
        <v>#REF!</v>
      </c>
    </row>
    <row r="2316" spans="1:14" hidden="1" x14ac:dyDescent="0.35">
      <c r="A2316" t="s">
        <v>84</v>
      </c>
      <c r="B2316" t="s">
        <v>123</v>
      </c>
      <c r="C2316" t="s">
        <v>13</v>
      </c>
      <c r="D2316" s="9">
        <v>5.8</v>
      </c>
      <c r="E2316" s="10">
        <f>IF(COUNTIF(cis_DPH!$B$2:$B$84,B2316)&gt;0,D2316*1.1,IF(COUNTIF(cis_DPH!$B$85:$B$171,B2316)&gt;0,D2316*1.2,"chyba"))</f>
        <v>6.38</v>
      </c>
      <c r="G2316" s="16" t="e">
        <f>_xlfn.XLOOKUP(Tabuľka9[[#This Row],[položka]],#REF!,#REF!)</f>
        <v>#REF!</v>
      </c>
      <c r="I2316" s="15">
        <f>Tabuľka9[[#This Row],[Aktuálna cena v RZ s DPH]]*Tabuľka9[[#This Row],[Priemerný odber za mesiac]]</f>
        <v>0</v>
      </c>
      <c r="J2316">
        <v>84</v>
      </c>
      <c r="K2316" s="17" t="e">
        <f>Tabuľka9[[#This Row],[Cena za MJ s DPH]]*Tabuľka9[[#This Row],[Predpokladaný odber počas 6 mesiacov]]</f>
        <v>#REF!</v>
      </c>
      <c r="L2316" s="1">
        <v>647560</v>
      </c>
      <c r="M2316" t="e">
        <f>_xlfn.XLOOKUP(Tabuľka9[[#This Row],[IČO]],#REF!,#REF!)</f>
        <v>#REF!</v>
      </c>
      <c r="N2316" t="e">
        <f>_xlfn.XLOOKUP(Tabuľka9[[#This Row],[IČO]],#REF!,#REF!)</f>
        <v>#REF!</v>
      </c>
    </row>
    <row r="2317" spans="1:14" hidden="1" x14ac:dyDescent="0.35">
      <c r="A2317" t="s">
        <v>84</v>
      </c>
      <c r="B2317" t="s">
        <v>124</v>
      </c>
      <c r="C2317" t="s">
        <v>13</v>
      </c>
      <c r="E2317" s="10">
        <f>IF(COUNTIF(cis_DPH!$B$2:$B$84,B2317)&gt;0,D2317*1.1,IF(COUNTIF(cis_DPH!$B$85:$B$171,B2317)&gt;0,D2317*1.2,"chyba"))</f>
        <v>0</v>
      </c>
      <c r="G2317" s="16" t="e">
        <f>_xlfn.XLOOKUP(Tabuľka9[[#This Row],[položka]],#REF!,#REF!)</f>
        <v>#REF!</v>
      </c>
      <c r="I2317" s="15">
        <f>Tabuľka9[[#This Row],[Aktuálna cena v RZ s DPH]]*Tabuľka9[[#This Row],[Priemerný odber za mesiac]]</f>
        <v>0</v>
      </c>
      <c r="K2317" s="17" t="e">
        <f>Tabuľka9[[#This Row],[Cena za MJ s DPH]]*Tabuľka9[[#This Row],[Predpokladaný odber počas 6 mesiacov]]</f>
        <v>#REF!</v>
      </c>
      <c r="L2317" s="1">
        <v>647560</v>
      </c>
      <c r="M2317" t="e">
        <f>_xlfn.XLOOKUP(Tabuľka9[[#This Row],[IČO]],#REF!,#REF!)</f>
        <v>#REF!</v>
      </c>
      <c r="N2317" t="e">
        <f>_xlfn.XLOOKUP(Tabuľka9[[#This Row],[IČO]],#REF!,#REF!)</f>
        <v>#REF!</v>
      </c>
    </row>
    <row r="2318" spans="1:14" hidden="1" x14ac:dyDescent="0.35">
      <c r="A2318" t="s">
        <v>125</v>
      </c>
      <c r="B2318" t="s">
        <v>126</v>
      </c>
      <c r="C2318" t="s">
        <v>13</v>
      </c>
      <c r="E2318" s="10">
        <f>IF(COUNTIF(cis_DPH!$B$2:$B$84,B2318)&gt;0,D2318*1.1,IF(COUNTIF(cis_DPH!$B$85:$B$171,B2318)&gt;0,D2318*1.2,"chyba"))</f>
        <v>0</v>
      </c>
      <c r="G2318" s="16" t="e">
        <f>_xlfn.XLOOKUP(Tabuľka9[[#This Row],[položka]],#REF!,#REF!)</f>
        <v>#REF!</v>
      </c>
      <c r="I2318" s="15">
        <f>Tabuľka9[[#This Row],[Aktuálna cena v RZ s DPH]]*Tabuľka9[[#This Row],[Priemerný odber za mesiac]]</f>
        <v>0</v>
      </c>
      <c r="K2318" s="17" t="e">
        <f>Tabuľka9[[#This Row],[Cena za MJ s DPH]]*Tabuľka9[[#This Row],[Predpokladaný odber počas 6 mesiacov]]</f>
        <v>#REF!</v>
      </c>
      <c r="L2318" s="1">
        <v>647560</v>
      </c>
      <c r="M2318" t="e">
        <f>_xlfn.XLOOKUP(Tabuľka9[[#This Row],[IČO]],#REF!,#REF!)</f>
        <v>#REF!</v>
      </c>
      <c r="N2318" t="e">
        <f>_xlfn.XLOOKUP(Tabuľka9[[#This Row],[IČO]],#REF!,#REF!)</f>
        <v>#REF!</v>
      </c>
    </row>
    <row r="2319" spans="1:14" hidden="1" x14ac:dyDescent="0.35">
      <c r="A2319" t="s">
        <v>125</v>
      </c>
      <c r="B2319" t="s">
        <v>127</v>
      </c>
      <c r="C2319" t="s">
        <v>13</v>
      </c>
      <c r="D2319" s="9">
        <v>2.99</v>
      </c>
      <c r="E2319" s="10">
        <f>IF(COUNTIF(cis_DPH!$B$2:$B$84,B2319)&gt;0,D2319*1.1,IF(COUNTIF(cis_DPH!$B$85:$B$171,B2319)&gt;0,D2319*1.2,"chyba"))</f>
        <v>3.5880000000000001</v>
      </c>
      <c r="G2319" s="16" t="e">
        <f>_xlfn.XLOOKUP(Tabuľka9[[#This Row],[položka]],#REF!,#REF!)</f>
        <v>#REF!</v>
      </c>
      <c r="H2319">
        <v>50</v>
      </c>
      <c r="I2319" s="15">
        <f>Tabuľka9[[#This Row],[Aktuálna cena v RZ s DPH]]*Tabuľka9[[#This Row],[Priemerný odber za mesiac]]</f>
        <v>179.4</v>
      </c>
      <c r="J2319">
        <v>280</v>
      </c>
      <c r="K2319" s="17" t="e">
        <f>Tabuľka9[[#This Row],[Cena za MJ s DPH]]*Tabuľka9[[#This Row],[Predpokladaný odber počas 6 mesiacov]]</f>
        <v>#REF!</v>
      </c>
      <c r="L2319" s="1">
        <v>647560</v>
      </c>
      <c r="M2319" t="e">
        <f>_xlfn.XLOOKUP(Tabuľka9[[#This Row],[IČO]],#REF!,#REF!)</f>
        <v>#REF!</v>
      </c>
      <c r="N2319" t="e">
        <f>_xlfn.XLOOKUP(Tabuľka9[[#This Row],[IČO]],#REF!,#REF!)</f>
        <v>#REF!</v>
      </c>
    </row>
    <row r="2320" spans="1:14" hidden="1" x14ac:dyDescent="0.35">
      <c r="A2320" t="s">
        <v>125</v>
      </c>
      <c r="B2320" t="s">
        <v>128</v>
      </c>
      <c r="C2320" t="s">
        <v>13</v>
      </c>
      <c r="D2320" s="9">
        <v>3.4</v>
      </c>
      <c r="E2320" s="10">
        <f>IF(COUNTIF(cis_DPH!$B$2:$B$84,B2320)&gt;0,D2320*1.1,IF(COUNTIF(cis_DPH!$B$85:$B$171,B2320)&gt;0,D2320*1.2,"chyba"))</f>
        <v>4.08</v>
      </c>
      <c r="G2320" s="16" t="e">
        <f>_xlfn.XLOOKUP(Tabuľka9[[#This Row],[položka]],#REF!,#REF!)</f>
        <v>#REF!</v>
      </c>
      <c r="H2320">
        <v>18</v>
      </c>
      <c r="I2320" s="15">
        <f>Tabuľka9[[#This Row],[Aktuálna cena v RZ s DPH]]*Tabuľka9[[#This Row],[Priemerný odber za mesiac]]</f>
        <v>73.44</v>
      </c>
      <c r="J2320">
        <v>100</v>
      </c>
      <c r="K2320" s="17" t="e">
        <f>Tabuľka9[[#This Row],[Cena za MJ s DPH]]*Tabuľka9[[#This Row],[Predpokladaný odber počas 6 mesiacov]]</f>
        <v>#REF!</v>
      </c>
      <c r="L2320" s="1">
        <v>647560</v>
      </c>
      <c r="M2320" t="e">
        <f>_xlfn.XLOOKUP(Tabuľka9[[#This Row],[IČO]],#REF!,#REF!)</f>
        <v>#REF!</v>
      </c>
      <c r="N2320" t="e">
        <f>_xlfn.XLOOKUP(Tabuľka9[[#This Row],[IČO]],#REF!,#REF!)</f>
        <v>#REF!</v>
      </c>
    </row>
    <row r="2321" spans="1:14" hidden="1" x14ac:dyDescent="0.35">
      <c r="A2321" t="s">
        <v>125</v>
      </c>
      <c r="B2321" t="s">
        <v>129</v>
      </c>
      <c r="C2321" t="s">
        <v>13</v>
      </c>
      <c r="D2321" s="9">
        <v>4.5</v>
      </c>
      <c r="E2321" s="10">
        <f>IF(COUNTIF(cis_DPH!$B$2:$B$84,B2321)&gt;0,D2321*1.1,IF(COUNTIF(cis_DPH!$B$85:$B$171,B2321)&gt;0,D2321*1.2,"chyba"))</f>
        <v>5.3999999999999995</v>
      </c>
      <c r="G2321" s="16" t="e">
        <f>_xlfn.XLOOKUP(Tabuľka9[[#This Row],[položka]],#REF!,#REF!)</f>
        <v>#REF!</v>
      </c>
      <c r="I2321" s="15">
        <f>Tabuľka9[[#This Row],[Aktuálna cena v RZ s DPH]]*Tabuľka9[[#This Row],[Priemerný odber za mesiac]]</f>
        <v>0</v>
      </c>
      <c r="J2321">
        <v>35</v>
      </c>
      <c r="K2321" s="17" t="e">
        <f>Tabuľka9[[#This Row],[Cena za MJ s DPH]]*Tabuľka9[[#This Row],[Predpokladaný odber počas 6 mesiacov]]</f>
        <v>#REF!</v>
      </c>
      <c r="L2321" s="1">
        <v>647560</v>
      </c>
      <c r="M2321" t="e">
        <f>_xlfn.XLOOKUP(Tabuľka9[[#This Row],[IČO]],#REF!,#REF!)</f>
        <v>#REF!</v>
      </c>
      <c r="N2321" t="e">
        <f>_xlfn.XLOOKUP(Tabuľka9[[#This Row],[IČO]],#REF!,#REF!)</f>
        <v>#REF!</v>
      </c>
    </row>
    <row r="2322" spans="1:14" hidden="1" x14ac:dyDescent="0.35">
      <c r="A2322" t="s">
        <v>125</v>
      </c>
      <c r="B2322" t="s">
        <v>130</v>
      </c>
      <c r="C2322" t="s">
        <v>13</v>
      </c>
      <c r="D2322" s="9">
        <v>4.2</v>
      </c>
      <c r="E2322" s="10">
        <f>IF(COUNTIF(cis_DPH!$B$2:$B$84,B2322)&gt;0,D2322*1.1,IF(COUNTIF(cis_DPH!$B$85:$B$171,B2322)&gt;0,D2322*1.2,"chyba"))</f>
        <v>5.04</v>
      </c>
      <c r="G2322" s="16" t="e">
        <f>_xlfn.XLOOKUP(Tabuľka9[[#This Row],[položka]],#REF!,#REF!)</f>
        <v>#REF!</v>
      </c>
      <c r="H2322">
        <v>26</v>
      </c>
      <c r="I2322" s="15">
        <f>Tabuľka9[[#This Row],[Aktuálna cena v RZ s DPH]]*Tabuľka9[[#This Row],[Priemerný odber za mesiac]]</f>
        <v>131.04</v>
      </c>
      <c r="J2322">
        <v>160</v>
      </c>
      <c r="K2322" s="17" t="e">
        <f>Tabuľka9[[#This Row],[Cena za MJ s DPH]]*Tabuľka9[[#This Row],[Predpokladaný odber počas 6 mesiacov]]</f>
        <v>#REF!</v>
      </c>
      <c r="L2322" s="1">
        <v>647560</v>
      </c>
      <c r="M2322" t="e">
        <f>_xlfn.XLOOKUP(Tabuľka9[[#This Row],[IČO]],#REF!,#REF!)</f>
        <v>#REF!</v>
      </c>
      <c r="N2322" t="e">
        <f>_xlfn.XLOOKUP(Tabuľka9[[#This Row],[IČO]],#REF!,#REF!)</f>
        <v>#REF!</v>
      </c>
    </row>
    <row r="2323" spans="1:14" hidden="1" x14ac:dyDescent="0.35">
      <c r="A2323" t="s">
        <v>125</v>
      </c>
      <c r="B2323" t="s">
        <v>131</v>
      </c>
      <c r="C2323" t="s">
        <v>13</v>
      </c>
      <c r="D2323" s="9">
        <v>2.4</v>
      </c>
      <c r="E2323" s="10">
        <f>IF(COUNTIF(cis_DPH!$B$2:$B$84,B2323)&gt;0,D2323*1.1,IF(COUNTIF(cis_DPH!$B$85:$B$171,B2323)&gt;0,D2323*1.2,"chyba"))</f>
        <v>2.88</v>
      </c>
      <c r="G2323" s="16" t="e">
        <f>_xlfn.XLOOKUP(Tabuľka9[[#This Row],[položka]],#REF!,#REF!)</f>
        <v>#REF!</v>
      </c>
      <c r="H2323">
        <v>8</v>
      </c>
      <c r="I2323" s="15">
        <f>Tabuľka9[[#This Row],[Aktuálna cena v RZ s DPH]]*Tabuľka9[[#This Row],[Priemerný odber za mesiac]]</f>
        <v>23.04</v>
      </c>
      <c r="J2323">
        <v>50</v>
      </c>
      <c r="K2323" s="17" t="e">
        <f>Tabuľka9[[#This Row],[Cena za MJ s DPH]]*Tabuľka9[[#This Row],[Predpokladaný odber počas 6 mesiacov]]</f>
        <v>#REF!</v>
      </c>
      <c r="L2323" s="1">
        <v>647560</v>
      </c>
      <c r="M2323" t="e">
        <f>_xlfn.XLOOKUP(Tabuľka9[[#This Row],[IČO]],#REF!,#REF!)</f>
        <v>#REF!</v>
      </c>
      <c r="N2323" t="e">
        <f>_xlfn.XLOOKUP(Tabuľka9[[#This Row],[IČO]],#REF!,#REF!)</f>
        <v>#REF!</v>
      </c>
    </row>
    <row r="2324" spans="1:14" hidden="1" x14ac:dyDescent="0.35">
      <c r="A2324" t="s">
        <v>125</v>
      </c>
      <c r="B2324" t="s">
        <v>132</v>
      </c>
      <c r="C2324" t="s">
        <v>13</v>
      </c>
      <c r="E2324" s="10">
        <f>IF(COUNTIF(cis_DPH!$B$2:$B$84,B2324)&gt;0,D2324*1.1,IF(COUNTIF(cis_DPH!$B$85:$B$171,B2324)&gt;0,D2324*1.2,"chyba"))</f>
        <v>0</v>
      </c>
      <c r="G2324" s="16" t="e">
        <f>_xlfn.XLOOKUP(Tabuľka9[[#This Row],[položka]],#REF!,#REF!)</f>
        <v>#REF!</v>
      </c>
      <c r="I2324" s="15">
        <f>Tabuľka9[[#This Row],[Aktuálna cena v RZ s DPH]]*Tabuľka9[[#This Row],[Priemerný odber za mesiac]]</f>
        <v>0</v>
      </c>
      <c r="K2324" s="17" t="e">
        <f>Tabuľka9[[#This Row],[Cena za MJ s DPH]]*Tabuľka9[[#This Row],[Predpokladaný odber počas 6 mesiacov]]</f>
        <v>#REF!</v>
      </c>
      <c r="L2324" s="1">
        <v>647560</v>
      </c>
      <c r="M2324" t="e">
        <f>_xlfn.XLOOKUP(Tabuľka9[[#This Row],[IČO]],#REF!,#REF!)</f>
        <v>#REF!</v>
      </c>
      <c r="N2324" t="e">
        <f>_xlfn.XLOOKUP(Tabuľka9[[#This Row],[IČO]],#REF!,#REF!)</f>
        <v>#REF!</v>
      </c>
    </row>
    <row r="2325" spans="1:14" hidden="1" x14ac:dyDescent="0.35">
      <c r="A2325" t="s">
        <v>125</v>
      </c>
      <c r="B2325" t="s">
        <v>133</v>
      </c>
      <c r="C2325" t="s">
        <v>13</v>
      </c>
      <c r="D2325" s="9">
        <v>4.2</v>
      </c>
      <c r="E2325" s="10">
        <f>IF(COUNTIF(cis_DPH!$B$2:$B$84,B2325)&gt;0,D2325*1.1,IF(COUNTIF(cis_DPH!$B$85:$B$171,B2325)&gt;0,D2325*1.2,"chyba"))</f>
        <v>5.04</v>
      </c>
      <c r="G2325" s="16" t="e">
        <f>_xlfn.XLOOKUP(Tabuľka9[[#This Row],[položka]],#REF!,#REF!)</f>
        <v>#REF!</v>
      </c>
      <c r="H2325">
        <v>7</v>
      </c>
      <c r="I2325" s="15">
        <f>Tabuľka9[[#This Row],[Aktuálna cena v RZ s DPH]]*Tabuľka9[[#This Row],[Priemerný odber za mesiac]]</f>
        <v>35.28</v>
      </c>
      <c r="J2325">
        <v>44</v>
      </c>
      <c r="K2325" s="17" t="e">
        <f>Tabuľka9[[#This Row],[Cena za MJ s DPH]]*Tabuľka9[[#This Row],[Predpokladaný odber počas 6 mesiacov]]</f>
        <v>#REF!</v>
      </c>
      <c r="L2325" s="1">
        <v>647560</v>
      </c>
      <c r="M2325" t="e">
        <f>_xlfn.XLOOKUP(Tabuľka9[[#This Row],[IČO]],#REF!,#REF!)</f>
        <v>#REF!</v>
      </c>
      <c r="N2325" t="e">
        <f>_xlfn.XLOOKUP(Tabuľka9[[#This Row],[IČO]],#REF!,#REF!)</f>
        <v>#REF!</v>
      </c>
    </row>
    <row r="2326" spans="1:14" hidden="1" x14ac:dyDescent="0.35">
      <c r="A2326" t="s">
        <v>125</v>
      </c>
      <c r="B2326" t="s">
        <v>134</v>
      </c>
      <c r="C2326" t="s">
        <v>13</v>
      </c>
      <c r="E2326" s="10">
        <f>IF(COUNTIF(cis_DPH!$B$2:$B$84,B2326)&gt;0,D2326*1.1,IF(COUNTIF(cis_DPH!$B$85:$B$171,B2326)&gt;0,D2326*1.2,"chyba"))</f>
        <v>0</v>
      </c>
      <c r="G2326" s="16" t="e">
        <f>_xlfn.XLOOKUP(Tabuľka9[[#This Row],[položka]],#REF!,#REF!)</f>
        <v>#REF!</v>
      </c>
      <c r="I2326" s="15">
        <f>Tabuľka9[[#This Row],[Aktuálna cena v RZ s DPH]]*Tabuľka9[[#This Row],[Priemerný odber za mesiac]]</f>
        <v>0</v>
      </c>
      <c r="K2326" s="17" t="e">
        <f>Tabuľka9[[#This Row],[Cena za MJ s DPH]]*Tabuľka9[[#This Row],[Predpokladaný odber počas 6 mesiacov]]</f>
        <v>#REF!</v>
      </c>
      <c r="L2326" s="1">
        <v>647560</v>
      </c>
      <c r="M2326" t="e">
        <f>_xlfn.XLOOKUP(Tabuľka9[[#This Row],[IČO]],#REF!,#REF!)</f>
        <v>#REF!</v>
      </c>
      <c r="N2326" t="e">
        <f>_xlfn.XLOOKUP(Tabuľka9[[#This Row],[IČO]],#REF!,#REF!)</f>
        <v>#REF!</v>
      </c>
    </row>
    <row r="2327" spans="1:14" hidden="1" x14ac:dyDescent="0.35">
      <c r="A2327" t="s">
        <v>125</v>
      </c>
      <c r="B2327" t="s">
        <v>135</v>
      </c>
      <c r="C2327" t="s">
        <v>13</v>
      </c>
      <c r="D2327" s="9">
        <v>2.99</v>
      </c>
      <c r="E2327" s="10">
        <f>IF(COUNTIF(cis_DPH!$B$2:$B$84,B2327)&gt;0,D2327*1.1,IF(COUNTIF(cis_DPH!$B$85:$B$171,B2327)&gt;0,D2327*1.2,"chyba"))</f>
        <v>3.5880000000000001</v>
      </c>
      <c r="G2327" s="16" t="e">
        <f>_xlfn.XLOOKUP(Tabuľka9[[#This Row],[položka]],#REF!,#REF!)</f>
        <v>#REF!</v>
      </c>
      <c r="H2327">
        <v>14</v>
      </c>
      <c r="I2327" s="15">
        <f>Tabuľka9[[#This Row],[Aktuálna cena v RZ s DPH]]*Tabuľka9[[#This Row],[Priemerný odber za mesiac]]</f>
        <v>50.231999999999999</v>
      </c>
      <c r="J2327">
        <v>80</v>
      </c>
      <c r="K2327" s="17" t="e">
        <f>Tabuľka9[[#This Row],[Cena za MJ s DPH]]*Tabuľka9[[#This Row],[Predpokladaný odber počas 6 mesiacov]]</f>
        <v>#REF!</v>
      </c>
      <c r="L2327" s="1">
        <v>647560</v>
      </c>
      <c r="M2327" t="e">
        <f>_xlfn.XLOOKUP(Tabuľka9[[#This Row],[IČO]],#REF!,#REF!)</f>
        <v>#REF!</v>
      </c>
      <c r="N2327" t="e">
        <f>_xlfn.XLOOKUP(Tabuľka9[[#This Row],[IČO]],#REF!,#REF!)</f>
        <v>#REF!</v>
      </c>
    </row>
    <row r="2328" spans="1:14" hidden="1" x14ac:dyDescent="0.35">
      <c r="A2328" t="s">
        <v>125</v>
      </c>
      <c r="B2328" t="s">
        <v>136</v>
      </c>
      <c r="C2328" t="s">
        <v>13</v>
      </c>
      <c r="E2328" s="10">
        <f>IF(COUNTIF(cis_DPH!$B$2:$B$84,B2328)&gt;0,D2328*1.1,IF(COUNTIF(cis_DPH!$B$85:$B$171,B2328)&gt;0,D2328*1.2,"chyba"))</f>
        <v>0</v>
      </c>
      <c r="G2328" s="16" t="e">
        <f>_xlfn.XLOOKUP(Tabuľka9[[#This Row],[položka]],#REF!,#REF!)</f>
        <v>#REF!</v>
      </c>
      <c r="I2328" s="15">
        <f>Tabuľka9[[#This Row],[Aktuálna cena v RZ s DPH]]*Tabuľka9[[#This Row],[Priemerný odber za mesiac]]</f>
        <v>0</v>
      </c>
      <c r="K2328" s="17" t="e">
        <f>Tabuľka9[[#This Row],[Cena za MJ s DPH]]*Tabuľka9[[#This Row],[Predpokladaný odber počas 6 mesiacov]]</f>
        <v>#REF!</v>
      </c>
      <c r="L2328" s="1">
        <v>647560</v>
      </c>
      <c r="M2328" t="e">
        <f>_xlfn.XLOOKUP(Tabuľka9[[#This Row],[IČO]],#REF!,#REF!)</f>
        <v>#REF!</v>
      </c>
      <c r="N2328" t="e">
        <f>_xlfn.XLOOKUP(Tabuľka9[[#This Row],[IČO]],#REF!,#REF!)</f>
        <v>#REF!</v>
      </c>
    </row>
    <row r="2329" spans="1:14" hidden="1" x14ac:dyDescent="0.35">
      <c r="A2329" t="s">
        <v>125</v>
      </c>
      <c r="B2329" t="s">
        <v>137</v>
      </c>
      <c r="C2329" t="s">
        <v>13</v>
      </c>
      <c r="E2329" s="10">
        <f>IF(COUNTIF(cis_DPH!$B$2:$B$84,B2329)&gt;0,D2329*1.1,IF(COUNTIF(cis_DPH!$B$85:$B$171,B2329)&gt;0,D2329*1.2,"chyba"))</f>
        <v>0</v>
      </c>
      <c r="G2329" s="16" t="e">
        <f>_xlfn.XLOOKUP(Tabuľka9[[#This Row],[položka]],#REF!,#REF!)</f>
        <v>#REF!</v>
      </c>
      <c r="I2329" s="15">
        <f>Tabuľka9[[#This Row],[Aktuálna cena v RZ s DPH]]*Tabuľka9[[#This Row],[Priemerný odber za mesiac]]</f>
        <v>0</v>
      </c>
      <c r="K2329" s="17" t="e">
        <f>Tabuľka9[[#This Row],[Cena za MJ s DPH]]*Tabuľka9[[#This Row],[Predpokladaný odber počas 6 mesiacov]]</f>
        <v>#REF!</v>
      </c>
      <c r="L2329" s="1">
        <v>647560</v>
      </c>
      <c r="M2329" t="e">
        <f>_xlfn.XLOOKUP(Tabuľka9[[#This Row],[IČO]],#REF!,#REF!)</f>
        <v>#REF!</v>
      </c>
      <c r="N2329" t="e">
        <f>_xlfn.XLOOKUP(Tabuľka9[[#This Row],[IČO]],#REF!,#REF!)</f>
        <v>#REF!</v>
      </c>
    </row>
    <row r="2330" spans="1:14" hidden="1" x14ac:dyDescent="0.35">
      <c r="A2330" t="s">
        <v>125</v>
      </c>
      <c r="B2330" t="s">
        <v>138</v>
      </c>
      <c r="C2330" t="s">
        <v>13</v>
      </c>
      <c r="E2330" s="10">
        <f>IF(COUNTIF(cis_DPH!$B$2:$B$84,B2330)&gt;0,D2330*1.1,IF(COUNTIF(cis_DPH!$B$85:$B$171,B2330)&gt;0,D2330*1.2,"chyba"))</f>
        <v>0</v>
      </c>
      <c r="G2330" s="16" t="e">
        <f>_xlfn.XLOOKUP(Tabuľka9[[#This Row],[položka]],#REF!,#REF!)</f>
        <v>#REF!</v>
      </c>
      <c r="I2330" s="15">
        <f>Tabuľka9[[#This Row],[Aktuálna cena v RZ s DPH]]*Tabuľka9[[#This Row],[Priemerný odber za mesiac]]</f>
        <v>0</v>
      </c>
      <c r="K2330" s="17" t="e">
        <f>Tabuľka9[[#This Row],[Cena za MJ s DPH]]*Tabuľka9[[#This Row],[Predpokladaný odber počas 6 mesiacov]]</f>
        <v>#REF!</v>
      </c>
      <c r="L2330" s="1">
        <v>647560</v>
      </c>
      <c r="M2330" t="e">
        <f>_xlfn.XLOOKUP(Tabuľka9[[#This Row],[IČO]],#REF!,#REF!)</f>
        <v>#REF!</v>
      </c>
      <c r="N2330" t="e">
        <f>_xlfn.XLOOKUP(Tabuľka9[[#This Row],[IČO]],#REF!,#REF!)</f>
        <v>#REF!</v>
      </c>
    </row>
    <row r="2331" spans="1:14" hidden="1" x14ac:dyDescent="0.35">
      <c r="A2331" t="s">
        <v>125</v>
      </c>
      <c r="B2331" t="s">
        <v>139</v>
      </c>
      <c r="C2331" t="s">
        <v>13</v>
      </c>
      <c r="E2331" s="10">
        <f>IF(COUNTIF(cis_DPH!$B$2:$B$84,B2331)&gt;0,D2331*1.1,IF(COUNTIF(cis_DPH!$B$85:$B$171,B2331)&gt;0,D2331*1.2,"chyba"))</f>
        <v>0</v>
      </c>
      <c r="G2331" s="16" t="e">
        <f>_xlfn.XLOOKUP(Tabuľka9[[#This Row],[položka]],#REF!,#REF!)</f>
        <v>#REF!</v>
      </c>
      <c r="I2331" s="15">
        <f>Tabuľka9[[#This Row],[Aktuálna cena v RZ s DPH]]*Tabuľka9[[#This Row],[Priemerný odber za mesiac]]</f>
        <v>0</v>
      </c>
      <c r="K2331" s="17" t="e">
        <f>Tabuľka9[[#This Row],[Cena za MJ s DPH]]*Tabuľka9[[#This Row],[Predpokladaný odber počas 6 mesiacov]]</f>
        <v>#REF!</v>
      </c>
      <c r="L2331" s="1">
        <v>647560</v>
      </c>
      <c r="M2331" t="e">
        <f>_xlfn.XLOOKUP(Tabuľka9[[#This Row],[IČO]],#REF!,#REF!)</f>
        <v>#REF!</v>
      </c>
      <c r="N2331" t="e">
        <f>_xlfn.XLOOKUP(Tabuľka9[[#This Row],[IČO]],#REF!,#REF!)</f>
        <v>#REF!</v>
      </c>
    </row>
    <row r="2332" spans="1:14" hidden="1" x14ac:dyDescent="0.35">
      <c r="A2332" t="s">
        <v>125</v>
      </c>
      <c r="B2332" t="s">
        <v>140</v>
      </c>
      <c r="C2332" t="s">
        <v>13</v>
      </c>
      <c r="E2332" s="10">
        <f>IF(COUNTIF(cis_DPH!$B$2:$B$84,B2332)&gt;0,D2332*1.1,IF(COUNTIF(cis_DPH!$B$85:$B$171,B2332)&gt;0,D2332*1.2,"chyba"))</f>
        <v>0</v>
      </c>
      <c r="G2332" s="16" t="e">
        <f>_xlfn.XLOOKUP(Tabuľka9[[#This Row],[položka]],#REF!,#REF!)</f>
        <v>#REF!</v>
      </c>
      <c r="I2332" s="15">
        <f>Tabuľka9[[#This Row],[Aktuálna cena v RZ s DPH]]*Tabuľka9[[#This Row],[Priemerný odber za mesiac]]</f>
        <v>0</v>
      </c>
      <c r="K2332" s="17" t="e">
        <f>Tabuľka9[[#This Row],[Cena za MJ s DPH]]*Tabuľka9[[#This Row],[Predpokladaný odber počas 6 mesiacov]]</f>
        <v>#REF!</v>
      </c>
      <c r="L2332" s="1">
        <v>647560</v>
      </c>
      <c r="M2332" t="e">
        <f>_xlfn.XLOOKUP(Tabuľka9[[#This Row],[IČO]],#REF!,#REF!)</f>
        <v>#REF!</v>
      </c>
      <c r="N2332" t="e">
        <f>_xlfn.XLOOKUP(Tabuľka9[[#This Row],[IČO]],#REF!,#REF!)</f>
        <v>#REF!</v>
      </c>
    </row>
    <row r="2333" spans="1:14" hidden="1" x14ac:dyDescent="0.35">
      <c r="A2333" t="s">
        <v>125</v>
      </c>
      <c r="B2333" t="s">
        <v>141</v>
      </c>
      <c r="C2333" t="s">
        <v>13</v>
      </c>
      <c r="E2333" s="10">
        <f>IF(COUNTIF(cis_DPH!$B$2:$B$84,B2333)&gt;0,D2333*1.1,IF(COUNTIF(cis_DPH!$B$85:$B$171,B2333)&gt;0,D2333*1.2,"chyba"))</f>
        <v>0</v>
      </c>
      <c r="G2333" s="16" t="e">
        <f>_xlfn.XLOOKUP(Tabuľka9[[#This Row],[položka]],#REF!,#REF!)</f>
        <v>#REF!</v>
      </c>
      <c r="I2333" s="15">
        <f>Tabuľka9[[#This Row],[Aktuálna cena v RZ s DPH]]*Tabuľka9[[#This Row],[Priemerný odber za mesiac]]</f>
        <v>0</v>
      </c>
      <c r="K2333" s="17" t="e">
        <f>Tabuľka9[[#This Row],[Cena za MJ s DPH]]*Tabuľka9[[#This Row],[Predpokladaný odber počas 6 mesiacov]]</f>
        <v>#REF!</v>
      </c>
      <c r="L2333" s="1">
        <v>647560</v>
      </c>
      <c r="M2333" t="e">
        <f>_xlfn.XLOOKUP(Tabuľka9[[#This Row],[IČO]],#REF!,#REF!)</f>
        <v>#REF!</v>
      </c>
      <c r="N2333" t="e">
        <f>_xlfn.XLOOKUP(Tabuľka9[[#This Row],[IČO]],#REF!,#REF!)</f>
        <v>#REF!</v>
      </c>
    </row>
    <row r="2334" spans="1:14" hidden="1" x14ac:dyDescent="0.35">
      <c r="A2334" t="s">
        <v>125</v>
      </c>
      <c r="B2334" t="s">
        <v>142</v>
      </c>
      <c r="C2334" t="s">
        <v>13</v>
      </c>
      <c r="E2334" s="10">
        <f>IF(COUNTIF(cis_DPH!$B$2:$B$84,B2334)&gt;0,D2334*1.1,IF(COUNTIF(cis_DPH!$B$85:$B$171,B2334)&gt;0,D2334*1.2,"chyba"))</f>
        <v>0</v>
      </c>
      <c r="G2334" s="16" t="e">
        <f>_xlfn.XLOOKUP(Tabuľka9[[#This Row],[položka]],#REF!,#REF!)</f>
        <v>#REF!</v>
      </c>
      <c r="I2334" s="15">
        <f>Tabuľka9[[#This Row],[Aktuálna cena v RZ s DPH]]*Tabuľka9[[#This Row],[Priemerný odber za mesiac]]</f>
        <v>0</v>
      </c>
      <c r="K2334" s="17" t="e">
        <f>Tabuľka9[[#This Row],[Cena za MJ s DPH]]*Tabuľka9[[#This Row],[Predpokladaný odber počas 6 mesiacov]]</f>
        <v>#REF!</v>
      </c>
      <c r="L2334" s="1">
        <v>647560</v>
      </c>
      <c r="M2334" t="e">
        <f>_xlfn.XLOOKUP(Tabuľka9[[#This Row],[IČO]],#REF!,#REF!)</f>
        <v>#REF!</v>
      </c>
      <c r="N2334" t="e">
        <f>_xlfn.XLOOKUP(Tabuľka9[[#This Row],[IČO]],#REF!,#REF!)</f>
        <v>#REF!</v>
      </c>
    </row>
    <row r="2335" spans="1:14" hidden="1" x14ac:dyDescent="0.35">
      <c r="A2335" t="s">
        <v>125</v>
      </c>
      <c r="B2335" t="s">
        <v>143</v>
      </c>
      <c r="C2335" t="s">
        <v>13</v>
      </c>
      <c r="E2335" s="10">
        <f>IF(COUNTIF(cis_DPH!$B$2:$B$84,B2335)&gt;0,D2335*1.1,IF(COUNTIF(cis_DPH!$B$85:$B$171,B2335)&gt;0,D2335*1.2,"chyba"))</f>
        <v>0</v>
      </c>
      <c r="G2335" s="16" t="e">
        <f>_xlfn.XLOOKUP(Tabuľka9[[#This Row],[položka]],#REF!,#REF!)</f>
        <v>#REF!</v>
      </c>
      <c r="I2335" s="15">
        <f>Tabuľka9[[#This Row],[Aktuálna cena v RZ s DPH]]*Tabuľka9[[#This Row],[Priemerný odber za mesiac]]</f>
        <v>0</v>
      </c>
      <c r="K2335" s="17" t="e">
        <f>Tabuľka9[[#This Row],[Cena za MJ s DPH]]*Tabuľka9[[#This Row],[Predpokladaný odber počas 6 mesiacov]]</f>
        <v>#REF!</v>
      </c>
      <c r="L2335" s="1">
        <v>647560</v>
      </c>
      <c r="M2335" t="e">
        <f>_xlfn.XLOOKUP(Tabuľka9[[#This Row],[IČO]],#REF!,#REF!)</f>
        <v>#REF!</v>
      </c>
      <c r="N2335" t="e">
        <f>_xlfn.XLOOKUP(Tabuľka9[[#This Row],[IČO]],#REF!,#REF!)</f>
        <v>#REF!</v>
      </c>
    </row>
    <row r="2336" spans="1:14" hidden="1" x14ac:dyDescent="0.35">
      <c r="A2336" t="s">
        <v>125</v>
      </c>
      <c r="B2336" t="s">
        <v>144</v>
      </c>
      <c r="C2336" t="s">
        <v>13</v>
      </c>
      <c r="D2336" s="9">
        <v>4.5999999999999996</v>
      </c>
      <c r="E2336" s="10">
        <f>IF(COUNTIF(cis_DPH!$B$2:$B$84,B2336)&gt;0,D2336*1.1,IF(COUNTIF(cis_DPH!$B$85:$B$171,B2336)&gt;0,D2336*1.2,"chyba"))</f>
        <v>5.52</v>
      </c>
      <c r="G2336" s="16" t="e">
        <f>_xlfn.XLOOKUP(Tabuľka9[[#This Row],[položka]],#REF!,#REF!)</f>
        <v>#REF!</v>
      </c>
      <c r="I2336" s="15">
        <f>Tabuľka9[[#This Row],[Aktuálna cena v RZ s DPH]]*Tabuľka9[[#This Row],[Priemerný odber za mesiac]]</f>
        <v>0</v>
      </c>
      <c r="J2336">
        <v>21</v>
      </c>
      <c r="K2336" s="17" t="e">
        <f>Tabuľka9[[#This Row],[Cena za MJ s DPH]]*Tabuľka9[[#This Row],[Predpokladaný odber počas 6 mesiacov]]</f>
        <v>#REF!</v>
      </c>
      <c r="L2336" s="1">
        <v>647560</v>
      </c>
      <c r="M2336" t="e">
        <f>_xlfn.XLOOKUP(Tabuľka9[[#This Row],[IČO]],#REF!,#REF!)</f>
        <v>#REF!</v>
      </c>
      <c r="N2336" t="e">
        <f>_xlfn.XLOOKUP(Tabuľka9[[#This Row],[IČO]],#REF!,#REF!)</f>
        <v>#REF!</v>
      </c>
    </row>
    <row r="2337" spans="1:14" hidden="1" x14ac:dyDescent="0.35">
      <c r="A2337" t="s">
        <v>125</v>
      </c>
      <c r="B2337" t="s">
        <v>145</v>
      </c>
      <c r="C2337" t="s">
        <v>13</v>
      </c>
      <c r="E2337" s="10">
        <f>IF(COUNTIF(cis_DPH!$B$2:$B$84,B2337)&gt;0,D2337*1.1,IF(COUNTIF(cis_DPH!$B$85:$B$171,B2337)&gt;0,D2337*1.2,"chyba"))</f>
        <v>0</v>
      </c>
      <c r="G2337" s="16" t="e">
        <f>_xlfn.XLOOKUP(Tabuľka9[[#This Row],[položka]],#REF!,#REF!)</f>
        <v>#REF!</v>
      </c>
      <c r="I2337" s="15">
        <f>Tabuľka9[[#This Row],[Aktuálna cena v RZ s DPH]]*Tabuľka9[[#This Row],[Priemerný odber za mesiac]]</f>
        <v>0</v>
      </c>
      <c r="K2337" s="17" t="e">
        <f>Tabuľka9[[#This Row],[Cena za MJ s DPH]]*Tabuľka9[[#This Row],[Predpokladaný odber počas 6 mesiacov]]</f>
        <v>#REF!</v>
      </c>
      <c r="L2337" s="1">
        <v>647560</v>
      </c>
      <c r="M2337" t="e">
        <f>_xlfn.XLOOKUP(Tabuľka9[[#This Row],[IČO]],#REF!,#REF!)</f>
        <v>#REF!</v>
      </c>
      <c r="N2337" t="e">
        <f>_xlfn.XLOOKUP(Tabuľka9[[#This Row],[IČO]],#REF!,#REF!)</f>
        <v>#REF!</v>
      </c>
    </row>
    <row r="2338" spans="1:14" hidden="1" x14ac:dyDescent="0.35">
      <c r="A2338" t="s">
        <v>125</v>
      </c>
      <c r="B2338" t="s">
        <v>146</v>
      </c>
      <c r="C2338" t="s">
        <v>13</v>
      </c>
      <c r="E2338" s="10">
        <f>IF(COUNTIF(cis_DPH!$B$2:$B$84,B2338)&gt;0,D2338*1.1,IF(COUNTIF(cis_DPH!$B$85:$B$171,B2338)&gt;0,D2338*1.2,"chyba"))</f>
        <v>0</v>
      </c>
      <c r="G2338" s="16" t="e">
        <f>_xlfn.XLOOKUP(Tabuľka9[[#This Row],[položka]],#REF!,#REF!)</f>
        <v>#REF!</v>
      </c>
      <c r="I2338" s="15">
        <f>Tabuľka9[[#This Row],[Aktuálna cena v RZ s DPH]]*Tabuľka9[[#This Row],[Priemerný odber za mesiac]]</f>
        <v>0</v>
      </c>
      <c r="K2338" s="17" t="e">
        <f>Tabuľka9[[#This Row],[Cena za MJ s DPH]]*Tabuľka9[[#This Row],[Predpokladaný odber počas 6 mesiacov]]</f>
        <v>#REF!</v>
      </c>
      <c r="L2338" s="1">
        <v>647560</v>
      </c>
      <c r="M2338" t="e">
        <f>_xlfn.XLOOKUP(Tabuľka9[[#This Row],[IČO]],#REF!,#REF!)</f>
        <v>#REF!</v>
      </c>
      <c r="N2338" t="e">
        <f>_xlfn.XLOOKUP(Tabuľka9[[#This Row],[IČO]],#REF!,#REF!)</f>
        <v>#REF!</v>
      </c>
    </row>
    <row r="2339" spans="1:14" hidden="1" x14ac:dyDescent="0.35">
      <c r="A2339" t="s">
        <v>125</v>
      </c>
      <c r="B2339" t="s">
        <v>147</v>
      </c>
      <c r="C2339" t="s">
        <v>13</v>
      </c>
      <c r="D2339" s="9">
        <v>3.5</v>
      </c>
      <c r="E2339" s="10">
        <f>IF(COUNTIF(cis_DPH!$B$2:$B$84,B2339)&gt;0,D2339*1.1,IF(COUNTIF(cis_DPH!$B$85:$B$171,B2339)&gt;0,D2339*1.2,"chyba"))</f>
        <v>4.2</v>
      </c>
      <c r="G2339" s="16" t="e">
        <f>_xlfn.XLOOKUP(Tabuľka9[[#This Row],[položka]],#REF!,#REF!)</f>
        <v>#REF!</v>
      </c>
      <c r="H2339">
        <v>43</v>
      </c>
      <c r="I2339" s="15">
        <f>Tabuľka9[[#This Row],[Aktuálna cena v RZ s DPH]]*Tabuľka9[[#This Row],[Priemerný odber za mesiac]]</f>
        <v>180.6</v>
      </c>
      <c r="J2339">
        <v>250</v>
      </c>
      <c r="K2339" s="17" t="e">
        <f>Tabuľka9[[#This Row],[Cena za MJ s DPH]]*Tabuľka9[[#This Row],[Predpokladaný odber počas 6 mesiacov]]</f>
        <v>#REF!</v>
      </c>
      <c r="L2339" s="1">
        <v>647560</v>
      </c>
      <c r="M2339" t="e">
        <f>_xlfn.XLOOKUP(Tabuľka9[[#This Row],[IČO]],#REF!,#REF!)</f>
        <v>#REF!</v>
      </c>
      <c r="N2339" t="e">
        <f>_xlfn.XLOOKUP(Tabuľka9[[#This Row],[IČO]],#REF!,#REF!)</f>
        <v>#REF!</v>
      </c>
    </row>
    <row r="2340" spans="1:14" hidden="1" x14ac:dyDescent="0.35">
      <c r="A2340" t="s">
        <v>125</v>
      </c>
      <c r="B2340" t="s">
        <v>148</v>
      </c>
      <c r="C2340" t="s">
        <v>13</v>
      </c>
      <c r="E2340" s="10">
        <f>IF(COUNTIF(cis_DPH!$B$2:$B$84,B2340)&gt;0,D2340*1.1,IF(COUNTIF(cis_DPH!$B$85:$B$171,B2340)&gt;0,D2340*1.2,"chyba"))</f>
        <v>0</v>
      </c>
      <c r="G2340" s="16" t="e">
        <f>_xlfn.XLOOKUP(Tabuľka9[[#This Row],[položka]],#REF!,#REF!)</f>
        <v>#REF!</v>
      </c>
      <c r="I2340" s="15">
        <f>Tabuľka9[[#This Row],[Aktuálna cena v RZ s DPH]]*Tabuľka9[[#This Row],[Priemerný odber za mesiac]]</f>
        <v>0</v>
      </c>
      <c r="K2340" s="17" t="e">
        <f>Tabuľka9[[#This Row],[Cena za MJ s DPH]]*Tabuľka9[[#This Row],[Predpokladaný odber počas 6 mesiacov]]</f>
        <v>#REF!</v>
      </c>
      <c r="L2340" s="1">
        <v>647560</v>
      </c>
      <c r="M2340" t="e">
        <f>_xlfn.XLOOKUP(Tabuľka9[[#This Row],[IČO]],#REF!,#REF!)</f>
        <v>#REF!</v>
      </c>
      <c r="N2340" t="e">
        <f>_xlfn.XLOOKUP(Tabuľka9[[#This Row],[IČO]],#REF!,#REF!)</f>
        <v>#REF!</v>
      </c>
    </row>
    <row r="2341" spans="1:14" hidden="1" x14ac:dyDescent="0.35">
      <c r="A2341" t="s">
        <v>125</v>
      </c>
      <c r="B2341" t="s">
        <v>149</v>
      </c>
      <c r="C2341" t="s">
        <v>13</v>
      </c>
      <c r="E2341" s="10">
        <f>IF(COUNTIF(cis_DPH!$B$2:$B$84,B2341)&gt;0,D2341*1.1,IF(COUNTIF(cis_DPH!$B$85:$B$171,B2341)&gt;0,D2341*1.2,"chyba"))</f>
        <v>0</v>
      </c>
      <c r="G2341" s="16" t="e">
        <f>_xlfn.XLOOKUP(Tabuľka9[[#This Row],[položka]],#REF!,#REF!)</f>
        <v>#REF!</v>
      </c>
      <c r="I2341" s="15">
        <f>Tabuľka9[[#This Row],[Aktuálna cena v RZ s DPH]]*Tabuľka9[[#This Row],[Priemerný odber za mesiac]]</f>
        <v>0</v>
      </c>
      <c r="K2341" s="17" t="e">
        <f>Tabuľka9[[#This Row],[Cena za MJ s DPH]]*Tabuľka9[[#This Row],[Predpokladaný odber počas 6 mesiacov]]</f>
        <v>#REF!</v>
      </c>
      <c r="L2341" s="1">
        <v>647560</v>
      </c>
      <c r="M2341" t="e">
        <f>_xlfn.XLOOKUP(Tabuľka9[[#This Row],[IČO]],#REF!,#REF!)</f>
        <v>#REF!</v>
      </c>
      <c r="N2341" t="e">
        <f>_xlfn.XLOOKUP(Tabuľka9[[#This Row],[IČO]],#REF!,#REF!)</f>
        <v>#REF!</v>
      </c>
    </row>
    <row r="2342" spans="1:14" hidden="1" x14ac:dyDescent="0.35">
      <c r="A2342" t="s">
        <v>125</v>
      </c>
      <c r="B2342" t="s">
        <v>150</v>
      </c>
      <c r="C2342" t="s">
        <v>13</v>
      </c>
      <c r="E2342" s="10">
        <f>IF(COUNTIF(cis_DPH!$B$2:$B$84,B2342)&gt;0,D2342*1.1,IF(COUNTIF(cis_DPH!$B$85:$B$171,B2342)&gt;0,D2342*1.2,"chyba"))</f>
        <v>0</v>
      </c>
      <c r="G2342" s="16" t="e">
        <f>_xlfn.XLOOKUP(Tabuľka9[[#This Row],[položka]],#REF!,#REF!)</f>
        <v>#REF!</v>
      </c>
      <c r="I2342" s="15">
        <f>Tabuľka9[[#This Row],[Aktuálna cena v RZ s DPH]]*Tabuľka9[[#This Row],[Priemerný odber za mesiac]]</f>
        <v>0</v>
      </c>
      <c r="K2342" s="17" t="e">
        <f>Tabuľka9[[#This Row],[Cena za MJ s DPH]]*Tabuľka9[[#This Row],[Predpokladaný odber počas 6 mesiacov]]</f>
        <v>#REF!</v>
      </c>
      <c r="L2342" s="1">
        <v>647560</v>
      </c>
      <c r="M2342" t="e">
        <f>_xlfn.XLOOKUP(Tabuľka9[[#This Row],[IČO]],#REF!,#REF!)</f>
        <v>#REF!</v>
      </c>
      <c r="N2342" t="e">
        <f>_xlfn.XLOOKUP(Tabuľka9[[#This Row],[IČO]],#REF!,#REF!)</f>
        <v>#REF!</v>
      </c>
    </row>
    <row r="2343" spans="1:14" hidden="1" x14ac:dyDescent="0.35">
      <c r="A2343" t="s">
        <v>125</v>
      </c>
      <c r="B2343" t="s">
        <v>151</v>
      </c>
      <c r="C2343" t="s">
        <v>13</v>
      </c>
      <c r="D2343" s="9">
        <v>3.9</v>
      </c>
      <c r="E2343" s="10">
        <f>IF(COUNTIF(cis_DPH!$B$2:$B$84,B2343)&gt;0,D2343*1.1,IF(COUNTIF(cis_DPH!$B$85:$B$171,B2343)&gt;0,D2343*1.2,"chyba"))</f>
        <v>4.68</v>
      </c>
      <c r="G2343" s="16" t="e">
        <f>_xlfn.XLOOKUP(Tabuľka9[[#This Row],[položka]],#REF!,#REF!)</f>
        <v>#REF!</v>
      </c>
      <c r="I2343" s="15">
        <f>Tabuľka9[[#This Row],[Aktuálna cena v RZ s DPH]]*Tabuľka9[[#This Row],[Priemerný odber za mesiac]]</f>
        <v>0</v>
      </c>
      <c r="J2343">
        <v>22</v>
      </c>
      <c r="K2343" s="17" t="e">
        <f>Tabuľka9[[#This Row],[Cena za MJ s DPH]]*Tabuľka9[[#This Row],[Predpokladaný odber počas 6 mesiacov]]</f>
        <v>#REF!</v>
      </c>
      <c r="L2343" s="1">
        <v>647560</v>
      </c>
      <c r="M2343" t="e">
        <f>_xlfn.XLOOKUP(Tabuľka9[[#This Row],[IČO]],#REF!,#REF!)</f>
        <v>#REF!</v>
      </c>
      <c r="N2343" t="e">
        <f>_xlfn.XLOOKUP(Tabuľka9[[#This Row],[IČO]],#REF!,#REF!)</f>
        <v>#REF!</v>
      </c>
    </row>
    <row r="2344" spans="1:14" hidden="1" x14ac:dyDescent="0.35">
      <c r="A2344" t="s">
        <v>125</v>
      </c>
      <c r="B2344" t="s">
        <v>152</v>
      </c>
      <c r="C2344" t="s">
        <v>13</v>
      </c>
      <c r="D2344" s="9">
        <v>4.2</v>
      </c>
      <c r="E2344" s="10">
        <f>IF(COUNTIF(cis_DPH!$B$2:$B$84,B2344)&gt;0,D2344*1.1,IF(COUNTIF(cis_DPH!$B$85:$B$171,B2344)&gt;0,D2344*1.2,"chyba"))</f>
        <v>5.04</v>
      </c>
      <c r="G2344" s="16" t="e">
        <f>_xlfn.XLOOKUP(Tabuľka9[[#This Row],[položka]],#REF!,#REF!)</f>
        <v>#REF!</v>
      </c>
      <c r="H2344">
        <v>1</v>
      </c>
      <c r="I2344" s="15">
        <f>Tabuľka9[[#This Row],[Aktuálna cena v RZ s DPH]]*Tabuľka9[[#This Row],[Priemerný odber za mesiac]]</f>
        <v>5.04</v>
      </c>
      <c r="J2344">
        <v>14</v>
      </c>
      <c r="K2344" s="17" t="e">
        <f>Tabuľka9[[#This Row],[Cena za MJ s DPH]]*Tabuľka9[[#This Row],[Predpokladaný odber počas 6 mesiacov]]</f>
        <v>#REF!</v>
      </c>
      <c r="L2344" s="1">
        <v>647560</v>
      </c>
      <c r="M2344" t="e">
        <f>_xlfn.XLOOKUP(Tabuľka9[[#This Row],[IČO]],#REF!,#REF!)</f>
        <v>#REF!</v>
      </c>
      <c r="N2344" t="e">
        <f>_xlfn.XLOOKUP(Tabuľka9[[#This Row],[IČO]],#REF!,#REF!)</f>
        <v>#REF!</v>
      </c>
    </row>
    <row r="2345" spans="1:14" hidden="1" x14ac:dyDescent="0.35">
      <c r="A2345" t="s">
        <v>125</v>
      </c>
      <c r="B2345" t="s">
        <v>153</v>
      </c>
      <c r="C2345" t="s">
        <v>13</v>
      </c>
      <c r="D2345" s="9">
        <v>4.2</v>
      </c>
      <c r="E2345" s="10">
        <f>IF(COUNTIF(cis_DPH!$B$2:$B$84,B2345)&gt;0,D2345*1.1,IF(COUNTIF(cis_DPH!$B$85:$B$171,B2345)&gt;0,D2345*1.2,"chyba"))</f>
        <v>5.04</v>
      </c>
      <c r="G2345" s="16" t="e">
        <f>_xlfn.XLOOKUP(Tabuľka9[[#This Row],[položka]],#REF!,#REF!)</f>
        <v>#REF!</v>
      </c>
      <c r="I2345" s="15">
        <f>Tabuľka9[[#This Row],[Aktuálna cena v RZ s DPH]]*Tabuľka9[[#This Row],[Priemerný odber za mesiac]]</f>
        <v>0</v>
      </c>
      <c r="J2345">
        <v>22</v>
      </c>
      <c r="K2345" s="17" t="e">
        <f>Tabuľka9[[#This Row],[Cena za MJ s DPH]]*Tabuľka9[[#This Row],[Predpokladaný odber počas 6 mesiacov]]</f>
        <v>#REF!</v>
      </c>
      <c r="L2345" s="1">
        <v>647560</v>
      </c>
      <c r="M2345" t="e">
        <f>_xlfn.XLOOKUP(Tabuľka9[[#This Row],[IČO]],#REF!,#REF!)</f>
        <v>#REF!</v>
      </c>
      <c r="N2345" t="e">
        <f>_xlfn.XLOOKUP(Tabuľka9[[#This Row],[IČO]],#REF!,#REF!)</f>
        <v>#REF!</v>
      </c>
    </row>
    <row r="2346" spans="1:14" hidden="1" x14ac:dyDescent="0.35">
      <c r="A2346" t="s">
        <v>125</v>
      </c>
      <c r="B2346" t="s">
        <v>154</v>
      </c>
      <c r="C2346" t="s">
        <v>13</v>
      </c>
      <c r="D2346" s="9">
        <v>4.5999999999999996</v>
      </c>
      <c r="E2346" s="10">
        <f>IF(COUNTIF(cis_DPH!$B$2:$B$84,B2346)&gt;0,D2346*1.1,IF(COUNTIF(cis_DPH!$B$85:$B$171,B2346)&gt;0,D2346*1.2,"chyba"))</f>
        <v>5.52</v>
      </c>
      <c r="G2346" s="16" t="e">
        <f>_xlfn.XLOOKUP(Tabuľka9[[#This Row],[položka]],#REF!,#REF!)</f>
        <v>#REF!</v>
      </c>
      <c r="I2346" s="15">
        <f>Tabuľka9[[#This Row],[Aktuálna cena v RZ s DPH]]*Tabuľka9[[#This Row],[Priemerný odber za mesiac]]</f>
        <v>0</v>
      </c>
      <c r="J2346">
        <v>14</v>
      </c>
      <c r="K2346" s="17" t="e">
        <f>Tabuľka9[[#This Row],[Cena za MJ s DPH]]*Tabuľka9[[#This Row],[Predpokladaný odber počas 6 mesiacov]]</f>
        <v>#REF!</v>
      </c>
      <c r="L2346" s="1">
        <v>647560</v>
      </c>
      <c r="M2346" t="e">
        <f>_xlfn.XLOOKUP(Tabuľka9[[#This Row],[IČO]],#REF!,#REF!)</f>
        <v>#REF!</v>
      </c>
      <c r="N2346" t="e">
        <f>_xlfn.XLOOKUP(Tabuľka9[[#This Row],[IČO]],#REF!,#REF!)</f>
        <v>#REF!</v>
      </c>
    </row>
    <row r="2347" spans="1:14" hidden="1" x14ac:dyDescent="0.35">
      <c r="A2347" t="s">
        <v>125</v>
      </c>
      <c r="B2347" t="s">
        <v>155</v>
      </c>
      <c r="C2347" t="s">
        <v>13</v>
      </c>
      <c r="D2347" s="9">
        <v>2.99</v>
      </c>
      <c r="E2347" s="10">
        <f>IF(COUNTIF(cis_DPH!$B$2:$B$84,B2347)&gt;0,D2347*1.1,IF(COUNTIF(cis_DPH!$B$85:$B$171,B2347)&gt;0,D2347*1.2,"chyba"))</f>
        <v>3.5880000000000001</v>
      </c>
      <c r="G2347" s="16" t="e">
        <f>_xlfn.XLOOKUP(Tabuľka9[[#This Row],[položka]],#REF!,#REF!)</f>
        <v>#REF!</v>
      </c>
      <c r="H2347">
        <v>13</v>
      </c>
      <c r="I2347" s="15">
        <f>Tabuľka9[[#This Row],[Aktuálna cena v RZ s DPH]]*Tabuľka9[[#This Row],[Priemerný odber za mesiac]]</f>
        <v>46.643999999999998</v>
      </c>
      <c r="J2347">
        <v>70</v>
      </c>
      <c r="K2347" s="17" t="e">
        <f>Tabuľka9[[#This Row],[Cena za MJ s DPH]]*Tabuľka9[[#This Row],[Predpokladaný odber počas 6 mesiacov]]</f>
        <v>#REF!</v>
      </c>
      <c r="L2347" s="1">
        <v>647560</v>
      </c>
      <c r="M2347" t="e">
        <f>_xlfn.XLOOKUP(Tabuľka9[[#This Row],[IČO]],#REF!,#REF!)</f>
        <v>#REF!</v>
      </c>
      <c r="N2347" t="e">
        <f>_xlfn.XLOOKUP(Tabuľka9[[#This Row],[IČO]],#REF!,#REF!)</f>
        <v>#REF!</v>
      </c>
    </row>
    <row r="2348" spans="1:14" hidden="1" x14ac:dyDescent="0.35">
      <c r="A2348" t="s">
        <v>125</v>
      </c>
      <c r="B2348" t="s">
        <v>156</v>
      </c>
      <c r="C2348" t="s">
        <v>13</v>
      </c>
      <c r="D2348" s="9">
        <v>4.5</v>
      </c>
      <c r="E2348" s="10">
        <f>IF(COUNTIF(cis_DPH!$B$2:$B$84,B2348)&gt;0,D2348*1.1,IF(COUNTIF(cis_DPH!$B$85:$B$171,B2348)&gt;0,D2348*1.2,"chyba"))</f>
        <v>5.3999999999999995</v>
      </c>
      <c r="G2348" s="16" t="e">
        <f>_xlfn.XLOOKUP(Tabuľka9[[#This Row],[položka]],#REF!,#REF!)</f>
        <v>#REF!</v>
      </c>
      <c r="H2348">
        <v>2</v>
      </c>
      <c r="I2348" s="15">
        <f>Tabuľka9[[#This Row],[Aktuálna cena v RZ s DPH]]*Tabuľka9[[#This Row],[Priemerný odber za mesiac]]</f>
        <v>10.799999999999999</v>
      </c>
      <c r="J2348">
        <v>30</v>
      </c>
      <c r="K2348" s="17" t="e">
        <f>Tabuľka9[[#This Row],[Cena za MJ s DPH]]*Tabuľka9[[#This Row],[Predpokladaný odber počas 6 mesiacov]]</f>
        <v>#REF!</v>
      </c>
      <c r="L2348" s="1">
        <v>647560</v>
      </c>
      <c r="M2348" t="e">
        <f>_xlfn.XLOOKUP(Tabuľka9[[#This Row],[IČO]],#REF!,#REF!)</f>
        <v>#REF!</v>
      </c>
      <c r="N2348" t="e">
        <f>_xlfn.XLOOKUP(Tabuľka9[[#This Row],[IČO]],#REF!,#REF!)</f>
        <v>#REF!</v>
      </c>
    </row>
    <row r="2349" spans="1:14" hidden="1" x14ac:dyDescent="0.35">
      <c r="A2349" t="s">
        <v>125</v>
      </c>
      <c r="B2349" t="s">
        <v>157</v>
      </c>
      <c r="C2349" t="s">
        <v>13</v>
      </c>
      <c r="D2349" s="9">
        <v>3.1</v>
      </c>
      <c r="E2349" s="10">
        <f>IF(COUNTIF(cis_DPH!$B$2:$B$84,B2349)&gt;0,D2349*1.1,IF(COUNTIF(cis_DPH!$B$85:$B$171,B2349)&gt;0,D2349*1.2,"chyba"))</f>
        <v>3.7199999999999998</v>
      </c>
      <c r="G2349" s="16" t="e">
        <f>_xlfn.XLOOKUP(Tabuľka9[[#This Row],[položka]],#REF!,#REF!)</f>
        <v>#REF!</v>
      </c>
      <c r="H2349">
        <v>6</v>
      </c>
      <c r="I2349" s="15">
        <f>Tabuľka9[[#This Row],[Aktuálna cena v RZ s DPH]]*Tabuľka9[[#This Row],[Priemerný odber za mesiac]]</f>
        <v>22.32</v>
      </c>
      <c r="J2349">
        <v>30</v>
      </c>
      <c r="K2349" s="17" t="e">
        <f>Tabuľka9[[#This Row],[Cena za MJ s DPH]]*Tabuľka9[[#This Row],[Predpokladaný odber počas 6 mesiacov]]</f>
        <v>#REF!</v>
      </c>
      <c r="L2349" s="1">
        <v>647560</v>
      </c>
      <c r="M2349" t="e">
        <f>_xlfn.XLOOKUP(Tabuľka9[[#This Row],[IČO]],#REF!,#REF!)</f>
        <v>#REF!</v>
      </c>
      <c r="N2349" t="e">
        <f>_xlfn.XLOOKUP(Tabuľka9[[#This Row],[IČO]],#REF!,#REF!)</f>
        <v>#REF!</v>
      </c>
    </row>
    <row r="2350" spans="1:14" hidden="1" x14ac:dyDescent="0.35">
      <c r="A2350" t="s">
        <v>125</v>
      </c>
      <c r="B2350" t="s">
        <v>158</v>
      </c>
      <c r="C2350" t="s">
        <v>13</v>
      </c>
      <c r="D2350" s="9">
        <v>4.5</v>
      </c>
      <c r="E2350" s="10">
        <f>IF(COUNTIF(cis_DPH!$B$2:$B$84,B2350)&gt;0,D2350*1.1,IF(COUNTIF(cis_DPH!$B$85:$B$171,B2350)&gt;0,D2350*1.2,"chyba"))</f>
        <v>5.3999999999999995</v>
      </c>
      <c r="G2350" s="16" t="e">
        <f>_xlfn.XLOOKUP(Tabuľka9[[#This Row],[položka]],#REF!,#REF!)</f>
        <v>#REF!</v>
      </c>
      <c r="H2350">
        <v>7</v>
      </c>
      <c r="I2350" s="15">
        <f>Tabuľka9[[#This Row],[Aktuálna cena v RZ s DPH]]*Tabuľka9[[#This Row],[Priemerný odber za mesiac]]</f>
        <v>37.799999999999997</v>
      </c>
      <c r="J2350">
        <v>45</v>
      </c>
      <c r="K2350" s="17" t="e">
        <f>Tabuľka9[[#This Row],[Cena za MJ s DPH]]*Tabuľka9[[#This Row],[Predpokladaný odber počas 6 mesiacov]]</f>
        <v>#REF!</v>
      </c>
      <c r="L2350" s="1">
        <v>647560</v>
      </c>
      <c r="M2350" t="e">
        <f>_xlfn.XLOOKUP(Tabuľka9[[#This Row],[IČO]],#REF!,#REF!)</f>
        <v>#REF!</v>
      </c>
      <c r="N2350" t="e">
        <f>_xlfn.XLOOKUP(Tabuľka9[[#This Row],[IČO]],#REF!,#REF!)</f>
        <v>#REF!</v>
      </c>
    </row>
    <row r="2351" spans="1:14" hidden="1" x14ac:dyDescent="0.35">
      <c r="A2351" t="s">
        <v>125</v>
      </c>
      <c r="B2351" t="s">
        <v>159</v>
      </c>
      <c r="C2351" t="s">
        <v>13</v>
      </c>
      <c r="E2351" s="10">
        <f>IF(COUNTIF(cis_DPH!$B$2:$B$84,B2351)&gt;0,D2351*1.1,IF(COUNTIF(cis_DPH!$B$85:$B$171,B2351)&gt;0,D2351*1.2,"chyba"))</f>
        <v>0</v>
      </c>
      <c r="G2351" s="16" t="e">
        <f>_xlfn.XLOOKUP(Tabuľka9[[#This Row],[položka]],#REF!,#REF!)</f>
        <v>#REF!</v>
      </c>
      <c r="I2351" s="15">
        <f>Tabuľka9[[#This Row],[Aktuálna cena v RZ s DPH]]*Tabuľka9[[#This Row],[Priemerný odber za mesiac]]</f>
        <v>0</v>
      </c>
      <c r="K2351" s="17" t="e">
        <f>Tabuľka9[[#This Row],[Cena za MJ s DPH]]*Tabuľka9[[#This Row],[Predpokladaný odber počas 6 mesiacov]]</f>
        <v>#REF!</v>
      </c>
      <c r="L2351" s="1">
        <v>647560</v>
      </c>
      <c r="M2351" t="e">
        <f>_xlfn.XLOOKUP(Tabuľka9[[#This Row],[IČO]],#REF!,#REF!)</f>
        <v>#REF!</v>
      </c>
      <c r="N2351" t="e">
        <f>_xlfn.XLOOKUP(Tabuľka9[[#This Row],[IČO]],#REF!,#REF!)</f>
        <v>#REF!</v>
      </c>
    </row>
    <row r="2352" spans="1:14" hidden="1" x14ac:dyDescent="0.35">
      <c r="A2352" t="s">
        <v>125</v>
      </c>
      <c r="B2352" t="s">
        <v>160</v>
      </c>
      <c r="C2352" t="s">
        <v>13</v>
      </c>
      <c r="D2352" s="9">
        <v>3.3</v>
      </c>
      <c r="E2352" s="10">
        <f>IF(COUNTIF(cis_DPH!$B$2:$B$84,B2352)&gt;0,D2352*1.1,IF(COUNTIF(cis_DPH!$B$85:$B$171,B2352)&gt;0,D2352*1.2,"chyba"))</f>
        <v>3.9599999999999995</v>
      </c>
      <c r="G2352" s="16" t="e">
        <f>_xlfn.XLOOKUP(Tabuľka9[[#This Row],[položka]],#REF!,#REF!)</f>
        <v>#REF!</v>
      </c>
      <c r="I2352" s="15">
        <f>Tabuľka9[[#This Row],[Aktuálna cena v RZ s DPH]]*Tabuľka9[[#This Row],[Priemerný odber za mesiac]]</f>
        <v>0</v>
      </c>
      <c r="J2352">
        <v>14</v>
      </c>
      <c r="K2352" s="17" t="e">
        <f>Tabuľka9[[#This Row],[Cena za MJ s DPH]]*Tabuľka9[[#This Row],[Predpokladaný odber počas 6 mesiacov]]</f>
        <v>#REF!</v>
      </c>
      <c r="L2352" s="1">
        <v>647560</v>
      </c>
      <c r="M2352" t="e">
        <f>_xlfn.XLOOKUP(Tabuľka9[[#This Row],[IČO]],#REF!,#REF!)</f>
        <v>#REF!</v>
      </c>
      <c r="N2352" t="e">
        <f>_xlfn.XLOOKUP(Tabuľka9[[#This Row],[IČO]],#REF!,#REF!)</f>
        <v>#REF!</v>
      </c>
    </row>
    <row r="2353" spans="1:14" hidden="1" x14ac:dyDescent="0.35">
      <c r="A2353" t="s">
        <v>125</v>
      </c>
      <c r="B2353" t="s">
        <v>161</v>
      </c>
      <c r="C2353" t="s">
        <v>13</v>
      </c>
      <c r="E2353" s="10">
        <f>IF(COUNTIF(cis_DPH!$B$2:$B$84,B2353)&gt;0,D2353*1.1,IF(COUNTIF(cis_DPH!$B$85:$B$171,B2353)&gt;0,D2353*1.2,"chyba"))</f>
        <v>0</v>
      </c>
      <c r="G2353" s="16" t="e">
        <f>_xlfn.XLOOKUP(Tabuľka9[[#This Row],[položka]],#REF!,#REF!)</f>
        <v>#REF!</v>
      </c>
      <c r="I2353" s="15">
        <f>Tabuľka9[[#This Row],[Aktuálna cena v RZ s DPH]]*Tabuľka9[[#This Row],[Priemerný odber za mesiac]]</f>
        <v>0</v>
      </c>
      <c r="K2353" s="17" t="e">
        <f>Tabuľka9[[#This Row],[Cena za MJ s DPH]]*Tabuľka9[[#This Row],[Predpokladaný odber počas 6 mesiacov]]</f>
        <v>#REF!</v>
      </c>
      <c r="L2353" s="1">
        <v>647560</v>
      </c>
      <c r="M2353" t="e">
        <f>_xlfn.XLOOKUP(Tabuľka9[[#This Row],[IČO]],#REF!,#REF!)</f>
        <v>#REF!</v>
      </c>
      <c r="N2353" t="e">
        <f>_xlfn.XLOOKUP(Tabuľka9[[#This Row],[IČO]],#REF!,#REF!)</f>
        <v>#REF!</v>
      </c>
    </row>
    <row r="2354" spans="1:14" hidden="1" x14ac:dyDescent="0.35">
      <c r="A2354" t="s">
        <v>125</v>
      </c>
      <c r="B2354" t="s">
        <v>162</v>
      </c>
      <c r="C2354" t="s">
        <v>13</v>
      </c>
      <c r="E2354" s="10">
        <f>IF(COUNTIF(cis_DPH!$B$2:$B$84,B2354)&gt;0,D2354*1.1,IF(COUNTIF(cis_DPH!$B$85:$B$171,B2354)&gt;0,D2354*1.2,"chyba"))</f>
        <v>0</v>
      </c>
      <c r="G2354" s="16" t="e">
        <f>_xlfn.XLOOKUP(Tabuľka9[[#This Row],[položka]],#REF!,#REF!)</f>
        <v>#REF!</v>
      </c>
      <c r="I2354" s="15">
        <f>Tabuľka9[[#This Row],[Aktuálna cena v RZ s DPH]]*Tabuľka9[[#This Row],[Priemerný odber za mesiac]]</f>
        <v>0</v>
      </c>
      <c r="J2354">
        <v>33</v>
      </c>
      <c r="K2354" s="17" t="e">
        <f>Tabuľka9[[#This Row],[Cena za MJ s DPH]]*Tabuľka9[[#This Row],[Predpokladaný odber počas 6 mesiacov]]</f>
        <v>#REF!</v>
      </c>
      <c r="L2354" s="1">
        <v>647560</v>
      </c>
      <c r="M2354" t="e">
        <f>_xlfn.XLOOKUP(Tabuľka9[[#This Row],[IČO]],#REF!,#REF!)</f>
        <v>#REF!</v>
      </c>
      <c r="N2354" t="e">
        <f>_xlfn.XLOOKUP(Tabuľka9[[#This Row],[IČO]],#REF!,#REF!)</f>
        <v>#REF!</v>
      </c>
    </row>
    <row r="2355" spans="1:14" hidden="1" x14ac:dyDescent="0.35">
      <c r="A2355" t="s">
        <v>125</v>
      </c>
      <c r="B2355" t="s">
        <v>163</v>
      </c>
      <c r="C2355" t="s">
        <v>13</v>
      </c>
      <c r="E2355" s="10">
        <f>IF(COUNTIF(cis_DPH!$B$2:$B$84,B2355)&gt;0,D2355*1.1,IF(COUNTIF(cis_DPH!$B$85:$B$171,B2355)&gt;0,D2355*1.2,"chyba"))</f>
        <v>0</v>
      </c>
      <c r="G2355" s="16" t="e">
        <f>_xlfn.XLOOKUP(Tabuľka9[[#This Row],[položka]],#REF!,#REF!)</f>
        <v>#REF!</v>
      </c>
      <c r="I2355" s="15">
        <f>Tabuľka9[[#This Row],[Aktuálna cena v RZ s DPH]]*Tabuľka9[[#This Row],[Priemerný odber za mesiac]]</f>
        <v>0</v>
      </c>
      <c r="K2355" s="17" t="e">
        <f>Tabuľka9[[#This Row],[Cena za MJ s DPH]]*Tabuľka9[[#This Row],[Predpokladaný odber počas 6 mesiacov]]</f>
        <v>#REF!</v>
      </c>
      <c r="L2355" s="1">
        <v>647560</v>
      </c>
      <c r="M2355" t="e">
        <f>_xlfn.XLOOKUP(Tabuľka9[[#This Row],[IČO]],#REF!,#REF!)</f>
        <v>#REF!</v>
      </c>
      <c r="N2355" t="e">
        <f>_xlfn.XLOOKUP(Tabuľka9[[#This Row],[IČO]],#REF!,#REF!)</f>
        <v>#REF!</v>
      </c>
    </row>
    <row r="2356" spans="1:14" hidden="1" x14ac:dyDescent="0.35">
      <c r="A2356" t="s">
        <v>125</v>
      </c>
      <c r="B2356" t="s">
        <v>164</v>
      </c>
      <c r="C2356" t="s">
        <v>13</v>
      </c>
      <c r="E2356" s="10">
        <f>IF(COUNTIF(cis_DPH!$B$2:$B$84,B2356)&gt;0,D2356*1.1,IF(COUNTIF(cis_DPH!$B$85:$B$171,B2356)&gt;0,D2356*1.2,"chyba"))</f>
        <v>0</v>
      </c>
      <c r="G2356" s="16" t="e">
        <f>_xlfn.XLOOKUP(Tabuľka9[[#This Row],[položka]],#REF!,#REF!)</f>
        <v>#REF!</v>
      </c>
      <c r="I2356" s="15">
        <f>Tabuľka9[[#This Row],[Aktuálna cena v RZ s DPH]]*Tabuľka9[[#This Row],[Priemerný odber za mesiac]]</f>
        <v>0</v>
      </c>
      <c r="K2356" s="17" t="e">
        <f>Tabuľka9[[#This Row],[Cena za MJ s DPH]]*Tabuľka9[[#This Row],[Predpokladaný odber počas 6 mesiacov]]</f>
        <v>#REF!</v>
      </c>
      <c r="L2356" s="1">
        <v>647560</v>
      </c>
      <c r="M2356" t="e">
        <f>_xlfn.XLOOKUP(Tabuľka9[[#This Row],[IČO]],#REF!,#REF!)</f>
        <v>#REF!</v>
      </c>
      <c r="N2356" t="e">
        <f>_xlfn.XLOOKUP(Tabuľka9[[#This Row],[IČO]],#REF!,#REF!)</f>
        <v>#REF!</v>
      </c>
    </row>
    <row r="2357" spans="1:14" hidden="1" x14ac:dyDescent="0.35">
      <c r="A2357" t="s">
        <v>125</v>
      </c>
      <c r="B2357" t="s">
        <v>165</v>
      </c>
      <c r="C2357" t="s">
        <v>13</v>
      </c>
      <c r="D2357" s="9">
        <v>4.9000000000000004</v>
      </c>
      <c r="E2357" s="10">
        <f>IF(COUNTIF(cis_DPH!$B$2:$B$84,B2357)&gt;0,D2357*1.1,IF(COUNTIF(cis_DPH!$B$85:$B$171,B2357)&gt;0,D2357*1.2,"chyba"))</f>
        <v>5.88</v>
      </c>
      <c r="G2357" s="16" t="e">
        <f>_xlfn.XLOOKUP(Tabuľka9[[#This Row],[položka]],#REF!,#REF!)</f>
        <v>#REF!</v>
      </c>
      <c r="H2357">
        <v>5</v>
      </c>
      <c r="I2357" s="15">
        <f>Tabuľka9[[#This Row],[Aktuálna cena v RZ s DPH]]*Tabuľka9[[#This Row],[Priemerný odber za mesiac]]</f>
        <v>29.4</v>
      </c>
      <c r="J2357">
        <v>28</v>
      </c>
      <c r="K2357" s="17" t="e">
        <f>Tabuľka9[[#This Row],[Cena za MJ s DPH]]*Tabuľka9[[#This Row],[Predpokladaný odber počas 6 mesiacov]]</f>
        <v>#REF!</v>
      </c>
      <c r="L2357" s="1">
        <v>647560</v>
      </c>
      <c r="M2357" t="e">
        <f>_xlfn.XLOOKUP(Tabuľka9[[#This Row],[IČO]],#REF!,#REF!)</f>
        <v>#REF!</v>
      </c>
      <c r="N2357" t="e">
        <f>_xlfn.XLOOKUP(Tabuľka9[[#This Row],[IČO]],#REF!,#REF!)</f>
        <v>#REF!</v>
      </c>
    </row>
    <row r="2358" spans="1:14" hidden="1" x14ac:dyDescent="0.35">
      <c r="A2358" t="s">
        <v>125</v>
      </c>
      <c r="B2358" t="s">
        <v>166</v>
      </c>
      <c r="C2358" t="s">
        <v>13</v>
      </c>
      <c r="D2358" s="9">
        <v>1.6</v>
      </c>
      <c r="E2358" s="10">
        <f>IF(COUNTIF(cis_DPH!$B$2:$B$84,B2358)&gt;0,D2358*1.1,IF(COUNTIF(cis_DPH!$B$85:$B$171,B2358)&gt;0,D2358*1.2,"chyba"))</f>
        <v>1.92</v>
      </c>
      <c r="G2358" s="16" t="e">
        <f>_xlfn.XLOOKUP(Tabuľka9[[#This Row],[položka]],#REF!,#REF!)</f>
        <v>#REF!</v>
      </c>
      <c r="H2358">
        <v>66</v>
      </c>
      <c r="I2358" s="15">
        <f>Tabuľka9[[#This Row],[Aktuálna cena v RZ s DPH]]*Tabuľka9[[#This Row],[Priemerný odber za mesiac]]</f>
        <v>126.72</v>
      </c>
      <c r="J2358">
        <v>400</v>
      </c>
      <c r="K2358" s="17" t="e">
        <f>Tabuľka9[[#This Row],[Cena za MJ s DPH]]*Tabuľka9[[#This Row],[Predpokladaný odber počas 6 mesiacov]]</f>
        <v>#REF!</v>
      </c>
      <c r="L2358" s="1">
        <v>647560</v>
      </c>
      <c r="M2358" t="e">
        <f>_xlfn.XLOOKUP(Tabuľka9[[#This Row],[IČO]],#REF!,#REF!)</f>
        <v>#REF!</v>
      </c>
      <c r="N2358" t="e">
        <f>_xlfn.XLOOKUP(Tabuľka9[[#This Row],[IČO]],#REF!,#REF!)</f>
        <v>#REF!</v>
      </c>
    </row>
    <row r="2359" spans="1:14" hidden="1" x14ac:dyDescent="0.35">
      <c r="A2359" t="s">
        <v>125</v>
      </c>
      <c r="B2359" t="s">
        <v>167</v>
      </c>
      <c r="C2359" t="s">
        <v>13</v>
      </c>
      <c r="E2359" s="10">
        <f>IF(COUNTIF(cis_DPH!$B$2:$B$84,B2359)&gt;0,D2359*1.1,IF(COUNTIF(cis_DPH!$B$85:$B$171,B2359)&gt;0,D2359*1.2,"chyba"))</f>
        <v>0</v>
      </c>
      <c r="G2359" s="16" t="e">
        <f>_xlfn.XLOOKUP(Tabuľka9[[#This Row],[položka]],#REF!,#REF!)</f>
        <v>#REF!</v>
      </c>
      <c r="I2359" s="15">
        <f>Tabuľka9[[#This Row],[Aktuálna cena v RZ s DPH]]*Tabuľka9[[#This Row],[Priemerný odber za mesiac]]</f>
        <v>0</v>
      </c>
      <c r="K2359" s="17" t="e">
        <f>Tabuľka9[[#This Row],[Cena za MJ s DPH]]*Tabuľka9[[#This Row],[Predpokladaný odber počas 6 mesiacov]]</f>
        <v>#REF!</v>
      </c>
      <c r="L2359" s="1">
        <v>647560</v>
      </c>
      <c r="M2359" t="e">
        <f>_xlfn.XLOOKUP(Tabuľka9[[#This Row],[IČO]],#REF!,#REF!)</f>
        <v>#REF!</v>
      </c>
      <c r="N2359" t="e">
        <f>_xlfn.XLOOKUP(Tabuľka9[[#This Row],[IČO]],#REF!,#REF!)</f>
        <v>#REF!</v>
      </c>
    </row>
    <row r="2360" spans="1:14" hidden="1" x14ac:dyDescent="0.35">
      <c r="A2360" t="s">
        <v>125</v>
      </c>
      <c r="B2360" t="s">
        <v>168</v>
      </c>
      <c r="C2360" t="s">
        <v>13</v>
      </c>
      <c r="D2360" s="9">
        <v>2.99</v>
      </c>
      <c r="E2360" s="10">
        <f>IF(COUNTIF(cis_DPH!$B$2:$B$84,B2360)&gt;0,D2360*1.1,IF(COUNTIF(cis_DPH!$B$85:$B$171,B2360)&gt;0,D2360*1.2,"chyba"))</f>
        <v>3.5880000000000001</v>
      </c>
      <c r="G2360" s="16" t="e">
        <f>_xlfn.XLOOKUP(Tabuľka9[[#This Row],[položka]],#REF!,#REF!)</f>
        <v>#REF!</v>
      </c>
      <c r="H2360">
        <v>34</v>
      </c>
      <c r="I2360" s="15">
        <f>Tabuľka9[[#This Row],[Aktuálna cena v RZ s DPH]]*Tabuľka9[[#This Row],[Priemerný odber za mesiac]]</f>
        <v>121.992</v>
      </c>
      <c r="J2360">
        <v>200</v>
      </c>
      <c r="K2360" s="17" t="e">
        <f>Tabuľka9[[#This Row],[Cena za MJ s DPH]]*Tabuľka9[[#This Row],[Predpokladaný odber počas 6 mesiacov]]</f>
        <v>#REF!</v>
      </c>
      <c r="L2360" s="1">
        <v>647560</v>
      </c>
      <c r="M2360" t="e">
        <f>_xlfn.XLOOKUP(Tabuľka9[[#This Row],[IČO]],#REF!,#REF!)</f>
        <v>#REF!</v>
      </c>
      <c r="N2360" t="e">
        <f>_xlfn.XLOOKUP(Tabuľka9[[#This Row],[IČO]],#REF!,#REF!)</f>
        <v>#REF!</v>
      </c>
    </row>
    <row r="2361" spans="1:14" hidden="1" x14ac:dyDescent="0.35">
      <c r="A2361" t="s">
        <v>125</v>
      </c>
      <c r="B2361" t="s">
        <v>169</v>
      </c>
      <c r="C2361" t="s">
        <v>13</v>
      </c>
      <c r="D2361" s="9">
        <v>4.99</v>
      </c>
      <c r="E2361" s="10">
        <f>IF(COUNTIF(cis_DPH!$B$2:$B$84,B2361)&gt;0,D2361*1.1,IF(COUNTIF(cis_DPH!$B$85:$B$171,B2361)&gt;0,D2361*1.2,"chyba"))</f>
        <v>5.9880000000000004</v>
      </c>
      <c r="G2361" s="16" t="e">
        <f>_xlfn.XLOOKUP(Tabuľka9[[#This Row],[položka]],#REF!,#REF!)</f>
        <v>#REF!</v>
      </c>
      <c r="H2361">
        <v>1</v>
      </c>
      <c r="I2361" s="15">
        <f>Tabuľka9[[#This Row],[Aktuálna cena v RZ s DPH]]*Tabuľka9[[#This Row],[Priemerný odber za mesiac]]</f>
        <v>5.9880000000000004</v>
      </c>
      <c r="J2361">
        <v>14</v>
      </c>
      <c r="K2361" s="17" t="e">
        <f>Tabuľka9[[#This Row],[Cena za MJ s DPH]]*Tabuľka9[[#This Row],[Predpokladaný odber počas 6 mesiacov]]</f>
        <v>#REF!</v>
      </c>
      <c r="L2361" s="1">
        <v>647560</v>
      </c>
      <c r="M2361" t="e">
        <f>_xlfn.XLOOKUP(Tabuľka9[[#This Row],[IČO]],#REF!,#REF!)</f>
        <v>#REF!</v>
      </c>
      <c r="N2361" t="e">
        <f>_xlfn.XLOOKUP(Tabuľka9[[#This Row],[IČO]],#REF!,#REF!)</f>
        <v>#REF!</v>
      </c>
    </row>
    <row r="2362" spans="1:14" hidden="1" x14ac:dyDescent="0.35">
      <c r="A2362" t="s">
        <v>125</v>
      </c>
      <c r="B2362" t="s">
        <v>170</v>
      </c>
      <c r="C2362" t="s">
        <v>13</v>
      </c>
      <c r="D2362" s="9">
        <v>4.5</v>
      </c>
      <c r="E2362" s="10">
        <f>IF(COUNTIF(cis_DPH!$B$2:$B$84,B2362)&gt;0,D2362*1.1,IF(COUNTIF(cis_DPH!$B$85:$B$171,B2362)&gt;0,D2362*1.2,"chyba"))</f>
        <v>5.3999999999999995</v>
      </c>
      <c r="G2362" s="16" t="e">
        <f>_xlfn.XLOOKUP(Tabuľka9[[#This Row],[položka]],#REF!,#REF!)</f>
        <v>#REF!</v>
      </c>
      <c r="I2362" s="15">
        <f>Tabuľka9[[#This Row],[Aktuálna cena v RZ s DPH]]*Tabuľka9[[#This Row],[Priemerný odber za mesiac]]</f>
        <v>0</v>
      </c>
      <c r="J2362">
        <v>22</v>
      </c>
      <c r="K2362" s="17" t="e">
        <f>Tabuľka9[[#This Row],[Cena za MJ s DPH]]*Tabuľka9[[#This Row],[Predpokladaný odber počas 6 mesiacov]]</f>
        <v>#REF!</v>
      </c>
      <c r="L2362" s="1">
        <v>647560</v>
      </c>
      <c r="M2362" t="e">
        <f>_xlfn.XLOOKUP(Tabuľka9[[#This Row],[IČO]],#REF!,#REF!)</f>
        <v>#REF!</v>
      </c>
      <c r="N2362" t="e">
        <f>_xlfn.XLOOKUP(Tabuľka9[[#This Row],[IČO]],#REF!,#REF!)</f>
        <v>#REF!</v>
      </c>
    </row>
    <row r="2363" spans="1:14" hidden="1" x14ac:dyDescent="0.35">
      <c r="A2363" t="s">
        <v>125</v>
      </c>
      <c r="B2363" t="s">
        <v>171</v>
      </c>
      <c r="C2363" t="s">
        <v>13</v>
      </c>
      <c r="E2363" s="10">
        <f>IF(COUNTIF(cis_DPH!$B$2:$B$84,B2363)&gt;0,D2363*1.1,IF(COUNTIF(cis_DPH!$B$85:$B$171,B2363)&gt;0,D2363*1.2,"chyba"))</f>
        <v>0</v>
      </c>
      <c r="G2363" s="16" t="e">
        <f>_xlfn.XLOOKUP(Tabuľka9[[#This Row],[položka]],#REF!,#REF!)</f>
        <v>#REF!</v>
      </c>
      <c r="I2363" s="15">
        <f>Tabuľka9[[#This Row],[Aktuálna cena v RZ s DPH]]*Tabuľka9[[#This Row],[Priemerný odber za mesiac]]</f>
        <v>0</v>
      </c>
      <c r="K2363" s="17" t="e">
        <f>Tabuľka9[[#This Row],[Cena za MJ s DPH]]*Tabuľka9[[#This Row],[Predpokladaný odber počas 6 mesiacov]]</f>
        <v>#REF!</v>
      </c>
      <c r="L2363" s="1">
        <v>647560</v>
      </c>
      <c r="M2363" t="e">
        <f>_xlfn.XLOOKUP(Tabuľka9[[#This Row],[IČO]],#REF!,#REF!)</f>
        <v>#REF!</v>
      </c>
      <c r="N2363" t="e">
        <f>_xlfn.XLOOKUP(Tabuľka9[[#This Row],[IČO]],#REF!,#REF!)</f>
        <v>#REF!</v>
      </c>
    </row>
    <row r="2364" spans="1:14" hidden="1" x14ac:dyDescent="0.35">
      <c r="A2364" t="s">
        <v>125</v>
      </c>
      <c r="B2364" t="s">
        <v>172</v>
      </c>
      <c r="C2364" t="s">
        <v>13</v>
      </c>
      <c r="D2364" s="9">
        <v>4</v>
      </c>
      <c r="E2364" s="10">
        <f>IF(COUNTIF(cis_DPH!$B$2:$B$84,B2364)&gt;0,D2364*1.1,IF(COUNTIF(cis_DPH!$B$85:$B$171,B2364)&gt;0,D2364*1.2,"chyba"))</f>
        <v>4.8</v>
      </c>
      <c r="G2364" s="16" t="e">
        <f>_xlfn.XLOOKUP(Tabuľka9[[#This Row],[položka]],#REF!,#REF!)</f>
        <v>#REF!</v>
      </c>
      <c r="H2364">
        <v>5</v>
      </c>
      <c r="I2364" s="15">
        <f>Tabuľka9[[#This Row],[Aktuálna cena v RZ s DPH]]*Tabuľka9[[#This Row],[Priemerný odber za mesiac]]</f>
        <v>24</v>
      </c>
      <c r="J2364">
        <v>28</v>
      </c>
      <c r="K2364" s="17" t="e">
        <f>Tabuľka9[[#This Row],[Cena za MJ s DPH]]*Tabuľka9[[#This Row],[Predpokladaný odber počas 6 mesiacov]]</f>
        <v>#REF!</v>
      </c>
      <c r="L2364" s="1">
        <v>647560</v>
      </c>
      <c r="M2364" t="e">
        <f>_xlfn.XLOOKUP(Tabuľka9[[#This Row],[IČO]],#REF!,#REF!)</f>
        <v>#REF!</v>
      </c>
      <c r="N2364" t="e">
        <f>_xlfn.XLOOKUP(Tabuľka9[[#This Row],[IČO]],#REF!,#REF!)</f>
        <v>#REF!</v>
      </c>
    </row>
    <row r="2365" spans="1:14" hidden="1" x14ac:dyDescent="0.35">
      <c r="A2365" t="s">
        <v>125</v>
      </c>
      <c r="B2365" t="s">
        <v>173</v>
      </c>
      <c r="C2365" t="s">
        <v>13</v>
      </c>
      <c r="D2365" s="9">
        <v>3.6</v>
      </c>
      <c r="E2365" s="10">
        <f>IF(COUNTIF(cis_DPH!$B$2:$B$84,B2365)&gt;0,D2365*1.1,IF(COUNTIF(cis_DPH!$B$85:$B$171,B2365)&gt;0,D2365*1.2,"chyba"))</f>
        <v>4.32</v>
      </c>
      <c r="G2365" s="16" t="e">
        <f>_xlfn.XLOOKUP(Tabuľka9[[#This Row],[položka]],#REF!,#REF!)</f>
        <v>#REF!</v>
      </c>
      <c r="H2365">
        <v>2</v>
      </c>
      <c r="I2365" s="15">
        <f>Tabuľka9[[#This Row],[Aktuálna cena v RZ s DPH]]*Tabuľka9[[#This Row],[Priemerný odber za mesiac]]</f>
        <v>8.64</v>
      </c>
      <c r="J2365">
        <v>15</v>
      </c>
      <c r="K2365" s="17" t="e">
        <f>Tabuľka9[[#This Row],[Cena za MJ s DPH]]*Tabuľka9[[#This Row],[Predpokladaný odber počas 6 mesiacov]]</f>
        <v>#REF!</v>
      </c>
      <c r="L2365" s="1">
        <v>647560</v>
      </c>
      <c r="M2365" t="e">
        <f>_xlfn.XLOOKUP(Tabuľka9[[#This Row],[IČO]],#REF!,#REF!)</f>
        <v>#REF!</v>
      </c>
      <c r="N2365" t="e">
        <f>_xlfn.XLOOKUP(Tabuľka9[[#This Row],[IČO]],#REF!,#REF!)</f>
        <v>#REF!</v>
      </c>
    </row>
    <row r="2366" spans="1:14" hidden="1" x14ac:dyDescent="0.35">
      <c r="A2366" t="s">
        <v>125</v>
      </c>
      <c r="B2366" t="s">
        <v>174</v>
      </c>
      <c r="C2366" t="s">
        <v>13</v>
      </c>
      <c r="D2366" s="9">
        <v>3.6</v>
      </c>
      <c r="E2366" s="10">
        <f>IF(COUNTIF(cis_DPH!$B$2:$B$84,B2366)&gt;0,D2366*1.1,IF(COUNTIF(cis_DPH!$B$85:$B$171,B2366)&gt;0,D2366*1.2,"chyba"))</f>
        <v>4.32</v>
      </c>
      <c r="G2366" s="16" t="e">
        <f>_xlfn.XLOOKUP(Tabuľka9[[#This Row],[položka]],#REF!,#REF!)</f>
        <v>#REF!</v>
      </c>
      <c r="H2366">
        <v>2</v>
      </c>
      <c r="I2366" s="15">
        <f>Tabuľka9[[#This Row],[Aktuálna cena v RZ s DPH]]*Tabuľka9[[#This Row],[Priemerný odber za mesiac]]</f>
        <v>8.64</v>
      </c>
      <c r="J2366">
        <v>15</v>
      </c>
      <c r="K2366" s="17" t="e">
        <f>Tabuľka9[[#This Row],[Cena za MJ s DPH]]*Tabuľka9[[#This Row],[Predpokladaný odber počas 6 mesiacov]]</f>
        <v>#REF!</v>
      </c>
      <c r="L2366" s="1">
        <v>647560</v>
      </c>
      <c r="M2366" t="e">
        <f>_xlfn.XLOOKUP(Tabuľka9[[#This Row],[IČO]],#REF!,#REF!)</f>
        <v>#REF!</v>
      </c>
      <c r="N2366" t="e">
        <f>_xlfn.XLOOKUP(Tabuľka9[[#This Row],[IČO]],#REF!,#REF!)</f>
        <v>#REF!</v>
      </c>
    </row>
    <row r="2367" spans="1:14" hidden="1" x14ac:dyDescent="0.35">
      <c r="A2367" t="s">
        <v>125</v>
      </c>
      <c r="B2367" t="s">
        <v>175</v>
      </c>
      <c r="C2367" t="s">
        <v>13</v>
      </c>
      <c r="E2367" s="10">
        <f>IF(COUNTIF(cis_DPH!$B$2:$B$84,B2367)&gt;0,D2367*1.1,IF(COUNTIF(cis_DPH!$B$85:$B$171,B2367)&gt;0,D2367*1.2,"chyba"))</f>
        <v>0</v>
      </c>
      <c r="G2367" s="16" t="e">
        <f>_xlfn.XLOOKUP(Tabuľka9[[#This Row],[položka]],#REF!,#REF!)</f>
        <v>#REF!</v>
      </c>
      <c r="I2367" s="15">
        <f>Tabuľka9[[#This Row],[Aktuálna cena v RZ s DPH]]*Tabuľka9[[#This Row],[Priemerný odber za mesiac]]</f>
        <v>0</v>
      </c>
      <c r="K2367" s="17" t="e">
        <f>Tabuľka9[[#This Row],[Cena za MJ s DPH]]*Tabuľka9[[#This Row],[Predpokladaný odber počas 6 mesiacov]]</f>
        <v>#REF!</v>
      </c>
      <c r="L2367" s="1">
        <v>647560</v>
      </c>
      <c r="M2367" t="e">
        <f>_xlfn.XLOOKUP(Tabuľka9[[#This Row],[IČO]],#REF!,#REF!)</f>
        <v>#REF!</v>
      </c>
      <c r="N2367" t="e">
        <f>_xlfn.XLOOKUP(Tabuľka9[[#This Row],[IČO]],#REF!,#REF!)</f>
        <v>#REF!</v>
      </c>
    </row>
    <row r="2368" spans="1:14" hidden="1" x14ac:dyDescent="0.35">
      <c r="A2368" t="s">
        <v>125</v>
      </c>
      <c r="B2368" t="s">
        <v>176</v>
      </c>
      <c r="C2368" t="s">
        <v>13</v>
      </c>
      <c r="D2368" s="9">
        <v>4.8</v>
      </c>
      <c r="E2368" s="10">
        <f>IF(COUNTIF(cis_DPH!$B$2:$B$84,B2368)&gt;0,D2368*1.1,IF(COUNTIF(cis_DPH!$B$85:$B$171,B2368)&gt;0,D2368*1.2,"chyba"))</f>
        <v>5.76</v>
      </c>
      <c r="G2368" s="16" t="e">
        <f>_xlfn.XLOOKUP(Tabuľka9[[#This Row],[položka]],#REF!,#REF!)</f>
        <v>#REF!</v>
      </c>
      <c r="H2368">
        <v>1</v>
      </c>
      <c r="I2368" s="15">
        <f>Tabuľka9[[#This Row],[Aktuálna cena v RZ s DPH]]*Tabuľka9[[#This Row],[Priemerný odber za mesiac]]</f>
        <v>5.76</v>
      </c>
      <c r="J2368">
        <v>14</v>
      </c>
      <c r="K2368" s="17" t="e">
        <f>Tabuľka9[[#This Row],[Cena za MJ s DPH]]*Tabuľka9[[#This Row],[Predpokladaný odber počas 6 mesiacov]]</f>
        <v>#REF!</v>
      </c>
      <c r="L2368" s="1">
        <v>647560</v>
      </c>
      <c r="M2368" t="e">
        <f>_xlfn.XLOOKUP(Tabuľka9[[#This Row],[IČO]],#REF!,#REF!)</f>
        <v>#REF!</v>
      </c>
      <c r="N2368" t="e">
        <f>_xlfn.XLOOKUP(Tabuľka9[[#This Row],[IČO]],#REF!,#REF!)</f>
        <v>#REF!</v>
      </c>
    </row>
    <row r="2369" spans="1:14" hidden="1" x14ac:dyDescent="0.35">
      <c r="A2369" t="s">
        <v>125</v>
      </c>
      <c r="B2369" t="s">
        <v>177</v>
      </c>
      <c r="C2369" t="s">
        <v>13</v>
      </c>
      <c r="E2369" s="10">
        <f>IF(COUNTIF(cis_DPH!$B$2:$B$84,B2369)&gt;0,D2369*1.1,IF(COUNTIF(cis_DPH!$B$85:$B$171,B2369)&gt;0,D2369*1.2,"chyba"))</f>
        <v>0</v>
      </c>
      <c r="G2369" s="16" t="e">
        <f>_xlfn.XLOOKUP(Tabuľka9[[#This Row],[položka]],#REF!,#REF!)</f>
        <v>#REF!</v>
      </c>
      <c r="I2369" s="15">
        <f>Tabuľka9[[#This Row],[Aktuálna cena v RZ s DPH]]*Tabuľka9[[#This Row],[Priemerný odber za mesiac]]</f>
        <v>0</v>
      </c>
      <c r="K2369" s="17" t="e">
        <f>Tabuľka9[[#This Row],[Cena za MJ s DPH]]*Tabuľka9[[#This Row],[Predpokladaný odber počas 6 mesiacov]]</f>
        <v>#REF!</v>
      </c>
      <c r="L2369" s="1">
        <v>647560</v>
      </c>
      <c r="M2369" t="e">
        <f>_xlfn.XLOOKUP(Tabuľka9[[#This Row],[IČO]],#REF!,#REF!)</f>
        <v>#REF!</v>
      </c>
      <c r="N2369" t="e">
        <f>_xlfn.XLOOKUP(Tabuľka9[[#This Row],[IČO]],#REF!,#REF!)</f>
        <v>#REF!</v>
      </c>
    </row>
    <row r="2370" spans="1:14" hidden="1" x14ac:dyDescent="0.35">
      <c r="A2370" t="s">
        <v>125</v>
      </c>
      <c r="B2370" t="s">
        <v>178</v>
      </c>
      <c r="C2370" t="s">
        <v>13</v>
      </c>
      <c r="E2370" s="10">
        <f>IF(COUNTIF(cis_DPH!$B$2:$B$84,B2370)&gt;0,D2370*1.1,IF(COUNTIF(cis_DPH!$B$85:$B$171,B2370)&gt;0,D2370*1.2,"chyba"))</f>
        <v>0</v>
      </c>
      <c r="G2370" s="16" t="e">
        <f>_xlfn.XLOOKUP(Tabuľka9[[#This Row],[položka]],#REF!,#REF!)</f>
        <v>#REF!</v>
      </c>
      <c r="I2370" s="15">
        <f>Tabuľka9[[#This Row],[Aktuálna cena v RZ s DPH]]*Tabuľka9[[#This Row],[Priemerný odber za mesiac]]</f>
        <v>0</v>
      </c>
      <c r="K2370" s="17" t="e">
        <f>Tabuľka9[[#This Row],[Cena za MJ s DPH]]*Tabuľka9[[#This Row],[Predpokladaný odber počas 6 mesiacov]]</f>
        <v>#REF!</v>
      </c>
      <c r="L2370" s="1">
        <v>647560</v>
      </c>
      <c r="M2370" t="e">
        <f>_xlfn.XLOOKUP(Tabuľka9[[#This Row],[IČO]],#REF!,#REF!)</f>
        <v>#REF!</v>
      </c>
      <c r="N2370" t="e">
        <f>_xlfn.XLOOKUP(Tabuľka9[[#This Row],[IČO]],#REF!,#REF!)</f>
        <v>#REF!</v>
      </c>
    </row>
    <row r="2371" spans="1:14" hidden="1" x14ac:dyDescent="0.35">
      <c r="A2371" t="s">
        <v>125</v>
      </c>
      <c r="B2371" t="s">
        <v>179</v>
      </c>
      <c r="C2371" t="s">
        <v>13</v>
      </c>
      <c r="E2371" s="10">
        <f>IF(COUNTIF(cis_DPH!$B$2:$B$84,B2371)&gt;0,D2371*1.1,IF(COUNTIF(cis_DPH!$B$85:$B$171,B2371)&gt;0,D2371*1.2,"chyba"))</f>
        <v>0</v>
      </c>
      <c r="G2371" s="16" t="e">
        <f>_xlfn.XLOOKUP(Tabuľka9[[#This Row],[položka]],#REF!,#REF!)</f>
        <v>#REF!</v>
      </c>
      <c r="I2371" s="15">
        <f>Tabuľka9[[#This Row],[Aktuálna cena v RZ s DPH]]*Tabuľka9[[#This Row],[Priemerný odber za mesiac]]</f>
        <v>0</v>
      </c>
      <c r="K2371" s="17" t="e">
        <f>Tabuľka9[[#This Row],[Cena za MJ s DPH]]*Tabuľka9[[#This Row],[Predpokladaný odber počas 6 mesiacov]]</f>
        <v>#REF!</v>
      </c>
      <c r="L2371" s="1">
        <v>647560</v>
      </c>
      <c r="M2371" t="e">
        <f>_xlfn.XLOOKUP(Tabuľka9[[#This Row],[IČO]],#REF!,#REF!)</f>
        <v>#REF!</v>
      </c>
      <c r="N2371" t="e">
        <f>_xlfn.XLOOKUP(Tabuľka9[[#This Row],[IČO]],#REF!,#REF!)</f>
        <v>#REF!</v>
      </c>
    </row>
    <row r="2372" spans="1:14" hidden="1" x14ac:dyDescent="0.35">
      <c r="A2372" t="s">
        <v>125</v>
      </c>
      <c r="B2372" t="s">
        <v>180</v>
      </c>
      <c r="C2372" t="s">
        <v>13</v>
      </c>
      <c r="E2372" s="10">
        <f>IF(COUNTIF(cis_DPH!$B$2:$B$84,B2372)&gt;0,D2372*1.1,IF(COUNTIF(cis_DPH!$B$85:$B$171,B2372)&gt;0,D2372*1.2,"chyba"))</f>
        <v>0</v>
      </c>
      <c r="G2372" s="16" t="e">
        <f>_xlfn.XLOOKUP(Tabuľka9[[#This Row],[položka]],#REF!,#REF!)</f>
        <v>#REF!</v>
      </c>
      <c r="I2372" s="15">
        <f>Tabuľka9[[#This Row],[Aktuálna cena v RZ s DPH]]*Tabuľka9[[#This Row],[Priemerný odber za mesiac]]</f>
        <v>0</v>
      </c>
      <c r="K2372" s="17" t="e">
        <f>Tabuľka9[[#This Row],[Cena za MJ s DPH]]*Tabuľka9[[#This Row],[Predpokladaný odber počas 6 mesiacov]]</f>
        <v>#REF!</v>
      </c>
      <c r="L2372" s="1">
        <v>647560</v>
      </c>
      <c r="M2372" t="e">
        <f>_xlfn.XLOOKUP(Tabuľka9[[#This Row],[IČO]],#REF!,#REF!)</f>
        <v>#REF!</v>
      </c>
      <c r="N2372" t="e">
        <f>_xlfn.XLOOKUP(Tabuľka9[[#This Row],[IČO]],#REF!,#REF!)</f>
        <v>#REF!</v>
      </c>
    </row>
    <row r="2373" spans="1:14" hidden="1" x14ac:dyDescent="0.35">
      <c r="A2373" t="s">
        <v>125</v>
      </c>
      <c r="B2373" t="s">
        <v>181</v>
      </c>
      <c r="C2373" t="s">
        <v>13</v>
      </c>
      <c r="D2373" s="9">
        <v>3.9</v>
      </c>
      <c r="E2373" s="10">
        <f>IF(COUNTIF(cis_DPH!$B$2:$B$84,B2373)&gt;0,D2373*1.1,IF(COUNTIF(cis_DPH!$B$85:$B$171,B2373)&gt;0,D2373*1.2,"chyba"))</f>
        <v>4.68</v>
      </c>
      <c r="G2373" s="16" t="e">
        <f>_xlfn.XLOOKUP(Tabuľka9[[#This Row],[položka]],#REF!,#REF!)</f>
        <v>#REF!</v>
      </c>
      <c r="H2373">
        <v>16</v>
      </c>
      <c r="I2373" s="15">
        <f>Tabuľka9[[#This Row],[Aktuálna cena v RZ s DPH]]*Tabuľka9[[#This Row],[Priemerný odber za mesiac]]</f>
        <v>74.88</v>
      </c>
      <c r="J2373">
        <v>80</v>
      </c>
      <c r="K2373" s="17" t="e">
        <f>Tabuľka9[[#This Row],[Cena za MJ s DPH]]*Tabuľka9[[#This Row],[Predpokladaný odber počas 6 mesiacov]]</f>
        <v>#REF!</v>
      </c>
      <c r="L2373" s="1">
        <v>647560</v>
      </c>
      <c r="M2373" t="e">
        <f>_xlfn.XLOOKUP(Tabuľka9[[#This Row],[IČO]],#REF!,#REF!)</f>
        <v>#REF!</v>
      </c>
      <c r="N2373" t="e">
        <f>_xlfn.XLOOKUP(Tabuľka9[[#This Row],[IČO]],#REF!,#REF!)</f>
        <v>#REF!</v>
      </c>
    </row>
    <row r="2374" spans="1:14" hidden="1" x14ac:dyDescent="0.35">
      <c r="A2374" t="s">
        <v>125</v>
      </c>
      <c r="B2374" t="s">
        <v>182</v>
      </c>
      <c r="C2374" t="s">
        <v>13</v>
      </c>
      <c r="E2374" s="10">
        <f>IF(COUNTIF(cis_DPH!$B$2:$B$84,B2374)&gt;0,D2374*1.1,IF(COUNTIF(cis_DPH!$B$85:$B$171,B2374)&gt;0,D2374*1.2,"chyba"))</f>
        <v>0</v>
      </c>
      <c r="G2374" s="16" t="e">
        <f>_xlfn.XLOOKUP(Tabuľka9[[#This Row],[položka]],#REF!,#REF!)</f>
        <v>#REF!</v>
      </c>
      <c r="I2374" s="15">
        <f>Tabuľka9[[#This Row],[Aktuálna cena v RZ s DPH]]*Tabuľka9[[#This Row],[Priemerný odber za mesiac]]</f>
        <v>0</v>
      </c>
      <c r="K2374" s="17" t="e">
        <f>Tabuľka9[[#This Row],[Cena za MJ s DPH]]*Tabuľka9[[#This Row],[Predpokladaný odber počas 6 mesiacov]]</f>
        <v>#REF!</v>
      </c>
      <c r="L2374" s="1">
        <v>647560</v>
      </c>
      <c r="M2374" t="e">
        <f>_xlfn.XLOOKUP(Tabuľka9[[#This Row],[IČO]],#REF!,#REF!)</f>
        <v>#REF!</v>
      </c>
      <c r="N2374" t="e">
        <f>_xlfn.XLOOKUP(Tabuľka9[[#This Row],[IČO]],#REF!,#REF!)</f>
        <v>#REF!</v>
      </c>
    </row>
    <row r="2375" spans="1:14" hidden="1" x14ac:dyDescent="0.35">
      <c r="A2375" t="s">
        <v>125</v>
      </c>
      <c r="B2375" t="s">
        <v>183</v>
      </c>
      <c r="C2375" t="s">
        <v>13</v>
      </c>
      <c r="E2375" s="10">
        <f>IF(COUNTIF(cis_DPH!$B$2:$B$84,B2375)&gt;0,D2375*1.1,IF(COUNTIF(cis_DPH!$B$85:$B$171,B2375)&gt;0,D2375*1.2,"chyba"))</f>
        <v>0</v>
      </c>
      <c r="G2375" s="16" t="e">
        <f>_xlfn.XLOOKUP(Tabuľka9[[#This Row],[položka]],#REF!,#REF!)</f>
        <v>#REF!</v>
      </c>
      <c r="I2375" s="15">
        <f>Tabuľka9[[#This Row],[Aktuálna cena v RZ s DPH]]*Tabuľka9[[#This Row],[Priemerný odber za mesiac]]</f>
        <v>0</v>
      </c>
      <c r="K2375" s="17" t="e">
        <f>Tabuľka9[[#This Row],[Cena za MJ s DPH]]*Tabuľka9[[#This Row],[Predpokladaný odber počas 6 mesiacov]]</f>
        <v>#REF!</v>
      </c>
      <c r="L2375" s="1">
        <v>647560</v>
      </c>
      <c r="M2375" t="e">
        <f>_xlfn.XLOOKUP(Tabuľka9[[#This Row],[IČO]],#REF!,#REF!)</f>
        <v>#REF!</v>
      </c>
      <c r="N2375" t="e">
        <f>_xlfn.XLOOKUP(Tabuľka9[[#This Row],[IČO]],#REF!,#REF!)</f>
        <v>#REF!</v>
      </c>
    </row>
    <row r="2376" spans="1:14" hidden="1" x14ac:dyDescent="0.35">
      <c r="A2376" t="s">
        <v>125</v>
      </c>
      <c r="B2376" t="s">
        <v>184</v>
      </c>
      <c r="C2376" t="s">
        <v>13</v>
      </c>
      <c r="E2376" s="10">
        <f>IF(COUNTIF(cis_DPH!$B$2:$B$84,B2376)&gt;0,D2376*1.1,IF(COUNTIF(cis_DPH!$B$85:$B$171,B2376)&gt;0,D2376*1.2,"chyba"))</f>
        <v>0</v>
      </c>
      <c r="G2376" s="16" t="e">
        <f>_xlfn.XLOOKUP(Tabuľka9[[#This Row],[položka]],#REF!,#REF!)</f>
        <v>#REF!</v>
      </c>
      <c r="I2376" s="15">
        <f>Tabuľka9[[#This Row],[Aktuálna cena v RZ s DPH]]*Tabuľka9[[#This Row],[Priemerný odber za mesiac]]</f>
        <v>0</v>
      </c>
      <c r="K2376" s="17" t="e">
        <f>Tabuľka9[[#This Row],[Cena za MJ s DPH]]*Tabuľka9[[#This Row],[Predpokladaný odber počas 6 mesiacov]]</f>
        <v>#REF!</v>
      </c>
      <c r="L2376" s="1">
        <v>647560</v>
      </c>
      <c r="M2376" t="e">
        <f>_xlfn.XLOOKUP(Tabuľka9[[#This Row],[IČO]],#REF!,#REF!)</f>
        <v>#REF!</v>
      </c>
      <c r="N2376" t="e">
        <f>_xlfn.XLOOKUP(Tabuľka9[[#This Row],[IČO]],#REF!,#REF!)</f>
        <v>#REF!</v>
      </c>
    </row>
    <row r="2377" spans="1:14" hidden="1" x14ac:dyDescent="0.35">
      <c r="A2377" t="s">
        <v>125</v>
      </c>
      <c r="B2377" t="s">
        <v>185</v>
      </c>
      <c r="C2377" t="s">
        <v>13</v>
      </c>
      <c r="E2377" s="10">
        <f>IF(COUNTIF(cis_DPH!$B$2:$B$84,B2377)&gt;0,D2377*1.1,IF(COUNTIF(cis_DPH!$B$85:$B$171,B2377)&gt;0,D2377*1.2,"chyba"))</f>
        <v>0</v>
      </c>
      <c r="G2377" s="16" t="e">
        <f>_xlfn.XLOOKUP(Tabuľka9[[#This Row],[položka]],#REF!,#REF!)</f>
        <v>#REF!</v>
      </c>
      <c r="I2377" s="15">
        <f>Tabuľka9[[#This Row],[Aktuálna cena v RZ s DPH]]*Tabuľka9[[#This Row],[Priemerný odber za mesiac]]</f>
        <v>0</v>
      </c>
      <c r="K2377" s="17" t="e">
        <f>Tabuľka9[[#This Row],[Cena za MJ s DPH]]*Tabuľka9[[#This Row],[Predpokladaný odber počas 6 mesiacov]]</f>
        <v>#REF!</v>
      </c>
      <c r="L2377" s="1">
        <v>647560</v>
      </c>
      <c r="M2377" t="e">
        <f>_xlfn.XLOOKUP(Tabuľka9[[#This Row],[IČO]],#REF!,#REF!)</f>
        <v>#REF!</v>
      </c>
      <c r="N2377" t="e">
        <f>_xlfn.XLOOKUP(Tabuľka9[[#This Row],[IČO]],#REF!,#REF!)</f>
        <v>#REF!</v>
      </c>
    </row>
    <row r="2378" spans="1:14" hidden="1" x14ac:dyDescent="0.35">
      <c r="A2378" t="s">
        <v>125</v>
      </c>
      <c r="B2378" t="s">
        <v>186</v>
      </c>
      <c r="C2378" t="s">
        <v>13</v>
      </c>
      <c r="D2378" s="9">
        <v>4.9000000000000004</v>
      </c>
      <c r="E2378" s="10">
        <f>IF(COUNTIF(cis_DPH!$B$2:$B$84,B2378)&gt;0,D2378*1.1,IF(COUNTIF(cis_DPH!$B$85:$B$171,B2378)&gt;0,D2378*1.2,"chyba"))</f>
        <v>5.88</v>
      </c>
      <c r="G2378" s="16" t="e">
        <f>_xlfn.XLOOKUP(Tabuľka9[[#This Row],[položka]],#REF!,#REF!)</f>
        <v>#REF!</v>
      </c>
      <c r="I2378" s="15">
        <f>Tabuľka9[[#This Row],[Aktuálna cena v RZ s DPH]]*Tabuľka9[[#This Row],[Priemerný odber za mesiac]]</f>
        <v>0</v>
      </c>
      <c r="J2378">
        <v>14</v>
      </c>
      <c r="K2378" s="17" t="e">
        <f>Tabuľka9[[#This Row],[Cena za MJ s DPH]]*Tabuľka9[[#This Row],[Predpokladaný odber počas 6 mesiacov]]</f>
        <v>#REF!</v>
      </c>
      <c r="L2378" s="1">
        <v>647560</v>
      </c>
      <c r="M2378" t="e">
        <f>_xlfn.XLOOKUP(Tabuľka9[[#This Row],[IČO]],#REF!,#REF!)</f>
        <v>#REF!</v>
      </c>
      <c r="N2378" t="e">
        <f>_xlfn.XLOOKUP(Tabuľka9[[#This Row],[IČO]],#REF!,#REF!)</f>
        <v>#REF!</v>
      </c>
    </row>
    <row r="2379" spans="1:14" hidden="1" x14ac:dyDescent="0.35">
      <c r="A2379" t="s">
        <v>95</v>
      </c>
      <c r="B2379" t="s">
        <v>187</v>
      </c>
      <c r="C2379" t="s">
        <v>48</v>
      </c>
      <c r="E2379" s="10">
        <f>IF(COUNTIF(cis_DPH!$B$2:$B$84,B2379)&gt;0,D2379*1.1,IF(COUNTIF(cis_DPH!$B$85:$B$171,B2379)&gt;0,D2379*1.2,"chyba"))</f>
        <v>0</v>
      </c>
      <c r="G2379" s="16" t="e">
        <f>_xlfn.XLOOKUP(Tabuľka9[[#This Row],[položka]],#REF!,#REF!)</f>
        <v>#REF!</v>
      </c>
      <c r="I2379" s="15">
        <f>Tabuľka9[[#This Row],[Aktuálna cena v RZ s DPH]]*Tabuľka9[[#This Row],[Priemerný odber za mesiac]]</f>
        <v>0</v>
      </c>
      <c r="K2379" s="17" t="e">
        <f>Tabuľka9[[#This Row],[Cena za MJ s DPH]]*Tabuľka9[[#This Row],[Predpokladaný odber počas 6 mesiacov]]</f>
        <v>#REF!</v>
      </c>
      <c r="L2379" s="1">
        <v>647560</v>
      </c>
      <c r="M2379" t="e">
        <f>_xlfn.XLOOKUP(Tabuľka9[[#This Row],[IČO]],#REF!,#REF!)</f>
        <v>#REF!</v>
      </c>
      <c r="N2379" t="e">
        <f>_xlfn.XLOOKUP(Tabuľka9[[#This Row],[IČO]],#REF!,#REF!)</f>
        <v>#REF!</v>
      </c>
    </row>
    <row r="2380" spans="1:14" hidden="1" x14ac:dyDescent="0.35">
      <c r="A2380" t="s">
        <v>95</v>
      </c>
      <c r="B2380" t="s">
        <v>188</v>
      </c>
      <c r="C2380" t="s">
        <v>13</v>
      </c>
      <c r="E2380" s="10">
        <f>IF(COUNTIF(cis_DPH!$B$2:$B$84,B2380)&gt;0,D2380*1.1,IF(COUNTIF(cis_DPH!$B$85:$B$171,B2380)&gt;0,D2380*1.2,"chyba"))</f>
        <v>0</v>
      </c>
      <c r="G2380" s="16" t="e">
        <f>_xlfn.XLOOKUP(Tabuľka9[[#This Row],[položka]],#REF!,#REF!)</f>
        <v>#REF!</v>
      </c>
      <c r="I2380" s="15">
        <f>Tabuľka9[[#This Row],[Aktuálna cena v RZ s DPH]]*Tabuľka9[[#This Row],[Priemerný odber za mesiac]]</f>
        <v>0</v>
      </c>
      <c r="K2380" s="17" t="e">
        <f>Tabuľka9[[#This Row],[Cena za MJ s DPH]]*Tabuľka9[[#This Row],[Predpokladaný odber počas 6 mesiacov]]</f>
        <v>#REF!</v>
      </c>
      <c r="L2380" s="1">
        <v>647560</v>
      </c>
      <c r="M2380" t="e">
        <f>_xlfn.XLOOKUP(Tabuľka9[[#This Row],[IČO]],#REF!,#REF!)</f>
        <v>#REF!</v>
      </c>
      <c r="N2380" t="e">
        <f>_xlfn.XLOOKUP(Tabuľka9[[#This Row],[IČO]],#REF!,#REF!)</f>
        <v>#REF!</v>
      </c>
    </row>
    <row r="2381" spans="1:14" hidden="1" x14ac:dyDescent="0.35">
      <c r="A2381" t="s">
        <v>95</v>
      </c>
      <c r="B2381" t="s">
        <v>189</v>
      </c>
      <c r="C2381" t="s">
        <v>13</v>
      </c>
      <c r="D2381" s="9">
        <v>0.4</v>
      </c>
      <c r="E2381" s="10">
        <f>IF(COUNTIF(cis_DPH!$B$2:$B$84,B2381)&gt;0,D2381*1.1,IF(COUNTIF(cis_DPH!$B$85:$B$171,B2381)&gt;0,D2381*1.2,"chyba"))</f>
        <v>0.44000000000000006</v>
      </c>
      <c r="G2381" s="16" t="e">
        <f>_xlfn.XLOOKUP(Tabuľka9[[#This Row],[položka]],#REF!,#REF!)</f>
        <v>#REF!</v>
      </c>
      <c r="H2381">
        <v>4</v>
      </c>
      <c r="I2381" s="15">
        <f>Tabuľka9[[#This Row],[Aktuálna cena v RZ s DPH]]*Tabuľka9[[#This Row],[Priemerný odber za mesiac]]</f>
        <v>1.7600000000000002</v>
      </c>
      <c r="J2381">
        <v>60</v>
      </c>
      <c r="K2381" s="17" t="e">
        <f>Tabuľka9[[#This Row],[Cena za MJ s DPH]]*Tabuľka9[[#This Row],[Predpokladaný odber počas 6 mesiacov]]</f>
        <v>#REF!</v>
      </c>
      <c r="L2381" s="1">
        <v>647560</v>
      </c>
      <c r="M2381" t="e">
        <f>_xlfn.XLOOKUP(Tabuľka9[[#This Row],[IČO]],#REF!,#REF!)</f>
        <v>#REF!</v>
      </c>
      <c r="N2381" t="e">
        <f>_xlfn.XLOOKUP(Tabuľka9[[#This Row],[IČO]],#REF!,#REF!)</f>
        <v>#REF!</v>
      </c>
    </row>
    <row r="2382" spans="1:14" hidden="1" x14ac:dyDescent="0.35">
      <c r="A2382" t="s">
        <v>10</v>
      </c>
      <c r="B2382" t="s">
        <v>11</v>
      </c>
      <c r="C2382" t="s">
        <v>13</v>
      </c>
      <c r="E2382" s="10">
        <f>IF(COUNTIF(cis_DPH!$B$2:$B$84,B2382)&gt;0,D2382*1.1,IF(COUNTIF(cis_DPH!$B$85:$B$171,B2382)&gt;0,D2382*1.2,"chyba"))</f>
        <v>0</v>
      </c>
      <c r="G2382" s="16" t="e">
        <f>_xlfn.XLOOKUP(Tabuľka9[[#This Row],[položka]],#REF!,#REF!)</f>
        <v>#REF!</v>
      </c>
      <c r="I2382" s="15">
        <f>Tabuľka9[[#This Row],[Aktuálna cena v RZ s DPH]]*Tabuľka9[[#This Row],[Priemerný odber za mesiac]]</f>
        <v>0</v>
      </c>
      <c r="K2382" s="17" t="e">
        <f>Tabuľka9[[#This Row],[Cena za MJ s DPH]]*Tabuľka9[[#This Row],[Predpokladaný odber počas 6 mesiacov]]</f>
        <v>#REF!</v>
      </c>
      <c r="L2382" s="1">
        <v>37890221</v>
      </c>
      <c r="M2382" t="e">
        <f>_xlfn.XLOOKUP(Tabuľka9[[#This Row],[IČO]],#REF!,#REF!)</f>
        <v>#REF!</v>
      </c>
      <c r="N2382" t="e">
        <f>_xlfn.XLOOKUP(Tabuľka9[[#This Row],[IČO]],#REF!,#REF!)</f>
        <v>#REF!</v>
      </c>
    </row>
    <row r="2383" spans="1:14" hidden="1" x14ac:dyDescent="0.35">
      <c r="A2383" t="s">
        <v>10</v>
      </c>
      <c r="B2383" t="s">
        <v>12</v>
      </c>
      <c r="C2383" t="s">
        <v>13</v>
      </c>
      <c r="D2383" s="9">
        <v>3.03</v>
      </c>
      <c r="E2383" s="10">
        <f>IF(COUNTIF(cis_DPH!$B$2:$B$84,B2383)&gt;0,D2383*1.1,IF(COUNTIF(cis_DPH!$B$85:$B$171,B2383)&gt;0,D2383*1.2,"chyba"))</f>
        <v>3.3330000000000002</v>
      </c>
      <c r="G2383" s="16" t="e">
        <f>_xlfn.XLOOKUP(Tabuľka9[[#This Row],[položka]],#REF!,#REF!)</f>
        <v>#REF!</v>
      </c>
      <c r="H2383">
        <v>2</v>
      </c>
      <c r="I2383" s="15">
        <f>Tabuľka9[[#This Row],[Aktuálna cena v RZ s DPH]]*Tabuľka9[[#This Row],[Priemerný odber za mesiac]]</f>
        <v>6.6660000000000004</v>
      </c>
      <c r="K2383" s="17" t="e">
        <f>Tabuľka9[[#This Row],[Cena za MJ s DPH]]*Tabuľka9[[#This Row],[Predpokladaný odber počas 6 mesiacov]]</f>
        <v>#REF!</v>
      </c>
      <c r="L2383" s="1">
        <v>37890221</v>
      </c>
      <c r="M2383" t="e">
        <f>_xlfn.XLOOKUP(Tabuľka9[[#This Row],[IČO]],#REF!,#REF!)</f>
        <v>#REF!</v>
      </c>
      <c r="N2383" t="e">
        <f>_xlfn.XLOOKUP(Tabuľka9[[#This Row],[IČO]],#REF!,#REF!)</f>
        <v>#REF!</v>
      </c>
    </row>
    <row r="2384" spans="1:14" hidden="1" x14ac:dyDescent="0.35">
      <c r="A2384" t="s">
        <v>10</v>
      </c>
      <c r="B2384" t="s">
        <v>14</v>
      </c>
      <c r="C2384" t="s">
        <v>13</v>
      </c>
      <c r="E2384" s="10">
        <f>IF(COUNTIF(cis_DPH!$B$2:$B$84,B2384)&gt;0,D2384*1.1,IF(COUNTIF(cis_DPH!$B$85:$B$171,B2384)&gt;0,D2384*1.2,"chyba"))</f>
        <v>0</v>
      </c>
      <c r="G2384" s="16" t="e">
        <f>_xlfn.XLOOKUP(Tabuľka9[[#This Row],[položka]],#REF!,#REF!)</f>
        <v>#REF!</v>
      </c>
      <c r="I2384" s="15">
        <f>Tabuľka9[[#This Row],[Aktuálna cena v RZ s DPH]]*Tabuľka9[[#This Row],[Priemerný odber za mesiac]]</f>
        <v>0</v>
      </c>
      <c r="K2384" s="17" t="e">
        <f>Tabuľka9[[#This Row],[Cena za MJ s DPH]]*Tabuľka9[[#This Row],[Predpokladaný odber počas 6 mesiacov]]</f>
        <v>#REF!</v>
      </c>
      <c r="L2384" s="1">
        <v>37890221</v>
      </c>
      <c r="M2384" t="e">
        <f>_xlfn.XLOOKUP(Tabuľka9[[#This Row],[IČO]],#REF!,#REF!)</f>
        <v>#REF!</v>
      </c>
      <c r="N2384" t="e">
        <f>_xlfn.XLOOKUP(Tabuľka9[[#This Row],[IČO]],#REF!,#REF!)</f>
        <v>#REF!</v>
      </c>
    </row>
    <row r="2385" spans="1:14" hidden="1" x14ac:dyDescent="0.35">
      <c r="A2385" t="s">
        <v>10</v>
      </c>
      <c r="B2385" t="s">
        <v>15</v>
      </c>
      <c r="C2385" t="s">
        <v>13</v>
      </c>
      <c r="D2385" s="9">
        <v>0.49199999999999999</v>
      </c>
      <c r="E2385" s="10">
        <f>IF(COUNTIF(cis_DPH!$B$2:$B$84,B2385)&gt;0,D2385*1.1,IF(COUNTIF(cis_DPH!$B$85:$B$171,B2385)&gt;0,D2385*1.2,"chyba"))</f>
        <v>0.54120000000000001</v>
      </c>
      <c r="G2385" s="16" t="e">
        <f>_xlfn.XLOOKUP(Tabuľka9[[#This Row],[položka]],#REF!,#REF!)</f>
        <v>#REF!</v>
      </c>
      <c r="H2385">
        <v>64</v>
      </c>
      <c r="I2385" s="15">
        <f>Tabuľka9[[#This Row],[Aktuálna cena v RZ s DPH]]*Tabuľka9[[#This Row],[Priemerný odber za mesiac]]</f>
        <v>34.636800000000001</v>
      </c>
      <c r="K2385" s="17" t="e">
        <f>Tabuľka9[[#This Row],[Cena za MJ s DPH]]*Tabuľka9[[#This Row],[Predpokladaný odber počas 6 mesiacov]]</f>
        <v>#REF!</v>
      </c>
      <c r="L2385" s="1">
        <v>37890221</v>
      </c>
      <c r="M2385" t="e">
        <f>_xlfn.XLOOKUP(Tabuľka9[[#This Row],[IČO]],#REF!,#REF!)</f>
        <v>#REF!</v>
      </c>
      <c r="N2385" t="e">
        <f>_xlfn.XLOOKUP(Tabuľka9[[#This Row],[IČO]],#REF!,#REF!)</f>
        <v>#REF!</v>
      </c>
    </row>
    <row r="2386" spans="1:14" hidden="1" x14ac:dyDescent="0.35">
      <c r="A2386" t="s">
        <v>10</v>
      </c>
      <c r="B2386" t="s">
        <v>16</v>
      </c>
      <c r="C2386" t="s">
        <v>13</v>
      </c>
      <c r="E2386" s="10">
        <f>IF(COUNTIF(cis_DPH!$B$2:$B$84,B2386)&gt;0,D2386*1.1,IF(COUNTIF(cis_DPH!$B$85:$B$171,B2386)&gt;0,D2386*1.2,"chyba"))</f>
        <v>0</v>
      </c>
      <c r="G2386" s="16" t="e">
        <f>_xlfn.XLOOKUP(Tabuľka9[[#This Row],[položka]],#REF!,#REF!)</f>
        <v>#REF!</v>
      </c>
      <c r="I2386" s="15">
        <f>Tabuľka9[[#This Row],[Aktuálna cena v RZ s DPH]]*Tabuľka9[[#This Row],[Priemerný odber za mesiac]]</f>
        <v>0</v>
      </c>
      <c r="K2386" s="17" t="e">
        <f>Tabuľka9[[#This Row],[Cena za MJ s DPH]]*Tabuľka9[[#This Row],[Predpokladaný odber počas 6 mesiacov]]</f>
        <v>#REF!</v>
      </c>
      <c r="L2386" s="1">
        <v>37890221</v>
      </c>
      <c r="M2386" t="e">
        <f>_xlfn.XLOOKUP(Tabuľka9[[#This Row],[IČO]],#REF!,#REF!)</f>
        <v>#REF!</v>
      </c>
      <c r="N2386" t="e">
        <f>_xlfn.XLOOKUP(Tabuľka9[[#This Row],[IČO]],#REF!,#REF!)</f>
        <v>#REF!</v>
      </c>
    </row>
    <row r="2387" spans="1:14" hidden="1" x14ac:dyDescent="0.35">
      <c r="A2387" t="s">
        <v>10</v>
      </c>
      <c r="B2387" t="s">
        <v>17</v>
      </c>
      <c r="C2387" t="s">
        <v>13</v>
      </c>
      <c r="E2387" s="10">
        <f>IF(COUNTIF(cis_DPH!$B$2:$B$84,B2387)&gt;0,D2387*1.1,IF(COUNTIF(cis_DPH!$B$85:$B$171,B2387)&gt;0,D2387*1.2,"chyba"))</f>
        <v>0</v>
      </c>
      <c r="G2387" s="16" t="e">
        <f>_xlfn.XLOOKUP(Tabuľka9[[#This Row],[položka]],#REF!,#REF!)</f>
        <v>#REF!</v>
      </c>
      <c r="I2387" s="15">
        <f>Tabuľka9[[#This Row],[Aktuálna cena v RZ s DPH]]*Tabuľka9[[#This Row],[Priemerný odber za mesiac]]</f>
        <v>0</v>
      </c>
      <c r="K2387" s="17" t="e">
        <f>Tabuľka9[[#This Row],[Cena za MJ s DPH]]*Tabuľka9[[#This Row],[Predpokladaný odber počas 6 mesiacov]]</f>
        <v>#REF!</v>
      </c>
      <c r="L2387" s="1">
        <v>37890221</v>
      </c>
      <c r="M2387" t="e">
        <f>_xlfn.XLOOKUP(Tabuľka9[[#This Row],[IČO]],#REF!,#REF!)</f>
        <v>#REF!</v>
      </c>
      <c r="N2387" t="e">
        <f>_xlfn.XLOOKUP(Tabuľka9[[#This Row],[IČO]],#REF!,#REF!)</f>
        <v>#REF!</v>
      </c>
    </row>
    <row r="2388" spans="1:14" hidden="1" x14ac:dyDescent="0.35">
      <c r="A2388" t="s">
        <v>10</v>
      </c>
      <c r="B2388" t="s">
        <v>18</v>
      </c>
      <c r="C2388" t="s">
        <v>19</v>
      </c>
      <c r="E2388" s="10">
        <f>IF(COUNTIF(cis_DPH!$B$2:$B$84,B2388)&gt;0,D2388*1.1,IF(COUNTIF(cis_DPH!$B$85:$B$171,B2388)&gt;0,D2388*1.2,"chyba"))</f>
        <v>0</v>
      </c>
      <c r="G2388" s="16" t="e">
        <f>_xlfn.XLOOKUP(Tabuľka9[[#This Row],[položka]],#REF!,#REF!)</f>
        <v>#REF!</v>
      </c>
      <c r="I2388" s="15">
        <f>Tabuľka9[[#This Row],[Aktuálna cena v RZ s DPH]]*Tabuľka9[[#This Row],[Priemerný odber za mesiac]]</f>
        <v>0</v>
      </c>
      <c r="K2388" s="17" t="e">
        <f>Tabuľka9[[#This Row],[Cena za MJ s DPH]]*Tabuľka9[[#This Row],[Predpokladaný odber počas 6 mesiacov]]</f>
        <v>#REF!</v>
      </c>
      <c r="L2388" s="1">
        <v>37890221</v>
      </c>
      <c r="M2388" t="e">
        <f>_xlfn.XLOOKUP(Tabuľka9[[#This Row],[IČO]],#REF!,#REF!)</f>
        <v>#REF!</v>
      </c>
      <c r="N2388" t="e">
        <f>_xlfn.XLOOKUP(Tabuľka9[[#This Row],[IČO]],#REF!,#REF!)</f>
        <v>#REF!</v>
      </c>
    </row>
    <row r="2389" spans="1:14" hidden="1" x14ac:dyDescent="0.35">
      <c r="A2389" t="s">
        <v>10</v>
      </c>
      <c r="B2389" t="s">
        <v>20</v>
      </c>
      <c r="C2389" t="s">
        <v>13</v>
      </c>
      <c r="E2389" s="10">
        <f>IF(COUNTIF(cis_DPH!$B$2:$B$84,B2389)&gt;0,D2389*1.1,IF(COUNTIF(cis_DPH!$B$85:$B$171,B2389)&gt;0,D2389*1.2,"chyba"))</f>
        <v>0</v>
      </c>
      <c r="G2389" s="16" t="e">
        <f>_xlfn.XLOOKUP(Tabuľka9[[#This Row],[položka]],#REF!,#REF!)</f>
        <v>#REF!</v>
      </c>
      <c r="I2389" s="15">
        <f>Tabuľka9[[#This Row],[Aktuálna cena v RZ s DPH]]*Tabuľka9[[#This Row],[Priemerný odber za mesiac]]</f>
        <v>0</v>
      </c>
      <c r="K2389" s="17" t="e">
        <f>Tabuľka9[[#This Row],[Cena za MJ s DPH]]*Tabuľka9[[#This Row],[Predpokladaný odber počas 6 mesiacov]]</f>
        <v>#REF!</v>
      </c>
      <c r="L2389" s="1">
        <v>37890221</v>
      </c>
      <c r="M2389" t="e">
        <f>_xlfn.XLOOKUP(Tabuľka9[[#This Row],[IČO]],#REF!,#REF!)</f>
        <v>#REF!</v>
      </c>
      <c r="N2389" t="e">
        <f>_xlfn.XLOOKUP(Tabuľka9[[#This Row],[IČO]],#REF!,#REF!)</f>
        <v>#REF!</v>
      </c>
    </row>
    <row r="2390" spans="1:14" hidden="1" x14ac:dyDescent="0.35">
      <c r="A2390" t="s">
        <v>10</v>
      </c>
      <c r="B2390" t="s">
        <v>21</v>
      </c>
      <c r="C2390" t="s">
        <v>13</v>
      </c>
      <c r="E2390" s="10">
        <f>IF(COUNTIF(cis_DPH!$B$2:$B$84,B2390)&gt;0,D2390*1.1,IF(COUNTIF(cis_DPH!$B$85:$B$171,B2390)&gt;0,D2390*1.2,"chyba"))</f>
        <v>0</v>
      </c>
      <c r="G2390" s="16" t="e">
        <f>_xlfn.XLOOKUP(Tabuľka9[[#This Row],[položka]],#REF!,#REF!)</f>
        <v>#REF!</v>
      </c>
      <c r="I2390" s="15">
        <f>Tabuľka9[[#This Row],[Aktuálna cena v RZ s DPH]]*Tabuľka9[[#This Row],[Priemerný odber za mesiac]]</f>
        <v>0</v>
      </c>
      <c r="K2390" s="17" t="e">
        <f>Tabuľka9[[#This Row],[Cena za MJ s DPH]]*Tabuľka9[[#This Row],[Predpokladaný odber počas 6 mesiacov]]</f>
        <v>#REF!</v>
      </c>
      <c r="L2390" s="1">
        <v>37890221</v>
      </c>
      <c r="M2390" t="e">
        <f>_xlfn.XLOOKUP(Tabuľka9[[#This Row],[IČO]],#REF!,#REF!)</f>
        <v>#REF!</v>
      </c>
      <c r="N2390" t="e">
        <f>_xlfn.XLOOKUP(Tabuľka9[[#This Row],[IČO]],#REF!,#REF!)</f>
        <v>#REF!</v>
      </c>
    </row>
    <row r="2391" spans="1:14" hidden="1" x14ac:dyDescent="0.35">
      <c r="A2391" t="s">
        <v>10</v>
      </c>
      <c r="B2391" t="s">
        <v>22</v>
      </c>
      <c r="C2391" t="s">
        <v>13</v>
      </c>
      <c r="E2391" s="10">
        <f>IF(COUNTIF(cis_DPH!$B$2:$B$84,B2391)&gt;0,D2391*1.1,IF(COUNTIF(cis_DPH!$B$85:$B$171,B2391)&gt;0,D2391*1.2,"chyba"))</f>
        <v>0</v>
      </c>
      <c r="G2391" s="16" t="e">
        <f>_xlfn.XLOOKUP(Tabuľka9[[#This Row],[položka]],#REF!,#REF!)</f>
        <v>#REF!</v>
      </c>
      <c r="I2391" s="15">
        <f>Tabuľka9[[#This Row],[Aktuálna cena v RZ s DPH]]*Tabuľka9[[#This Row],[Priemerný odber za mesiac]]</f>
        <v>0</v>
      </c>
      <c r="K2391" s="17" t="e">
        <f>Tabuľka9[[#This Row],[Cena za MJ s DPH]]*Tabuľka9[[#This Row],[Predpokladaný odber počas 6 mesiacov]]</f>
        <v>#REF!</v>
      </c>
      <c r="L2391" s="1">
        <v>37890221</v>
      </c>
      <c r="M2391" t="e">
        <f>_xlfn.XLOOKUP(Tabuľka9[[#This Row],[IČO]],#REF!,#REF!)</f>
        <v>#REF!</v>
      </c>
      <c r="N2391" t="e">
        <f>_xlfn.XLOOKUP(Tabuľka9[[#This Row],[IČO]],#REF!,#REF!)</f>
        <v>#REF!</v>
      </c>
    </row>
    <row r="2392" spans="1:14" hidden="1" x14ac:dyDescent="0.35">
      <c r="A2392" t="s">
        <v>10</v>
      </c>
      <c r="B2392" t="s">
        <v>23</v>
      </c>
      <c r="C2392" t="s">
        <v>13</v>
      </c>
      <c r="E2392" s="10">
        <f>IF(COUNTIF(cis_DPH!$B$2:$B$84,B2392)&gt;0,D2392*1.1,IF(COUNTIF(cis_DPH!$B$85:$B$171,B2392)&gt;0,D2392*1.2,"chyba"))</f>
        <v>0</v>
      </c>
      <c r="G2392" s="16" t="e">
        <f>_xlfn.XLOOKUP(Tabuľka9[[#This Row],[položka]],#REF!,#REF!)</f>
        <v>#REF!</v>
      </c>
      <c r="I2392" s="15">
        <f>Tabuľka9[[#This Row],[Aktuálna cena v RZ s DPH]]*Tabuľka9[[#This Row],[Priemerný odber za mesiac]]</f>
        <v>0</v>
      </c>
      <c r="K2392" s="17" t="e">
        <f>Tabuľka9[[#This Row],[Cena za MJ s DPH]]*Tabuľka9[[#This Row],[Predpokladaný odber počas 6 mesiacov]]</f>
        <v>#REF!</v>
      </c>
      <c r="L2392" s="1">
        <v>37890221</v>
      </c>
      <c r="M2392" t="e">
        <f>_xlfn.XLOOKUP(Tabuľka9[[#This Row],[IČO]],#REF!,#REF!)</f>
        <v>#REF!</v>
      </c>
      <c r="N2392" t="e">
        <f>_xlfn.XLOOKUP(Tabuľka9[[#This Row],[IČO]],#REF!,#REF!)</f>
        <v>#REF!</v>
      </c>
    </row>
    <row r="2393" spans="1:14" hidden="1" x14ac:dyDescent="0.35">
      <c r="A2393" t="s">
        <v>10</v>
      </c>
      <c r="B2393" t="s">
        <v>24</v>
      </c>
      <c r="C2393" t="s">
        <v>25</v>
      </c>
      <c r="E2393" s="10">
        <f>IF(COUNTIF(cis_DPH!$B$2:$B$84,B2393)&gt;0,D2393*1.1,IF(COUNTIF(cis_DPH!$B$85:$B$171,B2393)&gt;0,D2393*1.2,"chyba"))</f>
        <v>0</v>
      </c>
      <c r="G2393" s="16" t="e">
        <f>_xlfn.XLOOKUP(Tabuľka9[[#This Row],[položka]],#REF!,#REF!)</f>
        <v>#REF!</v>
      </c>
      <c r="I2393" s="15">
        <f>Tabuľka9[[#This Row],[Aktuálna cena v RZ s DPH]]*Tabuľka9[[#This Row],[Priemerný odber za mesiac]]</f>
        <v>0</v>
      </c>
      <c r="K2393" s="17" t="e">
        <f>Tabuľka9[[#This Row],[Cena za MJ s DPH]]*Tabuľka9[[#This Row],[Predpokladaný odber počas 6 mesiacov]]</f>
        <v>#REF!</v>
      </c>
      <c r="L2393" s="1">
        <v>37890221</v>
      </c>
      <c r="M2393" t="e">
        <f>_xlfn.XLOOKUP(Tabuľka9[[#This Row],[IČO]],#REF!,#REF!)</f>
        <v>#REF!</v>
      </c>
      <c r="N2393" t="e">
        <f>_xlfn.XLOOKUP(Tabuľka9[[#This Row],[IČO]],#REF!,#REF!)</f>
        <v>#REF!</v>
      </c>
    </row>
    <row r="2394" spans="1:14" hidden="1" x14ac:dyDescent="0.35">
      <c r="A2394" t="s">
        <v>10</v>
      </c>
      <c r="B2394" t="s">
        <v>26</v>
      </c>
      <c r="C2394" t="s">
        <v>13</v>
      </c>
      <c r="E2394" s="10">
        <f>IF(COUNTIF(cis_DPH!$B$2:$B$84,B2394)&gt;0,D2394*1.1,IF(COUNTIF(cis_DPH!$B$85:$B$171,B2394)&gt;0,D2394*1.2,"chyba"))</f>
        <v>0</v>
      </c>
      <c r="G2394" s="16" t="e">
        <f>_xlfn.XLOOKUP(Tabuľka9[[#This Row],[položka]],#REF!,#REF!)</f>
        <v>#REF!</v>
      </c>
      <c r="I2394" s="15">
        <f>Tabuľka9[[#This Row],[Aktuálna cena v RZ s DPH]]*Tabuľka9[[#This Row],[Priemerný odber za mesiac]]</f>
        <v>0</v>
      </c>
      <c r="K2394" s="17" t="e">
        <f>Tabuľka9[[#This Row],[Cena za MJ s DPH]]*Tabuľka9[[#This Row],[Predpokladaný odber počas 6 mesiacov]]</f>
        <v>#REF!</v>
      </c>
      <c r="L2394" s="1">
        <v>37890221</v>
      </c>
      <c r="M2394" t="e">
        <f>_xlfn.XLOOKUP(Tabuľka9[[#This Row],[IČO]],#REF!,#REF!)</f>
        <v>#REF!</v>
      </c>
      <c r="N2394" t="e">
        <f>_xlfn.XLOOKUP(Tabuľka9[[#This Row],[IČO]],#REF!,#REF!)</f>
        <v>#REF!</v>
      </c>
    </row>
    <row r="2395" spans="1:14" hidden="1" x14ac:dyDescent="0.35">
      <c r="A2395" t="s">
        <v>10</v>
      </c>
      <c r="B2395" t="s">
        <v>27</v>
      </c>
      <c r="C2395" t="s">
        <v>13</v>
      </c>
      <c r="E2395" s="10">
        <f>IF(COUNTIF(cis_DPH!$B$2:$B$84,B2395)&gt;0,D2395*1.1,IF(COUNTIF(cis_DPH!$B$85:$B$171,B2395)&gt;0,D2395*1.2,"chyba"))</f>
        <v>0</v>
      </c>
      <c r="G2395" s="16" t="e">
        <f>_xlfn.XLOOKUP(Tabuľka9[[#This Row],[položka]],#REF!,#REF!)</f>
        <v>#REF!</v>
      </c>
      <c r="I2395" s="15">
        <f>Tabuľka9[[#This Row],[Aktuálna cena v RZ s DPH]]*Tabuľka9[[#This Row],[Priemerný odber za mesiac]]</f>
        <v>0</v>
      </c>
      <c r="K2395" s="17" t="e">
        <f>Tabuľka9[[#This Row],[Cena za MJ s DPH]]*Tabuľka9[[#This Row],[Predpokladaný odber počas 6 mesiacov]]</f>
        <v>#REF!</v>
      </c>
      <c r="L2395" s="1">
        <v>37890221</v>
      </c>
      <c r="M2395" t="e">
        <f>_xlfn.XLOOKUP(Tabuľka9[[#This Row],[IČO]],#REF!,#REF!)</f>
        <v>#REF!</v>
      </c>
      <c r="N2395" t="e">
        <f>_xlfn.XLOOKUP(Tabuľka9[[#This Row],[IČO]],#REF!,#REF!)</f>
        <v>#REF!</v>
      </c>
    </row>
    <row r="2396" spans="1:14" hidden="1" x14ac:dyDescent="0.35">
      <c r="A2396" t="s">
        <v>10</v>
      </c>
      <c r="B2396" t="s">
        <v>28</v>
      </c>
      <c r="C2396" t="s">
        <v>13</v>
      </c>
      <c r="E2396" s="10">
        <f>IF(COUNTIF(cis_DPH!$B$2:$B$84,B2396)&gt;0,D2396*1.1,IF(COUNTIF(cis_DPH!$B$85:$B$171,B2396)&gt;0,D2396*1.2,"chyba"))</f>
        <v>0</v>
      </c>
      <c r="G2396" s="16" t="e">
        <f>_xlfn.XLOOKUP(Tabuľka9[[#This Row],[položka]],#REF!,#REF!)</f>
        <v>#REF!</v>
      </c>
      <c r="I2396" s="15">
        <f>Tabuľka9[[#This Row],[Aktuálna cena v RZ s DPH]]*Tabuľka9[[#This Row],[Priemerný odber za mesiac]]</f>
        <v>0</v>
      </c>
      <c r="K2396" s="17" t="e">
        <f>Tabuľka9[[#This Row],[Cena za MJ s DPH]]*Tabuľka9[[#This Row],[Predpokladaný odber počas 6 mesiacov]]</f>
        <v>#REF!</v>
      </c>
      <c r="L2396" s="1">
        <v>37890221</v>
      </c>
      <c r="M2396" t="e">
        <f>_xlfn.XLOOKUP(Tabuľka9[[#This Row],[IČO]],#REF!,#REF!)</f>
        <v>#REF!</v>
      </c>
      <c r="N2396" t="e">
        <f>_xlfn.XLOOKUP(Tabuľka9[[#This Row],[IČO]],#REF!,#REF!)</f>
        <v>#REF!</v>
      </c>
    </row>
    <row r="2397" spans="1:14" hidden="1" x14ac:dyDescent="0.35">
      <c r="A2397" t="s">
        <v>10</v>
      </c>
      <c r="B2397" t="s">
        <v>29</v>
      </c>
      <c r="C2397" t="s">
        <v>13</v>
      </c>
      <c r="E2397" s="10">
        <f>IF(COUNTIF(cis_DPH!$B$2:$B$84,B2397)&gt;0,D2397*1.1,IF(COUNTIF(cis_DPH!$B$85:$B$171,B2397)&gt;0,D2397*1.2,"chyba"))</f>
        <v>0</v>
      </c>
      <c r="G2397" s="16" t="e">
        <f>_xlfn.XLOOKUP(Tabuľka9[[#This Row],[položka]],#REF!,#REF!)</f>
        <v>#REF!</v>
      </c>
      <c r="I2397" s="15">
        <f>Tabuľka9[[#This Row],[Aktuálna cena v RZ s DPH]]*Tabuľka9[[#This Row],[Priemerný odber za mesiac]]</f>
        <v>0</v>
      </c>
      <c r="K2397" s="17" t="e">
        <f>Tabuľka9[[#This Row],[Cena za MJ s DPH]]*Tabuľka9[[#This Row],[Predpokladaný odber počas 6 mesiacov]]</f>
        <v>#REF!</v>
      </c>
      <c r="L2397" s="1">
        <v>37890221</v>
      </c>
      <c r="M2397" t="e">
        <f>_xlfn.XLOOKUP(Tabuľka9[[#This Row],[IČO]],#REF!,#REF!)</f>
        <v>#REF!</v>
      </c>
      <c r="N2397" t="e">
        <f>_xlfn.XLOOKUP(Tabuľka9[[#This Row],[IČO]],#REF!,#REF!)</f>
        <v>#REF!</v>
      </c>
    </row>
    <row r="2398" spans="1:14" hidden="1" x14ac:dyDescent="0.35">
      <c r="A2398" t="s">
        <v>10</v>
      </c>
      <c r="B2398" t="s">
        <v>30</v>
      </c>
      <c r="C2398" t="s">
        <v>13</v>
      </c>
      <c r="E2398" s="10">
        <f>IF(COUNTIF(cis_DPH!$B$2:$B$84,B2398)&gt;0,D2398*1.1,IF(COUNTIF(cis_DPH!$B$85:$B$171,B2398)&gt;0,D2398*1.2,"chyba"))</f>
        <v>0</v>
      </c>
      <c r="G2398" s="16" t="e">
        <f>_xlfn.XLOOKUP(Tabuľka9[[#This Row],[položka]],#REF!,#REF!)</f>
        <v>#REF!</v>
      </c>
      <c r="I2398" s="15">
        <f>Tabuľka9[[#This Row],[Aktuálna cena v RZ s DPH]]*Tabuľka9[[#This Row],[Priemerný odber za mesiac]]</f>
        <v>0</v>
      </c>
      <c r="K2398" s="17" t="e">
        <f>Tabuľka9[[#This Row],[Cena za MJ s DPH]]*Tabuľka9[[#This Row],[Predpokladaný odber počas 6 mesiacov]]</f>
        <v>#REF!</v>
      </c>
      <c r="L2398" s="1">
        <v>37890221</v>
      </c>
      <c r="M2398" t="e">
        <f>_xlfn.XLOOKUP(Tabuľka9[[#This Row],[IČO]],#REF!,#REF!)</f>
        <v>#REF!</v>
      </c>
      <c r="N2398" t="e">
        <f>_xlfn.XLOOKUP(Tabuľka9[[#This Row],[IČO]],#REF!,#REF!)</f>
        <v>#REF!</v>
      </c>
    </row>
    <row r="2399" spans="1:14" hidden="1" x14ac:dyDescent="0.35">
      <c r="A2399" t="s">
        <v>10</v>
      </c>
      <c r="B2399" t="s">
        <v>31</v>
      </c>
      <c r="C2399" t="s">
        <v>13</v>
      </c>
      <c r="E2399" s="10">
        <f>IF(COUNTIF(cis_DPH!$B$2:$B$84,B2399)&gt;0,D2399*1.1,IF(COUNTIF(cis_DPH!$B$85:$B$171,B2399)&gt;0,D2399*1.2,"chyba"))</f>
        <v>0</v>
      </c>
      <c r="G2399" s="16" t="e">
        <f>_xlfn.XLOOKUP(Tabuľka9[[#This Row],[položka]],#REF!,#REF!)</f>
        <v>#REF!</v>
      </c>
      <c r="I2399" s="15">
        <f>Tabuľka9[[#This Row],[Aktuálna cena v RZ s DPH]]*Tabuľka9[[#This Row],[Priemerný odber za mesiac]]</f>
        <v>0</v>
      </c>
      <c r="K2399" s="17" t="e">
        <f>Tabuľka9[[#This Row],[Cena za MJ s DPH]]*Tabuľka9[[#This Row],[Predpokladaný odber počas 6 mesiacov]]</f>
        <v>#REF!</v>
      </c>
      <c r="L2399" s="1">
        <v>37890221</v>
      </c>
      <c r="M2399" t="e">
        <f>_xlfn.XLOOKUP(Tabuľka9[[#This Row],[IČO]],#REF!,#REF!)</f>
        <v>#REF!</v>
      </c>
      <c r="N2399" t="e">
        <f>_xlfn.XLOOKUP(Tabuľka9[[#This Row],[IČO]],#REF!,#REF!)</f>
        <v>#REF!</v>
      </c>
    </row>
    <row r="2400" spans="1:14" hidden="1" x14ac:dyDescent="0.35">
      <c r="A2400" t="s">
        <v>10</v>
      </c>
      <c r="B2400" t="s">
        <v>32</v>
      </c>
      <c r="C2400" t="s">
        <v>19</v>
      </c>
      <c r="E2400" s="10">
        <f>IF(COUNTIF(cis_DPH!$B$2:$B$84,B2400)&gt;0,D2400*1.1,IF(COUNTIF(cis_DPH!$B$85:$B$171,B2400)&gt;0,D2400*1.2,"chyba"))</f>
        <v>0</v>
      </c>
      <c r="G2400" s="16" t="e">
        <f>_xlfn.XLOOKUP(Tabuľka9[[#This Row],[položka]],#REF!,#REF!)</f>
        <v>#REF!</v>
      </c>
      <c r="I2400" s="15">
        <f>Tabuľka9[[#This Row],[Aktuálna cena v RZ s DPH]]*Tabuľka9[[#This Row],[Priemerný odber za mesiac]]</f>
        <v>0</v>
      </c>
      <c r="K2400" s="17" t="e">
        <f>Tabuľka9[[#This Row],[Cena za MJ s DPH]]*Tabuľka9[[#This Row],[Predpokladaný odber počas 6 mesiacov]]</f>
        <v>#REF!</v>
      </c>
      <c r="L2400" s="1">
        <v>37890221</v>
      </c>
      <c r="M2400" t="e">
        <f>_xlfn.XLOOKUP(Tabuľka9[[#This Row],[IČO]],#REF!,#REF!)</f>
        <v>#REF!</v>
      </c>
      <c r="N2400" t="e">
        <f>_xlfn.XLOOKUP(Tabuľka9[[#This Row],[IČO]],#REF!,#REF!)</f>
        <v>#REF!</v>
      </c>
    </row>
    <row r="2401" spans="1:14" hidden="1" x14ac:dyDescent="0.35">
      <c r="A2401" t="s">
        <v>10</v>
      </c>
      <c r="B2401" t="s">
        <v>33</v>
      </c>
      <c r="C2401" t="s">
        <v>13</v>
      </c>
      <c r="E2401" s="10">
        <f>IF(COUNTIF(cis_DPH!$B$2:$B$84,B2401)&gt;0,D2401*1.1,IF(COUNTIF(cis_DPH!$B$85:$B$171,B2401)&gt;0,D2401*1.2,"chyba"))</f>
        <v>0</v>
      </c>
      <c r="G2401" s="16" t="e">
        <f>_xlfn.XLOOKUP(Tabuľka9[[#This Row],[položka]],#REF!,#REF!)</f>
        <v>#REF!</v>
      </c>
      <c r="I2401" s="15">
        <f>Tabuľka9[[#This Row],[Aktuálna cena v RZ s DPH]]*Tabuľka9[[#This Row],[Priemerný odber za mesiac]]</f>
        <v>0</v>
      </c>
      <c r="K2401" s="17" t="e">
        <f>Tabuľka9[[#This Row],[Cena za MJ s DPH]]*Tabuľka9[[#This Row],[Predpokladaný odber počas 6 mesiacov]]</f>
        <v>#REF!</v>
      </c>
      <c r="L2401" s="1">
        <v>37890221</v>
      </c>
      <c r="M2401" t="e">
        <f>_xlfn.XLOOKUP(Tabuľka9[[#This Row],[IČO]],#REF!,#REF!)</f>
        <v>#REF!</v>
      </c>
      <c r="N2401" t="e">
        <f>_xlfn.XLOOKUP(Tabuľka9[[#This Row],[IČO]],#REF!,#REF!)</f>
        <v>#REF!</v>
      </c>
    </row>
    <row r="2402" spans="1:14" hidden="1" x14ac:dyDescent="0.35">
      <c r="A2402" t="s">
        <v>10</v>
      </c>
      <c r="B2402" t="s">
        <v>34</v>
      </c>
      <c r="C2402" t="s">
        <v>13</v>
      </c>
      <c r="E2402" s="10">
        <f>IF(COUNTIF(cis_DPH!$B$2:$B$84,B2402)&gt;0,D2402*1.1,IF(COUNTIF(cis_DPH!$B$85:$B$171,B2402)&gt;0,D2402*1.2,"chyba"))</f>
        <v>0</v>
      </c>
      <c r="G2402" s="16" t="e">
        <f>_xlfn.XLOOKUP(Tabuľka9[[#This Row],[položka]],#REF!,#REF!)</f>
        <v>#REF!</v>
      </c>
      <c r="I2402" s="15">
        <f>Tabuľka9[[#This Row],[Aktuálna cena v RZ s DPH]]*Tabuľka9[[#This Row],[Priemerný odber za mesiac]]</f>
        <v>0</v>
      </c>
      <c r="K2402" s="17" t="e">
        <f>Tabuľka9[[#This Row],[Cena za MJ s DPH]]*Tabuľka9[[#This Row],[Predpokladaný odber počas 6 mesiacov]]</f>
        <v>#REF!</v>
      </c>
      <c r="L2402" s="1">
        <v>37890221</v>
      </c>
      <c r="M2402" t="e">
        <f>_xlfn.XLOOKUP(Tabuľka9[[#This Row],[IČO]],#REF!,#REF!)</f>
        <v>#REF!</v>
      </c>
      <c r="N2402" t="e">
        <f>_xlfn.XLOOKUP(Tabuľka9[[#This Row],[IČO]],#REF!,#REF!)</f>
        <v>#REF!</v>
      </c>
    </row>
    <row r="2403" spans="1:14" hidden="1" x14ac:dyDescent="0.35">
      <c r="A2403" t="s">
        <v>10</v>
      </c>
      <c r="B2403" t="s">
        <v>35</v>
      </c>
      <c r="C2403" t="s">
        <v>13</v>
      </c>
      <c r="E2403" s="10">
        <f>IF(COUNTIF(cis_DPH!$B$2:$B$84,B2403)&gt;0,D2403*1.1,IF(COUNTIF(cis_DPH!$B$85:$B$171,B2403)&gt;0,D2403*1.2,"chyba"))</f>
        <v>0</v>
      </c>
      <c r="G2403" s="16" t="e">
        <f>_xlfn.XLOOKUP(Tabuľka9[[#This Row],[položka]],#REF!,#REF!)</f>
        <v>#REF!</v>
      </c>
      <c r="I2403" s="15">
        <f>Tabuľka9[[#This Row],[Aktuálna cena v RZ s DPH]]*Tabuľka9[[#This Row],[Priemerný odber za mesiac]]</f>
        <v>0</v>
      </c>
      <c r="K2403" s="17" t="e">
        <f>Tabuľka9[[#This Row],[Cena za MJ s DPH]]*Tabuľka9[[#This Row],[Predpokladaný odber počas 6 mesiacov]]</f>
        <v>#REF!</v>
      </c>
      <c r="L2403" s="1">
        <v>37890221</v>
      </c>
      <c r="M2403" t="e">
        <f>_xlfn.XLOOKUP(Tabuľka9[[#This Row],[IČO]],#REF!,#REF!)</f>
        <v>#REF!</v>
      </c>
      <c r="N2403" t="e">
        <f>_xlfn.XLOOKUP(Tabuľka9[[#This Row],[IČO]],#REF!,#REF!)</f>
        <v>#REF!</v>
      </c>
    </row>
    <row r="2404" spans="1:14" hidden="1" x14ac:dyDescent="0.35">
      <c r="A2404" t="s">
        <v>10</v>
      </c>
      <c r="B2404" t="s">
        <v>36</v>
      </c>
      <c r="C2404" t="s">
        <v>13</v>
      </c>
      <c r="E2404" s="10">
        <f>IF(COUNTIF(cis_DPH!$B$2:$B$84,B2404)&gt;0,D2404*1.1,IF(COUNTIF(cis_DPH!$B$85:$B$171,B2404)&gt;0,D2404*1.2,"chyba"))</f>
        <v>0</v>
      </c>
      <c r="G2404" s="16" t="e">
        <f>_xlfn.XLOOKUP(Tabuľka9[[#This Row],[položka]],#REF!,#REF!)</f>
        <v>#REF!</v>
      </c>
      <c r="I2404" s="15">
        <f>Tabuľka9[[#This Row],[Aktuálna cena v RZ s DPH]]*Tabuľka9[[#This Row],[Priemerný odber za mesiac]]</f>
        <v>0</v>
      </c>
      <c r="K2404" s="17" t="e">
        <f>Tabuľka9[[#This Row],[Cena za MJ s DPH]]*Tabuľka9[[#This Row],[Predpokladaný odber počas 6 mesiacov]]</f>
        <v>#REF!</v>
      </c>
      <c r="L2404" s="1">
        <v>37890221</v>
      </c>
      <c r="M2404" t="e">
        <f>_xlfn.XLOOKUP(Tabuľka9[[#This Row],[IČO]],#REF!,#REF!)</f>
        <v>#REF!</v>
      </c>
      <c r="N2404" t="e">
        <f>_xlfn.XLOOKUP(Tabuľka9[[#This Row],[IČO]],#REF!,#REF!)</f>
        <v>#REF!</v>
      </c>
    </row>
    <row r="2405" spans="1:14" hidden="1" x14ac:dyDescent="0.35">
      <c r="A2405" t="s">
        <v>10</v>
      </c>
      <c r="B2405" t="s">
        <v>37</v>
      </c>
      <c r="C2405" t="s">
        <v>13</v>
      </c>
      <c r="E2405" s="10">
        <f>IF(COUNTIF(cis_DPH!$B$2:$B$84,B2405)&gt;0,D2405*1.1,IF(COUNTIF(cis_DPH!$B$85:$B$171,B2405)&gt;0,D2405*1.2,"chyba"))</f>
        <v>0</v>
      </c>
      <c r="G2405" s="16" t="e">
        <f>_xlfn.XLOOKUP(Tabuľka9[[#This Row],[položka]],#REF!,#REF!)</f>
        <v>#REF!</v>
      </c>
      <c r="I2405" s="15">
        <f>Tabuľka9[[#This Row],[Aktuálna cena v RZ s DPH]]*Tabuľka9[[#This Row],[Priemerný odber za mesiac]]</f>
        <v>0</v>
      </c>
      <c r="K2405" s="17" t="e">
        <f>Tabuľka9[[#This Row],[Cena za MJ s DPH]]*Tabuľka9[[#This Row],[Predpokladaný odber počas 6 mesiacov]]</f>
        <v>#REF!</v>
      </c>
      <c r="L2405" s="1">
        <v>37890221</v>
      </c>
      <c r="M2405" t="e">
        <f>_xlfn.XLOOKUP(Tabuľka9[[#This Row],[IČO]],#REF!,#REF!)</f>
        <v>#REF!</v>
      </c>
      <c r="N2405" t="e">
        <f>_xlfn.XLOOKUP(Tabuľka9[[#This Row],[IČO]],#REF!,#REF!)</f>
        <v>#REF!</v>
      </c>
    </row>
    <row r="2406" spans="1:14" hidden="1" x14ac:dyDescent="0.35">
      <c r="A2406" t="s">
        <v>10</v>
      </c>
      <c r="B2406" t="s">
        <v>38</v>
      </c>
      <c r="C2406" t="s">
        <v>13</v>
      </c>
      <c r="E2406" s="10">
        <f>IF(COUNTIF(cis_DPH!$B$2:$B$84,B2406)&gt;0,D2406*1.1,IF(COUNTIF(cis_DPH!$B$85:$B$171,B2406)&gt;0,D2406*1.2,"chyba"))</f>
        <v>0</v>
      </c>
      <c r="G2406" s="16" t="e">
        <f>_xlfn.XLOOKUP(Tabuľka9[[#This Row],[položka]],#REF!,#REF!)</f>
        <v>#REF!</v>
      </c>
      <c r="I2406" s="15">
        <f>Tabuľka9[[#This Row],[Aktuálna cena v RZ s DPH]]*Tabuľka9[[#This Row],[Priemerný odber za mesiac]]</f>
        <v>0</v>
      </c>
      <c r="K2406" s="17" t="e">
        <f>Tabuľka9[[#This Row],[Cena za MJ s DPH]]*Tabuľka9[[#This Row],[Predpokladaný odber počas 6 mesiacov]]</f>
        <v>#REF!</v>
      </c>
      <c r="L2406" s="1">
        <v>37890221</v>
      </c>
      <c r="M2406" t="e">
        <f>_xlfn.XLOOKUP(Tabuľka9[[#This Row],[IČO]],#REF!,#REF!)</f>
        <v>#REF!</v>
      </c>
      <c r="N2406" t="e">
        <f>_xlfn.XLOOKUP(Tabuľka9[[#This Row],[IČO]],#REF!,#REF!)</f>
        <v>#REF!</v>
      </c>
    </row>
    <row r="2407" spans="1:14" hidden="1" x14ac:dyDescent="0.35">
      <c r="A2407" t="s">
        <v>10</v>
      </c>
      <c r="B2407" t="s">
        <v>39</v>
      </c>
      <c r="C2407" t="s">
        <v>13</v>
      </c>
      <c r="E2407" s="10">
        <f>IF(COUNTIF(cis_DPH!$B$2:$B$84,B2407)&gt;0,D2407*1.1,IF(COUNTIF(cis_DPH!$B$85:$B$171,B2407)&gt;0,D2407*1.2,"chyba"))</f>
        <v>0</v>
      </c>
      <c r="G2407" s="16" t="e">
        <f>_xlfn.XLOOKUP(Tabuľka9[[#This Row],[položka]],#REF!,#REF!)</f>
        <v>#REF!</v>
      </c>
      <c r="I2407" s="15">
        <f>Tabuľka9[[#This Row],[Aktuálna cena v RZ s DPH]]*Tabuľka9[[#This Row],[Priemerný odber za mesiac]]</f>
        <v>0</v>
      </c>
      <c r="K2407" s="17" t="e">
        <f>Tabuľka9[[#This Row],[Cena za MJ s DPH]]*Tabuľka9[[#This Row],[Predpokladaný odber počas 6 mesiacov]]</f>
        <v>#REF!</v>
      </c>
      <c r="L2407" s="1">
        <v>37890221</v>
      </c>
      <c r="M2407" t="e">
        <f>_xlfn.XLOOKUP(Tabuľka9[[#This Row],[IČO]],#REF!,#REF!)</f>
        <v>#REF!</v>
      </c>
      <c r="N2407" t="e">
        <f>_xlfn.XLOOKUP(Tabuľka9[[#This Row],[IČO]],#REF!,#REF!)</f>
        <v>#REF!</v>
      </c>
    </row>
    <row r="2408" spans="1:14" hidden="1" x14ac:dyDescent="0.35">
      <c r="A2408" t="s">
        <v>10</v>
      </c>
      <c r="B2408" t="s">
        <v>40</v>
      </c>
      <c r="C2408" t="s">
        <v>13</v>
      </c>
      <c r="E2408" s="10">
        <f>IF(COUNTIF(cis_DPH!$B$2:$B$84,B2408)&gt;0,D2408*1.1,IF(COUNTIF(cis_DPH!$B$85:$B$171,B2408)&gt;0,D2408*1.2,"chyba"))</f>
        <v>0</v>
      </c>
      <c r="G2408" s="16" t="e">
        <f>_xlfn.XLOOKUP(Tabuľka9[[#This Row],[položka]],#REF!,#REF!)</f>
        <v>#REF!</v>
      </c>
      <c r="I2408" s="15">
        <f>Tabuľka9[[#This Row],[Aktuálna cena v RZ s DPH]]*Tabuľka9[[#This Row],[Priemerný odber za mesiac]]</f>
        <v>0</v>
      </c>
      <c r="K2408" s="17" t="e">
        <f>Tabuľka9[[#This Row],[Cena za MJ s DPH]]*Tabuľka9[[#This Row],[Predpokladaný odber počas 6 mesiacov]]</f>
        <v>#REF!</v>
      </c>
      <c r="L2408" s="1">
        <v>37890221</v>
      </c>
      <c r="M2408" t="e">
        <f>_xlfn.XLOOKUP(Tabuľka9[[#This Row],[IČO]],#REF!,#REF!)</f>
        <v>#REF!</v>
      </c>
      <c r="N2408" t="e">
        <f>_xlfn.XLOOKUP(Tabuľka9[[#This Row],[IČO]],#REF!,#REF!)</f>
        <v>#REF!</v>
      </c>
    </row>
    <row r="2409" spans="1:14" hidden="1" x14ac:dyDescent="0.35">
      <c r="A2409" t="s">
        <v>10</v>
      </c>
      <c r="B2409" t="s">
        <v>41</v>
      </c>
      <c r="C2409" t="s">
        <v>13</v>
      </c>
      <c r="E2409" s="10">
        <f>IF(COUNTIF(cis_DPH!$B$2:$B$84,B2409)&gt;0,D2409*1.1,IF(COUNTIF(cis_DPH!$B$85:$B$171,B2409)&gt;0,D2409*1.2,"chyba"))</f>
        <v>0</v>
      </c>
      <c r="G2409" s="16" t="e">
        <f>_xlfn.XLOOKUP(Tabuľka9[[#This Row],[položka]],#REF!,#REF!)</f>
        <v>#REF!</v>
      </c>
      <c r="I2409" s="15">
        <f>Tabuľka9[[#This Row],[Aktuálna cena v RZ s DPH]]*Tabuľka9[[#This Row],[Priemerný odber za mesiac]]</f>
        <v>0</v>
      </c>
      <c r="K2409" s="17" t="e">
        <f>Tabuľka9[[#This Row],[Cena za MJ s DPH]]*Tabuľka9[[#This Row],[Predpokladaný odber počas 6 mesiacov]]</f>
        <v>#REF!</v>
      </c>
      <c r="L2409" s="1">
        <v>37890221</v>
      </c>
      <c r="M2409" t="e">
        <f>_xlfn.XLOOKUP(Tabuľka9[[#This Row],[IČO]],#REF!,#REF!)</f>
        <v>#REF!</v>
      </c>
      <c r="N2409" t="e">
        <f>_xlfn.XLOOKUP(Tabuľka9[[#This Row],[IČO]],#REF!,#REF!)</f>
        <v>#REF!</v>
      </c>
    </row>
    <row r="2410" spans="1:14" hidden="1" x14ac:dyDescent="0.35">
      <c r="A2410" t="s">
        <v>10</v>
      </c>
      <c r="B2410" t="s">
        <v>42</v>
      </c>
      <c r="C2410" t="s">
        <v>19</v>
      </c>
      <c r="E2410" s="10">
        <f>IF(COUNTIF(cis_DPH!$B$2:$B$84,B2410)&gt;0,D2410*1.1,IF(COUNTIF(cis_DPH!$B$85:$B$171,B2410)&gt;0,D2410*1.2,"chyba"))</f>
        <v>0</v>
      </c>
      <c r="G2410" s="16" t="e">
        <f>_xlfn.XLOOKUP(Tabuľka9[[#This Row],[položka]],#REF!,#REF!)</f>
        <v>#REF!</v>
      </c>
      <c r="I2410" s="15">
        <f>Tabuľka9[[#This Row],[Aktuálna cena v RZ s DPH]]*Tabuľka9[[#This Row],[Priemerný odber za mesiac]]</f>
        <v>0</v>
      </c>
      <c r="K2410" s="17" t="e">
        <f>Tabuľka9[[#This Row],[Cena za MJ s DPH]]*Tabuľka9[[#This Row],[Predpokladaný odber počas 6 mesiacov]]</f>
        <v>#REF!</v>
      </c>
      <c r="L2410" s="1">
        <v>37890221</v>
      </c>
      <c r="M2410" t="e">
        <f>_xlfn.XLOOKUP(Tabuľka9[[#This Row],[IČO]],#REF!,#REF!)</f>
        <v>#REF!</v>
      </c>
      <c r="N2410" t="e">
        <f>_xlfn.XLOOKUP(Tabuľka9[[#This Row],[IČO]],#REF!,#REF!)</f>
        <v>#REF!</v>
      </c>
    </row>
    <row r="2411" spans="1:14" hidden="1" x14ac:dyDescent="0.35">
      <c r="A2411" t="s">
        <v>10</v>
      </c>
      <c r="B2411" t="s">
        <v>43</v>
      </c>
      <c r="C2411" t="s">
        <v>13</v>
      </c>
      <c r="E2411" s="10">
        <f>IF(COUNTIF(cis_DPH!$B$2:$B$84,B2411)&gt;0,D2411*1.1,IF(COUNTIF(cis_DPH!$B$85:$B$171,B2411)&gt;0,D2411*1.2,"chyba"))</f>
        <v>0</v>
      </c>
      <c r="G2411" s="16" t="e">
        <f>_xlfn.XLOOKUP(Tabuľka9[[#This Row],[položka]],#REF!,#REF!)</f>
        <v>#REF!</v>
      </c>
      <c r="I2411" s="15">
        <f>Tabuľka9[[#This Row],[Aktuálna cena v RZ s DPH]]*Tabuľka9[[#This Row],[Priemerný odber za mesiac]]</f>
        <v>0</v>
      </c>
      <c r="K2411" s="17" t="e">
        <f>Tabuľka9[[#This Row],[Cena za MJ s DPH]]*Tabuľka9[[#This Row],[Predpokladaný odber počas 6 mesiacov]]</f>
        <v>#REF!</v>
      </c>
      <c r="L2411" s="1">
        <v>37890221</v>
      </c>
      <c r="M2411" t="e">
        <f>_xlfn.XLOOKUP(Tabuľka9[[#This Row],[IČO]],#REF!,#REF!)</f>
        <v>#REF!</v>
      </c>
      <c r="N2411" t="e">
        <f>_xlfn.XLOOKUP(Tabuľka9[[#This Row],[IČO]],#REF!,#REF!)</f>
        <v>#REF!</v>
      </c>
    </row>
    <row r="2412" spans="1:14" hidden="1" x14ac:dyDescent="0.35">
      <c r="A2412" t="s">
        <v>10</v>
      </c>
      <c r="B2412" t="s">
        <v>44</v>
      </c>
      <c r="C2412" t="s">
        <v>13</v>
      </c>
      <c r="E2412" s="10">
        <f>IF(COUNTIF(cis_DPH!$B$2:$B$84,B2412)&gt;0,D2412*1.1,IF(COUNTIF(cis_DPH!$B$85:$B$171,B2412)&gt;0,D2412*1.2,"chyba"))</f>
        <v>0</v>
      </c>
      <c r="G2412" s="16" t="e">
        <f>_xlfn.XLOOKUP(Tabuľka9[[#This Row],[položka]],#REF!,#REF!)</f>
        <v>#REF!</v>
      </c>
      <c r="I2412" s="15">
        <f>Tabuľka9[[#This Row],[Aktuálna cena v RZ s DPH]]*Tabuľka9[[#This Row],[Priemerný odber za mesiac]]</f>
        <v>0</v>
      </c>
      <c r="K2412" s="17" t="e">
        <f>Tabuľka9[[#This Row],[Cena za MJ s DPH]]*Tabuľka9[[#This Row],[Predpokladaný odber počas 6 mesiacov]]</f>
        <v>#REF!</v>
      </c>
      <c r="L2412" s="1">
        <v>37890221</v>
      </c>
      <c r="M2412" t="e">
        <f>_xlfn.XLOOKUP(Tabuľka9[[#This Row],[IČO]],#REF!,#REF!)</f>
        <v>#REF!</v>
      </c>
      <c r="N2412" t="e">
        <f>_xlfn.XLOOKUP(Tabuľka9[[#This Row],[IČO]],#REF!,#REF!)</f>
        <v>#REF!</v>
      </c>
    </row>
    <row r="2413" spans="1:14" hidden="1" x14ac:dyDescent="0.35">
      <c r="A2413" t="s">
        <v>10</v>
      </c>
      <c r="B2413" t="s">
        <v>45</v>
      </c>
      <c r="C2413" t="s">
        <v>13</v>
      </c>
      <c r="E2413" s="10">
        <f>IF(COUNTIF(cis_DPH!$B$2:$B$84,B2413)&gt;0,D2413*1.1,IF(COUNTIF(cis_DPH!$B$85:$B$171,B2413)&gt;0,D2413*1.2,"chyba"))</f>
        <v>0</v>
      </c>
      <c r="G2413" s="16" t="e">
        <f>_xlfn.XLOOKUP(Tabuľka9[[#This Row],[položka]],#REF!,#REF!)</f>
        <v>#REF!</v>
      </c>
      <c r="I2413" s="15">
        <f>Tabuľka9[[#This Row],[Aktuálna cena v RZ s DPH]]*Tabuľka9[[#This Row],[Priemerný odber za mesiac]]</f>
        <v>0</v>
      </c>
      <c r="K2413" s="17" t="e">
        <f>Tabuľka9[[#This Row],[Cena za MJ s DPH]]*Tabuľka9[[#This Row],[Predpokladaný odber počas 6 mesiacov]]</f>
        <v>#REF!</v>
      </c>
      <c r="L2413" s="1">
        <v>37890221</v>
      </c>
      <c r="M2413" t="e">
        <f>_xlfn.XLOOKUP(Tabuľka9[[#This Row],[IČO]],#REF!,#REF!)</f>
        <v>#REF!</v>
      </c>
      <c r="N2413" t="e">
        <f>_xlfn.XLOOKUP(Tabuľka9[[#This Row],[IČO]],#REF!,#REF!)</f>
        <v>#REF!</v>
      </c>
    </row>
    <row r="2414" spans="1:14" hidden="1" x14ac:dyDescent="0.35">
      <c r="A2414" t="s">
        <v>10</v>
      </c>
      <c r="B2414" t="s">
        <v>46</v>
      </c>
      <c r="C2414" t="s">
        <v>13</v>
      </c>
      <c r="E2414" s="10">
        <f>IF(COUNTIF(cis_DPH!$B$2:$B$84,B2414)&gt;0,D2414*1.1,IF(COUNTIF(cis_DPH!$B$85:$B$171,B2414)&gt;0,D2414*1.2,"chyba"))</f>
        <v>0</v>
      </c>
      <c r="G2414" s="16" t="e">
        <f>_xlfn.XLOOKUP(Tabuľka9[[#This Row],[položka]],#REF!,#REF!)</f>
        <v>#REF!</v>
      </c>
      <c r="I2414" s="15">
        <f>Tabuľka9[[#This Row],[Aktuálna cena v RZ s DPH]]*Tabuľka9[[#This Row],[Priemerný odber za mesiac]]</f>
        <v>0</v>
      </c>
      <c r="K2414" s="17" t="e">
        <f>Tabuľka9[[#This Row],[Cena za MJ s DPH]]*Tabuľka9[[#This Row],[Predpokladaný odber počas 6 mesiacov]]</f>
        <v>#REF!</v>
      </c>
      <c r="L2414" s="1">
        <v>37890221</v>
      </c>
      <c r="M2414" t="e">
        <f>_xlfn.XLOOKUP(Tabuľka9[[#This Row],[IČO]],#REF!,#REF!)</f>
        <v>#REF!</v>
      </c>
      <c r="N2414" t="e">
        <f>_xlfn.XLOOKUP(Tabuľka9[[#This Row],[IČO]],#REF!,#REF!)</f>
        <v>#REF!</v>
      </c>
    </row>
    <row r="2415" spans="1:14" hidden="1" x14ac:dyDescent="0.35">
      <c r="A2415" t="s">
        <v>10</v>
      </c>
      <c r="B2415" t="s">
        <v>47</v>
      </c>
      <c r="C2415" t="s">
        <v>48</v>
      </c>
      <c r="E2415" s="10">
        <f>IF(COUNTIF(cis_DPH!$B$2:$B$84,B2415)&gt;0,D2415*1.1,IF(COUNTIF(cis_DPH!$B$85:$B$171,B2415)&gt;0,D2415*1.2,"chyba"))</f>
        <v>0</v>
      </c>
      <c r="G2415" s="16" t="e">
        <f>_xlfn.XLOOKUP(Tabuľka9[[#This Row],[položka]],#REF!,#REF!)</f>
        <v>#REF!</v>
      </c>
      <c r="I2415" s="15">
        <f>Tabuľka9[[#This Row],[Aktuálna cena v RZ s DPH]]*Tabuľka9[[#This Row],[Priemerný odber za mesiac]]</f>
        <v>0</v>
      </c>
      <c r="K2415" s="17" t="e">
        <f>Tabuľka9[[#This Row],[Cena za MJ s DPH]]*Tabuľka9[[#This Row],[Predpokladaný odber počas 6 mesiacov]]</f>
        <v>#REF!</v>
      </c>
      <c r="L2415" s="1">
        <v>37890221</v>
      </c>
      <c r="M2415" t="e">
        <f>_xlfn.XLOOKUP(Tabuľka9[[#This Row],[IČO]],#REF!,#REF!)</f>
        <v>#REF!</v>
      </c>
      <c r="N2415" t="e">
        <f>_xlfn.XLOOKUP(Tabuľka9[[#This Row],[IČO]],#REF!,#REF!)</f>
        <v>#REF!</v>
      </c>
    </row>
    <row r="2416" spans="1:14" hidden="1" x14ac:dyDescent="0.35">
      <c r="A2416" t="s">
        <v>10</v>
      </c>
      <c r="B2416" t="s">
        <v>49</v>
      </c>
      <c r="C2416" t="s">
        <v>48</v>
      </c>
      <c r="E2416" s="10">
        <f>IF(COUNTIF(cis_DPH!$B$2:$B$84,B2416)&gt;0,D2416*1.1,IF(COUNTIF(cis_DPH!$B$85:$B$171,B2416)&gt;0,D2416*1.2,"chyba"))</f>
        <v>0</v>
      </c>
      <c r="G2416" s="16" t="e">
        <f>_xlfn.XLOOKUP(Tabuľka9[[#This Row],[položka]],#REF!,#REF!)</f>
        <v>#REF!</v>
      </c>
      <c r="I2416" s="15">
        <f>Tabuľka9[[#This Row],[Aktuálna cena v RZ s DPH]]*Tabuľka9[[#This Row],[Priemerný odber za mesiac]]</f>
        <v>0</v>
      </c>
      <c r="K2416" s="17" t="e">
        <f>Tabuľka9[[#This Row],[Cena za MJ s DPH]]*Tabuľka9[[#This Row],[Predpokladaný odber počas 6 mesiacov]]</f>
        <v>#REF!</v>
      </c>
      <c r="L2416" s="1">
        <v>37890221</v>
      </c>
      <c r="M2416" t="e">
        <f>_xlfn.XLOOKUP(Tabuľka9[[#This Row],[IČO]],#REF!,#REF!)</f>
        <v>#REF!</v>
      </c>
      <c r="N2416" t="e">
        <f>_xlfn.XLOOKUP(Tabuľka9[[#This Row],[IČO]],#REF!,#REF!)</f>
        <v>#REF!</v>
      </c>
    </row>
    <row r="2417" spans="1:14" hidden="1" x14ac:dyDescent="0.35">
      <c r="A2417" t="s">
        <v>10</v>
      </c>
      <c r="B2417" t="s">
        <v>50</v>
      </c>
      <c r="C2417" t="s">
        <v>13</v>
      </c>
      <c r="E2417" s="10">
        <f>IF(COUNTIF(cis_DPH!$B$2:$B$84,B2417)&gt;0,D2417*1.1,IF(COUNTIF(cis_DPH!$B$85:$B$171,B2417)&gt;0,D2417*1.2,"chyba"))</f>
        <v>0</v>
      </c>
      <c r="G2417" s="16" t="e">
        <f>_xlfn.XLOOKUP(Tabuľka9[[#This Row],[položka]],#REF!,#REF!)</f>
        <v>#REF!</v>
      </c>
      <c r="I2417" s="15">
        <f>Tabuľka9[[#This Row],[Aktuálna cena v RZ s DPH]]*Tabuľka9[[#This Row],[Priemerný odber za mesiac]]</f>
        <v>0</v>
      </c>
      <c r="K2417" s="17" t="e">
        <f>Tabuľka9[[#This Row],[Cena za MJ s DPH]]*Tabuľka9[[#This Row],[Predpokladaný odber počas 6 mesiacov]]</f>
        <v>#REF!</v>
      </c>
      <c r="L2417" s="1">
        <v>37890221</v>
      </c>
      <c r="M2417" t="e">
        <f>_xlfn.XLOOKUP(Tabuľka9[[#This Row],[IČO]],#REF!,#REF!)</f>
        <v>#REF!</v>
      </c>
      <c r="N2417" t="e">
        <f>_xlfn.XLOOKUP(Tabuľka9[[#This Row],[IČO]],#REF!,#REF!)</f>
        <v>#REF!</v>
      </c>
    </row>
    <row r="2418" spans="1:14" hidden="1" x14ac:dyDescent="0.35">
      <c r="A2418" t="s">
        <v>10</v>
      </c>
      <c r="B2418" t="s">
        <v>51</v>
      </c>
      <c r="C2418" t="s">
        <v>13</v>
      </c>
      <c r="E2418" s="10">
        <f>IF(COUNTIF(cis_DPH!$B$2:$B$84,B2418)&gt;0,D2418*1.1,IF(COUNTIF(cis_DPH!$B$85:$B$171,B2418)&gt;0,D2418*1.2,"chyba"))</f>
        <v>0</v>
      </c>
      <c r="G2418" s="16" t="e">
        <f>_xlfn.XLOOKUP(Tabuľka9[[#This Row],[položka]],#REF!,#REF!)</f>
        <v>#REF!</v>
      </c>
      <c r="I2418" s="15">
        <f>Tabuľka9[[#This Row],[Aktuálna cena v RZ s DPH]]*Tabuľka9[[#This Row],[Priemerný odber za mesiac]]</f>
        <v>0</v>
      </c>
      <c r="K2418" s="17" t="e">
        <f>Tabuľka9[[#This Row],[Cena za MJ s DPH]]*Tabuľka9[[#This Row],[Predpokladaný odber počas 6 mesiacov]]</f>
        <v>#REF!</v>
      </c>
      <c r="L2418" s="1">
        <v>37890221</v>
      </c>
      <c r="M2418" t="e">
        <f>_xlfn.XLOOKUP(Tabuľka9[[#This Row],[IČO]],#REF!,#REF!)</f>
        <v>#REF!</v>
      </c>
      <c r="N2418" t="e">
        <f>_xlfn.XLOOKUP(Tabuľka9[[#This Row],[IČO]],#REF!,#REF!)</f>
        <v>#REF!</v>
      </c>
    </row>
    <row r="2419" spans="1:14" hidden="1" x14ac:dyDescent="0.35">
      <c r="A2419" t="s">
        <v>10</v>
      </c>
      <c r="B2419" t="s">
        <v>52</v>
      </c>
      <c r="C2419" t="s">
        <v>13</v>
      </c>
      <c r="E2419" s="10">
        <f>IF(COUNTIF(cis_DPH!$B$2:$B$84,B2419)&gt;0,D2419*1.1,IF(COUNTIF(cis_DPH!$B$85:$B$171,B2419)&gt;0,D2419*1.2,"chyba"))</f>
        <v>0</v>
      </c>
      <c r="G2419" s="16" t="e">
        <f>_xlfn.XLOOKUP(Tabuľka9[[#This Row],[položka]],#REF!,#REF!)</f>
        <v>#REF!</v>
      </c>
      <c r="I2419" s="15">
        <f>Tabuľka9[[#This Row],[Aktuálna cena v RZ s DPH]]*Tabuľka9[[#This Row],[Priemerný odber za mesiac]]</f>
        <v>0</v>
      </c>
      <c r="K2419" s="17" t="e">
        <f>Tabuľka9[[#This Row],[Cena za MJ s DPH]]*Tabuľka9[[#This Row],[Predpokladaný odber počas 6 mesiacov]]</f>
        <v>#REF!</v>
      </c>
      <c r="L2419" s="1">
        <v>37890221</v>
      </c>
      <c r="M2419" t="e">
        <f>_xlfn.XLOOKUP(Tabuľka9[[#This Row],[IČO]],#REF!,#REF!)</f>
        <v>#REF!</v>
      </c>
      <c r="N2419" t="e">
        <f>_xlfn.XLOOKUP(Tabuľka9[[#This Row],[IČO]],#REF!,#REF!)</f>
        <v>#REF!</v>
      </c>
    </row>
    <row r="2420" spans="1:14" hidden="1" x14ac:dyDescent="0.35">
      <c r="A2420" t="s">
        <v>10</v>
      </c>
      <c r="B2420" t="s">
        <v>53</v>
      </c>
      <c r="C2420" t="s">
        <v>13</v>
      </c>
      <c r="E2420" s="10">
        <f>IF(COUNTIF(cis_DPH!$B$2:$B$84,B2420)&gt;0,D2420*1.1,IF(COUNTIF(cis_DPH!$B$85:$B$171,B2420)&gt;0,D2420*1.2,"chyba"))</f>
        <v>0</v>
      </c>
      <c r="G2420" s="16" t="e">
        <f>_xlfn.XLOOKUP(Tabuľka9[[#This Row],[položka]],#REF!,#REF!)</f>
        <v>#REF!</v>
      </c>
      <c r="I2420" s="15">
        <f>Tabuľka9[[#This Row],[Aktuálna cena v RZ s DPH]]*Tabuľka9[[#This Row],[Priemerný odber za mesiac]]</f>
        <v>0</v>
      </c>
      <c r="K2420" s="17" t="e">
        <f>Tabuľka9[[#This Row],[Cena za MJ s DPH]]*Tabuľka9[[#This Row],[Predpokladaný odber počas 6 mesiacov]]</f>
        <v>#REF!</v>
      </c>
      <c r="L2420" s="1">
        <v>37890221</v>
      </c>
      <c r="M2420" t="e">
        <f>_xlfn.XLOOKUP(Tabuľka9[[#This Row],[IČO]],#REF!,#REF!)</f>
        <v>#REF!</v>
      </c>
      <c r="N2420" t="e">
        <f>_xlfn.XLOOKUP(Tabuľka9[[#This Row],[IČO]],#REF!,#REF!)</f>
        <v>#REF!</v>
      </c>
    </row>
    <row r="2421" spans="1:14" hidden="1" x14ac:dyDescent="0.35">
      <c r="A2421" t="s">
        <v>10</v>
      </c>
      <c r="B2421" t="s">
        <v>54</v>
      </c>
      <c r="C2421" t="s">
        <v>13</v>
      </c>
      <c r="D2421" s="9">
        <v>3.37</v>
      </c>
      <c r="E2421" s="10">
        <f>IF(COUNTIF(cis_DPH!$B$2:$B$84,B2421)&gt;0,D2421*1.1,IF(COUNTIF(cis_DPH!$B$85:$B$171,B2421)&gt;0,D2421*1.2,"chyba"))</f>
        <v>3.7070000000000003</v>
      </c>
      <c r="G2421" s="16" t="e">
        <f>_xlfn.XLOOKUP(Tabuľka9[[#This Row],[položka]],#REF!,#REF!)</f>
        <v>#REF!</v>
      </c>
      <c r="H2421">
        <v>4</v>
      </c>
      <c r="I2421" s="15">
        <f>Tabuľka9[[#This Row],[Aktuálna cena v RZ s DPH]]*Tabuľka9[[#This Row],[Priemerný odber za mesiac]]</f>
        <v>14.828000000000001</v>
      </c>
      <c r="K2421" s="17" t="e">
        <f>Tabuľka9[[#This Row],[Cena za MJ s DPH]]*Tabuľka9[[#This Row],[Predpokladaný odber počas 6 mesiacov]]</f>
        <v>#REF!</v>
      </c>
      <c r="L2421" s="1">
        <v>37890221</v>
      </c>
      <c r="M2421" t="e">
        <f>_xlfn.XLOOKUP(Tabuľka9[[#This Row],[IČO]],#REF!,#REF!)</f>
        <v>#REF!</v>
      </c>
      <c r="N2421" t="e">
        <f>_xlfn.XLOOKUP(Tabuľka9[[#This Row],[IČO]],#REF!,#REF!)</f>
        <v>#REF!</v>
      </c>
    </row>
    <row r="2422" spans="1:14" hidden="1" x14ac:dyDescent="0.35">
      <c r="A2422" t="s">
        <v>10</v>
      </c>
      <c r="B2422" t="s">
        <v>55</v>
      </c>
      <c r="C2422" t="s">
        <v>13</v>
      </c>
      <c r="E2422" s="10">
        <f>IF(COUNTIF(cis_DPH!$B$2:$B$84,B2422)&gt;0,D2422*1.1,IF(COUNTIF(cis_DPH!$B$85:$B$171,B2422)&gt;0,D2422*1.2,"chyba"))</f>
        <v>0</v>
      </c>
      <c r="G2422" s="16" t="e">
        <f>_xlfn.XLOOKUP(Tabuľka9[[#This Row],[položka]],#REF!,#REF!)</f>
        <v>#REF!</v>
      </c>
      <c r="I2422" s="15">
        <f>Tabuľka9[[#This Row],[Aktuálna cena v RZ s DPH]]*Tabuľka9[[#This Row],[Priemerný odber za mesiac]]</f>
        <v>0</v>
      </c>
      <c r="K2422" s="17" t="e">
        <f>Tabuľka9[[#This Row],[Cena za MJ s DPH]]*Tabuľka9[[#This Row],[Predpokladaný odber počas 6 mesiacov]]</f>
        <v>#REF!</v>
      </c>
      <c r="L2422" s="1">
        <v>37890221</v>
      </c>
      <c r="M2422" t="e">
        <f>_xlfn.XLOOKUP(Tabuľka9[[#This Row],[IČO]],#REF!,#REF!)</f>
        <v>#REF!</v>
      </c>
      <c r="N2422" t="e">
        <f>_xlfn.XLOOKUP(Tabuľka9[[#This Row],[IČO]],#REF!,#REF!)</f>
        <v>#REF!</v>
      </c>
    </row>
    <row r="2423" spans="1:14" hidden="1" x14ac:dyDescent="0.35">
      <c r="A2423" t="s">
        <v>10</v>
      </c>
      <c r="B2423" t="s">
        <v>56</v>
      </c>
      <c r="C2423" t="s">
        <v>13</v>
      </c>
      <c r="D2423" s="9">
        <v>2.59</v>
      </c>
      <c r="E2423" s="10">
        <f>IF(COUNTIF(cis_DPH!$B$2:$B$84,B2423)&gt;0,D2423*1.1,IF(COUNTIF(cis_DPH!$B$85:$B$171,B2423)&gt;0,D2423*1.2,"chyba"))</f>
        <v>2.8490000000000002</v>
      </c>
      <c r="G2423" s="16" t="e">
        <f>_xlfn.XLOOKUP(Tabuľka9[[#This Row],[položka]],#REF!,#REF!)</f>
        <v>#REF!</v>
      </c>
      <c r="H2423">
        <v>3</v>
      </c>
      <c r="I2423" s="15">
        <f>Tabuľka9[[#This Row],[Aktuálna cena v RZ s DPH]]*Tabuľka9[[#This Row],[Priemerný odber za mesiac]]</f>
        <v>8.5470000000000006</v>
      </c>
      <c r="K2423" s="17" t="e">
        <f>Tabuľka9[[#This Row],[Cena za MJ s DPH]]*Tabuľka9[[#This Row],[Predpokladaný odber počas 6 mesiacov]]</f>
        <v>#REF!</v>
      </c>
      <c r="L2423" s="1">
        <v>37890221</v>
      </c>
      <c r="M2423" t="e">
        <f>_xlfn.XLOOKUP(Tabuľka9[[#This Row],[IČO]],#REF!,#REF!)</f>
        <v>#REF!</v>
      </c>
      <c r="N2423" t="e">
        <f>_xlfn.XLOOKUP(Tabuľka9[[#This Row],[IČO]],#REF!,#REF!)</f>
        <v>#REF!</v>
      </c>
    </row>
    <row r="2424" spans="1:14" hidden="1" x14ac:dyDescent="0.35">
      <c r="A2424" t="s">
        <v>10</v>
      </c>
      <c r="B2424" t="s">
        <v>57</v>
      </c>
      <c r="C2424" t="s">
        <v>13</v>
      </c>
      <c r="E2424" s="10">
        <f>IF(COUNTIF(cis_DPH!$B$2:$B$84,B2424)&gt;0,D2424*1.1,IF(COUNTIF(cis_DPH!$B$85:$B$171,B2424)&gt;0,D2424*1.2,"chyba"))</f>
        <v>0</v>
      </c>
      <c r="G2424" s="16" t="e">
        <f>_xlfn.XLOOKUP(Tabuľka9[[#This Row],[položka]],#REF!,#REF!)</f>
        <v>#REF!</v>
      </c>
      <c r="I2424" s="15">
        <f>Tabuľka9[[#This Row],[Aktuálna cena v RZ s DPH]]*Tabuľka9[[#This Row],[Priemerný odber za mesiac]]</f>
        <v>0</v>
      </c>
      <c r="K2424" s="17" t="e">
        <f>Tabuľka9[[#This Row],[Cena za MJ s DPH]]*Tabuľka9[[#This Row],[Predpokladaný odber počas 6 mesiacov]]</f>
        <v>#REF!</v>
      </c>
      <c r="L2424" s="1">
        <v>37890221</v>
      </c>
      <c r="M2424" t="e">
        <f>_xlfn.XLOOKUP(Tabuľka9[[#This Row],[IČO]],#REF!,#REF!)</f>
        <v>#REF!</v>
      </c>
      <c r="N2424" t="e">
        <f>_xlfn.XLOOKUP(Tabuľka9[[#This Row],[IČO]],#REF!,#REF!)</f>
        <v>#REF!</v>
      </c>
    </row>
    <row r="2425" spans="1:14" hidden="1" x14ac:dyDescent="0.35">
      <c r="A2425" t="s">
        <v>10</v>
      </c>
      <c r="B2425" t="s">
        <v>58</v>
      </c>
      <c r="C2425" t="s">
        <v>13</v>
      </c>
      <c r="E2425" s="10">
        <f>IF(COUNTIF(cis_DPH!$B$2:$B$84,B2425)&gt;0,D2425*1.1,IF(COUNTIF(cis_DPH!$B$85:$B$171,B2425)&gt;0,D2425*1.2,"chyba"))</f>
        <v>0</v>
      </c>
      <c r="G2425" s="16" t="e">
        <f>_xlfn.XLOOKUP(Tabuľka9[[#This Row],[položka]],#REF!,#REF!)</f>
        <v>#REF!</v>
      </c>
      <c r="I2425" s="15">
        <f>Tabuľka9[[#This Row],[Aktuálna cena v RZ s DPH]]*Tabuľka9[[#This Row],[Priemerný odber za mesiac]]</f>
        <v>0</v>
      </c>
      <c r="K2425" s="17" t="e">
        <f>Tabuľka9[[#This Row],[Cena za MJ s DPH]]*Tabuľka9[[#This Row],[Predpokladaný odber počas 6 mesiacov]]</f>
        <v>#REF!</v>
      </c>
      <c r="L2425" s="1">
        <v>37890221</v>
      </c>
      <c r="M2425" t="e">
        <f>_xlfn.XLOOKUP(Tabuľka9[[#This Row],[IČO]],#REF!,#REF!)</f>
        <v>#REF!</v>
      </c>
      <c r="N2425" t="e">
        <f>_xlfn.XLOOKUP(Tabuľka9[[#This Row],[IČO]],#REF!,#REF!)</f>
        <v>#REF!</v>
      </c>
    </row>
    <row r="2426" spans="1:14" hidden="1" x14ac:dyDescent="0.35">
      <c r="A2426" t="s">
        <v>10</v>
      </c>
      <c r="B2426" t="s">
        <v>59</v>
      </c>
      <c r="C2426" t="s">
        <v>13</v>
      </c>
      <c r="E2426" s="10">
        <f>IF(COUNTIF(cis_DPH!$B$2:$B$84,B2426)&gt;0,D2426*1.1,IF(COUNTIF(cis_DPH!$B$85:$B$171,B2426)&gt;0,D2426*1.2,"chyba"))</f>
        <v>0</v>
      </c>
      <c r="G2426" s="16" t="e">
        <f>_xlfn.XLOOKUP(Tabuľka9[[#This Row],[položka]],#REF!,#REF!)</f>
        <v>#REF!</v>
      </c>
      <c r="I2426" s="15">
        <f>Tabuľka9[[#This Row],[Aktuálna cena v RZ s DPH]]*Tabuľka9[[#This Row],[Priemerný odber za mesiac]]</f>
        <v>0</v>
      </c>
      <c r="K2426" s="17" t="e">
        <f>Tabuľka9[[#This Row],[Cena za MJ s DPH]]*Tabuľka9[[#This Row],[Predpokladaný odber počas 6 mesiacov]]</f>
        <v>#REF!</v>
      </c>
      <c r="L2426" s="1">
        <v>37890221</v>
      </c>
      <c r="M2426" t="e">
        <f>_xlfn.XLOOKUP(Tabuľka9[[#This Row],[IČO]],#REF!,#REF!)</f>
        <v>#REF!</v>
      </c>
      <c r="N2426" t="e">
        <f>_xlfn.XLOOKUP(Tabuľka9[[#This Row],[IČO]],#REF!,#REF!)</f>
        <v>#REF!</v>
      </c>
    </row>
    <row r="2427" spans="1:14" hidden="1" x14ac:dyDescent="0.35">
      <c r="A2427" t="s">
        <v>10</v>
      </c>
      <c r="B2427" t="s">
        <v>60</v>
      </c>
      <c r="C2427" t="s">
        <v>13</v>
      </c>
      <c r="E2427" s="10">
        <f>IF(COUNTIF(cis_DPH!$B$2:$B$84,B2427)&gt;0,D2427*1.1,IF(COUNTIF(cis_DPH!$B$85:$B$171,B2427)&gt;0,D2427*1.2,"chyba"))</f>
        <v>0</v>
      </c>
      <c r="G2427" s="16" t="e">
        <f>_xlfn.XLOOKUP(Tabuľka9[[#This Row],[položka]],#REF!,#REF!)</f>
        <v>#REF!</v>
      </c>
      <c r="I2427" s="15">
        <f>Tabuľka9[[#This Row],[Aktuálna cena v RZ s DPH]]*Tabuľka9[[#This Row],[Priemerný odber za mesiac]]</f>
        <v>0</v>
      </c>
      <c r="K2427" s="17" t="e">
        <f>Tabuľka9[[#This Row],[Cena za MJ s DPH]]*Tabuľka9[[#This Row],[Predpokladaný odber počas 6 mesiacov]]</f>
        <v>#REF!</v>
      </c>
      <c r="L2427" s="1">
        <v>37890221</v>
      </c>
      <c r="M2427" t="e">
        <f>_xlfn.XLOOKUP(Tabuľka9[[#This Row],[IČO]],#REF!,#REF!)</f>
        <v>#REF!</v>
      </c>
      <c r="N2427" t="e">
        <f>_xlfn.XLOOKUP(Tabuľka9[[#This Row],[IČO]],#REF!,#REF!)</f>
        <v>#REF!</v>
      </c>
    </row>
    <row r="2428" spans="1:14" hidden="1" x14ac:dyDescent="0.35">
      <c r="A2428" t="s">
        <v>10</v>
      </c>
      <c r="B2428" t="s">
        <v>61</v>
      </c>
      <c r="C2428" t="s">
        <v>19</v>
      </c>
      <c r="E2428" s="10">
        <f>IF(COUNTIF(cis_DPH!$B$2:$B$84,B2428)&gt;0,D2428*1.1,IF(COUNTIF(cis_DPH!$B$85:$B$171,B2428)&gt;0,D2428*1.2,"chyba"))</f>
        <v>0</v>
      </c>
      <c r="G2428" s="16" t="e">
        <f>_xlfn.XLOOKUP(Tabuľka9[[#This Row],[položka]],#REF!,#REF!)</f>
        <v>#REF!</v>
      </c>
      <c r="I2428" s="15">
        <f>Tabuľka9[[#This Row],[Aktuálna cena v RZ s DPH]]*Tabuľka9[[#This Row],[Priemerný odber za mesiac]]</f>
        <v>0</v>
      </c>
      <c r="K2428" s="17" t="e">
        <f>Tabuľka9[[#This Row],[Cena za MJ s DPH]]*Tabuľka9[[#This Row],[Predpokladaný odber počas 6 mesiacov]]</f>
        <v>#REF!</v>
      </c>
      <c r="L2428" s="1">
        <v>37890221</v>
      </c>
      <c r="M2428" t="e">
        <f>_xlfn.XLOOKUP(Tabuľka9[[#This Row],[IČO]],#REF!,#REF!)</f>
        <v>#REF!</v>
      </c>
      <c r="N2428" t="e">
        <f>_xlfn.XLOOKUP(Tabuľka9[[#This Row],[IČO]],#REF!,#REF!)</f>
        <v>#REF!</v>
      </c>
    </row>
    <row r="2429" spans="1:14" hidden="1" x14ac:dyDescent="0.35">
      <c r="A2429" t="s">
        <v>10</v>
      </c>
      <c r="B2429" t="s">
        <v>62</v>
      </c>
      <c r="C2429" t="s">
        <v>13</v>
      </c>
      <c r="E2429" s="10">
        <f>IF(COUNTIF(cis_DPH!$B$2:$B$84,B2429)&gt;0,D2429*1.1,IF(COUNTIF(cis_DPH!$B$85:$B$171,B2429)&gt;0,D2429*1.2,"chyba"))</f>
        <v>0</v>
      </c>
      <c r="G2429" s="16" t="e">
        <f>_xlfn.XLOOKUP(Tabuľka9[[#This Row],[položka]],#REF!,#REF!)</f>
        <v>#REF!</v>
      </c>
      <c r="I2429" s="15">
        <f>Tabuľka9[[#This Row],[Aktuálna cena v RZ s DPH]]*Tabuľka9[[#This Row],[Priemerný odber za mesiac]]</f>
        <v>0</v>
      </c>
      <c r="K2429" s="17" t="e">
        <f>Tabuľka9[[#This Row],[Cena za MJ s DPH]]*Tabuľka9[[#This Row],[Predpokladaný odber počas 6 mesiacov]]</f>
        <v>#REF!</v>
      </c>
      <c r="L2429" s="1">
        <v>37890221</v>
      </c>
      <c r="M2429" t="e">
        <f>_xlfn.XLOOKUP(Tabuľka9[[#This Row],[IČO]],#REF!,#REF!)</f>
        <v>#REF!</v>
      </c>
      <c r="N2429" t="e">
        <f>_xlfn.XLOOKUP(Tabuľka9[[#This Row],[IČO]],#REF!,#REF!)</f>
        <v>#REF!</v>
      </c>
    </row>
    <row r="2430" spans="1:14" hidden="1" x14ac:dyDescent="0.35">
      <c r="A2430" t="s">
        <v>10</v>
      </c>
      <c r="B2430" t="s">
        <v>63</v>
      </c>
      <c r="C2430" t="s">
        <v>13</v>
      </c>
      <c r="E2430" s="10">
        <f>IF(COUNTIF(cis_DPH!$B$2:$B$84,B2430)&gt;0,D2430*1.1,IF(COUNTIF(cis_DPH!$B$85:$B$171,B2430)&gt;0,D2430*1.2,"chyba"))</f>
        <v>0</v>
      </c>
      <c r="G2430" s="16" t="e">
        <f>_xlfn.XLOOKUP(Tabuľka9[[#This Row],[položka]],#REF!,#REF!)</f>
        <v>#REF!</v>
      </c>
      <c r="I2430" s="15">
        <f>Tabuľka9[[#This Row],[Aktuálna cena v RZ s DPH]]*Tabuľka9[[#This Row],[Priemerný odber za mesiac]]</f>
        <v>0</v>
      </c>
      <c r="K2430" s="17" t="e">
        <f>Tabuľka9[[#This Row],[Cena za MJ s DPH]]*Tabuľka9[[#This Row],[Predpokladaný odber počas 6 mesiacov]]</f>
        <v>#REF!</v>
      </c>
      <c r="L2430" s="1">
        <v>37890221</v>
      </c>
      <c r="M2430" t="e">
        <f>_xlfn.XLOOKUP(Tabuľka9[[#This Row],[IČO]],#REF!,#REF!)</f>
        <v>#REF!</v>
      </c>
      <c r="N2430" t="e">
        <f>_xlfn.XLOOKUP(Tabuľka9[[#This Row],[IČO]],#REF!,#REF!)</f>
        <v>#REF!</v>
      </c>
    </row>
    <row r="2431" spans="1:14" hidden="1" x14ac:dyDescent="0.35">
      <c r="A2431" t="s">
        <v>10</v>
      </c>
      <c r="B2431" t="s">
        <v>64</v>
      </c>
      <c r="C2431" t="s">
        <v>19</v>
      </c>
      <c r="E2431" s="10">
        <f>IF(COUNTIF(cis_DPH!$B$2:$B$84,B2431)&gt;0,D2431*1.1,IF(COUNTIF(cis_DPH!$B$85:$B$171,B2431)&gt;0,D2431*1.2,"chyba"))</f>
        <v>0</v>
      </c>
      <c r="G2431" s="16" t="e">
        <f>_xlfn.XLOOKUP(Tabuľka9[[#This Row],[položka]],#REF!,#REF!)</f>
        <v>#REF!</v>
      </c>
      <c r="I2431" s="15">
        <f>Tabuľka9[[#This Row],[Aktuálna cena v RZ s DPH]]*Tabuľka9[[#This Row],[Priemerný odber za mesiac]]</f>
        <v>0</v>
      </c>
      <c r="K2431" s="17" t="e">
        <f>Tabuľka9[[#This Row],[Cena za MJ s DPH]]*Tabuľka9[[#This Row],[Predpokladaný odber počas 6 mesiacov]]</f>
        <v>#REF!</v>
      </c>
      <c r="L2431" s="1">
        <v>37890221</v>
      </c>
      <c r="M2431" t="e">
        <f>_xlfn.XLOOKUP(Tabuľka9[[#This Row],[IČO]],#REF!,#REF!)</f>
        <v>#REF!</v>
      </c>
      <c r="N2431" t="e">
        <f>_xlfn.XLOOKUP(Tabuľka9[[#This Row],[IČO]],#REF!,#REF!)</f>
        <v>#REF!</v>
      </c>
    </row>
    <row r="2432" spans="1:14" hidden="1" x14ac:dyDescent="0.35">
      <c r="A2432" t="s">
        <v>10</v>
      </c>
      <c r="B2432" t="s">
        <v>65</v>
      </c>
      <c r="C2432" t="s">
        <v>19</v>
      </c>
      <c r="E2432" s="10">
        <f>IF(COUNTIF(cis_DPH!$B$2:$B$84,B2432)&gt;0,D2432*1.1,IF(COUNTIF(cis_DPH!$B$85:$B$171,B2432)&gt;0,D2432*1.2,"chyba"))</f>
        <v>0</v>
      </c>
      <c r="G2432" s="16" t="e">
        <f>_xlfn.XLOOKUP(Tabuľka9[[#This Row],[položka]],#REF!,#REF!)</f>
        <v>#REF!</v>
      </c>
      <c r="I2432" s="15">
        <f>Tabuľka9[[#This Row],[Aktuálna cena v RZ s DPH]]*Tabuľka9[[#This Row],[Priemerný odber za mesiac]]</f>
        <v>0</v>
      </c>
      <c r="K2432" s="17" t="e">
        <f>Tabuľka9[[#This Row],[Cena za MJ s DPH]]*Tabuľka9[[#This Row],[Predpokladaný odber počas 6 mesiacov]]</f>
        <v>#REF!</v>
      </c>
      <c r="L2432" s="1">
        <v>37890221</v>
      </c>
      <c r="M2432" t="e">
        <f>_xlfn.XLOOKUP(Tabuľka9[[#This Row],[IČO]],#REF!,#REF!)</f>
        <v>#REF!</v>
      </c>
      <c r="N2432" t="e">
        <f>_xlfn.XLOOKUP(Tabuľka9[[#This Row],[IČO]],#REF!,#REF!)</f>
        <v>#REF!</v>
      </c>
    </row>
    <row r="2433" spans="1:14" hidden="1" x14ac:dyDescent="0.35">
      <c r="A2433" t="s">
        <v>10</v>
      </c>
      <c r="B2433" t="s">
        <v>66</v>
      </c>
      <c r="C2433" t="s">
        <v>19</v>
      </c>
      <c r="E2433" s="10">
        <f>IF(COUNTIF(cis_DPH!$B$2:$B$84,B2433)&gt;0,D2433*1.1,IF(COUNTIF(cis_DPH!$B$85:$B$171,B2433)&gt;0,D2433*1.2,"chyba"))</f>
        <v>0</v>
      </c>
      <c r="G2433" s="16" t="e">
        <f>_xlfn.XLOOKUP(Tabuľka9[[#This Row],[položka]],#REF!,#REF!)</f>
        <v>#REF!</v>
      </c>
      <c r="I2433" s="15">
        <f>Tabuľka9[[#This Row],[Aktuálna cena v RZ s DPH]]*Tabuľka9[[#This Row],[Priemerný odber za mesiac]]</f>
        <v>0</v>
      </c>
      <c r="K2433" s="17" t="e">
        <f>Tabuľka9[[#This Row],[Cena za MJ s DPH]]*Tabuľka9[[#This Row],[Predpokladaný odber počas 6 mesiacov]]</f>
        <v>#REF!</v>
      </c>
      <c r="L2433" s="1">
        <v>37890221</v>
      </c>
      <c r="M2433" t="e">
        <f>_xlfn.XLOOKUP(Tabuľka9[[#This Row],[IČO]],#REF!,#REF!)</f>
        <v>#REF!</v>
      </c>
      <c r="N2433" t="e">
        <f>_xlfn.XLOOKUP(Tabuľka9[[#This Row],[IČO]],#REF!,#REF!)</f>
        <v>#REF!</v>
      </c>
    </row>
    <row r="2434" spans="1:14" hidden="1" x14ac:dyDescent="0.35">
      <c r="A2434" t="s">
        <v>10</v>
      </c>
      <c r="B2434" t="s">
        <v>67</v>
      </c>
      <c r="C2434" t="s">
        <v>13</v>
      </c>
      <c r="E2434" s="10">
        <f>IF(COUNTIF(cis_DPH!$B$2:$B$84,B2434)&gt;0,D2434*1.1,IF(COUNTIF(cis_DPH!$B$85:$B$171,B2434)&gt;0,D2434*1.2,"chyba"))</f>
        <v>0</v>
      </c>
      <c r="G2434" s="16" t="e">
        <f>_xlfn.XLOOKUP(Tabuľka9[[#This Row],[položka]],#REF!,#REF!)</f>
        <v>#REF!</v>
      </c>
      <c r="I2434" s="15">
        <f>Tabuľka9[[#This Row],[Aktuálna cena v RZ s DPH]]*Tabuľka9[[#This Row],[Priemerný odber za mesiac]]</f>
        <v>0</v>
      </c>
      <c r="K2434" s="17" t="e">
        <f>Tabuľka9[[#This Row],[Cena za MJ s DPH]]*Tabuľka9[[#This Row],[Predpokladaný odber počas 6 mesiacov]]</f>
        <v>#REF!</v>
      </c>
      <c r="L2434" s="1">
        <v>37890221</v>
      </c>
      <c r="M2434" t="e">
        <f>_xlfn.XLOOKUP(Tabuľka9[[#This Row],[IČO]],#REF!,#REF!)</f>
        <v>#REF!</v>
      </c>
      <c r="N2434" t="e">
        <f>_xlfn.XLOOKUP(Tabuľka9[[#This Row],[IČO]],#REF!,#REF!)</f>
        <v>#REF!</v>
      </c>
    </row>
    <row r="2435" spans="1:14" hidden="1" x14ac:dyDescent="0.35">
      <c r="A2435" t="s">
        <v>10</v>
      </c>
      <c r="B2435" t="s">
        <v>68</v>
      </c>
      <c r="C2435" t="s">
        <v>13</v>
      </c>
      <c r="E2435" s="10">
        <f>IF(COUNTIF(cis_DPH!$B$2:$B$84,B2435)&gt;0,D2435*1.1,IF(COUNTIF(cis_DPH!$B$85:$B$171,B2435)&gt;0,D2435*1.2,"chyba"))</f>
        <v>0</v>
      </c>
      <c r="G2435" s="16" t="e">
        <f>_xlfn.XLOOKUP(Tabuľka9[[#This Row],[položka]],#REF!,#REF!)</f>
        <v>#REF!</v>
      </c>
      <c r="I2435" s="15">
        <f>Tabuľka9[[#This Row],[Aktuálna cena v RZ s DPH]]*Tabuľka9[[#This Row],[Priemerný odber za mesiac]]</f>
        <v>0</v>
      </c>
      <c r="K2435" s="17" t="e">
        <f>Tabuľka9[[#This Row],[Cena za MJ s DPH]]*Tabuľka9[[#This Row],[Predpokladaný odber počas 6 mesiacov]]</f>
        <v>#REF!</v>
      </c>
      <c r="L2435" s="1">
        <v>37890221</v>
      </c>
      <c r="M2435" t="e">
        <f>_xlfn.XLOOKUP(Tabuľka9[[#This Row],[IČO]],#REF!,#REF!)</f>
        <v>#REF!</v>
      </c>
      <c r="N2435" t="e">
        <f>_xlfn.XLOOKUP(Tabuľka9[[#This Row],[IČO]],#REF!,#REF!)</f>
        <v>#REF!</v>
      </c>
    </row>
    <row r="2436" spans="1:14" hidden="1" x14ac:dyDescent="0.35">
      <c r="A2436" t="s">
        <v>10</v>
      </c>
      <c r="B2436" t="s">
        <v>69</v>
      </c>
      <c r="C2436" t="s">
        <v>13</v>
      </c>
      <c r="E2436" s="10">
        <f>IF(COUNTIF(cis_DPH!$B$2:$B$84,B2436)&gt;0,D2436*1.1,IF(COUNTIF(cis_DPH!$B$85:$B$171,B2436)&gt;0,D2436*1.2,"chyba"))</f>
        <v>0</v>
      </c>
      <c r="G2436" s="16" t="e">
        <f>_xlfn.XLOOKUP(Tabuľka9[[#This Row],[položka]],#REF!,#REF!)</f>
        <v>#REF!</v>
      </c>
      <c r="I2436" s="15">
        <f>Tabuľka9[[#This Row],[Aktuálna cena v RZ s DPH]]*Tabuľka9[[#This Row],[Priemerný odber za mesiac]]</f>
        <v>0</v>
      </c>
      <c r="K2436" s="17" t="e">
        <f>Tabuľka9[[#This Row],[Cena za MJ s DPH]]*Tabuľka9[[#This Row],[Predpokladaný odber počas 6 mesiacov]]</f>
        <v>#REF!</v>
      </c>
      <c r="L2436" s="1">
        <v>37890221</v>
      </c>
      <c r="M2436" t="e">
        <f>_xlfn.XLOOKUP(Tabuľka9[[#This Row],[IČO]],#REF!,#REF!)</f>
        <v>#REF!</v>
      </c>
      <c r="N2436" t="e">
        <f>_xlfn.XLOOKUP(Tabuľka9[[#This Row],[IČO]],#REF!,#REF!)</f>
        <v>#REF!</v>
      </c>
    </row>
    <row r="2437" spans="1:14" hidden="1" x14ac:dyDescent="0.35">
      <c r="A2437" t="s">
        <v>10</v>
      </c>
      <c r="B2437" t="s">
        <v>70</v>
      </c>
      <c r="C2437" t="s">
        <v>13</v>
      </c>
      <c r="E2437" s="10">
        <f>IF(COUNTIF(cis_DPH!$B$2:$B$84,B2437)&gt;0,D2437*1.1,IF(COUNTIF(cis_DPH!$B$85:$B$171,B2437)&gt;0,D2437*1.2,"chyba"))</f>
        <v>0</v>
      </c>
      <c r="G2437" s="16" t="e">
        <f>_xlfn.XLOOKUP(Tabuľka9[[#This Row],[položka]],#REF!,#REF!)</f>
        <v>#REF!</v>
      </c>
      <c r="I2437" s="15">
        <f>Tabuľka9[[#This Row],[Aktuálna cena v RZ s DPH]]*Tabuľka9[[#This Row],[Priemerný odber za mesiac]]</f>
        <v>0</v>
      </c>
      <c r="K2437" s="17" t="e">
        <f>Tabuľka9[[#This Row],[Cena za MJ s DPH]]*Tabuľka9[[#This Row],[Predpokladaný odber počas 6 mesiacov]]</f>
        <v>#REF!</v>
      </c>
      <c r="L2437" s="1">
        <v>37890221</v>
      </c>
      <c r="M2437" t="e">
        <f>_xlfn.XLOOKUP(Tabuľka9[[#This Row],[IČO]],#REF!,#REF!)</f>
        <v>#REF!</v>
      </c>
      <c r="N2437" t="e">
        <f>_xlfn.XLOOKUP(Tabuľka9[[#This Row],[IČO]],#REF!,#REF!)</f>
        <v>#REF!</v>
      </c>
    </row>
    <row r="2438" spans="1:14" hidden="1" x14ac:dyDescent="0.35">
      <c r="A2438" t="s">
        <v>10</v>
      </c>
      <c r="B2438" t="s">
        <v>71</v>
      </c>
      <c r="C2438" t="s">
        <v>13</v>
      </c>
      <c r="E2438" s="10">
        <f>IF(COUNTIF(cis_DPH!$B$2:$B$84,B2438)&gt;0,D2438*1.1,IF(COUNTIF(cis_DPH!$B$85:$B$171,B2438)&gt;0,D2438*1.2,"chyba"))</f>
        <v>0</v>
      </c>
      <c r="G2438" s="16" t="e">
        <f>_xlfn.XLOOKUP(Tabuľka9[[#This Row],[položka]],#REF!,#REF!)</f>
        <v>#REF!</v>
      </c>
      <c r="I2438" s="15">
        <f>Tabuľka9[[#This Row],[Aktuálna cena v RZ s DPH]]*Tabuľka9[[#This Row],[Priemerný odber za mesiac]]</f>
        <v>0</v>
      </c>
      <c r="K2438" s="17" t="e">
        <f>Tabuľka9[[#This Row],[Cena za MJ s DPH]]*Tabuľka9[[#This Row],[Predpokladaný odber počas 6 mesiacov]]</f>
        <v>#REF!</v>
      </c>
      <c r="L2438" s="1">
        <v>37890221</v>
      </c>
      <c r="M2438" t="e">
        <f>_xlfn.XLOOKUP(Tabuľka9[[#This Row],[IČO]],#REF!,#REF!)</f>
        <v>#REF!</v>
      </c>
      <c r="N2438" t="e">
        <f>_xlfn.XLOOKUP(Tabuľka9[[#This Row],[IČO]],#REF!,#REF!)</f>
        <v>#REF!</v>
      </c>
    </row>
    <row r="2439" spans="1:14" hidden="1" x14ac:dyDescent="0.35">
      <c r="A2439" t="s">
        <v>10</v>
      </c>
      <c r="B2439" t="s">
        <v>72</v>
      </c>
      <c r="C2439" t="s">
        <v>13</v>
      </c>
      <c r="E2439" s="10">
        <f>IF(COUNTIF(cis_DPH!$B$2:$B$84,B2439)&gt;0,D2439*1.1,IF(COUNTIF(cis_DPH!$B$85:$B$171,B2439)&gt;0,D2439*1.2,"chyba"))</f>
        <v>0</v>
      </c>
      <c r="G2439" s="16" t="e">
        <f>_xlfn.XLOOKUP(Tabuľka9[[#This Row],[položka]],#REF!,#REF!)</f>
        <v>#REF!</v>
      </c>
      <c r="I2439" s="15">
        <f>Tabuľka9[[#This Row],[Aktuálna cena v RZ s DPH]]*Tabuľka9[[#This Row],[Priemerný odber za mesiac]]</f>
        <v>0</v>
      </c>
      <c r="K2439" s="17" t="e">
        <f>Tabuľka9[[#This Row],[Cena za MJ s DPH]]*Tabuľka9[[#This Row],[Predpokladaný odber počas 6 mesiacov]]</f>
        <v>#REF!</v>
      </c>
      <c r="L2439" s="1">
        <v>37890221</v>
      </c>
      <c r="M2439" t="e">
        <f>_xlfn.XLOOKUP(Tabuľka9[[#This Row],[IČO]],#REF!,#REF!)</f>
        <v>#REF!</v>
      </c>
      <c r="N2439" t="e">
        <f>_xlfn.XLOOKUP(Tabuľka9[[#This Row],[IČO]],#REF!,#REF!)</f>
        <v>#REF!</v>
      </c>
    </row>
    <row r="2440" spans="1:14" hidden="1" x14ac:dyDescent="0.35">
      <c r="A2440" t="s">
        <v>10</v>
      </c>
      <c r="B2440" t="s">
        <v>73</v>
      </c>
      <c r="C2440" t="s">
        <v>13</v>
      </c>
      <c r="E2440" s="10">
        <f>IF(COUNTIF(cis_DPH!$B$2:$B$84,B2440)&gt;0,D2440*1.1,IF(COUNTIF(cis_DPH!$B$85:$B$171,B2440)&gt;0,D2440*1.2,"chyba"))</f>
        <v>0</v>
      </c>
      <c r="G2440" s="16" t="e">
        <f>_xlfn.XLOOKUP(Tabuľka9[[#This Row],[položka]],#REF!,#REF!)</f>
        <v>#REF!</v>
      </c>
      <c r="I2440" s="15">
        <f>Tabuľka9[[#This Row],[Aktuálna cena v RZ s DPH]]*Tabuľka9[[#This Row],[Priemerný odber za mesiac]]</f>
        <v>0</v>
      </c>
      <c r="K2440" s="17" t="e">
        <f>Tabuľka9[[#This Row],[Cena za MJ s DPH]]*Tabuľka9[[#This Row],[Predpokladaný odber počas 6 mesiacov]]</f>
        <v>#REF!</v>
      </c>
      <c r="L2440" s="1">
        <v>37890221</v>
      </c>
      <c r="M2440" t="e">
        <f>_xlfn.XLOOKUP(Tabuľka9[[#This Row],[IČO]],#REF!,#REF!)</f>
        <v>#REF!</v>
      </c>
      <c r="N2440" t="e">
        <f>_xlfn.XLOOKUP(Tabuľka9[[#This Row],[IČO]],#REF!,#REF!)</f>
        <v>#REF!</v>
      </c>
    </row>
    <row r="2441" spans="1:14" hidden="1" x14ac:dyDescent="0.35">
      <c r="A2441" t="s">
        <v>10</v>
      </c>
      <c r="B2441" t="s">
        <v>74</v>
      </c>
      <c r="C2441" t="s">
        <v>13</v>
      </c>
      <c r="E2441" s="10">
        <f>IF(COUNTIF(cis_DPH!$B$2:$B$84,B2441)&gt;0,D2441*1.1,IF(COUNTIF(cis_DPH!$B$85:$B$171,B2441)&gt;0,D2441*1.2,"chyba"))</f>
        <v>0</v>
      </c>
      <c r="G2441" s="16" t="e">
        <f>_xlfn.XLOOKUP(Tabuľka9[[#This Row],[položka]],#REF!,#REF!)</f>
        <v>#REF!</v>
      </c>
      <c r="I2441" s="15">
        <f>Tabuľka9[[#This Row],[Aktuálna cena v RZ s DPH]]*Tabuľka9[[#This Row],[Priemerný odber za mesiac]]</f>
        <v>0</v>
      </c>
      <c r="K2441" s="17" t="e">
        <f>Tabuľka9[[#This Row],[Cena za MJ s DPH]]*Tabuľka9[[#This Row],[Predpokladaný odber počas 6 mesiacov]]</f>
        <v>#REF!</v>
      </c>
      <c r="L2441" s="1">
        <v>37890221</v>
      </c>
      <c r="M2441" t="e">
        <f>_xlfn.XLOOKUP(Tabuľka9[[#This Row],[IČO]],#REF!,#REF!)</f>
        <v>#REF!</v>
      </c>
      <c r="N2441" t="e">
        <f>_xlfn.XLOOKUP(Tabuľka9[[#This Row],[IČO]],#REF!,#REF!)</f>
        <v>#REF!</v>
      </c>
    </row>
    <row r="2442" spans="1:14" hidden="1" x14ac:dyDescent="0.35">
      <c r="A2442" t="s">
        <v>10</v>
      </c>
      <c r="B2442" t="s">
        <v>75</v>
      </c>
      <c r="C2442" t="s">
        <v>13</v>
      </c>
      <c r="D2442" s="9">
        <v>0.45</v>
      </c>
      <c r="E2442" s="10">
        <f>IF(COUNTIF(cis_DPH!$B$2:$B$84,B2442)&gt;0,D2442*1.1,IF(COUNTIF(cis_DPH!$B$85:$B$171,B2442)&gt;0,D2442*1.2,"chyba"))</f>
        <v>0.49500000000000005</v>
      </c>
      <c r="G2442" s="16" t="e">
        <f>_xlfn.XLOOKUP(Tabuľka9[[#This Row],[položka]],#REF!,#REF!)</f>
        <v>#REF!</v>
      </c>
      <c r="H2442">
        <v>16</v>
      </c>
      <c r="I2442" s="15">
        <f>Tabuľka9[[#This Row],[Aktuálna cena v RZ s DPH]]*Tabuľka9[[#This Row],[Priemerný odber za mesiac]]</f>
        <v>7.9200000000000008</v>
      </c>
      <c r="K2442" s="17" t="e">
        <f>Tabuľka9[[#This Row],[Cena za MJ s DPH]]*Tabuľka9[[#This Row],[Predpokladaný odber počas 6 mesiacov]]</f>
        <v>#REF!</v>
      </c>
      <c r="L2442" s="1">
        <v>37890221</v>
      </c>
      <c r="M2442" t="e">
        <f>_xlfn.XLOOKUP(Tabuľka9[[#This Row],[IČO]],#REF!,#REF!)</f>
        <v>#REF!</v>
      </c>
      <c r="N2442" t="e">
        <f>_xlfn.XLOOKUP(Tabuľka9[[#This Row],[IČO]],#REF!,#REF!)</f>
        <v>#REF!</v>
      </c>
    </row>
    <row r="2443" spans="1:14" hidden="1" x14ac:dyDescent="0.35">
      <c r="A2443" t="s">
        <v>10</v>
      </c>
      <c r="B2443" t="s">
        <v>76</v>
      </c>
      <c r="C2443" t="s">
        <v>13</v>
      </c>
      <c r="E2443" s="10">
        <f>IF(COUNTIF(cis_DPH!$B$2:$B$84,B2443)&gt;0,D2443*1.1,IF(COUNTIF(cis_DPH!$B$85:$B$171,B2443)&gt;0,D2443*1.2,"chyba"))</f>
        <v>0</v>
      </c>
      <c r="G2443" s="16" t="e">
        <f>_xlfn.XLOOKUP(Tabuľka9[[#This Row],[položka]],#REF!,#REF!)</f>
        <v>#REF!</v>
      </c>
      <c r="I2443" s="15">
        <f>Tabuľka9[[#This Row],[Aktuálna cena v RZ s DPH]]*Tabuľka9[[#This Row],[Priemerný odber za mesiac]]</f>
        <v>0</v>
      </c>
      <c r="K2443" s="17" t="e">
        <f>Tabuľka9[[#This Row],[Cena za MJ s DPH]]*Tabuľka9[[#This Row],[Predpokladaný odber počas 6 mesiacov]]</f>
        <v>#REF!</v>
      </c>
      <c r="L2443" s="1">
        <v>37890221</v>
      </c>
      <c r="M2443" t="e">
        <f>_xlfn.XLOOKUP(Tabuľka9[[#This Row],[IČO]],#REF!,#REF!)</f>
        <v>#REF!</v>
      </c>
      <c r="N2443" t="e">
        <f>_xlfn.XLOOKUP(Tabuľka9[[#This Row],[IČO]],#REF!,#REF!)</f>
        <v>#REF!</v>
      </c>
    </row>
    <row r="2444" spans="1:14" hidden="1" x14ac:dyDescent="0.35">
      <c r="A2444" t="s">
        <v>10</v>
      </c>
      <c r="B2444" t="s">
        <v>77</v>
      </c>
      <c r="C2444" t="s">
        <v>13</v>
      </c>
      <c r="E2444" s="10">
        <f>IF(COUNTIF(cis_DPH!$B$2:$B$84,B2444)&gt;0,D2444*1.1,IF(COUNTIF(cis_DPH!$B$85:$B$171,B2444)&gt;0,D2444*1.2,"chyba"))</f>
        <v>0</v>
      </c>
      <c r="G2444" s="16" t="e">
        <f>_xlfn.XLOOKUP(Tabuľka9[[#This Row],[položka]],#REF!,#REF!)</f>
        <v>#REF!</v>
      </c>
      <c r="I2444" s="15">
        <f>Tabuľka9[[#This Row],[Aktuálna cena v RZ s DPH]]*Tabuľka9[[#This Row],[Priemerný odber za mesiac]]</f>
        <v>0</v>
      </c>
      <c r="K2444" s="17" t="e">
        <f>Tabuľka9[[#This Row],[Cena za MJ s DPH]]*Tabuľka9[[#This Row],[Predpokladaný odber počas 6 mesiacov]]</f>
        <v>#REF!</v>
      </c>
      <c r="L2444" s="1">
        <v>37890221</v>
      </c>
      <c r="M2444" t="e">
        <f>_xlfn.XLOOKUP(Tabuľka9[[#This Row],[IČO]],#REF!,#REF!)</f>
        <v>#REF!</v>
      </c>
      <c r="N2444" t="e">
        <f>_xlfn.XLOOKUP(Tabuľka9[[#This Row],[IČO]],#REF!,#REF!)</f>
        <v>#REF!</v>
      </c>
    </row>
    <row r="2445" spans="1:14" hidden="1" x14ac:dyDescent="0.35">
      <c r="A2445" t="s">
        <v>10</v>
      </c>
      <c r="B2445" t="s">
        <v>78</v>
      </c>
      <c r="C2445" t="s">
        <v>13</v>
      </c>
      <c r="E2445" s="10">
        <f>IF(COUNTIF(cis_DPH!$B$2:$B$84,B2445)&gt;0,D2445*1.1,IF(COUNTIF(cis_DPH!$B$85:$B$171,B2445)&gt;0,D2445*1.2,"chyba"))</f>
        <v>0</v>
      </c>
      <c r="G2445" s="16" t="e">
        <f>_xlfn.XLOOKUP(Tabuľka9[[#This Row],[položka]],#REF!,#REF!)</f>
        <v>#REF!</v>
      </c>
      <c r="I2445" s="15">
        <f>Tabuľka9[[#This Row],[Aktuálna cena v RZ s DPH]]*Tabuľka9[[#This Row],[Priemerný odber za mesiac]]</f>
        <v>0</v>
      </c>
      <c r="K2445" s="17" t="e">
        <f>Tabuľka9[[#This Row],[Cena za MJ s DPH]]*Tabuľka9[[#This Row],[Predpokladaný odber počas 6 mesiacov]]</f>
        <v>#REF!</v>
      </c>
      <c r="L2445" s="1">
        <v>37890221</v>
      </c>
      <c r="M2445" t="e">
        <f>_xlfn.XLOOKUP(Tabuľka9[[#This Row],[IČO]],#REF!,#REF!)</f>
        <v>#REF!</v>
      </c>
      <c r="N2445" t="e">
        <f>_xlfn.XLOOKUP(Tabuľka9[[#This Row],[IČO]],#REF!,#REF!)</f>
        <v>#REF!</v>
      </c>
    </row>
    <row r="2446" spans="1:14" hidden="1" x14ac:dyDescent="0.35">
      <c r="A2446" t="s">
        <v>10</v>
      </c>
      <c r="B2446" t="s">
        <v>79</v>
      </c>
      <c r="C2446" t="s">
        <v>13</v>
      </c>
      <c r="E2446" s="10">
        <f>IF(COUNTIF(cis_DPH!$B$2:$B$84,B2446)&gt;0,D2446*1.1,IF(COUNTIF(cis_DPH!$B$85:$B$171,B2446)&gt;0,D2446*1.2,"chyba"))</f>
        <v>0</v>
      </c>
      <c r="G2446" s="16" t="e">
        <f>_xlfn.XLOOKUP(Tabuľka9[[#This Row],[položka]],#REF!,#REF!)</f>
        <v>#REF!</v>
      </c>
      <c r="I2446" s="15">
        <f>Tabuľka9[[#This Row],[Aktuálna cena v RZ s DPH]]*Tabuľka9[[#This Row],[Priemerný odber za mesiac]]</f>
        <v>0</v>
      </c>
      <c r="K2446" s="17" t="e">
        <f>Tabuľka9[[#This Row],[Cena za MJ s DPH]]*Tabuľka9[[#This Row],[Predpokladaný odber počas 6 mesiacov]]</f>
        <v>#REF!</v>
      </c>
      <c r="L2446" s="1">
        <v>37890221</v>
      </c>
      <c r="M2446" t="e">
        <f>_xlfn.XLOOKUP(Tabuľka9[[#This Row],[IČO]],#REF!,#REF!)</f>
        <v>#REF!</v>
      </c>
      <c r="N2446" t="e">
        <f>_xlfn.XLOOKUP(Tabuľka9[[#This Row],[IČO]],#REF!,#REF!)</f>
        <v>#REF!</v>
      </c>
    </row>
    <row r="2447" spans="1:14" hidden="1" x14ac:dyDescent="0.35">
      <c r="A2447" t="s">
        <v>10</v>
      </c>
      <c r="B2447" t="s">
        <v>80</v>
      </c>
      <c r="C2447" t="s">
        <v>13</v>
      </c>
      <c r="E2447" s="10">
        <f>IF(COUNTIF(cis_DPH!$B$2:$B$84,B2447)&gt;0,D2447*1.1,IF(COUNTIF(cis_DPH!$B$85:$B$171,B2447)&gt;0,D2447*1.2,"chyba"))</f>
        <v>0</v>
      </c>
      <c r="G2447" s="16" t="e">
        <f>_xlfn.XLOOKUP(Tabuľka9[[#This Row],[položka]],#REF!,#REF!)</f>
        <v>#REF!</v>
      </c>
      <c r="I2447" s="15">
        <f>Tabuľka9[[#This Row],[Aktuálna cena v RZ s DPH]]*Tabuľka9[[#This Row],[Priemerný odber za mesiac]]</f>
        <v>0</v>
      </c>
      <c r="K2447" s="17" t="e">
        <f>Tabuľka9[[#This Row],[Cena za MJ s DPH]]*Tabuľka9[[#This Row],[Predpokladaný odber počas 6 mesiacov]]</f>
        <v>#REF!</v>
      </c>
      <c r="L2447" s="1">
        <v>37890221</v>
      </c>
      <c r="M2447" t="e">
        <f>_xlfn.XLOOKUP(Tabuľka9[[#This Row],[IČO]],#REF!,#REF!)</f>
        <v>#REF!</v>
      </c>
      <c r="N2447" t="e">
        <f>_xlfn.XLOOKUP(Tabuľka9[[#This Row],[IČO]],#REF!,#REF!)</f>
        <v>#REF!</v>
      </c>
    </row>
    <row r="2448" spans="1:14" hidden="1" x14ac:dyDescent="0.35">
      <c r="A2448" t="s">
        <v>81</v>
      </c>
      <c r="B2448" t="s">
        <v>82</v>
      </c>
      <c r="C2448" t="s">
        <v>19</v>
      </c>
      <c r="E2448" s="10">
        <f>IF(COUNTIF(cis_DPH!$B$2:$B$84,B2448)&gt;0,D2448*1.1,IF(COUNTIF(cis_DPH!$B$85:$B$171,B2448)&gt;0,D2448*1.2,"chyba"))</f>
        <v>0</v>
      </c>
      <c r="G2448" s="16" t="e">
        <f>_xlfn.XLOOKUP(Tabuľka9[[#This Row],[položka]],#REF!,#REF!)</f>
        <v>#REF!</v>
      </c>
      <c r="I2448" s="15">
        <f>Tabuľka9[[#This Row],[Aktuálna cena v RZ s DPH]]*Tabuľka9[[#This Row],[Priemerný odber za mesiac]]</f>
        <v>0</v>
      </c>
      <c r="K2448" s="17" t="e">
        <f>Tabuľka9[[#This Row],[Cena za MJ s DPH]]*Tabuľka9[[#This Row],[Predpokladaný odber počas 6 mesiacov]]</f>
        <v>#REF!</v>
      </c>
      <c r="L2448" s="1">
        <v>37890221</v>
      </c>
      <c r="M2448" t="e">
        <f>_xlfn.XLOOKUP(Tabuľka9[[#This Row],[IČO]],#REF!,#REF!)</f>
        <v>#REF!</v>
      </c>
      <c r="N2448" t="e">
        <f>_xlfn.XLOOKUP(Tabuľka9[[#This Row],[IČO]],#REF!,#REF!)</f>
        <v>#REF!</v>
      </c>
    </row>
    <row r="2449" spans="1:14" hidden="1" x14ac:dyDescent="0.35">
      <c r="A2449" t="s">
        <v>81</v>
      </c>
      <c r="B2449" t="s">
        <v>83</v>
      </c>
      <c r="C2449" t="s">
        <v>19</v>
      </c>
      <c r="D2449" s="9">
        <v>0.121</v>
      </c>
      <c r="E2449" s="10">
        <f>IF(COUNTIF(cis_DPH!$B$2:$B$84,B2449)&gt;0,D2449*1.1,IF(COUNTIF(cis_DPH!$B$85:$B$171,B2449)&gt;0,D2449*1.2,"chyba"))</f>
        <v>0.1452</v>
      </c>
      <c r="G2449" s="16" t="e">
        <f>_xlfn.XLOOKUP(Tabuľka9[[#This Row],[položka]],#REF!,#REF!)</f>
        <v>#REF!</v>
      </c>
      <c r="H2449">
        <v>48</v>
      </c>
      <c r="I2449" s="15">
        <f>Tabuľka9[[#This Row],[Aktuálna cena v RZ s DPH]]*Tabuľka9[[#This Row],[Priemerný odber za mesiac]]</f>
        <v>6.9695999999999998</v>
      </c>
      <c r="K2449" s="17" t="e">
        <f>Tabuľka9[[#This Row],[Cena za MJ s DPH]]*Tabuľka9[[#This Row],[Predpokladaný odber počas 6 mesiacov]]</f>
        <v>#REF!</v>
      </c>
      <c r="L2449" s="1">
        <v>37890221</v>
      </c>
      <c r="M2449" t="e">
        <f>_xlfn.XLOOKUP(Tabuľka9[[#This Row],[IČO]],#REF!,#REF!)</f>
        <v>#REF!</v>
      </c>
      <c r="N2449" t="e">
        <f>_xlfn.XLOOKUP(Tabuľka9[[#This Row],[IČO]],#REF!,#REF!)</f>
        <v>#REF!</v>
      </c>
    </row>
    <row r="2450" spans="1:14" hidden="1" x14ac:dyDescent="0.35">
      <c r="A2450" t="s">
        <v>84</v>
      </c>
      <c r="B2450" t="s">
        <v>85</v>
      </c>
      <c r="C2450" t="s">
        <v>13</v>
      </c>
      <c r="E2450" s="10">
        <f>IF(COUNTIF(cis_DPH!$B$2:$B$84,B2450)&gt;0,D2450*1.1,IF(COUNTIF(cis_DPH!$B$85:$B$171,B2450)&gt;0,D2450*1.2,"chyba"))</f>
        <v>0</v>
      </c>
      <c r="G2450" s="16" t="e">
        <f>_xlfn.XLOOKUP(Tabuľka9[[#This Row],[položka]],#REF!,#REF!)</f>
        <v>#REF!</v>
      </c>
      <c r="I2450" s="15">
        <f>Tabuľka9[[#This Row],[Aktuálna cena v RZ s DPH]]*Tabuľka9[[#This Row],[Priemerný odber za mesiac]]</f>
        <v>0</v>
      </c>
      <c r="K2450" s="17" t="e">
        <f>Tabuľka9[[#This Row],[Cena za MJ s DPH]]*Tabuľka9[[#This Row],[Predpokladaný odber počas 6 mesiacov]]</f>
        <v>#REF!</v>
      </c>
      <c r="L2450" s="1">
        <v>37890221</v>
      </c>
      <c r="M2450" t="e">
        <f>_xlfn.XLOOKUP(Tabuľka9[[#This Row],[IČO]],#REF!,#REF!)</f>
        <v>#REF!</v>
      </c>
      <c r="N2450" t="e">
        <f>_xlfn.XLOOKUP(Tabuľka9[[#This Row],[IČO]],#REF!,#REF!)</f>
        <v>#REF!</v>
      </c>
    </row>
    <row r="2451" spans="1:14" hidden="1" x14ac:dyDescent="0.35">
      <c r="A2451" t="s">
        <v>84</v>
      </c>
      <c r="B2451" t="s">
        <v>86</v>
      </c>
      <c r="C2451" t="s">
        <v>13</v>
      </c>
      <c r="E2451" s="10">
        <f>IF(COUNTIF(cis_DPH!$B$2:$B$84,B2451)&gt;0,D2451*1.1,IF(COUNTIF(cis_DPH!$B$85:$B$171,B2451)&gt;0,D2451*1.2,"chyba"))</f>
        <v>0</v>
      </c>
      <c r="G2451" s="16" t="e">
        <f>_xlfn.XLOOKUP(Tabuľka9[[#This Row],[položka]],#REF!,#REF!)</f>
        <v>#REF!</v>
      </c>
      <c r="I2451" s="15">
        <f>Tabuľka9[[#This Row],[Aktuálna cena v RZ s DPH]]*Tabuľka9[[#This Row],[Priemerný odber za mesiac]]</f>
        <v>0</v>
      </c>
      <c r="K2451" s="17" t="e">
        <f>Tabuľka9[[#This Row],[Cena za MJ s DPH]]*Tabuľka9[[#This Row],[Predpokladaný odber počas 6 mesiacov]]</f>
        <v>#REF!</v>
      </c>
      <c r="L2451" s="1">
        <v>37890221</v>
      </c>
      <c r="M2451" t="e">
        <f>_xlfn.XLOOKUP(Tabuľka9[[#This Row],[IČO]],#REF!,#REF!)</f>
        <v>#REF!</v>
      </c>
      <c r="N2451" t="e">
        <f>_xlfn.XLOOKUP(Tabuľka9[[#This Row],[IČO]],#REF!,#REF!)</f>
        <v>#REF!</v>
      </c>
    </row>
    <row r="2452" spans="1:14" hidden="1" x14ac:dyDescent="0.35">
      <c r="A2452" t="s">
        <v>84</v>
      </c>
      <c r="B2452" t="s">
        <v>87</v>
      </c>
      <c r="C2452" t="s">
        <v>13</v>
      </c>
      <c r="E2452" s="10">
        <f>IF(COUNTIF(cis_DPH!$B$2:$B$84,B2452)&gt;0,D2452*1.1,IF(COUNTIF(cis_DPH!$B$85:$B$171,B2452)&gt;0,D2452*1.2,"chyba"))</f>
        <v>0</v>
      </c>
      <c r="G2452" s="16" t="e">
        <f>_xlfn.XLOOKUP(Tabuľka9[[#This Row],[položka]],#REF!,#REF!)</f>
        <v>#REF!</v>
      </c>
      <c r="I2452" s="15">
        <f>Tabuľka9[[#This Row],[Aktuálna cena v RZ s DPH]]*Tabuľka9[[#This Row],[Priemerný odber za mesiac]]</f>
        <v>0</v>
      </c>
      <c r="K2452" s="17" t="e">
        <f>Tabuľka9[[#This Row],[Cena za MJ s DPH]]*Tabuľka9[[#This Row],[Predpokladaný odber počas 6 mesiacov]]</f>
        <v>#REF!</v>
      </c>
      <c r="L2452" s="1">
        <v>37890221</v>
      </c>
      <c r="M2452" t="e">
        <f>_xlfn.XLOOKUP(Tabuľka9[[#This Row],[IČO]],#REF!,#REF!)</f>
        <v>#REF!</v>
      </c>
      <c r="N2452" t="e">
        <f>_xlfn.XLOOKUP(Tabuľka9[[#This Row],[IČO]],#REF!,#REF!)</f>
        <v>#REF!</v>
      </c>
    </row>
    <row r="2453" spans="1:14" hidden="1" x14ac:dyDescent="0.35">
      <c r="A2453" t="s">
        <v>84</v>
      </c>
      <c r="B2453" t="s">
        <v>88</v>
      </c>
      <c r="C2453" t="s">
        <v>13</v>
      </c>
      <c r="E2453" s="10">
        <f>IF(COUNTIF(cis_DPH!$B$2:$B$84,B2453)&gt;0,D2453*1.1,IF(COUNTIF(cis_DPH!$B$85:$B$171,B2453)&gt;0,D2453*1.2,"chyba"))</f>
        <v>0</v>
      </c>
      <c r="G2453" s="16" t="e">
        <f>_xlfn.XLOOKUP(Tabuľka9[[#This Row],[položka]],#REF!,#REF!)</f>
        <v>#REF!</v>
      </c>
      <c r="I2453" s="15">
        <f>Tabuľka9[[#This Row],[Aktuálna cena v RZ s DPH]]*Tabuľka9[[#This Row],[Priemerný odber za mesiac]]</f>
        <v>0</v>
      </c>
      <c r="K2453" s="17" t="e">
        <f>Tabuľka9[[#This Row],[Cena za MJ s DPH]]*Tabuľka9[[#This Row],[Predpokladaný odber počas 6 mesiacov]]</f>
        <v>#REF!</v>
      </c>
      <c r="L2453" s="1">
        <v>37890221</v>
      </c>
      <c r="M2453" t="e">
        <f>_xlfn.XLOOKUP(Tabuľka9[[#This Row],[IČO]],#REF!,#REF!)</f>
        <v>#REF!</v>
      </c>
      <c r="N2453" t="e">
        <f>_xlfn.XLOOKUP(Tabuľka9[[#This Row],[IČO]],#REF!,#REF!)</f>
        <v>#REF!</v>
      </c>
    </row>
    <row r="2454" spans="1:14" hidden="1" x14ac:dyDescent="0.35">
      <c r="A2454" t="s">
        <v>84</v>
      </c>
      <c r="B2454" t="s">
        <v>89</v>
      </c>
      <c r="C2454" t="s">
        <v>13</v>
      </c>
      <c r="E2454" s="10">
        <f>IF(COUNTIF(cis_DPH!$B$2:$B$84,B2454)&gt;0,D2454*1.1,IF(COUNTIF(cis_DPH!$B$85:$B$171,B2454)&gt;0,D2454*1.2,"chyba"))</f>
        <v>0</v>
      </c>
      <c r="G2454" s="16" t="e">
        <f>_xlfn.XLOOKUP(Tabuľka9[[#This Row],[položka]],#REF!,#REF!)</f>
        <v>#REF!</v>
      </c>
      <c r="I2454" s="15">
        <f>Tabuľka9[[#This Row],[Aktuálna cena v RZ s DPH]]*Tabuľka9[[#This Row],[Priemerný odber za mesiac]]</f>
        <v>0</v>
      </c>
      <c r="K2454" s="17" t="e">
        <f>Tabuľka9[[#This Row],[Cena za MJ s DPH]]*Tabuľka9[[#This Row],[Predpokladaný odber počas 6 mesiacov]]</f>
        <v>#REF!</v>
      </c>
      <c r="L2454" s="1">
        <v>37890221</v>
      </c>
      <c r="M2454" t="e">
        <f>_xlfn.XLOOKUP(Tabuľka9[[#This Row],[IČO]],#REF!,#REF!)</f>
        <v>#REF!</v>
      </c>
      <c r="N2454" t="e">
        <f>_xlfn.XLOOKUP(Tabuľka9[[#This Row],[IČO]],#REF!,#REF!)</f>
        <v>#REF!</v>
      </c>
    </row>
    <row r="2455" spans="1:14" hidden="1" x14ac:dyDescent="0.35">
      <c r="A2455" t="s">
        <v>84</v>
      </c>
      <c r="B2455" t="s">
        <v>90</v>
      </c>
      <c r="C2455" t="s">
        <v>13</v>
      </c>
      <c r="E2455" s="10">
        <f>IF(COUNTIF(cis_DPH!$B$2:$B$84,B2455)&gt;0,D2455*1.1,IF(COUNTIF(cis_DPH!$B$85:$B$171,B2455)&gt;0,D2455*1.2,"chyba"))</f>
        <v>0</v>
      </c>
      <c r="G2455" s="16" t="e">
        <f>_xlfn.XLOOKUP(Tabuľka9[[#This Row],[položka]],#REF!,#REF!)</f>
        <v>#REF!</v>
      </c>
      <c r="I2455" s="15">
        <f>Tabuľka9[[#This Row],[Aktuálna cena v RZ s DPH]]*Tabuľka9[[#This Row],[Priemerný odber za mesiac]]</f>
        <v>0</v>
      </c>
      <c r="K2455" s="17" t="e">
        <f>Tabuľka9[[#This Row],[Cena za MJ s DPH]]*Tabuľka9[[#This Row],[Predpokladaný odber počas 6 mesiacov]]</f>
        <v>#REF!</v>
      </c>
      <c r="L2455" s="1">
        <v>37890221</v>
      </c>
      <c r="M2455" t="e">
        <f>_xlfn.XLOOKUP(Tabuľka9[[#This Row],[IČO]],#REF!,#REF!)</f>
        <v>#REF!</v>
      </c>
      <c r="N2455" t="e">
        <f>_xlfn.XLOOKUP(Tabuľka9[[#This Row],[IČO]],#REF!,#REF!)</f>
        <v>#REF!</v>
      </c>
    </row>
    <row r="2456" spans="1:14" hidden="1" x14ac:dyDescent="0.35">
      <c r="A2456" t="s">
        <v>84</v>
      </c>
      <c r="B2456" t="s">
        <v>91</v>
      </c>
      <c r="C2456" t="s">
        <v>13</v>
      </c>
      <c r="E2456" s="10">
        <f>IF(COUNTIF(cis_DPH!$B$2:$B$84,B2456)&gt;0,D2456*1.1,IF(COUNTIF(cis_DPH!$B$85:$B$171,B2456)&gt;0,D2456*1.2,"chyba"))</f>
        <v>0</v>
      </c>
      <c r="G2456" s="16" t="e">
        <f>_xlfn.XLOOKUP(Tabuľka9[[#This Row],[položka]],#REF!,#REF!)</f>
        <v>#REF!</v>
      </c>
      <c r="I2456" s="15">
        <f>Tabuľka9[[#This Row],[Aktuálna cena v RZ s DPH]]*Tabuľka9[[#This Row],[Priemerný odber za mesiac]]</f>
        <v>0</v>
      </c>
      <c r="K2456" s="17" t="e">
        <f>Tabuľka9[[#This Row],[Cena za MJ s DPH]]*Tabuľka9[[#This Row],[Predpokladaný odber počas 6 mesiacov]]</f>
        <v>#REF!</v>
      </c>
      <c r="L2456" s="1">
        <v>37890221</v>
      </c>
      <c r="M2456" t="e">
        <f>_xlfn.XLOOKUP(Tabuľka9[[#This Row],[IČO]],#REF!,#REF!)</f>
        <v>#REF!</v>
      </c>
      <c r="N2456" t="e">
        <f>_xlfn.XLOOKUP(Tabuľka9[[#This Row],[IČO]],#REF!,#REF!)</f>
        <v>#REF!</v>
      </c>
    </row>
    <row r="2457" spans="1:14" hidden="1" x14ac:dyDescent="0.35">
      <c r="A2457" t="s">
        <v>84</v>
      </c>
      <c r="B2457" t="s">
        <v>92</v>
      </c>
      <c r="C2457" t="s">
        <v>13</v>
      </c>
      <c r="E2457" s="10">
        <f>IF(COUNTIF(cis_DPH!$B$2:$B$84,B2457)&gt;0,D2457*1.1,IF(COUNTIF(cis_DPH!$B$85:$B$171,B2457)&gt;0,D2457*1.2,"chyba"))</f>
        <v>0</v>
      </c>
      <c r="G2457" s="16" t="e">
        <f>_xlfn.XLOOKUP(Tabuľka9[[#This Row],[položka]],#REF!,#REF!)</f>
        <v>#REF!</v>
      </c>
      <c r="I2457" s="15">
        <f>Tabuľka9[[#This Row],[Aktuálna cena v RZ s DPH]]*Tabuľka9[[#This Row],[Priemerný odber za mesiac]]</f>
        <v>0</v>
      </c>
      <c r="K2457" s="17" t="e">
        <f>Tabuľka9[[#This Row],[Cena za MJ s DPH]]*Tabuľka9[[#This Row],[Predpokladaný odber počas 6 mesiacov]]</f>
        <v>#REF!</v>
      </c>
      <c r="L2457" s="1">
        <v>37890221</v>
      </c>
      <c r="M2457" t="e">
        <f>_xlfn.XLOOKUP(Tabuľka9[[#This Row],[IČO]],#REF!,#REF!)</f>
        <v>#REF!</v>
      </c>
      <c r="N2457" t="e">
        <f>_xlfn.XLOOKUP(Tabuľka9[[#This Row],[IČO]],#REF!,#REF!)</f>
        <v>#REF!</v>
      </c>
    </row>
    <row r="2458" spans="1:14" hidden="1" x14ac:dyDescent="0.35">
      <c r="A2458" t="s">
        <v>93</v>
      </c>
      <c r="B2458" t="s">
        <v>94</v>
      </c>
      <c r="C2458" t="s">
        <v>13</v>
      </c>
      <c r="E2458" s="10">
        <f>IF(COUNTIF(cis_DPH!$B$2:$B$84,B2458)&gt;0,D2458*1.1,IF(COUNTIF(cis_DPH!$B$85:$B$171,B2458)&gt;0,D2458*1.2,"chyba"))</f>
        <v>0</v>
      </c>
      <c r="G2458" s="16" t="e">
        <f>_xlfn.XLOOKUP(Tabuľka9[[#This Row],[položka]],#REF!,#REF!)</f>
        <v>#REF!</v>
      </c>
      <c r="I2458" s="15">
        <f>Tabuľka9[[#This Row],[Aktuálna cena v RZ s DPH]]*Tabuľka9[[#This Row],[Priemerný odber za mesiac]]</f>
        <v>0</v>
      </c>
      <c r="K2458" s="17" t="e">
        <f>Tabuľka9[[#This Row],[Cena za MJ s DPH]]*Tabuľka9[[#This Row],[Predpokladaný odber počas 6 mesiacov]]</f>
        <v>#REF!</v>
      </c>
      <c r="L2458" s="1">
        <v>37890221</v>
      </c>
      <c r="M2458" t="e">
        <f>_xlfn.XLOOKUP(Tabuľka9[[#This Row],[IČO]],#REF!,#REF!)</f>
        <v>#REF!</v>
      </c>
      <c r="N2458" t="e">
        <f>_xlfn.XLOOKUP(Tabuľka9[[#This Row],[IČO]],#REF!,#REF!)</f>
        <v>#REF!</v>
      </c>
    </row>
    <row r="2459" spans="1:14" hidden="1" x14ac:dyDescent="0.35">
      <c r="A2459" t="s">
        <v>95</v>
      </c>
      <c r="B2459" t="s">
        <v>96</v>
      </c>
      <c r="C2459" t="s">
        <v>13</v>
      </c>
      <c r="E2459" s="10">
        <f>IF(COUNTIF(cis_DPH!$B$2:$B$84,B2459)&gt;0,D2459*1.1,IF(COUNTIF(cis_DPH!$B$85:$B$171,B2459)&gt;0,D2459*1.2,"chyba"))</f>
        <v>0</v>
      </c>
      <c r="G2459" s="16" t="e">
        <f>_xlfn.XLOOKUP(Tabuľka9[[#This Row],[položka]],#REF!,#REF!)</f>
        <v>#REF!</v>
      </c>
      <c r="I2459" s="15">
        <f>Tabuľka9[[#This Row],[Aktuálna cena v RZ s DPH]]*Tabuľka9[[#This Row],[Priemerný odber za mesiac]]</f>
        <v>0</v>
      </c>
      <c r="K2459" s="17" t="e">
        <f>Tabuľka9[[#This Row],[Cena za MJ s DPH]]*Tabuľka9[[#This Row],[Predpokladaný odber počas 6 mesiacov]]</f>
        <v>#REF!</v>
      </c>
      <c r="L2459" s="1">
        <v>37890221</v>
      </c>
      <c r="M2459" t="e">
        <f>_xlfn.XLOOKUP(Tabuľka9[[#This Row],[IČO]],#REF!,#REF!)</f>
        <v>#REF!</v>
      </c>
      <c r="N2459" t="e">
        <f>_xlfn.XLOOKUP(Tabuľka9[[#This Row],[IČO]],#REF!,#REF!)</f>
        <v>#REF!</v>
      </c>
    </row>
    <row r="2460" spans="1:14" hidden="1" x14ac:dyDescent="0.35">
      <c r="A2460" t="s">
        <v>95</v>
      </c>
      <c r="B2460" t="s">
        <v>97</v>
      </c>
      <c r="C2460" t="s">
        <v>13</v>
      </c>
      <c r="E2460" s="10">
        <f>IF(COUNTIF(cis_DPH!$B$2:$B$84,B2460)&gt;0,D2460*1.1,IF(COUNTIF(cis_DPH!$B$85:$B$171,B2460)&gt;0,D2460*1.2,"chyba"))</f>
        <v>0</v>
      </c>
      <c r="G2460" s="16" t="e">
        <f>_xlfn.XLOOKUP(Tabuľka9[[#This Row],[položka]],#REF!,#REF!)</f>
        <v>#REF!</v>
      </c>
      <c r="I2460" s="15">
        <f>Tabuľka9[[#This Row],[Aktuálna cena v RZ s DPH]]*Tabuľka9[[#This Row],[Priemerný odber za mesiac]]</f>
        <v>0</v>
      </c>
      <c r="K2460" s="17" t="e">
        <f>Tabuľka9[[#This Row],[Cena za MJ s DPH]]*Tabuľka9[[#This Row],[Predpokladaný odber počas 6 mesiacov]]</f>
        <v>#REF!</v>
      </c>
      <c r="L2460" s="1">
        <v>37890221</v>
      </c>
      <c r="M2460" t="e">
        <f>_xlfn.XLOOKUP(Tabuľka9[[#This Row],[IČO]],#REF!,#REF!)</f>
        <v>#REF!</v>
      </c>
      <c r="N2460" t="e">
        <f>_xlfn.XLOOKUP(Tabuľka9[[#This Row],[IČO]],#REF!,#REF!)</f>
        <v>#REF!</v>
      </c>
    </row>
    <row r="2461" spans="1:14" hidden="1" x14ac:dyDescent="0.35">
      <c r="A2461" t="s">
        <v>95</v>
      </c>
      <c r="B2461" t="s">
        <v>98</v>
      </c>
      <c r="C2461" t="s">
        <v>13</v>
      </c>
      <c r="E2461" s="10">
        <f>IF(COUNTIF(cis_DPH!$B$2:$B$84,B2461)&gt;0,D2461*1.1,IF(COUNTIF(cis_DPH!$B$85:$B$171,B2461)&gt;0,D2461*1.2,"chyba"))</f>
        <v>0</v>
      </c>
      <c r="G2461" s="16" t="e">
        <f>_xlfn.XLOOKUP(Tabuľka9[[#This Row],[položka]],#REF!,#REF!)</f>
        <v>#REF!</v>
      </c>
      <c r="I2461" s="15">
        <f>Tabuľka9[[#This Row],[Aktuálna cena v RZ s DPH]]*Tabuľka9[[#This Row],[Priemerný odber za mesiac]]</f>
        <v>0</v>
      </c>
      <c r="K2461" s="17" t="e">
        <f>Tabuľka9[[#This Row],[Cena za MJ s DPH]]*Tabuľka9[[#This Row],[Predpokladaný odber počas 6 mesiacov]]</f>
        <v>#REF!</v>
      </c>
      <c r="L2461" s="1">
        <v>37890221</v>
      </c>
      <c r="M2461" t="e">
        <f>_xlfn.XLOOKUP(Tabuľka9[[#This Row],[IČO]],#REF!,#REF!)</f>
        <v>#REF!</v>
      </c>
      <c r="N2461" t="e">
        <f>_xlfn.XLOOKUP(Tabuľka9[[#This Row],[IČO]],#REF!,#REF!)</f>
        <v>#REF!</v>
      </c>
    </row>
    <row r="2462" spans="1:14" hidden="1" x14ac:dyDescent="0.35">
      <c r="A2462" t="s">
        <v>95</v>
      </c>
      <c r="B2462" t="s">
        <v>99</v>
      </c>
      <c r="C2462" t="s">
        <v>13</v>
      </c>
      <c r="E2462" s="10">
        <f>IF(COUNTIF(cis_DPH!$B$2:$B$84,B2462)&gt;0,D2462*1.1,IF(COUNTIF(cis_DPH!$B$85:$B$171,B2462)&gt;0,D2462*1.2,"chyba"))</f>
        <v>0</v>
      </c>
      <c r="G2462" s="16" t="e">
        <f>_xlfn.XLOOKUP(Tabuľka9[[#This Row],[položka]],#REF!,#REF!)</f>
        <v>#REF!</v>
      </c>
      <c r="I2462" s="15">
        <f>Tabuľka9[[#This Row],[Aktuálna cena v RZ s DPH]]*Tabuľka9[[#This Row],[Priemerný odber za mesiac]]</f>
        <v>0</v>
      </c>
      <c r="K2462" s="17" t="e">
        <f>Tabuľka9[[#This Row],[Cena za MJ s DPH]]*Tabuľka9[[#This Row],[Predpokladaný odber počas 6 mesiacov]]</f>
        <v>#REF!</v>
      </c>
      <c r="L2462" s="1">
        <v>37890221</v>
      </c>
      <c r="M2462" t="e">
        <f>_xlfn.XLOOKUP(Tabuľka9[[#This Row],[IČO]],#REF!,#REF!)</f>
        <v>#REF!</v>
      </c>
      <c r="N2462" t="e">
        <f>_xlfn.XLOOKUP(Tabuľka9[[#This Row],[IČO]],#REF!,#REF!)</f>
        <v>#REF!</v>
      </c>
    </row>
    <row r="2463" spans="1:14" hidden="1" x14ac:dyDescent="0.35">
      <c r="A2463" t="s">
        <v>95</v>
      </c>
      <c r="B2463" t="s">
        <v>100</v>
      </c>
      <c r="C2463" t="s">
        <v>13</v>
      </c>
      <c r="E2463" s="10">
        <f>IF(COUNTIF(cis_DPH!$B$2:$B$84,B2463)&gt;0,D2463*1.1,IF(COUNTIF(cis_DPH!$B$85:$B$171,B2463)&gt;0,D2463*1.2,"chyba"))</f>
        <v>0</v>
      </c>
      <c r="G2463" s="16" t="e">
        <f>_xlfn.XLOOKUP(Tabuľka9[[#This Row],[položka]],#REF!,#REF!)</f>
        <v>#REF!</v>
      </c>
      <c r="I2463" s="15">
        <f>Tabuľka9[[#This Row],[Aktuálna cena v RZ s DPH]]*Tabuľka9[[#This Row],[Priemerný odber za mesiac]]</f>
        <v>0</v>
      </c>
      <c r="K2463" s="17" t="e">
        <f>Tabuľka9[[#This Row],[Cena za MJ s DPH]]*Tabuľka9[[#This Row],[Predpokladaný odber počas 6 mesiacov]]</f>
        <v>#REF!</v>
      </c>
      <c r="L2463" s="1">
        <v>37890221</v>
      </c>
      <c r="M2463" t="e">
        <f>_xlfn.XLOOKUP(Tabuľka9[[#This Row],[IČO]],#REF!,#REF!)</f>
        <v>#REF!</v>
      </c>
      <c r="N2463" t="e">
        <f>_xlfn.XLOOKUP(Tabuľka9[[#This Row],[IČO]],#REF!,#REF!)</f>
        <v>#REF!</v>
      </c>
    </row>
    <row r="2464" spans="1:14" hidden="1" x14ac:dyDescent="0.35">
      <c r="A2464" t="s">
        <v>95</v>
      </c>
      <c r="B2464" t="s">
        <v>101</v>
      </c>
      <c r="C2464" t="s">
        <v>13</v>
      </c>
      <c r="E2464" s="10">
        <f>IF(COUNTIF(cis_DPH!$B$2:$B$84,B2464)&gt;0,D2464*1.1,IF(COUNTIF(cis_DPH!$B$85:$B$171,B2464)&gt;0,D2464*1.2,"chyba"))</f>
        <v>0</v>
      </c>
      <c r="G2464" s="16" t="e">
        <f>_xlfn.XLOOKUP(Tabuľka9[[#This Row],[položka]],#REF!,#REF!)</f>
        <v>#REF!</v>
      </c>
      <c r="I2464" s="15">
        <f>Tabuľka9[[#This Row],[Aktuálna cena v RZ s DPH]]*Tabuľka9[[#This Row],[Priemerný odber za mesiac]]</f>
        <v>0</v>
      </c>
      <c r="K2464" s="17" t="e">
        <f>Tabuľka9[[#This Row],[Cena za MJ s DPH]]*Tabuľka9[[#This Row],[Predpokladaný odber počas 6 mesiacov]]</f>
        <v>#REF!</v>
      </c>
      <c r="L2464" s="1">
        <v>37890221</v>
      </c>
      <c r="M2464" t="e">
        <f>_xlfn.XLOOKUP(Tabuľka9[[#This Row],[IČO]],#REF!,#REF!)</f>
        <v>#REF!</v>
      </c>
      <c r="N2464" t="e">
        <f>_xlfn.XLOOKUP(Tabuľka9[[#This Row],[IČO]],#REF!,#REF!)</f>
        <v>#REF!</v>
      </c>
    </row>
    <row r="2465" spans="1:14" hidden="1" x14ac:dyDescent="0.35">
      <c r="A2465" t="s">
        <v>95</v>
      </c>
      <c r="B2465" t="s">
        <v>102</v>
      </c>
      <c r="C2465" t="s">
        <v>48</v>
      </c>
      <c r="E2465" s="10">
        <f>IF(COUNTIF(cis_DPH!$B$2:$B$84,B2465)&gt;0,D2465*1.1,IF(COUNTIF(cis_DPH!$B$85:$B$171,B2465)&gt;0,D2465*1.2,"chyba"))</f>
        <v>0</v>
      </c>
      <c r="G2465" s="16" t="e">
        <f>_xlfn.XLOOKUP(Tabuľka9[[#This Row],[položka]],#REF!,#REF!)</f>
        <v>#REF!</v>
      </c>
      <c r="I2465" s="15">
        <f>Tabuľka9[[#This Row],[Aktuálna cena v RZ s DPH]]*Tabuľka9[[#This Row],[Priemerný odber za mesiac]]</f>
        <v>0</v>
      </c>
      <c r="K2465" s="17" t="e">
        <f>Tabuľka9[[#This Row],[Cena za MJ s DPH]]*Tabuľka9[[#This Row],[Predpokladaný odber počas 6 mesiacov]]</f>
        <v>#REF!</v>
      </c>
      <c r="L2465" s="1">
        <v>37890221</v>
      </c>
      <c r="M2465" t="e">
        <f>_xlfn.XLOOKUP(Tabuľka9[[#This Row],[IČO]],#REF!,#REF!)</f>
        <v>#REF!</v>
      </c>
      <c r="N2465" t="e">
        <f>_xlfn.XLOOKUP(Tabuľka9[[#This Row],[IČO]],#REF!,#REF!)</f>
        <v>#REF!</v>
      </c>
    </row>
    <row r="2466" spans="1:14" hidden="1" x14ac:dyDescent="0.35">
      <c r="A2466" t="s">
        <v>95</v>
      </c>
      <c r="B2466" t="s">
        <v>103</v>
      </c>
      <c r="C2466" t="s">
        <v>13</v>
      </c>
      <c r="E2466" s="10">
        <f>IF(COUNTIF(cis_DPH!$B$2:$B$84,B2466)&gt;0,D2466*1.1,IF(COUNTIF(cis_DPH!$B$85:$B$171,B2466)&gt;0,D2466*1.2,"chyba"))</f>
        <v>0</v>
      </c>
      <c r="G2466" s="16" t="e">
        <f>_xlfn.XLOOKUP(Tabuľka9[[#This Row],[položka]],#REF!,#REF!)</f>
        <v>#REF!</v>
      </c>
      <c r="I2466" s="15">
        <f>Tabuľka9[[#This Row],[Aktuálna cena v RZ s DPH]]*Tabuľka9[[#This Row],[Priemerný odber za mesiac]]</f>
        <v>0</v>
      </c>
      <c r="K2466" s="17" t="e">
        <f>Tabuľka9[[#This Row],[Cena za MJ s DPH]]*Tabuľka9[[#This Row],[Predpokladaný odber počas 6 mesiacov]]</f>
        <v>#REF!</v>
      </c>
      <c r="L2466" s="1">
        <v>37890221</v>
      </c>
      <c r="M2466" t="e">
        <f>_xlfn.XLOOKUP(Tabuľka9[[#This Row],[IČO]],#REF!,#REF!)</f>
        <v>#REF!</v>
      </c>
      <c r="N2466" t="e">
        <f>_xlfn.XLOOKUP(Tabuľka9[[#This Row],[IČO]],#REF!,#REF!)</f>
        <v>#REF!</v>
      </c>
    </row>
    <row r="2467" spans="1:14" hidden="1" x14ac:dyDescent="0.35">
      <c r="A2467" t="s">
        <v>95</v>
      </c>
      <c r="B2467" t="s">
        <v>104</v>
      </c>
      <c r="C2467" t="s">
        <v>48</v>
      </c>
      <c r="E2467" s="10">
        <f>IF(COUNTIF(cis_DPH!$B$2:$B$84,B2467)&gt;0,D2467*1.1,IF(COUNTIF(cis_DPH!$B$85:$B$171,B2467)&gt;0,D2467*1.2,"chyba"))</f>
        <v>0</v>
      </c>
      <c r="G2467" s="16" t="e">
        <f>_xlfn.XLOOKUP(Tabuľka9[[#This Row],[položka]],#REF!,#REF!)</f>
        <v>#REF!</v>
      </c>
      <c r="I2467" s="15">
        <f>Tabuľka9[[#This Row],[Aktuálna cena v RZ s DPH]]*Tabuľka9[[#This Row],[Priemerný odber za mesiac]]</f>
        <v>0</v>
      </c>
      <c r="K2467" s="17" t="e">
        <f>Tabuľka9[[#This Row],[Cena za MJ s DPH]]*Tabuľka9[[#This Row],[Predpokladaný odber počas 6 mesiacov]]</f>
        <v>#REF!</v>
      </c>
      <c r="L2467" s="1">
        <v>37890221</v>
      </c>
      <c r="M2467" t="e">
        <f>_xlfn.XLOOKUP(Tabuľka9[[#This Row],[IČO]],#REF!,#REF!)</f>
        <v>#REF!</v>
      </c>
      <c r="N2467" t="e">
        <f>_xlfn.XLOOKUP(Tabuľka9[[#This Row],[IČO]],#REF!,#REF!)</f>
        <v>#REF!</v>
      </c>
    </row>
    <row r="2468" spans="1:14" hidden="1" x14ac:dyDescent="0.35">
      <c r="A2468" t="s">
        <v>95</v>
      </c>
      <c r="B2468" t="s">
        <v>105</v>
      </c>
      <c r="C2468" t="s">
        <v>13</v>
      </c>
      <c r="E2468" s="10">
        <f>IF(COUNTIF(cis_DPH!$B$2:$B$84,B2468)&gt;0,D2468*1.1,IF(COUNTIF(cis_DPH!$B$85:$B$171,B2468)&gt;0,D2468*1.2,"chyba"))</f>
        <v>0</v>
      </c>
      <c r="G2468" s="16" t="e">
        <f>_xlfn.XLOOKUP(Tabuľka9[[#This Row],[položka]],#REF!,#REF!)</f>
        <v>#REF!</v>
      </c>
      <c r="I2468" s="15">
        <f>Tabuľka9[[#This Row],[Aktuálna cena v RZ s DPH]]*Tabuľka9[[#This Row],[Priemerný odber za mesiac]]</f>
        <v>0</v>
      </c>
      <c r="K2468" s="17" t="e">
        <f>Tabuľka9[[#This Row],[Cena za MJ s DPH]]*Tabuľka9[[#This Row],[Predpokladaný odber počas 6 mesiacov]]</f>
        <v>#REF!</v>
      </c>
      <c r="L2468" s="1">
        <v>37890221</v>
      </c>
      <c r="M2468" t="e">
        <f>_xlfn.XLOOKUP(Tabuľka9[[#This Row],[IČO]],#REF!,#REF!)</f>
        <v>#REF!</v>
      </c>
      <c r="N2468" t="e">
        <f>_xlfn.XLOOKUP(Tabuľka9[[#This Row],[IČO]],#REF!,#REF!)</f>
        <v>#REF!</v>
      </c>
    </row>
    <row r="2469" spans="1:14" hidden="1" x14ac:dyDescent="0.35">
      <c r="A2469" t="s">
        <v>95</v>
      </c>
      <c r="B2469" t="s">
        <v>106</v>
      </c>
      <c r="C2469" t="s">
        <v>13</v>
      </c>
      <c r="E2469" s="10">
        <f>IF(COUNTIF(cis_DPH!$B$2:$B$84,B2469)&gt;0,D2469*1.1,IF(COUNTIF(cis_DPH!$B$85:$B$171,B2469)&gt;0,D2469*1.2,"chyba"))</f>
        <v>0</v>
      </c>
      <c r="G2469" s="16" t="e">
        <f>_xlfn.XLOOKUP(Tabuľka9[[#This Row],[položka]],#REF!,#REF!)</f>
        <v>#REF!</v>
      </c>
      <c r="I2469" s="15">
        <f>Tabuľka9[[#This Row],[Aktuálna cena v RZ s DPH]]*Tabuľka9[[#This Row],[Priemerný odber za mesiac]]</f>
        <v>0</v>
      </c>
      <c r="K2469" s="17" t="e">
        <f>Tabuľka9[[#This Row],[Cena za MJ s DPH]]*Tabuľka9[[#This Row],[Predpokladaný odber počas 6 mesiacov]]</f>
        <v>#REF!</v>
      </c>
      <c r="L2469" s="1">
        <v>37890221</v>
      </c>
      <c r="M2469" t="e">
        <f>_xlfn.XLOOKUP(Tabuľka9[[#This Row],[IČO]],#REF!,#REF!)</f>
        <v>#REF!</v>
      </c>
      <c r="N2469" t="e">
        <f>_xlfn.XLOOKUP(Tabuľka9[[#This Row],[IČO]],#REF!,#REF!)</f>
        <v>#REF!</v>
      </c>
    </row>
    <row r="2470" spans="1:14" hidden="1" x14ac:dyDescent="0.35">
      <c r="A2470" t="s">
        <v>93</v>
      </c>
      <c r="B2470" t="s">
        <v>107</v>
      </c>
      <c r="C2470" t="s">
        <v>48</v>
      </c>
      <c r="E2470" s="10">
        <f>IF(COUNTIF(cis_DPH!$B$2:$B$84,B2470)&gt;0,D2470*1.1,IF(COUNTIF(cis_DPH!$B$85:$B$171,B2470)&gt;0,D2470*1.2,"chyba"))</f>
        <v>0</v>
      </c>
      <c r="G2470" s="16" t="e">
        <f>_xlfn.XLOOKUP(Tabuľka9[[#This Row],[položka]],#REF!,#REF!)</f>
        <v>#REF!</v>
      </c>
      <c r="I2470" s="15">
        <f>Tabuľka9[[#This Row],[Aktuálna cena v RZ s DPH]]*Tabuľka9[[#This Row],[Priemerný odber za mesiac]]</f>
        <v>0</v>
      </c>
      <c r="K2470" s="17" t="e">
        <f>Tabuľka9[[#This Row],[Cena za MJ s DPH]]*Tabuľka9[[#This Row],[Predpokladaný odber počas 6 mesiacov]]</f>
        <v>#REF!</v>
      </c>
      <c r="L2470" s="1">
        <v>37890221</v>
      </c>
      <c r="M2470" t="e">
        <f>_xlfn.XLOOKUP(Tabuľka9[[#This Row],[IČO]],#REF!,#REF!)</f>
        <v>#REF!</v>
      </c>
      <c r="N2470" t="e">
        <f>_xlfn.XLOOKUP(Tabuľka9[[#This Row],[IČO]],#REF!,#REF!)</f>
        <v>#REF!</v>
      </c>
    </row>
    <row r="2471" spans="1:14" hidden="1" x14ac:dyDescent="0.35">
      <c r="A2471" t="s">
        <v>95</v>
      </c>
      <c r="B2471" t="s">
        <v>108</v>
      </c>
      <c r="C2471" t="s">
        <v>13</v>
      </c>
      <c r="E2471" s="10">
        <f>IF(COUNTIF(cis_DPH!$B$2:$B$84,B2471)&gt;0,D2471*1.1,IF(COUNTIF(cis_DPH!$B$85:$B$171,B2471)&gt;0,D2471*1.2,"chyba"))</f>
        <v>0</v>
      </c>
      <c r="G2471" s="16" t="e">
        <f>_xlfn.XLOOKUP(Tabuľka9[[#This Row],[položka]],#REF!,#REF!)</f>
        <v>#REF!</v>
      </c>
      <c r="I2471" s="15">
        <f>Tabuľka9[[#This Row],[Aktuálna cena v RZ s DPH]]*Tabuľka9[[#This Row],[Priemerný odber za mesiac]]</f>
        <v>0</v>
      </c>
      <c r="K2471" s="17" t="e">
        <f>Tabuľka9[[#This Row],[Cena za MJ s DPH]]*Tabuľka9[[#This Row],[Predpokladaný odber počas 6 mesiacov]]</f>
        <v>#REF!</v>
      </c>
      <c r="L2471" s="1">
        <v>37890221</v>
      </c>
      <c r="M2471" t="e">
        <f>_xlfn.XLOOKUP(Tabuľka9[[#This Row],[IČO]],#REF!,#REF!)</f>
        <v>#REF!</v>
      </c>
      <c r="N2471" t="e">
        <f>_xlfn.XLOOKUP(Tabuľka9[[#This Row],[IČO]],#REF!,#REF!)</f>
        <v>#REF!</v>
      </c>
    </row>
    <row r="2472" spans="1:14" hidden="1" x14ac:dyDescent="0.35">
      <c r="A2472" t="s">
        <v>95</v>
      </c>
      <c r="B2472" t="s">
        <v>109</v>
      </c>
      <c r="C2472" t="s">
        <v>13</v>
      </c>
      <c r="E2472" s="10">
        <f>IF(COUNTIF(cis_DPH!$B$2:$B$84,B2472)&gt;0,D2472*1.1,IF(COUNTIF(cis_DPH!$B$85:$B$171,B2472)&gt;0,D2472*1.2,"chyba"))</f>
        <v>0</v>
      </c>
      <c r="G2472" s="16" t="e">
        <f>_xlfn.XLOOKUP(Tabuľka9[[#This Row],[položka]],#REF!,#REF!)</f>
        <v>#REF!</v>
      </c>
      <c r="I2472" s="15">
        <f>Tabuľka9[[#This Row],[Aktuálna cena v RZ s DPH]]*Tabuľka9[[#This Row],[Priemerný odber za mesiac]]</f>
        <v>0</v>
      </c>
      <c r="K2472" s="17" t="e">
        <f>Tabuľka9[[#This Row],[Cena za MJ s DPH]]*Tabuľka9[[#This Row],[Predpokladaný odber počas 6 mesiacov]]</f>
        <v>#REF!</v>
      </c>
      <c r="L2472" s="1">
        <v>37890221</v>
      </c>
      <c r="M2472" t="e">
        <f>_xlfn.XLOOKUP(Tabuľka9[[#This Row],[IČO]],#REF!,#REF!)</f>
        <v>#REF!</v>
      </c>
      <c r="N2472" t="e">
        <f>_xlfn.XLOOKUP(Tabuľka9[[#This Row],[IČO]],#REF!,#REF!)</f>
        <v>#REF!</v>
      </c>
    </row>
    <row r="2473" spans="1:14" hidden="1" x14ac:dyDescent="0.35">
      <c r="A2473" t="s">
        <v>95</v>
      </c>
      <c r="B2473" t="s">
        <v>110</v>
      </c>
      <c r="C2473" t="s">
        <v>13</v>
      </c>
      <c r="E2473" s="10">
        <f>IF(COUNTIF(cis_DPH!$B$2:$B$84,B2473)&gt;0,D2473*1.1,IF(COUNTIF(cis_DPH!$B$85:$B$171,B2473)&gt;0,D2473*1.2,"chyba"))</f>
        <v>0</v>
      </c>
      <c r="G2473" s="16" t="e">
        <f>_xlfn.XLOOKUP(Tabuľka9[[#This Row],[položka]],#REF!,#REF!)</f>
        <v>#REF!</v>
      </c>
      <c r="I2473" s="15">
        <f>Tabuľka9[[#This Row],[Aktuálna cena v RZ s DPH]]*Tabuľka9[[#This Row],[Priemerný odber za mesiac]]</f>
        <v>0</v>
      </c>
      <c r="K2473" s="17" t="e">
        <f>Tabuľka9[[#This Row],[Cena za MJ s DPH]]*Tabuľka9[[#This Row],[Predpokladaný odber počas 6 mesiacov]]</f>
        <v>#REF!</v>
      </c>
      <c r="L2473" s="1">
        <v>37890221</v>
      </c>
      <c r="M2473" t="e">
        <f>_xlfn.XLOOKUP(Tabuľka9[[#This Row],[IČO]],#REF!,#REF!)</f>
        <v>#REF!</v>
      </c>
      <c r="N2473" t="e">
        <f>_xlfn.XLOOKUP(Tabuľka9[[#This Row],[IČO]],#REF!,#REF!)</f>
        <v>#REF!</v>
      </c>
    </row>
    <row r="2474" spans="1:14" hidden="1" x14ac:dyDescent="0.35">
      <c r="A2474" t="s">
        <v>95</v>
      </c>
      <c r="B2474" t="s">
        <v>111</v>
      </c>
      <c r="C2474" t="s">
        <v>13</v>
      </c>
      <c r="E2474" s="10">
        <f>IF(COUNTIF(cis_DPH!$B$2:$B$84,B2474)&gt;0,D2474*1.1,IF(COUNTIF(cis_DPH!$B$85:$B$171,B2474)&gt;0,D2474*1.2,"chyba"))</f>
        <v>0</v>
      </c>
      <c r="G2474" s="16" t="e">
        <f>_xlfn.XLOOKUP(Tabuľka9[[#This Row],[položka]],#REF!,#REF!)</f>
        <v>#REF!</v>
      </c>
      <c r="I2474" s="15">
        <f>Tabuľka9[[#This Row],[Aktuálna cena v RZ s DPH]]*Tabuľka9[[#This Row],[Priemerný odber za mesiac]]</f>
        <v>0</v>
      </c>
      <c r="K2474" s="17" t="e">
        <f>Tabuľka9[[#This Row],[Cena za MJ s DPH]]*Tabuľka9[[#This Row],[Predpokladaný odber počas 6 mesiacov]]</f>
        <v>#REF!</v>
      </c>
      <c r="L2474" s="1">
        <v>37890221</v>
      </c>
      <c r="M2474" t="e">
        <f>_xlfn.XLOOKUP(Tabuľka9[[#This Row],[IČO]],#REF!,#REF!)</f>
        <v>#REF!</v>
      </c>
      <c r="N2474" t="e">
        <f>_xlfn.XLOOKUP(Tabuľka9[[#This Row],[IČO]],#REF!,#REF!)</f>
        <v>#REF!</v>
      </c>
    </row>
    <row r="2475" spans="1:14" hidden="1" x14ac:dyDescent="0.35">
      <c r="A2475" t="s">
        <v>95</v>
      </c>
      <c r="B2475" t="s">
        <v>112</v>
      </c>
      <c r="C2475" t="s">
        <v>48</v>
      </c>
      <c r="E2475" s="10">
        <f>IF(COUNTIF(cis_DPH!$B$2:$B$84,B2475)&gt;0,D2475*1.1,IF(COUNTIF(cis_DPH!$B$85:$B$171,B2475)&gt;0,D2475*1.2,"chyba"))</f>
        <v>0</v>
      </c>
      <c r="G2475" s="16" t="e">
        <f>_xlfn.XLOOKUP(Tabuľka9[[#This Row],[položka]],#REF!,#REF!)</f>
        <v>#REF!</v>
      </c>
      <c r="I2475" s="15">
        <f>Tabuľka9[[#This Row],[Aktuálna cena v RZ s DPH]]*Tabuľka9[[#This Row],[Priemerný odber za mesiac]]</f>
        <v>0</v>
      </c>
      <c r="K2475" s="17" t="e">
        <f>Tabuľka9[[#This Row],[Cena za MJ s DPH]]*Tabuľka9[[#This Row],[Predpokladaný odber počas 6 mesiacov]]</f>
        <v>#REF!</v>
      </c>
      <c r="L2475" s="1">
        <v>37890221</v>
      </c>
      <c r="M2475" t="e">
        <f>_xlfn.XLOOKUP(Tabuľka9[[#This Row],[IČO]],#REF!,#REF!)</f>
        <v>#REF!</v>
      </c>
      <c r="N2475" t="e">
        <f>_xlfn.XLOOKUP(Tabuľka9[[#This Row],[IČO]],#REF!,#REF!)</f>
        <v>#REF!</v>
      </c>
    </row>
    <row r="2476" spans="1:14" hidden="1" x14ac:dyDescent="0.35">
      <c r="A2476" t="s">
        <v>95</v>
      </c>
      <c r="B2476" t="s">
        <v>113</v>
      </c>
      <c r="C2476" t="s">
        <v>13</v>
      </c>
      <c r="D2476" s="9">
        <v>4.84</v>
      </c>
      <c r="E2476" s="10">
        <f>IF(COUNTIF(cis_DPH!$B$2:$B$84,B2476)&gt;0,D2476*1.1,IF(COUNTIF(cis_DPH!$B$85:$B$171,B2476)&gt;0,D2476*1.2,"chyba"))</f>
        <v>5.3239999999999998</v>
      </c>
      <c r="G2476" s="16" t="e">
        <f>_xlfn.XLOOKUP(Tabuľka9[[#This Row],[položka]],#REF!,#REF!)</f>
        <v>#REF!</v>
      </c>
      <c r="H2476">
        <v>50</v>
      </c>
      <c r="I2476" s="15">
        <f>Tabuľka9[[#This Row],[Aktuálna cena v RZ s DPH]]*Tabuľka9[[#This Row],[Priemerný odber za mesiac]]</f>
        <v>266.2</v>
      </c>
      <c r="K2476" s="17" t="e">
        <f>Tabuľka9[[#This Row],[Cena za MJ s DPH]]*Tabuľka9[[#This Row],[Predpokladaný odber počas 6 mesiacov]]</f>
        <v>#REF!</v>
      </c>
      <c r="L2476" s="1">
        <v>37890221</v>
      </c>
      <c r="M2476" t="e">
        <f>_xlfn.XLOOKUP(Tabuľka9[[#This Row],[IČO]],#REF!,#REF!)</f>
        <v>#REF!</v>
      </c>
      <c r="N2476" t="e">
        <f>_xlfn.XLOOKUP(Tabuľka9[[#This Row],[IČO]],#REF!,#REF!)</f>
        <v>#REF!</v>
      </c>
    </row>
    <row r="2477" spans="1:14" hidden="1" x14ac:dyDescent="0.35">
      <c r="A2477" t="s">
        <v>95</v>
      </c>
      <c r="B2477" t="s">
        <v>114</v>
      </c>
      <c r="C2477" t="s">
        <v>13</v>
      </c>
      <c r="E2477" s="10">
        <f>IF(COUNTIF(cis_DPH!$B$2:$B$84,B2477)&gt;0,D2477*1.1,IF(COUNTIF(cis_DPH!$B$85:$B$171,B2477)&gt;0,D2477*1.2,"chyba"))</f>
        <v>0</v>
      </c>
      <c r="G2477" s="16" t="e">
        <f>_xlfn.XLOOKUP(Tabuľka9[[#This Row],[položka]],#REF!,#REF!)</f>
        <v>#REF!</v>
      </c>
      <c r="I2477" s="15">
        <f>Tabuľka9[[#This Row],[Aktuálna cena v RZ s DPH]]*Tabuľka9[[#This Row],[Priemerný odber za mesiac]]</f>
        <v>0</v>
      </c>
      <c r="K2477" s="17" t="e">
        <f>Tabuľka9[[#This Row],[Cena za MJ s DPH]]*Tabuľka9[[#This Row],[Predpokladaný odber počas 6 mesiacov]]</f>
        <v>#REF!</v>
      </c>
      <c r="L2477" s="1">
        <v>37890221</v>
      </c>
      <c r="M2477" t="e">
        <f>_xlfn.XLOOKUP(Tabuľka9[[#This Row],[IČO]],#REF!,#REF!)</f>
        <v>#REF!</v>
      </c>
      <c r="N2477" t="e">
        <f>_xlfn.XLOOKUP(Tabuľka9[[#This Row],[IČO]],#REF!,#REF!)</f>
        <v>#REF!</v>
      </c>
    </row>
    <row r="2478" spans="1:14" hidden="1" x14ac:dyDescent="0.35">
      <c r="A2478" t="s">
        <v>95</v>
      </c>
      <c r="B2478" t="s">
        <v>115</v>
      </c>
      <c r="C2478" t="s">
        <v>13</v>
      </c>
      <c r="E2478" s="10">
        <f>IF(COUNTIF(cis_DPH!$B$2:$B$84,B2478)&gt;0,D2478*1.1,IF(COUNTIF(cis_DPH!$B$85:$B$171,B2478)&gt;0,D2478*1.2,"chyba"))</f>
        <v>0</v>
      </c>
      <c r="G2478" s="16" t="e">
        <f>_xlfn.XLOOKUP(Tabuľka9[[#This Row],[položka]],#REF!,#REF!)</f>
        <v>#REF!</v>
      </c>
      <c r="I2478" s="15">
        <f>Tabuľka9[[#This Row],[Aktuálna cena v RZ s DPH]]*Tabuľka9[[#This Row],[Priemerný odber za mesiac]]</f>
        <v>0</v>
      </c>
      <c r="K2478" s="17" t="e">
        <f>Tabuľka9[[#This Row],[Cena za MJ s DPH]]*Tabuľka9[[#This Row],[Predpokladaný odber počas 6 mesiacov]]</f>
        <v>#REF!</v>
      </c>
      <c r="L2478" s="1">
        <v>37890221</v>
      </c>
      <c r="M2478" t="e">
        <f>_xlfn.XLOOKUP(Tabuľka9[[#This Row],[IČO]],#REF!,#REF!)</f>
        <v>#REF!</v>
      </c>
      <c r="N2478" t="e">
        <f>_xlfn.XLOOKUP(Tabuľka9[[#This Row],[IČO]],#REF!,#REF!)</f>
        <v>#REF!</v>
      </c>
    </row>
    <row r="2479" spans="1:14" hidden="1" x14ac:dyDescent="0.35">
      <c r="A2479" t="s">
        <v>95</v>
      </c>
      <c r="B2479" t="s">
        <v>116</v>
      </c>
      <c r="C2479" t="s">
        <v>13</v>
      </c>
      <c r="E2479" s="10">
        <f>IF(COUNTIF(cis_DPH!$B$2:$B$84,B2479)&gt;0,D2479*1.1,IF(COUNTIF(cis_DPH!$B$85:$B$171,B2479)&gt;0,D2479*1.2,"chyba"))</f>
        <v>0</v>
      </c>
      <c r="G2479" s="16" t="e">
        <f>_xlfn.XLOOKUP(Tabuľka9[[#This Row],[položka]],#REF!,#REF!)</f>
        <v>#REF!</v>
      </c>
      <c r="I2479" s="15">
        <f>Tabuľka9[[#This Row],[Aktuálna cena v RZ s DPH]]*Tabuľka9[[#This Row],[Priemerný odber za mesiac]]</f>
        <v>0</v>
      </c>
      <c r="K2479" s="17" t="e">
        <f>Tabuľka9[[#This Row],[Cena za MJ s DPH]]*Tabuľka9[[#This Row],[Predpokladaný odber počas 6 mesiacov]]</f>
        <v>#REF!</v>
      </c>
      <c r="L2479" s="1">
        <v>37890221</v>
      </c>
      <c r="M2479" t="e">
        <f>_xlfn.XLOOKUP(Tabuľka9[[#This Row],[IČO]],#REF!,#REF!)</f>
        <v>#REF!</v>
      </c>
      <c r="N2479" t="e">
        <f>_xlfn.XLOOKUP(Tabuľka9[[#This Row],[IČO]],#REF!,#REF!)</f>
        <v>#REF!</v>
      </c>
    </row>
    <row r="2480" spans="1:14" hidden="1" x14ac:dyDescent="0.35">
      <c r="A2480" t="s">
        <v>84</v>
      </c>
      <c r="B2480" t="s">
        <v>117</v>
      </c>
      <c r="C2480" t="s">
        <v>13</v>
      </c>
      <c r="E2480" s="10">
        <f>IF(COUNTIF(cis_DPH!$B$2:$B$84,B2480)&gt;0,D2480*1.1,IF(COUNTIF(cis_DPH!$B$85:$B$171,B2480)&gt;0,D2480*1.2,"chyba"))</f>
        <v>0</v>
      </c>
      <c r="G2480" s="16" t="e">
        <f>_xlfn.XLOOKUP(Tabuľka9[[#This Row],[položka]],#REF!,#REF!)</f>
        <v>#REF!</v>
      </c>
      <c r="I2480" s="15">
        <f>Tabuľka9[[#This Row],[Aktuálna cena v RZ s DPH]]*Tabuľka9[[#This Row],[Priemerný odber za mesiac]]</f>
        <v>0</v>
      </c>
      <c r="K2480" s="17" t="e">
        <f>Tabuľka9[[#This Row],[Cena za MJ s DPH]]*Tabuľka9[[#This Row],[Predpokladaný odber počas 6 mesiacov]]</f>
        <v>#REF!</v>
      </c>
      <c r="L2480" s="1">
        <v>37890221</v>
      </c>
      <c r="M2480" t="e">
        <f>_xlfn.XLOOKUP(Tabuľka9[[#This Row],[IČO]],#REF!,#REF!)</f>
        <v>#REF!</v>
      </c>
      <c r="N2480" t="e">
        <f>_xlfn.XLOOKUP(Tabuľka9[[#This Row],[IČO]],#REF!,#REF!)</f>
        <v>#REF!</v>
      </c>
    </row>
    <row r="2481" spans="1:14" hidden="1" x14ac:dyDescent="0.35">
      <c r="A2481" t="s">
        <v>84</v>
      </c>
      <c r="B2481" t="s">
        <v>118</v>
      </c>
      <c r="C2481" t="s">
        <v>13</v>
      </c>
      <c r="E2481" s="10">
        <f>IF(COUNTIF(cis_DPH!$B$2:$B$84,B2481)&gt;0,D2481*1.1,IF(COUNTIF(cis_DPH!$B$85:$B$171,B2481)&gt;0,D2481*1.2,"chyba"))</f>
        <v>0</v>
      </c>
      <c r="G2481" s="16" t="e">
        <f>_xlfn.XLOOKUP(Tabuľka9[[#This Row],[položka]],#REF!,#REF!)</f>
        <v>#REF!</v>
      </c>
      <c r="I2481" s="15">
        <f>Tabuľka9[[#This Row],[Aktuálna cena v RZ s DPH]]*Tabuľka9[[#This Row],[Priemerný odber za mesiac]]</f>
        <v>0</v>
      </c>
      <c r="K2481" s="17" t="e">
        <f>Tabuľka9[[#This Row],[Cena za MJ s DPH]]*Tabuľka9[[#This Row],[Predpokladaný odber počas 6 mesiacov]]</f>
        <v>#REF!</v>
      </c>
      <c r="L2481" s="1">
        <v>37890221</v>
      </c>
      <c r="M2481" t="e">
        <f>_xlfn.XLOOKUP(Tabuľka9[[#This Row],[IČO]],#REF!,#REF!)</f>
        <v>#REF!</v>
      </c>
      <c r="N2481" t="e">
        <f>_xlfn.XLOOKUP(Tabuľka9[[#This Row],[IČO]],#REF!,#REF!)</f>
        <v>#REF!</v>
      </c>
    </row>
    <row r="2482" spans="1:14" hidden="1" x14ac:dyDescent="0.35">
      <c r="A2482" t="s">
        <v>84</v>
      </c>
      <c r="B2482" t="s">
        <v>119</v>
      </c>
      <c r="C2482" t="s">
        <v>13</v>
      </c>
      <c r="E2482" s="10">
        <f>IF(COUNTIF(cis_DPH!$B$2:$B$84,B2482)&gt;0,D2482*1.1,IF(COUNTIF(cis_DPH!$B$85:$B$171,B2482)&gt;0,D2482*1.2,"chyba"))</f>
        <v>0</v>
      </c>
      <c r="G2482" s="16" t="e">
        <f>_xlfn.XLOOKUP(Tabuľka9[[#This Row],[položka]],#REF!,#REF!)</f>
        <v>#REF!</v>
      </c>
      <c r="I2482" s="15">
        <f>Tabuľka9[[#This Row],[Aktuálna cena v RZ s DPH]]*Tabuľka9[[#This Row],[Priemerný odber za mesiac]]</f>
        <v>0</v>
      </c>
      <c r="K2482" s="17" t="e">
        <f>Tabuľka9[[#This Row],[Cena za MJ s DPH]]*Tabuľka9[[#This Row],[Predpokladaný odber počas 6 mesiacov]]</f>
        <v>#REF!</v>
      </c>
      <c r="L2482" s="1">
        <v>37890221</v>
      </c>
      <c r="M2482" t="e">
        <f>_xlfn.XLOOKUP(Tabuľka9[[#This Row],[IČO]],#REF!,#REF!)</f>
        <v>#REF!</v>
      </c>
      <c r="N2482" t="e">
        <f>_xlfn.XLOOKUP(Tabuľka9[[#This Row],[IČO]],#REF!,#REF!)</f>
        <v>#REF!</v>
      </c>
    </row>
    <row r="2483" spans="1:14" hidden="1" x14ac:dyDescent="0.35">
      <c r="A2483" t="s">
        <v>84</v>
      </c>
      <c r="B2483" t="s">
        <v>120</v>
      </c>
      <c r="C2483" t="s">
        <v>13</v>
      </c>
      <c r="E2483" s="10">
        <f>IF(COUNTIF(cis_DPH!$B$2:$B$84,B2483)&gt;0,D2483*1.1,IF(COUNTIF(cis_DPH!$B$85:$B$171,B2483)&gt;0,D2483*1.2,"chyba"))</f>
        <v>0</v>
      </c>
      <c r="G2483" s="16" t="e">
        <f>_xlfn.XLOOKUP(Tabuľka9[[#This Row],[položka]],#REF!,#REF!)</f>
        <v>#REF!</v>
      </c>
      <c r="I2483" s="15">
        <f>Tabuľka9[[#This Row],[Aktuálna cena v RZ s DPH]]*Tabuľka9[[#This Row],[Priemerný odber za mesiac]]</f>
        <v>0</v>
      </c>
      <c r="K2483" s="17" t="e">
        <f>Tabuľka9[[#This Row],[Cena za MJ s DPH]]*Tabuľka9[[#This Row],[Predpokladaný odber počas 6 mesiacov]]</f>
        <v>#REF!</v>
      </c>
      <c r="L2483" s="1">
        <v>37890221</v>
      </c>
      <c r="M2483" t="e">
        <f>_xlfn.XLOOKUP(Tabuľka9[[#This Row],[IČO]],#REF!,#REF!)</f>
        <v>#REF!</v>
      </c>
      <c r="N2483" t="e">
        <f>_xlfn.XLOOKUP(Tabuľka9[[#This Row],[IČO]],#REF!,#REF!)</f>
        <v>#REF!</v>
      </c>
    </row>
    <row r="2484" spans="1:14" hidden="1" x14ac:dyDescent="0.35">
      <c r="A2484" t="s">
        <v>84</v>
      </c>
      <c r="B2484" t="s">
        <v>121</v>
      </c>
      <c r="C2484" t="s">
        <v>13</v>
      </c>
      <c r="E2484" s="10">
        <f>IF(COUNTIF(cis_DPH!$B$2:$B$84,B2484)&gt;0,D2484*1.1,IF(COUNTIF(cis_DPH!$B$85:$B$171,B2484)&gt;0,D2484*1.2,"chyba"))</f>
        <v>0</v>
      </c>
      <c r="G2484" s="16" t="e">
        <f>_xlfn.XLOOKUP(Tabuľka9[[#This Row],[položka]],#REF!,#REF!)</f>
        <v>#REF!</v>
      </c>
      <c r="I2484" s="15">
        <f>Tabuľka9[[#This Row],[Aktuálna cena v RZ s DPH]]*Tabuľka9[[#This Row],[Priemerný odber za mesiac]]</f>
        <v>0</v>
      </c>
      <c r="K2484" s="17" t="e">
        <f>Tabuľka9[[#This Row],[Cena za MJ s DPH]]*Tabuľka9[[#This Row],[Predpokladaný odber počas 6 mesiacov]]</f>
        <v>#REF!</v>
      </c>
      <c r="L2484" s="1">
        <v>37890221</v>
      </c>
      <c r="M2484" t="e">
        <f>_xlfn.XLOOKUP(Tabuľka9[[#This Row],[IČO]],#REF!,#REF!)</f>
        <v>#REF!</v>
      </c>
      <c r="N2484" t="e">
        <f>_xlfn.XLOOKUP(Tabuľka9[[#This Row],[IČO]],#REF!,#REF!)</f>
        <v>#REF!</v>
      </c>
    </row>
    <row r="2485" spans="1:14" hidden="1" x14ac:dyDescent="0.35">
      <c r="A2485" t="s">
        <v>84</v>
      </c>
      <c r="B2485" t="s">
        <v>122</v>
      </c>
      <c r="C2485" t="s">
        <v>13</v>
      </c>
      <c r="E2485" s="10">
        <f>IF(COUNTIF(cis_DPH!$B$2:$B$84,B2485)&gt;0,D2485*1.1,IF(COUNTIF(cis_DPH!$B$85:$B$171,B2485)&gt;0,D2485*1.2,"chyba"))</f>
        <v>0</v>
      </c>
      <c r="G2485" s="16" t="e">
        <f>_xlfn.XLOOKUP(Tabuľka9[[#This Row],[položka]],#REF!,#REF!)</f>
        <v>#REF!</v>
      </c>
      <c r="I2485" s="15">
        <f>Tabuľka9[[#This Row],[Aktuálna cena v RZ s DPH]]*Tabuľka9[[#This Row],[Priemerný odber za mesiac]]</f>
        <v>0</v>
      </c>
      <c r="K2485" s="17" t="e">
        <f>Tabuľka9[[#This Row],[Cena za MJ s DPH]]*Tabuľka9[[#This Row],[Predpokladaný odber počas 6 mesiacov]]</f>
        <v>#REF!</v>
      </c>
      <c r="L2485" s="1">
        <v>37890221</v>
      </c>
      <c r="M2485" t="e">
        <f>_xlfn.XLOOKUP(Tabuľka9[[#This Row],[IČO]],#REF!,#REF!)</f>
        <v>#REF!</v>
      </c>
      <c r="N2485" t="e">
        <f>_xlfn.XLOOKUP(Tabuľka9[[#This Row],[IČO]],#REF!,#REF!)</f>
        <v>#REF!</v>
      </c>
    </row>
    <row r="2486" spans="1:14" hidden="1" x14ac:dyDescent="0.35">
      <c r="A2486" t="s">
        <v>84</v>
      </c>
      <c r="B2486" t="s">
        <v>123</v>
      </c>
      <c r="C2486" t="s">
        <v>13</v>
      </c>
      <c r="E2486" s="10">
        <f>IF(COUNTIF(cis_DPH!$B$2:$B$84,B2486)&gt;0,D2486*1.1,IF(COUNTIF(cis_DPH!$B$85:$B$171,B2486)&gt;0,D2486*1.2,"chyba"))</f>
        <v>0</v>
      </c>
      <c r="G2486" s="16" t="e">
        <f>_xlfn.XLOOKUP(Tabuľka9[[#This Row],[položka]],#REF!,#REF!)</f>
        <v>#REF!</v>
      </c>
      <c r="I2486" s="15">
        <f>Tabuľka9[[#This Row],[Aktuálna cena v RZ s DPH]]*Tabuľka9[[#This Row],[Priemerný odber za mesiac]]</f>
        <v>0</v>
      </c>
      <c r="K2486" s="17" t="e">
        <f>Tabuľka9[[#This Row],[Cena za MJ s DPH]]*Tabuľka9[[#This Row],[Predpokladaný odber počas 6 mesiacov]]</f>
        <v>#REF!</v>
      </c>
      <c r="L2486" s="1">
        <v>37890221</v>
      </c>
      <c r="M2486" t="e">
        <f>_xlfn.XLOOKUP(Tabuľka9[[#This Row],[IČO]],#REF!,#REF!)</f>
        <v>#REF!</v>
      </c>
      <c r="N2486" t="e">
        <f>_xlfn.XLOOKUP(Tabuľka9[[#This Row],[IČO]],#REF!,#REF!)</f>
        <v>#REF!</v>
      </c>
    </row>
    <row r="2487" spans="1:14" hidden="1" x14ac:dyDescent="0.35">
      <c r="A2487" t="s">
        <v>84</v>
      </c>
      <c r="B2487" t="s">
        <v>124</v>
      </c>
      <c r="C2487" t="s">
        <v>13</v>
      </c>
      <c r="D2487" s="9">
        <v>7.15</v>
      </c>
      <c r="E2487" s="10">
        <f>IF(COUNTIF(cis_DPH!$B$2:$B$84,B2487)&gt;0,D2487*1.1,IF(COUNTIF(cis_DPH!$B$85:$B$171,B2487)&gt;0,D2487*1.2,"chyba"))</f>
        <v>7.8650000000000011</v>
      </c>
      <c r="G2487" s="16" t="e">
        <f>_xlfn.XLOOKUP(Tabuľka9[[#This Row],[položka]],#REF!,#REF!)</f>
        <v>#REF!</v>
      </c>
      <c r="H2487">
        <v>50</v>
      </c>
      <c r="I2487" s="15">
        <f>Tabuľka9[[#This Row],[Aktuálna cena v RZ s DPH]]*Tabuľka9[[#This Row],[Priemerný odber za mesiac]]</f>
        <v>393.25000000000006</v>
      </c>
      <c r="K2487" s="17" t="e">
        <f>Tabuľka9[[#This Row],[Cena za MJ s DPH]]*Tabuľka9[[#This Row],[Predpokladaný odber počas 6 mesiacov]]</f>
        <v>#REF!</v>
      </c>
      <c r="L2487" s="1">
        <v>37890221</v>
      </c>
      <c r="M2487" t="e">
        <f>_xlfn.XLOOKUP(Tabuľka9[[#This Row],[IČO]],#REF!,#REF!)</f>
        <v>#REF!</v>
      </c>
      <c r="N2487" t="e">
        <f>_xlfn.XLOOKUP(Tabuľka9[[#This Row],[IČO]],#REF!,#REF!)</f>
        <v>#REF!</v>
      </c>
    </row>
    <row r="2488" spans="1:14" hidden="1" x14ac:dyDescent="0.35">
      <c r="A2488" t="s">
        <v>125</v>
      </c>
      <c r="B2488" t="s">
        <v>126</v>
      </c>
      <c r="C2488" t="s">
        <v>13</v>
      </c>
      <c r="E2488" s="10">
        <f>IF(COUNTIF(cis_DPH!$B$2:$B$84,B2488)&gt;0,D2488*1.1,IF(COUNTIF(cis_DPH!$B$85:$B$171,B2488)&gt;0,D2488*1.2,"chyba"))</f>
        <v>0</v>
      </c>
      <c r="G2488" s="16" t="e">
        <f>_xlfn.XLOOKUP(Tabuľka9[[#This Row],[položka]],#REF!,#REF!)</f>
        <v>#REF!</v>
      </c>
      <c r="I2488" s="15">
        <f>Tabuľka9[[#This Row],[Aktuálna cena v RZ s DPH]]*Tabuľka9[[#This Row],[Priemerný odber za mesiac]]</f>
        <v>0</v>
      </c>
      <c r="K2488" s="17" t="e">
        <f>Tabuľka9[[#This Row],[Cena za MJ s DPH]]*Tabuľka9[[#This Row],[Predpokladaný odber počas 6 mesiacov]]</f>
        <v>#REF!</v>
      </c>
      <c r="L2488" s="1">
        <v>37890221</v>
      </c>
      <c r="M2488" t="e">
        <f>_xlfn.XLOOKUP(Tabuľka9[[#This Row],[IČO]],#REF!,#REF!)</f>
        <v>#REF!</v>
      </c>
      <c r="N2488" t="e">
        <f>_xlfn.XLOOKUP(Tabuľka9[[#This Row],[IČO]],#REF!,#REF!)</f>
        <v>#REF!</v>
      </c>
    </row>
    <row r="2489" spans="1:14" hidden="1" x14ac:dyDescent="0.35">
      <c r="A2489" t="s">
        <v>125</v>
      </c>
      <c r="B2489" t="s">
        <v>127</v>
      </c>
      <c r="C2489" t="s">
        <v>13</v>
      </c>
      <c r="E2489" s="10">
        <f>IF(COUNTIF(cis_DPH!$B$2:$B$84,B2489)&gt;0,D2489*1.1,IF(COUNTIF(cis_DPH!$B$85:$B$171,B2489)&gt;0,D2489*1.2,"chyba"))</f>
        <v>0</v>
      </c>
      <c r="G2489" s="16" t="e">
        <f>_xlfn.XLOOKUP(Tabuľka9[[#This Row],[položka]],#REF!,#REF!)</f>
        <v>#REF!</v>
      </c>
      <c r="I2489" s="15">
        <f>Tabuľka9[[#This Row],[Aktuálna cena v RZ s DPH]]*Tabuľka9[[#This Row],[Priemerný odber za mesiac]]</f>
        <v>0</v>
      </c>
      <c r="K2489" s="17" t="e">
        <f>Tabuľka9[[#This Row],[Cena za MJ s DPH]]*Tabuľka9[[#This Row],[Predpokladaný odber počas 6 mesiacov]]</f>
        <v>#REF!</v>
      </c>
      <c r="L2489" s="1">
        <v>37890221</v>
      </c>
      <c r="M2489" t="e">
        <f>_xlfn.XLOOKUP(Tabuľka9[[#This Row],[IČO]],#REF!,#REF!)</f>
        <v>#REF!</v>
      </c>
      <c r="N2489" t="e">
        <f>_xlfn.XLOOKUP(Tabuľka9[[#This Row],[IČO]],#REF!,#REF!)</f>
        <v>#REF!</v>
      </c>
    </row>
    <row r="2490" spans="1:14" hidden="1" x14ac:dyDescent="0.35">
      <c r="A2490" t="s">
        <v>125</v>
      </c>
      <c r="B2490" t="s">
        <v>128</v>
      </c>
      <c r="C2490" t="s">
        <v>13</v>
      </c>
      <c r="E2490" s="10">
        <f>IF(COUNTIF(cis_DPH!$B$2:$B$84,B2490)&gt;0,D2490*1.1,IF(COUNTIF(cis_DPH!$B$85:$B$171,B2490)&gt;0,D2490*1.2,"chyba"))</f>
        <v>0</v>
      </c>
      <c r="G2490" s="16" t="e">
        <f>_xlfn.XLOOKUP(Tabuľka9[[#This Row],[položka]],#REF!,#REF!)</f>
        <v>#REF!</v>
      </c>
      <c r="I2490" s="15">
        <f>Tabuľka9[[#This Row],[Aktuálna cena v RZ s DPH]]*Tabuľka9[[#This Row],[Priemerný odber za mesiac]]</f>
        <v>0</v>
      </c>
      <c r="K2490" s="17" t="e">
        <f>Tabuľka9[[#This Row],[Cena za MJ s DPH]]*Tabuľka9[[#This Row],[Predpokladaný odber počas 6 mesiacov]]</f>
        <v>#REF!</v>
      </c>
      <c r="L2490" s="1">
        <v>37890221</v>
      </c>
      <c r="M2490" t="e">
        <f>_xlfn.XLOOKUP(Tabuľka9[[#This Row],[IČO]],#REF!,#REF!)</f>
        <v>#REF!</v>
      </c>
      <c r="N2490" t="e">
        <f>_xlfn.XLOOKUP(Tabuľka9[[#This Row],[IČO]],#REF!,#REF!)</f>
        <v>#REF!</v>
      </c>
    </row>
    <row r="2491" spans="1:14" hidden="1" x14ac:dyDescent="0.35">
      <c r="A2491" t="s">
        <v>125</v>
      </c>
      <c r="B2491" t="s">
        <v>129</v>
      </c>
      <c r="C2491" t="s">
        <v>13</v>
      </c>
      <c r="E2491" s="10">
        <f>IF(COUNTIF(cis_DPH!$B$2:$B$84,B2491)&gt;0,D2491*1.1,IF(COUNTIF(cis_DPH!$B$85:$B$171,B2491)&gt;0,D2491*1.2,"chyba"))</f>
        <v>0</v>
      </c>
      <c r="G2491" s="16" t="e">
        <f>_xlfn.XLOOKUP(Tabuľka9[[#This Row],[položka]],#REF!,#REF!)</f>
        <v>#REF!</v>
      </c>
      <c r="I2491" s="15">
        <f>Tabuľka9[[#This Row],[Aktuálna cena v RZ s DPH]]*Tabuľka9[[#This Row],[Priemerný odber za mesiac]]</f>
        <v>0</v>
      </c>
      <c r="K2491" s="17" t="e">
        <f>Tabuľka9[[#This Row],[Cena za MJ s DPH]]*Tabuľka9[[#This Row],[Predpokladaný odber počas 6 mesiacov]]</f>
        <v>#REF!</v>
      </c>
      <c r="L2491" s="1">
        <v>37890221</v>
      </c>
      <c r="M2491" t="e">
        <f>_xlfn.XLOOKUP(Tabuľka9[[#This Row],[IČO]],#REF!,#REF!)</f>
        <v>#REF!</v>
      </c>
      <c r="N2491" t="e">
        <f>_xlfn.XLOOKUP(Tabuľka9[[#This Row],[IČO]],#REF!,#REF!)</f>
        <v>#REF!</v>
      </c>
    </row>
    <row r="2492" spans="1:14" hidden="1" x14ac:dyDescent="0.35">
      <c r="A2492" t="s">
        <v>125</v>
      </c>
      <c r="B2492" t="s">
        <v>130</v>
      </c>
      <c r="C2492" t="s">
        <v>13</v>
      </c>
      <c r="E2492" s="10">
        <f>IF(COUNTIF(cis_DPH!$B$2:$B$84,B2492)&gt;0,D2492*1.1,IF(COUNTIF(cis_DPH!$B$85:$B$171,B2492)&gt;0,D2492*1.2,"chyba"))</f>
        <v>0</v>
      </c>
      <c r="G2492" s="16" t="e">
        <f>_xlfn.XLOOKUP(Tabuľka9[[#This Row],[položka]],#REF!,#REF!)</f>
        <v>#REF!</v>
      </c>
      <c r="I2492" s="15">
        <f>Tabuľka9[[#This Row],[Aktuálna cena v RZ s DPH]]*Tabuľka9[[#This Row],[Priemerný odber za mesiac]]</f>
        <v>0</v>
      </c>
      <c r="K2492" s="17" t="e">
        <f>Tabuľka9[[#This Row],[Cena za MJ s DPH]]*Tabuľka9[[#This Row],[Predpokladaný odber počas 6 mesiacov]]</f>
        <v>#REF!</v>
      </c>
      <c r="L2492" s="1">
        <v>37890221</v>
      </c>
      <c r="M2492" t="e">
        <f>_xlfn.XLOOKUP(Tabuľka9[[#This Row],[IČO]],#REF!,#REF!)</f>
        <v>#REF!</v>
      </c>
      <c r="N2492" t="e">
        <f>_xlfn.XLOOKUP(Tabuľka9[[#This Row],[IČO]],#REF!,#REF!)</f>
        <v>#REF!</v>
      </c>
    </row>
    <row r="2493" spans="1:14" hidden="1" x14ac:dyDescent="0.35">
      <c r="A2493" t="s">
        <v>125</v>
      </c>
      <c r="B2493" t="s">
        <v>131</v>
      </c>
      <c r="C2493" t="s">
        <v>13</v>
      </c>
      <c r="E2493" s="10">
        <f>IF(COUNTIF(cis_DPH!$B$2:$B$84,B2493)&gt;0,D2493*1.1,IF(COUNTIF(cis_DPH!$B$85:$B$171,B2493)&gt;0,D2493*1.2,"chyba"))</f>
        <v>0</v>
      </c>
      <c r="G2493" s="16" t="e">
        <f>_xlfn.XLOOKUP(Tabuľka9[[#This Row],[položka]],#REF!,#REF!)</f>
        <v>#REF!</v>
      </c>
      <c r="I2493" s="15">
        <f>Tabuľka9[[#This Row],[Aktuálna cena v RZ s DPH]]*Tabuľka9[[#This Row],[Priemerný odber za mesiac]]</f>
        <v>0</v>
      </c>
      <c r="K2493" s="17" t="e">
        <f>Tabuľka9[[#This Row],[Cena za MJ s DPH]]*Tabuľka9[[#This Row],[Predpokladaný odber počas 6 mesiacov]]</f>
        <v>#REF!</v>
      </c>
      <c r="L2493" s="1">
        <v>37890221</v>
      </c>
      <c r="M2493" t="e">
        <f>_xlfn.XLOOKUP(Tabuľka9[[#This Row],[IČO]],#REF!,#REF!)</f>
        <v>#REF!</v>
      </c>
      <c r="N2493" t="e">
        <f>_xlfn.XLOOKUP(Tabuľka9[[#This Row],[IČO]],#REF!,#REF!)</f>
        <v>#REF!</v>
      </c>
    </row>
    <row r="2494" spans="1:14" hidden="1" x14ac:dyDescent="0.35">
      <c r="A2494" t="s">
        <v>125</v>
      </c>
      <c r="B2494" t="s">
        <v>132</v>
      </c>
      <c r="C2494" t="s">
        <v>13</v>
      </c>
      <c r="E2494" s="10">
        <f>IF(COUNTIF(cis_DPH!$B$2:$B$84,B2494)&gt;0,D2494*1.1,IF(COUNTIF(cis_DPH!$B$85:$B$171,B2494)&gt;0,D2494*1.2,"chyba"))</f>
        <v>0</v>
      </c>
      <c r="G2494" s="16" t="e">
        <f>_xlfn.XLOOKUP(Tabuľka9[[#This Row],[položka]],#REF!,#REF!)</f>
        <v>#REF!</v>
      </c>
      <c r="I2494" s="15">
        <f>Tabuľka9[[#This Row],[Aktuálna cena v RZ s DPH]]*Tabuľka9[[#This Row],[Priemerný odber za mesiac]]</f>
        <v>0</v>
      </c>
      <c r="K2494" s="17" t="e">
        <f>Tabuľka9[[#This Row],[Cena za MJ s DPH]]*Tabuľka9[[#This Row],[Predpokladaný odber počas 6 mesiacov]]</f>
        <v>#REF!</v>
      </c>
      <c r="L2494" s="1">
        <v>37890221</v>
      </c>
      <c r="M2494" t="e">
        <f>_xlfn.XLOOKUP(Tabuľka9[[#This Row],[IČO]],#REF!,#REF!)</f>
        <v>#REF!</v>
      </c>
      <c r="N2494" t="e">
        <f>_xlfn.XLOOKUP(Tabuľka9[[#This Row],[IČO]],#REF!,#REF!)</f>
        <v>#REF!</v>
      </c>
    </row>
    <row r="2495" spans="1:14" hidden="1" x14ac:dyDescent="0.35">
      <c r="A2495" t="s">
        <v>125</v>
      </c>
      <c r="B2495" t="s">
        <v>133</v>
      </c>
      <c r="C2495" t="s">
        <v>13</v>
      </c>
      <c r="E2495" s="10">
        <f>IF(COUNTIF(cis_DPH!$B$2:$B$84,B2495)&gt;0,D2495*1.1,IF(COUNTIF(cis_DPH!$B$85:$B$171,B2495)&gt;0,D2495*1.2,"chyba"))</f>
        <v>0</v>
      </c>
      <c r="G2495" s="16" t="e">
        <f>_xlfn.XLOOKUP(Tabuľka9[[#This Row],[položka]],#REF!,#REF!)</f>
        <v>#REF!</v>
      </c>
      <c r="I2495" s="15">
        <f>Tabuľka9[[#This Row],[Aktuálna cena v RZ s DPH]]*Tabuľka9[[#This Row],[Priemerný odber za mesiac]]</f>
        <v>0</v>
      </c>
      <c r="K2495" s="17" t="e">
        <f>Tabuľka9[[#This Row],[Cena za MJ s DPH]]*Tabuľka9[[#This Row],[Predpokladaný odber počas 6 mesiacov]]</f>
        <v>#REF!</v>
      </c>
      <c r="L2495" s="1">
        <v>37890221</v>
      </c>
      <c r="M2495" t="e">
        <f>_xlfn.XLOOKUP(Tabuľka9[[#This Row],[IČO]],#REF!,#REF!)</f>
        <v>#REF!</v>
      </c>
      <c r="N2495" t="e">
        <f>_xlfn.XLOOKUP(Tabuľka9[[#This Row],[IČO]],#REF!,#REF!)</f>
        <v>#REF!</v>
      </c>
    </row>
    <row r="2496" spans="1:14" hidden="1" x14ac:dyDescent="0.35">
      <c r="A2496" t="s">
        <v>125</v>
      </c>
      <c r="B2496" t="s">
        <v>134</v>
      </c>
      <c r="C2496" t="s">
        <v>13</v>
      </c>
      <c r="E2496" s="10">
        <f>IF(COUNTIF(cis_DPH!$B$2:$B$84,B2496)&gt;0,D2496*1.1,IF(COUNTIF(cis_DPH!$B$85:$B$171,B2496)&gt;0,D2496*1.2,"chyba"))</f>
        <v>0</v>
      </c>
      <c r="G2496" s="16" t="e">
        <f>_xlfn.XLOOKUP(Tabuľka9[[#This Row],[položka]],#REF!,#REF!)</f>
        <v>#REF!</v>
      </c>
      <c r="I2496" s="15">
        <f>Tabuľka9[[#This Row],[Aktuálna cena v RZ s DPH]]*Tabuľka9[[#This Row],[Priemerný odber za mesiac]]</f>
        <v>0</v>
      </c>
      <c r="K2496" s="17" t="e">
        <f>Tabuľka9[[#This Row],[Cena za MJ s DPH]]*Tabuľka9[[#This Row],[Predpokladaný odber počas 6 mesiacov]]</f>
        <v>#REF!</v>
      </c>
      <c r="L2496" s="1">
        <v>37890221</v>
      </c>
      <c r="M2496" t="e">
        <f>_xlfn.XLOOKUP(Tabuľka9[[#This Row],[IČO]],#REF!,#REF!)</f>
        <v>#REF!</v>
      </c>
      <c r="N2496" t="e">
        <f>_xlfn.XLOOKUP(Tabuľka9[[#This Row],[IČO]],#REF!,#REF!)</f>
        <v>#REF!</v>
      </c>
    </row>
    <row r="2497" spans="1:14" hidden="1" x14ac:dyDescent="0.35">
      <c r="A2497" t="s">
        <v>125</v>
      </c>
      <c r="B2497" t="s">
        <v>135</v>
      </c>
      <c r="C2497" t="s">
        <v>13</v>
      </c>
      <c r="E2497" s="10">
        <f>IF(COUNTIF(cis_DPH!$B$2:$B$84,B2497)&gt;0,D2497*1.1,IF(COUNTIF(cis_DPH!$B$85:$B$171,B2497)&gt;0,D2497*1.2,"chyba"))</f>
        <v>0</v>
      </c>
      <c r="G2497" s="16" t="e">
        <f>_xlfn.XLOOKUP(Tabuľka9[[#This Row],[položka]],#REF!,#REF!)</f>
        <v>#REF!</v>
      </c>
      <c r="I2497" s="15">
        <f>Tabuľka9[[#This Row],[Aktuálna cena v RZ s DPH]]*Tabuľka9[[#This Row],[Priemerný odber za mesiac]]</f>
        <v>0</v>
      </c>
      <c r="K2497" s="17" t="e">
        <f>Tabuľka9[[#This Row],[Cena za MJ s DPH]]*Tabuľka9[[#This Row],[Predpokladaný odber počas 6 mesiacov]]</f>
        <v>#REF!</v>
      </c>
      <c r="L2497" s="1">
        <v>37890221</v>
      </c>
      <c r="M2497" t="e">
        <f>_xlfn.XLOOKUP(Tabuľka9[[#This Row],[IČO]],#REF!,#REF!)</f>
        <v>#REF!</v>
      </c>
      <c r="N2497" t="e">
        <f>_xlfn.XLOOKUP(Tabuľka9[[#This Row],[IČO]],#REF!,#REF!)</f>
        <v>#REF!</v>
      </c>
    </row>
    <row r="2498" spans="1:14" hidden="1" x14ac:dyDescent="0.35">
      <c r="A2498" t="s">
        <v>125</v>
      </c>
      <c r="B2498" t="s">
        <v>136</v>
      </c>
      <c r="C2498" t="s">
        <v>13</v>
      </c>
      <c r="E2498" s="10">
        <f>IF(COUNTIF(cis_DPH!$B$2:$B$84,B2498)&gt;0,D2498*1.1,IF(COUNTIF(cis_DPH!$B$85:$B$171,B2498)&gt;0,D2498*1.2,"chyba"))</f>
        <v>0</v>
      </c>
      <c r="G2498" s="16" t="e">
        <f>_xlfn.XLOOKUP(Tabuľka9[[#This Row],[položka]],#REF!,#REF!)</f>
        <v>#REF!</v>
      </c>
      <c r="I2498" s="15">
        <f>Tabuľka9[[#This Row],[Aktuálna cena v RZ s DPH]]*Tabuľka9[[#This Row],[Priemerný odber za mesiac]]</f>
        <v>0</v>
      </c>
      <c r="K2498" s="17" t="e">
        <f>Tabuľka9[[#This Row],[Cena za MJ s DPH]]*Tabuľka9[[#This Row],[Predpokladaný odber počas 6 mesiacov]]</f>
        <v>#REF!</v>
      </c>
      <c r="L2498" s="1">
        <v>37890221</v>
      </c>
      <c r="M2498" t="e">
        <f>_xlfn.XLOOKUP(Tabuľka9[[#This Row],[IČO]],#REF!,#REF!)</f>
        <v>#REF!</v>
      </c>
      <c r="N2498" t="e">
        <f>_xlfn.XLOOKUP(Tabuľka9[[#This Row],[IČO]],#REF!,#REF!)</f>
        <v>#REF!</v>
      </c>
    </row>
    <row r="2499" spans="1:14" hidden="1" x14ac:dyDescent="0.35">
      <c r="A2499" t="s">
        <v>125</v>
      </c>
      <c r="B2499" t="s">
        <v>137</v>
      </c>
      <c r="C2499" t="s">
        <v>13</v>
      </c>
      <c r="E2499" s="10">
        <f>IF(COUNTIF(cis_DPH!$B$2:$B$84,B2499)&gt;0,D2499*1.1,IF(COUNTIF(cis_DPH!$B$85:$B$171,B2499)&gt;0,D2499*1.2,"chyba"))</f>
        <v>0</v>
      </c>
      <c r="G2499" s="16" t="e">
        <f>_xlfn.XLOOKUP(Tabuľka9[[#This Row],[položka]],#REF!,#REF!)</f>
        <v>#REF!</v>
      </c>
      <c r="I2499" s="15">
        <f>Tabuľka9[[#This Row],[Aktuálna cena v RZ s DPH]]*Tabuľka9[[#This Row],[Priemerný odber za mesiac]]</f>
        <v>0</v>
      </c>
      <c r="K2499" s="17" t="e">
        <f>Tabuľka9[[#This Row],[Cena za MJ s DPH]]*Tabuľka9[[#This Row],[Predpokladaný odber počas 6 mesiacov]]</f>
        <v>#REF!</v>
      </c>
      <c r="L2499" s="1">
        <v>37890221</v>
      </c>
      <c r="M2499" t="e">
        <f>_xlfn.XLOOKUP(Tabuľka9[[#This Row],[IČO]],#REF!,#REF!)</f>
        <v>#REF!</v>
      </c>
      <c r="N2499" t="e">
        <f>_xlfn.XLOOKUP(Tabuľka9[[#This Row],[IČO]],#REF!,#REF!)</f>
        <v>#REF!</v>
      </c>
    </row>
    <row r="2500" spans="1:14" hidden="1" x14ac:dyDescent="0.35">
      <c r="A2500" t="s">
        <v>125</v>
      </c>
      <c r="B2500" t="s">
        <v>138</v>
      </c>
      <c r="C2500" t="s">
        <v>13</v>
      </c>
      <c r="E2500" s="10">
        <f>IF(COUNTIF(cis_DPH!$B$2:$B$84,B2500)&gt;0,D2500*1.1,IF(COUNTIF(cis_DPH!$B$85:$B$171,B2500)&gt;0,D2500*1.2,"chyba"))</f>
        <v>0</v>
      </c>
      <c r="G2500" s="16" t="e">
        <f>_xlfn.XLOOKUP(Tabuľka9[[#This Row],[položka]],#REF!,#REF!)</f>
        <v>#REF!</v>
      </c>
      <c r="I2500" s="15">
        <f>Tabuľka9[[#This Row],[Aktuálna cena v RZ s DPH]]*Tabuľka9[[#This Row],[Priemerný odber za mesiac]]</f>
        <v>0</v>
      </c>
      <c r="K2500" s="17" t="e">
        <f>Tabuľka9[[#This Row],[Cena za MJ s DPH]]*Tabuľka9[[#This Row],[Predpokladaný odber počas 6 mesiacov]]</f>
        <v>#REF!</v>
      </c>
      <c r="L2500" s="1">
        <v>37890221</v>
      </c>
      <c r="M2500" t="e">
        <f>_xlfn.XLOOKUP(Tabuľka9[[#This Row],[IČO]],#REF!,#REF!)</f>
        <v>#REF!</v>
      </c>
      <c r="N2500" t="e">
        <f>_xlfn.XLOOKUP(Tabuľka9[[#This Row],[IČO]],#REF!,#REF!)</f>
        <v>#REF!</v>
      </c>
    </row>
    <row r="2501" spans="1:14" hidden="1" x14ac:dyDescent="0.35">
      <c r="A2501" t="s">
        <v>125</v>
      </c>
      <c r="B2501" t="s">
        <v>139</v>
      </c>
      <c r="C2501" t="s">
        <v>13</v>
      </c>
      <c r="E2501" s="10">
        <f>IF(COUNTIF(cis_DPH!$B$2:$B$84,B2501)&gt;0,D2501*1.1,IF(COUNTIF(cis_DPH!$B$85:$B$171,B2501)&gt;0,D2501*1.2,"chyba"))</f>
        <v>0</v>
      </c>
      <c r="G2501" s="16" t="e">
        <f>_xlfn.XLOOKUP(Tabuľka9[[#This Row],[položka]],#REF!,#REF!)</f>
        <v>#REF!</v>
      </c>
      <c r="I2501" s="15">
        <f>Tabuľka9[[#This Row],[Aktuálna cena v RZ s DPH]]*Tabuľka9[[#This Row],[Priemerný odber za mesiac]]</f>
        <v>0</v>
      </c>
      <c r="K2501" s="17" t="e">
        <f>Tabuľka9[[#This Row],[Cena za MJ s DPH]]*Tabuľka9[[#This Row],[Predpokladaný odber počas 6 mesiacov]]</f>
        <v>#REF!</v>
      </c>
      <c r="L2501" s="1">
        <v>37890221</v>
      </c>
      <c r="M2501" t="e">
        <f>_xlfn.XLOOKUP(Tabuľka9[[#This Row],[IČO]],#REF!,#REF!)</f>
        <v>#REF!</v>
      </c>
      <c r="N2501" t="e">
        <f>_xlfn.XLOOKUP(Tabuľka9[[#This Row],[IČO]],#REF!,#REF!)</f>
        <v>#REF!</v>
      </c>
    </row>
    <row r="2502" spans="1:14" hidden="1" x14ac:dyDescent="0.35">
      <c r="A2502" t="s">
        <v>125</v>
      </c>
      <c r="B2502" t="s">
        <v>140</v>
      </c>
      <c r="C2502" t="s">
        <v>13</v>
      </c>
      <c r="E2502" s="10">
        <f>IF(COUNTIF(cis_DPH!$B$2:$B$84,B2502)&gt;0,D2502*1.1,IF(COUNTIF(cis_DPH!$B$85:$B$171,B2502)&gt;0,D2502*1.2,"chyba"))</f>
        <v>0</v>
      </c>
      <c r="G2502" s="16" t="e">
        <f>_xlfn.XLOOKUP(Tabuľka9[[#This Row],[položka]],#REF!,#REF!)</f>
        <v>#REF!</v>
      </c>
      <c r="I2502" s="15">
        <f>Tabuľka9[[#This Row],[Aktuálna cena v RZ s DPH]]*Tabuľka9[[#This Row],[Priemerný odber za mesiac]]</f>
        <v>0</v>
      </c>
      <c r="K2502" s="17" t="e">
        <f>Tabuľka9[[#This Row],[Cena za MJ s DPH]]*Tabuľka9[[#This Row],[Predpokladaný odber počas 6 mesiacov]]</f>
        <v>#REF!</v>
      </c>
      <c r="L2502" s="1">
        <v>37890221</v>
      </c>
      <c r="M2502" t="e">
        <f>_xlfn.XLOOKUP(Tabuľka9[[#This Row],[IČO]],#REF!,#REF!)</f>
        <v>#REF!</v>
      </c>
      <c r="N2502" t="e">
        <f>_xlfn.XLOOKUP(Tabuľka9[[#This Row],[IČO]],#REF!,#REF!)</f>
        <v>#REF!</v>
      </c>
    </row>
    <row r="2503" spans="1:14" hidden="1" x14ac:dyDescent="0.35">
      <c r="A2503" t="s">
        <v>125</v>
      </c>
      <c r="B2503" t="s">
        <v>141</v>
      </c>
      <c r="C2503" t="s">
        <v>13</v>
      </c>
      <c r="E2503" s="10">
        <f>IF(COUNTIF(cis_DPH!$B$2:$B$84,B2503)&gt;0,D2503*1.1,IF(COUNTIF(cis_DPH!$B$85:$B$171,B2503)&gt;0,D2503*1.2,"chyba"))</f>
        <v>0</v>
      </c>
      <c r="G2503" s="16" t="e">
        <f>_xlfn.XLOOKUP(Tabuľka9[[#This Row],[položka]],#REF!,#REF!)</f>
        <v>#REF!</v>
      </c>
      <c r="I2503" s="15">
        <f>Tabuľka9[[#This Row],[Aktuálna cena v RZ s DPH]]*Tabuľka9[[#This Row],[Priemerný odber za mesiac]]</f>
        <v>0</v>
      </c>
      <c r="K2503" s="17" t="e">
        <f>Tabuľka9[[#This Row],[Cena za MJ s DPH]]*Tabuľka9[[#This Row],[Predpokladaný odber počas 6 mesiacov]]</f>
        <v>#REF!</v>
      </c>
      <c r="L2503" s="1">
        <v>37890221</v>
      </c>
      <c r="M2503" t="e">
        <f>_xlfn.XLOOKUP(Tabuľka9[[#This Row],[IČO]],#REF!,#REF!)</f>
        <v>#REF!</v>
      </c>
      <c r="N2503" t="e">
        <f>_xlfn.XLOOKUP(Tabuľka9[[#This Row],[IČO]],#REF!,#REF!)</f>
        <v>#REF!</v>
      </c>
    </row>
    <row r="2504" spans="1:14" hidden="1" x14ac:dyDescent="0.35">
      <c r="A2504" t="s">
        <v>125</v>
      </c>
      <c r="B2504" t="s">
        <v>142</v>
      </c>
      <c r="C2504" t="s">
        <v>13</v>
      </c>
      <c r="E2504" s="10">
        <f>IF(COUNTIF(cis_DPH!$B$2:$B$84,B2504)&gt;0,D2504*1.1,IF(COUNTIF(cis_DPH!$B$85:$B$171,B2504)&gt;0,D2504*1.2,"chyba"))</f>
        <v>0</v>
      </c>
      <c r="G2504" s="16" t="e">
        <f>_xlfn.XLOOKUP(Tabuľka9[[#This Row],[položka]],#REF!,#REF!)</f>
        <v>#REF!</v>
      </c>
      <c r="I2504" s="15">
        <f>Tabuľka9[[#This Row],[Aktuálna cena v RZ s DPH]]*Tabuľka9[[#This Row],[Priemerný odber za mesiac]]</f>
        <v>0</v>
      </c>
      <c r="K2504" s="17" t="e">
        <f>Tabuľka9[[#This Row],[Cena za MJ s DPH]]*Tabuľka9[[#This Row],[Predpokladaný odber počas 6 mesiacov]]</f>
        <v>#REF!</v>
      </c>
      <c r="L2504" s="1">
        <v>37890221</v>
      </c>
      <c r="M2504" t="e">
        <f>_xlfn.XLOOKUP(Tabuľka9[[#This Row],[IČO]],#REF!,#REF!)</f>
        <v>#REF!</v>
      </c>
      <c r="N2504" t="e">
        <f>_xlfn.XLOOKUP(Tabuľka9[[#This Row],[IČO]],#REF!,#REF!)</f>
        <v>#REF!</v>
      </c>
    </row>
    <row r="2505" spans="1:14" hidden="1" x14ac:dyDescent="0.35">
      <c r="A2505" t="s">
        <v>125</v>
      </c>
      <c r="B2505" t="s">
        <v>143</v>
      </c>
      <c r="C2505" t="s">
        <v>13</v>
      </c>
      <c r="E2505" s="10">
        <f>IF(COUNTIF(cis_DPH!$B$2:$B$84,B2505)&gt;0,D2505*1.1,IF(COUNTIF(cis_DPH!$B$85:$B$171,B2505)&gt;0,D2505*1.2,"chyba"))</f>
        <v>0</v>
      </c>
      <c r="G2505" s="16" t="e">
        <f>_xlfn.XLOOKUP(Tabuľka9[[#This Row],[položka]],#REF!,#REF!)</f>
        <v>#REF!</v>
      </c>
      <c r="I2505" s="15">
        <f>Tabuľka9[[#This Row],[Aktuálna cena v RZ s DPH]]*Tabuľka9[[#This Row],[Priemerný odber za mesiac]]</f>
        <v>0</v>
      </c>
      <c r="K2505" s="17" t="e">
        <f>Tabuľka9[[#This Row],[Cena za MJ s DPH]]*Tabuľka9[[#This Row],[Predpokladaný odber počas 6 mesiacov]]</f>
        <v>#REF!</v>
      </c>
      <c r="L2505" s="1">
        <v>37890221</v>
      </c>
      <c r="M2505" t="e">
        <f>_xlfn.XLOOKUP(Tabuľka9[[#This Row],[IČO]],#REF!,#REF!)</f>
        <v>#REF!</v>
      </c>
      <c r="N2505" t="e">
        <f>_xlfn.XLOOKUP(Tabuľka9[[#This Row],[IČO]],#REF!,#REF!)</f>
        <v>#REF!</v>
      </c>
    </row>
    <row r="2506" spans="1:14" hidden="1" x14ac:dyDescent="0.35">
      <c r="A2506" t="s">
        <v>125</v>
      </c>
      <c r="B2506" t="s">
        <v>144</v>
      </c>
      <c r="C2506" t="s">
        <v>13</v>
      </c>
      <c r="E2506" s="10">
        <f>IF(COUNTIF(cis_DPH!$B$2:$B$84,B2506)&gt;0,D2506*1.1,IF(COUNTIF(cis_DPH!$B$85:$B$171,B2506)&gt;0,D2506*1.2,"chyba"))</f>
        <v>0</v>
      </c>
      <c r="G2506" s="16" t="e">
        <f>_xlfn.XLOOKUP(Tabuľka9[[#This Row],[položka]],#REF!,#REF!)</f>
        <v>#REF!</v>
      </c>
      <c r="I2506" s="15">
        <f>Tabuľka9[[#This Row],[Aktuálna cena v RZ s DPH]]*Tabuľka9[[#This Row],[Priemerný odber za mesiac]]</f>
        <v>0</v>
      </c>
      <c r="K2506" s="17" t="e">
        <f>Tabuľka9[[#This Row],[Cena za MJ s DPH]]*Tabuľka9[[#This Row],[Predpokladaný odber počas 6 mesiacov]]</f>
        <v>#REF!</v>
      </c>
      <c r="L2506" s="1">
        <v>37890221</v>
      </c>
      <c r="M2506" t="e">
        <f>_xlfn.XLOOKUP(Tabuľka9[[#This Row],[IČO]],#REF!,#REF!)</f>
        <v>#REF!</v>
      </c>
      <c r="N2506" t="e">
        <f>_xlfn.XLOOKUP(Tabuľka9[[#This Row],[IČO]],#REF!,#REF!)</f>
        <v>#REF!</v>
      </c>
    </row>
    <row r="2507" spans="1:14" hidden="1" x14ac:dyDescent="0.35">
      <c r="A2507" t="s">
        <v>125</v>
      </c>
      <c r="B2507" t="s">
        <v>145</v>
      </c>
      <c r="C2507" t="s">
        <v>13</v>
      </c>
      <c r="E2507" s="10">
        <f>IF(COUNTIF(cis_DPH!$B$2:$B$84,B2507)&gt;0,D2507*1.1,IF(COUNTIF(cis_DPH!$B$85:$B$171,B2507)&gt;0,D2507*1.2,"chyba"))</f>
        <v>0</v>
      </c>
      <c r="G2507" s="16" t="e">
        <f>_xlfn.XLOOKUP(Tabuľka9[[#This Row],[položka]],#REF!,#REF!)</f>
        <v>#REF!</v>
      </c>
      <c r="I2507" s="15">
        <f>Tabuľka9[[#This Row],[Aktuálna cena v RZ s DPH]]*Tabuľka9[[#This Row],[Priemerný odber za mesiac]]</f>
        <v>0</v>
      </c>
      <c r="K2507" s="17" t="e">
        <f>Tabuľka9[[#This Row],[Cena za MJ s DPH]]*Tabuľka9[[#This Row],[Predpokladaný odber počas 6 mesiacov]]</f>
        <v>#REF!</v>
      </c>
      <c r="L2507" s="1">
        <v>37890221</v>
      </c>
      <c r="M2507" t="e">
        <f>_xlfn.XLOOKUP(Tabuľka9[[#This Row],[IČO]],#REF!,#REF!)</f>
        <v>#REF!</v>
      </c>
      <c r="N2507" t="e">
        <f>_xlfn.XLOOKUP(Tabuľka9[[#This Row],[IČO]],#REF!,#REF!)</f>
        <v>#REF!</v>
      </c>
    </row>
    <row r="2508" spans="1:14" hidden="1" x14ac:dyDescent="0.35">
      <c r="A2508" t="s">
        <v>125</v>
      </c>
      <c r="B2508" t="s">
        <v>146</v>
      </c>
      <c r="C2508" t="s">
        <v>13</v>
      </c>
      <c r="E2508" s="10">
        <f>IF(COUNTIF(cis_DPH!$B$2:$B$84,B2508)&gt;0,D2508*1.1,IF(COUNTIF(cis_DPH!$B$85:$B$171,B2508)&gt;0,D2508*1.2,"chyba"))</f>
        <v>0</v>
      </c>
      <c r="G2508" s="16" t="e">
        <f>_xlfn.XLOOKUP(Tabuľka9[[#This Row],[položka]],#REF!,#REF!)</f>
        <v>#REF!</v>
      </c>
      <c r="I2508" s="15">
        <f>Tabuľka9[[#This Row],[Aktuálna cena v RZ s DPH]]*Tabuľka9[[#This Row],[Priemerný odber za mesiac]]</f>
        <v>0</v>
      </c>
      <c r="K2508" s="17" t="e">
        <f>Tabuľka9[[#This Row],[Cena za MJ s DPH]]*Tabuľka9[[#This Row],[Predpokladaný odber počas 6 mesiacov]]</f>
        <v>#REF!</v>
      </c>
      <c r="L2508" s="1">
        <v>37890221</v>
      </c>
      <c r="M2508" t="e">
        <f>_xlfn.XLOOKUP(Tabuľka9[[#This Row],[IČO]],#REF!,#REF!)</f>
        <v>#REF!</v>
      </c>
      <c r="N2508" t="e">
        <f>_xlfn.XLOOKUP(Tabuľka9[[#This Row],[IČO]],#REF!,#REF!)</f>
        <v>#REF!</v>
      </c>
    </row>
    <row r="2509" spans="1:14" hidden="1" x14ac:dyDescent="0.35">
      <c r="A2509" t="s">
        <v>125</v>
      </c>
      <c r="B2509" t="s">
        <v>147</v>
      </c>
      <c r="C2509" t="s">
        <v>13</v>
      </c>
      <c r="E2509" s="10">
        <f>IF(COUNTIF(cis_DPH!$B$2:$B$84,B2509)&gt;0,D2509*1.1,IF(COUNTIF(cis_DPH!$B$85:$B$171,B2509)&gt;0,D2509*1.2,"chyba"))</f>
        <v>0</v>
      </c>
      <c r="G2509" s="16" t="e">
        <f>_xlfn.XLOOKUP(Tabuľka9[[#This Row],[položka]],#REF!,#REF!)</f>
        <v>#REF!</v>
      </c>
      <c r="I2509" s="15">
        <f>Tabuľka9[[#This Row],[Aktuálna cena v RZ s DPH]]*Tabuľka9[[#This Row],[Priemerný odber za mesiac]]</f>
        <v>0</v>
      </c>
      <c r="K2509" s="17" t="e">
        <f>Tabuľka9[[#This Row],[Cena za MJ s DPH]]*Tabuľka9[[#This Row],[Predpokladaný odber počas 6 mesiacov]]</f>
        <v>#REF!</v>
      </c>
      <c r="L2509" s="1">
        <v>37890221</v>
      </c>
      <c r="M2509" t="e">
        <f>_xlfn.XLOOKUP(Tabuľka9[[#This Row],[IČO]],#REF!,#REF!)</f>
        <v>#REF!</v>
      </c>
      <c r="N2509" t="e">
        <f>_xlfn.XLOOKUP(Tabuľka9[[#This Row],[IČO]],#REF!,#REF!)</f>
        <v>#REF!</v>
      </c>
    </row>
    <row r="2510" spans="1:14" hidden="1" x14ac:dyDescent="0.35">
      <c r="A2510" t="s">
        <v>125</v>
      </c>
      <c r="B2510" t="s">
        <v>148</v>
      </c>
      <c r="C2510" t="s">
        <v>13</v>
      </c>
      <c r="E2510" s="10">
        <f>IF(COUNTIF(cis_DPH!$B$2:$B$84,B2510)&gt;0,D2510*1.1,IF(COUNTIF(cis_DPH!$B$85:$B$171,B2510)&gt;0,D2510*1.2,"chyba"))</f>
        <v>0</v>
      </c>
      <c r="G2510" s="16" t="e">
        <f>_xlfn.XLOOKUP(Tabuľka9[[#This Row],[položka]],#REF!,#REF!)</f>
        <v>#REF!</v>
      </c>
      <c r="I2510" s="15">
        <f>Tabuľka9[[#This Row],[Aktuálna cena v RZ s DPH]]*Tabuľka9[[#This Row],[Priemerný odber za mesiac]]</f>
        <v>0</v>
      </c>
      <c r="K2510" s="17" t="e">
        <f>Tabuľka9[[#This Row],[Cena za MJ s DPH]]*Tabuľka9[[#This Row],[Predpokladaný odber počas 6 mesiacov]]</f>
        <v>#REF!</v>
      </c>
      <c r="L2510" s="1">
        <v>37890221</v>
      </c>
      <c r="M2510" t="e">
        <f>_xlfn.XLOOKUP(Tabuľka9[[#This Row],[IČO]],#REF!,#REF!)</f>
        <v>#REF!</v>
      </c>
      <c r="N2510" t="e">
        <f>_xlfn.XLOOKUP(Tabuľka9[[#This Row],[IČO]],#REF!,#REF!)</f>
        <v>#REF!</v>
      </c>
    </row>
    <row r="2511" spans="1:14" hidden="1" x14ac:dyDescent="0.35">
      <c r="A2511" t="s">
        <v>125</v>
      </c>
      <c r="B2511" t="s">
        <v>149</v>
      </c>
      <c r="C2511" t="s">
        <v>13</v>
      </c>
      <c r="E2511" s="10">
        <f>IF(COUNTIF(cis_DPH!$B$2:$B$84,B2511)&gt;0,D2511*1.1,IF(COUNTIF(cis_DPH!$B$85:$B$171,B2511)&gt;0,D2511*1.2,"chyba"))</f>
        <v>0</v>
      </c>
      <c r="G2511" s="16" t="e">
        <f>_xlfn.XLOOKUP(Tabuľka9[[#This Row],[položka]],#REF!,#REF!)</f>
        <v>#REF!</v>
      </c>
      <c r="I2511" s="15">
        <f>Tabuľka9[[#This Row],[Aktuálna cena v RZ s DPH]]*Tabuľka9[[#This Row],[Priemerný odber za mesiac]]</f>
        <v>0</v>
      </c>
      <c r="K2511" s="17" t="e">
        <f>Tabuľka9[[#This Row],[Cena za MJ s DPH]]*Tabuľka9[[#This Row],[Predpokladaný odber počas 6 mesiacov]]</f>
        <v>#REF!</v>
      </c>
      <c r="L2511" s="1">
        <v>37890221</v>
      </c>
      <c r="M2511" t="e">
        <f>_xlfn.XLOOKUP(Tabuľka9[[#This Row],[IČO]],#REF!,#REF!)</f>
        <v>#REF!</v>
      </c>
      <c r="N2511" t="e">
        <f>_xlfn.XLOOKUP(Tabuľka9[[#This Row],[IČO]],#REF!,#REF!)</f>
        <v>#REF!</v>
      </c>
    </row>
    <row r="2512" spans="1:14" hidden="1" x14ac:dyDescent="0.35">
      <c r="A2512" t="s">
        <v>125</v>
      </c>
      <c r="B2512" t="s">
        <v>150</v>
      </c>
      <c r="C2512" t="s">
        <v>13</v>
      </c>
      <c r="E2512" s="10">
        <f>IF(COUNTIF(cis_DPH!$B$2:$B$84,B2512)&gt;0,D2512*1.1,IF(COUNTIF(cis_DPH!$B$85:$B$171,B2512)&gt;0,D2512*1.2,"chyba"))</f>
        <v>0</v>
      </c>
      <c r="G2512" s="16" t="e">
        <f>_xlfn.XLOOKUP(Tabuľka9[[#This Row],[položka]],#REF!,#REF!)</f>
        <v>#REF!</v>
      </c>
      <c r="I2512" s="15">
        <f>Tabuľka9[[#This Row],[Aktuálna cena v RZ s DPH]]*Tabuľka9[[#This Row],[Priemerný odber za mesiac]]</f>
        <v>0</v>
      </c>
      <c r="K2512" s="17" t="e">
        <f>Tabuľka9[[#This Row],[Cena za MJ s DPH]]*Tabuľka9[[#This Row],[Predpokladaný odber počas 6 mesiacov]]</f>
        <v>#REF!</v>
      </c>
      <c r="L2512" s="1">
        <v>37890221</v>
      </c>
      <c r="M2512" t="e">
        <f>_xlfn.XLOOKUP(Tabuľka9[[#This Row],[IČO]],#REF!,#REF!)</f>
        <v>#REF!</v>
      </c>
      <c r="N2512" t="e">
        <f>_xlfn.XLOOKUP(Tabuľka9[[#This Row],[IČO]],#REF!,#REF!)</f>
        <v>#REF!</v>
      </c>
    </row>
    <row r="2513" spans="1:14" hidden="1" x14ac:dyDescent="0.35">
      <c r="A2513" t="s">
        <v>125</v>
      </c>
      <c r="B2513" t="s">
        <v>151</v>
      </c>
      <c r="C2513" t="s">
        <v>13</v>
      </c>
      <c r="E2513" s="10">
        <f>IF(COUNTIF(cis_DPH!$B$2:$B$84,B2513)&gt;0,D2513*1.1,IF(COUNTIF(cis_DPH!$B$85:$B$171,B2513)&gt;0,D2513*1.2,"chyba"))</f>
        <v>0</v>
      </c>
      <c r="G2513" s="16" t="e">
        <f>_xlfn.XLOOKUP(Tabuľka9[[#This Row],[položka]],#REF!,#REF!)</f>
        <v>#REF!</v>
      </c>
      <c r="I2513" s="15">
        <f>Tabuľka9[[#This Row],[Aktuálna cena v RZ s DPH]]*Tabuľka9[[#This Row],[Priemerný odber za mesiac]]</f>
        <v>0</v>
      </c>
      <c r="K2513" s="17" t="e">
        <f>Tabuľka9[[#This Row],[Cena za MJ s DPH]]*Tabuľka9[[#This Row],[Predpokladaný odber počas 6 mesiacov]]</f>
        <v>#REF!</v>
      </c>
      <c r="L2513" s="1">
        <v>37890221</v>
      </c>
      <c r="M2513" t="e">
        <f>_xlfn.XLOOKUP(Tabuľka9[[#This Row],[IČO]],#REF!,#REF!)</f>
        <v>#REF!</v>
      </c>
      <c r="N2513" t="e">
        <f>_xlfn.XLOOKUP(Tabuľka9[[#This Row],[IČO]],#REF!,#REF!)</f>
        <v>#REF!</v>
      </c>
    </row>
    <row r="2514" spans="1:14" hidden="1" x14ac:dyDescent="0.35">
      <c r="A2514" t="s">
        <v>125</v>
      </c>
      <c r="B2514" t="s">
        <v>152</v>
      </c>
      <c r="C2514" t="s">
        <v>13</v>
      </c>
      <c r="E2514" s="10">
        <f>IF(COUNTIF(cis_DPH!$B$2:$B$84,B2514)&gt;0,D2514*1.1,IF(COUNTIF(cis_DPH!$B$85:$B$171,B2514)&gt;0,D2514*1.2,"chyba"))</f>
        <v>0</v>
      </c>
      <c r="G2514" s="16" t="e">
        <f>_xlfn.XLOOKUP(Tabuľka9[[#This Row],[položka]],#REF!,#REF!)</f>
        <v>#REF!</v>
      </c>
      <c r="I2514" s="15">
        <f>Tabuľka9[[#This Row],[Aktuálna cena v RZ s DPH]]*Tabuľka9[[#This Row],[Priemerný odber za mesiac]]</f>
        <v>0</v>
      </c>
      <c r="K2514" s="17" t="e">
        <f>Tabuľka9[[#This Row],[Cena za MJ s DPH]]*Tabuľka9[[#This Row],[Predpokladaný odber počas 6 mesiacov]]</f>
        <v>#REF!</v>
      </c>
      <c r="L2514" s="1">
        <v>37890221</v>
      </c>
      <c r="M2514" t="e">
        <f>_xlfn.XLOOKUP(Tabuľka9[[#This Row],[IČO]],#REF!,#REF!)</f>
        <v>#REF!</v>
      </c>
      <c r="N2514" t="e">
        <f>_xlfn.XLOOKUP(Tabuľka9[[#This Row],[IČO]],#REF!,#REF!)</f>
        <v>#REF!</v>
      </c>
    </row>
    <row r="2515" spans="1:14" hidden="1" x14ac:dyDescent="0.35">
      <c r="A2515" t="s">
        <v>125</v>
      </c>
      <c r="B2515" t="s">
        <v>153</v>
      </c>
      <c r="C2515" t="s">
        <v>13</v>
      </c>
      <c r="E2515" s="10">
        <f>IF(COUNTIF(cis_DPH!$B$2:$B$84,B2515)&gt;0,D2515*1.1,IF(COUNTIF(cis_DPH!$B$85:$B$171,B2515)&gt;0,D2515*1.2,"chyba"))</f>
        <v>0</v>
      </c>
      <c r="G2515" s="16" t="e">
        <f>_xlfn.XLOOKUP(Tabuľka9[[#This Row],[položka]],#REF!,#REF!)</f>
        <v>#REF!</v>
      </c>
      <c r="I2515" s="15">
        <f>Tabuľka9[[#This Row],[Aktuálna cena v RZ s DPH]]*Tabuľka9[[#This Row],[Priemerný odber za mesiac]]</f>
        <v>0</v>
      </c>
      <c r="K2515" s="17" t="e">
        <f>Tabuľka9[[#This Row],[Cena za MJ s DPH]]*Tabuľka9[[#This Row],[Predpokladaný odber počas 6 mesiacov]]</f>
        <v>#REF!</v>
      </c>
      <c r="L2515" s="1">
        <v>37890221</v>
      </c>
      <c r="M2515" t="e">
        <f>_xlfn.XLOOKUP(Tabuľka9[[#This Row],[IČO]],#REF!,#REF!)</f>
        <v>#REF!</v>
      </c>
      <c r="N2515" t="e">
        <f>_xlfn.XLOOKUP(Tabuľka9[[#This Row],[IČO]],#REF!,#REF!)</f>
        <v>#REF!</v>
      </c>
    </row>
    <row r="2516" spans="1:14" hidden="1" x14ac:dyDescent="0.35">
      <c r="A2516" t="s">
        <v>125</v>
      </c>
      <c r="B2516" t="s">
        <v>154</v>
      </c>
      <c r="C2516" t="s">
        <v>13</v>
      </c>
      <c r="D2516" s="9">
        <v>5.7</v>
      </c>
      <c r="E2516" s="10">
        <f>IF(COUNTIF(cis_DPH!$B$2:$B$84,B2516)&gt;0,D2516*1.1,IF(COUNTIF(cis_DPH!$B$85:$B$171,B2516)&gt;0,D2516*1.2,"chyba"))</f>
        <v>6.84</v>
      </c>
      <c r="G2516" s="16" t="e">
        <f>_xlfn.XLOOKUP(Tabuľka9[[#This Row],[položka]],#REF!,#REF!)</f>
        <v>#REF!</v>
      </c>
      <c r="H2516">
        <v>25</v>
      </c>
      <c r="I2516" s="15">
        <f>Tabuľka9[[#This Row],[Aktuálna cena v RZ s DPH]]*Tabuľka9[[#This Row],[Priemerný odber za mesiac]]</f>
        <v>171</v>
      </c>
      <c r="K2516" s="17" t="e">
        <f>Tabuľka9[[#This Row],[Cena za MJ s DPH]]*Tabuľka9[[#This Row],[Predpokladaný odber počas 6 mesiacov]]</f>
        <v>#REF!</v>
      </c>
      <c r="L2516" s="1">
        <v>37890221</v>
      </c>
      <c r="M2516" t="e">
        <f>_xlfn.XLOOKUP(Tabuľka9[[#This Row],[IČO]],#REF!,#REF!)</f>
        <v>#REF!</v>
      </c>
      <c r="N2516" t="e">
        <f>_xlfn.XLOOKUP(Tabuľka9[[#This Row],[IČO]],#REF!,#REF!)</f>
        <v>#REF!</v>
      </c>
    </row>
    <row r="2517" spans="1:14" hidden="1" x14ac:dyDescent="0.35">
      <c r="A2517" t="s">
        <v>125</v>
      </c>
      <c r="B2517" t="s">
        <v>155</v>
      </c>
      <c r="C2517" t="s">
        <v>13</v>
      </c>
      <c r="D2517" s="9">
        <v>3.95</v>
      </c>
      <c r="E2517" s="10">
        <f>IF(COUNTIF(cis_DPH!$B$2:$B$84,B2517)&gt;0,D2517*1.1,IF(COUNTIF(cis_DPH!$B$85:$B$171,B2517)&gt;0,D2517*1.2,"chyba"))</f>
        <v>4.74</v>
      </c>
      <c r="G2517" s="16" t="e">
        <f>_xlfn.XLOOKUP(Tabuľka9[[#This Row],[položka]],#REF!,#REF!)</f>
        <v>#REF!</v>
      </c>
      <c r="H2517">
        <v>11</v>
      </c>
      <c r="I2517" s="15">
        <f>Tabuľka9[[#This Row],[Aktuálna cena v RZ s DPH]]*Tabuľka9[[#This Row],[Priemerný odber za mesiac]]</f>
        <v>52.14</v>
      </c>
      <c r="K2517" s="17" t="e">
        <f>Tabuľka9[[#This Row],[Cena za MJ s DPH]]*Tabuľka9[[#This Row],[Predpokladaný odber počas 6 mesiacov]]</f>
        <v>#REF!</v>
      </c>
      <c r="L2517" s="1">
        <v>37890221</v>
      </c>
      <c r="M2517" t="e">
        <f>_xlfn.XLOOKUP(Tabuľka9[[#This Row],[IČO]],#REF!,#REF!)</f>
        <v>#REF!</v>
      </c>
      <c r="N2517" t="e">
        <f>_xlfn.XLOOKUP(Tabuľka9[[#This Row],[IČO]],#REF!,#REF!)</f>
        <v>#REF!</v>
      </c>
    </row>
    <row r="2518" spans="1:14" hidden="1" x14ac:dyDescent="0.35">
      <c r="A2518" t="s">
        <v>125</v>
      </c>
      <c r="B2518" t="s">
        <v>156</v>
      </c>
      <c r="C2518" t="s">
        <v>13</v>
      </c>
      <c r="D2518" s="9">
        <v>5.9</v>
      </c>
      <c r="E2518" s="10">
        <f>IF(COUNTIF(cis_DPH!$B$2:$B$84,B2518)&gt;0,D2518*1.1,IF(COUNTIF(cis_DPH!$B$85:$B$171,B2518)&gt;0,D2518*1.2,"chyba"))</f>
        <v>7.08</v>
      </c>
      <c r="G2518" s="16" t="e">
        <f>_xlfn.XLOOKUP(Tabuľka9[[#This Row],[položka]],#REF!,#REF!)</f>
        <v>#REF!</v>
      </c>
      <c r="H2518">
        <v>3</v>
      </c>
      <c r="I2518" s="15">
        <f>Tabuľka9[[#This Row],[Aktuálna cena v RZ s DPH]]*Tabuľka9[[#This Row],[Priemerný odber za mesiac]]</f>
        <v>21.240000000000002</v>
      </c>
      <c r="K2518" s="17" t="e">
        <f>Tabuľka9[[#This Row],[Cena za MJ s DPH]]*Tabuľka9[[#This Row],[Predpokladaný odber počas 6 mesiacov]]</f>
        <v>#REF!</v>
      </c>
      <c r="L2518" s="1">
        <v>37890221</v>
      </c>
      <c r="M2518" t="e">
        <f>_xlfn.XLOOKUP(Tabuľka9[[#This Row],[IČO]],#REF!,#REF!)</f>
        <v>#REF!</v>
      </c>
      <c r="N2518" t="e">
        <f>_xlfn.XLOOKUP(Tabuľka9[[#This Row],[IČO]],#REF!,#REF!)</f>
        <v>#REF!</v>
      </c>
    </row>
    <row r="2519" spans="1:14" hidden="1" x14ac:dyDescent="0.35">
      <c r="A2519" t="s">
        <v>125</v>
      </c>
      <c r="B2519" t="s">
        <v>157</v>
      </c>
      <c r="C2519" t="s">
        <v>13</v>
      </c>
      <c r="D2519" s="9">
        <v>4</v>
      </c>
      <c r="E2519" s="10">
        <f>IF(COUNTIF(cis_DPH!$B$2:$B$84,B2519)&gt;0,D2519*1.1,IF(COUNTIF(cis_DPH!$B$85:$B$171,B2519)&gt;0,D2519*1.2,"chyba"))</f>
        <v>4.8</v>
      </c>
      <c r="G2519" s="16" t="e">
        <f>_xlfn.XLOOKUP(Tabuľka9[[#This Row],[položka]],#REF!,#REF!)</f>
        <v>#REF!</v>
      </c>
      <c r="H2519">
        <v>11</v>
      </c>
      <c r="I2519" s="15">
        <f>Tabuľka9[[#This Row],[Aktuálna cena v RZ s DPH]]*Tabuľka9[[#This Row],[Priemerný odber za mesiac]]</f>
        <v>52.8</v>
      </c>
      <c r="K2519" s="17" t="e">
        <f>Tabuľka9[[#This Row],[Cena za MJ s DPH]]*Tabuľka9[[#This Row],[Predpokladaný odber počas 6 mesiacov]]</f>
        <v>#REF!</v>
      </c>
      <c r="L2519" s="1">
        <v>37890221</v>
      </c>
      <c r="M2519" t="e">
        <f>_xlfn.XLOOKUP(Tabuľka9[[#This Row],[IČO]],#REF!,#REF!)</f>
        <v>#REF!</v>
      </c>
      <c r="N2519" t="e">
        <f>_xlfn.XLOOKUP(Tabuľka9[[#This Row],[IČO]],#REF!,#REF!)</f>
        <v>#REF!</v>
      </c>
    </row>
    <row r="2520" spans="1:14" hidden="1" x14ac:dyDescent="0.35">
      <c r="A2520" t="s">
        <v>125</v>
      </c>
      <c r="B2520" t="s">
        <v>158</v>
      </c>
      <c r="C2520" t="s">
        <v>13</v>
      </c>
      <c r="E2520" s="10">
        <f>IF(COUNTIF(cis_DPH!$B$2:$B$84,B2520)&gt;0,D2520*1.1,IF(COUNTIF(cis_DPH!$B$85:$B$171,B2520)&gt;0,D2520*1.2,"chyba"))</f>
        <v>0</v>
      </c>
      <c r="G2520" s="16" t="e">
        <f>_xlfn.XLOOKUP(Tabuľka9[[#This Row],[položka]],#REF!,#REF!)</f>
        <v>#REF!</v>
      </c>
      <c r="I2520" s="15">
        <f>Tabuľka9[[#This Row],[Aktuálna cena v RZ s DPH]]*Tabuľka9[[#This Row],[Priemerný odber za mesiac]]</f>
        <v>0</v>
      </c>
      <c r="K2520" s="17" t="e">
        <f>Tabuľka9[[#This Row],[Cena za MJ s DPH]]*Tabuľka9[[#This Row],[Predpokladaný odber počas 6 mesiacov]]</f>
        <v>#REF!</v>
      </c>
      <c r="L2520" s="1">
        <v>37890221</v>
      </c>
      <c r="M2520" t="e">
        <f>_xlfn.XLOOKUP(Tabuľka9[[#This Row],[IČO]],#REF!,#REF!)</f>
        <v>#REF!</v>
      </c>
      <c r="N2520" t="e">
        <f>_xlfn.XLOOKUP(Tabuľka9[[#This Row],[IČO]],#REF!,#REF!)</f>
        <v>#REF!</v>
      </c>
    </row>
    <row r="2521" spans="1:14" hidden="1" x14ac:dyDescent="0.35">
      <c r="A2521" t="s">
        <v>125</v>
      </c>
      <c r="B2521" t="s">
        <v>159</v>
      </c>
      <c r="C2521" t="s">
        <v>13</v>
      </c>
      <c r="E2521" s="10">
        <f>IF(COUNTIF(cis_DPH!$B$2:$B$84,B2521)&gt;0,D2521*1.1,IF(COUNTIF(cis_DPH!$B$85:$B$171,B2521)&gt;0,D2521*1.2,"chyba"))</f>
        <v>0</v>
      </c>
      <c r="G2521" s="16" t="e">
        <f>_xlfn.XLOOKUP(Tabuľka9[[#This Row],[položka]],#REF!,#REF!)</f>
        <v>#REF!</v>
      </c>
      <c r="I2521" s="15">
        <f>Tabuľka9[[#This Row],[Aktuálna cena v RZ s DPH]]*Tabuľka9[[#This Row],[Priemerný odber za mesiac]]</f>
        <v>0</v>
      </c>
      <c r="K2521" s="17" t="e">
        <f>Tabuľka9[[#This Row],[Cena za MJ s DPH]]*Tabuľka9[[#This Row],[Predpokladaný odber počas 6 mesiacov]]</f>
        <v>#REF!</v>
      </c>
      <c r="L2521" s="1">
        <v>37890221</v>
      </c>
      <c r="M2521" t="e">
        <f>_xlfn.XLOOKUP(Tabuľka9[[#This Row],[IČO]],#REF!,#REF!)</f>
        <v>#REF!</v>
      </c>
      <c r="N2521" t="e">
        <f>_xlfn.XLOOKUP(Tabuľka9[[#This Row],[IČO]],#REF!,#REF!)</f>
        <v>#REF!</v>
      </c>
    </row>
    <row r="2522" spans="1:14" hidden="1" x14ac:dyDescent="0.35">
      <c r="A2522" t="s">
        <v>125</v>
      </c>
      <c r="B2522" t="s">
        <v>160</v>
      </c>
      <c r="C2522" t="s">
        <v>13</v>
      </c>
      <c r="E2522" s="10">
        <f>IF(COUNTIF(cis_DPH!$B$2:$B$84,B2522)&gt;0,D2522*1.1,IF(COUNTIF(cis_DPH!$B$85:$B$171,B2522)&gt;0,D2522*1.2,"chyba"))</f>
        <v>0</v>
      </c>
      <c r="G2522" s="16" t="e">
        <f>_xlfn.XLOOKUP(Tabuľka9[[#This Row],[položka]],#REF!,#REF!)</f>
        <v>#REF!</v>
      </c>
      <c r="I2522" s="15">
        <f>Tabuľka9[[#This Row],[Aktuálna cena v RZ s DPH]]*Tabuľka9[[#This Row],[Priemerný odber za mesiac]]</f>
        <v>0</v>
      </c>
      <c r="K2522" s="17" t="e">
        <f>Tabuľka9[[#This Row],[Cena za MJ s DPH]]*Tabuľka9[[#This Row],[Predpokladaný odber počas 6 mesiacov]]</f>
        <v>#REF!</v>
      </c>
      <c r="L2522" s="1">
        <v>37890221</v>
      </c>
      <c r="M2522" t="e">
        <f>_xlfn.XLOOKUP(Tabuľka9[[#This Row],[IČO]],#REF!,#REF!)</f>
        <v>#REF!</v>
      </c>
      <c r="N2522" t="e">
        <f>_xlfn.XLOOKUP(Tabuľka9[[#This Row],[IČO]],#REF!,#REF!)</f>
        <v>#REF!</v>
      </c>
    </row>
    <row r="2523" spans="1:14" hidden="1" x14ac:dyDescent="0.35">
      <c r="A2523" t="s">
        <v>125</v>
      </c>
      <c r="B2523" t="s">
        <v>161</v>
      </c>
      <c r="C2523" t="s">
        <v>13</v>
      </c>
      <c r="E2523" s="10">
        <f>IF(COUNTIF(cis_DPH!$B$2:$B$84,B2523)&gt;0,D2523*1.1,IF(COUNTIF(cis_DPH!$B$85:$B$171,B2523)&gt;0,D2523*1.2,"chyba"))</f>
        <v>0</v>
      </c>
      <c r="G2523" s="16" t="e">
        <f>_xlfn.XLOOKUP(Tabuľka9[[#This Row],[položka]],#REF!,#REF!)</f>
        <v>#REF!</v>
      </c>
      <c r="I2523" s="15">
        <f>Tabuľka9[[#This Row],[Aktuálna cena v RZ s DPH]]*Tabuľka9[[#This Row],[Priemerný odber za mesiac]]</f>
        <v>0</v>
      </c>
      <c r="K2523" s="17" t="e">
        <f>Tabuľka9[[#This Row],[Cena za MJ s DPH]]*Tabuľka9[[#This Row],[Predpokladaný odber počas 6 mesiacov]]</f>
        <v>#REF!</v>
      </c>
      <c r="L2523" s="1">
        <v>37890221</v>
      </c>
      <c r="M2523" t="e">
        <f>_xlfn.XLOOKUP(Tabuľka9[[#This Row],[IČO]],#REF!,#REF!)</f>
        <v>#REF!</v>
      </c>
      <c r="N2523" t="e">
        <f>_xlfn.XLOOKUP(Tabuľka9[[#This Row],[IČO]],#REF!,#REF!)</f>
        <v>#REF!</v>
      </c>
    </row>
    <row r="2524" spans="1:14" hidden="1" x14ac:dyDescent="0.35">
      <c r="A2524" t="s">
        <v>125</v>
      </c>
      <c r="B2524" t="s">
        <v>162</v>
      </c>
      <c r="C2524" t="s">
        <v>13</v>
      </c>
      <c r="E2524" s="10">
        <f>IF(COUNTIF(cis_DPH!$B$2:$B$84,B2524)&gt;0,D2524*1.1,IF(COUNTIF(cis_DPH!$B$85:$B$171,B2524)&gt;0,D2524*1.2,"chyba"))</f>
        <v>0</v>
      </c>
      <c r="G2524" s="16" t="e">
        <f>_xlfn.XLOOKUP(Tabuľka9[[#This Row],[položka]],#REF!,#REF!)</f>
        <v>#REF!</v>
      </c>
      <c r="I2524" s="15">
        <f>Tabuľka9[[#This Row],[Aktuálna cena v RZ s DPH]]*Tabuľka9[[#This Row],[Priemerný odber za mesiac]]</f>
        <v>0</v>
      </c>
      <c r="K2524" s="17" t="e">
        <f>Tabuľka9[[#This Row],[Cena za MJ s DPH]]*Tabuľka9[[#This Row],[Predpokladaný odber počas 6 mesiacov]]</f>
        <v>#REF!</v>
      </c>
      <c r="L2524" s="1">
        <v>37890221</v>
      </c>
      <c r="M2524" t="e">
        <f>_xlfn.XLOOKUP(Tabuľka9[[#This Row],[IČO]],#REF!,#REF!)</f>
        <v>#REF!</v>
      </c>
      <c r="N2524" t="e">
        <f>_xlfn.XLOOKUP(Tabuľka9[[#This Row],[IČO]],#REF!,#REF!)</f>
        <v>#REF!</v>
      </c>
    </row>
    <row r="2525" spans="1:14" hidden="1" x14ac:dyDescent="0.35">
      <c r="A2525" t="s">
        <v>125</v>
      </c>
      <c r="B2525" t="s">
        <v>163</v>
      </c>
      <c r="C2525" t="s">
        <v>13</v>
      </c>
      <c r="E2525" s="10">
        <f>IF(COUNTIF(cis_DPH!$B$2:$B$84,B2525)&gt;0,D2525*1.1,IF(COUNTIF(cis_DPH!$B$85:$B$171,B2525)&gt;0,D2525*1.2,"chyba"))</f>
        <v>0</v>
      </c>
      <c r="G2525" s="16" t="e">
        <f>_xlfn.XLOOKUP(Tabuľka9[[#This Row],[položka]],#REF!,#REF!)</f>
        <v>#REF!</v>
      </c>
      <c r="I2525" s="15">
        <f>Tabuľka9[[#This Row],[Aktuálna cena v RZ s DPH]]*Tabuľka9[[#This Row],[Priemerný odber za mesiac]]</f>
        <v>0</v>
      </c>
      <c r="K2525" s="17" t="e">
        <f>Tabuľka9[[#This Row],[Cena za MJ s DPH]]*Tabuľka9[[#This Row],[Predpokladaný odber počas 6 mesiacov]]</f>
        <v>#REF!</v>
      </c>
      <c r="L2525" s="1">
        <v>37890221</v>
      </c>
      <c r="M2525" t="e">
        <f>_xlfn.XLOOKUP(Tabuľka9[[#This Row],[IČO]],#REF!,#REF!)</f>
        <v>#REF!</v>
      </c>
      <c r="N2525" t="e">
        <f>_xlfn.XLOOKUP(Tabuľka9[[#This Row],[IČO]],#REF!,#REF!)</f>
        <v>#REF!</v>
      </c>
    </row>
    <row r="2526" spans="1:14" hidden="1" x14ac:dyDescent="0.35">
      <c r="A2526" t="s">
        <v>125</v>
      </c>
      <c r="B2526" t="s">
        <v>164</v>
      </c>
      <c r="C2526" t="s">
        <v>13</v>
      </c>
      <c r="E2526" s="10">
        <f>IF(COUNTIF(cis_DPH!$B$2:$B$84,B2526)&gt;0,D2526*1.1,IF(COUNTIF(cis_DPH!$B$85:$B$171,B2526)&gt;0,D2526*1.2,"chyba"))</f>
        <v>0</v>
      </c>
      <c r="G2526" s="16" t="e">
        <f>_xlfn.XLOOKUP(Tabuľka9[[#This Row],[položka]],#REF!,#REF!)</f>
        <v>#REF!</v>
      </c>
      <c r="I2526" s="15">
        <f>Tabuľka9[[#This Row],[Aktuálna cena v RZ s DPH]]*Tabuľka9[[#This Row],[Priemerný odber za mesiac]]</f>
        <v>0</v>
      </c>
      <c r="K2526" s="17" t="e">
        <f>Tabuľka9[[#This Row],[Cena za MJ s DPH]]*Tabuľka9[[#This Row],[Predpokladaný odber počas 6 mesiacov]]</f>
        <v>#REF!</v>
      </c>
      <c r="L2526" s="1">
        <v>37890221</v>
      </c>
      <c r="M2526" t="e">
        <f>_xlfn.XLOOKUP(Tabuľka9[[#This Row],[IČO]],#REF!,#REF!)</f>
        <v>#REF!</v>
      </c>
      <c r="N2526" t="e">
        <f>_xlfn.XLOOKUP(Tabuľka9[[#This Row],[IČO]],#REF!,#REF!)</f>
        <v>#REF!</v>
      </c>
    </row>
    <row r="2527" spans="1:14" hidden="1" x14ac:dyDescent="0.35">
      <c r="A2527" t="s">
        <v>125</v>
      </c>
      <c r="B2527" t="s">
        <v>165</v>
      </c>
      <c r="C2527" t="s">
        <v>13</v>
      </c>
      <c r="E2527" s="10">
        <f>IF(COUNTIF(cis_DPH!$B$2:$B$84,B2527)&gt;0,D2527*1.1,IF(COUNTIF(cis_DPH!$B$85:$B$171,B2527)&gt;0,D2527*1.2,"chyba"))</f>
        <v>0</v>
      </c>
      <c r="G2527" s="16" t="e">
        <f>_xlfn.XLOOKUP(Tabuľka9[[#This Row],[položka]],#REF!,#REF!)</f>
        <v>#REF!</v>
      </c>
      <c r="I2527" s="15">
        <f>Tabuľka9[[#This Row],[Aktuálna cena v RZ s DPH]]*Tabuľka9[[#This Row],[Priemerný odber za mesiac]]</f>
        <v>0</v>
      </c>
      <c r="K2527" s="17" t="e">
        <f>Tabuľka9[[#This Row],[Cena za MJ s DPH]]*Tabuľka9[[#This Row],[Predpokladaný odber počas 6 mesiacov]]</f>
        <v>#REF!</v>
      </c>
      <c r="L2527" s="1">
        <v>37890221</v>
      </c>
      <c r="M2527" t="e">
        <f>_xlfn.XLOOKUP(Tabuľka9[[#This Row],[IČO]],#REF!,#REF!)</f>
        <v>#REF!</v>
      </c>
      <c r="N2527" t="e">
        <f>_xlfn.XLOOKUP(Tabuľka9[[#This Row],[IČO]],#REF!,#REF!)</f>
        <v>#REF!</v>
      </c>
    </row>
    <row r="2528" spans="1:14" hidden="1" x14ac:dyDescent="0.35">
      <c r="A2528" t="s">
        <v>125</v>
      </c>
      <c r="B2528" t="s">
        <v>166</v>
      </c>
      <c r="C2528" t="s">
        <v>13</v>
      </c>
      <c r="E2528" s="10">
        <f>IF(COUNTIF(cis_DPH!$B$2:$B$84,B2528)&gt;0,D2528*1.1,IF(COUNTIF(cis_DPH!$B$85:$B$171,B2528)&gt;0,D2528*1.2,"chyba"))</f>
        <v>0</v>
      </c>
      <c r="G2528" s="16" t="e">
        <f>_xlfn.XLOOKUP(Tabuľka9[[#This Row],[položka]],#REF!,#REF!)</f>
        <v>#REF!</v>
      </c>
      <c r="I2528" s="15">
        <f>Tabuľka9[[#This Row],[Aktuálna cena v RZ s DPH]]*Tabuľka9[[#This Row],[Priemerný odber za mesiac]]</f>
        <v>0</v>
      </c>
      <c r="K2528" s="17" t="e">
        <f>Tabuľka9[[#This Row],[Cena za MJ s DPH]]*Tabuľka9[[#This Row],[Predpokladaný odber počas 6 mesiacov]]</f>
        <v>#REF!</v>
      </c>
      <c r="L2528" s="1">
        <v>37890221</v>
      </c>
      <c r="M2528" t="e">
        <f>_xlfn.XLOOKUP(Tabuľka9[[#This Row],[IČO]],#REF!,#REF!)</f>
        <v>#REF!</v>
      </c>
      <c r="N2528" t="e">
        <f>_xlfn.XLOOKUP(Tabuľka9[[#This Row],[IČO]],#REF!,#REF!)</f>
        <v>#REF!</v>
      </c>
    </row>
    <row r="2529" spans="1:14" hidden="1" x14ac:dyDescent="0.35">
      <c r="A2529" t="s">
        <v>125</v>
      </c>
      <c r="B2529" t="s">
        <v>167</v>
      </c>
      <c r="C2529" t="s">
        <v>13</v>
      </c>
      <c r="E2529" s="10">
        <f>IF(COUNTIF(cis_DPH!$B$2:$B$84,B2529)&gt;0,D2529*1.1,IF(COUNTIF(cis_DPH!$B$85:$B$171,B2529)&gt;0,D2529*1.2,"chyba"))</f>
        <v>0</v>
      </c>
      <c r="G2529" s="16" t="e">
        <f>_xlfn.XLOOKUP(Tabuľka9[[#This Row],[položka]],#REF!,#REF!)</f>
        <v>#REF!</v>
      </c>
      <c r="I2529" s="15">
        <f>Tabuľka9[[#This Row],[Aktuálna cena v RZ s DPH]]*Tabuľka9[[#This Row],[Priemerný odber za mesiac]]</f>
        <v>0</v>
      </c>
      <c r="K2529" s="17" t="e">
        <f>Tabuľka9[[#This Row],[Cena za MJ s DPH]]*Tabuľka9[[#This Row],[Predpokladaný odber počas 6 mesiacov]]</f>
        <v>#REF!</v>
      </c>
      <c r="L2529" s="1">
        <v>37890221</v>
      </c>
      <c r="M2529" t="e">
        <f>_xlfn.XLOOKUP(Tabuľka9[[#This Row],[IČO]],#REF!,#REF!)</f>
        <v>#REF!</v>
      </c>
      <c r="N2529" t="e">
        <f>_xlfn.XLOOKUP(Tabuľka9[[#This Row],[IČO]],#REF!,#REF!)</f>
        <v>#REF!</v>
      </c>
    </row>
    <row r="2530" spans="1:14" hidden="1" x14ac:dyDescent="0.35">
      <c r="A2530" t="s">
        <v>125</v>
      </c>
      <c r="B2530" t="s">
        <v>168</v>
      </c>
      <c r="C2530" t="s">
        <v>13</v>
      </c>
      <c r="E2530" s="10">
        <f>IF(COUNTIF(cis_DPH!$B$2:$B$84,B2530)&gt;0,D2530*1.1,IF(COUNTIF(cis_DPH!$B$85:$B$171,B2530)&gt;0,D2530*1.2,"chyba"))</f>
        <v>0</v>
      </c>
      <c r="G2530" s="16" t="e">
        <f>_xlfn.XLOOKUP(Tabuľka9[[#This Row],[položka]],#REF!,#REF!)</f>
        <v>#REF!</v>
      </c>
      <c r="I2530" s="15">
        <f>Tabuľka9[[#This Row],[Aktuálna cena v RZ s DPH]]*Tabuľka9[[#This Row],[Priemerný odber za mesiac]]</f>
        <v>0</v>
      </c>
      <c r="K2530" s="17" t="e">
        <f>Tabuľka9[[#This Row],[Cena za MJ s DPH]]*Tabuľka9[[#This Row],[Predpokladaný odber počas 6 mesiacov]]</f>
        <v>#REF!</v>
      </c>
      <c r="L2530" s="1">
        <v>37890221</v>
      </c>
      <c r="M2530" t="e">
        <f>_xlfn.XLOOKUP(Tabuľka9[[#This Row],[IČO]],#REF!,#REF!)</f>
        <v>#REF!</v>
      </c>
      <c r="N2530" t="e">
        <f>_xlfn.XLOOKUP(Tabuľka9[[#This Row],[IČO]],#REF!,#REF!)</f>
        <v>#REF!</v>
      </c>
    </row>
    <row r="2531" spans="1:14" hidden="1" x14ac:dyDescent="0.35">
      <c r="A2531" t="s">
        <v>125</v>
      </c>
      <c r="B2531" t="s">
        <v>169</v>
      </c>
      <c r="C2531" t="s">
        <v>13</v>
      </c>
      <c r="E2531" s="10">
        <f>IF(COUNTIF(cis_DPH!$B$2:$B$84,B2531)&gt;0,D2531*1.1,IF(COUNTIF(cis_DPH!$B$85:$B$171,B2531)&gt;0,D2531*1.2,"chyba"))</f>
        <v>0</v>
      </c>
      <c r="G2531" s="16" t="e">
        <f>_xlfn.XLOOKUP(Tabuľka9[[#This Row],[položka]],#REF!,#REF!)</f>
        <v>#REF!</v>
      </c>
      <c r="I2531" s="15">
        <f>Tabuľka9[[#This Row],[Aktuálna cena v RZ s DPH]]*Tabuľka9[[#This Row],[Priemerný odber za mesiac]]</f>
        <v>0</v>
      </c>
      <c r="K2531" s="17" t="e">
        <f>Tabuľka9[[#This Row],[Cena za MJ s DPH]]*Tabuľka9[[#This Row],[Predpokladaný odber počas 6 mesiacov]]</f>
        <v>#REF!</v>
      </c>
      <c r="L2531" s="1">
        <v>37890221</v>
      </c>
      <c r="M2531" t="e">
        <f>_xlfn.XLOOKUP(Tabuľka9[[#This Row],[IČO]],#REF!,#REF!)</f>
        <v>#REF!</v>
      </c>
      <c r="N2531" t="e">
        <f>_xlfn.XLOOKUP(Tabuľka9[[#This Row],[IČO]],#REF!,#REF!)</f>
        <v>#REF!</v>
      </c>
    </row>
    <row r="2532" spans="1:14" hidden="1" x14ac:dyDescent="0.35">
      <c r="A2532" t="s">
        <v>125</v>
      </c>
      <c r="B2532" t="s">
        <v>170</v>
      </c>
      <c r="C2532" t="s">
        <v>13</v>
      </c>
      <c r="E2532" s="10">
        <f>IF(COUNTIF(cis_DPH!$B$2:$B$84,B2532)&gt;0,D2532*1.1,IF(COUNTIF(cis_DPH!$B$85:$B$171,B2532)&gt;0,D2532*1.2,"chyba"))</f>
        <v>0</v>
      </c>
      <c r="G2532" s="16" t="e">
        <f>_xlfn.XLOOKUP(Tabuľka9[[#This Row],[položka]],#REF!,#REF!)</f>
        <v>#REF!</v>
      </c>
      <c r="I2532" s="15">
        <f>Tabuľka9[[#This Row],[Aktuálna cena v RZ s DPH]]*Tabuľka9[[#This Row],[Priemerný odber za mesiac]]</f>
        <v>0</v>
      </c>
      <c r="K2532" s="17" t="e">
        <f>Tabuľka9[[#This Row],[Cena za MJ s DPH]]*Tabuľka9[[#This Row],[Predpokladaný odber počas 6 mesiacov]]</f>
        <v>#REF!</v>
      </c>
      <c r="L2532" s="1">
        <v>37890221</v>
      </c>
      <c r="M2532" t="e">
        <f>_xlfn.XLOOKUP(Tabuľka9[[#This Row],[IČO]],#REF!,#REF!)</f>
        <v>#REF!</v>
      </c>
      <c r="N2532" t="e">
        <f>_xlfn.XLOOKUP(Tabuľka9[[#This Row],[IČO]],#REF!,#REF!)</f>
        <v>#REF!</v>
      </c>
    </row>
    <row r="2533" spans="1:14" hidden="1" x14ac:dyDescent="0.35">
      <c r="A2533" t="s">
        <v>125</v>
      </c>
      <c r="B2533" t="s">
        <v>171</v>
      </c>
      <c r="C2533" t="s">
        <v>13</v>
      </c>
      <c r="E2533" s="10">
        <f>IF(COUNTIF(cis_DPH!$B$2:$B$84,B2533)&gt;0,D2533*1.1,IF(COUNTIF(cis_DPH!$B$85:$B$171,B2533)&gt;0,D2533*1.2,"chyba"))</f>
        <v>0</v>
      </c>
      <c r="G2533" s="16" t="e">
        <f>_xlfn.XLOOKUP(Tabuľka9[[#This Row],[položka]],#REF!,#REF!)</f>
        <v>#REF!</v>
      </c>
      <c r="I2533" s="15">
        <f>Tabuľka9[[#This Row],[Aktuálna cena v RZ s DPH]]*Tabuľka9[[#This Row],[Priemerný odber za mesiac]]</f>
        <v>0</v>
      </c>
      <c r="K2533" s="17" t="e">
        <f>Tabuľka9[[#This Row],[Cena za MJ s DPH]]*Tabuľka9[[#This Row],[Predpokladaný odber počas 6 mesiacov]]</f>
        <v>#REF!</v>
      </c>
      <c r="L2533" s="1">
        <v>37890221</v>
      </c>
      <c r="M2533" t="e">
        <f>_xlfn.XLOOKUP(Tabuľka9[[#This Row],[IČO]],#REF!,#REF!)</f>
        <v>#REF!</v>
      </c>
      <c r="N2533" t="e">
        <f>_xlfn.XLOOKUP(Tabuľka9[[#This Row],[IČO]],#REF!,#REF!)</f>
        <v>#REF!</v>
      </c>
    </row>
    <row r="2534" spans="1:14" hidden="1" x14ac:dyDescent="0.35">
      <c r="A2534" t="s">
        <v>125</v>
      </c>
      <c r="B2534" t="s">
        <v>172</v>
      </c>
      <c r="C2534" t="s">
        <v>13</v>
      </c>
      <c r="E2534" s="10">
        <f>IF(COUNTIF(cis_DPH!$B$2:$B$84,B2534)&gt;0,D2534*1.1,IF(COUNTIF(cis_DPH!$B$85:$B$171,B2534)&gt;0,D2534*1.2,"chyba"))</f>
        <v>0</v>
      </c>
      <c r="G2534" s="16" t="e">
        <f>_xlfn.XLOOKUP(Tabuľka9[[#This Row],[položka]],#REF!,#REF!)</f>
        <v>#REF!</v>
      </c>
      <c r="I2534" s="15">
        <f>Tabuľka9[[#This Row],[Aktuálna cena v RZ s DPH]]*Tabuľka9[[#This Row],[Priemerný odber za mesiac]]</f>
        <v>0</v>
      </c>
      <c r="K2534" s="17" t="e">
        <f>Tabuľka9[[#This Row],[Cena za MJ s DPH]]*Tabuľka9[[#This Row],[Predpokladaný odber počas 6 mesiacov]]</f>
        <v>#REF!</v>
      </c>
      <c r="L2534" s="1">
        <v>37890221</v>
      </c>
      <c r="M2534" t="e">
        <f>_xlfn.XLOOKUP(Tabuľka9[[#This Row],[IČO]],#REF!,#REF!)</f>
        <v>#REF!</v>
      </c>
      <c r="N2534" t="e">
        <f>_xlfn.XLOOKUP(Tabuľka9[[#This Row],[IČO]],#REF!,#REF!)</f>
        <v>#REF!</v>
      </c>
    </row>
    <row r="2535" spans="1:14" hidden="1" x14ac:dyDescent="0.35">
      <c r="A2535" t="s">
        <v>125</v>
      </c>
      <c r="B2535" t="s">
        <v>173</v>
      </c>
      <c r="C2535" t="s">
        <v>13</v>
      </c>
      <c r="E2535" s="10">
        <f>IF(COUNTIF(cis_DPH!$B$2:$B$84,B2535)&gt;0,D2535*1.1,IF(COUNTIF(cis_DPH!$B$85:$B$171,B2535)&gt;0,D2535*1.2,"chyba"))</f>
        <v>0</v>
      </c>
      <c r="G2535" s="16" t="e">
        <f>_xlfn.XLOOKUP(Tabuľka9[[#This Row],[položka]],#REF!,#REF!)</f>
        <v>#REF!</v>
      </c>
      <c r="I2535" s="15">
        <f>Tabuľka9[[#This Row],[Aktuálna cena v RZ s DPH]]*Tabuľka9[[#This Row],[Priemerný odber za mesiac]]</f>
        <v>0</v>
      </c>
      <c r="K2535" s="17" t="e">
        <f>Tabuľka9[[#This Row],[Cena za MJ s DPH]]*Tabuľka9[[#This Row],[Predpokladaný odber počas 6 mesiacov]]</f>
        <v>#REF!</v>
      </c>
      <c r="L2535" s="1">
        <v>37890221</v>
      </c>
      <c r="M2535" t="e">
        <f>_xlfn.XLOOKUP(Tabuľka9[[#This Row],[IČO]],#REF!,#REF!)</f>
        <v>#REF!</v>
      </c>
      <c r="N2535" t="e">
        <f>_xlfn.XLOOKUP(Tabuľka9[[#This Row],[IČO]],#REF!,#REF!)</f>
        <v>#REF!</v>
      </c>
    </row>
    <row r="2536" spans="1:14" hidden="1" x14ac:dyDescent="0.35">
      <c r="A2536" t="s">
        <v>125</v>
      </c>
      <c r="B2536" t="s">
        <v>174</v>
      </c>
      <c r="C2536" t="s">
        <v>13</v>
      </c>
      <c r="E2536" s="10">
        <f>IF(COUNTIF(cis_DPH!$B$2:$B$84,B2536)&gt;0,D2536*1.1,IF(COUNTIF(cis_DPH!$B$85:$B$171,B2536)&gt;0,D2536*1.2,"chyba"))</f>
        <v>0</v>
      </c>
      <c r="G2536" s="16" t="e">
        <f>_xlfn.XLOOKUP(Tabuľka9[[#This Row],[položka]],#REF!,#REF!)</f>
        <v>#REF!</v>
      </c>
      <c r="I2536" s="15">
        <f>Tabuľka9[[#This Row],[Aktuálna cena v RZ s DPH]]*Tabuľka9[[#This Row],[Priemerný odber za mesiac]]</f>
        <v>0</v>
      </c>
      <c r="K2536" s="17" t="e">
        <f>Tabuľka9[[#This Row],[Cena za MJ s DPH]]*Tabuľka9[[#This Row],[Predpokladaný odber počas 6 mesiacov]]</f>
        <v>#REF!</v>
      </c>
      <c r="L2536" s="1">
        <v>37890221</v>
      </c>
      <c r="M2536" t="e">
        <f>_xlfn.XLOOKUP(Tabuľka9[[#This Row],[IČO]],#REF!,#REF!)</f>
        <v>#REF!</v>
      </c>
      <c r="N2536" t="e">
        <f>_xlfn.XLOOKUP(Tabuľka9[[#This Row],[IČO]],#REF!,#REF!)</f>
        <v>#REF!</v>
      </c>
    </row>
    <row r="2537" spans="1:14" hidden="1" x14ac:dyDescent="0.35">
      <c r="A2537" t="s">
        <v>125</v>
      </c>
      <c r="B2537" t="s">
        <v>175</v>
      </c>
      <c r="C2537" t="s">
        <v>13</v>
      </c>
      <c r="E2537" s="10">
        <f>IF(COUNTIF(cis_DPH!$B$2:$B$84,B2537)&gt;0,D2537*1.1,IF(COUNTIF(cis_DPH!$B$85:$B$171,B2537)&gt;0,D2537*1.2,"chyba"))</f>
        <v>0</v>
      </c>
      <c r="G2537" s="16" t="e">
        <f>_xlfn.XLOOKUP(Tabuľka9[[#This Row],[položka]],#REF!,#REF!)</f>
        <v>#REF!</v>
      </c>
      <c r="I2537" s="15">
        <f>Tabuľka9[[#This Row],[Aktuálna cena v RZ s DPH]]*Tabuľka9[[#This Row],[Priemerný odber za mesiac]]</f>
        <v>0</v>
      </c>
      <c r="K2537" s="17" t="e">
        <f>Tabuľka9[[#This Row],[Cena za MJ s DPH]]*Tabuľka9[[#This Row],[Predpokladaný odber počas 6 mesiacov]]</f>
        <v>#REF!</v>
      </c>
      <c r="L2537" s="1">
        <v>37890221</v>
      </c>
      <c r="M2537" t="e">
        <f>_xlfn.XLOOKUP(Tabuľka9[[#This Row],[IČO]],#REF!,#REF!)</f>
        <v>#REF!</v>
      </c>
      <c r="N2537" t="e">
        <f>_xlfn.XLOOKUP(Tabuľka9[[#This Row],[IČO]],#REF!,#REF!)</f>
        <v>#REF!</v>
      </c>
    </row>
    <row r="2538" spans="1:14" hidden="1" x14ac:dyDescent="0.35">
      <c r="A2538" t="s">
        <v>125</v>
      </c>
      <c r="B2538" t="s">
        <v>176</v>
      </c>
      <c r="C2538" t="s">
        <v>13</v>
      </c>
      <c r="E2538" s="10">
        <f>IF(COUNTIF(cis_DPH!$B$2:$B$84,B2538)&gt;0,D2538*1.1,IF(COUNTIF(cis_DPH!$B$85:$B$171,B2538)&gt;0,D2538*1.2,"chyba"))</f>
        <v>0</v>
      </c>
      <c r="G2538" s="16" t="e">
        <f>_xlfn.XLOOKUP(Tabuľka9[[#This Row],[položka]],#REF!,#REF!)</f>
        <v>#REF!</v>
      </c>
      <c r="I2538" s="15">
        <f>Tabuľka9[[#This Row],[Aktuálna cena v RZ s DPH]]*Tabuľka9[[#This Row],[Priemerný odber za mesiac]]</f>
        <v>0</v>
      </c>
      <c r="K2538" s="17" t="e">
        <f>Tabuľka9[[#This Row],[Cena za MJ s DPH]]*Tabuľka9[[#This Row],[Predpokladaný odber počas 6 mesiacov]]</f>
        <v>#REF!</v>
      </c>
      <c r="L2538" s="1">
        <v>37890221</v>
      </c>
      <c r="M2538" t="e">
        <f>_xlfn.XLOOKUP(Tabuľka9[[#This Row],[IČO]],#REF!,#REF!)</f>
        <v>#REF!</v>
      </c>
      <c r="N2538" t="e">
        <f>_xlfn.XLOOKUP(Tabuľka9[[#This Row],[IČO]],#REF!,#REF!)</f>
        <v>#REF!</v>
      </c>
    </row>
    <row r="2539" spans="1:14" hidden="1" x14ac:dyDescent="0.35">
      <c r="A2539" t="s">
        <v>125</v>
      </c>
      <c r="B2539" t="s">
        <v>177</v>
      </c>
      <c r="C2539" t="s">
        <v>13</v>
      </c>
      <c r="E2539" s="10">
        <f>IF(COUNTIF(cis_DPH!$B$2:$B$84,B2539)&gt;0,D2539*1.1,IF(COUNTIF(cis_DPH!$B$85:$B$171,B2539)&gt;0,D2539*1.2,"chyba"))</f>
        <v>0</v>
      </c>
      <c r="G2539" s="16" t="e">
        <f>_xlfn.XLOOKUP(Tabuľka9[[#This Row],[položka]],#REF!,#REF!)</f>
        <v>#REF!</v>
      </c>
      <c r="I2539" s="15">
        <f>Tabuľka9[[#This Row],[Aktuálna cena v RZ s DPH]]*Tabuľka9[[#This Row],[Priemerný odber za mesiac]]</f>
        <v>0</v>
      </c>
      <c r="K2539" s="17" t="e">
        <f>Tabuľka9[[#This Row],[Cena za MJ s DPH]]*Tabuľka9[[#This Row],[Predpokladaný odber počas 6 mesiacov]]</f>
        <v>#REF!</v>
      </c>
      <c r="L2539" s="1">
        <v>37890221</v>
      </c>
      <c r="M2539" t="e">
        <f>_xlfn.XLOOKUP(Tabuľka9[[#This Row],[IČO]],#REF!,#REF!)</f>
        <v>#REF!</v>
      </c>
      <c r="N2539" t="e">
        <f>_xlfn.XLOOKUP(Tabuľka9[[#This Row],[IČO]],#REF!,#REF!)</f>
        <v>#REF!</v>
      </c>
    </row>
    <row r="2540" spans="1:14" hidden="1" x14ac:dyDescent="0.35">
      <c r="A2540" t="s">
        <v>125</v>
      </c>
      <c r="B2540" t="s">
        <v>178</v>
      </c>
      <c r="C2540" t="s">
        <v>13</v>
      </c>
      <c r="E2540" s="10">
        <f>IF(COUNTIF(cis_DPH!$B$2:$B$84,B2540)&gt;0,D2540*1.1,IF(COUNTIF(cis_DPH!$B$85:$B$171,B2540)&gt;0,D2540*1.2,"chyba"))</f>
        <v>0</v>
      </c>
      <c r="G2540" s="16" t="e">
        <f>_xlfn.XLOOKUP(Tabuľka9[[#This Row],[položka]],#REF!,#REF!)</f>
        <v>#REF!</v>
      </c>
      <c r="I2540" s="15">
        <f>Tabuľka9[[#This Row],[Aktuálna cena v RZ s DPH]]*Tabuľka9[[#This Row],[Priemerný odber za mesiac]]</f>
        <v>0</v>
      </c>
      <c r="K2540" s="17" t="e">
        <f>Tabuľka9[[#This Row],[Cena za MJ s DPH]]*Tabuľka9[[#This Row],[Predpokladaný odber počas 6 mesiacov]]</f>
        <v>#REF!</v>
      </c>
      <c r="L2540" s="1">
        <v>37890221</v>
      </c>
      <c r="M2540" t="e">
        <f>_xlfn.XLOOKUP(Tabuľka9[[#This Row],[IČO]],#REF!,#REF!)</f>
        <v>#REF!</v>
      </c>
      <c r="N2540" t="e">
        <f>_xlfn.XLOOKUP(Tabuľka9[[#This Row],[IČO]],#REF!,#REF!)</f>
        <v>#REF!</v>
      </c>
    </row>
    <row r="2541" spans="1:14" hidden="1" x14ac:dyDescent="0.35">
      <c r="A2541" t="s">
        <v>125</v>
      </c>
      <c r="B2541" t="s">
        <v>179</v>
      </c>
      <c r="C2541" t="s">
        <v>13</v>
      </c>
      <c r="E2541" s="10">
        <f>IF(COUNTIF(cis_DPH!$B$2:$B$84,B2541)&gt;0,D2541*1.1,IF(COUNTIF(cis_DPH!$B$85:$B$171,B2541)&gt;0,D2541*1.2,"chyba"))</f>
        <v>0</v>
      </c>
      <c r="G2541" s="16" t="e">
        <f>_xlfn.XLOOKUP(Tabuľka9[[#This Row],[položka]],#REF!,#REF!)</f>
        <v>#REF!</v>
      </c>
      <c r="I2541" s="15">
        <f>Tabuľka9[[#This Row],[Aktuálna cena v RZ s DPH]]*Tabuľka9[[#This Row],[Priemerný odber za mesiac]]</f>
        <v>0</v>
      </c>
      <c r="K2541" s="17" t="e">
        <f>Tabuľka9[[#This Row],[Cena za MJ s DPH]]*Tabuľka9[[#This Row],[Predpokladaný odber počas 6 mesiacov]]</f>
        <v>#REF!</v>
      </c>
      <c r="L2541" s="1">
        <v>37890221</v>
      </c>
      <c r="M2541" t="e">
        <f>_xlfn.XLOOKUP(Tabuľka9[[#This Row],[IČO]],#REF!,#REF!)</f>
        <v>#REF!</v>
      </c>
      <c r="N2541" t="e">
        <f>_xlfn.XLOOKUP(Tabuľka9[[#This Row],[IČO]],#REF!,#REF!)</f>
        <v>#REF!</v>
      </c>
    </row>
    <row r="2542" spans="1:14" hidden="1" x14ac:dyDescent="0.35">
      <c r="A2542" t="s">
        <v>125</v>
      </c>
      <c r="B2542" t="s">
        <v>180</v>
      </c>
      <c r="C2542" t="s">
        <v>13</v>
      </c>
      <c r="E2542" s="10">
        <f>IF(COUNTIF(cis_DPH!$B$2:$B$84,B2542)&gt;0,D2542*1.1,IF(COUNTIF(cis_DPH!$B$85:$B$171,B2542)&gt;0,D2542*1.2,"chyba"))</f>
        <v>0</v>
      </c>
      <c r="G2542" s="16" t="e">
        <f>_xlfn.XLOOKUP(Tabuľka9[[#This Row],[položka]],#REF!,#REF!)</f>
        <v>#REF!</v>
      </c>
      <c r="I2542" s="15">
        <f>Tabuľka9[[#This Row],[Aktuálna cena v RZ s DPH]]*Tabuľka9[[#This Row],[Priemerný odber za mesiac]]</f>
        <v>0</v>
      </c>
      <c r="K2542" s="17" t="e">
        <f>Tabuľka9[[#This Row],[Cena za MJ s DPH]]*Tabuľka9[[#This Row],[Predpokladaný odber počas 6 mesiacov]]</f>
        <v>#REF!</v>
      </c>
      <c r="L2542" s="1">
        <v>37890221</v>
      </c>
      <c r="M2542" t="e">
        <f>_xlfn.XLOOKUP(Tabuľka9[[#This Row],[IČO]],#REF!,#REF!)</f>
        <v>#REF!</v>
      </c>
      <c r="N2542" t="e">
        <f>_xlfn.XLOOKUP(Tabuľka9[[#This Row],[IČO]],#REF!,#REF!)</f>
        <v>#REF!</v>
      </c>
    </row>
    <row r="2543" spans="1:14" hidden="1" x14ac:dyDescent="0.35">
      <c r="A2543" t="s">
        <v>125</v>
      </c>
      <c r="B2543" t="s">
        <v>181</v>
      </c>
      <c r="C2543" t="s">
        <v>13</v>
      </c>
      <c r="E2543" s="10">
        <f>IF(COUNTIF(cis_DPH!$B$2:$B$84,B2543)&gt;0,D2543*1.1,IF(COUNTIF(cis_DPH!$B$85:$B$171,B2543)&gt;0,D2543*1.2,"chyba"))</f>
        <v>0</v>
      </c>
      <c r="G2543" s="16" t="e">
        <f>_xlfn.XLOOKUP(Tabuľka9[[#This Row],[položka]],#REF!,#REF!)</f>
        <v>#REF!</v>
      </c>
      <c r="I2543" s="15">
        <f>Tabuľka9[[#This Row],[Aktuálna cena v RZ s DPH]]*Tabuľka9[[#This Row],[Priemerný odber za mesiac]]</f>
        <v>0</v>
      </c>
      <c r="K2543" s="17" t="e">
        <f>Tabuľka9[[#This Row],[Cena za MJ s DPH]]*Tabuľka9[[#This Row],[Predpokladaný odber počas 6 mesiacov]]</f>
        <v>#REF!</v>
      </c>
      <c r="L2543" s="1">
        <v>37890221</v>
      </c>
      <c r="M2543" t="e">
        <f>_xlfn.XLOOKUP(Tabuľka9[[#This Row],[IČO]],#REF!,#REF!)</f>
        <v>#REF!</v>
      </c>
      <c r="N2543" t="e">
        <f>_xlfn.XLOOKUP(Tabuľka9[[#This Row],[IČO]],#REF!,#REF!)</f>
        <v>#REF!</v>
      </c>
    </row>
    <row r="2544" spans="1:14" hidden="1" x14ac:dyDescent="0.35">
      <c r="A2544" t="s">
        <v>125</v>
      </c>
      <c r="B2544" t="s">
        <v>182</v>
      </c>
      <c r="C2544" t="s">
        <v>13</v>
      </c>
      <c r="E2544" s="10">
        <f>IF(COUNTIF(cis_DPH!$B$2:$B$84,B2544)&gt;0,D2544*1.1,IF(COUNTIF(cis_DPH!$B$85:$B$171,B2544)&gt;0,D2544*1.2,"chyba"))</f>
        <v>0</v>
      </c>
      <c r="G2544" s="16" t="e">
        <f>_xlfn.XLOOKUP(Tabuľka9[[#This Row],[položka]],#REF!,#REF!)</f>
        <v>#REF!</v>
      </c>
      <c r="I2544" s="15">
        <f>Tabuľka9[[#This Row],[Aktuálna cena v RZ s DPH]]*Tabuľka9[[#This Row],[Priemerný odber za mesiac]]</f>
        <v>0</v>
      </c>
      <c r="K2544" s="17" t="e">
        <f>Tabuľka9[[#This Row],[Cena za MJ s DPH]]*Tabuľka9[[#This Row],[Predpokladaný odber počas 6 mesiacov]]</f>
        <v>#REF!</v>
      </c>
      <c r="L2544" s="1">
        <v>37890221</v>
      </c>
      <c r="M2544" t="e">
        <f>_xlfn.XLOOKUP(Tabuľka9[[#This Row],[IČO]],#REF!,#REF!)</f>
        <v>#REF!</v>
      </c>
      <c r="N2544" t="e">
        <f>_xlfn.XLOOKUP(Tabuľka9[[#This Row],[IČO]],#REF!,#REF!)</f>
        <v>#REF!</v>
      </c>
    </row>
    <row r="2545" spans="1:14" hidden="1" x14ac:dyDescent="0.35">
      <c r="A2545" t="s">
        <v>125</v>
      </c>
      <c r="B2545" t="s">
        <v>183</v>
      </c>
      <c r="C2545" t="s">
        <v>13</v>
      </c>
      <c r="E2545" s="10">
        <f>IF(COUNTIF(cis_DPH!$B$2:$B$84,B2545)&gt;0,D2545*1.1,IF(COUNTIF(cis_DPH!$B$85:$B$171,B2545)&gt;0,D2545*1.2,"chyba"))</f>
        <v>0</v>
      </c>
      <c r="G2545" s="16" t="e">
        <f>_xlfn.XLOOKUP(Tabuľka9[[#This Row],[položka]],#REF!,#REF!)</f>
        <v>#REF!</v>
      </c>
      <c r="I2545" s="15">
        <f>Tabuľka9[[#This Row],[Aktuálna cena v RZ s DPH]]*Tabuľka9[[#This Row],[Priemerný odber za mesiac]]</f>
        <v>0</v>
      </c>
      <c r="K2545" s="17" t="e">
        <f>Tabuľka9[[#This Row],[Cena za MJ s DPH]]*Tabuľka9[[#This Row],[Predpokladaný odber počas 6 mesiacov]]</f>
        <v>#REF!</v>
      </c>
      <c r="L2545" s="1">
        <v>37890221</v>
      </c>
      <c r="M2545" t="e">
        <f>_xlfn.XLOOKUP(Tabuľka9[[#This Row],[IČO]],#REF!,#REF!)</f>
        <v>#REF!</v>
      </c>
      <c r="N2545" t="e">
        <f>_xlfn.XLOOKUP(Tabuľka9[[#This Row],[IČO]],#REF!,#REF!)</f>
        <v>#REF!</v>
      </c>
    </row>
    <row r="2546" spans="1:14" hidden="1" x14ac:dyDescent="0.35">
      <c r="A2546" t="s">
        <v>125</v>
      </c>
      <c r="B2546" t="s">
        <v>184</v>
      </c>
      <c r="C2546" t="s">
        <v>13</v>
      </c>
      <c r="E2546" s="10">
        <f>IF(COUNTIF(cis_DPH!$B$2:$B$84,B2546)&gt;0,D2546*1.1,IF(COUNTIF(cis_DPH!$B$85:$B$171,B2546)&gt;0,D2546*1.2,"chyba"))</f>
        <v>0</v>
      </c>
      <c r="G2546" s="16" t="e">
        <f>_xlfn.XLOOKUP(Tabuľka9[[#This Row],[položka]],#REF!,#REF!)</f>
        <v>#REF!</v>
      </c>
      <c r="I2546" s="15">
        <f>Tabuľka9[[#This Row],[Aktuálna cena v RZ s DPH]]*Tabuľka9[[#This Row],[Priemerný odber za mesiac]]</f>
        <v>0</v>
      </c>
      <c r="K2546" s="17" t="e">
        <f>Tabuľka9[[#This Row],[Cena za MJ s DPH]]*Tabuľka9[[#This Row],[Predpokladaný odber počas 6 mesiacov]]</f>
        <v>#REF!</v>
      </c>
      <c r="L2546" s="1">
        <v>37890221</v>
      </c>
      <c r="M2546" t="e">
        <f>_xlfn.XLOOKUP(Tabuľka9[[#This Row],[IČO]],#REF!,#REF!)</f>
        <v>#REF!</v>
      </c>
      <c r="N2546" t="e">
        <f>_xlfn.XLOOKUP(Tabuľka9[[#This Row],[IČO]],#REF!,#REF!)</f>
        <v>#REF!</v>
      </c>
    </row>
    <row r="2547" spans="1:14" hidden="1" x14ac:dyDescent="0.35">
      <c r="A2547" t="s">
        <v>125</v>
      </c>
      <c r="B2547" t="s">
        <v>185</v>
      </c>
      <c r="C2547" t="s">
        <v>13</v>
      </c>
      <c r="E2547" s="10">
        <f>IF(COUNTIF(cis_DPH!$B$2:$B$84,B2547)&gt;0,D2547*1.1,IF(COUNTIF(cis_DPH!$B$85:$B$171,B2547)&gt;0,D2547*1.2,"chyba"))</f>
        <v>0</v>
      </c>
      <c r="G2547" s="16" t="e">
        <f>_xlfn.XLOOKUP(Tabuľka9[[#This Row],[položka]],#REF!,#REF!)</f>
        <v>#REF!</v>
      </c>
      <c r="I2547" s="15">
        <f>Tabuľka9[[#This Row],[Aktuálna cena v RZ s DPH]]*Tabuľka9[[#This Row],[Priemerný odber za mesiac]]</f>
        <v>0</v>
      </c>
      <c r="K2547" s="17" t="e">
        <f>Tabuľka9[[#This Row],[Cena za MJ s DPH]]*Tabuľka9[[#This Row],[Predpokladaný odber počas 6 mesiacov]]</f>
        <v>#REF!</v>
      </c>
      <c r="L2547" s="1">
        <v>37890221</v>
      </c>
      <c r="M2547" t="e">
        <f>_xlfn.XLOOKUP(Tabuľka9[[#This Row],[IČO]],#REF!,#REF!)</f>
        <v>#REF!</v>
      </c>
      <c r="N2547" t="e">
        <f>_xlfn.XLOOKUP(Tabuľka9[[#This Row],[IČO]],#REF!,#REF!)</f>
        <v>#REF!</v>
      </c>
    </row>
    <row r="2548" spans="1:14" hidden="1" x14ac:dyDescent="0.35">
      <c r="A2548" t="s">
        <v>125</v>
      </c>
      <c r="B2548" t="s">
        <v>186</v>
      </c>
      <c r="C2548" t="s">
        <v>13</v>
      </c>
      <c r="E2548" s="10">
        <f>IF(COUNTIF(cis_DPH!$B$2:$B$84,B2548)&gt;0,D2548*1.1,IF(COUNTIF(cis_DPH!$B$85:$B$171,B2548)&gt;0,D2548*1.2,"chyba"))</f>
        <v>0</v>
      </c>
      <c r="G2548" s="16" t="e">
        <f>_xlfn.XLOOKUP(Tabuľka9[[#This Row],[položka]],#REF!,#REF!)</f>
        <v>#REF!</v>
      </c>
      <c r="I2548" s="15">
        <f>Tabuľka9[[#This Row],[Aktuálna cena v RZ s DPH]]*Tabuľka9[[#This Row],[Priemerný odber za mesiac]]</f>
        <v>0</v>
      </c>
      <c r="K2548" s="17" t="e">
        <f>Tabuľka9[[#This Row],[Cena za MJ s DPH]]*Tabuľka9[[#This Row],[Predpokladaný odber počas 6 mesiacov]]</f>
        <v>#REF!</v>
      </c>
      <c r="L2548" s="1">
        <v>37890221</v>
      </c>
      <c r="M2548" t="e">
        <f>_xlfn.XLOOKUP(Tabuľka9[[#This Row],[IČO]],#REF!,#REF!)</f>
        <v>#REF!</v>
      </c>
      <c r="N2548" t="e">
        <f>_xlfn.XLOOKUP(Tabuľka9[[#This Row],[IČO]],#REF!,#REF!)</f>
        <v>#REF!</v>
      </c>
    </row>
    <row r="2549" spans="1:14" hidden="1" x14ac:dyDescent="0.35">
      <c r="A2549" t="s">
        <v>95</v>
      </c>
      <c r="B2549" t="s">
        <v>187</v>
      </c>
      <c r="C2549" t="s">
        <v>48</v>
      </c>
      <c r="E2549" s="10">
        <f>IF(COUNTIF(cis_DPH!$B$2:$B$84,B2549)&gt;0,D2549*1.1,IF(COUNTIF(cis_DPH!$B$85:$B$171,B2549)&gt;0,D2549*1.2,"chyba"))</f>
        <v>0</v>
      </c>
      <c r="G2549" s="16" t="e">
        <f>_xlfn.XLOOKUP(Tabuľka9[[#This Row],[položka]],#REF!,#REF!)</f>
        <v>#REF!</v>
      </c>
      <c r="I2549" s="15">
        <f>Tabuľka9[[#This Row],[Aktuálna cena v RZ s DPH]]*Tabuľka9[[#This Row],[Priemerný odber za mesiac]]</f>
        <v>0</v>
      </c>
      <c r="K2549" s="17" t="e">
        <f>Tabuľka9[[#This Row],[Cena za MJ s DPH]]*Tabuľka9[[#This Row],[Predpokladaný odber počas 6 mesiacov]]</f>
        <v>#REF!</v>
      </c>
      <c r="L2549" s="1">
        <v>37890221</v>
      </c>
      <c r="M2549" t="e">
        <f>_xlfn.XLOOKUP(Tabuľka9[[#This Row],[IČO]],#REF!,#REF!)</f>
        <v>#REF!</v>
      </c>
      <c r="N2549" t="e">
        <f>_xlfn.XLOOKUP(Tabuľka9[[#This Row],[IČO]],#REF!,#REF!)</f>
        <v>#REF!</v>
      </c>
    </row>
    <row r="2550" spans="1:14" hidden="1" x14ac:dyDescent="0.35">
      <c r="A2550" t="s">
        <v>95</v>
      </c>
      <c r="B2550" t="s">
        <v>188</v>
      </c>
      <c r="C2550" t="s">
        <v>13</v>
      </c>
      <c r="E2550" s="10">
        <f>IF(COUNTIF(cis_DPH!$B$2:$B$84,B2550)&gt;0,D2550*1.1,IF(COUNTIF(cis_DPH!$B$85:$B$171,B2550)&gt;0,D2550*1.2,"chyba"))</f>
        <v>0</v>
      </c>
      <c r="G2550" s="16" t="e">
        <f>_xlfn.XLOOKUP(Tabuľka9[[#This Row],[položka]],#REF!,#REF!)</f>
        <v>#REF!</v>
      </c>
      <c r="I2550" s="15">
        <f>Tabuľka9[[#This Row],[Aktuálna cena v RZ s DPH]]*Tabuľka9[[#This Row],[Priemerný odber za mesiac]]</f>
        <v>0</v>
      </c>
      <c r="K2550" s="17" t="e">
        <f>Tabuľka9[[#This Row],[Cena za MJ s DPH]]*Tabuľka9[[#This Row],[Predpokladaný odber počas 6 mesiacov]]</f>
        <v>#REF!</v>
      </c>
      <c r="L2550" s="1">
        <v>37890221</v>
      </c>
      <c r="M2550" t="e">
        <f>_xlfn.XLOOKUP(Tabuľka9[[#This Row],[IČO]],#REF!,#REF!)</f>
        <v>#REF!</v>
      </c>
      <c r="N2550" t="e">
        <f>_xlfn.XLOOKUP(Tabuľka9[[#This Row],[IČO]],#REF!,#REF!)</f>
        <v>#REF!</v>
      </c>
    </row>
    <row r="2551" spans="1:14" hidden="1" x14ac:dyDescent="0.35">
      <c r="A2551" t="s">
        <v>95</v>
      </c>
      <c r="B2551" t="s">
        <v>189</v>
      </c>
      <c r="C2551" t="s">
        <v>13</v>
      </c>
      <c r="E2551" s="10">
        <f>IF(COUNTIF(cis_DPH!$B$2:$B$84,B2551)&gt;0,D2551*1.1,IF(COUNTIF(cis_DPH!$B$85:$B$171,B2551)&gt;0,D2551*1.2,"chyba"))</f>
        <v>0</v>
      </c>
      <c r="G2551" s="16" t="e">
        <f>_xlfn.XLOOKUP(Tabuľka9[[#This Row],[položka]],#REF!,#REF!)</f>
        <v>#REF!</v>
      </c>
      <c r="I2551" s="15">
        <f>Tabuľka9[[#This Row],[Aktuálna cena v RZ s DPH]]*Tabuľka9[[#This Row],[Priemerný odber za mesiac]]</f>
        <v>0</v>
      </c>
      <c r="K2551" s="17" t="e">
        <f>Tabuľka9[[#This Row],[Cena za MJ s DPH]]*Tabuľka9[[#This Row],[Predpokladaný odber počas 6 mesiacov]]</f>
        <v>#REF!</v>
      </c>
      <c r="L2551" s="1">
        <v>37890221</v>
      </c>
      <c r="M2551" t="e">
        <f>_xlfn.XLOOKUP(Tabuľka9[[#This Row],[IČO]],#REF!,#REF!)</f>
        <v>#REF!</v>
      </c>
      <c r="N2551" t="e">
        <f>_xlfn.XLOOKUP(Tabuľka9[[#This Row],[IČO]],#REF!,#REF!)</f>
        <v>#REF!</v>
      </c>
    </row>
    <row r="2552" spans="1:14" hidden="1" x14ac:dyDescent="0.35">
      <c r="A2552" t="s">
        <v>10</v>
      </c>
      <c r="B2552" t="s">
        <v>11</v>
      </c>
      <c r="C2552" t="s">
        <v>13</v>
      </c>
      <c r="E2552" s="10">
        <f>IF(COUNTIF(cis_DPH!$B$2:$B$84,B2552)&gt;0,D2552*1.1,IF(COUNTIF(cis_DPH!$B$85:$B$171,B2552)&gt;0,D2552*1.2,"chyba"))</f>
        <v>0</v>
      </c>
      <c r="G2552" s="16" t="e">
        <f>_xlfn.XLOOKUP(Tabuľka9[[#This Row],[položka]],#REF!,#REF!)</f>
        <v>#REF!</v>
      </c>
      <c r="I2552" s="15">
        <f>Tabuľka9[[#This Row],[Aktuálna cena v RZ s DPH]]*Tabuľka9[[#This Row],[Priemerný odber za mesiac]]</f>
        <v>0</v>
      </c>
      <c r="K2552" s="17" t="e">
        <f>Tabuľka9[[#This Row],[Cena za MJ s DPH]]*Tabuľka9[[#This Row],[Predpokladaný odber počas 6 mesiacov]]</f>
        <v>#REF!</v>
      </c>
      <c r="L2552" s="1">
        <v>632252</v>
      </c>
      <c r="M2552" t="e">
        <f>_xlfn.XLOOKUP(Tabuľka9[[#This Row],[IČO]],#REF!,#REF!)</f>
        <v>#REF!</v>
      </c>
      <c r="N2552" t="e">
        <f>_xlfn.XLOOKUP(Tabuľka9[[#This Row],[IČO]],#REF!,#REF!)</f>
        <v>#REF!</v>
      </c>
    </row>
    <row r="2553" spans="1:14" hidden="1" x14ac:dyDescent="0.35">
      <c r="A2553" t="s">
        <v>10</v>
      </c>
      <c r="B2553" t="s">
        <v>12</v>
      </c>
      <c r="C2553" t="s">
        <v>13</v>
      </c>
      <c r="E2553" s="10">
        <f>IF(COUNTIF(cis_DPH!$B$2:$B$84,B2553)&gt;0,D2553*1.1,IF(COUNTIF(cis_DPH!$B$85:$B$171,B2553)&gt;0,D2553*1.2,"chyba"))</f>
        <v>0</v>
      </c>
      <c r="G2553" s="16" t="e">
        <f>_xlfn.XLOOKUP(Tabuľka9[[#This Row],[položka]],#REF!,#REF!)</f>
        <v>#REF!</v>
      </c>
      <c r="I2553" s="15">
        <f>Tabuľka9[[#This Row],[Aktuálna cena v RZ s DPH]]*Tabuľka9[[#This Row],[Priemerný odber za mesiac]]</f>
        <v>0</v>
      </c>
      <c r="K2553" s="17" t="e">
        <f>Tabuľka9[[#This Row],[Cena za MJ s DPH]]*Tabuľka9[[#This Row],[Predpokladaný odber počas 6 mesiacov]]</f>
        <v>#REF!</v>
      </c>
      <c r="L2553" s="1">
        <v>632252</v>
      </c>
      <c r="M2553" t="e">
        <f>_xlfn.XLOOKUP(Tabuľka9[[#This Row],[IČO]],#REF!,#REF!)</f>
        <v>#REF!</v>
      </c>
      <c r="N2553" t="e">
        <f>_xlfn.XLOOKUP(Tabuľka9[[#This Row],[IČO]],#REF!,#REF!)</f>
        <v>#REF!</v>
      </c>
    </row>
    <row r="2554" spans="1:14" hidden="1" x14ac:dyDescent="0.35">
      <c r="A2554" t="s">
        <v>10</v>
      </c>
      <c r="B2554" t="s">
        <v>14</v>
      </c>
      <c r="C2554" t="s">
        <v>13</v>
      </c>
      <c r="D2554" s="9">
        <v>1.49</v>
      </c>
      <c r="E2554" s="10">
        <f>IF(COUNTIF(cis_DPH!$B$2:$B$84,B2554)&gt;0,D2554*1.1,IF(COUNTIF(cis_DPH!$B$85:$B$171,B2554)&gt;0,D2554*1.2,"chyba"))</f>
        <v>1.788</v>
      </c>
      <c r="G2554" s="16" t="e">
        <f>_xlfn.XLOOKUP(Tabuľka9[[#This Row],[položka]],#REF!,#REF!)</f>
        <v>#REF!</v>
      </c>
      <c r="H2554">
        <v>61</v>
      </c>
      <c r="I2554" s="15">
        <f>Tabuľka9[[#This Row],[Aktuálna cena v RZ s DPH]]*Tabuľka9[[#This Row],[Priemerný odber za mesiac]]</f>
        <v>109.068</v>
      </c>
      <c r="K2554" s="17" t="e">
        <f>Tabuľka9[[#This Row],[Cena za MJ s DPH]]*Tabuľka9[[#This Row],[Predpokladaný odber počas 6 mesiacov]]</f>
        <v>#REF!</v>
      </c>
      <c r="L2554" s="1">
        <v>632252</v>
      </c>
      <c r="M2554" t="e">
        <f>_xlfn.XLOOKUP(Tabuľka9[[#This Row],[IČO]],#REF!,#REF!)</f>
        <v>#REF!</v>
      </c>
      <c r="N2554" t="e">
        <f>_xlfn.XLOOKUP(Tabuľka9[[#This Row],[IČO]],#REF!,#REF!)</f>
        <v>#REF!</v>
      </c>
    </row>
    <row r="2555" spans="1:14" hidden="1" x14ac:dyDescent="0.35">
      <c r="A2555" t="s">
        <v>10</v>
      </c>
      <c r="B2555" t="s">
        <v>15</v>
      </c>
      <c r="C2555" t="s">
        <v>13</v>
      </c>
      <c r="D2555" s="9">
        <v>0.55000000000000004</v>
      </c>
      <c r="E2555" s="10">
        <f>IF(COUNTIF(cis_DPH!$B$2:$B$84,B2555)&gt;0,D2555*1.1,IF(COUNTIF(cis_DPH!$B$85:$B$171,B2555)&gt;0,D2555*1.2,"chyba"))</f>
        <v>0.60500000000000009</v>
      </c>
      <c r="G2555" s="16" t="e">
        <f>_xlfn.XLOOKUP(Tabuľka9[[#This Row],[položka]],#REF!,#REF!)</f>
        <v>#REF!</v>
      </c>
      <c r="H2555">
        <v>170</v>
      </c>
      <c r="I2555" s="15">
        <f>Tabuľka9[[#This Row],[Aktuálna cena v RZ s DPH]]*Tabuľka9[[#This Row],[Priemerný odber za mesiac]]</f>
        <v>102.85000000000002</v>
      </c>
      <c r="K2555" s="17" t="e">
        <f>Tabuľka9[[#This Row],[Cena za MJ s DPH]]*Tabuľka9[[#This Row],[Predpokladaný odber počas 6 mesiacov]]</f>
        <v>#REF!</v>
      </c>
      <c r="L2555" s="1">
        <v>632252</v>
      </c>
      <c r="M2555" t="e">
        <f>_xlfn.XLOOKUP(Tabuľka9[[#This Row],[IČO]],#REF!,#REF!)</f>
        <v>#REF!</v>
      </c>
      <c r="N2555" t="e">
        <f>_xlfn.XLOOKUP(Tabuľka9[[#This Row],[IČO]],#REF!,#REF!)</f>
        <v>#REF!</v>
      </c>
    </row>
    <row r="2556" spans="1:14" hidden="1" x14ac:dyDescent="0.35">
      <c r="A2556" t="s">
        <v>10</v>
      </c>
      <c r="B2556" t="s">
        <v>16</v>
      </c>
      <c r="C2556" t="s">
        <v>13</v>
      </c>
      <c r="E2556" s="10">
        <f>IF(COUNTIF(cis_DPH!$B$2:$B$84,B2556)&gt;0,D2556*1.1,IF(COUNTIF(cis_DPH!$B$85:$B$171,B2556)&gt;0,D2556*1.2,"chyba"))</f>
        <v>0</v>
      </c>
      <c r="G2556" s="16" t="e">
        <f>_xlfn.XLOOKUP(Tabuľka9[[#This Row],[položka]],#REF!,#REF!)</f>
        <v>#REF!</v>
      </c>
      <c r="I2556" s="15">
        <f>Tabuľka9[[#This Row],[Aktuálna cena v RZ s DPH]]*Tabuľka9[[#This Row],[Priemerný odber za mesiac]]</f>
        <v>0</v>
      </c>
      <c r="K2556" s="17" t="e">
        <f>Tabuľka9[[#This Row],[Cena za MJ s DPH]]*Tabuľka9[[#This Row],[Predpokladaný odber počas 6 mesiacov]]</f>
        <v>#REF!</v>
      </c>
      <c r="L2556" s="1">
        <v>632252</v>
      </c>
      <c r="M2556" t="e">
        <f>_xlfn.XLOOKUP(Tabuľka9[[#This Row],[IČO]],#REF!,#REF!)</f>
        <v>#REF!</v>
      </c>
      <c r="N2556" t="e">
        <f>_xlfn.XLOOKUP(Tabuľka9[[#This Row],[IČO]],#REF!,#REF!)</f>
        <v>#REF!</v>
      </c>
    </row>
    <row r="2557" spans="1:14" hidden="1" x14ac:dyDescent="0.35">
      <c r="A2557" t="s">
        <v>10</v>
      </c>
      <c r="B2557" t="s">
        <v>17</v>
      </c>
      <c r="C2557" t="s">
        <v>13</v>
      </c>
      <c r="E2557" s="10">
        <f>IF(COUNTIF(cis_DPH!$B$2:$B$84,B2557)&gt;0,D2557*1.1,IF(COUNTIF(cis_DPH!$B$85:$B$171,B2557)&gt;0,D2557*1.2,"chyba"))</f>
        <v>0</v>
      </c>
      <c r="G2557" s="16" t="e">
        <f>_xlfn.XLOOKUP(Tabuľka9[[#This Row],[položka]],#REF!,#REF!)</f>
        <v>#REF!</v>
      </c>
      <c r="I2557" s="15">
        <f>Tabuľka9[[#This Row],[Aktuálna cena v RZ s DPH]]*Tabuľka9[[#This Row],[Priemerný odber za mesiac]]</f>
        <v>0</v>
      </c>
      <c r="K2557" s="17" t="e">
        <f>Tabuľka9[[#This Row],[Cena za MJ s DPH]]*Tabuľka9[[#This Row],[Predpokladaný odber počas 6 mesiacov]]</f>
        <v>#REF!</v>
      </c>
      <c r="L2557" s="1">
        <v>632252</v>
      </c>
      <c r="M2557" t="e">
        <f>_xlfn.XLOOKUP(Tabuľka9[[#This Row],[IČO]],#REF!,#REF!)</f>
        <v>#REF!</v>
      </c>
      <c r="N2557" t="e">
        <f>_xlfn.XLOOKUP(Tabuľka9[[#This Row],[IČO]],#REF!,#REF!)</f>
        <v>#REF!</v>
      </c>
    </row>
    <row r="2558" spans="1:14" hidden="1" x14ac:dyDescent="0.35">
      <c r="A2558" t="s">
        <v>10</v>
      </c>
      <c r="B2558" t="s">
        <v>18</v>
      </c>
      <c r="C2558" t="s">
        <v>19</v>
      </c>
      <c r="D2558" s="9">
        <v>0.5</v>
      </c>
      <c r="E2558" s="10">
        <f>IF(COUNTIF(cis_DPH!$B$2:$B$84,B2558)&gt;0,D2558*1.1,IF(COUNTIF(cis_DPH!$B$85:$B$171,B2558)&gt;0,D2558*1.2,"chyba"))</f>
        <v>0.55000000000000004</v>
      </c>
      <c r="G2558" s="16" t="e">
        <f>_xlfn.XLOOKUP(Tabuľka9[[#This Row],[položka]],#REF!,#REF!)</f>
        <v>#REF!</v>
      </c>
      <c r="H2558">
        <v>30</v>
      </c>
      <c r="I2558" s="15">
        <f>Tabuľka9[[#This Row],[Aktuálna cena v RZ s DPH]]*Tabuľka9[[#This Row],[Priemerný odber za mesiac]]</f>
        <v>16.5</v>
      </c>
      <c r="K2558" s="17" t="e">
        <f>Tabuľka9[[#This Row],[Cena za MJ s DPH]]*Tabuľka9[[#This Row],[Predpokladaný odber počas 6 mesiacov]]</f>
        <v>#REF!</v>
      </c>
      <c r="L2558" s="1">
        <v>632252</v>
      </c>
      <c r="M2558" t="e">
        <f>_xlfn.XLOOKUP(Tabuľka9[[#This Row],[IČO]],#REF!,#REF!)</f>
        <v>#REF!</v>
      </c>
      <c r="N2558" t="e">
        <f>_xlfn.XLOOKUP(Tabuľka9[[#This Row],[IČO]],#REF!,#REF!)</f>
        <v>#REF!</v>
      </c>
    </row>
    <row r="2559" spans="1:14" hidden="1" x14ac:dyDescent="0.35">
      <c r="A2559" t="s">
        <v>10</v>
      </c>
      <c r="B2559" t="s">
        <v>20</v>
      </c>
      <c r="C2559" t="s">
        <v>13</v>
      </c>
      <c r="D2559" s="9">
        <v>3.5</v>
      </c>
      <c r="E2559" s="10">
        <f>IF(COUNTIF(cis_DPH!$B$2:$B$84,B2559)&gt;0,D2559*1.1,IF(COUNTIF(cis_DPH!$B$85:$B$171,B2559)&gt;0,D2559*1.2,"chyba"))</f>
        <v>3.8500000000000005</v>
      </c>
      <c r="G2559" s="16" t="e">
        <f>_xlfn.XLOOKUP(Tabuľka9[[#This Row],[položka]],#REF!,#REF!)</f>
        <v>#REF!</v>
      </c>
      <c r="H2559">
        <v>7</v>
      </c>
      <c r="I2559" s="15">
        <f>Tabuľka9[[#This Row],[Aktuálna cena v RZ s DPH]]*Tabuľka9[[#This Row],[Priemerný odber za mesiac]]</f>
        <v>26.950000000000003</v>
      </c>
      <c r="K2559" s="17" t="e">
        <f>Tabuľka9[[#This Row],[Cena za MJ s DPH]]*Tabuľka9[[#This Row],[Predpokladaný odber počas 6 mesiacov]]</f>
        <v>#REF!</v>
      </c>
      <c r="L2559" s="1">
        <v>632252</v>
      </c>
      <c r="M2559" t="e">
        <f>_xlfn.XLOOKUP(Tabuľka9[[#This Row],[IČO]],#REF!,#REF!)</f>
        <v>#REF!</v>
      </c>
      <c r="N2559" t="e">
        <f>_xlfn.XLOOKUP(Tabuľka9[[#This Row],[IČO]],#REF!,#REF!)</f>
        <v>#REF!</v>
      </c>
    </row>
    <row r="2560" spans="1:14" hidden="1" x14ac:dyDescent="0.35">
      <c r="A2560" t="s">
        <v>10</v>
      </c>
      <c r="B2560" t="s">
        <v>21</v>
      </c>
      <c r="C2560" t="s">
        <v>13</v>
      </c>
      <c r="E2560" s="10">
        <f>IF(COUNTIF(cis_DPH!$B$2:$B$84,B2560)&gt;0,D2560*1.1,IF(COUNTIF(cis_DPH!$B$85:$B$171,B2560)&gt;0,D2560*1.2,"chyba"))</f>
        <v>0</v>
      </c>
      <c r="G2560" s="16" t="e">
        <f>_xlfn.XLOOKUP(Tabuľka9[[#This Row],[položka]],#REF!,#REF!)</f>
        <v>#REF!</v>
      </c>
      <c r="I2560" s="15">
        <f>Tabuľka9[[#This Row],[Aktuálna cena v RZ s DPH]]*Tabuľka9[[#This Row],[Priemerný odber za mesiac]]</f>
        <v>0</v>
      </c>
      <c r="K2560" s="17" t="e">
        <f>Tabuľka9[[#This Row],[Cena za MJ s DPH]]*Tabuľka9[[#This Row],[Predpokladaný odber počas 6 mesiacov]]</f>
        <v>#REF!</v>
      </c>
      <c r="L2560" s="1">
        <v>632252</v>
      </c>
      <c r="M2560" t="e">
        <f>_xlfn.XLOOKUP(Tabuľka9[[#This Row],[IČO]],#REF!,#REF!)</f>
        <v>#REF!</v>
      </c>
      <c r="N2560" t="e">
        <f>_xlfn.XLOOKUP(Tabuľka9[[#This Row],[IČO]],#REF!,#REF!)</f>
        <v>#REF!</v>
      </c>
    </row>
    <row r="2561" spans="1:14" hidden="1" x14ac:dyDescent="0.35">
      <c r="A2561" t="s">
        <v>10</v>
      </c>
      <c r="B2561" t="s">
        <v>22</v>
      </c>
      <c r="C2561" t="s">
        <v>13</v>
      </c>
      <c r="E2561" s="10">
        <f>IF(COUNTIF(cis_DPH!$B$2:$B$84,B2561)&gt;0,D2561*1.1,IF(COUNTIF(cis_DPH!$B$85:$B$171,B2561)&gt;0,D2561*1.2,"chyba"))</f>
        <v>0</v>
      </c>
      <c r="G2561" s="16" t="e">
        <f>_xlfn.XLOOKUP(Tabuľka9[[#This Row],[položka]],#REF!,#REF!)</f>
        <v>#REF!</v>
      </c>
      <c r="I2561" s="15">
        <f>Tabuľka9[[#This Row],[Aktuálna cena v RZ s DPH]]*Tabuľka9[[#This Row],[Priemerný odber za mesiac]]</f>
        <v>0</v>
      </c>
      <c r="K2561" s="17" t="e">
        <f>Tabuľka9[[#This Row],[Cena za MJ s DPH]]*Tabuľka9[[#This Row],[Predpokladaný odber počas 6 mesiacov]]</f>
        <v>#REF!</v>
      </c>
      <c r="L2561" s="1">
        <v>632252</v>
      </c>
      <c r="M2561" t="e">
        <f>_xlfn.XLOOKUP(Tabuľka9[[#This Row],[IČO]],#REF!,#REF!)</f>
        <v>#REF!</v>
      </c>
      <c r="N2561" t="e">
        <f>_xlfn.XLOOKUP(Tabuľka9[[#This Row],[IČO]],#REF!,#REF!)</f>
        <v>#REF!</v>
      </c>
    </row>
    <row r="2562" spans="1:14" hidden="1" x14ac:dyDescent="0.35">
      <c r="A2562" t="s">
        <v>10</v>
      </c>
      <c r="B2562" t="s">
        <v>23</v>
      </c>
      <c r="C2562" t="s">
        <v>13</v>
      </c>
      <c r="E2562" s="10">
        <f>IF(COUNTIF(cis_DPH!$B$2:$B$84,B2562)&gt;0,D2562*1.1,IF(COUNTIF(cis_DPH!$B$85:$B$171,B2562)&gt;0,D2562*1.2,"chyba"))</f>
        <v>0</v>
      </c>
      <c r="G2562" s="16" t="e">
        <f>_xlfn.XLOOKUP(Tabuľka9[[#This Row],[položka]],#REF!,#REF!)</f>
        <v>#REF!</v>
      </c>
      <c r="I2562" s="15">
        <f>Tabuľka9[[#This Row],[Aktuálna cena v RZ s DPH]]*Tabuľka9[[#This Row],[Priemerný odber za mesiac]]</f>
        <v>0</v>
      </c>
      <c r="K2562" s="17" t="e">
        <f>Tabuľka9[[#This Row],[Cena za MJ s DPH]]*Tabuľka9[[#This Row],[Predpokladaný odber počas 6 mesiacov]]</f>
        <v>#REF!</v>
      </c>
      <c r="L2562" s="1">
        <v>632252</v>
      </c>
      <c r="M2562" t="e">
        <f>_xlfn.XLOOKUP(Tabuľka9[[#This Row],[IČO]],#REF!,#REF!)</f>
        <v>#REF!</v>
      </c>
      <c r="N2562" t="e">
        <f>_xlfn.XLOOKUP(Tabuľka9[[#This Row],[IČO]],#REF!,#REF!)</f>
        <v>#REF!</v>
      </c>
    </row>
    <row r="2563" spans="1:14" hidden="1" x14ac:dyDescent="0.35">
      <c r="A2563" t="s">
        <v>10</v>
      </c>
      <c r="B2563" t="s">
        <v>24</v>
      </c>
      <c r="C2563" t="s">
        <v>25</v>
      </c>
      <c r="E2563" s="10">
        <f>IF(COUNTIF(cis_DPH!$B$2:$B$84,B2563)&gt;0,D2563*1.1,IF(COUNTIF(cis_DPH!$B$85:$B$171,B2563)&gt;0,D2563*1.2,"chyba"))</f>
        <v>0</v>
      </c>
      <c r="G2563" s="16" t="e">
        <f>_xlfn.XLOOKUP(Tabuľka9[[#This Row],[položka]],#REF!,#REF!)</f>
        <v>#REF!</v>
      </c>
      <c r="I2563" s="15">
        <f>Tabuľka9[[#This Row],[Aktuálna cena v RZ s DPH]]*Tabuľka9[[#This Row],[Priemerný odber za mesiac]]</f>
        <v>0</v>
      </c>
      <c r="K2563" s="17" t="e">
        <f>Tabuľka9[[#This Row],[Cena za MJ s DPH]]*Tabuľka9[[#This Row],[Predpokladaný odber počas 6 mesiacov]]</f>
        <v>#REF!</v>
      </c>
      <c r="L2563" s="1">
        <v>632252</v>
      </c>
      <c r="M2563" t="e">
        <f>_xlfn.XLOOKUP(Tabuľka9[[#This Row],[IČO]],#REF!,#REF!)</f>
        <v>#REF!</v>
      </c>
      <c r="N2563" t="e">
        <f>_xlfn.XLOOKUP(Tabuľka9[[#This Row],[IČO]],#REF!,#REF!)</f>
        <v>#REF!</v>
      </c>
    </row>
    <row r="2564" spans="1:14" hidden="1" x14ac:dyDescent="0.35">
      <c r="A2564" t="s">
        <v>10</v>
      </c>
      <c r="B2564" t="s">
        <v>26</v>
      </c>
      <c r="C2564" t="s">
        <v>13</v>
      </c>
      <c r="E2564" s="10">
        <f>IF(COUNTIF(cis_DPH!$B$2:$B$84,B2564)&gt;0,D2564*1.1,IF(COUNTIF(cis_DPH!$B$85:$B$171,B2564)&gt;0,D2564*1.2,"chyba"))</f>
        <v>0</v>
      </c>
      <c r="G2564" s="16" t="e">
        <f>_xlfn.XLOOKUP(Tabuľka9[[#This Row],[položka]],#REF!,#REF!)</f>
        <v>#REF!</v>
      </c>
      <c r="I2564" s="15">
        <f>Tabuľka9[[#This Row],[Aktuálna cena v RZ s DPH]]*Tabuľka9[[#This Row],[Priemerný odber za mesiac]]</f>
        <v>0</v>
      </c>
      <c r="K2564" s="17" t="e">
        <f>Tabuľka9[[#This Row],[Cena za MJ s DPH]]*Tabuľka9[[#This Row],[Predpokladaný odber počas 6 mesiacov]]</f>
        <v>#REF!</v>
      </c>
      <c r="L2564" s="1">
        <v>632252</v>
      </c>
      <c r="M2564" t="e">
        <f>_xlfn.XLOOKUP(Tabuľka9[[#This Row],[IČO]],#REF!,#REF!)</f>
        <v>#REF!</v>
      </c>
      <c r="N2564" t="e">
        <f>_xlfn.XLOOKUP(Tabuľka9[[#This Row],[IČO]],#REF!,#REF!)</f>
        <v>#REF!</v>
      </c>
    </row>
    <row r="2565" spans="1:14" hidden="1" x14ac:dyDescent="0.35">
      <c r="A2565" t="s">
        <v>10</v>
      </c>
      <c r="B2565" t="s">
        <v>27</v>
      </c>
      <c r="C2565" t="s">
        <v>13</v>
      </c>
      <c r="D2565" s="9">
        <v>2</v>
      </c>
      <c r="E2565" s="10">
        <f>IF(COUNTIF(cis_DPH!$B$2:$B$84,B2565)&gt;0,D2565*1.1,IF(COUNTIF(cis_DPH!$B$85:$B$171,B2565)&gt;0,D2565*1.2,"chyba"))</f>
        <v>2.4</v>
      </c>
      <c r="G2565" s="16" t="e">
        <f>_xlfn.XLOOKUP(Tabuľka9[[#This Row],[položka]],#REF!,#REF!)</f>
        <v>#REF!</v>
      </c>
      <c r="H2565">
        <v>20</v>
      </c>
      <c r="I2565" s="15">
        <f>Tabuľka9[[#This Row],[Aktuálna cena v RZ s DPH]]*Tabuľka9[[#This Row],[Priemerný odber za mesiac]]</f>
        <v>48</v>
      </c>
      <c r="K2565" s="17" t="e">
        <f>Tabuľka9[[#This Row],[Cena za MJ s DPH]]*Tabuľka9[[#This Row],[Predpokladaný odber počas 6 mesiacov]]</f>
        <v>#REF!</v>
      </c>
      <c r="L2565" s="1">
        <v>632252</v>
      </c>
      <c r="M2565" t="e">
        <f>_xlfn.XLOOKUP(Tabuľka9[[#This Row],[IČO]],#REF!,#REF!)</f>
        <v>#REF!</v>
      </c>
      <c r="N2565" t="e">
        <f>_xlfn.XLOOKUP(Tabuľka9[[#This Row],[IČO]],#REF!,#REF!)</f>
        <v>#REF!</v>
      </c>
    </row>
    <row r="2566" spans="1:14" hidden="1" x14ac:dyDescent="0.35">
      <c r="A2566" t="s">
        <v>10</v>
      </c>
      <c r="B2566" t="s">
        <v>28</v>
      </c>
      <c r="C2566" t="s">
        <v>13</v>
      </c>
      <c r="E2566" s="10">
        <f>IF(COUNTIF(cis_DPH!$B$2:$B$84,B2566)&gt;0,D2566*1.1,IF(COUNTIF(cis_DPH!$B$85:$B$171,B2566)&gt;0,D2566*1.2,"chyba"))</f>
        <v>0</v>
      </c>
      <c r="G2566" s="16" t="e">
        <f>_xlfn.XLOOKUP(Tabuľka9[[#This Row],[položka]],#REF!,#REF!)</f>
        <v>#REF!</v>
      </c>
      <c r="I2566" s="15">
        <f>Tabuľka9[[#This Row],[Aktuálna cena v RZ s DPH]]*Tabuľka9[[#This Row],[Priemerný odber za mesiac]]</f>
        <v>0</v>
      </c>
      <c r="K2566" s="17" t="e">
        <f>Tabuľka9[[#This Row],[Cena za MJ s DPH]]*Tabuľka9[[#This Row],[Predpokladaný odber počas 6 mesiacov]]</f>
        <v>#REF!</v>
      </c>
      <c r="L2566" s="1">
        <v>632252</v>
      </c>
      <c r="M2566" t="e">
        <f>_xlfn.XLOOKUP(Tabuľka9[[#This Row],[IČO]],#REF!,#REF!)</f>
        <v>#REF!</v>
      </c>
      <c r="N2566" t="e">
        <f>_xlfn.XLOOKUP(Tabuľka9[[#This Row],[IČO]],#REF!,#REF!)</f>
        <v>#REF!</v>
      </c>
    </row>
    <row r="2567" spans="1:14" hidden="1" x14ac:dyDescent="0.35">
      <c r="A2567" t="s">
        <v>10</v>
      </c>
      <c r="B2567" t="s">
        <v>29</v>
      </c>
      <c r="C2567" t="s">
        <v>13</v>
      </c>
      <c r="D2567" s="9">
        <v>1.29</v>
      </c>
      <c r="E2567" s="10">
        <f>IF(COUNTIF(cis_DPH!$B$2:$B$84,B2567)&gt;0,D2567*1.1,IF(COUNTIF(cis_DPH!$B$85:$B$171,B2567)&gt;0,D2567*1.2,"chyba"))</f>
        <v>1.4190000000000003</v>
      </c>
      <c r="G2567" s="16" t="e">
        <f>_xlfn.XLOOKUP(Tabuľka9[[#This Row],[položka]],#REF!,#REF!)</f>
        <v>#REF!</v>
      </c>
      <c r="H2567">
        <v>38</v>
      </c>
      <c r="I2567" s="15">
        <f>Tabuľka9[[#This Row],[Aktuálna cena v RZ s DPH]]*Tabuľka9[[#This Row],[Priemerný odber za mesiac]]</f>
        <v>53.922000000000011</v>
      </c>
      <c r="K2567" s="17" t="e">
        <f>Tabuľka9[[#This Row],[Cena za MJ s DPH]]*Tabuľka9[[#This Row],[Predpokladaný odber počas 6 mesiacov]]</f>
        <v>#REF!</v>
      </c>
      <c r="L2567" s="1">
        <v>632252</v>
      </c>
      <c r="M2567" t="e">
        <f>_xlfn.XLOOKUP(Tabuľka9[[#This Row],[IČO]],#REF!,#REF!)</f>
        <v>#REF!</v>
      </c>
      <c r="N2567" t="e">
        <f>_xlfn.XLOOKUP(Tabuľka9[[#This Row],[IČO]],#REF!,#REF!)</f>
        <v>#REF!</v>
      </c>
    </row>
    <row r="2568" spans="1:14" hidden="1" x14ac:dyDescent="0.35">
      <c r="A2568" t="s">
        <v>10</v>
      </c>
      <c r="B2568" t="s">
        <v>30</v>
      </c>
      <c r="C2568" t="s">
        <v>13</v>
      </c>
      <c r="D2568" s="9">
        <v>0.75</v>
      </c>
      <c r="E2568" s="10">
        <f>IF(COUNTIF(cis_DPH!$B$2:$B$84,B2568)&gt;0,D2568*1.1,IF(COUNTIF(cis_DPH!$B$85:$B$171,B2568)&gt;0,D2568*1.2,"chyba"))</f>
        <v>0.82500000000000007</v>
      </c>
      <c r="G2568" s="16" t="e">
        <f>_xlfn.XLOOKUP(Tabuľka9[[#This Row],[položka]],#REF!,#REF!)</f>
        <v>#REF!</v>
      </c>
      <c r="H2568">
        <v>260</v>
      </c>
      <c r="I2568" s="15">
        <f>Tabuľka9[[#This Row],[Aktuálna cena v RZ s DPH]]*Tabuľka9[[#This Row],[Priemerný odber za mesiac]]</f>
        <v>214.50000000000003</v>
      </c>
      <c r="K2568" s="17" t="e">
        <f>Tabuľka9[[#This Row],[Cena za MJ s DPH]]*Tabuľka9[[#This Row],[Predpokladaný odber počas 6 mesiacov]]</f>
        <v>#REF!</v>
      </c>
      <c r="L2568" s="1">
        <v>632252</v>
      </c>
      <c r="M2568" t="e">
        <f>_xlfn.XLOOKUP(Tabuľka9[[#This Row],[IČO]],#REF!,#REF!)</f>
        <v>#REF!</v>
      </c>
      <c r="N2568" t="e">
        <f>_xlfn.XLOOKUP(Tabuľka9[[#This Row],[IČO]],#REF!,#REF!)</f>
        <v>#REF!</v>
      </c>
    </row>
    <row r="2569" spans="1:14" hidden="1" x14ac:dyDescent="0.35">
      <c r="A2569" t="s">
        <v>10</v>
      </c>
      <c r="B2569" t="s">
        <v>31</v>
      </c>
      <c r="C2569" t="s">
        <v>13</v>
      </c>
      <c r="D2569" s="9">
        <v>0.75</v>
      </c>
      <c r="E2569" s="10">
        <f>IF(COUNTIF(cis_DPH!$B$2:$B$84,B2569)&gt;0,D2569*1.1,IF(COUNTIF(cis_DPH!$B$85:$B$171,B2569)&gt;0,D2569*1.2,"chyba"))</f>
        <v>0.82500000000000007</v>
      </c>
      <c r="G2569" s="16" t="e">
        <f>_xlfn.XLOOKUP(Tabuľka9[[#This Row],[položka]],#REF!,#REF!)</f>
        <v>#REF!</v>
      </c>
      <c r="H2569">
        <v>250</v>
      </c>
      <c r="I2569" s="15">
        <f>Tabuľka9[[#This Row],[Aktuálna cena v RZ s DPH]]*Tabuľka9[[#This Row],[Priemerný odber za mesiac]]</f>
        <v>206.25000000000003</v>
      </c>
      <c r="K2569" s="17" t="e">
        <f>Tabuľka9[[#This Row],[Cena za MJ s DPH]]*Tabuľka9[[#This Row],[Predpokladaný odber počas 6 mesiacov]]</f>
        <v>#REF!</v>
      </c>
      <c r="L2569" s="1">
        <v>632252</v>
      </c>
      <c r="M2569" t="e">
        <f>_xlfn.XLOOKUP(Tabuľka9[[#This Row],[IČO]],#REF!,#REF!)</f>
        <v>#REF!</v>
      </c>
      <c r="N2569" t="e">
        <f>_xlfn.XLOOKUP(Tabuľka9[[#This Row],[IČO]],#REF!,#REF!)</f>
        <v>#REF!</v>
      </c>
    </row>
    <row r="2570" spans="1:14" hidden="1" x14ac:dyDescent="0.35">
      <c r="A2570" t="s">
        <v>10</v>
      </c>
      <c r="B2570" t="s">
        <v>32</v>
      </c>
      <c r="C2570" t="s">
        <v>19</v>
      </c>
      <c r="E2570" s="10">
        <f>IF(COUNTIF(cis_DPH!$B$2:$B$84,B2570)&gt;0,D2570*1.1,IF(COUNTIF(cis_DPH!$B$85:$B$171,B2570)&gt;0,D2570*1.2,"chyba"))</f>
        <v>0</v>
      </c>
      <c r="G2570" s="16" t="e">
        <f>_xlfn.XLOOKUP(Tabuľka9[[#This Row],[položka]],#REF!,#REF!)</f>
        <v>#REF!</v>
      </c>
      <c r="I2570" s="15">
        <f>Tabuľka9[[#This Row],[Aktuálna cena v RZ s DPH]]*Tabuľka9[[#This Row],[Priemerný odber za mesiac]]</f>
        <v>0</v>
      </c>
      <c r="K2570" s="17" t="e">
        <f>Tabuľka9[[#This Row],[Cena za MJ s DPH]]*Tabuľka9[[#This Row],[Predpokladaný odber počas 6 mesiacov]]</f>
        <v>#REF!</v>
      </c>
      <c r="L2570" s="1">
        <v>632252</v>
      </c>
      <c r="M2570" t="e">
        <f>_xlfn.XLOOKUP(Tabuľka9[[#This Row],[IČO]],#REF!,#REF!)</f>
        <v>#REF!</v>
      </c>
      <c r="N2570" t="e">
        <f>_xlfn.XLOOKUP(Tabuľka9[[#This Row],[IČO]],#REF!,#REF!)</f>
        <v>#REF!</v>
      </c>
    </row>
    <row r="2571" spans="1:14" hidden="1" x14ac:dyDescent="0.35">
      <c r="A2571" t="s">
        <v>10</v>
      </c>
      <c r="B2571" t="s">
        <v>33</v>
      </c>
      <c r="C2571" t="s">
        <v>13</v>
      </c>
      <c r="D2571" s="9">
        <v>0.65</v>
      </c>
      <c r="E2571" s="10">
        <f>IF(COUNTIF(cis_DPH!$B$2:$B$84,B2571)&gt;0,D2571*1.1,IF(COUNTIF(cis_DPH!$B$85:$B$171,B2571)&gt;0,D2571*1.2,"chyba"))</f>
        <v>0.71500000000000008</v>
      </c>
      <c r="G2571" s="16" t="e">
        <f>_xlfn.XLOOKUP(Tabuľka9[[#This Row],[položka]],#REF!,#REF!)</f>
        <v>#REF!</v>
      </c>
      <c r="H2571">
        <v>12</v>
      </c>
      <c r="I2571" s="15">
        <f>Tabuľka9[[#This Row],[Aktuálna cena v RZ s DPH]]*Tabuľka9[[#This Row],[Priemerný odber za mesiac]]</f>
        <v>8.5800000000000018</v>
      </c>
      <c r="K2571" s="17" t="e">
        <f>Tabuľka9[[#This Row],[Cena za MJ s DPH]]*Tabuľka9[[#This Row],[Predpokladaný odber počas 6 mesiacov]]</f>
        <v>#REF!</v>
      </c>
      <c r="L2571" s="1">
        <v>632252</v>
      </c>
      <c r="M2571" t="e">
        <f>_xlfn.XLOOKUP(Tabuľka9[[#This Row],[IČO]],#REF!,#REF!)</f>
        <v>#REF!</v>
      </c>
      <c r="N2571" t="e">
        <f>_xlfn.XLOOKUP(Tabuľka9[[#This Row],[IČO]],#REF!,#REF!)</f>
        <v>#REF!</v>
      </c>
    </row>
    <row r="2572" spans="1:14" hidden="1" x14ac:dyDescent="0.35">
      <c r="A2572" t="s">
        <v>10</v>
      </c>
      <c r="B2572" t="s">
        <v>34</v>
      </c>
      <c r="C2572" t="s">
        <v>13</v>
      </c>
      <c r="D2572" s="9">
        <v>0.75</v>
      </c>
      <c r="E2572" s="10">
        <f>IF(COUNTIF(cis_DPH!$B$2:$B$84,B2572)&gt;0,D2572*1.1,IF(COUNTIF(cis_DPH!$B$85:$B$171,B2572)&gt;0,D2572*1.2,"chyba"))</f>
        <v>0.82500000000000007</v>
      </c>
      <c r="G2572" s="16" t="e">
        <f>_xlfn.XLOOKUP(Tabuľka9[[#This Row],[položka]],#REF!,#REF!)</f>
        <v>#REF!</v>
      </c>
      <c r="H2572">
        <v>15</v>
      </c>
      <c r="I2572" s="15">
        <f>Tabuľka9[[#This Row],[Aktuálna cena v RZ s DPH]]*Tabuľka9[[#This Row],[Priemerný odber za mesiac]]</f>
        <v>12.375000000000002</v>
      </c>
      <c r="K2572" s="17" t="e">
        <f>Tabuľka9[[#This Row],[Cena za MJ s DPH]]*Tabuľka9[[#This Row],[Predpokladaný odber počas 6 mesiacov]]</f>
        <v>#REF!</v>
      </c>
      <c r="L2572" s="1">
        <v>632252</v>
      </c>
      <c r="M2572" t="e">
        <f>_xlfn.XLOOKUP(Tabuľka9[[#This Row],[IČO]],#REF!,#REF!)</f>
        <v>#REF!</v>
      </c>
      <c r="N2572" t="e">
        <f>_xlfn.XLOOKUP(Tabuľka9[[#This Row],[IČO]],#REF!,#REF!)</f>
        <v>#REF!</v>
      </c>
    </row>
    <row r="2573" spans="1:14" hidden="1" x14ac:dyDescent="0.35">
      <c r="A2573" t="s">
        <v>10</v>
      </c>
      <c r="B2573" t="s">
        <v>35</v>
      </c>
      <c r="C2573" t="s">
        <v>13</v>
      </c>
      <c r="D2573" s="9">
        <v>0.9</v>
      </c>
      <c r="E2573" s="10">
        <f>IF(COUNTIF(cis_DPH!$B$2:$B$84,B2573)&gt;0,D2573*1.1,IF(COUNTIF(cis_DPH!$B$85:$B$171,B2573)&gt;0,D2573*1.2,"chyba"))</f>
        <v>0.9900000000000001</v>
      </c>
      <c r="G2573" s="16" t="e">
        <f>_xlfn.XLOOKUP(Tabuľka9[[#This Row],[položka]],#REF!,#REF!)</f>
        <v>#REF!</v>
      </c>
      <c r="H2573">
        <v>25</v>
      </c>
      <c r="I2573" s="15">
        <f>Tabuľka9[[#This Row],[Aktuálna cena v RZ s DPH]]*Tabuľka9[[#This Row],[Priemerný odber za mesiac]]</f>
        <v>24.750000000000004</v>
      </c>
      <c r="K2573" s="17" t="e">
        <f>Tabuľka9[[#This Row],[Cena za MJ s DPH]]*Tabuľka9[[#This Row],[Predpokladaný odber počas 6 mesiacov]]</f>
        <v>#REF!</v>
      </c>
      <c r="L2573" s="1">
        <v>632252</v>
      </c>
      <c r="M2573" t="e">
        <f>_xlfn.XLOOKUP(Tabuľka9[[#This Row],[IČO]],#REF!,#REF!)</f>
        <v>#REF!</v>
      </c>
      <c r="N2573" t="e">
        <f>_xlfn.XLOOKUP(Tabuľka9[[#This Row],[IČO]],#REF!,#REF!)</f>
        <v>#REF!</v>
      </c>
    </row>
    <row r="2574" spans="1:14" hidden="1" x14ac:dyDescent="0.35">
      <c r="A2574" t="s">
        <v>10</v>
      </c>
      <c r="B2574" t="s">
        <v>36</v>
      </c>
      <c r="C2574" t="s">
        <v>13</v>
      </c>
      <c r="E2574" s="10">
        <f>IF(COUNTIF(cis_DPH!$B$2:$B$84,B2574)&gt;0,D2574*1.1,IF(COUNTIF(cis_DPH!$B$85:$B$171,B2574)&gt;0,D2574*1.2,"chyba"))</f>
        <v>0</v>
      </c>
      <c r="G2574" s="16" t="e">
        <f>_xlfn.XLOOKUP(Tabuľka9[[#This Row],[položka]],#REF!,#REF!)</f>
        <v>#REF!</v>
      </c>
      <c r="I2574" s="15">
        <f>Tabuľka9[[#This Row],[Aktuálna cena v RZ s DPH]]*Tabuľka9[[#This Row],[Priemerný odber za mesiac]]</f>
        <v>0</v>
      </c>
      <c r="K2574" s="17" t="e">
        <f>Tabuľka9[[#This Row],[Cena za MJ s DPH]]*Tabuľka9[[#This Row],[Predpokladaný odber počas 6 mesiacov]]</f>
        <v>#REF!</v>
      </c>
      <c r="L2574" s="1">
        <v>632252</v>
      </c>
      <c r="M2574" t="e">
        <f>_xlfn.XLOOKUP(Tabuľka9[[#This Row],[IČO]],#REF!,#REF!)</f>
        <v>#REF!</v>
      </c>
      <c r="N2574" t="e">
        <f>_xlfn.XLOOKUP(Tabuľka9[[#This Row],[IČO]],#REF!,#REF!)</f>
        <v>#REF!</v>
      </c>
    </row>
    <row r="2575" spans="1:14" hidden="1" x14ac:dyDescent="0.35">
      <c r="A2575" t="s">
        <v>10</v>
      </c>
      <c r="B2575" t="s">
        <v>37</v>
      </c>
      <c r="C2575" t="s">
        <v>13</v>
      </c>
      <c r="D2575" s="9">
        <v>0.55000000000000004</v>
      </c>
      <c r="E2575" s="10">
        <f>IF(COUNTIF(cis_DPH!$B$2:$B$84,B2575)&gt;0,D2575*1.1,IF(COUNTIF(cis_DPH!$B$85:$B$171,B2575)&gt;0,D2575*1.2,"chyba"))</f>
        <v>0.60500000000000009</v>
      </c>
      <c r="G2575" s="16" t="e">
        <f>_xlfn.XLOOKUP(Tabuľka9[[#This Row],[položka]],#REF!,#REF!)</f>
        <v>#REF!</v>
      </c>
      <c r="H2575">
        <v>142</v>
      </c>
      <c r="I2575" s="15">
        <f>Tabuľka9[[#This Row],[Aktuálna cena v RZ s DPH]]*Tabuľka9[[#This Row],[Priemerný odber za mesiac]]</f>
        <v>85.910000000000011</v>
      </c>
      <c r="K2575" s="17" t="e">
        <f>Tabuľka9[[#This Row],[Cena za MJ s DPH]]*Tabuľka9[[#This Row],[Predpokladaný odber počas 6 mesiacov]]</f>
        <v>#REF!</v>
      </c>
      <c r="L2575" s="1">
        <v>632252</v>
      </c>
      <c r="M2575" t="e">
        <f>_xlfn.XLOOKUP(Tabuľka9[[#This Row],[IČO]],#REF!,#REF!)</f>
        <v>#REF!</v>
      </c>
      <c r="N2575" t="e">
        <f>_xlfn.XLOOKUP(Tabuľka9[[#This Row],[IČO]],#REF!,#REF!)</f>
        <v>#REF!</v>
      </c>
    </row>
    <row r="2576" spans="1:14" hidden="1" x14ac:dyDescent="0.35">
      <c r="A2576" t="s">
        <v>10</v>
      </c>
      <c r="B2576" t="s">
        <v>38</v>
      </c>
      <c r="C2576" t="s">
        <v>13</v>
      </c>
      <c r="D2576" s="9">
        <v>0.55000000000000004</v>
      </c>
      <c r="E2576" s="10">
        <f>IF(COUNTIF(cis_DPH!$B$2:$B$84,B2576)&gt;0,D2576*1.1,IF(COUNTIF(cis_DPH!$B$85:$B$171,B2576)&gt;0,D2576*1.2,"chyba"))</f>
        <v>0.60500000000000009</v>
      </c>
      <c r="G2576" s="16" t="e">
        <f>_xlfn.XLOOKUP(Tabuľka9[[#This Row],[položka]],#REF!,#REF!)</f>
        <v>#REF!</v>
      </c>
      <c r="H2576">
        <v>10</v>
      </c>
      <c r="I2576" s="15">
        <f>Tabuľka9[[#This Row],[Aktuálna cena v RZ s DPH]]*Tabuľka9[[#This Row],[Priemerný odber za mesiac]]</f>
        <v>6.0500000000000007</v>
      </c>
      <c r="K2576" s="17" t="e">
        <f>Tabuľka9[[#This Row],[Cena za MJ s DPH]]*Tabuľka9[[#This Row],[Predpokladaný odber počas 6 mesiacov]]</f>
        <v>#REF!</v>
      </c>
      <c r="L2576" s="1">
        <v>632252</v>
      </c>
      <c r="M2576" t="e">
        <f>_xlfn.XLOOKUP(Tabuľka9[[#This Row],[IČO]],#REF!,#REF!)</f>
        <v>#REF!</v>
      </c>
      <c r="N2576" t="e">
        <f>_xlfn.XLOOKUP(Tabuľka9[[#This Row],[IČO]],#REF!,#REF!)</f>
        <v>#REF!</v>
      </c>
    </row>
    <row r="2577" spans="1:14" hidden="1" x14ac:dyDescent="0.35">
      <c r="A2577" t="s">
        <v>10</v>
      </c>
      <c r="B2577" t="s">
        <v>39</v>
      </c>
      <c r="C2577" t="s">
        <v>13</v>
      </c>
      <c r="D2577" s="9">
        <v>1.2</v>
      </c>
      <c r="E2577" s="10">
        <f>IF(COUNTIF(cis_DPH!$B$2:$B$84,B2577)&gt;0,D2577*1.1,IF(COUNTIF(cis_DPH!$B$85:$B$171,B2577)&gt;0,D2577*1.2,"chyba"))</f>
        <v>1.32</v>
      </c>
      <c r="G2577" s="16" t="e">
        <f>_xlfn.XLOOKUP(Tabuľka9[[#This Row],[položka]],#REF!,#REF!)</f>
        <v>#REF!</v>
      </c>
      <c r="H2577">
        <v>13</v>
      </c>
      <c r="I2577" s="15">
        <f>Tabuľka9[[#This Row],[Aktuálna cena v RZ s DPH]]*Tabuľka9[[#This Row],[Priemerný odber za mesiac]]</f>
        <v>17.16</v>
      </c>
      <c r="K2577" s="17" t="e">
        <f>Tabuľka9[[#This Row],[Cena za MJ s DPH]]*Tabuľka9[[#This Row],[Predpokladaný odber počas 6 mesiacov]]</f>
        <v>#REF!</v>
      </c>
      <c r="L2577" s="1">
        <v>632252</v>
      </c>
      <c r="M2577" t="e">
        <f>_xlfn.XLOOKUP(Tabuľka9[[#This Row],[IČO]],#REF!,#REF!)</f>
        <v>#REF!</v>
      </c>
      <c r="N2577" t="e">
        <f>_xlfn.XLOOKUP(Tabuľka9[[#This Row],[IČO]],#REF!,#REF!)</f>
        <v>#REF!</v>
      </c>
    </row>
    <row r="2578" spans="1:14" hidden="1" x14ac:dyDescent="0.35">
      <c r="A2578" t="s">
        <v>10</v>
      </c>
      <c r="B2578" t="s">
        <v>40</v>
      </c>
      <c r="C2578" t="s">
        <v>13</v>
      </c>
      <c r="E2578" s="10">
        <f>IF(COUNTIF(cis_DPH!$B$2:$B$84,B2578)&gt;0,D2578*1.1,IF(COUNTIF(cis_DPH!$B$85:$B$171,B2578)&gt;0,D2578*1.2,"chyba"))</f>
        <v>0</v>
      </c>
      <c r="G2578" s="16" t="e">
        <f>_xlfn.XLOOKUP(Tabuľka9[[#This Row],[položka]],#REF!,#REF!)</f>
        <v>#REF!</v>
      </c>
      <c r="I2578" s="15">
        <f>Tabuľka9[[#This Row],[Aktuálna cena v RZ s DPH]]*Tabuľka9[[#This Row],[Priemerný odber za mesiac]]</f>
        <v>0</v>
      </c>
      <c r="K2578" s="17" t="e">
        <f>Tabuľka9[[#This Row],[Cena za MJ s DPH]]*Tabuľka9[[#This Row],[Predpokladaný odber počas 6 mesiacov]]</f>
        <v>#REF!</v>
      </c>
      <c r="L2578" s="1">
        <v>632252</v>
      </c>
      <c r="M2578" t="e">
        <f>_xlfn.XLOOKUP(Tabuľka9[[#This Row],[IČO]],#REF!,#REF!)</f>
        <v>#REF!</v>
      </c>
      <c r="N2578" t="e">
        <f>_xlfn.XLOOKUP(Tabuľka9[[#This Row],[IČO]],#REF!,#REF!)</f>
        <v>#REF!</v>
      </c>
    </row>
    <row r="2579" spans="1:14" hidden="1" x14ac:dyDescent="0.35">
      <c r="A2579" t="s">
        <v>10</v>
      </c>
      <c r="B2579" t="s">
        <v>41</v>
      </c>
      <c r="C2579" t="s">
        <v>13</v>
      </c>
      <c r="E2579" s="10">
        <f>IF(COUNTIF(cis_DPH!$B$2:$B$84,B2579)&gt;0,D2579*1.1,IF(COUNTIF(cis_DPH!$B$85:$B$171,B2579)&gt;0,D2579*1.2,"chyba"))</f>
        <v>0</v>
      </c>
      <c r="G2579" s="16" t="e">
        <f>_xlfn.XLOOKUP(Tabuľka9[[#This Row],[položka]],#REF!,#REF!)</f>
        <v>#REF!</v>
      </c>
      <c r="I2579" s="15">
        <f>Tabuľka9[[#This Row],[Aktuálna cena v RZ s DPH]]*Tabuľka9[[#This Row],[Priemerný odber za mesiac]]</f>
        <v>0</v>
      </c>
      <c r="K2579" s="17" t="e">
        <f>Tabuľka9[[#This Row],[Cena za MJ s DPH]]*Tabuľka9[[#This Row],[Predpokladaný odber počas 6 mesiacov]]</f>
        <v>#REF!</v>
      </c>
      <c r="L2579" s="1">
        <v>632252</v>
      </c>
      <c r="M2579" t="e">
        <f>_xlfn.XLOOKUP(Tabuľka9[[#This Row],[IČO]],#REF!,#REF!)</f>
        <v>#REF!</v>
      </c>
      <c r="N2579" t="e">
        <f>_xlfn.XLOOKUP(Tabuľka9[[#This Row],[IČO]],#REF!,#REF!)</f>
        <v>#REF!</v>
      </c>
    </row>
    <row r="2580" spans="1:14" hidden="1" x14ac:dyDescent="0.35">
      <c r="A2580" t="s">
        <v>10</v>
      </c>
      <c r="B2580" t="s">
        <v>42</v>
      </c>
      <c r="C2580" t="s">
        <v>19</v>
      </c>
      <c r="E2580" s="10">
        <f>IF(COUNTIF(cis_DPH!$B$2:$B$84,B2580)&gt;0,D2580*1.1,IF(COUNTIF(cis_DPH!$B$85:$B$171,B2580)&gt;0,D2580*1.2,"chyba"))</f>
        <v>0</v>
      </c>
      <c r="G2580" s="16" t="e">
        <f>_xlfn.XLOOKUP(Tabuľka9[[#This Row],[položka]],#REF!,#REF!)</f>
        <v>#REF!</v>
      </c>
      <c r="I2580" s="15">
        <f>Tabuľka9[[#This Row],[Aktuálna cena v RZ s DPH]]*Tabuľka9[[#This Row],[Priemerný odber za mesiac]]</f>
        <v>0</v>
      </c>
      <c r="K2580" s="17" t="e">
        <f>Tabuľka9[[#This Row],[Cena za MJ s DPH]]*Tabuľka9[[#This Row],[Predpokladaný odber počas 6 mesiacov]]</f>
        <v>#REF!</v>
      </c>
      <c r="L2580" s="1">
        <v>632252</v>
      </c>
      <c r="M2580" t="e">
        <f>_xlfn.XLOOKUP(Tabuľka9[[#This Row],[IČO]],#REF!,#REF!)</f>
        <v>#REF!</v>
      </c>
      <c r="N2580" t="e">
        <f>_xlfn.XLOOKUP(Tabuľka9[[#This Row],[IČO]],#REF!,#REF!)</f>
        <v>#REF!</v>
      </c>
    </row>
    <row r="2581" spans="1:14" hidden="1" x14ac:dyDescent="0.35">
      <c r="A2581" t="s">
        <v>10</v>
      </c>
      <c r="B2581" t="s">
        <v>43</v>
      </c>
      <c r="C2581" t="s">
        <v>13</v>
      </c>
      <c r="D2581" s="9">
        <v>1.8</v>
      </c>
      <c r="E2581" s="10">
        <f>IF(COUNTIF(cis_DPH!$B$2:$B$84,B2581)&gt;0,D2581*1.1,IF(COUNTIF(cis_DPH!$B$85:$B$171,B2581)&gt;0,D2581*1.2,"chyba"))</f>
        <v>2.16</v>
      </c>
      <c r="G2581" s="16" t="e">
        <f>_xlfn.XLOOKUP(Tabuľka9[[#This Row],[položka]],#REF!,#REF!)</f>
        <v>#REF!</v>
      </c>
      <c r="H2581">
        <v>34</v>
      </c>
      <c r="I2581" s="15">
        <f>Tabuľka9[[#This Row],[Aktuálna cena v RZ s DPH]]*Tabuľka9[[#This Row],[Priemerný odber za mesiac]]</f>
        <v>73.44</v>
      </c>
      <c r="K2581" s="17" t="e">
        <f>Tabuľka9[[#This Row],[Cena za MJ s DPH]]*Tabuľka9[[#This Row],[Predpokladaný odber počas 6 mesiacov]]</f>
        <v>#REF!</v>
      </c>
      <c r="L2581" s="1">
        <v>632252</v>
      </c>
      <c r="M2581" t="e">
        <f>_xlfn.XLOOKUP(Tabuľka9[[#This Row],[IČO]],#REF!,#REF!)</f>
        <v>#REF!</v>
      </c>
      <c r="N2581" t="e">
        <f>_xlfn.XLOOKUP(Tabuľka9[[#This Row],[IČO]],#REF!,#REF!)</f>
        <v>#REF!</v>
      </c>
    </row>
    <row r="2582" spans="1:14" hidden="1" x14ac:dyDescent="0.35">
      <c r="A2582" t="s">
        <v>10</v>
      </c>
      <c r="B2582" t="s">
        <v>44</v>
      </c>
      <c r="C2582" t="s">
        <v>13</v>
      </c>
      <c r="E2582" s="10">
        <f>IF(COUNTIF(cis_DPH!$B$2:$B$84,B2582)&gt;0,D2582*1.1,IF(COUNTIF(cis_DPH!$B$85:$B$171,B2582)&gt;0,D2582*1.2,"chyba"))</f>
        <v>0</v>
      </c>
      <c r="G2582" s="16" t="e">
        <f>_xlfn.XLOOKUP(Tabuľka9[[#This Row],[položka]],#REF!,#REF!)</f>
        <v>#REF!</v>
      </c>
      <c r="I2582" s="15">
        <f>Tabuľka9[[#This Row],[Aktuálna cena v RZ s DPH]]*Tabuľka9[[#This Row],[Priemerný odber za mesiac]]</f>
        <v>0</v>
      </c>
      <c r="K2582" s="17" t="e">
        <f>Tabuľka9[[#This Row],[Cena za MJ s DPH]]*Tabuľka9[[#This Row],[Predpokladaný odber počas 6 mesiacov]]</f>
        <v>#REF!</v>
      </c>
      <c r="L2582" s="1">
        <v>632252</v>
      </c>
      <c r="M2582" t="e">
        <f>_xlfn.XLOOKUP(Tabuľka9[[#This Row],[IČO]],#REF!,#REF!)</f>
        <v>#REF!</v>
      </c>
      <c r="N2582" t="e">
        <f>_xlfn.XLOOKUP(Tabuľka9[[#This Row],[IČO]],#REF!,#REF!)</f>
        <v>#REF!</v>
      </c>
    </row>
    <row r="2583" spans="1:14" hidden="1" x14ac:dyDescent="0.35">
      <c r="A2583" t="s">
        <v>10</v>
      </c>
      <c r="B2583" t="s">
        <v>45</v>
      </c>
      <c r="C2583" t="s">
        <v>13</v>
      </c>
      <c r="E2583" s="10">
        <f>IF(COUNTIF(cis_DPH!$B$2:$B$84,B2583)&gt;0,D2583*1.1,IF(COUNTIF(cis_DPH!$B$85:$B$171,B2583)&gt;0,D2583*1.2,"chyba"))</f>
        <v>0</v>
      </c>
      <c r="G2583" s="16" t="e">
        <f>_xlfn.XLOOKUP(Tabuľka9[[#This Row],[položka]],#REF!,#REF!)</f>
        <v>#REF!</v>
      </c>
      <c r="I2583" s="15">
        <f>Tabuľka9[[#This Row],[Aktuálna cena v RZ s DPH]]*Tabuľka9[[#This Row],[Priemerný odber za mesiac]]</f>
        <v>0</v>
      </c>
      <c r="K2583" s="17" t="e">
        <f>Tabuľka9[[#This Row],[Cena za MJ s DPH]]*Tabuľka9[[#This Row],[Predpokladaný odber počas 6 mesiacov]]</f>
        <v>#REF!</v>
      </c>
      <c r="L2583" s="1">
        <v>632252</v>
      </c>
      <c r="M2583" t="e">
        <f>_xlfn.XLOOKUP(Tabuľka9[[#This Row],[IČO]],#REF!,#REF!)</f>
        <v>#REF!</v>
      </c>
      <c r="N2583" t="e">
        <f>_xlfn.XLOOKUP(Tabuľka9[[#This Row],[IČO]],#REF!,#REF!)</f>
        <v>#REF!</v>
      </c>
    </row>
    <row r="2584" spans="1:14" hidden="1" x14ac:dyDescent="0.35">
      <c r="A2584" t="s">
        <v>10</v>
      </c>
      <c r="B2584" t="s">
        <v>46</v>
      </c>
      <c r="C2584" t="s">
        <v>13</v>
      </c>
      <c r="D2584" s="9">
        <v>0.5</v>
      </c>
      <c r="E2584" s="10">
        <f>IF(COUNTIF(cis_DPH!$B$2:$B$84,B2584)&gt;0,D2584*1.1,IF(COUNTIF(cis_DPH!$B$85:$B$171,B2584)&gt;0,D2584*1.2,"chyba"))</f>
        <v>0.6</v>
      </c>
      <c r="G2584" s="16" t="e">
        <f>_xlfn.XLOOKUP(Tabuľka9[[#This Row],[položka]],#REF!,#REF!)</f>
        <v>#REF!</v>
      </c>
      <c r="H2584">
        <v>68</v>
      </c>
      <c r="I2584" s="15">
        <f>Tabuľka9[[#This Row],[Aktuálna cena v RZ s DPH]]*Tabuľka9[[#This Row],[Priemerný odber za mesiac]]</f>
        <v>40.799999999999997</v>
      </c>
      <c r="K2584" s="17" t="e">
        <f>Tabuľka9[[#This Row],[Cena za MJ s DPH]]*Tabuľka9[[#This Row],[Predpokladaný odber počas 6 mesiacov]]</f>
        <v>#REF!</v>
      </c>
      <c r="L2584" s="1">
        <v>632252</v>
      </c>
      <c r="M2584" t="e">
        <f>_xlfn.XLOOKUP(Tabuľka9[[#This Row],[IČO]],#REF!,#REF!)</f>
        <v>#REF!</v>
      </c>
      <c r="N2584" t="e">
        <f>_xlfn.XLOOKUP(Tabuľka9[[#This Row],[IČO]],#REF!,#REF!)</f>
        <v>#REF!</v>
      </c>
    </row>
    <row r="2585" spans="1:14" hidden="1" x14ac:dyDescent="0.35">
      <c r="A2585" t="s">
        <v>10</v>
      </c>
      <c r="B2585" t="s">
        <v>47</v>
      </c>
      <c r="C2585" t="s">
        <v>48</v>
      </c>
      <c r="E2585" s="10">
        <f>IF(COUNTIF(cis_DPH!$B$2:$B$84,B2585)&gt;0,D2585*1.1,IF(COUNTIF(cis_DPH!$B$85:$B$171,B2585)&gt;0,D2585*1.2,"chyba"))</f>
        <v>0</v>
      </c>
      <c r="G2585" s="16" t="e">
        <f>_xlfn.XLOOKUP(Tabuľka9[[#This Row],[položka]],#REF!,#REF!)</f>
        <v>#REF!</v>
      </c>
      <c r="I2585" s="15">
        <f>Tabuľka9[[#This Row],[Aktuálna cena v RZ s DPH]]*Tabuľka9[[#This Row],[Priemerný odber za mesiac]]</f>
        <v>0</v>
      </c>
      <c r="K2585" s="17" t="e">
        <f>Tabuľka9[[#This Row],[Cena za MJ s DPH]]*Tabuľka9[[#This Row],[Predpokladaný odber počas 6 mesiacov]]</f>
        <v>#REF!</v>
      </c>
      <c r="L2585" s="1">
        <v>632252</v>
      </c>
      <c r="M2585" t="e">
        <f>_xlfn.XLOOKUP(Tabuľka9[[#This Row],[IČO]],#REF!,#REF!)</f>
        <v>#REF!</v>
      </c>
      <c r="N2585" t="e">
        <f>_xlfn.XLOOKUP(Tabuľka9[[#This Row],[IČO]],#REF!,#REF!)</f>
        <v>#REF!</v>
      </c>
    </row>
    <row r="2586" spans="1:14" hidden="1" x14ac:dyDescent="0.35">
      <c r="A2586" t="s">
        <v>10</v>
      </c>
      <c r="B2586" t="s">
        <v>49</v>
      </c>
      <c r="C2586" t="s">
        <v>48</v>
      </c>
      <c r="E2586" s="10">
        <f>IF(COUNTIF(cis_DPH!$B$2:$B$84,B2586)&gt;0,D2586*1.1,IF(COUNTIF(cis_DPH!$B$85:$B$171,B2586)&gt;0,D2586*1.2,"chyba"))</f>
        <v>0</v>
      </c>
      <c r="G2586" s="16" t="e">
        <f>_xlfn.XLOOKUP(Tabuľka9[[#This Row],[položka]],#REF!,#REF!)</f>
        <v>#REF!</v>
      </c>
      <c r="I2586" s="15">
        <f>Tabuľka9[[#This Row],[Aktuálna cena v RZ s DPH]]*Tabuľka9[[#This Row],[Priemerný odber za mesiac]]</f>
        <v>0</v>
      </c>
      <c r="K2586" s="17" t="e">
        <f>Tabuľka9[[#This Row],[Cena za MJ s DPH]]*Tabuľka9[[#This Row],[Predpokladaný odber počas 6 mesiacov]]</f>
        <v>#REF!</v>
      </c>
      <c r="L2586" s="1">
        <v>632252</v>
      </c>
      <c r="M2586" t="e">
        <f>_xlfn.XLOOKUP(Tabuľka9[[#This Row],[IČO]],#REF!,#REF!)</f>
        <v>#REF!</v>
      </c>
      <c r="N2586" t="e">
        <f>_xlfn.XLOOKUP(Tabuľka9[[#This Row],[IČO]],#REF!,#REF!)</f>
        <v>#REF!</v>
      </c>
    </row>
    <row r="2587" spans="1:14" hidden="1" x14ac:dyDescent="0.35">
      <c r="A2587" t="s">
        <v>10</v>
      </c>
      <c r="B2587" t="s">
        <v>50</v>
      </c>
      <c r="C2587" t="s">
        <v>13</v>
      </c>
      <c r="D2587" s="9">
        <v>9</v>
      </c>
      <c r="E2587" s="10">
        <f>IF(COUNTIF(cis_DPH!$B$2:$B$84,B2587)&gt;0,D2587*1.1,IF(COUNTIF(cis_DPH!$B$85:$B$171,B2587)&gt;0,D2587*1.2,"chyba"))</f>
        <v>10.799999999999999</v>
      </c>
      <c r="G2587" s="16" t="e">
        <f>_xlfn.XLOOKUP(Tabuľka9[[#This Row],[položka]],#REF!,#REF!)</f>
        <v>#REF!</v>
      </c>
      <c r="H2587">
        <v>2</v>
      </c>
      <c r="I2587" s="15">
        <f>Tabuľka9[[#This Row],[Aktuálna cena v RZ s DPH]]*Tabuľka9[[#This Row],[Priemerný odber za mesiac]]</f>
        <v>21.599999999999998</v>
      </c>
      <c r="K2587" s="17" t="e">
        <f>Tabuľka9[[#This Row],[Cena za MJ s DPH]]*Tabuľka9[[#This Row],[Predpokladaný odber počas 6 mesiacov]]</f>
        <v>#REF!</v>
      </c>
      <c r="L2587" s="1">
        <v>632252</v>
      </c>
      <c r="M2587" t="e">
        <f>_xlfn.XLOOKUP(Tabuľka9[[#This Row],[IČO]],#REF!,#REF!)</f>
        <v>#REF!</v>
      </c>
      <c r="N2587" t="e">
        <f>_xlfn.XLOOKUP(Tabuľka9[[#This Row],[IČO]],#REF!,#REF!)</f>
        <v>#REF!</v>
      </c>
    </row>
    <row r="2588" spans="1:14" hidden="1" x14ac:dyDescent="0.35">
      <c r="A2588" t="s">
        <v>10</v>
      </c>
      <c r="B2588" t="s">
        <v>51</v>
      </c>
      <c r="C2588" t="s">
        <v>13</v>
      </c>
      <c r="D2588" s="9">
        <v>1.8</v>
      </c>
      <c r="E2588" s="10">
        <f>IF(COUNTIF(cis_DPH!$B$2:$B$84,B2588)&gt;0,D2588*1.1,IF(COUNTIF(cis_DPH!$B$85:$B$171,B2588)&gt;0,D2588*1.2,"chyba"))</f>
        <v>1.9800000000000002</v>
      </c>
      <c r="G2588" s="16" t="e">
        <f>_xlfn.XLOOKUP(Tabuľka9[[#This Row],[položka]],#REF!,#REF!)</f>
        <v>#REF!</v>
      </c>
      <c r="H2588">
        <v>49</v>
      </c>
      <c r="I2588" s="15">
        <f>Tabuľka9[[#This Row],[Aktuálna cena v RZ s DPH]]*Tabuľka9[[#This Row],[Priemerný odber za mesiac]]</f>
        <v>97.02000000000001</v>
      </c>
      <c r="K2588" s="17" t="e">
        <f>Tabuľka9[[#This Row],[Cena za MJ s DPH]]*Tabuľka9[[#This Row],[Predpokladaný odber počas 6 mesiacov]]</f>
        <v>#REF!</v>
      </c>
      <c r="L2588" s="1">
        <v>632252</v>
      </c>
      <c r="M2588" t="e">
        <f>_xlfn.XLOOKUP(Tabuľka9[[#This Row],[IČO]],#REF!,#REF!)</f>
        <v>#REF!</v>
      </c>
      <c r="N2588" t="e">
        <f>_xlfn.XLOOKUP(Tabuľka9[[#This Row],[IČO]],#REF!,#REF!)</f>
        <v>#REF!</v>
      </c>
    </row>
    <row r="2589" spans="1:14" hidden="1" x14ac:dyDescent="0.35">
      <c r="A2589" t="s">
        <v>10</v>
      </c>
      <c r="B2589" t="s">
        <v>52</v>
      </c>
      <c r="C2589" t="s">
        <v>13</v>
      </c>
      <c r="E2589" s="10">
        <f>IF(COUNTIF(cis_DPH!$B$2:$B$84,B2589)&gt;0,D2589*1.1,IF(COUNTIF(cis_DPH!$B$85:$B$171,B2589)&gt;0,D2589*1.2,"chyba"))</f>
        <v>0</v>
      </c>
      <c r="G2589" s="16" t="e">
        <f>_xlfn.XLOOKUP(Tabuľka9[[#This Row],[položka]],#REF!,#REF!)</f>
        <v>#REF!</v>
      </c>
      <c r="I2589" s="15">
        <f>Tabuľka9[[#This Row],[Aktuálna cena v RZ s DPH]]*Tabuľka9[[#This Row],[Priemerný odber za mesiac]]</f>
        <v>0</v>
      </c>
      <c r="K2589" s="17" t="e">
        <f>Tabuľka9[[#This Row],[Cena za MJ s DPH]]*Tabuľka9[[#This Row],[Predpokladaný odber počas 6 mesiacov]]</f>
        <v>#REF!</v>
      </c>
      <c r="L2589" s="1">
        <v>632252</v>
      </c>
      <c r="M2589" t="e">
        <f>_xlfn.XLOOKUP(Tabuľka9[[#This Row],[IČO]],#REF!,#REF!)</f>
        <v>#REF!</v>
      </c>
      <c r="N2589" t="e">
        <f>_xlfn.XLOOKUP(Tabuľka9[[#This Row],[IČO]],#REF!,#REF!)</f>
        <v>#REF!</v>
      </c>
    </row>
    <row r="2590" spans="1:14" hidden="1" x14ac:dyDescent="0.35">
      <c r="A2590" t="s">
        <v>10</v>
      </c>
      <c r="B2590" t="s">
        <v>53</v>
      </c>
      <c r="C2590" t="s">
        <v>13</v>
      </c>
      <c r="E2590" s="10">
        <f>IF(COUNTIF(cis_DPH!$B$2:$B$84,B2590)&gt;0,D2590*1.1,IF(COUNTIF(cis_DPH!$B$85:$B$171,B2590)&gt;0,D2590*1.2,"chyba"))</f>
        <v>0</v>
      </c>
      <c r="G2590" s="16" t="e">
        <f>_xlfn.XLOOKUP(Tabuľka9[[#This Row],[položka]],#REF!,#REF!)</f>
        <v>#REF!</v>
      </c>
      <c r="I2590" s="15">
        <f>Tabuľka9[[#This Row],[Aktuálna cena v RZ s DPH]]*Tabuľka9[[#This Row],[Priemerný odber za mesiac]]</f>
        <v>0</v>
      </c>
      <c r="K2590" s="17" t="e">
        <f>Tabuľka9[[#This Row],[Cena za MJ s DPH]]*Tabuľka9[[#This Row],[Predpokladaný odber počas 6 mesiacov]]</f>
        <v>#REF!</v>
      </c>
      <c r="L2590" s="1">
        <v>632252</v>
      </c>
      <c r="M2590" t="e">
        <f>_xlfn.XLOOKUP(Tabuľka9[[#This Row],[IČO]],#REF!,#REF!)</f>
        <v>#REF!</v>
      </c>
      <c r="N2590" t="e">
        <f>_xlfn.XLOOKUP(Tabuľka9[[#This Row],[IČO]],#REF!,#REF!)</f>
        <v>#REF!</v>
      </c>
    </row>
    <row r="2591" spans="1:14" hidden="1" x14ac:dyDescent="0.35">
      <c r="A2591" t="s">
        <v>10</v>
      </c>
      <c r="B2591" t="s">
        <v>54</v>
      </c>
      <c r="C2591" t="s">
        <v>13</v>
      </c>
      <c r="E2591" s="10">
        <f>IF(COUNTIF(cis_DPH!$B$2:$B$84,B2591)&gt;0,D2591*1.1,IF(COUNTIF(cis_DPH!$B$85:$B$171,B2591)&gt;0,D2591*1.2,"chyba"))</f>
        <v>0</v>
      </c>
      <c r="G2591" s="16" t="e">
        <f>_xlfn.XLOOKUP(Tabuľka9[[#This Row],[položka]],#REF!,#REF!)</f>
        <v>#REF!</v>
      </c>
      <c r="I2591" s="15">
        <f>Tabuľka9[[#This Row],[Aktuálna cena v RZ s DPH]]*Tabuľka9[[#This Row],[Priemerný odber za mesiac]]</f>
        <v>0</v>
      </c>
      <c r="K2591" s="17" t="e">
        <f>Tabuľka9[[#This Row],[Cena za MJ s DPH]]*Tabuľka9[[#This Row],[Predpokladaný odber počas 6 mesiacov]]</f>
        <v>#REF!</v>
      </c>
      <c r="L2591" s="1">
        <v>632252</v>
      </c>
      <c r="M2591" t="e">
        <f>_xlfn.XLOOKUP(Tabuľka9[[#This Row],[IČO]],#REF!,#REF!)</f>
        <v>#REF!</v>
      </c>
      <c r="N2591" t="e">
        <f>_xlfn.XLOOKUP(Tabuľka9[[#This Row],[IČO]],#REF!,#REF!)</f>
        <v>#REF!</v>
      </c>
    </row>
    <row r="2592" spans="1:14" hidden="1" x14ac:dyDescent="0.35">
      <c r="A2592" t="s">
        <v>10</v>
      </c>
      <c r="B2592" t="s">
        <v>55</v>
      </c>
      <c r="C2592" t="s">
        <v>13</v>
      </c>
      <c r="E2592" s="10">
        <f>IF(COUNTIF(cis_DPH!$B$2:$B$84,B2592)&gt;0,D2592*1.1,IF(COUNTIF(cis_DPH!$B$85:$B$171,B2592)&gt;0,D2592*1.2,"chyba"))</f>
        <v>0</v>
      </c>
      <c r="G2592" s="16" t="e">
        <f>_xlfn.XLOOKUP(Tabuľka9[[#This Row],[položka]],#REF!,#REF!)</f>
        <v>#REF!</v>
      </c>
      <c r="I2592" s="15">
        <f>Tabuľka9[[#This Row],[Aktuálna cena v RZ s DPH]]*Tabuľka9[[#This Row],[Priemerný odber za mesiac]]</f>
        <v>0</v>
      </c>
      <c r="K2592" s="17" t="e">
        <f>Tabuľka9[[#This Row],[Cena za MJ s DPH]]*Tabuľka9[[#This Row],[Predpokladaný odber počas 6 mesiacov]]</f>
        <v>#REF!</v>
      </c>
      <c r="L2592" s="1">
        <v>632252</v>
      </c>
      <c r="M2592" t="e">
        <f>_xlfn.XLOOKUP(Tabuľka9[[#This Row],[IČO]],#REF!,#REF!)</f>
        <v>#REF!</v>
      </c>
      <c r="N2592" t="e">
        <f>_xlfn.XLOOKUP(Tabuľka9[[#This Row],[IČO]],#REF!,#REF!)</f>
        <v>#REF!</v>
      </c>
    </row>
    <row r="2593" spans="1:14" hidden="1" x14ac:dyDescent="0.35">
      <c r="A2593" t="s">
        <v>10</v>
      </c>
      <c r="B2593" t="s">
        <v>56</v>
      </c>
      <c r="C2593" t="s">
        <v>13</v>
      </c>
      <c r="D2593" s="9">
        <v>1.49</v>
      </c>
      <c r="E2593" s="10">
        <f>IF(COUNTIF(cis_DPH!$B$2:$B$84,B2593)&gt;0,D2593*1.1,IF(COUNTIF(cis_DPH!$B$85:$B$171,B2593)&gt;0,D2593*1.2,"chyba"))</f>
        <v>1.639</v>
      </c>
      <c r="G2593" s="16" t="e">
        <f>_xlfn.XLOOKUP(Tabuľka9[[#This Row],[položka]],#REF!,#REF!)</f>
        <v>#REF!</v>
      </c>
      <c r="H2593">
        <v>130</v>
      </c>
      <c r="I2593" s="15">
        <f>Tabuľka9[[#This Row],[Aktuálna cena v RZ s DPH]]*Tabuľka9[[#This Row],[Priemerný odber za mesiac]]</f>
        <v>213.07</v>
      </c>
      <c r="K2593" s="17" t="e">
        <f>Tabuľka9[[#This Row],[Cena za MJ s DPH]]*Tabuľka9[[#This Row],[Predpokladaný odber počas 6 mesiacov]]</f>
        <v>#REF!</v>
      </c>
      <c r="L2593" s="1">
        <v>632252</v>
      </c>
      <c r="M2593" t="e">
        <f>_xlfn.XLOOKUP(Tabuľka9[[#This Row],[IČO]],#REF!,#REF!)</f>
        <v>#REF!</v>
      </c>
      <c r="N2593" t="e">
        <f>_xlfn.XLOOKUP(Tabuľka9[[#This Row],[IČO]],#REF!,#REF!)</f>
        <v>#REF!</v>
      </c>
    </row>
    <row r="2594" spans="1:14" hidden="1" x14ac:dyDescent="0.35">
      <c r="A2594" t="s">
        <v>10</v>
      </c>
      <c r="B2594" t="s">
        <v>57</v>
      </c>
      <c r="C2594" t="s">
        <v>13</v>
      </c>
      <c r="E2594" s="10">
        <f>IF(COUNTIF(cis_DPH!$B$2:$B$84,B2594)&gt;0,D2594*1.1,IF(COUNTIF(cis_DPH!$B$85:$B$171,B2594)&gt;0,D2594*1.2,"chyba"))</f>
        <v>0</v>
      </c>
      <c r="G2594" s="16" t="e">
        <f>_xlfn.XLOOKUP(Tabuľka9[[#This Row],[položka]],#REF!,#REF!)</f>
        <v>#REF!</v>
      </c>
      <c r="I2594" s="15">
        <f>Tabuľka9[[#This Row],[Aktuálna cena v RZ s DPH]]*Tabuľka9[[#This Row],[Priemerný odber za mesiac]]</f>
        <v>0</v>
      </c>
      <c r="K2594" s="17" t="e">
        <f>Tabuľka9[[#This Row],[Cena za MJ s DPH]]*Tabuľka9[[#This Row],[Predpokladaný odber počas 6 mesiacov]]</f>
        <v>#REF!</v>
      </c>
      <c r="L2594" s="1">
        <v>632252</v>
      </c>
      <c r="M2594" t="e">
        <f>_xlfn.XLOOKUP(Tabuľka9[[#This Row],[IČO]],#REF!,#REF!)</f>
        <v>#REF!</v>
      </c>
      <c r="N2594" t="e">
        <f>_xlfn.XLOOKUP(Tabuľka9[[#This Row],[IČO]],#REF!,#REF!)</f>
        <v>#REF!</v>
      </c>
    </row>
    <row r="2595" spans="1:14" hidden="1" x14ac:dyDescent="0.35">
      <c r="A2595" t="s">
        <v>10</v>
      </c>
      <c r="B2595" t="s">
        <v>58</v>
      </c>
      <c r="C2595" t="s">
        <v>13</v>
      </c>
      <c r="E2595" s="10">
        <f>IF(COUNTIF(cis_DPH!$B$2:$B$84,B2595)&gt;0,D2595*1.1,IF(COUNTIF(cis_DPH!$B$85:$B$171,B2595)&gt;0,D2595*1.2,"chyba"))</f>
        <v>0</v>
      </c>
      <c r="G2595" s="16" t="e">
        <f>_xlfn.XLOOKUP(Tabuľka9[[#This Row],[položka]],#REF!,#REF!)</f>
        <v>#REF!</v>
      </c>
      <c r="I2595" s="15">
        <f>Tabuľka9[[#This Row],[Aktuálna cena v RZ s DPH]]*Tabuľka9[[#This Row],[Priemerný odber za mesiac]]</f>
        <v>0</v>
      </c>
      <c r="K2595" s="17" t="e">
        <f>Tabuľka9[[#This Row],[Cena za MJ s DPH]]*Tabuľka9[[#This Row],[Predpokladaný odber počas 6 mesiacov]]</f>
        <v>#REF!</v>
      </c>
      <c r="L2595" s="1">
        <v>632252</v>
      </c>
      <c r="M2595" t="e">
        <f>_xlfn.XLOOKUP(Tabuľka9[[#This Row],[IČO]],#REF!,#REF!)</f>
        <v>#REF!</v>
      </c>
      <c r="N2595" t="e">
        <f>_xlfn.XLOOKUP(Tabuľka9[[#This Row],[IČO]],#REF!,#REF!)</f>
        <v>#REF!</v>
      </c>
    </row>
    <row r="2596" spans="1:14" hidden="1" x14ac:dyDescent="0.35">
      <c r="A2596" t="s">
        <v>10</v>
      </c>
      <c r="B2596" t="s">
        <v>59</v>
      </c>
      <c r="C2596" t="s">
        <v>13</v>
      </c>
      <c r="D2596" s="9">
        <v>1</v>
      </c>
      <c r="E2596" s="10">
        <f>IF(COUNTIF(cis_DPH!$B$2:$B$84,B2596)&gt;0,D2596*1.1,IF(COUNTIF(cis_DPH!$B$85:$B$171,B2596)&gt;0,D2596*1.2,"chyba"))</f>
        <v>1.2</v>
      </c>
      <c r="G2596" s="16" t="e">
        <f>_xlfn.XLOOKUP(Tabuľka9[[#This Row],[položka]],#REF!,#REF!)</f>
        <v>#REF!</v>
      </c>
      <c r="H2596">
        <v>15</v>
      </c>
      <c r="I2596" s="15">
        <f>Tabuľka9[[#This Row],[Aktuálna cena v RZ s DPH]]*Tabuľka9[[#This Row],[Priemerný odber za mesiac]]</f>
        <v>18</v>
      </c>
      <c r="K2596" s="17" t="e">
        <f>Tabuľka9[[#This Row],[Cena za MJ s DPH]]*Tabuľka9[[#This Row],[Predpokladaný odber počas 6 mesiacov]]</f>
        <v>#REF!</v>
      </c>
      <c r="L2596" s="1">
        <v>632252</v>
      </c>
      <c r="M2596" t="e">
        <f>_xlfn.XLOOKUP(Tabuľka9[[#This Row],[IČO]],#REF!,#REF!)</f>
        <v>#REF!</v>
      </c>
      <c r="N2596" t="e">
        <f>_xlfn.XLOOKUP(Tabuľka9[[#This Row],[IČO]],#REF!,#REF!)</f>
        <v>#REF!</v>
      </c>
    </row>
    <row r="2597" spans="1:14" hidden="1" x14ac:dyDescent="0.35">
      <c r="A2597" t="s">
        <v>10</v>
      </c>
      <c r="B2597" t="s">
        <v>60</v>
      </c>
      <c r="C2597" t="s">
        <v>13</v>
      </c>
      <c r="E2597" s="10">
        <f>IF(COUNTIF(cis_DPH!$B$2:$B$84,B2597)&gt;0,D2597*1.1,IF(COUNTIF(cis_DPH!$B$85:$B$171,B2597)&gt;0,D2597*1.2,"chyba"))</f>
        <v>0</v>
      </c>
      <c r="G2597" s="16" t="e">
        <f>_xlfn.XLOOKUP(Tabuľka9[[#This Row],[položka]],#REF!,#REF!)</f>
        <v>#REF!</v>
      </c>
      <c r="I2597" s="15">
        <f>Tabuľka9[[#This Row],[Aktuálna cena v RZ s DPH]]*Tabuľka9[[#This Row],[Priemerný odber za mesiac]]</f>
        <v>0</v>
      </c>
      <c r="K2597" s="17" t="e">
        <f>Tabuľka9[[#This Row],[Cena za MJ s DPH]]*Tabuľka9[[#This Row],[Predpokladaný odber počas 6 mesiacov]]</f>
        <v>#REF!</v>
      </c>
      <c r="L2597" s="1">
        <v>632252</v>
      </c>
      <c r="M2597" t="e">
        <f>_xlfn.XLOOKUP(Tabuľka9[[#This Row],[IČO]],#REF!,#REF!)</f>
        <v>#REF!</v>
      </c>
      <c r="N2597" t="e">
        <f>_xlfn.XLOOKUP(Tabuľka9[[#This Row],[IČO]],#REF!,#REF!)</f>
        <v>#REF!</v>
      </c>
    </row>
    <row r="2598" spans="1:14" hidden="1" x14ac:dyDescent="0.35">
      <c r="A2598" t="s">
        <v>10</v>
      </c>
      <c r="B2598" t="s">
        <v>61</v>
      </c>
      <c r="C2598" t="s">
        <v>19</v>
      </c>
      <c r="D2598" s="9">
        <v>0.5</v>
      </c>
      <c r="E2598" s="10">
        <f>IF(COUNTIF(cis_DPH!$B$2:$B$84,B2598)&gt;0,D2598*1.1,IF(COUNTIF(cis_DPH!$B$85:$B$171,B2598)&gt;0,D2598*1.2,"chyba"))</f>
        <v>0.6</v>
      </c>
      <c r="G2598" s="16" t="e">
        <f>_xlfn.XLOOKUP(Tabuľka9[[#This Row],[položka]],#REF!,#REF!)</f>
        <v>#REF!</v>
      </c>
      <c r="H2598">
        <v>10</v>
      </c>
      <c r="I2598" s="15">
        <f>Tabuľka9[[#This Row],[Aktuálna cena v RZ s DPH]]*Tabuľka9[[#This Row],[Priemerný odber za mesiac]]</f>
        <v>6</v>
      </c>
      <c r="K2598" s="17" t="e">
        <f>Tabuľka9[[#This Row],[Cena za MJ s DPH]]*Tabuľka9[[#This Row],[Predpokladaný odber počas 6 mesiacov]]</f>
        <v>#REF!</v>
      </c>
      <c r="L2598" s="1">
        <v>632252</v>
      </c>
      <c r="M2598" t="e">
        <f>_xlfn.XLOOKUP(Tabuľka9[[#This Row],[IČO]],#REF!,#REF!)</f>
        <v>#REF!</v>
      </c>
      <c r="N2598" t="e">
        <f>_xlfn.XLOOKUP(Tabuľka9[[#This Row],[IČO]],#REF!,#REF!)</f>
        <v>#REF!</v>
      </c>
    </row>
    <row r="2599" spans="1:14" hidden="1" x14ac:dyDescent="0.35">
      <c r="A2599" t="s">
        <v>10</v>
      </c>
      <c r="B2599" t="s">
        <v>62</v>
      </c>
      <c r="C2599" t="s">
        <v>13</v>
      </c>
      <c r="E2599" s="10">
        <f>IF(COUNTIF(cis_DPH!$B$2:$B$84,B2599)&gt;0,D2599*1.1,IF(COUNTIF(cis_DPH!$B$85:$B$171,B2599)&gt;0,D2599*1.2,"chyba"))</f>
        <v>0</v>
      </c>
      <c r="G2599" s="16" t="e">
        <f>_xlfn.XLOOKUP(Tabuľka9[[#This Row],[položka]],#REF!,#REF!)</f>
        <v>#REF!</v>
      </c>
      <c r="I2599" s="15">
        <f>Tabuľka9[[#This Row],[Aktuálna cena v RZ s DPH]]*Tabuľka9[[#This Row],[Priemerný odber za mesiac]]</f>
        <v>0</v>
      </c>
      <c r="K2599" s="17" t="e">
        <f>Tabuľka9[[#This Row],[Cena za MJ s DPH]]*Tabuľka9[[#This Row],[Predpokladaný odber počas 6 mesiacov]]</f>
        <v>#REF!</v>
      </c>
      <c r="L2599" s="1">
        <v>632252</v>
      </c>
      <c r="M2599" t="e">
        <f>_xlfn.XLOOKUP(Tabuľka9[[#This Row],[IČO]],#REF!,#REF!)</f>
        <v>#REF!</v>
      </c>
      <c r="N2599" t="e">
        <f>_xlfn.XLOOKUP(Tabuľka9[[#This Row],[IČO]],#REF!,#REF!)</f>
        <v>#REF!</v>
      </c>
    </row>
    <row r="2600" spans="1:14" hidden="1" x14ac:dyDescent="0.35">
      <c r="A2600" t="s">
        <v>10</v>
      </c>
      <c r="B2600" t="s">
        <v>63</v>
      </c>
      <c r="C2600" t="s">
        <v>13</v>
      </c>
      <c r="E2600" s="10">
        <f>IF(COUNTIF(cis_DPH!$B$2:$B$84,B2600)&gt;0,D2600*1.1,IF(COUNTIF(cis_DPH!$B$85:$B$171,B2600)&gt;0,D2600*1.2,"chyba"))</f>
        <v>0</v>
      </c>
      <c r="G2600" s="16" t="e">
        <f>_xlfn.XLOOKUP(Tabuľka9[[#This Row],[položka]],#REF!,#REF!)</f>
        <v>#REF!</v>
      </c>
      <c r="I2600" s="15">
        <f>Tabuľka9[[#This Row],[Aktuálna cena v RZ s DPH]]*Tabuľka9[[#This Row],[Priemerný odber za mesiac]]</f>
        <v>0</v>
      </c>
      <c r="K2600" s="17" t="e">
        <f>Tabuľka9[[#This Row],[Cena za MJ s DPH]]*Tabuľka9[[#This Row],[Predpokladaný odber počas 6 mesiacov]]</f>
        <v>#REF!</v>
      </c>
      <c r="L2600" s="1">
        <v>632252</v>
      </c>
      <c r="M2600" t="e">
        <f>_xlfn.XLOOKUP(Tabuľka9[[#This Row],[IČO]],#REF!,#REF!)</f>
        <v>#REF!</v>
      </c>
      <c r="N2600" t="e">
        <f>_xlfn.XLOOKUP(Tabuľka9[[#This Row],[IČO]],#REF!,#REF!)</f>
        <v>#REF!</v>
      </c>
    </row>
    <row r="2601" spans="1:14" hidden="1" x14ac:dyDescent="0.35">
      <c r="A2601" t="s">
        <v>10</v>
      </c>
      <c r="B2601" t="s">
        <v>64</v>
      </c>
      <c r="C2601" t="s">
        <v>19</v>
      </c>
      <c r="D2601" s="9">
        <v>0.65</v>
      </c>
      <c r="E2601" s="10">
        <f>IF(COUNTIF(cis_DPH!$B$2:$B$84,B2601)&gt;0,D2601*1.1,IF(COUNTIF(cis_DPH!$B$85:$B$171,B2601)&gt;0,D2601*1.2,"chyba"))</f>
        <v>0.71500000000000008</v>
      </c>
      <c r="G2601" s="16" t="e">
        <f>_xlfn.XLOOKUP(Tabuľka9[[#This Row],[položka]],#REF!,#REF!)</f>
        <v>#REF!</v>
      </c>
      <c r="H2601">
        <v>40</v>
      </c>
      <c r="I2601" s="15">
        <f>Tabuľka9[[#This Row],[Aktuálna cena v RZ s DPH]]*Tabuľka9[[#This Row],[Priemerný odber za mesiac]]</f>
        <v>28.6</v>
      </c>
      <c r="K2601" s="17" t="e">
        <f>Tabuľka9[[#This Row],[Cena za MJ s DPH]]*Tabuľka9[[#This Row],[Predpokladaný odber počas 6 mesiacov]]</f>
        <v>#REF!</v>
      </c>
      <c r="L2601" s="1">
        <v>632252</v>
      </c>
      <c r="M2601" t="e">
        <f>_xlfn.XLOOKUP(Tabuľka9[[#This Row],[IČO]],#REF!,#REF!)</f>
        <v>#REF!</v>
      </c>
      <c r="N2601" t="e">
        <f>_xlfn.XLOOKUP(Tabuľka9[[#This Row],[IČO]],#REF!,#REF!)</f>
        <v>#REF!</v>
      </c>
    </row>
    <row r="2602" spans="1:14" hidden="1" x14ac:dyDescent="0.35">
      <c r="A2602" t="s">
        <v>10</v>
      </c>
      <c r="B2602" t="s">
        <v>65</v>
      </c>
      <c r="C2602" t="s">
        <v>19</v>
      </c>
      <c r="E2602" s="10">
        <f>IF(COUNTIF(cis_DPH!$B$2:$B$84,B2602)&gt;0,D2602*1.1,IF(COUNTIF(cis_DPH!$B$85:$B$171,B2602)&gt;0,D2602*1.2,"chyba"))</f>
        <v>0</v>
      </c>
      <c r="G2602" s="16" t="e">
        <f>_xlfn.XLOOKUP(Tabuľka9[[#This Row],[položka]],#REF!,#REF!)</f>
        <v>#REF!</v>
      </c>
      <c r="I2602" s="15">
        <f>Tabuľka9[[#This Row],[Aktuálna cena v RZ s DPH]]*Tabuľka9[[#This Row],[Priemerný odber za mesiac]]</f>
        <v>0</v>
      </c>
      <c r="K2602" s="17" t="e">
        <f>Tabuľka9[[#This Row],[Cena za MJ s DPH]]*Tabuľka9[[#This Row],[Predpokladaný odber počas 6 mesiacov]]</f>
        <v>#REF!</v>
      </c>
      <c r="L2602" s="1">
        <v>632252</v>
      </c>
      <c r="M2602" t="e">
        <f>_xlfn.XLOOKUP(Tabuľka9[[#This Row],[IČO]],#REF!,#REF!)</f>
        <v>#REF!</v>
      </c>
      <c r="N2602" t="e">
        <f>_xlfn.XLOOKUP(Tabuľka9[[#This Row],[IČO]],#REF!,#REF!)</f>
        <v>#REF!</v>
      </c>
    </row>
    <row r="2603" spans="1:14" hidden="1" x14ac:dyDescent="0.35">
      <c r="A2603" t="s">
        <v>10</v>
      </c>
      <c r="B2603" t="s">
        <v>66</v>
      </c>
      <c r="C2603" t="s">
        <v>19</v>
      </c>
      <c r="E2603" s="10">
        <f>IF(COUNTIF(cis_DPH!$B$2:$B$84,B2603)&gt;0,D2603*1.1,IF(COUNTIF(cis_DPH!$B$85:$B$171,B2603)&gt;0,D2603*1.2,"chyba"))</f>
        <v>0</v>
      </c>
      <c r="G2603" s="16" t="e">
        <f>_xlfn.XLOOKUP(Tabuľka9[[#This Row],[položka]],#REF!,#REF!)</f>
        <v>#REF!</v>
      </c>
      <c r="I2603" s="15">
        <f>Tabuľka9[[#This Row],[Aktuálna cena v RZ s DPH]]*Tabuľka9[[#This Row],[Priemerný odber za mesiac]]</f>
        <v>0</v>
      </c>
      <c r="K2603" s="17" t="e">
        <f>Tabuľka9[[#This Row],[Cena za MJ s DPH]]*Tabuľka9[[#This Row],[Predpokladaný odber počas 6 mesiacov]]</f>
        <v>#REF!</v>
      </c>
      <c r="L2603" s="1">
        <v>632252</v>
      </c>
      <c r="M2603" t="e">
        <f>_xlfn.XLOOKUP(Tabuľka9[[#This Row],[IČO]],#REF!,#REF!)</f>
        <v>#REF!</v>
      </c>
      <c r="N2603" t="e">
        <f>_xlfn.XLOOKUP(Tabuľka9[[#This Row],[IČO]],#REF!,#REF!)</f>
        <v>#REF!</v>
      </c>
    </row>
    <row r="2604" spans="1:14" hidden="1" x14ac:dyDescent="0.35">
      <c r="A2604" t="s">
        <v>10</v>
      </c>
      <c r="B2604" t="s">
        <v>67</v>
      </c>
      <c r="C2604" t="s">
        <v>13</v>
      </c>
      <c r="D2604" s="9">
        <v>2.2000000000000002</v>
      </c>
      <c r="E2604" s="10">
        <f>IF(COUNTIF(cis_DPH!$B$2:$B$84,B2604)&gt;0,D2604*1.1,IF(COUNTIF(cis_DPH!$B$85:$B$171,B2604)&gt;0,D2604*1.2,"chyba"))</f>
        <v>2.64</v>
      </c>
      <c r="G2604" s="16" t="e">
        <f>_xlfn.XLOOKUP(Tabuľka9[[#This Row],[položka]],#REF!,#REF!)</f>
        <v>#REF!</v>
      </c>
      <c r="H2604">
        <v>13</v>
      </c>
      <c r="I2604" s="15">
        <f>Tabuľka9[[#This Row],[Aktuálna cena v RZ s DPH]]*Tabuľka9[[#This Row],[Priemerný odber za mesiac]]</f>
        <v>34.32</v>
      </c>
      <c r="K2604" s="17" t="e">
        <f>Tabuľka9[[#This Row],[Cena za MJ s DPH]]*Tabuľka9[[#This Row],[Predpokladaný odber počas 6 mesiacov]]</f>
        <v>#REF!</v>
      </c>
      <c r="L2604" s="1">
        <v>632252</v>
      </c>
      <c r="M2604" t="e">
        <f>_xlfn.XLOOKUP(Tabuľka9[[#This Row],[IČO]],#REF!,#REF!)</f>
        <v>#REF!</v>
      </c>
      <c r="N2604" t="e">
        <f>_xlfn.XLOOKUP(Tabuľka9[[#This Row],[IČO]],#REF!,#REF!)</f>
        <v>#REF!</v>
      </c>
    </row>
    <row r="2605" spans="1:14" hidden="1" x14ac:dyDescent="0.35">
      <c r="A2605" t="s">
        <v>10</v>
      </c>
      <c r="B2605" t="s">
        <v>68</v>
      </c>
      <c r="C2605" t="s">
        <v>13</v>
      </c>
      <c r="D2605" s="9">
        <v>1.39</v>
      </c>
      <c r="E2605" s="10">
        <f>IF(COUNTIF(cis_DPH!$B$2:$B$84,B2605)&gt;0,D2605*1.1,IF(COUNTIF(cis_DPH!$B$85:$B$171,B2605)&gt;0,D2605*1.2,"chyba"))</f>
        <v>1.5289999999999999</v>
      </c>
      <c r="G2605" s="16" t="e">
        <f>_xlfn.XLOOKUP(Tabuľka9[[#This Row],[položka]],#REF!,#REF!)</f>
        <v>#REF!</v>
      </c>
      <c r="H2605">
        <v>86</v>
      </c>
      <c r="I2605" s="15">
        <f>Tabuľka9[[#This Row],[Aktuálna cena v RZ s DPH]]*Tabuľka9[[#This Row],[Priemerný odber za mesiac]]</f>
        <v>131.494</v>
      </c>
      <c r="K2605" s="17" t="e">
        <f>Tabuľka9[[#This Row],[Cena za MJ s DPH]]*Tabuľka9[[#This Row],[Predpokladaný odber počas 6 mesiacov]]</f>
        <v>#REF!</v>
      </c>
      <c r="L2605" s="1">
        <v>632252</v>
      </c>
      <c r="M2605" t="e">
        <f>_xlfn.XLOOKUP(Tabuľka9[[#This Row],[IČO]],#REF!,#REF!)</f>
        <v>#REF!</v>
      </c>
      <c r="N2605" t="e">
        <f>_xlfn.XLOOKUP(Tabuľka9[[#This Row],[IČO]],#REF!,#REF!)</f>
        <v>#REF!</v>
      </c>
    </row>
    <row r="2606" spans="1:14" hidden="1" x14ac:dyDescent="0.35">
      <c r="A2606" t="s">
        <v>10</v>
      </c>
      <c r="B2606" t="s">
        <v>69</v>
      </c>
      <c r="C2606" t="s">
        <v>13</v>
      </c>
      <c r="E2606" s="10">
        <f>IF(COUNTIF(cis_DPH!$B$2:$B$84,B2606)&gt;0,D2606*1.1,IF(COUNTIF(cis_DPH!$B$85:$B$171,B2606)&gt;0,D2606*1.2,"chyba"))</f>
        <v>0</v>
      </c>
      <c r="G2606" s="16" t="e">
        <f>_xlfn.XLOOKUP(Tabuľka9[[#This Row],[položka]],#REF!,#REF!)</f>
        <v>#REF!</v>
      </c>
      <c r="I2606" s="15">
        <f>Tabuľka9[[#This Row],[Aktuálna cena v RZ s DPH]]*Tabuľka9[[#This Row],[Priemerný odber za mesiac]]</f>
        <v>0</v>
      </c>
      <c r="K2606" s="17" t="e">
        <f>Tabuľka9[[#This Row],[Cena za MJ s DPH]]*Tabuľka9[[#This Row],[Predpokladaný odber počas 6 mesiacov]]</f>
        <v>#REF!</v>
      </c>
      <c r="L2606" s="1">
        <v>632252</v>
      </c>
      <c r="M2606" t="e">
        <f>_xlfn.XLOOKUP(Tabuľka9[[#This Row],[IČO]],#REF!,#REF!)</f>
        <v>#REF!</v>
      </c>
      <c r="N2606" t="e">
        <f>_xlfn.XLOOKUP(Tabuľka9[[#This Row],[IČO]],#REF!,#REF!)</f>
        <v>#REF!</v>
      </c>
    </row>
    <row r="2607" spans="1:14" hidden="1" x14ac:dyDescent="0.35">
      <c r="A2607" t="s">
        <v>10</v>
      </c>
      <c r="B2607" t="s">
        <v>70</v>
      </c>
      <c r="C2607" t="s">
        <v>13</v>
      </c>
      <c r="E2607" s="10">
        <f>IF(COUNTIF(cis_DPH!$B$2:$B$84,B2607)&gt;0,D2607*1.1,IF(COUNTIF(cis_DPH!$B$85:$B$171,B2607)&gt;0,D2607*1.2,"chyba"))</f>
        <v>0</v>
      </c>
      <c r="G2607" s="16" t="e">
        <f>_xlfn.XLOOKUP(Tabuľka9[[#This Row],[položka]],#REF!,#REF!)</f>
        <v>#REF!</v>
      </c>
      <c r="I2607" s="15">
        <f>Tabuľka9[[#This Row],[Aktuálna cena v RZ s DPH]]*Tabuľka9[[#This Row],[Priemerný odber za mesiac]]</f>
        <v>0</v>
      </c>
      <c r="K2607" s="17" t="e">
        <f>Tabuľka9[[#This Row],[Cena za MJ s DPH]]*Tabuľka9[[#This Row],[Predpokladaný odber počas 6 mesiacov]]</f>
        <v>#REF!</v>
      </c>
      <c r="L2607" s="1">
        <v>632252</v>
      </c>
      <c r="M2607" t="e">
        <f>_xlfn.XLOOKUP(Tabuľka9[[#This Row],[IČO]],#REF!,#REF!)</f>
        <v>#REF!</v>
      </c>
      <c r="N2607" t="e">
        <f>_xlfn.XLOOKUP(Tabuľka9[[#This Row],[IČO]],#REF!,#REF!)</f>
        <v>#REF!</v>
      </c>
    </row>
    <row r="2608" spans="1:14" hidden="1" x14ac:dyDescent="0.35">
      <c r="A2608" t="s">
        <v>10</v>
      </c>
      <c r="B2608" t="s">
        <v>71</v>
      </c>
      <c r="C2608" t="s">
        <v>13</v>
      </c>
      <c r="E2608" s="10">
        <f>IF(COUNTIF(cis_DPH!$B$2:$B$84,B2608)&gt;0,D2608*1.1,IF(COUNTIF(cis_DPH!$B$85:$B$171,B2608)&gt;0,D2608*1.2,"chyba"))</f>
        <v>0</v>
      </c>
      <c r="G2608" s="16" t="e">
        <f>_xlfn.XLOOKUP(Tabuľka9[[#This Row],[položka]],#REF!,#REF!)</f>
        <v>#REF!</v>
      </c>
      <c r="I2608" s="15">
        <f>Tabuľka9[[#This Row],[Aktuálna cena v RZ s DPH]]*Tabuľka9[[#This Row],[Priemerný odber za mesiac]]</f>
        <v>0</v>
      </c>
      <c r="K2608" s="17" t="e">
        <f>Tabuľka9[[#This Row],[Cena za MJ s DPH]]*Tabuľka9[[#This Row],[Predpokladaný odber počas 6 mesiacov]]</f>
        <v>#REF!</v>
      </c>
      <c r="L2608" s="1">
        <v>632252</v>
      </c>
      <c r="M2608" t="e">
        <f>_xlfn.XLOOKUP(Tabuľka9[[#This Row],[IČO]],#REF!,#REF!)</f>
        <v>#REF!</v>
      </c>
      <c r="N2608" t="e">
        <f>_xlfn.XLOOKUP(Tabuľka9[[#This Row],[IČO]],#REF!,#REF!)</f>
        <v>#REF!</v>
      </c>
    </row>
    <row r="2609" spans="1:14" hidden="1" x14ac:dyDescent="0.35">
      <c r="A2609" t="s">
        <v>10</v>
      </c>
      <c r="B2609" t="s">
        <v>72</v>
      </c>
      <c r="C2609" t="s">
        <v>13</v>
      </c>
      <c r="E2609" s="10">
        <f>IF(COUNTIF(cis_DPH!$B$2:$B$84,B2609)&gt;0,D2609*1.1,IF(COUNTIF(cis_DPH!$B$85:$B$171,B2609)&gt;0,D2609*1.2,"chyba"))</f>
        <v>0</v>
      </c>
      <c r="G2609" s="16" t="e">
        <f>_xlfn.XLOOKUP(Tabuľka9[[#This Row],[položka]],#REF!,#REF!)</f>
        <v>#REF!</v>
      </c>
      <c r="I2609" s="15">
        <f>Tabuľka9[[#This Row],[Aktuálna cena v RZ s DPH]]*Tabuľka9[[#This Row],[Priemerný odber za mesiac]]</f>
        <v>0</v>
      </c>
      <c r="K2609" s="17" t="e">
        <f>Tabuľka9[[#This Row],[Cena za MJ s DPH]]*Tabuľka9[[#This Row],[Predpokladaný odber počas 6 mesiacov]]</f>
        <v>#REF!</v>
      </c>
      <c r="L2609" s="1">
        <v>632252</v>
      </c>
      <c r="M2609" t="e">
        <f>_xlfn.XLOOKUP(Tabuľka9[[#This Row],[IČO]],#REF!,#REF!)</f>
        <v>#REF!</v>
      </c>
      <c r="N2609" t="e">
        <f>_xlfn.XLOOKUP(Tabuľka9[[#This Row],[IČO]],#REF!,#REF!)</f>
        <v>#REF!</v>
      </c>
    </row>
    <row r="2610" spans="1:14" hidden="1" x14ac:dyDescent="0.35">
      <c r="A2610" t="s">
        <v>10</v>
      </c>
      <c r="B2610" t="s">
        <v>73</v>
      </c>
      <c r="C2610" t="s">
        <v>13</v>
      </c>
      <c r="D2610" s="9">
        <v>0.8</v>
      </c>
      <c r="E2610" s="10">
        <f>IF(COUNTIF(cis_DPH!$B$2:$B$84,B2610)&gt;0,D2610*1.1,IF(COUNTIF(cis_DPH!$B$85:$B$171,B2610)&gt;0,D2610*1.2,"chyba"))</f>
        <v>0.96</v>
      </c>
      <c r="G2610" s="16" t="e">
        <f>_xlfn.XLOOKUP(Tabuľka9[[#This Row],[položka]],#REF!,#REF!)</f>
        <v>#REF!</v>
      </c>
      <c r="H2610">
        <v>31</v>
      </c>
      <c r="I2610" s="15">
        <f>Tabuľka9[[#This Row],[Aktuálna cena v RZ s DPH]]*Tabuľka9[[#This Row],[Priemerný odber za mesiac]]</f>
        <v>29.759999999999998</v>
      </c>
      <c r="K2610" s="17" t="e">
        <f>Tabuľka9[[#This Row],[Cena za MJ s DPH]]*Tabuľka9[[#This Row],[Predpokladaný odber počas 6 mesiacov]]</f>
        <v>#REF!</v>
      </c>
      <c r="L2610" s="1">
        <v>632252</v>
      </c>
      <c r="M2610" t="e">
        <f>_xlfn.XLOOKUP(Tabuľka9[[#This Row],[IČO]],#REF!,#REF!)</f>
        <v>#REF!</v>
      </c>
      <c r="N2610" t="e">
        <f>_xlfn.XLOOKUP(Tabuľka9[[#This Row],[IČO]],#REF!,#REF!)</f>
        <v>#REF!</v>
      </c>
    </row>
    <row r="2611" spans="1:14" hidden="1" x14ac:dyDescent="0.35">
      <c r="A2611" t="s">
        <v>10</v>
      </c>
      <c r="B2611" t="s">
        <v>74</v>
      </c>
      <c r="C2611" t="s">
        <v>13</v>
      </c>
      <c r="D2611" s="9">
        <v>0.5</v>
      </c>
      <c r="E2611" s="10">
        <f>IF(COUNTIF(cis_DPH!$B$2:$B$84,B2611)&gt;0,D2611*1.1,IF(COUNTIF(cis_DPH!$B$85:$B$171,B2611)&gt;0,D2611*1.2,"chyba"))</f>
        <v>0.55000000000000004</v>
      </c>
      <c r="G2611" s="16" t="e">
        <f>_xlfn.XLOOKUP(Tabuľka9[[#This Row],[položka]],#REF!,#REF!)</f>
        <v>#REF!</v>
      </c>
      <c r="H2611">
        <v>550</v>
      </c>
      <c r="I2611" s="15">
        <f>Tabuľka9[[#This Row],[Aktuálna cena v RZ s DPH]]*Tabuľka9[[#This Row],[Priemerný odber za mesiac]]</f>
        <v>302.5</v>
      </c>
      <c r="K2611" s="17" t="e">
        <f>Tabuľka9[[#This Row],[Cena za MJ s DPH]]*Tabuľka9[[#This Row],[Predpokladaný odber počas 6 mesiacov]]</f>
        <v>#REF!</v>
      </c>
      <c r="L2611" s="1">
        <v>632252</v>
      </c>
      <c r="M2611" t="e">
        <f>_xlfn.XLOOKUP(Tabuľka9[[#This Row],[IČO]],#REF!,#REF!)</f>
        <v>#REF!</v>
      </c>
      <c r="N2611" t="e">
        <f>_xlfn.XLOOKUP(Tabuľka9[[#This Row],[IČO]],#REF!,#REF!)</f>
        <v>#REF!</v>
      </c>
    </row>
    <row r="2612" spans="1:14" hidden="1" x14ac:dyDescent="0.35">
      <c r="A2612" t="s">
        <v>10</v>
      </c>
      <c r="B2612" t="s">
        <v>75</v>
      </c>
      <c r="C2612" t="s">
        <v>13</v>
      </c>
      <c r="D2612" s="9">
        <v>0.45</v>
      </c>
      <c r="E2612" s="10">
        <f>IF(COUNTIF(cis_DPH!$B$2:$B$84,B2612)&gt;0,D2612*1.1,IF(COUNTIF(cis_DPH!$B$85:$B$171,B2612)&gt;0,D2612*1.2,"chyba"))</f>
        <v>0.49500000000000005</v>
      </c>
      <c r="G2612" s="16" t="e">
        <f>_xlfn.XLOOKUP(Tabuľka9[[#This Row],[položka]],#REF!,#REF!)</f>
        <v>#REF!</v>
      </c>
      <c r="H2612">
        <v>816</v>
      </c>
      <c r="I2612" s="15">
        <f>Tabuľka9[[#This Row],[Aktuálna cena v RZ s DPH]]*Tabuľka9[[#This Row],[Priemerný odber za mesiac]]</f>
        <v>403.92</v>
      </c>
      <c r="K2612" s="17" t="e">
        <f>Tabuľka9[[#This Row],[Cena za MJ s DPH]]*Tabuľka9[[#This Row],[Predpokladaný odber počas 6 mesiacov]]</f>
        <v>#REF!</v>
      </c>
      <c r="L2612" s="1">
        <v>632252</v>
      </c>
      <c r="M2612" t="e">
        <f>_xlfn.XLOOKUP(Tabuľka9[[#This Row],[IČO]],#REF!,#REF!)</f>
        <v>#REF!</v>
      </c>
      <c r="N2612" t="e">
        <f>_xlfn.XLOOKUP(Tabuľka9[[#This Row],[IČO]],#REF!,#REF!)</f>
        <v>#REF!</v>
      </c>
    </row>
    <row r="2613" spans="1:14" hidden="1" x14ac:dyDescent="0.35">
      <c r="A2613" t="s">
        <v>10</v>
      </c>
      <c r="B2613" t="s">
        <v>76</v>
      </c>
      <c r="C2613" t="s">
        <v>13</v>
      </c>
      <c r="E2613" s="10">
        <f>IF(COUNTIF(cis_DPH!$B$2:$B$84,B2613)&gt;0,D2613*1.1,IF(COUNTIF(cis_DPH!$B$85:$B$171,B2613)&gt;0,D2613*1.2,"chyba"))</f>
        <v>0</v>
      </c>
      <c r="G2613" s="16" t="e">
        <f>_xlfn.XLOOKUP(Tabuľka9[[#This Row],[položka]],#REF!,#REF!)</f>
        <v>#REF!</v>
      </c>
      <c r="I2613" s="15">
        <f>Tabuľka9[[#This Row],[Aktuálna cena v RZ s DPH]]*Tabuľka9[[#This Row],[Priemerný odber za mesiac]]</f>
        <v>0</v>
      </c>
      <c r="K2613" s="17" t="e">
        <f>Tabuľka9[[#This Row],[Cena za MJ s DPH]]*Tabuľka9[[#This Row],[Predpokladaný odber počas 6 mesiacov]]</f>
        <v>#REF!</v>
      </c>
      <c r="L2613" s="1">
        <v>632252</v>
      </c>
      <c r="M2613" t="e">
        <f>_xlfn.XLOOKUP(Tabuľka9[[#This Row],[IČO]],#REF!,#REF!)</f>
        <v>#REF!</v>
      </c>
      <c r="N2613" t="e">
        <f>_xlfn.XLOOKUP(Tabuľka9[[#This Row],[IČO]],#REF!,#REF!)</f>
        <v>#REF!</v>
      </c>
    </row>
    <row r="2614" spans="1:14" hidden="1" x14ac:dyDescent="0.35">
      <c r="A2614" t="s">
        <v>10</v>
      </c>
      <c r="B2614" t="s">
        <v>77</v>
      </c>
      <c r="C2614" t="s">
        <v>13</v>
      </c>
      <c r="E2614" s="10">
        <f>IF(COUNTIF(cis_DPH!$B$2:$B$84,B2614)&gt;0,D2614*1.1,IF(COUNTIF(cis_DPH!$B$85:$B$171,B2614)&gt;0,D2614*1.2,"chyba"))</f>
        <v>0</v>
      </c>
      <c r="G2614" s="16" t="e">
        <f>_xlfn.XLOOKUP(Tabuľka9[[#This Row],[položka]],#REF!,#REF!)</f>
        <v>#REF!</v>
      </c>
      <c r="I2614" s="15">
        <f>Tabuľka9[[#This Row],[Aktuálna cena v RZ s DPH]]*Tabuľka9[[#This Row],[Priemerný odber za mesiac]]</f>
        <v>0</v>
      </c>
      <c r="K2614" s="17" t="e">
        <f>Tabuľka9[[#This Row],[Cena za MJ s DPH]]*Tabuľka9[[#This Row],[Predpokladaný odber počas 6 mesiacov]]</f>
        <v>#REF!</v>
      </c>
      <c r="L2614" s="1">
        <v>632252</v>
      </c>
      <c r="M2614" t="e">
        <f>_xlfn.XLOOKUP(Tabuľka9[[#This Row],[IČO]],#REF!,#REF!)</f>
        <v>#REF!</v>
      </c>
      <c r="N2614" t="e">
        <f>_xlfn.XLOOKUP(Tabuľka9[[#This Row],[IČO]],#REF!,#REF!)</f>
        <v>#REF!</v>
      </c>
    </row>
    <row r="2615" spans="1:14" hidden="1" x14ac:dyDescent="0.35">
      <c r="A2615" t="s">
        <v>10</v>
      </c>
      <c r="B2615" t="s">
        <v>78</v>
      </c>
      <c r="C2615" t="s">
        <v>13</v>
      </c>
      <c r="E2615" s="10">
        <f>IF(COUNTIF(cis_DPH!$B$2:$B$84,B2615)&gt;0,D2615*1.1,IF(COUNTIF(cis_DPH!$B$85:$B$171,B2615)&gt;0,D2615*1.2,"chyba"))</f>
        <v>0</v>
      </c>
      <c r="G2615" s="16" t="e">
        <f>_xlfn.XLOOKUP(Tabuľka9[[#This Row],[položka]],#REF!,#REF!)</f>
        <v>#REF!</v>
      </c>
      <c r="I2615" s="15">
        <f>Tabuľka9[[#This Row],[Aktuálna cena v RZ s DPH]]*Tabuľka9[[#This Row],[Priemerný odber za mesiac]]</f>
        <v>0</v>
      </c>
      <c r="K2615" s="17" t="e">
        <f>Tabuľka9[[#This Row],[Cena za MJ s DPH]]*Tabuľka9[[#This Row],[Predpokladaný odber počas 6 mesiacov]]</f>
        <v>#REF!</v>
      </c>
      <c r="L2615" s="1">
        <v>632252</v>
      </c>
      <c r="M2615" t="e">
        <f>_xlfn.XLOOKUP(Tabuľka9[[#This Row],[IČO]],#REF!,#REF!)</f>
        <v>#REF!</v>
      </c>
      <c r="N2615" t="e">
        <f>_xlfn.XLOOKUP(Tabuľka9[[#This Row],[IČO]],#REF!,#REF!)</f>
        <v>#REF!</v>
      </c>
    </row>
    <row r="2616" spans="1:14" hidden="1" x14ac:dyDescent="0.35">
      <c r="A2616" t="s">
        <v>10</v>
      </c>
      <c r="B2616" t="s">
        <v>79</v>
      </c>
      <c r="C2616" t="s">
        <v>13</v>
      </c>
      <c r="E2616" s="10">
        <f>IF(COUNTIF(cis_DPH!$B$2:$B$84,B2616)&gt;0,D2616*1.1,IF(COUNTIF(cis_DPH!$B$85:$B$171,B2616)&gt;0,D2616*1.2,"chyba"))</f>
        <v>0</v>
      </c>
      <c r="G2616" s="16" t="e">
        <f>_xlfn.XLOOKUP(Tabuľka9[[#This Row],[položka]],#REF!,#REF!)</f>
        <v>#REF!</v>
      </c>
      <c r="I2616" s="15">
        <f>Tabuľka9[[#This Row],[Aktuálna cena v RZ s DPH]]*Tabuľka9[[#This Row],[Priemerný odber za mesiac]]</f>
        <v>0</v>
      </c>
      <c r="K2616" s="17" t="e">
        <f>Tabuľka9[[#This Row],[Cena za MJ s DPH]]*Tabuľka9[[#This Row],[Predpokladaný odber počas 6 mesiacov]]</f>
        <v>#REF!</v>
      </c>
      <c r="L2616" s="1">
        <v>632252</v>
      </c>
      <c r="M2616" t="e">
        <f>_xlfn.XLOOKUP(Tabuľka9[[#This Row],[IČO]],#REF!,#REF!)</f>
        <v>#REF!</v>
      </c>
      <c r="N2616" t="e">
        <f>_xlfn.XLOOKUP(Tabuľka9[[#This Row],[IČO]],#REF!,#REF!)</f>
        <v>#REF!</v>
      </c>
    </row>
    <row r="2617" spans="1:14" hidden="1" x14ac:dyDescent="0.35">
      <c r="A2617" t="s">
        <v>10</v>
      </c>
      <c r="B2617" t="s">
        <v>80</v>
      </c>
      <c r="C2617" t="s">
        <v>13</v>
      </c>
      <c r="E2617" s="10">
        <f>IF(COUNTIF(cis_DPH!$B$2:$B$84,B2617)&gt;0,D2617*1.1,IF(COUNTIF(cis_DPH!$B$85:$B$171,B2617)&gt;0,D2617*1.2,"chyba"))</f>
        <v>0</v>
      </c>
      <c r="G2617" s="16" t="e">
        <f>_xlfn.XLOOKUP(Tabuľka9[[#This Row],[položka]],#REF!,#REF!)</f>
        <v>#REF!</v>
      </c>
      <c r="I2617" s="15">
        <f>Tabuľka9[[#This Row],[Aktuálna cena v RZ s DPH]]*Tabuľka9[[#This Row],[Priemerný odber za mesiac]]</f>
        <v>0</v>
      </c>
      <c r="K2617" s="17" t="e">
        <f>Tabuľka9[[#This Row],[Cena za MJ s DPH]]*Tabuľka9[[#This Row],[Predpokladaný odber počas 6 mesiacov]]</f>
        <v>#REF!</v>
      </c>
      <c r="L2617" s="1">
        <v>632252</v>
      </c>
      <c r="M2617" t="e">
        <f>_xlfn.XLOOKUP(Tabuľka9[[#This Row],[IČO]],#REF!,#REF!)</f>
        <v>#REF!</v>
      </c>
      <c r="N2617" t="e">
        <f>_xlfn.XLOOKUP(Tabuľka9[[#This Row],[IČO]],#REF!,#REF!)</f>
        <v>#REF!</v>
      </c>
    </row>
    <row r="2618" spans="1:14" hidden="1" x14ac:dyDescent="0.35">
      <c r="A2618" t="s">
        <v>81</v>
      </c>
      <c r="B2618" t="s">
        <v>82</v>
      </c>
      <c r="C2618" t="s">
        <v>19</v>
      </c>
      <c r="E2618" s="10">
        <f>IF(COUNTIF(cis_DPH!$B$2:$B$84,B2618)&gt;0,D2618*1.1,IF(COUNTIF(cis_DPH!$B$85:$B$171,B2618)&gt;0,D2618*1.2,"chyba"))</f>
        <v>0</v>
      </c>
      <c r="G2618" s="16" t="e">
        <f>_xlfn.XLOOKUP(Tabuľka9[[#This Row],[položka]],#REF!,#REF!)</f>
        <v>#REF!</v>
      </c>
      <c r="I2618" s="15">
        <f>Tabuľka9[[#This Row],[Aktuálna cena v RZ s DPH]]*Tabuľka9[[#This Row],[Priemerný odber za mesiac]]</f>
        <v>0</v>
      </c>
      <c r="K2618" s="17" t="e">
        <f>Tabuľka9[[#This Row],[Cena za MJ s DPH]]*Tabuľka9[[#This Row],[Predpokladaný odber počas 6 mesiacov]]</f>
        <v>#REF!</v>
      </c>
      <c r="L2618" s="1">
        <v>632252</v>
      </c>
      <c r="M2618" t="e">
        <f>_xlfn.XLOOKUP(Tabuľka9[[#This Row],[IČO]],#REF!,#REF!)</f>
        <v>#REF!</v>
      </c>
      <c r="N2618" t="e">
        <f>_xlfn.XLOOKUP(Tabuľka9[[#This Row],[IČO]],#REF!,#REF!)</f>
        <v>#REF!</v>
      </c>
    </row>
    <row r="2619" spans="1:14" hidden="1" x14ac:dyDescent="0.35">
      <c r="A2619" t="s">
        <v>81</v>
      </c>
      <c r="B2619" t="s">
        <v>83</v>
      </c>
      <c r="C2619" t="s">
        <v>19</v>
      </c>
      <c r="D2619" s="9">
        <v>0.115</v>
      </c>
      <c r="E2619" s="10">
        <f>IF(COUNTIF(cis_DPH!$B$2:$B$84,B2619)&gt;0,D2619*1.1,IF(COUNTIF(cis_DPH!$B$85:$B$171,B2619)&gt;0,D2619*1.2,"chyba"))</f>
        <v>0.13800000000000001</v>
      </c>
      <c r="G2619" s="16" t="e">
        <f>_xlfn.XLOOKUP(Tabuľka9[[#This Row],[položka]],#REF!,#REF!)</f>
        <v>#REF!</v>
      </c>
      <c r="H2619">
        <v>2400</v>
      </c>
      <c r="I2619" s="15">
        <f>Tabuľka9[[#This Row],[Aktuálna cena v RZ s DPH]]*Tabuľka9[[#This Row],[Priemerný odber za mesiac]]</f>
        <v>331.20000000000005</v>
      </c>
      <c r="K2619" s="17" t="e">
        <f>Tabuľka9[[#This Row],[Cena za MJ s DPH]]*Tabuľka9[[#This Row],[Predpokladaný odber počas 6 mesiacov]]</f>
        <v>#REF!</v>
      </c>
      <c r="L2619" s="1">
        <v>632252</v>
      </c>
      <c r="M2619" t="e">
        <f>_xlfn.XLOOKUP(Tabuľka9[[#This Row],[IČO]],#REF!,#REF!)</f>
        <v>#REF!</v>
      </c>
      <c r="N2619" t="e">
        <f>_xlfn.XLOOKUP(Tabuľka9[[#This Row],[IČO]],#REF!,#REF!)</f>
        <v>#REF!</v>
      </c>
    </row>
    <row r="2620" spans="1:14" hidden="1" x14ac:dyDescent="0.35">
      <c r="A2620" t="s">
        <v>84</v>
      </c>
      <c r="B2620" t="s">
        <v>85</v>
      </c>
      <c r="C2620" t="s">
        <v>13</v>
      </c>
      <c r="D2620" s="9">
        <v>3.44</v>
      </c>
      <c r="E2620" s="10">
        <f>IF(COUNTIF(cis_DPH!$B$2:$B$84,B2620)&gt;0,D2620*1.1,IF(COUNTIF(cis_DPH!$B$85:$B$171,B2620)&gt;0,D2620*1.2,"chyba"))</f>
        <v>3.7840000000000003</v>
      </c>
      <c r="G2620" s="16" t="e">
        <f>_xlfn.XLOOKUP(Tabuľka9[[#This Row],[položka]],#REF!,#REF!)</f>
        <v>#REF!</v>
      </c>
      <c r="H2620">
        <v>77</v>
      </c>
      <c r="I2620" s="15">
        <f>Tabuľka9[[#This Row],[Aktuálna cena v RZ s DPH]]*Tabuľka9[[#This Row],[Priemerný odber za mesiac]]</f>
        <v>291.36799999999999</v>
      </c>
      <c r="K2620" s="17" t="e">
        <f>Tabuľka9[[#This Row],[Cena za MJ s DPH]]*Tabuľka9[[#This Row],[Predpokladaný odber počas 6 mesiacov]]</f>
        <v>#REF!</v>
      </c>
      <c r="L2620" s="1">
        <v>632252</v>
      </c>
      <c r="M2620" t="e">
        <f>_xlfn.XLOOKUP(Tabuľka9[[#This Row],[IČO]],#REF!,#REF!)</f>
        <v>#REF!</v>
      </c>
      <c r="N2620" t="e">
        <f>_xlfn.XLOOKUP(Tabuľka9[[#This Row],[IČO]],#REF!,#REF!)</f>
        <v>#REF!</v>
      </c>
    </row>
    <row r="2621" spans="1:14" hidden="1" x14ac:dyDescent="0.35">
      <c r="A2621" t="s">
        <v>84</v>
      </c>
      <c r="B2621" t="s">
        <v>86</v>
      </c>
      <c r="C2621" t="s">
        <v>13</v>
      </c>
      <c r="D2621" s="9">
        <v>2.98</v>
      </c>
      <c r="E2621" s="10">
        <f>IF(COUNTIF(cis_DPH!$B$2:$B$84,B2621)&gt;0,D2621*1.1,IF(COUNTIF(cis_DPH!$B$85:$B$171,B2621)&gt;0,D2621*1.2,"chyba"))</f>
        <v>3.278</v>
      </c>
      <c r="G2621" s="16" t="e">
        <f>_xlfn.XLOOKUP(Tabuľka9[[#This Row],[položka]],#REF!,#REF!)</f>
        <v>#REF!</v>
      </c>
      <c r="H2621">
        <v>20</v>
      </c>
      <c r="I2621" s="15">
        <f>Tabuľka9[[#This Row],[Aktuálna cena v RZ s DPH]]*Tabuľka9[[#This Row],[Priemerný odber za mesiac]]</f>
        <v>65.56</v>
      </c>
      <c r="K2621" s="17" t="e">
        <f>Tabuľka9[[#This Row],[Cena za MJ s DPH]]*Tabuľka9[[#This Row],[Predpokladaný odber počas 6 mesiacov]]</f>
        <v>#REF!</v>
      </c>
      <c r="L2621" s="1">
        <v>632252</v>
      </c>
      <c r="M2621" t="e">
        <f>_xlfn.XLOOKUP(Tabuľka9[[#This Row],[IČO]],#REF!,#REF!)</f>
        <v>#REF!</v>
      </c>
      <c r="N2621" t="e">
        <f>_xlfn.XLOOKUP(Tabuľka9[[#This Row],[IČO]],#REF!,#REF!)</f>
        <v>#REF!</v>
      </c>
    </row>
    <row r="2622" spans="1:14" hidden="1" x14ac:dyDescent="0.35">
      <c r="A2622" t="s">
        <v>84</v>
      </c>
      <c r="B2622" t="s">
        <v>87</v>
      </c>
      <c r="C2622" t="s">
        <v>13</v>
      </c>
      <c r="D2622" s="9">
        <v>3.44</v>
      </c>
      <c r="E2622" s="10">
        <f>IF(COUNTIF(cis_DPH!$B$2:$B$84,B2622)&gt;0,D2622*1.1,IF(COUNTIF(cis_DPH!$B$85:$B$171,B2622)&gt;0,D2622*1.2,"chyba"))</f>
        <v>3.7840000000000003</v>
      </c>
      <c r="G2622" s="16" t="e">
        <f>_xlfn.XLOOKUP(Tabuľka9[[#This Row],[položka]],#REF!,#REF!)</f>
        <v>#REF!</v>
      </c>
      <c r="H2622">
        <v>25</v>
      </c>
      <c r="I2622" s="15">
        <f>Tabuľka9[[#This Row],[Aktuálna cena v RZ s DPH]]*Tabuľka9[[#This Row],[Priemerný odber za mesiac]]</f>
        <v>94.600000000000009</v>
      </c>
      <c r="K2622" s="17" t="e">
        <f>Tabuľka9[[#This Row],[Cena za MJ s DPH]]*Tabuľka9[[#This Row],[Predpokladaný odber počas 6 mesiacov]]</f>
        <v>#REF!</v>
      </c>
      <c r="L2622" s="1">
        <v>632252</v>
      </c>
      <c r="M2622" t="e">
        <f>_xlfn.XLOOKUP(Tabuľka9[[#This Row],[IČO]],#REF!,#REF!)</f>
        <v>#REF!</v>
      </c>
      <c r="N2622" t="e">
        <f>_xlfn.XLOOKUP(Tabuľka9[[#This Row],[IČO]],#REF!,#REF!)</f>
        <v>#REF!</v>
      </c>
    </row>
    <row r="2623" spans="1:14" hidden="1" x14ac:dyDescent="0.35">
      <c r="A2623" t="s">
        <v>84</v>
      </c>
      <c r="B2623" t="s">
        <v>88</v>
      </c>
      <c r="C2623" t="s">
        <v>13</v>
      </c>
      <c r="D2623" s="9">
        <v>2.87</v>
      </c>
      <c r="E2623" s="10">
        <f>IF(COUNTIF(cis_DPH!$B$2:$B$84,B2623)&gt;0,D2623*1.1,IF(COUNTIF(cis_DPH!$B$85:$B$171,B2623)&gt;0,D2623*1.2,"chyba"))</f>
        <v>3.1570000000000005</v>
      </c>
      <c r="G2623" s="16" t="e">
        <f>_xlfn.XLOOKUP(Tabuľka9[[#This Row],[položka]],#REF!,#REF!)</f>
        <v>#REF!</v>
      </c>
      <c r="H2623">
        <v>202</v>
      </c>
      <c r="I2623" s="15">
        <f>Tabuľka9[[#This Row],[Aktuálna cena v RZ s DPH]]*Tabuľka9[[#This Row],[Priemerný odber za mesiac]]</f>
        <v>637.71400000000006</v>
      </c>
      <c r="K2623" s="17" t="e">
        <f>Tabuľka9[[#This Row],[Cena za MJ s DPH]]*Tabuľka9[[#This Row],[Predpokladaný odber počas 6 mesiacov]]</f>
        <v>#REF!</v>
      </c>
      <c r="L2623" s="1">
        <v>632252</v>
      </c>
      <c r="M2623" t="e">
        <f>_xlfn.XLOOKUP(Tabuľka9[[#This Row],[IČO]],#REF!,#REF!)</f>
        <v>#REF!</v>
      </c>
      <c r="N2623" t="e">
        <f>_xlfn.XLOOKUP(Tabuľka9[[#This Row],[IČO]],#REF!,#REF!)</f>
        <v>#REF!</v>
      </c>
    </row>
    <row r="2624" spans="1:14" hidden="1" x14ac:dyDescent="0.35">
      <c r="A2624" t="s">
        <v>84</v>
      </c>
      <c r="B2624" t="s">
        <v>89</v>
      </c>
      <c r="C2624" t="s">
        <v>13</v>
      </c>
      <c r="E2624" s="10">
        <f>IF(COUNTIF(cis_DPH!$B$2:$B$84,B2624)&gt;0,D2624*1.1,IF(COUNTIF(cis_DPH!$B$85:$B$171,B2624)&gt;0,D2624*1.2,"chyba"))</f>
        <v>0</v>
      </c>
      <c r="G2624" s="16" t="e">
        <f>_xlfn.XLOOKUP(Tabuľka9[[#This Row],[položka]],#REF!,#REF!)</f>
        <v>#REF!</v>
      </c>
      <c r="I2624" s="15">
        <f>Tabuľka9[[#This Row],[Aktuálna cena v RZ s DPH]]*Tabuľka9[[#This Row],[Priemerný odber za mesiac]]</f>
        <v>0</v>
      </c>
      <c r="K2624" s="17" t="e">
        <f>Tabuľka9[[#This Row],[Cena za MJ s DPH]]*Tabuľka9[[#This Row],[Predpokladaný odber počas 6 mesiacov]]</f>
        <v>#REF!</v>
      </c>
      <c r="L2624" s="1">
        <v>632252</v>
      </c>
      <c r="M2624" t="e">
        <f>_xlfn.XLOOKUP(Tabuľka9[[#This Row],[IČO]],#REF!,#REF!)</f>
        <v>#REF!</v>
      </c>
      <c r="N2624" t="e">
        <f>_xlfn.XLOOKUP(Tabuľka9[[#This Row],[IČO]],#REF!,#REF!)</f>
        <v>#REF!</v>
      </c>
    </row>
    <row r="2625" spans="1:14" hidden="1" x14ac:dyDescent="0.35">
      <c r="A2625" t="s">
        <v>84</v>
      </c>
      <c r="B2625" t="s">
        <v>90</v>
      </c>
      <c r="C2625" t="s">
        <v>13</v>
      </c>
      <c r="E2625" s="10">
        <f>IF(COUNTIF(cis_DPH!$B$2:$B$84,B2625)&gt;0,D2625*1.1,IF(COUNTIF(cis_DPH!$B$85:$B$171,B2625)&gt;0,D2625*1.2,"chyba"))</f>
        <v>0</v>
      </c>
      <c r="G2625" s="16" t="e">
        <f>_xlfn.XLOOKUP(Tabuľka9[[#This Row],[položka]],#REF!,#REF!)</f>
        <v>#REF!</v>
      </c>
      <c r="I2625" s="15">
        <f>Tabuľka9[[#This Row],[Aktuálna cena v RZ s DPH]]*Tabuľka9[[#This Row],[Priemerný odber za mesiac]]</f>
        <v>0</v>
      </c>
      <c r="K2625" s="17" t="e">
        <f>Tabuľka9[[#This Row],[Cena za MJ s DPH]]*Tabuľka9[[#This Row],[Predpokladaný odber počas 6 mesiacov]]</f>
        <v>#REF!</v>
      </c>
      <c r="L2625" s="1">
        <v>632252</v>
      </c>
      <c r="M2625" t="e">
        <f>_xlfn.XLOOKUP(Tabuľka9[[#This Row],[IČO]],#REF!,#REF!)</f>
        <v>#REF!</v>
      </c>
      <c r="N2625" t="e">
        <f>_xlfn.XLOOKUP(Tabuľka9[[#This Row],[IČO]],#REF!,#REF!)</f>
        <v>#REF!</v>
      </c>
    </row>
    <row r="2626" spans="1:14" hidden="1" x14ac:dyDescent="0.35">
      <c r="A2626" t="s">
        <v>84</v>
      </c>
      <c r="B2626" t="s">
        <v>91</v>
      </c>
      <c r="C2626" t="s">
        <v>13</v>
      </c>
      <c r="E2626" s="10">
        <f>IF(COUNTIF(cis_DPH!$B$2:$B$84,B2626)&gt;0,D2626*1.1,IF(COUNTIF(cis_DPH!$B$85:$B$171,B2626)&gt;0,D2626*1.2,"chyba"))</f>
        <v>0</v>
      </c>
      <c r="G2626" s="16" t="e">
        <f>_xlfn.XLOOKUP(Tabuľka9[[#This Row],[položka]],#REF!,#REF!)</f>
        <v>#REF!</v>
      </c>
      <c r="I2626" s="15">
        <f>Tabuľka9[[#This Row],[Aktuálna cena v RZ s DPH]]*Tabuľka9[[#This Row],[Priemerný odber za mesiac]]</f>
        <v>0</v>
      </c>
      <c r="K2626" s="17" t="e">
        <f>Tabuľka9[[#This Row],[Cena za MJ s DPH]]*Tabuľka9[[#This Row],[Predpokladaný odber počas 6 mesiacov]]</f>
        <v>#REF!</v>
      </c>
      <c r="L2626" s="1">
        <v>632252</v>
      </c>
      <c r="M2626" t="e">
        <f>_xlfn.XLOOKUP(Tabuľka9[[#This Row],[IČO]],#REF!,#REF!)</f>
        <v>#REF!</v>
      </c>
      <c r="N2626" t="e">
        <f>_xlfn.XLOOKUP(Tabuľka9[[#This Row],[IČO]],#REF!,#REF!)</f>
        <v>#REF!</v>
      </c>
    </row>
    <row r="2627" spans="1:14" hidden="1" x14ac:dyDescent="0.35">
      <c r="A2627" t="s">
        <v>84</v>
      </c>
      <c r="B2627" t="s">
        <v>92</v>
      </c>
      <c r="C2627" t="s">
        <v>13</v>
      </c>
      <c r="E2627" s="10">
        <f>IF(COUNTIF(cis_DPH!$B$2:$B$84,B2627)&gt;0,D2627*1.1,IF(COUNTIF(cis_DPH!$B$85:$B$171,B2627)&gt;0,D2627*1.2,"chyba"))</f>
        <v>0</v>
      </c>
      <c r="G2627" s="16" t="e">
        <f>_xlfn.XLOOKUP(Tabuľka9[[#This Row],[položka]],#REF!,#REF!)</f>
        <v>#REF!</v>
      </c>
      <c r="I2627" s="15">
        <f>Tabuľka9[[#This Row],[Aktuálna cena v RZ s DPH]]*Tabuľka9[[#This Row],[Priemerný odber za mesiac]]</f>
        <v>0</v>
      </c>
      <c r="K2627" s="17" t="e">
        <f>Tabuľka9[[#This Row],[Cena za MJ s DPH]]*Tabuľka9[[#This Row],[Predpokladaný odber počas 6 mesiacov]]</f>
        <v>#REF!</v>
      </c>
      <c r="L2627" s="1">
        <v>632252</v>
      </c>
      <c r="M2627" t="e">
        <f>_xlfn.XLOOKUP(Tabuľka9[[#This Row],[IČO]],#REF!,#REF!)</f>
        <v>#REF!</v>
      </c>
      <c r="N2627" t="e">
        <f>_xlfn.XLOOKUP(Tabuľka9[[#This Row],[IČO]],#REF!,#REF!)</f>
        <v>#REF!</v>
      </c>
    </row>
    <row r="2628" spans="1:14" hidden="1" x14ac:dyDescent="0.35">
      <c r="A2628" t="s">
        <v>93</v>
      </c>
      <c r="B2628" t="s">
        <v>94</v>
      </c>
      <c r="C2628" t="s">
        <v>13</v>
      </c>
      <c r="D2628" s="9">
        <v>0.97599999999999998</v>
      </c>
      <c r="E2628" s="10">
        <f>IF(COUNTIF(cis_DPH!$B$2:$B$84,B2628)&gt;0,D2628*1.1,IF(COUNTIF(cis_DPH!$B$85:$B$171,B2628)&gt;0,D2628*1.2,"chyba"))</f>
        <v>1.0736000000000001</v>
      </c>
      <c r="G2628" s="16" t="e">
        <f>_xlfn.XLOOKUP(Tabuľka9[[#This Row],[položka]],#REF!,#REF!)</f>
        <v>#REF!</v>
      </c>
      <c r="H2628">
        <v>1212</v>
      </c>
      <c r="I2628" s="15">
        <f>Tabuľka9[[#This Row],[Aktuálna cena v RZ s DPH]]*Tabuľka9[[#This Row],[Priemerný odber za mesiac]]</f>
        <v>1301.2032000000002</v>
      </c>
      <c r="K2628" s="17" t="e">
        <f>Tabuľka9[[#This Row],[Cena za MJ s DPH]]*Tabuľka9[[#This Row],[Predpokladaný odber počas 6 mesiacov]]</f>
        <v>#REF!</v>
      </c>
      <c r="L2628" s="1">
        <v>632252</v>
      </c>
      <c r="M2628" t="e">
        <f>_xlfn.XLOOKUP(Tabuľka9[[#This Row],[IČO]],#REF!,#REF!)</f>
        <v>#REF!</v>
      </c>
      <c r="N2628" t="e">
        <f>_xlfn.XLOOKUP(Tabuľka9[[#This Row],[IČO]],#REF!,#REF!)</f>
        <v>#REF!</v>
      </c>
    </row>
    <row r="2629" spans="1:14" hidden="1" x14ac:dyDescent="0.35">
      <c r="A2629" t="s">
        <v>95</v>
      </c>
      <c r="B2629" t="s">
        <v>96</v>
      </c>
      <c r="C2629" t="s">
        <v>13</v>
      </c>
      <c r="E2629" s="10">
        <f>IF(COUNTIF(cis_DPH!$B$2:$B$84,B2629)&gt;0,D2629*1.1,IF(COUNTIF(cis_DPH!$B$85:$B$171,B2629)&gt;0,D2629*1.2,"chyba"))</f>
        <v>0</v>
      </c>
      <c r="G2629" s="16" t="e">
        <f>_xlfn.XLOOKUP(Tabuľka9[[#This Row],[položka]],#REF!,#REF!)</f>
        <v>#REF!</v>
      </c>
      <c r="I2629" s="15">
        <f>Tabuľka9[[#This Row],[Aktuálna cena v RZ s DPH]]*Tabuľka9[[#This Row],[Priemerný odber za mesiac]]</f>
        <v>0</v>
      </c>
      <c r="K2629" s="17" t="e">
        <f>Tabuľka9[[#This Row],[Cena za MJ s DPH]]*Tabuľka9[[#This Row],[Predpokladaný odber počas 6 mesiacov]]</f>
        <v>#REF!</v>
      </c>
      <c r="L2629" s="1">
        <v>632252</v>
      </c>
      <c r="M2629" t="e">
        <f>_xlfn.XLOOKUP(Tabuľka9[[#This Row],[IČO]],#REF!,#REF!)</f>
        <v>#REF!</v>
      </c>
      <c r="N2629" t="e">
        <f>_xlfn.XLOOKUP(Tabuľka9[[#This Row],[IČO]],#REF!,#REF!)</f>
        <v>#REF!</v>
      </c>
    </row>
    <row r="2630" spans="1:14" hidden="1" x14ac:dyDescent="0.35">
      <c r="A2630" t="s">
        <v>95</v>
      </c>
      <c r="B2630" t="s">
        <v>97</v>
      </c>
      <c r="C2630" t="s">
        <v>13</v>
      </c>
      <c r="E2630" s="10">
        <f>IF(COUNTIF(cis_DPH!$B$2:$B$84,B2630)&gt;0,D2630*1.1,IF(COUNTIF(cis_DPH!$B$85:$B$171,B2630)&gt;0,D2630*1.2,"chyba"))</f>
        <v>0</v>
      </c>
      <c r="G2630" s="16" t="e">
        <f>_xlfn.XLOOKUP(Tabuľka9[[#This Row],[položka]],#REF!,#REF!)</f>
        <v>#REF!</v>
      </c>
      <c r="I2630" s="15">
        <f>Tabuľka9[[#This Row],[Aktuálna cena v RZ s DPH]]*Tabuľka9[[#This Row],[Priemerný odber za mesiac]]</f>
        <v>0</v>
      </c>
      <c r="K2630" s="17" t="e">
        <f>Tabuľka9[[#This Row],[Cena za MJ s DPH]]*Tabuľka9[[#This Row],[Predpokladaný odber počas 6 mesiacov]]</f>
        <v>#REF!</v>
      </c>
      <c r="L2630" s="1">
        <v>632252</v>
      </c>
      <c r="M2630" t="e">
        <f>_xlfn.XLOOKUP(Tabuľka9[[#This Row],[IČO]],#REF!,#REF!)</f>
        <v>#REF!</v>
      </c>
      <c r="N2630" t="e">
        <f>_xlfn.XLOOKUP(Tabuľka9[[#This Row],[IČO]],#REF!,#REF!)</f>
        <v>#REF!</v>
      </c>
    </row>
    <row r="2631" spans="1:14" hidden="1" x14ac:dyDescent="0.35">
      <c r="A2631" t="s">
        <v>95</v>
      </c>
      <c r="B2631" t="s">
        <v>98</v>
      </c>
      <c r="C2631" t="s">
        <v>13</v>
      </c>
      <c r="E2631" s="10">
        <f>IF(COUNTIF(cis_DPH!$B$2:$B$84,B2631)&gt;0,D2631*1.1,IF(COUNTIF(cis_DPH!$B$85:$B$171,B2631)&gt;0,D2631*1.2,"chyba"))</f>
        <v>0</v>
      </c>
      <c r="G2631" s="16" t="e">
        <f>_xlfn.XLOOKUP(Tabuľka9[[#This Row],[položka]],#REF!,#REF!)</f>
        <v>#REF!</v>
      </c>
      <c r="I2631" s="15">
        <f>Tabuľka9[[#This Row],[Aktuálna cena v RZ s DPH]]*Tabuľka9[[#This Row],[Priemerný odber za mesiac]]</f>
        <v>0</v>
      </c>
      <c r="K2631" s="17" t="e">
        <f>Tabuľka9[[#This Row],[Cena za MJ s DPH]]*Tabuľka9[[#This Row],[Predpokladaný odber počas 6 mesiacov]]</f>
        <v>#REF!</v>
      </c>
      <c r="L2631" s="1">
        <v>632252</v>
      </c>
      <c r="M2631" t="e">
        <f>_xlfn.XLOOKUP(Tabuľka9[[#This Row],[IČO]],#REF!,#REF!)</f>
        <v>#REF!</v>
      </c>
      <c r="N2631" t="e">
        <f>_xlfn.XLOOKUP(Tabuľka9[[#This Row],[IČO]],#REF!,#REF!)</f>
        <v>#REF!</v>
      </c>
    </row>
    <row r="2632" spans="1:14" hidden="1" x14ac:dyDescent="0.35">
      <c r="A2632" t="s">
        <v>95</v>
      </c>
      <c r="B2632" t="s">
        <v>99</v>
      </c>
      <c r="C2632" t="s">
        <v>13</v>
      </c>
      <c r="E2632" s="10">
        <f>IF(COUNTIF(cis_DPH!$B$2:$B$84,B2632)&gt;0,D2632*1.1,IF(COUNTIF(cis_DPH!$B$85:$B$171,B2632)&gt;0,D2632*1.2,"chyba"))</f>
        <v>0</v>
      </c>
      <c r="G2632" s="16" t="e">
        <f>_xlfn.XLOOKUP(Tabuľka9[[#This Row],[položka]],#REF!,#REF!)</f>
        <v>#REF!</v>
      </c>
      <c r="I2632" s="15">
        <f>Tabuľka9[[#This Row],[Aktuálna cena v RZ s DPH]]*Tabuľka9[[#This Row],[Priemerný odber za mesiac]]</f>
        <v>0</v>
      </c>
      <c r="K2632" s="17" t="e">
        <f>Tabuľka9[[#This Row],[Cena za MJ s DPH]]*Tabuľka9[[#This Row],[Predpokladaný odber počas 6 mesiacov]]</f>
        <v>#REF!</v>
      </c>
      <c r="L2632" s="1">
        <v>632252</v>
      </c>
      <c r="M2632" t="e">
        <f>_xlfn.XLOOKUP(Tabuľka9[[#This Row],[IČO]],#REF!,#REF!)</f>
        <v>#REF!</v>
      </c>
      <c r="N2632" t="e">
        <f>_xlfn.XLOOKUP(Tabuľka9[[#This Row],[IČO]],#REF!,#REF!)</f>
        <v>#REF!</v>
      </c>
    </row>
    <row r="2633" spans="1:14" hidden="1" x14ac:dyDescent="0.35">
      <c r="A2633" t="s">
        <v>95</v>
      </c>
      <c r="B2633" t="s">
        <v>100</v>
      </c>
      <c r="C2633" t="s">
        <v>13</v>
      </c>
      <c r="E2633" s="10">
        <f>IF(COUNTIF(cis_DPH!$B$2:$B$84,B2633)&gt;0,D2633*1.1,IF(COUNTIF(cis_DPH!$B$85:$B$171,B2633)&gt;0,D2633*1.2,"chyba"))</f>
        <v>0</v>
      </c>
      <c r="G2633" s="16" t="e">
        <f>_xlfn.XLOOKUP(Tabuľka9[[#This Row],[položka]],#REF!,#REF!)</f>
        <v>#REF!</v>
      </c>
      <c r="I2633" s="15">
        <f>Tabuľka9[[#This Row],[Aktuálna cena v RZ s DPH]]*Tabuľka9[[#This Row],[Priemerný odber za mesiac]]</f>
        <v>0</v>
      </c>
      <c r="K2633" s="17" t="e">
        <f>Tabuľka9[[#This Row],[Cena za MJ s DPH]]*Tabuľka9[[#This Row],[Predpokladaný odber počas 6 mesiacov]]</f>
        <v>#REF!</v>
      </c>
      <c r="L2633" s="1">
        <v>632252</v>
      </c>
      <c r="M2633" t="e">
        <f>_xlfn.XLOOKUP(Tabuľka9[[#This Row],[IČO]],#REF!,#REF!)</f>
        <v>#REF!</v>
      </c>
      <c r="N2633" t="e">
        <f>_xlfn.XLOOKUP(Tabuľka9[[#This Row],[IČO]],#REF!,#REF!)</f>
        <v>#REF!</v>
      </c>
    </row>
    <row r="2634" spans="1:14" hidden="1" x14ac:dyDescent="0.35">
      <c r="A2634" t="s">
        <v>95</v>
      </c>
      <c r="B2634" t="s">
        <v>101</v>
      </c>
      <c r="C2634" t="s">
        <v>13</v>
      </c>
      <c r="E2634" s="10">
        <f>IF(COUNTIF(cis_DPH!$B$2:$B$84,B2634)&gt;0,D2634*1.1,IF(COUNTIF(cis_DPH!$B$85:$B$171,B2634)&gt;0,D2634*1.2,"chyba"))</f>
        <v>0</v>
      </c>
      <c r="G2634" s="16" t="e">
        <f>_xlfn.XLOOKUP(Tabuľka9[[#This Row],[položka]],#REF!,#REF!)</f>
        <v>#REF!</v>
      </c>
      <c r="I2634" s="15">
        <f>Tabuľka9[[#This Row],[Aktuálna cena v RZ s DPH]]*Tabuľka9[[#This Row],[Priemerný odber za mesiac]]</f>
        <v>0</v>
      </c>
      <c r="K2634" s="17" t="e">
        <f>Tabuľka9[[#This Row],[Cena za MJ s DPH]]*Tabuľka9[[#This Row],[Predpokladaný odber počas 6 mesiacov]]</f>
        <v>#REF!</v>
      </c>
      <c r="L2634" s="1">
        <v>632252</v>
      </c>
      <c r="M2634" t="e">
        <f>_xlfn.XLOOKUP(Tabuľka9[[#This Row],[IČO]],#REF!,#REF!)</f>
        <v>#REF!</v>
      </c>
      <c r="N2634" t="e">
        <f>_xlfn.XLOOKUP(Tabuľka9[[#This Row],[IČO]],#REF!,#REF!)</f>
        <v>#REF!</v>
      </c>
    </row>
    <row r="2635" spans="1:14" hidden="1" x14ac:dyDescent="0.35">
      <c r="A2635" t="s">
        <v>95</v>
      </c>
      <c r="B2635" t="s">
        <v>102</v>
      </c>
      <c r="C2635" t="s">
        <v>48</v>
      </c>
      <c r="E2635" s="10">
        <f>IF(COUNTIF(cis_DPH!$B$2:$B$84,B2635)&gt;0,D2635*1.1,IF(COUNTIF(cis_DPH!$B$85:$B$171,B2635)&gt;0,D2635*1.2,"chyba"))</f>
        <v>0</v>
      </c>
      <c r="G2635" s="16" t="e">
        <f>_xlfn.XLOOKUP(Tabuľka9[[#This Row],[položka]],#REF!,#REF!)</f>
        <v>#REF!</v>
      </c>
      <c r="I2635" s="15">
        <f>Tabuľka9[[#This Row],[Aktuálna cena v RZ s DPH]]*Tabuľka9[[#This Row],[Priemerný odber za mesiac]]</f>
        <v>0</v>
      </c>
      <c r="K2635" s="17" t="e">
        <f>Tabuľka9[[#This Row],[Cena za MJ s DPH]]*Tabuľka9[[#This Row],[Predpokladaný odber počas 6 mesiacov]]</f>
        <v>#REF!</v>
      </c>
      <c r="L2635" s="1">
        <v>632252</v>
      </c>
      <c r="M2635" t="e">
        <f>_xlfn.XLOOKUP(Tabuľka9[[#This Row],[IČO]],#REF!,#REF!)</f>
        <v>#REF!</v>
      </c>
      <c r="N2635" t="e">
        <f>_xlfn.XLOOKUP(Tabuľka9[[#This Row],[IČO]],#REF!,#REF!)</f>
        <v>#REF!</v>
      </c>
    </row>
    <row r="2636" spans="1:14" hidden="1" x14ac:dyDescent="0.35">
      <c r="A2636" t="s">
        <v>95</v>
      </c>
      <c r="B2636" t="s">
        <v>103</v>
      </c>
      <c r="C2636" t="s">
        <v>13</v>
      </c>
      <c r="E2636" s="10">
        <f>IF(COUNTIF(cis_DPH!$B$2:$B$84,B2636)&gt;0,D2636*1.1,IF(COUNTIF(cis_DPH!$B$85:$B$171,B2636)&gt;0,D2636*1.2,"chyba"))</f>
        <v>0</v>
      </c>
      <c r="G2636" s="16" t="e">
        <f>_xlfn.XLOOKUP(Tabuľka9[[#This Row],[položka]],#REF!,#REF!)</f>
        <v>#REF!</v>
      </c>
      <c r="I2636" s="15">
        <f>Tabuľka9[[#This Row],[Aktuálna cena v RZ s DPH]]*Tabuľka9[[#This Row],[Priemerný odber za mesiac]]</f>
        <v>0</v>
      </c>
      <c r="K2636" s="17" t="e">
        <f>Tabuľka9[[#This Row],[Cena za MJ s DPH]]*Tabuľka9[[#This Row],[Predpokladaný odber počas 6 mesiacov]]</f>
        <v>#REF!</v>
      </c>
      <c r="L2636" s="1">
        <v>632252</v>
      </c>
      <c r="M2636" t="e">
        <f>_xlfn.XLOOKUP(Tabuľka9[[#This Row],[IČO]],#REF!,#REF!)</f>
        <v>#REF!</v>
      </c>
      <c r="N2636" t="e">
        <f>_xlfn.XLOOKUP(Tabuľka9[[#This Row],[IČO]],#REF!,#REF!)</f>
        <v>#REF!</v>
      </c>
    </row>
    <row r="2637" spans="1:14" hidden="1" x14ac:dyDescent="0.35">
      <c r="A2637" t="s">
        <v>95</v>
      </c>
      <c r="B2637" t="s">
        <v>104</v>
      </c>
      <c r="C2637" t="s">
        <v>48</v>
      </c>
      <c r="E2637" s="10">
        <f>IF(COUNTIF(cis_DPH!$B$2:$B$84,B2637)&gt;0,D2637*1.1,IF(COUNTIF(cis_DPH!$B$85:$B$171,B2637)&gt;0,D2637*1.2,"chyba"))</f>
        <v>0</v>
      </c>
      <c r="G2637" s="16" t="e">
        <f>_xlfn.XLOOKUP(Tabuľka9[[#This Row],[položka]],#REF!,#REF!)</f>
        <v>#REF!</v>
      </c>
      <c r="I2637" s="15">
        <f>Tabuľka9[[#This Row],[Aktuálna cena v RZ s DPH]]*Tabuľka9[[#This Row],[Priemerný odber za mesiac]]</f>
        <v>0</v>
      </c>
      <c r="K2637" s="17" t="e">
        <f>Tabuľka9[[#This Row],[Cena za MJ s DPH]]*Tabuľka9[[#This Row],[Predpokladaný odber počas 6 mesiacov]]</f>
        <v>#REF!</v>
      </c>
      <c r="L2637" s="1">
        <v>632252</v>
      </c>
      <c r="M2637" t="e">
        <f>_xlfn.XLOOKUP(Tabuľka9[[#This Row],[IČO]],#REF!,#REF!)</f>
        <v>#REF!</v>
      </c>
      <c r="N2637" t="e">
        <f>_xlfn.XLOOKUP(Tabuľka9[[#This Row],[IČO]],#REF!,#REF!)</f>
        <v>#REF!</v>
      </c>
    </row>
    <row r="2638" spans="1:14" hidden="1" x14ac:dyDescent="0.35">
      <c r="A2638" t="s">
        <v>95</v>
      </c>
      <c r="B2638" t="s">
        <v>105</v>
      </c>
      <c r="C2638" t="s">
        <v>13</v>
      </c>
      <c r="E2638" s="10">
        <f>IF(COUNTIF(cis_DPH!$B$2:$B$84,B2638)&gt;0,D2638*1.1,IF(COUNTIF(cis_DPH!$B$85:$B$171,B2638)&gt;0,D2638*1.2,"chyba"))</f>
        <v>0</v>
      </c>
      <c r="G2638" s="16" t="e">
        <f>_xlfn.XLOOKUP(Tabuľka9[[#This Row],[položka]],#REF!,#REF!)</f>
        <v>#REF!</v>
      </c>
      <c r="I2638" s="15">
        <f>Tabuľka9[[#This Row],[Aktuálna cena v RZ s DPH]]*Tabuľka9[[#This Row],[Priemerný odber za mesiac]]</f>
        <v>0</v>
      </c>
      <c r="K2638" s="17" t="e">
        <f>Tabuľka9[[#This Row],[Cena za MJ s DPH]]*Tabuľka9[[#This Row],[Predpokladaný odber počas 6 mesiacov]]</f>
        <v>#REF!</v>
      </c>
      <c r="L2638" s="1">
        <v>632252</v>
      </c>
      <c r="M2638" t="e">
        <f>_xlfn.XLOOKUP(Tabuľka9[[#This Row],[IČO]],#REF!,#REF!)</f>
        <v>#REF!</v>
      </c>
      <c r="N2638" t="e">
        <f>_xlfn.XLOOKUP(Tabuľka9[[#This Row],[IČO]],#REF!,#REF!)</f>
        <v>#REF!</v>
      </c>
    </row>
    <row r="2639" spans="1:14" hidden="1" x14ac:dyDescent="0.35">
      <c r="A2639" t="s">
        <v>95</v>
      </c>
      <c r="B2639" t="s">
        <v>106</v>
      </c>
      <c r="C2639" t="s">
        <v>13</v>
      </c>
      <c r="E2639" s="10">
        <f>IF(COUNTIF(cis_DPH!$B$2:$B$84,B2639)&gt;0,D2639*1.1,IF(COUNTIF(cis_DPH!$B$85:$B$171,B2639)&gt;0,D2639*1.2,"chyba"))</f>
        <v>0</v>
      </c>
      <c r="G2639" s="16" t="e">
        <f>_xlfn.XLOOKUP(Tabuľka9[[#This Row],[položka]],#REF!,#REF!)</f>
        <v>#REF!</v>
      </c>
      <c r="I2639" s="15">
        <f>Tabuľka9[[#This Row],[Aktuálna cena v RZ s DPH]]*Tabuľka9[[#This Row],[Priemerný odber za mesiac]]</f>
        <v>0</v>
      </c>
      <c r="K2639" s="17" t="e">
        <f>Tabuľka9[[#This Row],[Cena za MJ s DPH]]*Tabuľka9[[#This Row],[Predpokladaný odber počas 6 mesiacov]]</f>
        <v>#REF!</v>
      </c>
      <c r="L2639" s="1">
        <v>632252</v>
      </c>
      <c r="M2639" t="e">
        <f>_xlfn.XLOOKUP(Tabuľka9[[#This Row],[IČO]],#REF!,#REF!)</f>
        <v>#REF!</v>
      </c>
      <c r="N2639" t="e">
        <f>_xlfn.XLOOKUP(Tabuľka9[[#This Row],[IČO]],#REF!,#REF!)</f>
        <v>#REF!</v>
      </c>
    </row>
    <row r="2640" spans="1:14" hidden="1" x14ac:dyDescent="0.35">
      <c r="A2640" t="s">
        <v>93</v>
      </c>
      <c r="B2640" t="s">
        <v>107</v>
      </c>
      <c r="C2640" t="s">
        <v>48</v>
      </c>
      <c r="E2640" s="10">
        <f>IF(COUNTIF(cis_DPH!$B$2:$B$84,B2640)&gt;0,D2640*1.1,IF(COUNTIF(cis_DPH!$B$85:$B$171,B2640)&gt;0,D2640*1.2,"chyba"))</f>
        <v>0</v>
      </c>
      <c r="G2640" s="16" t="e">
        <f>_xlfn.XLOOKUP(Tabuľka9[[#This Row],[položka]],#REF!,#REF!)</f>
        <v>#REF!</v>
      </c>
      <c r="I2640" s="15">
        <f>Tabuľka9[[#This Row],[Aktuálna cena v RZ s DPH]]*Tabuľka9[[#This Row],[Priemerný odber za mesiac]]</f>
        <v>0</v>
      </c>
      <c r="K2640" s="17" t="e">
        <f>Tabuľka9[[#This Row],[Cena za MJ s DPH]]*Tabuľka9[[#This Row],[Predpokladaný odber počas 6 mesiacov]]</f>
        <v>#REF!</v>
      </c>
      <c r="L2640" s="1">
        <v>632252</v>
      </c>
      <c r="M2640" t="e">
        <f>_xlfn.XLOOKUP(Tabuľka9[[#This Row],[IČO]],#REF!,#REF!)</f>
        <v>#REF!</v>
      </c>
      <c r="N2640" t="e">
        <f>_xlfn.XLOOKUP(Tabuľka9[[#This Row],[IČO]],#REF!,#REF!)</f>
        <v>#REF!</v>
      </c>
    </row>
    <row r="2641" spans="1:14" hidden="1" x14ac:dyDescent="0.35">
      <c r="A2641" t="s">
        <v>95</v>
      </c>
      <c r="B2641" t="s">
        <v>108</v>
      </c>
      <c r="C2641" t="s">
        <v>13</v>
      </c>
      <c r="E2641" s="10">
        <f>IF(COUNTIF(cis_DPH!$B$2:$B$84,B2641)&gt;0,D2641*1.1,IF(COUNTIF(cis_DPH!$B$85:$B$171,B2641)&gt;0,D2641*1.2,"chyba"))</f>
        <v>0</v>
      </c>
      <c r="G2641" s="16" t="e">
        <f>_xlfn.XLOOKUP(Tabuľka9[[#This Row],[položka]],#REF!,#REF!)</f>
        <v>#REF!</v>
      </c>
      <c r="I2641" s="15">
        <f>Tabuľka9[[#This Row],[Aktuálna cena v RZ s DPH]]*Tabuľka9[[#This Row],[Priemerný odber za mesiac]]</f>
        <v>0</v>
      </c>
      <c r="K2641" s="17" t="e">
        <f>Tabuľka9[[#This Row],[Cena za MJ s DPH]]*Tabuľka9[[#This Row],[Predpokladaný odber počas 6 mesiacov]]</f>
        <v>#REF!</v>
      </c>
      <c r="L2641" s="1">
        <v>632252</v>
      </c>
      <c r="M2641" t="e">
        <f>_xlfn.XLOOKUP(Tabuľka9[[#This Row],[IČO]],#REF!,#REF!)</f>
        <v>#REF!</v>
      </c>
      <c r="N2641" t="e">
        <f>_xlfn.XLOOKUP(Tabuľka9[[#This Row],[IČO]],#REF!,#REF!)</f>
        <v>#REF!</v>
      </c>
    </row>
    <row r="2642" spans="1:14" hidden="1" x14ac:dyDescent="0.35">
      <c r="A2642" t="s">
        <v>95</v>
      </c>
      <c r="B2642" t="s">
        <v>109</v>
      </c>
      <c r="C2642" t="s">
        <v>13</v>
      </c>
      <c r="E2642" s="10">
        <f>IF(COUNTIF(cis_DPH!$B$2:$B$84,B2642)&gt;0,D2642*1.1,IF(COUNTIF(cis_DPH!$B$85:$B$171,B2642)&gt;0,D2642*1.2,"chyba"))</f>
        <v>0</v>
      </c>
      <c r="G2642" s="16" t="e">
        <f>_xlfn.XLOOKUP(Tabuľka9[[#This Row],[položka]],#REF!,#REF!)</f>
        <v>#REF!</v>
      </c>
      <c r="I2642" s="15">
        <f>Tabuľka9[[#This Row],[Aktuálna cena v RZ s DPH]]*Tabuľka9[[#This Row],[Priemerný odber za mesiac]]</f>
        <v>0</v>
      </c>
      <c r="K2642" s="17" t="e">
        <f>Tabuľka9[[#This Row],[Cena za MJ s DPH]]*Tabuľka9[[#This Row],[Predpokladaný odber počas 6 mesiacov]]</f>
        <v>#REF!</v>
      </c>
      <c r="L2642" s="1">
        <v>632252</v>
      </c>
      <c r="M2642" t="e">
        <f>_xlfn.XLOOKUP(Tabuľka9[[#This Row],[IČO]],#REF!,#REF!)</f>
        <v>#REF!</v>
      </c>
      <c r="N2642" t="e">
        <f>_xlfn.XLOOKUP(Tabuľka9[[#This Row],[IČO]],#REF!,#REF!)</f>
        <v>#REF!</v>
      </c>
    </row>
    <row r="2643" spans="1:14" hidden="1" x14ac:dyDescent="0.35">
      <c r="A2643" t="s">
        <v>95</v>
      </c>
      <c r="B2643" t="s">
        <v>110</v>
      </c>
      <c r="C2643" t="s">
        <v>13</v>
      </c>
      <c r="E2643" s="10">
        <f>IF(COUNTIF(cis_DPH!$B$2:$B$84,B2643)&gt;0,D2643*1.1,IF(COUNTIF(cis_DPH!$B$85:$B$171,B2643)&gt;0,D2643*1.2,"chyba"))</f>
        <v>0</v>
      </c>
      <c r="G2643" s="16" t="e">
        <f>_xlfn.XLOOKUP(Tabuľka9[[#This Row],[položka]],#REF!,#REF!)</f>
        <v>#REF!</v>
      </c>
      <c r="I2643" s="15">
        <f>Tabuľka9[[#This Row],[Aktuálna cena v RZ s DPH]]*Tabuľka9[[#This Row],[Priemerný odber za mesiac]]</f>
        <v>0</v>
      </c>
      <c r="K2643" s="17" t="e">
        <f>Tabuľka9[[#This Row],[Cena za MJ s DPH]]*Tabuľka9[[#This Row],[Predpokladaný odber počas 6 mesiacov]]</f>
        <v>#REF!</v>
      </c>
      <c r="L2643" s="1">
        <v>632252</v>
      </c>
      <c r="M2643" t="e">
        <f>_xlfn.XLOOKUP(Tabuľka9[[#This Row],[IČO]],#REF!,#REF!)</f>
        <v>#REF!</v>
      </c>
      <c r="N2643" t="e">
        <f>_xlfn.XLOOKUP(Tabuľka9[[#This Row],[IČO]],#REF!,#REF!)</f>
        <v>#REF!</v>
      </c>
    </row>
    <row r="2644" spans="1:14" hidden="1" x14ac:dyDescent="0.35">
      <c r="A2644" t="s">
        <v>95</v>
      </c>
      <c r="B2644" t="s">
        <v>111</v>
      </c>
      <c r="C2644" t="s">
        <v>13</v>
      </c>
      <c r="D2644" s="9">
        <v>13.17</v>
      </c>
      <c r="E2644" s="10">
        <f>IF(COUNTIF(cis_DPH!$B$2:$B$84,B2644)&gt;0,D2644*1.1,IF(COUNTIF(cis_DPH!$B$85:$B$171,B2644)&gt;0,D2644*1.2,"chyba"))</f>
        <v>14.487000000000002</v>
      </c>
      <c r="G2644" s="16" t="e">
        <f>_xlfn.XLOOKUP(Tabuľka9[[#This Row],[položka]],#REF!,#REF!)</f>
        <v>#REF!</v>
      </c>
      <c r="H2644">
        <v>146</v>
      </c>
      <c r="I2644" s="15">
        <f>Tabuľka9[[#This Row],[Aktuálna cena v RZ s DPH]]*Tabuľka9[[#This Row],[Priemerný odber za mesiac]]</f>
        <v>2115.1020000000003</v>
      </c>
      <c r="K2644" s="17" t="e">
        <f>Tabuľka9[[#This Row],[Cena za MJ s DPH]]*Tabuľka9[[#This Row],[Predpokladaný odber počas 6 mesiacov]]</f>
        <v>#REF!</v>
      </c>
      <c r="L2644" s="1">
        <v>632252</v>
      </c>
      <c r="M2644" t="e">
        <f>_xlfn.XLOOKUP(Tabuľka9[[#This Row],[IČO]],#REF!,#REF!)</f>
        <v>#REF!</v>
      </c>
      <c r="N2644" t="e">
        <f>_xlfn.XLOOKUP(Tabuľka9[[#This Row],[IČO]],#REF!,#REF!)</f>
        <v>#REF!</v>
      </c>
    </row>
    <row r="2645" spans="1:14" hidden="1" x14ac:dyDescent="0.35">
      <c r="A2645" t="s">
        <v>95</v>
      </c>
      <c r="B2645" t="s">
        <v>112</v>
      </c>
      <c r="C2645" t="s">
        <v>48</v>
      </c>
      <c r="E2645" s="10">
        <f>IF(COUNTIF(cis_DPH!$B$2:$B$84,B2645)&gt;0,D2645*1.1,IF(COUNTIF(cis_DPH!$B$85:$B$171,B2645)&gt;0,D2645*1.2,"chyba"))</f>
        <v>0</v>
      </c>
      <c r="G2645" s="16" t="e">
        <f>_xlfn.XLOOKUP(Tabuľka9[[#This Row],[položka]],#REF!,#REF!)</f>
        <v>#REF!</v>
      </c>
      <c r="I2645" s="15">
        <f>Tabuľka9[[#This Row],[Aktuálna cena v RZ s DPH]]*Tabuľka9[[#This Row],[Priemerný odber za mesiac]]</f>
        <v>0</v>
      </c>
      <c r="K2645" s="17" t="e">
        <f>Tabuľka9[[#This Row],[Cena za MJ s DPH]]*Tabuľka9[[#This Row],[Predpokladaný odber počas 6 mesiacov]]</f>
        <v>#REF!</v>
      </c>
      <c r="L2645" s="1">
        <v>632252</v>
      </c>
      <c r="M2645" t="e">
        <f>_xlfn.XLOOKUP(Tabuľka9[[#This Row],[IČO]],#REF!,#REF!)</f>
        <v>#REF!</v>
      </c>
      <c r="N2645" t="e">
        <f>_xlfn.XLOOKUP(Tabuľka9[[#This Row],[IČO]],#REF!,#REF!)</f>
        <v>#REF!</v>
      </c>
    </row>
    <row r="2646" spans="1:14" hidden="1" x14ac:dyDescent="0.35">
      <c r="A2646" t="s">
        <v>95</v>
      </c>
      <c r="B2646" t="s">
        <v>113</v>
      </c>
      <c r="C2646" t="s">
        <v>13</v>
      </c>
      <c r="E2646" s="10">
        <f>IF(COUNTIF(cis_DPH!$B$2:$B$84,B2646)&gt;0,D2646*1.1,IF(COUNTIF(cis_DPH!$B$85:$B$171,B2646)&gt;0,D2646*1.2,"chyba"))</f>
        <v>0</v>
      </c>
      <c r="G2646" s="16" t="e">
        <f>_xlfn.XLOOKUP(Tabuľka9[[#This Row],[položka]],#REF!,#REF!)</f>
        <v>#REF!</v>
      </c>
      <c r="I2646" s="15">
        <f>Tabuľka9[[#This Row],[Aktuálna cena v RZ s DPH]]*Tabuľka9[[#This Row],[Priemerný odber za mesiac]]</f>
        <v>0</v>
      </c>
      <c r="K2646" s="17" t="e">
        <f>Tabuľka9[[#This Row],[Cena za MJ s DPH]]*Tabuľka9[[#This Row],[Predpokladaný odber počas 6 mesiacov]]</f>
        <v>#REF!</v>
      </c>
      <c r="L2646" s="1">
        <v>632252</v>
      </c>
      <c r="M2646" t="e">
        <f>_xlfn.XLOOKUP(Tabuľka9[[#This Row],[IČO]],#REF!,#REF!)</f>
        <v>#REF!</v>
      </c>
      <c r="N2646" t="e">
        <f>_xlfn.XLOOKUP(Tabuľka9[[#This Row],[IČO]],#REF!,#REF!)</f>
        <v>#REF!</v>
      </c>
    </row>
    <row r="2647" spans="1:14" hidden="1" x14ac:dyDescent="0.35">
      <c r="A2647" t="s">
        <v>95</v>
      </c>
      <c r="B2647" t="s">
        <v>114</v>
      </c>
      <c r="C2647" t="s">
        <v>13</v>
      </c>
      <c r="E2647" s="10">
        <f>IF(COUNTIF(cis_DPH!$B$2:$B$84,B2647)&gt;0,D2647*1.1,IF(COUNTIF(cis_DPH!$B$85:$B$171,B2647)&gt;0,D2647*1.2,"chyba"))</f>
        <v>0</v>
      </c>
      <c r="G2647" s="16" t="e">
        <f>_xlfn.XLOOKUP(Tabuľka9[[#This Row],[položka]],#REF!,#REF!)</f>
        <v>#REF!</v>
      </c>
      <c r="I2647" s="15">
        <f>Tabuľka9[[#This Row],[Aktuálna cena v RZ s DPH]]*Tabuľka9[[#This Row],[Priemerný odber za mesiac]]</f>
        <v>0</v>
      </c>
      <c r="K2647" s="17" t="e">
        <f>Tabuľka9[[#This Row],[Cena za MJ s DPH]]*Tabuľka9[[#This Row],[Predpokladaný odber počas 6 mesiacov]]</f>
        <v>#REF!</v>
      </c>
      <c r="L2647" s="1">
        <v>632252</v>
      </c>
      <c r="M2647" t="e">
        <f>_xlfn.XLOOKUP(Tabuľka9[[#This Row],[IČO]],#REF!,#REF!)</f>
        <v>#REF!</v>
      </c>
      <c r="N2647" t="e">
        <f>_xlfn.XLOOKUP(Tabuľka9[[#This Row],[IČO]],#REF!,#REF!)</f>
        <v>#REF!</v>
      </c>
    </row>
    <row r="2648" spans="1:14" hidden="1" x14ac:dyDescent="0.35">
      <c r="A2648" t="s">
        <v>95</v>
      </c>
      <c r="B2648" t="s">
        <v>115</v>
      </c>
      <c r="C2648" t="s">
        <v>13</v>
      </c>
      <c r="D2648" s="9">
        <v>4.2699999999999996</v>
      </c>
      <c r="E2648" s="10">
        <f>IF(COUNTIF(cis_DPH!$B$2:$B$84,B2648)&gt;0,D2648*1.1,IF(COUNTIF(cis_DPH!$B$85:$B$171,B2648)&gt;0,D2648*1.2,"chyba"))</f>
        <v>4.6970000000000001</v>
      </c>
      <c r="G2648" s="16" t="e">
        <f>_xlfn.XLOOKUP(Tabuľka9[[#This Row],[položka]],#REF!,#REF!)</f>
        <v>#REF!</v>
      </c>
      <c r="H2648">
        <v>86</v>
      </c>
      <c r="I2648" s="15">
        <f>Tabuľka9[[#This Row],[Aktuálna cena v RZ s DPH]]*Tabuľka9[[#This Row],[Priemerný odber za mesiac]]</f>
        <v>403.94200000000001</v>
      </c>
      <c r="K2648" s="17" t="e">
        <f>Tabuľka9[[#This Row],[Cena za MJ s DPH]]*Tabuľka9[[#This Row],[Predpokladaný odber počas 6 mesiacov]]</f>
        <v>#REF!</v>
      </c>
      <c r="L2648" s="1">
        <v>632252</v>
      </c>
      <c r="M2648" t="e">
        <f>_xlfn.XLOOKUP(Tabuľka9[[#This Row],[IČO]],#REF!,#REF!)</f>
        <v>#REF!</v>
      </c>
      <c r="N2648" t="e">
        <f>_xlfn.XLOOKUP(Tabuľka9[[#This Row],[IČO]],#REF!,#REF!)</f>
        <v>#REF!</v>
      </c>
    </row>
    <row r="2649" spans="1:14" hidden="1" x14ac:dyDescent="0.35">
      <c r="A2649" t="s">
        <v>95</v>
      </c>
      <c r="B2649" t="s">
        <v>116</v>
      </c>
      <c r="C2649" t="s">
        <v>13</v>
      </c>
      <c r="E2649" s="10">
        <f>IF(COUNTIF(cis_DPH!$B$2:$B$84,B2649)&gt;0,D2649*1.1,IF(COUNTIF(cis_DPH!$B$85:$B$171,B2649)&gt;0,D2649*1.2,"chyba"))</f>
        <v>0</v>
      </c>
      <c r="G2649" s="16" t="e">
        <f>_xlfn.XLOOKUP(Tabuľka9[[#This Row],[položka]],#REF!,#REF!)</f>
        <v>#REF!</v>
      </c>
      <c r="I2649" s="15">
        <f>Tabuľka9[[#This Row],[Aktuálna cena v RZ s DPH]]*Tabuľka9[[#This Row],[Priemerný odber za mesiac]]</f>
        <v>0</v>
      </c>
      <c r="K2649" s="17" t="e">
        <f>Tabuľka9[[#This Row],[Cena za MJ s DPH]]*Tabuľka9[[#This Row],[Predpokladaný odber počas 6 mesiacov]]</f>
        <v>#REF!</v>
      </c>
      <c r="L2649" s="1">
        <v>632252</v>
      </c>
      <c r="M2649" t="e">
        <f>_xlfn.XLOOKUP(Tabuľka9[[#This Row],[IČO]],#REF!,#REF!)</f>
        <v>#REF!</v>
      </c>
      <c r="N2649" t="e">
        <f>_xlfn.XLOOKUP(Tabuľka9[[#This Row],[IČO]],#REF!,#REF!)</f>
        <v>#REF!</v>
      </c>
    </row>
    <row r="2650" spans="1:14" hidden="1" x14ac:dyDescent="0.35">
      <c r="A2650" t="s">
        <v>84</v>
      </c>
      <c r="B2650" t="s">
        <v>117</v>
      </c>
      <c r="C2650" t="s">
        <v>13</v>
      </c>
      <c r="D2650" s="9">
        <v>1.56</v>
      </c>
      <c r="E2650" s="10">
        <f>IF(COUNTIF(cis_DPH!$B$2:$B$84,B2650)&gt;0,D2650*1.1,IF(COUNTIF(cis_DPH!$B$85:$B$171,B2650)&gt;0,D2650*1.2,"chyba"))</f>
        <v>1.7160000000000002</v>
      </c>
      <c r="G2650" s="16" t="e">
        <f>_xlfn.XLOOKUP(Tabuľka9[[#This Row],[položka]],#REF!,#REF!)</f>
        <v>#REF!</v>
      </c>
      <c r="H2650">
        <v>15</v>
      </c>
      <c r="I2650" s="15">
        <f>Tabuľka9[[#This Row],[Aktuálna cena v RZ s DPH]]*Tabuľka9[[#This Row],[Priemerný odber za mesiac]]</f>
        <v>25.740000000000002</v>
      </c>
      <c r="K2650" s="17" t="e">
        <f>Tabuľka9[[#This Row],[Cena za MJ s DPH]]*Tabuľka9[[#This Row],[Predpokladaný odber počas 6 mesiacov]]</f>
        <v>#REF!</v>
      </c>
      <c r="L2650" s="1">
        <v>632252</v>
      </c>
      <c r="M2650" t="e">
        <f>_xlfn.XLOOKUP(Tabuľka9[[#This Row],[IČO]],#REF!,#REF!)</f>
        <v>#REF!</v>
      </c>
      <c r="N2650" t="e">
        <f>_xlfn.XLOOKUP(Tabuľka9[[#This Row],[IČO]],#REF!,#REF!)</f>
        <v>#REF!</v>
      </c>
    </row>
    <row r="2651" spans="1:14" hidden="1" x14ac:dyDescent="0.35">
      <c r="A2651" t="s">
        <v>84</v>
      </c>
      <c r="B2651" t="s">
        <v>118</v>
      </c>
      <c r="C2651" t="s">
        <v>13</v>
      </c>
      <c r="E2651" s="10">
        <f>IF(COUNTIF(cis_DPH!$B$2:$B$84,B2651)&gt;0,D2651*1.1,IF(COUNTIF(cis_DPH!$B$85:$B$171,B2651)&gt;0,D2651*1.2,"chyba"))</f>
        <v>0</v>
      </c>
      <c r="G2651" s="16" t="e">
        <f>_xlfn.XLOOKUP(Tabuľka9[[#This Row],[položka]],#REF!,#REF!)</f>
        <v>#REF!</v>
      </c>
      <c r="I2651" s="15">
        <f>Tabuľka9[[#This Row],[Aktuálna cena v RZ s DPH]]*Tabuľka9[[#This Row],[Priemerný odber za mesiac]]</f>
        <v>0</v>
      </c>
      <c r="K2651" s="17" t="e">
        <f>Tabuľka9[[#This Row],[Cena za MJ s DPH]]*Tabuľka9[[#This Row],[Predpokladaný odber počas 6 mesiacov]]</f>
        <v>#REF!</v>
      </c>
      <c r="L2651" s="1">
        <v>632252</v>
      </c>
      <c r="M2651" t="e">
        <f>_xlfn.XLOOKUP(Tabuľka9[[#This Row],[IČO]],#REF!,#REF!)</f>
        <v>#REF!</v>
      </c>
      <c r="N2651" t="e">
        <f>_xlfn.XLOOKUP(Tabuľka9[[#This Row],[IČO]],#REF!,#REF!)</f>
        <v>#REF!</v>
      </c>
    </row>
    <row r="2652" spans="1:14" hidden="1" x14ac:dyDescent="0.35">
      <c r="A2652" t="s">
        <v>84</v>
      </c>
      <c r="B2652" t="s">
        <v>119</v>
      </c>
      <c r="C2652" t="s">
        <v>13</v>
      </c>
      <c r="D2652" s="9">
        <v>5</v>
      </c>
      <c r="E2652" s="10">
        <f>IF(COUNTIF(cis_DPH!$B$2:$B$84,B2652)&gt;0,D2652*1.1,IF(COUNTIF(cis_DPH!$B$85:$B$171,B2652)&gt;0,D2652*1.2,"chyba"))</f>
        <v>5.5</v>
      </c>
      <c r="G2652" s="16" t="e">
        <f>_xlfn.XLOOKUP(Tabuľka9[[#This Row],[položka]],#REF!,#REF!)</f>
        <v>#REF!</v>
      </c>
      <c r="H2652">
        <v>45</v>
      </c>
      <c r="I2652" s="15">
        <f>Tabuľka9[[#This Row],[Aktuálna cena v RZ s DPH]]*Tabuľka9[[#This Row],[Priemerný odber za mesiac]]</f>
        <v>247.5</v>
      </c>
      <c r="K2652" s="17" t="e">
        <f>Tabuľka9[[#This Row],[Cena za MJ s DPH]]*Tabuľka9[[#This Row],[Predpokladaný odber počas 6 mesiacov]]</f>
        <v>#REF!</v>
      </c>
      <c r="L2652" s="1">
        <v>632252</v>
      </c>
      <c r="M2652" t="e">
        <f>_xlfn.XLOOKUP(Tabuľka9[[#This Row],[IČO]],#REF!,#REF!)</f>
        <v>#REF!</v>
      </c>
      <c r="N2652" t="e">
        <f>_xlfn.XLOOKUP(Tabuľka9[[#This Row],[IČO]],#REF!,#REF!)</f>
        <v>#REF!</v>
      </c>
    </row>
    <row r="2653" spans="1:14" hidden="1" x14ac:dyDescent="0.35">
      <c r="A2653" t="s">
        <v>84</v>
      </c>
      <c r="B2653" t="s">
        <v>120</v>
      </c>
      <c r="C2653" t="s">
        <v>13</v>
      </c>
      <c r="E2653" s="10">
        <f>IF(COUNTIF(cis_DPH!$B$2:$B$84,B2653)&gt;0,D2653*1.1,IF(COUNTIF(cis_DPH!$B$85:$B$171,B2653)&gt;0,D2653*1.2,"chyba"))</f>
        <v>0</v>
      </c>
      <c r="G2653" s="16" t="e">
        <f>_xlfn.XLOOKUP(Tabuľka9[[#This Row],[položka]],#REF!,#REF!)</f>
        <v>#REF!</v>
      </c>
      <c r="I2653" s="15">
        <f>Tabuľka9[[#This Row],[Aktuálna cena v RZ s DPH]]*Tabuľka9[[#This Row],[Priemerný odber za mesiac]]</f>
        <v>0</v>
      </c>
      <c r="K2653" s="17" t="e">
        <f>Tabuľka9[[#This Row],[Cena za MJ s DPH]]*Tabuľka9[[#This Row],[Predpokladaný odber počas 6 mesiacov]]</f>
        <v>#REF!</v>
      </c>
      <c r="L2653" s="1">
        <v>632252</v>
      </c>
      <c r="M2653" t="e">
        <f>_xlfn.XLOOKUP(Tabuľka9[[#This Row],[IČO]],#REF!,#REF!)</f>
        <v>#REF!</v>
      </c>
      <c r="N2653" t="e">
        <f>_xlfn.XLOOKUP(Tabuľka9[[#This Row],[IČO]],#REF!,#REF!)</f>
        <v>#REF!</v>
      </c>
    </row>
    <row r="2654" spans="1:14" hidden="1" x14ac:dyDescent="0.35">
      <c r="A2654" t="s">
        <v>84</v>
      </c>
      <c r="B2654" t="s">
        <v>121</v>
      </c>
      <c r="C2654" t="s">
        <v>13</v>
      </c>
      <c r="D2654" s="9">
        <v>5.66</v>
      </c>
      <c r="E2654" s="10">
        <f>IF(COUNTIF(cis_DPH!$B$2:$B$84,B2654)&gt;0,D2654*1.1,IF(COUNTIF(cis_DPH!$B$85:$B$171,B2654)&gt;0,D2654*1.2,"chyba"))</f>
        <v>6.2260000000000009</v>
      </c>
      <c r="G2654" s="16" t="e">
        <f>_xlfn.XLOOKUP(Tabuľka9[[#This Row],[položka]],#REF!,#REF!)</f>
        <v>#REF!</v>
      </c>
      <c r="H2654">
        <v>30</v>
      </c>
      <c r="I2654" s="15">
        <f>Tabuľka9[[#This Row],[Aktuálna cena v RZ s DPH]]*Tabuľka9[[#This Row],[Priemerný odber za mesiac]]</f>
        <v>186.78000000000003</v>
      </c>
      <c r="K2654" s="17" t="e">
        <f>Tabuľka9[[#This Row],[Cena za MJ s DPH]]*Tabuľka9[[#This Row],[Predpokladaný odber počas 6 mesiacov]]</f>
        <v>#REF!</v>
      </c>
      <c r="L2654" s="1">
        <v>632252</v>
      </c>
      <c r="M2654" t="e">
        <f>_xlfn.XLOOKUP(Tabuľka9[[#This Row],[IČO]],#REF!,#REF!)</f>
        <v>#REF!</v>
      </c>
      <c r="N2654" t="e">
        <f>_xlfn.XLOOKUP(Tabuľka9[[#This Row],[IČO]],#REF!,#REF!)</f>
        <v>#REF!</v>
      </c>
    </row>
    <row r="2655" spans="1:14" hidden="1" x14ac:dyDescent="0.35">
      <c r="A2655" t="s">
        <v>84</v>
      </c>
      <c r="B2655" t="s">
        <v>122</v>
      </c>
      <c r="C2655" t="s">
        <v>13</v>
      </c>
      <c r="E2655" s="10">
        <f>IF(COUNTIF(cis_DPH!$B$2:$B$84,B2655)&gt;0,D2655*1.1,IF(COUNTIF(cis_DPH!$B$85:$B$171,B2655)&gt;0,D2655*1.2,"chyba"))</f>
        <v>0</v>
      </c>
      <c r="G2655" s="16" t="e">
        <f>_xlfn.XLOOKUP(Tabuľka9[[#This Row],[položka]],#REF!,#REF!)</f>
        <v>#REF!</v>
      </c>
      <c r="I2655" s="15">
        <f>Tabuľka9[[#This Row],[Aktuálna cena v RZ s DPH]]*Tabuľka9[[#This Row],[Priemerný odber za mesiac]]</f>
        <v>0</v>
      </c>
      <c r="K2655" s="17" t="e">
        <f>Tabuľka9[[#This Row],[Cena za MJ s DPH]]*Tabuľka9[[#This Row],[Predpokladaný odber počas 6 mesiacov]]</f>
        <v>#REF!</v>
      </c>
      <c r="L2655" s="1">
        <v>632252</v>
      </c>
      <c r="M2655" t="e">
        <f>_xlfn.XLOOKUP(Tabuľka9[[#This Row],[IČO]],#REF!,#REF!)</f>
        <v>#REF!</v>
      </c>
      <c r="N2655" t="e">
        <f>_xlfn.XLOOKUP(Tabuľka9[[#This Row],[IČO]],#REF!,#REF!)</f>
        <v>#REF!</v>
      </c>
    </row>
    <row r="2656" spans="1:14" hidden="1" x14ac:dyDescent="0.35">
      <c r="A2656" t="s">
        <v>84</v>
      </c>
      <c r="B2656" t="s">
        <v>123</v>
      </c>
      <c r="C2656" t="s">
        <v>13</v>
      </c>
      <c r="E2656" s="10">
        <f>IF(COUNTIF(cis_DPH!$B$2:$B$84,B2656)&gt;0,D2656*1.1,IF(COUNTIF(cis_DPH!$B$85:$B$171,B2656)&gt;0,D2656*1.2,"chyba"))</f>
        <v>0</v>
      </c>
      <c r="G2656" s="16" t="e">
        <f>_xlfn.XLOOKUP(Tabuľka9[[#This Row],[položka]],#REF!,#REF!)</f>
        <v>#REF!</v>
      </c>
      <c r="I2656" s="15">
        <f>Tabuľka9[[#This Row],[Aktuálna cena v RZ s DPH]]*Tabuľka9[[#This Row],[Priemerný odber za mesiac]]</f>
        <v>0</v>
      </c>
      <c r="K2656" s="17" t="e">
        <f>Tabuľka9[[#This Row],[Cena za MJ s DPH]]*Tabuľka9[[#This Row],[Predpokladaný odber počas 6 mesiacov]]</f>
        <v>#REF!</v>
      </c>
      <c r="L2656" s="1">
        <v>632252</v>
      </c>
      <c r="M2656" t="e">
        <f>_xlfn.XLOOKUP(Tabuľka9[[#This Row],[IČO]],#REF!,#REF!)</f>
        <v>#REF!</v>
      </c>
      <c r="N2656" t="e">
        <f>_xlfn.XLOOKUP(Tabuľka9[[#This Row],[IČO]],#REF!,#REF!)</f>
        <v>#REF!</v>
      </c>
    </row>
    <row r="2657" spans="1:14" hidden="1" x14ac:dyDescent="0.35">
      <c r="A2657" t="s">
        <v>84</v>
      </c>
      <c r="B2657" t="s">
        <v>124</v>
      </c>
      <c r="C2657" t="s">
        <v>13</v>
      </c>
      <c r="D2657" s="9">
        <v>6.96</v>
      </c>
      <c r="E2657" s="10">
        <f>IF(COUNTIF(cis_DPH!$B$2:$B$84,B2657)&gt;0,D2657*1.1,IF(COUNTIF(cis_DPH!$B$85:$B$171,B2657)&gt;0,D2657*1.2,"chyba"))</f>
        <v>7.6560000000000006</v>
      </c>
      <c r="G2657" s="16" t="e">
        <f>_xlfn.XLOOKUP(Tabuľka9[[#This Row],[položka]],#REF!,#REF!)</f>
        <v>#REF!</v>
      </c>
      <c r="H2657">
        <v>40</v>
      </c>
      <c r="I2657" s="15">
        <f>Tabuľka9[[#This Row],[Aktuálna cena v RZ s DPH]]*Tabuľka9[[#This Row],[Priemerný odber za mesiac]]</f>
        <v>306.24</v>
      </c>
      <c r="K2657" s="17" t="e">
        <f>Tabuľka9[[#This Row],[Cena za MJ s DPH]]*Tabuľka9[[#This Row],[Predpokladaný odber počas 6 mesiacov]]</f>
        <v>#REF!</v>
      </c>
      <c r="L2657" s="1">
        <v>632252</v>
      </c>
      <c r="M2657" t="e">
        <f>_xlfn.XLOOKUP(Tabuľka9[[#This Row],[IČO]],#REF!,#REF!)</f>
        <v>#REF!</v>
      </c>
      <c r="N2657" t="e">
        <f>_xlfn.XLOOKUP(Tabuľka9[[#This Row],[IČO]],#REF!,#REF!)</f>
        <v>#REF!</v>
      </c>
    </row>
    <row r="2658" spans="1:14" hidden="1" x14ac:dyDescent="0.35">
      <c r="A2658" t="s">
        <v>125</v>
      </c>
      <c r="B2658" t="s">
        <v>126</v>
      </c>
      <c r="C2658" t="s">
        <v>13</v>
      </c>
      <c r="E2658" s="10">
        <f>IF(COUNTIF(cis_DPH!$B$2:$B$84,B2658)&gt;0,D2658*1.1,IF(COUNTIF(cis_DPH!$B$85:$B$171,B2658)&gt;0,D2658*1.2,"chyba"))</f>
        <v>0</v>
      </c>
      <c r="G2658" s="16" t="e">
        <f>_xlfn.XLOOKUP(Tabuľka9[[#This Row],[položka]],#REF!,#REF!)</f>
        <v>#REF!</v>
      </c>
      <c r="I2658" s="15">
        <f>Tabuľka9[[#This Row],[Aktuálna cena v RZ s DPH]]*Tabuľka9[[#This Row],[Priemerný odber za mesiac]]</f>
        <v>0</v>
      </c>
      <c r="K2658" s="17" t="e">
        <f>Tabuľka9[[#This Row],[Cena za MJ s DPH]]*Tabuľka9[[#This Row],[Predpokladaný odber počas 6 mesiacov]]</f>
        <v>#REF!</v>
      </c>
      <c r="L2658" s="1">
        <v>632252</v>
      </c>
      <c r="M2658" t="e">
        <f>_xlfn.XLOOKUP(Tabuľka9[[#This Row],[IČO]],#REF!,#REF!)</f>
        <v>#REF!</v>
      </c>
      <c r="N2658" t="e">
        <f>_xlfn.XLOOKUP(Tabuľka9[[#This Row],[IČO]],#REF!,#REF!)</f>
        <v>#REF!</v>
      </c>
    </row>
    <row r="2659" spans="1:14" hidden="1" x14ac:dyDescent="0.35">
      <c r="A2659" t="s">
        <v>125</v>
      </c>
      <c r="B2659" t="s">
        <v>127</v>
      </c>
      <c r="C2659" t="s">
        <v>13</v>
      </c>
      <c r="D2659" s="9">
        <v>4.3</v>
      </c>
      <c r="E2659" s="10">
        <f>IF(COUNTIF(cis_DPH!$B$2:$B$84,B2659)&gt;0,D2659*1.1,IF(COUNTIF(cis_DPH!$B$85:$B$171,B2659)&gt;0,D2659*1.2,"chyba"))</f>
        <v>5.1599999999999993</v>
      </c>
      <c r="G2659" s="16" t="e">
        <f>_xlfn.XLOOKUP(Tabuľka9[[#This Row],[položka]],#REF!,#REF!)</f>
        <v>#REF!</v>
      </c>
      <c r="H2659">
        <v>17</v>
      </c>
      <c r="I2659" s="15">
        <f>Tabuľka9[[#This Row],[Aktuálna cena v RZ s DPH]]*Tabuľka9[[#This Row],[Priemerný odber za mesiac]]</f>
        <v>87.719999999999985</v>
      </c>
      <c r="K2659" s="17" t="e">
        <f>Tabuľka9[[#This Row],[Cena za MJ s DPH]]*Tabuľka9[[#This Row],[Predpokladaný odber počas 6 mesiacov]]</f>
        <v>#REF!</v>
      </c>
      <c r="L2659" s="1">
        <v>632252</v>
      </c>
      <c r="M2659" t="e">
        <f>_xlfn.XLOOKUP(Tabuľka9[[#This Row],[IČO]],#REF!,#REF!)</f>
        <v>#REF!</v>
      </c>
      <c r="N2659" t="e">
        <f>_xlfn.XLOOKUP(Tabuľka9[[#This Row],[IČO]],#REF!,#REF!)</f>
        <v>#REF!</v>
      </c>
    </row>
    <row r="2660" spans="1:14" hidden="1" x14ac:dyDescent="0.35">
      <c r="A2660" t="s">
        <v>125</v>
      </c>
      <c r="B2660" t="s">
        <v>128</v>
      </c>
      <c r="C2660" t="s">
        <v>13</v>
      </c>
      <c r="D2660" s="9">
        <v>4.0999999999999996</v>
      </c>
      <c r="E2660" s="10">
        <f>IF(COUNTIF(cis_DPH!$B$2:$B$84,B2660)&gt;0,D2660*1.1,IF(COUNTIF(cis_DPH!$B$85:$B$171,B2660)&gt;0,D2660*1.2,"chyba"))</f>
        <v>4.919999999999999</v>
      </c>
      <c r="G2660" s="16" t="e">
        <f>_xlfn.XLOOKUP(Tabuľka9[[#This Row],[položka]],#REF!,#REF!)</f>
        <v>#REF!</v>
      </c>
      <c r="H2660">
        <v>22</v>
      </c>
      <c r="I2660" s="15">
        <f>Tabuľka9[[#This Row],[Aktuálna cena v RZ s DPH]]*Tabuľka9[[#This Row],[Priemerný odber za mesiac]]</f>
        <v>108.23999999999998</v>
      </c>
      <c r="K2660" s="17" t="e">
        <f>Tabuľka9[[#This Row],[Cena za MJ s DPH]]*Tabuľka9[[#This Row],[Predpokladaný odber počas 6 mesiacov]]</f>
        <v>#REF!</v>
      </c>
      <c r="L2660" s="1">
        <v>632252</v>
      </c>
      <c r="M2660" t="e">
        <f>_xlfn.XLOOKUP(Tabuľka9[[#This Row],[IČO]],#REF!,#REF!)</f>
        <v>#REF!</v>
      </c>
      <c r="N2660" t="e">
        <f>_xlfn.XLOOKUP(Tabuľka9[[#This Row],[IČO]],#REF!,#REF!)</f>
        <v>#REF!</v>
      </c>
    </row>
    <row r="2661" spans="1:14" hidden="1" x14ac:dyDescent="0.35">
      <c r="A2661" t="s">
        <v>125</v>
      </c>
      <c r="B2661" t="s">
        <v>129</v>
      </c>
      <c r="C2661" t="s">
        <v>13</v>
      </c>
      <c r="E2661" s="10">
        <f>IF(COUNTIF(cis_DPH!$B$2:$B$84,B2661)&gt;0,D2661*1.1,IF(COUNTIF(cis_DPH!$B$85:$B$171,B2661)&gt;0,D2661*1.2,"chyba"))</f>
        <v>0</v>
      </c>
      <c r="G2661" s="16" t="e">
        <f>_xlfn.XLOOKUP(Tabuľka9[[#This Row],[položka]],#REF!,#REF!)</f>
        <v>#REF!</v>
      </c>
      <c r="I2661" s="15">
        <f>Tabuľka9[[#This Row],[Aktuálna cena v RZ s DPH]]*Tabuľka9[[#This Row],[Priemerný odber za mesiac]]</f>
        <v>0</v>
      </c>
      <c r="K2661" s="17" t="e">
        <f>Tabuľka9[[#This Row],[Cena za MJ s DPH]]*Tabuľka9[[#This Row],[Predpokladaný odber počas 6 mesiacov]]</f>
        <v>#REF!</v>
      </c>
      <c r="L2661" s="1">
        <v>632252</v>
      </c>
      <c r="M2661" t="e">
        <f>_xlfn.XLOOKUP(Tabuľka9[[#This Row],[IČO]],#REF!,#REF!)</f>
        <v>#REF!</v>
      </c>
      <c r="N2661" t="e">
        <f>_xlfn.XLOOKUP(Tabuľka9[[#This Row],[IČO]],#REF!,#REF!)</f>
        <v>#REF!</v>
      </c>
    </row>
    <row r="2662" spans="1:14" hidden="1" x14ac:dyDescent="0.35">
      <c r="A2662" t="s">
        <v>125</v>
      </c>
      <c r="B2662" t="s">
        <v>130</v>
      </c>
      <c r="C2662" t="s">
        <v>13</v>
      </c>
      <c r="E2662" s="10">
        <f>IF(COUNTIF(cis_DPH!$B$2:$B$84,B2662)&gt;0,D2662*1.1,IF(COUNTIF(cis_DPH!$B$85:$B$171,B2662)&gt;0,D2662*1.2,"chyba"))</f>
        <v>0</v>
      </c>
      <c r="G2662" s="16" t="e">
        <f>_xlfn.XLOOKUP(Tabuľka9[[#This Row],[položka]],#REF!,#REF!)</f>
        <v>#REF!</v>
      </c>
      <c r="I2662" s="15">
        <f>Tabuľka9[[#This Row],[Aktuálna cena v RZ s DPH]]*Tabuľka9[[#This Row],[Priemerný odber za mesiac]]</f>
        <v>0</v>
      </c>
      <c r="K2662" s="17" t="e">
        <f>Tabuľka9[[#This Row],[Cena za MJ s DPH]]*Tabuľka9[[#This Row],[Predpokladaný odber počas 6 mesiacov]]</f>
        <v>#REF!</v>
      </c>
      <c r="L2662" s="1">
        <v>632252</v>
      </c>
      <c r="M2662" t="e">
        <f>_xlfn.XLOOKUP(Tabuľka9[[#This Row],[IČO]],#REF!,#REF!)</f>
        <v>#REF!</v>
      </c>
      <c r="N2662" t="e">
        <f>_xlfn.XLOOKUP(Tabuľka9[[#This Row],[IČO]],#REF!,#REF!)</f>
        <v>#REF!</v>
      </c>
    </row>
    <row r="2663" spans="1:14" hidden="1" x14ac:dyDescent="0.35">
      <c r="A2663" t="s">
        <v>125</v>
      </c>
      <c r="B2663" t="s">
        <v>131</v>
      </c>
      <c r="C2663" t="s">
        <v>13</v>
      </c>
      <c r="E2663" s="10">
        <f>IF(COUNTIF(cis_DPH!$B$2:$B$84,B2663)&gt;0,D2663*1.1,IF(COUNTIF(cis_DPH!$B$85:$B$171,B2663)&gt;0,D2663*1.2,"chyba"))</f>
        <v>0</v>
      </c>
      <c r="G2663" s="16" t="e">
        <f>_xlfn.XLOOKUP(Tabuľka9[[#This Row],[položka]],#REF!,#REF!)</f>
        <v>#REF!</v>
      </c>
      <c r="I2663" s="15">
        <f>Tabuľka9[[#This Row],[Aktuálna cena v RZ s DPH]]*Tabuľka9[[#This Row],[Priemerný odber za mesiac]]</f>
        <v>0</v>
      </c>
      <c r="K2663" s="17" t="e">
        <f>Tabuľka9[[#This Row],[Cena za MJ s DPH]]*Tabuľka9[[#This Row],[Predpokladaný odber počas 6 mesiacov]]</f>
        <v>#REF!</v>
      </c>
      <c r="L2663" s="1">
        <v>632252</v>
      </c>
      <c r="M2663" t="e">
        <f>_xlfn.XLOOKUP(Tabuľka9[[#This Row],[IČO]],#REF!,#REF!)</f>
        <v>#REF!</v>
      </c>
      <c r="N2663" t="e">
        <f>_xlfn.XLOOKUP(Tabuľka9[[#This Row],[IČO]],#REF!,#REF!)</f>
        <v>#REF!</v>
      </c>
    </row>
    <row r="2664" spans="1:14" hidden="1" x14ac:dyDescent="0.35">
      <c r="A2664" t="s">
        <v>125</v>
      </c>
      <c r="B2664" t="s">
        <v>132</v>
      </c>
      <c r="C2664" t="s">
        <v>13</v>
      </c>
      <c r="E2664" s="10">
        <f>IF(COUNTIF(cis_DPH!$B$2:$B$84,B2664)&gt;0,D2664*1.1,IF(COUNTIF(cis_DPH!$B$85:$B$171,B2664)&gt;0,D2664*1.2,"chyba"))</f>
        <v>0</v>
      </c>
      <c r="G2664" s="16" t="e">
        <f>_xlfn.XLOOKUP(Tabuľka9[[#This Row],[položka]],#REF!,#REF!)</f>
        <v>#REF!</v>
      </c>
      <c r="I2664" s="15">
        <f>Tabuľka9[[#This Row],[Aktuálna cena v RZ s DPH]]*Tabuľka9[[#This Row],[Priemerný odber za mesiac]]</f>
        <v>0</v>
      </c>
      <c r="K2664" s="17" t="e">
        <f>Tabuľka9[[#This Row],[Cena za MJ s DPH]]*Tabuľka9[[#This Row],[Predpokladaný odber počas 6 mesiacov]]</f>
        <v>#REF!</v>
      </c>
      <c r="L2664" s="1">
        <v>632252</v>
      </c>
      <c r="M2664" t="e">
        <f>_xlfn.XLOOKUP(Tabuľka9[[#This Row],[IČO]],#REF!,#REF!)</f>
        <v>#REF!</v>
      </c>
      <c r="N2664" t="e">
        <f>_xlfn.XLOOKUP(Tabuľka9[[#This Row],[IČO]],#REF!,#REF!)</f>
        <v>#REF!</v>
      </c>
    </row>
    <row r="2665" spans="1:14" hidden="1" x14ac:dyDescent="0.35">
      <c r="A2665" t="s">
        <v>125</v>
      </c>
      <c r="B2665" t="s">
        <v>133</v>
      </c>
      <c r="C2665" t="s">
        <v>13</v>
      </c>
      <c r="D2665" s="9">
        <v>3.98</v>
      </c>
      <c r="E2665" s="10">
        <f>IF(COUNTIF(cis_DPH!$B$2:$B$84,B2665)&gt;0,D2665*1.1,IF(COUNTIF(cis_DPH!$B$85:$B$171,B2665)&gt;0,D2665*1.2,"chyba"))</f>
        <v>4.7759999999999998</v>
      </c>
      <c r="G2665" s="16" t="e">
        <f>_xlfn.XLOOKUP(Tabuľka9[[#This Row],[položka]],#REF!,#REF!)</f>
        <v>#REF!</v>
      </c>
      <c r="H2665">
        <v>5</v>
      </c>
      <c r="I2665" s="15">
        <f>Tabuľka9[[#This Row],[Aktuálna cena v RZ s DPH]]*Tabuľka9[[#This Row],[Priemerný odber za mesiac]]</f>
        <v>23.88</v>
      </c>
      <c r="K2665" s="17" t="e">
        <f>Tabuľka9[[#This Row],[Cena za MJ s DPH]]*Tabuľka9[[#This Row],[Predpokladaný odber počas 6 mesiacov]]</f>
        <v>#REF!</v>
      </c>
      <c r="L2665" s="1">
        <v>632252</v>
      </c>
      <c r="M2665" t="e">
        <f>_xlfn.XLOOKUP(Tabuľka9[[#This Row],[IČO]],#REF!,#REF!)</f>
        <v>#REF!</v>
      </c>
      <c r="N2665" t="e">
        <f>_xlfn.XLOOKUP(Tabuľka9[[#This Row],[IČO]],#REF!,#REF!)</f>
        <v>#REF!</v>
      </c>
    </row>
    <row r="2666" spans="1:14" hidden="1" x14ac:dyDescent="0.35">
      <c r="A2666" t="s">
        <v>125</v>
      </c>
      <c r="B2666" t="s">
        <v>134</v>
      </c>
      <c r="C2666" t="s">
        <v>13</v>
      </c>
      <c r="E2666" s="10">
        <f>IF(COUNTIF(cis_DPH!$B$2:$B$84,B2666)&gt;0,D2666*1.1,IF(COUNTIF(cis_DPH!$B$85:$B$171,B2666)&gt;0,D2666*1.2,"chyba"))</f>
        <v>0</v>
      </c>
      <c r="G2666" s="16" t="e">
        <f>_xlfn.XLOOKUP(Tabuľka9[[#This Row],[položka]],#REF!,#REF!)</f>
        <v>#REF!</v>
      </c>
      <c r="I2666" s="15">
        <f>Tabuľka9[[#This Row],[Aktuálna cena v RZ s DPH]]*Tabuľka9[[#This Row],[Priemerný odber za mesiac]]</f>
        <v>0</v>
      </c>
      <c r="K2666" s="17" t="e">
        <f>Tabuľka9[[#This Row],[Cena za MJ s DPH]]*Tabuľka9[[#This Row],[Predpokladaný odber počas 6 mesiacov]]</f>
        <v>#REF!</v>
      </c>
      <c r="L2666" s="1">
        <v>632252</v>
      </c>
      <c r="M2666" t="e">
        <f>_xlfn.XLOOKUP(Tabuľka9[[#This Row],[IČO]],#REF!,#REF!)</f>
        <v>#REF!</v>
      </c>
      <c r="N2666" t="e">
        <f>_xlfn.XLOOKUP(Tabuľka9[[#This Row],[IČO]],#REF!,#REF!)</f>
        <v>#REF!</v>
      </c>
    </row>
    <row r="2667" spans="1:14" hidden="1" x14ac:dyDescent="0.35">
      <c r="A2667" t="s">
        <v>125</v>
      </c>
      <c r="B2667" t="s">
        <v>135</v>
      </c>
      <c r="C2667" t="s">
        <v>13</v>
      </c>
      <c r="D2667" s="9">
        <v>2.31</v>
      </c>
      <c r="E2667" s="10">
        <f>IF(COUNTIF(cis_DPH!$B$2:$B$84,B2667)&gt;0,D2667*1.1,IF(COUNTIF(cis_DPH!$B$85:$B$171,B2667)&gt;0,D2667*1.2,"chyba"))</f>
        <v>2.7719999999999998</v>
      </c>
      <c r="G2667" s="16" t="e">
        <f>_xlfn.XLOOKUP(Tabuľka9[[#This Row],[položka]],#REF!,#REF!)</f>
        <v>#REF!</v>
      </c>
      <c r="H2667">
        <v>30</v>
      </c>
      <c r="I2667" s="15">
        <f>Tabuľka9[[#This Row],[Aktuálna cena v RZ s DPH]]*Tabuľka9[[#This Row],[Priemerný odber za mesiac]]</f>
        <v>83.16</v>
      </c>
      <c r="K2667" s="17" t="e">
        <f>Tabuľka9[[#This Row],[Cena za MJ s DPH]]*Tabuľka9[[#This Row],[Predpokladaný odber počas 6 mesiacov]]</f>
        <v>#REF!</v>
      </c>
      <c r="L2667" s="1">
        <v>632252</v>
      </c>
      <c r="M2667" t="e">
        <f>_xlfn.XLOOKUP(Tabuľka9[[#This Row],[IČO]],#REF!,#REF!)</f>
        <v>#REF!</v>
      </c>
      <c r="N2667" t="e">
        <f>_xlfn.XLOOKUP(Tabuľka9[[#This Row],[IČO]],#REF!,#REF!)</f>
        <v>#REF!</v>
      </c>
    </row>
    <row r="2668" spans="1:14" hidden="1" x14ac:dyDescent="0.35">
      <c r="A2668" t="s">
        <v>125</v>
      </c>
      <c r="B2668" t="s">
        <v>136</v>
      </c>
      <c r="C2668" t="s">
        <v>13</v>
      </c>
      <c r="D2668" s="9">
        <v>2.57</v>
      </c>
      <c r="E2668" s="10">
        <f>IF(COUNTIF(cis_DPH!$B$2:$B$84,B2668)&gt;0,D2668*1.1,IF(COUNTIF(cis_DPH!$B$85:$B$171,B2668)&gt;0,D2668*1.2,"chyba"))</f>
        <v>3.0839999999999996</v>
      </c>
      <c r="G2668" s="16" t="e">
        <f>_xlfn.XLOOKUP(Tabuľka9[[#This Row],[položka]],#REF!,#REF!)</f>
        <v>#REF!</v>
      </c>
      <c r="H2668">
        <v>12</v>
      </c>
      <c r="I2668" s="15">
        <f>Tabuľka9[[#This Row],[Aktuálna cena v RZ s DPH]]*Tabuľka9[[#This Row],[Priemerný odber za mesiac]]</f>
        <v>37.007999999999996</v>
      </c>
      <c r="K2668" s="17" t="e">
        <f>Tabuľka9[[#This Row],[Cena za MJ s DPH]]*Tabuľka9[[#This Row],[Predpokladaný odber počas 6 mesiacov]]</f>
        <v>#REF!</v>
      </c>
      <c r="L2668" s="1">
        <v>632252</v>
      </c>
      <c r="M2668" t="e">
        <f>_xlfn.XLOOKUP(Tabuľka9[[#This Row],[IČO]],#REF!,#REF!)</f>
        <v>#REF!</v>
      </c>
      <c r="N2668" t="e">
        <f>_xlfn.XLOOKUP(Tabuľka9[[#This Row],[IČO]],#REF!,#REF!)</f>
        <v>#REF!</v>
      </c>
    </row>
    <row r="2669" spans="1:14" hidden="1" x14ac:dyDescent="0.35">
      <c r="A2669" t="s">
        <v>125</v>
      </c>
      <c r="B2669" t="s">
        <v>137</v>
      </c>
      <c r="C2669" t="s">
        <v>13</v>
      </c>
      <c r="E2669" s="10">
        <f>IF(COUNTIF(cis_DPH!$B$2:$B$84,B2669)&gt;0,D2669*1.1,IF(COUNTIF(cis_DPH!$B$85:$B$171,B2669)&gt;0,D2669*1.2,"chyba"))</f>
        <v>0</v>
      </c>
      <c r="G2669" s="16" t="e">
        <f>_xlfn.XLOOKUP(Tabuľka9[[#This Row],[položka]],#REF!,#REF!)</f>
        <v>#REF!</v>
      </c>
      <c r="I2669" s="15">
        <f>Tabuľka9[[#This Row],[Aktuálna cena v RZ s DPH]]*Tabuľka9[[#This Row],[Priemerný odber za mesiac]]</f>
        <v>0</v>
      </c>
      <c r="K2669" s="17" t="e">
        <f>Tabuľka9[[#This Row],[Cena za MJ s DPH]]*Tabuľka9[[#This Row],[Predpokladaný odber počas 6 mesiacov]]</f>
        <v>#REF!</v>
      </c>
      <c r="L2669" s="1">
        <v>632252</v>
      </c>
      <c r="M2669" t="e">
        <f>_xlfn.XLOOKUP(Tabuľka9[[#This Row],[IČO]],#REF!,#REF!)</f>
        <v>#REF!</v>
      </c>
      <c r="N2669" t="e">
        <f>_xlfn.XLOOKUP(Tabuľka9[[#This Row],[IČO]],#REF!,#REF!)</f>
        <v>#REF!</v>
      </c>
    </row>
    <row r="2670" spans="1:14" hidden="1" x14ac:dyDescent="0.35">
      <c r="A2670" t="s">
        <v>125</v>
      </c>
      <c r="B2670" t="s">
        <v>138</v>
      </c>
      <c r="C2670" t="s">
        <v>13</v>
      </c>
      <c r="E2670" s="10">
        <f>IF(COUNTIF(cis_DPH!$B$2:$B$84,B2670)&gt;0,D2670*1.1,IF(COUNTIF(cis_DPH!$B$85:$B$171,B2670)&gt;0,D2670*1.2,"chyba"))</f>
        <v>0</v>
      </c>
      <c r="G2670" s="16" t="e">
        <f>_xlfn.XLOOKUP(Tabuľka9[[#This Row],[položka]],#REF!,#REF!)</f>
        <v>#REF!</v>
      </c>
      <c r="I2670" s="15">
        <f>Tabuľka9[[#This Row],[Aktuálna cena v RZ s DPH]]*Tabuľka9[[#This Row],[Priemerný odber za mesiac]]</f>
        <v>0</v>
      </c>
      <c r="K2670" s="17" t="e">
        <f>Tabuľka9[[#This Row],[Cena za MJ s DPH]]*Tabuľka9[[#This Row],[Predpokladaný odber počas 6 mesiacov]]</f>
        <v>#REF!</v>
      </c>
      <c r="L2670" s="1">
        <v>632252</v>
      </c>
      <c r="M2670" t="e">
        <f>_xlfn.XLOOKUP(Tabuľka9[[#This Row],[IČO]],#REF!,#REF!)</f>
        <v>#REF!</v>
      </c>
      <c r="N2670" t="e">
        <f>_xlfn.XLOOKUP(Tabuľka9[[#This Row],[IČO]],#REF!,#REF!)</f>
        <v>#REF!</v>
      </c>
    </row>
    <row r="2671" spans="1:14" hidden="1" x14ac:dyDescent="0.35">
      <c r="A2671" t="s">
        <v>125</v>
      </c>
      <c r="B2671" t="s">
        <v>139</v>
      </c>
      <c r="C2671" t="s">
        <v>13</v>
      </c>
      <c r="E2671" s="10">
        <f>IF(COUNTIF(cis_DPH!$B$2:$B$84,B2671)&gt;0,D2671*1.1,IF(COUNTIF(cis_DPH!$B$85:$B$171,B2671)&gt;0,D2671*1.2,"chyba"))</f>
        <v>0</v>
      </c>
      <c r="G2671" s="16" t="e">
        <f>_xlfn.XLOOKUP(Tabuľka9[[#This Row],[položka]],#REF!,#REF!)</f>
        <v>#REF!</v>
      </c>
      <c r="I2671" s="15">
        <f>Tabuľka9[[#This Row],[Aktuálna cena v RZ s DPH]]*Tabuľka9[[#This Row],[Priemerný odber za mesiac]]</f>
        <v>0</v>
      </c>
      <c r="K2671" s="17" t="e">
        <f>Tabuľka9[[#This Row],[Cena za MJ s DPH]]*Tabuľka9[[#This Row],[Predpokladaný odber počas 6 mesiacov]]</f>
        <v>#REF!</v>
      </c>
      <c r="L2671" s="1">
        <v>632252</v>
      </c>
      <c r="M2671" t="e">
        <f>_xlfn.XLOOKUP(Tabuľka9[[#This Row],[IČO]],#REF!,#REF!)</f>
        <v>#REF!</v>
      </c>
      <c r="N2671" t="e">
        <f>_xlfn.XLOOKUP(Tabuľka9[[#This Row],[IČO]],#REF!,#REF!)</f>
        <v>#REF!</v>
      </c>
    </row>
    <row r="2672" spans="1:14" hidden="1" x14ac:dyDescent="0.35">
      <c r="A2672" t="s">
        <v>125</v>
      </c>
      <c r="B2672" t="s">
        <v>140</v>
      </c>
      <c r="C2672" t="s">
        <v>13</v>
      </c>
      <c r="E2672" s="10">
        <f>IF(COUNTIF(cis_DPH!$B$2:$B$84,B2672)&gt;0,D2672*1.1,IF(COUNTIF(cis_DPH!$B$85:$B$171,B2672)&gt;0,D2672*1.2,"chyba"))</f>
        <v>0</v>
      </c>
      <c r="G2672" s="16" t="e">
        <f>_xlfn.XLOOKUP(Tabuľka9[[#This Row],[položka]],#REF!,#REF!)</f>
        <v>#REF!</v>
      </c>
      <c r="I2672" s="15">
        <f>Tabuľka9[[#This Row],[Aktuálna cena v RZ s DPH]]*Tabuľka9[[#This Row],[Priemerný odber za mesiac]]</f>
        <v>0</v>
      </c>
      <c r="K2672" s="17" t="e">
        <f>Tabuľka9[[#This Row],[Cena za MJ s DPH]]*Tabuľka9[[#This Row],[Predpokladaný odber počas 6 mesiacov]]</f>
        <v>#REF!</v>
      </c>
      <c r="L2672" s="1">
        <v>632252</v>
      </c>
      <c r="M2672" t="e">
        <f>_xlfn.XLOOKUP(Tabuľka9[[#This Row],[IČO]],#REF!,#REF!)</f>
        <v>#REF!</v>
      </c>
      <c r="N2672" t="e">
        <f>_xlfn.XLOOKUP(Tabuľka9[[#This Row],[IČO]],#REF!,#REF!)</f>
        <v>#REF!</v>
      </c>
    </row>
    <row r="2673" spans="1:14" hidden="1" x14ac:dyDescent="0.35">
      <c r="A2673" t="s">
        <v>125</v>
      </c>
      <c r="B2673" t="s">
        <v>141</v>
      </c>
      <c r="C2673" t="s">
        <v>13</v>
      </c>
      <c r="E2673" s="10">
        <f>IF(COUNTIF(cis_DPH!$B$2:$B$84,B2673)&gt;0,D2673*1.1,IF(COUNTIF(cis_DPH!$B$85:$B$171,B2673)&gt;0,D2673*1.2,"chyba"))</f>
        <v>0</v>
      </c>
      <c r="G2673" s="16" t="e">
        <f>_xlfn.XLOOKUP(Tabuľka9[[#This Row],[položka]],#REF!,#REF!)</f>
        <v>#REF!</v>
      </c>
      <c r="I2673" s="15">
        <f>Tabuľka9[[#This Row],[Aktuálna cena v RZ s DPH]]*Tabuľka9[[#This Row],[Priemerný odber za mesiac]]</f>
        <v>0</v>
      </c>
      <c r="K2673" s="17" t="e">
        <f>Tabuľka9[[#This Row],[Cena za MJ s DPH]]*Tabuľka9[[#This Row],[Predpokladaný odber počas 6 mesiacov]]</f>
        <v>#REF!</v>
      </c>
      <c r="L2673" s="1">
        <v>632252</v>
      </c>
      <c r="M2673" t="e">
        <f>_xlfn.XLOOKUP(Tabuľka9[[#This Row],[IČO]],#REF!,#REF!)</f>
        <v>#REF!</v>
      </c>
      <c r="N2673" t="e">
        <f>_xlfn.XLOOKUP(Tabuľka9[[#This Row],[IČO]],#REF!,#REF!)</f>
        <v>#REF!</v>
      </c>
    </row>
    <row r="2674" spans="1:14" hidden="1" x14ac:dyDescent="0.35">
      <c r="A2674" t="s">
        <v>125</v>
      </c>
      <c r="B2674" t="s">
        <v>142</v>
      </c>
      <c r="C2674" t="s">
        <v>13</v>
      </c>
      <c r="E2674" s="10">
        <f>IF(COUNTIF(cis_DPH!$B$2:$B$84,B2674)&gt;0,D2674*1.1,IF(COUNTIF(cis_DPH!$B$85:$B$171,B2674)&gt;0,D2674*1.2,"chyba"))</f>
        <v>0</v>
      </c>
      <c r="G2674" s="16" t="e">
        <f>_xlfn.XLOOKUP(Tabuľka9[[#This Row],[položka]],#REF!,#REF!)</f>
        <v>#REF!</v>
      </c>
      <c r="I2674" s="15">
        <f>Tabuľka9[[#This Row],[Aktuálna cena v RZ s DPH]]*Tabuľka9[[#This Row],[Priemerný odber za mesiac]]</f>
        <v>0</v>
      </c>
      <c r="K2674" s="17" t="e">
        <f>Tabuľka9[[#This Row],[Cena za MJ s DPH]]*Tabuľka9[[#This Row],[Predpokladaný odber počas 6 mesiacov]]</f>
        <v>#REF!</v>
      </c>
      <c r="L2674" s="1">
        <v>632252</v>
      </c>
      <c r="M2674" t="e">
        <f>_xlfn.XLOOKUP(Tabuľka9[[#This Row],[IČO]],#REF!,#REF!)</f>
        <v>#REF!</v>
      </c>
      <c r="N2674" t="e">
        <f>_xlfn.XLOOKUP(Tabuľka9[[#This Row],[IČO]],#REF!,#REF!)</f>
        <v>#REF!</v>
      </c>
    </row>
    <row r="2675" spans="1:14" hidden="1" x14ac:dyDescent="0.35">
      <c r="A2675" t="s">
        <v>125</v>
      </c>
      <c r="B2675" t="s">
        <v>143</v>
      </c>
      <c r="C2675" t="s">
        <v>13</v>
      </c>
      <c r="E2675" s="10">
        <f>IF(COUNTIF(cis_DPH!$B$2:$B$84,B2675)&gt;0,D2675*1.1,IF(COUNTIF(cis_DPH!$B$85:$B$171,B2675)&gt;0,D2675*1.2,"chyba"))</f>
        <v>0</v>
      </c>
      <c r="G2675" s="16" t="e">
        <f>_xlfn.XLOOKUP(Tabuľka9[[#This Row],[položka]],#REF!,#REF!)</f>
        <v>#REF!</v>
      </c>
      <c r="I2675" s="15">
        <f>Tabuľka9[[#This Row],[Aktuálna cena v RZ s DPH]]*Tabuľka9[[#This Row],[Priemerný odber za mesiac]]</f>
        <v>0</v>
      </c>
      <c r="K2675" s="17" t="e">
        <f>Tabuľka9[[#This Row],[Cena za MJ s DPH]]*Tabuľka9[[#This Row],[Predpokladaný odber počas 6 mesiacov]]</f>
        <v>#REF!</v>
      </c>
      <c r="L2675" s="1">
        <v>632252</v>
      </c>
      <c r="M2675" t="e">
        <f>_xlfn.XLOOKUP(Tabuľka9[[#This Row],[IČO]],#REF!,#REF!)</f>
        <v>#REF!</v>
      </c>
      <c r="N2675" t="e">
        <f>_xlfn.XLOOKUP(Tabuľka9[[#This Row],[IČO]],#REF!,#REF!)</f>
        <v>#REF!</v>
      </c>
    </row>
    <row r="2676" spans="1:14" hidden="1" x14ac:dyDescent="0.35">
      <c r="A2676" t="s">
        <v>125</v>
      </c>
      <c r="B2676" t="s">
        <v>144</v>
      </c>
      <c r="C2676" t="s">
        <v>13</v>
      </c>
      <c r="E2676" s="10">
        <f>IF(COUNTIF(cis_DPH!$B$2:$B$84,B2676)&gt;0,D2676*1.1,IF(COUNTIF(cis_DPH!$B$85:$B$171,B2676)&gt;0,D2676*1.2,"chyba"))</f>
        <v>0</v>
      </c>
      <c r="G2676" s="16" t="e">
        <f>_xlfn.XLOOKUP(Tabuľka9[[#This Row],[položka]],#REF!,#REF!)</f>
        <v>#REF!</v>
      </c>
      <c r="I2676" s="15">
        <f>Tabuľka9[[#This Row],[Aktuálna cena v RZ s DPH]]*Tabuľka9[[#This Row],[Priemerný odber za mesiac]]</f>
        <v>0</v>
      </c>
      <c r="K2676" s="17" t="e">
        <f>Tabuľka9[[#This Row],[Cena za MJ s DPH]]*Tabuľka9[[#This Row],[Predpokladaný odber počas 6 mesiacov]]</f>
        <v>#REF!</v>
      </c>
      <c r="L2676" s="1">
        <v>632252</v>
      </c>
      <c r="M2676" t="e">
        <f>_xlfn.XLOOKUP(Tabuľka9[[#This Row],[IČO]],#REF!,#REF!)</f>
        <v>#REF!</v>
      </c>
      <c r="N2676" t="e">
        <f>_xlfn.XLOOKUP(Tabuľka9[[#This Row],[IČO]],#REF!,#REF!)</f>
        <v>#REF!</v>
      </c>
    </row>
    <row r="2677" spans="1:14" hidden="1" x14ac:dyDescent="0.35">
      <c r="A2677" t="s">
        <v>125</v>
      </c>
      <c r="B2677" t="s">
        <v>145</v>
      </c>
      <c r="C2677" t="s">
        <v>13</v>
      </c>
      <c r="E2677" s="10">
        <f>IF(COUNTIF(cis_DPH!$B$2:$B$84,B2677)&gt;0,D2677*1.1,IF(COUNTIF(cis_DPH!$B$85:$B$171,B2677)&gt;0,D2677*1.2,"chyba"))</f>
        <v>0</v>
      </c>
      <c r="G2677" s="16" t="e">
        <f>_xlfn.XLOOKUP(Tabuľka9[[#This Row],[položka]],#REF!,#REF!)</f>
        <v>#REF!</v>
      </c>
      <c r="I2677" s="15">
        <f>Tabuľka9[[#This Row],[Aktuálna cena v RZ s DPH]]*Tabuľka9[[#This Row],[Priemerný odber za mesiac]]</f>
        <v>0</v>
      </c>
      <c r="K2677" s="17" t="e">
        <f>Tabuľka9[[#This Row],[Cena za MJ s DPH]]*Tabuľka9[[#This Row],[Predpokladaný odber počas 6 mesiacov]]</f>
        <v>#REF!</v>
      </c>
      <c r="L2677" s="1">
        <v>632252</v>
      </c>
      <c r="M2677" t="e">
        <f>_xlfn.XLOOKUP(Tabuľka9[[#This Row],[IČO]],#REF!,#REF!)</f>
        <v>#REF!</v>
      </c>
      <c r="N2677" t="e">
        <f>_xlfn.XLOOKUP(Tabuľka9[[#This Row],[IČO]],#REF!,#REF!)</f>
        <v>#REF!</v>
      </c>
    </row>
    <row r="2678" spans="1:14" hidden="1" x14ac:dyDescent="0.35">
      <c r="A2678" t="s">
        <v>125</v>
      </c>
      <c r="B2678" t="s">
        <v>146</v>
      </c>
      <c r="C2678" t="s">
        <v>13</v>
      </c>
      <c r="E2678" s="10">
        <f>IF(COUNTIF(cis_DPH!$B$2:$B$84,B2678)&gt;0,D2678*1.1,IF(COUNTIF(cis_DPH!$B$85:$B$171,B2678)&gt;0,D2678*1.2,"chyba"))</f>
        <v>0</v>
      </c>
      <c r="G2678" s="16" t="e">
        <f>_xlfn.XLOOKUP(Tabuľka9[[#This Row],[položka]],#REF!,#REF!)</f>
        <v>#REF!</v>
      </c>
      <c r="I2678" s="15">
        <f>Tabuľka9[[#This Row],[Aktuálna cena v RZ s DPH]]*Tabuľka9[[#This Row],[Priemerný odber za mesiac]]</f>
        <v>0</v>
      </c>
      <c r="K2678" s="17" t="e">
        <f>Tabuľka9[[#This Row],[Cena za MJ s DPH]]*Tabuľka9[[#This Row],[Predpokladaný odber počas 6 mesiacov]]</f>
        <v>#REF!</v>
      </c>
      <c r="L2678" s="1">
        <v>632252</v>
      </c>
      <c r="M2678" t="e">
        <f>_xlfn.XLOOKUP(Tabuľka9[[#This Row],[IČO]],#REF!,#REF!)</f>
        <v>#REF!</v>
      </c>
      <c r="N2678" t="e">
        <f>_xlfn.XLOOKUP(Tabuľka9[[#This Row],[IČO]],#REF!,#REF!)</f>
        <v>#REF!</v>
      </c>
    </row>
    <row r="2679" spans="1:14" hidden="1" x14ac:dyDescent="0.35">
      <c r="A2679" t="s">
        <v>125</v>
      </c>
      <c r="B2679" t="s">
        <v>147</v>
      </c>
      <c r="C2679" t="s">
        <v>13</v>
      </c>
      <c r="E2679" s="10">
        <f>IF(COUNTIF(cis_DPH!$B$2:$B$84,B2679)&gt;0,D2679*1.1,IF(COUNTIF(cis_DPH!$B$85:$B$171,B2679)&gt;0,D2679*1.2,"chyba"))</f>
        <v>0</v>
      </c>
      <c r="G2679" s="16" t="e">
        <f>_xlfn.XLOOKUP(Tabuľka9[[#This Row],[položka]],#REF!,#REF!)</f>
        <v>#REF!</v>
      </c>
      <c r="I2679" s="15">
        <f>Tabuľka9[[#This Row],[Aktuálna cena v RZ s DPH]]*Tabuľka9[[#This Row],[Priemerný odber za mesiac]]</f>
        <v>0</v>
      </c>
      <c r="K2679" s="17" t="e">
        <f>Tabuľka9[[#This Row],[Cena za MJ s DPH]]*Tabuľka9[[#This Row],[Predpokladaný odber počas 6 mesiacov]]</f>
        <v>#REF!</v>
      </c>
      <c r="L2679" s="1">
        <v>632252</v>
      </c>
      <c r="M2679" t="e">
        <f>_xlfn.XLOOKUP(Tabuľka9[[#This Row],[IČO]],#REF!,#REF!)</f>
        <v>#REF!</v>
      </c>
      <c r="N2679" t="e">
        <f>_xlfn.XLOOKUP(Tabuľka9[[#This Row],[IČO]],#REF!,#REF!)</f>
        <v>#REF!</v>
      </c>
    </row>
    <row r="2680" spans="1:14" hidden="1" x14ac:dyDescent="0.35">
      <c r="A2680" t="s">
        <v>125</v>
      </c>
      <c r="B2680" t="s">
        <v>148</v>
      </c>
      <c r="C2680" t="s">
        <v>13</v>
      </c>
      <c r="E2680" s="10">
        <f>IF(COUNTIF(cis_DPH!$B$2:$B$84,B2680)&gt;0,D2680*1.1,IF(COUNTIF(cis_DPH!$B$85:$B$171,B2680)&gt;0,D2680*1.2,"chyba"))</f>
        <v>0</v>
      </c>
      <c r="G2680" s="16" t="e">
        <f>_xlfn.XLOOKUP(Tabuľka9[[#This Row],[položka]],#REF!,#REF!)</f>
        <v>#REF!</v>
      </c>
      <c r="I2680" s="15">
        <f>Tabuľka9[[#This Row],[Aktuálna cena v RZ s DPH]]*Tabuľka9[[#This Row],[Priemerný odber za mesiac]]</f>
        <v>0</v>
      </c>
      <c r="K2680" s="17" t="e">
        <f>Tabuľka9[[#This Row],[Cena za MJ s DPH]]*Tabuľka9[[#This Row],[Predpokladaný odber počas 6 mesiacov]]</f>
        <v>#REF!</v>
      </c>
      <c r="L2680" s="1">
        <v>632252</v>
      </c>
      <c r="M2680" t="e">
        <f>_xlfn.XLOOKUP(Tabuľka9[[#This Row],[IČO]],#REF!,#REF!)</f>
        <v>#REF!</v>
      </c>
      <c r="N2680" t="e">
        <f>_xlfn.XLOOKUP(Tabuľka9[[#This Row],[IČO]],#REF!,#REF!)</f>
        <v>#REF!</v>
      </c>
    </row>
    <row r="2681" spans="1:14" hidden="1" x14ac:dyDescent="0.35">
      <c r="A2681" t="s">
        <v>125</v>
      </c>
      <c r="B2681" t="s">
        <v>149</v>
      </c>
      <c r="C2681" t="s">
        <v>13</v>
      </c>
      <c r="E2681" s="10">
        <f>IF(COUNTIF(cis_DPH!$B$2:$B$84,B2681)&gt;0,D2681*1.1,IF(COUNTIF(cis_DPH!$B$85:$B$171,B2681)&gt;0,D2681*1.2,"chyba"))</f>
        <v>0</v>
      </c>
      <c r="G2681" s="16" t="e">
        <f>_xlfn.XLOOKUP(Tabuľka9[[#This Row],[položka]],#REF!,#REF!)</f>
        <v>#REF!</v>
      </c>
      <c r="I2681" s="15">
        <f>Tabuľka9[[#This Row],[Aktuálna cena v RZ s DPH]]*Tabuľka9[[#This Row],[Priemerný odber za mesiac]]</f>
        <v>0</v>
      </c>
      <c r="K2681" s="17" t="e">
        <f>Tabuľka9[[#This Row],[Cena za MJ s DPH]]*Tabuľka9[[#This Row],[Predpokladaný odber počas 6 mesiacov]]</f>
        <v>#REF!</v>
      </c>
      <c r="L2681" s="1">
        <v>632252</v>
      </c>
      <c r="M2681" t="e">
        <f>_xlfn.XLOOKUP(Tabuľka9[[#This Row],[IČO]],#REF!,#REF!)</f>
        <v>#REF!</v>
      </c>
      <c r="N2681" t="e">
        <f>_xlfn.XLOOKUP(Tabuľka9[[#This Row],[IČO]],#REF!,#REF!)</f>
        <v>#REF!</v>
      </c>
    </row>
    <row r="2682" spans="1:14" hidden="1" x14ac:dyDescent="0.35">
      <c r="A2682" t="s">
        <v>125</v>
      </c>
      <c r="B2682" t="s">
        <v>150</v>
      </c>
      <c r="C2682" t="s">
        <v>13</v>
      </c>
      <c r="D2682" s="9">
        <v>2.31</v>
      </c>
      <c r="E2682" s="10">
        <f>IF(COUNTIF(cis_DPH!$B$2:$B$84,B2682)&gt;0,D2682*1.1,IF(COUNTIF(cis_DPH!$B$85:$B$171,B2682)&gt;0,D2682*1.2,"chyba"))</f>
        <v>2.7719999999999998</v>
      </c>
      <c r="G2682" s="16" t="e">
        <f>_xlfn.XLOOKUP(Tabuľka9[[#This Row],[položka]],#REF!,#REF!)</f>
        <v>#REF!</v>
      </c>
      <c r="H2682">
        <v>25</v>
      </c>
      <c r="I2682" s="15">
        <f>Tabuľka9[[#This Row],[Aktuálna cena v RZ s DPH]]*Tabuľka9[[#This Row],[Priemerný odber za mesiac]]</f>
        <v>69.3</v>
      </c>
      <c r="K2682" s="17" t="e">
        <f>Tabuľka9[[#This Row],[Cena za MJ s DPH]]*Tabuľka9[[#This Row],[Predpokladaný odber počas 6 mesiacov]]</f>
        <v>#REF!</v>
      </c>
      <c r="L2682" s="1">
        <v>632252</v>
      </c>
      <c r="M2682" t="e">
        <f>_xlfn.XLOOKUP(Tabuľka9[[#This Row],[IČO]],#REF!,#REF!)</f>
        <v>#REF!</v>
      </c>
      <c r="N2682" t="e">
        <f>_xlfn.XLOOKUP(Tabuľka9[[#This Row],[IČO]],#REF!,#REF!)</f>
        <v>#REF!</v>
      </c>
    </row>
    <row r="2683" spans="1:14" hidden="1" x14ac:dyDescent="0.35">
      <c r="A2683" t="s">
        <v>125</v>
      </c>
      <c r="B2683" t="s">
        <v>151</v>
      </c>
      <c r="C2683" t="s">
        <v>13</v>
      </c>
      <c r="E2683" s="10">
        <f>IF(COUNTIF(cis_DPH!$B$2:$B$84,B2683)&gt;0,D2683*1.1,IF(COUNTIF(cis_DPH!$B$85:$B$171,B2683)&gt;0,D2683*1.2,"chyba"))</f>
        <v>0</v>
      </c>
      <c r="G2683" s="16" t="e">
        <f>_xlfn.XLOOKUP(Tabuľka9[[#This Row],[položka]],#REF!,#REF!)</f>
        <v>#REF!</v>
      </c>
      <c r="I2683" s="15">
        <f>Tabuľka9[[#This Row],[Aktuálna cena v RZ s DPH]]*Tabuľka9[[#This Row],[Priemerný odber za mesiac]]</f>
        <v>0</v>
      </c>
      <c r="K2683" s="17" t="e">
        <f>Tabuľka9[[#This Row],[Cena za MJ s DPH]]*Tabuľka9[[#This Row],[Predpokladaný odber počas 6 mesiacov]]</f>
        <v>#REF!</v>
      </c>
      <c r="L2683" s="1">
        <v>632252</v>
      </c>
      <c r="M2683" t="e">
        <f>_xlfn.XLOOKUP(Tabuľka9[[#This Row],[IČO]],#REF!,#REF!)</f>
        <v>#REF!</v>
      </c>
      <c r="N2683" t="e">
        <f>_xlfn.XLOOKUP(Tabuľka9[[#This Row],[IČO]],#REF!,#REF!)</f>
        <v>#REF!</v>
      </c>
    </row>
    <row r="2684" spans="1:14" hidden="1" x14ac:dyDescent="0.35">
      <c r="A2684" t="s">
        <v>125</v>
      </c>
      <c r="B2684" t="s">
        <v>152</v>
      </c>
      <c r="C2684" t="s">
        <v>13</v>
      </c>
      <c r="D2684" s="9">
        <v>7.02</v>
      </c>
      <c r="E2684" s="10">
        <f>IF(COUNTIF(cis_DPH!$B$2:$B$84,B2684)&gt;0,D2684*1.1,IF(COUNTIF(cis_DPH!$B$85:$B$171,B2684)&gt;0,D2684*1.2,"chyba"))</f>
        <v>8.4239999999999995</v>
      </c>
      <c r="G2684" s="16" t="e">
        <f>_xlfn.XLOOKUP(Tabuľka9[[#This Row],[položka]],#REF!,#REF!)</f>
        <v>#REF!</v>
      </c>
      <c r="H2684">
        <v>2</v>
      </c>
      <c r="I2684" s="15">
        <f>Tabuľka9[[#This Row],[Aktuálna cena v RZ s DPH]]*Tabuľka9[[#This Row],[Priemerný odber za mesiac]]</f>
        <v>16.847999999999999</v>
      </c>
      <c r="K2684" s="17" t="e">
        <f>Tabuľka9[[#This Row],[Cena za MJ s DPH]]*Tabuľka9[[#This Row],[Predpokladaný odber počas 6 mesiacov]]</f>
        <v>#REF!</v>
      </c>
      <c r="L2684" s="1">
        <v>632252</v>
      </c>
      <c r="M2684" t="e">
        <f>_xlfn.XLOOKUP(Tabuľka9[[#This Row],[IČO]],#REF!,#REF!)</f>
        <v>#REF!</v>
      </c>
      <c r="N2684" t="e">
        <f>_xlfn.XLOOKUP(Tabuľka9[[#This Row],[IČO]],#REF!,#REF!)</f>
        <v>#REF!</v>
      </c>
    </row>
    <row r="2685" spans="1:14" hidden="1" x14ac:dyDescent="0.35">
      <c r="A2685" t="s">
        <v>125</v>
      </c>
      <c r="B2685" t="s">
        <v>153</v>
      </c>
      <c r="C2685" t="s">
        <v>13</v>
      </c>
      <c r="E2685" s="10">
        <f>IF(COUNTIF(cis_DPH!$B$2:$B$84,B2685)&gt;0,D2685*1.1,IF(COUNTIF(cis_DPH!$B$85:$B$171,B2685)&gt;0,D2685*1.2,"chyba"))</f>
        <v>0</v>
      </c>
      <c r="G2685" s="16" t="e">
        <f>_xlfn.XLOOKUP(Tabuľka9[[#This Row],[položka]],#REF!,#REF!)</f>
        <v>#REF!</v>
      </c>
      <c r="I2685" s="15">
        <f>Tabuľka9[[#This Row],[Aktuálna cena v RZ s DPH]]*Tabuľka9[[#This Row],[Priemerný odber za mesiac]]</f>
        <v>0</v>
      </c>
      <c r="K2685" s="17" t="e">
        <f>Tabuľka9[[#This Row],[Cena za MJ s DPH]]*Tabuľka9[[#This Row],[Predpokladaný odber počas 6 mesiacov]]</f>
        <v>#REF!</v>
      </c>
      <c r="L2685" s="1">
        <v>632252</v>
      </c>
      <c r="M2685" t="e">
        <f>_xlfn.XLOOKUP(Tabuľka9[[#This Row],[IČO]],#REF!,#REF!)</f>
        <v>#REF!</v>
      </c>
      <c r="N2685" t="e">
        <f>_xlfn.XLOOKUP(Tabuľka9[[#This Row],[IČO]],#REF!,#REF!)</f>
        <v>#REF!</v>
      </c>
    </row>
    <row r="2686" spans="1:14" hidden="1" x14ac:dyDescent="0.35">
      <c r="A2686" t="s">
        <v>125</v>
      </c>
      <c r="B2686" t="s">
        <v>154</v>
      </c>
      <c r="C2686" t="s">
        <v>13</v>
      </c>
      <c r="D2686" s="9">
        <v>7.28</v>
      </c>
      <c r="E2686" s="10">
        <f>IF(COUNTIF(cis_DPH!$B$2:$B$84,B2686)&gt;0,D2686*1.1,IF(COUNTIF(cis_DPH!$B$85:$B$171,B2686)&gt;0,D2686*1.2,"chyba"))</f>
        <v>8.7360000000000007</v>
      </c>
      <c r="G2686" s="16" t="e">
        <f>_xlfn.XLOOKUP(Tabuľka9[[#This Row],[položka]],#REF!,#REF!)</f>
        <v>#REF!</v>
      </c>
      <c r="H2686">
        <v>2</v>
      </c>
      <c r="I2686" s="15">
        <f>Tabuľka9[[#This Row],[Aktuálna cena v RZ s DPH]]*Tabuľka9[[#This Row],[Priemerný odber za mesiac]]</f>
        <v>17.472000000000001</v>
      </c>
      <c r="K2686" s="17" t="e">
        <f>Tabuľka9[[#This Row],[Cena za MJ s DPH]]*Tabuľka9[[#This Row],[Predpokladaný odber počas 6 mesiacov]]</f>
        <v>#REF!</v>
      </c>
      <c r="L2686" s="1">
        <v>632252</v>
      </c>
      <c r="M2686" t="e">
        <f>_xlfn.XLOOKUP(Tabuľka9[[#This Row],[IČO]],#REF!,#REF!)</f>
        <v>#REF!</v>
      </c>
      <c r="N2686" t="e">
        <f>_xlfn.XLOOKUP(Tabuľka9[[#This Row],[IČO]],#REF!,#REF!)</f>
        <v>#REF!</v>
      </c>
    </row>
    <row r="2687" spans="1:14" hidden="1" x14ac:dyDescent="0.35">
      <c r="A2687" t="s">
        <v>125</v>
      </c>
      <c r="B2687" t="s">
        <v>155</v>
      </c>
      <c r="C2687" t="s">
        <v>13</v>
      </c>
      <c r="D2687" s="9">
        <v>1.77</v>
      </c>
      <c r="E2687" s="10">
        <f>IF(COUNTIF(cis_DPH!$B$2:$B$84,B2687)&gt;0,D2687*1.1,IF(COUNTIF(cis_DPH!$B$85:$B$171,B2687)&gt;0,D2687*1.2,"chyba"))</f>
        <v>2.1240000000000001</v>
      </c>
      <c r="G2687" s="16" t="e">
        <f>_xlfn.XLOOKUP(Tabuľka9[[#This Row],[položka]],#REF!,#REF!)</f>
        <v>#REF!</v>
      </c>
      <c r="H2687">
        <v>7</v>
      </c>
      <c r="I2687" s="15">
        <f>Tabuľka9[[#This Row],[Aktuálna cena v RZ s DPH]]*Tabuľka9[[#This Row],[Priemerný odber za mesiac]]</f>
        <v>14.868</v>
      </c>
      <c r="K2687" s="17" t="e">
        <f>Tabuľka9[[#This Row],[Cena za MJ s DPH]]*Tabuľka9[[#This Row],[Predpokladaný odber počas 6 mesiacov]]</f>
        <v>#REF!</v>
      </c>
      <c r="L2687" s="1">
        <v>632252</v>
      </c>
      <c r="M2687" t="e">
        <f>_xlfn.XLOOKUP(Tabuľka9[[#This Row],[IČO]],#REF!,#REF!)</f>
        <v>#REF!</v>
      </c>
      <c r="N2687" t="e">
        <f>_xlfn.XLOOKUP(Tabuľka9[[#This Row],[IČO]],#REF!,#REF!)</f>
        <v>#REF!</v>
      </c>
    </row>
    <row r="2688" spans="1:14" hidden="1" x14ac:dyDescent="0.35">
      <c r="A2688" t="s">
        <v>125</v>
      </c>
      <c r="B2688" t="s">
        <v>156</v>
      </c>
      <c r="C2688" t="s">
        <v>13</v>
      </c>
      <c r="E2688" s="10">
        <f>IF(COUNTIF(cis_DPH!$B$2:$B$84,B2688)&gt;0,D2688*1.1,IF(COUNTIF(cis_DPH!$B$85:$B$171,B2688)&gt;0,D2688*1.2,"chyba"))</f>
        <v>0</v>
      </c>
      <c r="G2688" s="16" t="e">
        <f>_xlfn.XLOOKUP(Tabuľka9[[#This Row],[položka]],#REF!,#REF!)</f>
        <v>#REF!</v>
      </c>
      <c r="I2688" s="15">
        <f>Tabuľka9[[#This Row],[Aktuálna cena v RZ s DPH]]*Tabuľka9[[#This Row],[Priemerný odber za mesiac]]</f>
        <v>0</v>
      </c>
      <c r="K2688" s="17" t="e">
        <f>Tabuľka9[[#This Row],[Cena za MJ s DPH]]*Tabuľka9[[#This Row],[Predpokladaný odber počas 6 mesiacov]]</f>
        <v>#REF!</v>
      </c>
      <c r="L2688" s="1">
        <v>632252</v>
      </c>
      <c r="M2688" t="e">
        <f>_xlfn.XLOOKUP(Tabuľka9[[#This Row],[IČO]],#REF!,#REF!)</f>
        <v>#REF!</v>
      </c>
      <c r="N2688" t="e">
        <f>_xlfn.XLOOKUP(Tabuľka9[[#This Row],[IČO]],#REF!,#REF!)</f>
        <v>#REF!</v>
      </c>
    </row>
    <row r="2689" spans="1:14" hidden="1" x14ac:dyDescent="0.35">
      <c r="A2689" t="s">
        <v>125</v>
      </c>
      <c r="B2689" t="s">
        <v>157</v>
      </c>
      <c r="C2689" t="s">
        <v>13</v>
      </c>
      <c r="D2689" s="9">
        <v>3.65</v>
      </c>
      <c r="E2689" s="10">
        <f>IF(COUNTIF(cis_DPH!$B$2:$B$84,B2689)&gt;0,D2689*1.1,IF(COUNTIF(cis_DPH!$B$85:$B$171,B2689)&gt;0,D2689*1.2,"chyba"))</f>
        <v>4.38</v>
      </c>
      <c r="G2689" s="16" t="e">
        <f>_xlfn.XLOOKUP(Tabuľka9[[#This Row],[položka]],#REF!,#REF!)</f>
        <v>#REF!</v>
      </c>
      <c r="H2689">
        <v>6</v>
      </c>
      <c r="I2689" s="15">
        <f>Tabuľka9[[#This Row],[Aktuálna cena v RZ s DPH]]*Tabuľka9[[#This Row],[Priemerný odber za mesiac]]</f>
        <v>26.28</v>
      </c>
      <c r="K2689" s="17" t="e">
        <f>Tabuľka9[[#This Row],[Cena za MJ s DPH]]*Tabuľka9[[#This Row],[Predpokladaný odber počas 6 mesiacov]]</f>
        <v>#REF!</v>
      </c>
      <c r="L2689" s="1">
        <v>632252</v>
      </c>
      <c r="M2689" t="e">
        <f>_xlfn.XLOOKUP(Tabuľka9[[#This Row],[IČO]],#REF!,#REF!)</f>
        <v>#REF!</v>
      </c>
      <c r="N2689" t="e">
        <f>_xlfn.XLOOKUP(Tabuľka9[[#This Row],[IČO]],#REF!,#REF!)</f>
        <v>#REF!</v>
      </c>
    </row>
    <row r="2690" spans="1:14" hidden="1" x14ac:dyDescent="0.35">
      <c r="A2690" t="s">
        <v>125</v>
      </c>
      <c r="B2690" t="s">
        <v>158</v>
      </c>
      <c r="C2690" t="s">
        <v>13</v>
      </c>
      <c r="E2690" s="10">
        <f>IF(COUNTIF(cis_DPH!$B$2:$B$84,B2690)&gt;0,D2690*1.1,IF(COUNTIF(cis_DPH!$B$85:$B$171,B2690)&gt;0,D2690*1.2,"chyba"))</f>
        <v>0</v>
      </c>
      <c r="G2690" s="16" t="e">
        <f>_xlfn.XLOOKUP(Tabuľka9[[#This Row],[položka]],#REF!,#REF!)</f>
        <v>#REF!</v>
      </c>
      <c r="I2690" s="15">
        <f>Tabuľka9[[#This Row],[Aktuálna cena v RZ s DPH]]*Tabuľka9[[#This Row],[Priemerný odber za mesiac]]</f>
        <v>0</v>
      </c>
      <c r="K2690" s="17" t="e">
        <f>Tabuľka9[[#This Row],[Cena za MJ s DPH]]*Tabuľka9[[#This Row],[Predpokladaný odber počas 6 mesiacov]]</f>
        <v>#REF!</v>
      </c>
      <c r="L2690" s="1">
        <v>632252</v>
      </c>
      <c r="M2690" t="e">
        <f>_xlfn.XLOOKUP(Tabuľka9[[#This Row],[IČO]],#REF!,#REF!)</f>
        <v>#REF!</v>
      </c>
      <c r="N2690" t="e">
        <f>_xlfn.XLOOKUP(Tabuľka9[[#This Row],[IČO]],#REF!,#REF!)</f>
        <v>#REF!</v>
      </c>
    </row>
    <row r="2691" spans="1:14" hidden="1" x14ac:dyDescent="0.35">
      <c r="A2691" t="s">
        <v>125</v>
      </c>
      <c r="B2691" t="s">
        <v>159</v>
      </c>
      <c r="C2691" t="s">
        <v>13</v>
      </c>
      <c r="E2691" s="10">
        <f>IF(COUNTIF(cis_DPH!$B$2:$B$84,B2691)&gt;0,D2691*1.1,IF(COUNTIF(cis_DPH!$B$85:$B$171,B2691)&gt;0,D2691*1.2,"chyba"))</f>
        <v>0</v>
      </c>
      <c r="G2691" s="16" t="e">
        <f>_xlfn.XLOOKUP(Tabuľka9[[#This Row],[položka]],#REF!,#REF!)</f>
        <v>#REF!</v>
      </c>
      <c r="I2691" s="15">
        <f>Tabuľka9[[#This Row],[Aktuálna cena v RZ s DPH]]*Tabuľka9[[#This Row],[Priemerný odber za mesiac]]</f>
        <v>0</v>
      </c>
      <c r="K2691" s="17" t="e">
        <f>Tabuľka9[[#This Row],[Cena za MJ s DPH]]*Tabuľka9[[#This Row],[Predpokladaný odber počas 6 mesiacov]]</f>
        <v>#REF!</v>
      </c>
      <c r="L2691" s="1">
        <v>632252</v>
      </c>
      <c r="M2691" t="e">
        <f>_xlfn.XLOOKUP(Tabuľka9[[#This Row],[IČO]],#REF!,#REF!)</f>
        <v>#REF!</v>
      </c>
      <c r="N2691" t="e">
        <f>_xlfn.XLOOKUP(Tabuľka9[[#This Row],[IČO]],#REF!,#REF!)</f>
        <v>#REF!</v>
      </c>
    </row>
    <row r="2692" spans="1:14" hidden="1" x14ac:dyDescent="0.35">
      <c r="A2692" t="s">
        <v>125</v>
      </c>
      <c r="B2692" t="s">
        <v>160</v>
      </c>
      <c r="C2692" t="s">
        <v>13</v>
      </c>
      <c r="E2692" s="10">
        <f>IF(COUNTIF(cis_DPH!$B$2:$B$84,B2692)&gt;0,D2692*1.1,IF(COUNTIF(cis_DPH!$B$85:$B$171,B2692)&gt;0,D2692*1.2,"chyba"))</f>
        <v>0</v>
      </c>
      <c r="G2692" s="16" t="e">
        <f>_xlfn.XLOOKUP(Tabuľka9[[#This Row],[položka]],#REF!,#REF!)</f>
        <v>#REF!</v>
      </c>
      <c r="I2692" s="15">
        <f>Tabuľka9[[#This Row],[Aktuálna cena v RZ s DPH]]*Tabuľka9[[#This Row],[Priemerný odber za mesiac]]</f>
        <v>0</v>
      </c>
      <c r="K2692" s="17" t="e">
        <f>Tabuľka9[[#This Row],[Cena za MJ s DPH]]*Tabuľka9[[#This Row],[Predpokladaný odber počas 6 mesiacov]]</f>
        <v>#REF!</v>
      </c>
      <c r="L2692" s="1">
        <v>632252</v>
      </c>
      <c r="M2692" t="e">
        <f>_xlfn.XLOOKUP(Tabuľka9[[#This Row],[IČO]],#REF!,#REF!)</f>
        <v>#REF!</v>
      </c>
      <c r="N2692" t="e">
        <f>_xlfn.XLOOKUP(Tabuľka9[[#This Row],[IČO]],#REF!,#REF!)</f>
        <v>#REF!</v>
      </c>
    </row>
    <row r="2693" spans="1:14" hidden="1" x14ac:dyDescent="0.35">
      <c r="A2693" t="s">
        <v>125</v>
      </c>
      <c r="B2693" t="s">
        <v>161</v>
      </c>
      <c r="C2693" t="s">
        <v>13</v>
      </c>
      <c r="E2693" s="10">
        <f>IF(COUNTIF(cis_DPH!$B$2:$B$84,B2693)&gt;0,D2693*1.1,IF(COUNTIF(cis_DPH!$B$85:$B$171,B2693)&gt;0,D2693*1.2,"chyba"))</f>
        <v>0</v>
      </c>
      <c r="G2693" s="16" t="e">
        <f>_xlfn.XLOOKUP(Tabuľka9[[#This Row],[položka]],#REF!,#REF!)</f>
        <v>#REF!</v>
      </c>
      <c r="I2693" s="15">
        <f>Tabuľka9[[#This Row],[Aktuálna cena v RZ s DPH]]*Tabuľka9[[#This Row],[Priemerný odber za mesiac]]</f>
        <v>0</v>
      </c>
      <c r="K2693" s="17" t="e">
        <f>Tabuľka9[[#This Row],[Cena za MJ s DPH]]*Tabuľka9[[#This Row],[Predpokladaný odber počas 6 mesiacov]]</f>
        <v>#REF!</v>
      </c>
      <c r="L2693" s="1">
        <v>632252</v>
      </c>
      <c r="M2693" t="e">
        <f>_xlfn.XLOOKUP(Tabuľka9[[#This Row],[IČO]],#REF!,#REF!)</f>
        <v>#REF!</v>
      </c>
      <c r="N2693" t="e">
        <f>_xlfn.XLOOKUP(Tabuľka9[[#This Row],[IČO]],#REF!,#REF!)</f>
        <v>#REF!</v>
      </c>
    </row>
    <row r="2694" spans="1:14" hidden="1" x14ac:dyDescent="0.35">
      <c r="A2694" t="s">
        <v>125</v>
      </c>
      <c r="B2694" t="s">
        <v>162</v>
      </c>
      <c r="C2694" t="s">
        <v>13</v>
      </c>
      <c r="E2694" s="10">
        <f>IF(COUNTIF(cis_DPH!$B$2:$B$84,B2694)&gt;0,D2694*1.1,IF(COUNTIF(cis_DPH!$B$85:$B$171,B2694)&gt;0,D2694*1.2,"chyba"))</f>
        <v>0</v>
      </c>
      <c r="G2694" s="16" t="e">
        <f>_xlfn.XLOOKUP(Tabuľka9[[#This Row],[položka]],#REF!,#REF!)</f>
        <v>#REF!</v>
      </c>
      <c r="I2694" s="15">
        <f>Tabuľka9[[#This Row],[Aktuálna cena v RZ s DPH]]*Tabuľka9[[#This Row],[Priemerný odber za mesiac]]</f>
        <v>0</v>
      </c>
      <c r="K2694" s="17" t="e">
        <f>Tabuľka9[[#This Row],[Cena za MJ s DPH]]*Tabuľka9[[#This Row],[Predpokladaný odber počas 6 mesiacov]]</f>
        <v>#REF!</v>
      </c>
      <c r="L2694" s="1">
        <v>632252</v>
      </c>
      <c r="M2694" t="e">
        <f>_xlfn.XLOOKUP(Tabuľka9[[#This Row],[IČO]],#REF!,#REF!)</f>
        <v>#REF!</v>
      </c>
      <c r="N2694" t="e">
        <f>_xlfn.XLOOKUP(Tabuľka9[[#This Row],[IČO]],#REF!,#REF!)</f>
        <v>#REF!</v>
      </c>
    </row>
    <row r="2695" spans="1:14" hidden="1" x14ac:dyDescent="0.35">
      <c r="A2695" t="s">
        <v>125</v>
      </c>
      <c r="B2695" t="s">
        <v>163</v>
      </c>
      <c r="C2695" t="s">
        <v>13</v>
      </c>
      <c r="E2695" s="10">
        <f>IF(COUNTIF(cis_DPH!$B$2:$B$84,B2695)&gt;0,D2695*1.1,IF(COUNTIF(cis_DPH!$B$85:$B$171,B2695)&gt;0,D2695*1.2,"chyba"))</f>
        <v>0</v>
      </c>
      <c r="G2695" s="16" t="e">
        <f>_xlfn.XLOOKUP(Tabuľka9[[#This Row],[položka]],#REF!,#REF!)</f>
        <v>#REF!</v>
      </c>
      <c r="I2695" s="15">
        <f>Tabuľka9[[#This Row],[Aktuálna cena v RZ s DPH]]*Tabuľka9[[#This Row],[Priemerný odber za mesiac]]</f>
        <v>0</v>
      </c>
      <c r="K2695" s="17" t="e">
        <f>Tabuľka9[[#This Row],[Cena za MJ s DPH]]*Tabuľka9[[#This Row],[Predpokladaný odber počas 6 mesiacov]]</f>
        <v>#REF!</v>
      </c>
      <c r="L2695" s="1">
        <v>632252</v>
      </c>
      <c r="M2695" t="e">
        <f>_xlfn.XLOOKUP(Tabuľka9[[#This Row],[IČO]],#REF!,#REF!)</f>
        <v>#REF!</v>
      </c>
      <c r="N2695" t="e">
        <f>_xlfn.XLOOKUP(Tabuľka9[[#This Row],[IČO]],#REF!,#REF!)</f>
        <v>#REF!</v>
      </c>
    </row>
    <row r="2696" spans="1:14" hidden="1" x14ac:dyDescent="0.35">
      <c r="A2696" t="s">
        <v>125</v>
      </c>
      <c r="B2696" t="s">
        <v>164</v>
      </c>
      <c r="C2696" t="s">
        <v>13</v>
      </c>
      <c r="D2696" s="9">
        <v>3.72</v>
      </c>
      <c r="E2696" s="10">
        <f>IF(COUNTIF(cis_DPH!$B$2:$B$84,B2696)&gt;0,D2696*1.1,IF(COUNTIF(cis_DPH!$B$85:$B$171,B2696)&gt;0,D2696*1.2,"chyba"))</f>
        <v>4.4640000000000004</v>
      </c>
      <c r="G2696" s="16" t="e">
        <f>_xlfn.XLOOKUP(Tabuľka9[[#This Row],[položka]],#REF!,#REF!)</f>
        <v>#REF!</v>
      </c>
      <c r="H2696">
        <v>5</v>
      </c>
      <c r="I2696" s="15">
        <f>Tabuľka9[[#This Row],[Aktuálna cena v RZ s DPH]]*Tabuľka9[[#This Row],[Priemerný odber za mesiac]]</f>
        <v>22.32</v>
      </c>
      <c r="K2696" s="17" t="e">
        <f>Tabuľka9[[#This Row],[Cena za MJ s DPH]]*Tabuľka9[[#This Row],[Predpokladaný odber počas 6 mesiacov]]</f>
        <v>#REF!</v>
      </c>
      <c r="L2696" s="1">
        <v>632252</v>
      </c>
      <c r="M2696" t="e">
        <f>_xlfn.XLOOKUP(Tabuľka9[[#This Row],[IČO]],#REF!,#REF!)</f>
        <v>#REF!</v>
      </c>
      <c r="N2696" t="e">
        <f>_xlfn.XLOOKUP(Tabuľka9[[#This Row],[IČO]],#REF!,#REF!)</f>
        <v>#REF!</v>
      </c>
    </row>
    <row r="2697" spans="1:14" hidden="1" x14ac:dyDescent="0.35">
      <c r="A2697" t="s">
        <v>125</v>
      </c>
      <c r="B2697" t="s">
        <v>165</v>
      </c>
      <c r="C2697" t="s">
        <v>13</v>
      </c>
      <c r="E2697" s="10">
        <f>IF(COUNTIF(cis_DPH!$B$2:$B$84,B2697)&gt;0,D2697*1.1,IF(COUNTIF(cis_DPH!$B$85:$B$171,B2697)&gt;0,D2697*1.2,"chyba"))</f>
        <v>0</v>
      </c>
      <c r="G2697" s="16" t="e">
        <f>_xlfn.XLOOKUP(Tabuľka9[[#This Row],[položka]],#REF!,#REF!)</f>
        <v>#REF!</v>
      </c>
      <c r="I2697" s="15">
        <f>Tabuľka9[[#This Row],[Aktuálna cena v RZ s DPH]]*Tabuľka9[[#This Row],[Priemerný odber za mesiac]]</f>
        <v>0</v>
      </c>
      <c r="K2697" s="17" t="e">
        <f>Tabuľka9[[#This Row],[Cena za MJ s DPH]]*Tabuľka9[[#This Row],[Predpokladaný odber počas 6 mesiacov]]</f>
        <v>#REF!</v>
      </c>
      <c r="L2697" s="1">
        <v>632252</v>
      </c>
      <c r="M2697" t="e">
        <f>_xlfn.XLOOKUP(Tabuľka9[[#This Row],[IČO]],#REF!,#REF!)</f>
        <v>#REF!</v>
      </c>
      <c r="N2697" t="e">
        <f>_xlfn.XLOOKUP(Tabuľka9[[#This Row],[IČO]],#REF!,#REF!)</f>
        <v>#REF!</v>
      </c>
    </row>
    <row r="2698" spans="1:14" hidden="1" x14ac:dyDescent="0.35">
      <c r="A2698" t="s">
        <v>125</v>
      </c>
      <c r="B2698" t="s">
        <v>166</v>
      </c>
      <c r="C2698" t="s">
        <v>13</v>
      </c>
      <c r="D2698" s="9">
        <v>1.8</v>
      </c>
      <c r="E2698" s="10">
        <f>IF(COUNTIF(cis_DPH!$B$2:$B$84,B2698)&gt;0,D2698*1.1,IF(COUNTIF(cis_DPH!$B$85:$B$171,B2698)&gt;0,D2698*1.2,"chyba"))</f>
        <v>2.16</v>
      </c>
      <c r="G2698" s="16" t="e">
        <f>_xlfn.XLOOKUP(Tabuľka9[[#This Row],[položka]],#REF!,#REF!)</f>
        <v>#REF!</v>
      </c>
      <c r="H2698">
        <v>38</v>
      </c>
      <c r="I2698" s="15">
        <f>Tabuľka9[[#This Row],[Aktuálna cena v RZ s DPH]]*Tabuľka9[[#This Row],[Priemerný odber za mesiac]]</f>
        <v>82.080000000000013</v>
      </c>
      <c r="K2698" s="17" t="e">
        <f>Tabuľka9[[#This Row],[Cena za MJ s DPH]]*Tabuľka9[[#This Row],[Predpokladaný odber počas 6 mesiacov]]</f>
        <v>#REF!</v>
      </c>
      <c r="L2698" s="1">
        <v>632252</v>
      </c>
      <c r="M2698" t="e">
        <f>_xlfn.XLOOKUP(Tabuľka9[[#This Row],[IČO]],#REF!,#REF!)</f>
        <v>#REF!</v>
      </c>
      <c r="N2698" t="e">
        <f>_xlfn.XLOOKUP(Tabuľka9[[#This Row],[IČO]],#REF!,#REF!)</f>
        <v>#REF!</v>
      </c>
    </row>
    <row r="2699" spans="1:14" hidden="1" x14ac:dyDescent="0.35">
      <c r="A2699" t="s">
        <v>125</v>
      </c>
      <c r="B2699" t="s">
        <v>167</v>
      </c>
      <c r="C2699" t="s">
        <v>13</v>
      </c>
      <c r="D2699" s="9">
        <v>3.65</v>
      </c>
      <c r="E2699" s="10">
        <f>IF(COUNTIF(cis_DPH!$B$2:$B$84,B2699)&gt;0,D2699*1.1,IF(COUNTIF(cis_DPH!$B$85:$B$171,B2699)&gt;0,D2699*1.2,"chyba"))</f>
        <v>4.38</v>
      </c>
      <c r="G2699" s="16" t="e">
        <f>_xlfn.XLOOKUP(Tabuľka9[[#This Row],[položka]],#REF!,#REF!)</f>
        <v>#REF!</v>
      </c>
      <c r="H2699">
        <v>6</v>
      </c>
      <c r="I2699" s="15">
        <f>Tabuľka9[[#This Row],[Aktuálna cena v RZ s DPH]]*Tabuľka9[[#This Row],[Priemerný odber za mesiac]]</f>
        <v>26.28</v>
      </c>
      <c r="K2699" s="17" t="e">
        <f>Tabuľka9[[#This Row],[Cena za MJ s DPH]]*Tabuľka9[[#This Row],[Predpokladaný odber počas 6 mesiacov]]</f>
        <v>#REF!</v>
      </c>
      <c r="L2699" s="1">
        <v>632252</v>
      </c>
      <c r="M2699" t="e">
        <f>_xlfn.XLOOKUP(Tabuľka9[[#This Row],[IČO]],#REF!,#REF!)</f>
        <v>#REF!</v>
      </c>
      <c r="N2699" t="e">
        <f>_xlfn.XLOOKUP(Tabuľka9[[#This Row],[IČO]],#REF!,#REF!)</f>
        <v>#REF!</v>
      </c>
    </row>
    <row r="2700" spans="1:14" hidden="1" x14ac:dyDescent="0.35">
      <c r="A2700" t="s">
        <v>125</v>
      </c>
      <c r="B2700" t="s">
        <v>168</v>
      </c>
      <c r="C2700" t="s">
        <v>13</v>
      </c>
      <c r="D2700" s="9">
        <v>2.6</v>
      </c>
      <c r="E2700" s="10">
        <f>IF(COUNTIF(cis_DPH!$B$2:$B$84,B2700)&gt;0,D2700*1.1,IF(COUNTIF(cis_DPH!$B$85:$B$171,B2700)&gt;0,D2700*1.2,"chyba"))</f>
        <v>3.12</v>
      </c>
      <c r="G2700" s="16" t="e">
        <f>_xlfn.XLOOKUP(Tabuľka9[[#This Row],[položka]],#REF!,#REF!)</f>
        <v>#REF!</v>
      </c>
      <c r="H2700">
        <v>10</v>
      </c>
      <c r="I2700" s="15">
        <f>Tabuľka9[[#This Row],[Aktuálna cena v RZ s DPH]]*Tabuľka9[[#This Row],[Priemerný odber za mesiac]]</f>
        <v>31.200000000000003</v>
      </c>
      <c r="K2700" s="17" t="e">
        <f>Tabuľka9[[#This Row],[Cena za MJ s DPH]]*Tabuľka9[[#This Row],[Predpokladaný odber počas 6 mesiacov]]</f>
        <v>#REF!</v>
      </c>
      <c r="L2700" s="1">
        <v>632252</v>
      </c>
      <c r="M2700" t="e">
        <f>_xlfn.XLOOKUP(Tabuľka9[[#This Row],[IČO]],#REF!,#REF!)</f>
        <v>#REF!</v>
      </c>
      <c r="N2700" t="e">
        <f>_xlfn.XLOOKUP(Tabuľka9[[#This Row],[IČO]],#REF!,#REF!)</f>
        <v>#REF!</v>
      </c>
    </row>
    <row r="2701" spans="1:14" hidden="1" x14ac:dyDescent="0.35">
      <c r="A2701" t="s">
        <v>125</v>
      </c>
      <c r="B2701" t="s">
        <v>169</v>
      </c>
      <c r="C2701" t="s">
        <v>13</v>
      </c>
      <c r="E2701" s="10">
        <f>IF(COUNTIF(cis_DPH!$B$2:$B$84,B2701)&gt;0,D2701*1.1,IF(COUNTIF(cis_DPH!$B$85:$B$171,B2701)&gt;0,D2701*1.2,"chyba"))</f>
        <v>0</v>
      </c>
      <c r="G2701" s="16" t="e">
        <f>_xlfn.XLOOKUP(Tabuľka9[[#This Row],[položka]],#REF!,#REF!)</f>
        <v>#REF!</v>
      </c>
      <c r="I2701" s="15">
        <f>Tabuľka9[[#This Row],[Aktuálna cena v RZ s DPH]]*Tabuľka9[[#This Row],[Priemerný odber za mesiac]]</f>
        <v>0</v>
      </c>
      <c r="K2701" s="17" t="e">
        <f>Tabuľka9[[#This Row],[Cena za MJ s DPH]]*Tabuľka9[[#This Row],[Predpokladaný odber počas 6 mesiacov]]</f>
        <v>#REF!</v>
      </c>
      <c r="L2701" s="1">
        <v>632252</v>
      </c>
      <c r="M2701" t="e">
        <f>_xlfn.XLOOKUP(Tabuľka9[[#This Row],[IČO]],#REF!,#REF!)</f>
        <v>#REF!</v>
      </c>
      <c r="N2701" t="e">
        <f>_xlfn.XLOOKUP(Tabuľka9[[#This Row],[IČO]],#REF!,#REF!)</f>
        <v>#REF!</v>
      </c>
    </row>
    <row r="2702" spans="1:14" hidden="1" x14ac:dyDescent="0.35">
      <c r="A2702" t="s">
        <v>125</v>
      </c>
      <c r="B2702" t="s">
        <v>170</v>
      </c>
      <c r="C2702" t="s">
        <v>13</v>
      </c>
      <c r="E2702" s="10">
        <f>IF(COUNTIF(cis_DPH!$B$2:$B$84,B2702)&gt;0,D2702*1.1,IF(COUNTIF(cis_DPH!$B$85:$B$171,B2702)&gt;0,D2702*1.2,"chyba"))</f>
        <v>0</v>
      </c>
      <c r="G2702" s="16" t="e">
        <f>_xlfn.XLOOKUP(Tabuľka9[[#This Row],[položka]],#REF!,#REF!)</f>
        <v>#REF!</v>
      </c>
      <c r="I2702" s="15">
        <f>Tabuľka9[[#This Row],[Aktuálna cena v RZ s DPH]]*Tabuľka9[[#This Row],[Priemerný odber za mesiac]]</f>
        <v>0</v>
      </c>
      <c r="K2702" s="17" t="e">
        <f>Tabuľka9[[#This Row],[Cena za MJ s DPH]]*Tabuľka9[[#This Row],[Predpokladaný odber počas 6 mesiacov]]</f>
        <v>#REF!</v>
      </c>
      <c r="L2702" s="1">
        <v>632252</v>
      </c>
      <c r="M2702" t="e">
        <f>_xlfn.XLOOKUP(Tabuľka9[[#This Row],[IČO]],#REF!,#REF!)</f>
        <v>#REF!</v>
      </c>
      <c r="N2702" t="e">
        <f>_xlfn.XLOOKUP(Tabuľka9[[#This Row],[IČO]],#REF!,#REF!)</f>
        <v>#REF!</v>
      </c>
    </row>
    <row r="2703" spans="1:14" hidden="1" x14ac:dyDescent="0.35">
      <c r="A2703" t="s">
        <v>125</v>
      </c>
      <c r="B2703" t="s">
        <v>171</v>
      </c>
      <c r="C2703" t="s">
        <v>13</v>
      </c>
      <c r="E2703" s="10">
        <f>IF(COUNTIF(cis_DPH!$B$2:$B$84,B2703)&gt;0,D2703*1.1,IF(COUNTIF(cis_DPH!$B$85:$B$171,B2703)&gt;0,D2703*1.2,"chyba"))</f>
        <v>0</v>
      </c>
      <c r="G2703" s="16" t="e">
        <f>_xlfn.XLOOKUP(Tabuľka9[[#This Row],[položka]],#REF!,#REF!)</f>
        <v>#REF!</v>
      </c>
      <c r="I2703" s="15">
        <f>Tabuľka9[[#This Row],[Aktuálna cena v RZ s DPH]]*Tabuľka9[[#This Row],[Priemerný odber za mesiac]]</f>
        <v>0</v>
      </c>
      <c r="K2703" s="17" t="e">
        <f>Tabuľka9[[#This Row],[Cena za MJ s DPH]]*Tabuľka9[[#This Row],[Predpokladaný odber počas 6 mesiacov]]</f>
        <v>#REF!</v>
      </c>
      <c r="L2703" s="1">
        <v>632252</v>
      </c>
      <c r="M2703" t="e">
        <f>_xlfn.XLOOKUP(Tabuľka9[[#This Row],[IČO]],#REF!,#REF!)</f>
        <v>#REF!</v>
      </c>
      <c r="N2703" t="e">
        <f>_xlfn.XLOOKUP(Tabuľka9[[#This Row],[IČO]],#REF!,#REF!)</f>
        <v>#REF!</v>
      </c>
    </row>
    <row r="2704" spans="1:14" hidden="1" x14ac:dyDescent="0.35">
      <c r="A2704" t="s">
        <v>125</v>
      </c>
      <c r="B2704" t="s">
        <v>172</v>
      </c>
      <c r="C2704" t="s">
        <v>13</v>
      </c>
      <c r="E2704" s="10">
        <f>IF(COUNTIF(cis_DPH!$B$2:$B$84,B2704)&gt;0,D2704*1.1,IF(COUNTIF(cis_DPH!$B$85:$B$171,B2704)&gt;0,D2704*1.2,"chyba"))</f>
        <v>0</v>
      </c>
      <c r="G2704" s="16" t="e">
        <f>_xlfn.XLOOKUP(Tabuľka9[[#This Row],[položka]],#REF!,#REF!)</f>
        <v>#REF!</v>
      </c>
      <c r="I2704" s="15">
        <f>Tabuľka9[[#This Row],[Aktuálna cena v RZ s DPH]]*Tabuľka9[[#This Row],[Priemerný odber za mesiac]]</f>
        <v>0</v>
      </c>
      <c r="K2704" s="17" t="e">
        <f>Tabuľka9[[#This Row],[Cena za MJ s DPH]]*Tabuľka9[[#This Row],[Predpokladaný odber počas 6 mesiacov]]</f>
        <v>#REF!</v>
      </c>
      <c r="L2704" s="1">
        <v>632252</v>
      </c>
      <c r="M2704" t="e">
        <f>_xlfn.XLOOKUP(Tabuľka9[[#This Row],[IČO]],#REF!,#REF!)</f>
        <v>#REF!</v>
      </c>
      <c r="N2704" t="e">
        <f>_xlfn.XLOOKUP(Tabuľka9[[#This Row],[IČO]],#REF!,#REF!)</f>
        <v>#REF!</v>
      </c>
    </row>
    <row r="2705" spans="1:14" hidden="1" x14ac:dyDescent="0.35">
      <c r="A2705" t="s">
        <v>125</v>
      </c>
      <c r="B2705" t="s">
        <v>173</v>
      </c>
      <c r="C2705" t="s">
        <v>13</v>
      </c>
      <c r="D2705" s="9">
        <v>2.4300000000000002</v>
      </c>
      <c r="E2705" s="10">
        <f>IF(COUNTIF(cis_DPH!$B$2:$B$84,B2705)&gt;0,D2705*1.1,IF(COUNTIF(cis_DPH!$B$85:$B$171,B2705)&gt;0,D2705*1.2,"chyba"))</f>
        <v>2.9159999999999999</v>
      </c>
      <c r="G2705" s="16" t="e">
        <f>_xlfn.XLOOKUP(Tabuľka9[[#This Row],[položka]],#REF!,#REF!)</f>
        <v>#REF!</v>
      </c>
      <c r="H2705">
        <v>22</v>
      </c>
      <c r="I2705" s="15">
        <f>Tabuľka9[[#This Row],[Aktuálna cena v RZ s DPH]]*Tabuľka9[[#This Row],[Priemerný odber za mesiac]]</f>
        <v>64.152000000000001</v>
      </c>
      <c r="K2705" s="17" t="e">
        <f>Tabuľka9[[#This Row],[Cena za MJ s DPH]]*Tabuľka9[[#This Row],[Predpokladaný odber počas 6 mesiacov]]</f>
        <v>#REF!</v>
      </c>
      <c r="L2705" s="1">
        <v>632252</v>
      </c>
      <c r="M2705" t="e">
        <f>_xlfn.XLOOKUP(Tabuľka9[[#This Row],[IČO]],#REF!,#REF!)</f>
        <v>#REF!</v>
      </c>
      <c r="N2705" t="e">
        <f>_xlfn.XLOOKUP(Tabuľka9[[#This Row],[IČO]],#REF!,#REF!)</f>
        <v>#REF!</v>
      </c>
    </row>
    <row r="2706" spans="1:14" hidden="1" x14ac:dyDescent="0.35">
      <c r="A2706" t="s">
        <v>125</v>
      </c>
      <c r="B2706" t="s">
        <v>174</v>
      </c>
      <c r="C2706" t="s">
        <v>13</v>
      </c>
      <c r="E2706" s="10">
        <f>IF(COUNTIF(cis_DPH!$B$2:$B$84,B2706)&gt;0,D2706*1.1,IF(COUNTIF(cis_DPH!$B$85:$B$171,B2706)&gt;0,D2706*1.2,"chyba"))</f>
        <v>0</v>
      </c>
      <c r="G2706" s="16" t="e">
        <f>_xlfn.XLOOKUP(Tabuľka9[[#This Row],[položka]],#REF!,#REF!)</f>
        <v>#REF!</v>
      </c>
      <c r="I2706" s="15">
        <f>Tabuľka9[[#This Row],[Aktuálna cena v RZ s DPH]]*Tabuľka9[[#This Row],[Priemerný odber za mesiac]]</f>
        <v>0</v>
      </c>
      <c r="K2706" s="17" t="e">
        <f>Tabuľka9[[#This Row],[Cena za MJ s DPH]]*Tabuľka9[[#This Row],[Predpokladaný odber počas 6 mesiacov]]</f>
        <v>#REF!</v>
      </c>
      <c r="L2706" s="1">
        <v>632252</v>
      </c>
      <c r="M2706" t="e">
        <f>_xlfn.XLOOKUP(Tabuľka9[[#This Row],[IČO]],#REF!,#REF!)</f>
        <v>#REF!</v>
      </c>
      <c r="N2706" t="e">
        <f>_xlfn.XLOOKUP(Tabuľka9[[#This Row],[IČO]],#REF!,#REF!)</f>
        <v>#REF!</v>
      </c>
    </row>
    <row r="2707" spans="1:14" hidden="1" x14ac:dyDescent="0.35">
      <c r="A2707" t="s">
        <v>125</v>
      </c>
      <c r="B2707" t="s">
        <v>175</v>
      </c>
      <c r="C2707" t="s">
        <v>13</v>
      </c>
      <c r="E2707" s="10">
        <f>IF(COUNTIF(cis_DPH!$B$2:$B$84,B2707)&gt;0,D2707*1.1,IF(COUNTIF(cis_DPH!$B$85:$B$171,B2707)&gt;0,D2707*1.2,"chyba"))</f>
        <v>0</v>
      </c>
      <c r="G2707" s="16" t="e">
        <f>_xlfn.XLOOKUP(Tabuľka9[[#This Row],[položka]],#REF!,#REF!)</f>
        <v>#REF!</v>
      </c>
      <c r="I2707" s="15">
        <f>Tabuľka9[[#This Row],[Aktuálna cena v RZ s DPH]]*Tabuľka9[[#This Row],[Priemerný odber za mesiac]]</f>
        <v>0</v>
      </c>
      <c r="K2707" s="17" t="e">
        <f>Tabuľka9[[#This Row],[Cena za MJ s DPH]]*Tabuľka9[[#This Row],[Predpokladaný odber počas 6 mesiacov]]</f>
        <v>#REF!</v>
      </c>
      <c r="L2707" s="1">
        <v>632252</v>
      </c>
      <c r="M2707" t="e">
        <f>_xlfn.XLOOKUP(Tabuľka9[[#This Row],[IČO]],#REF!,#REF!)</f>
        <v>#REF!</v>
      </c>
      <c r="N2707" t="e">
        <f>_xlfn.XLOOKUP(Tabuľka9[[#This Row],[IČO]],#REF!,#REF!)</f>
        <v>#REF!</v>
      </c>
    </row>
    <row r="2708" spans="1:14" hidden="1" x14ac:dyDescent="0.35">
      <c r="A2708" t="s">
        <v>125</v>
      </c>
      <c r="B2708" t="s">
        <v>176</v>
      </c>
      <c r="C2708" t="s">
        <v>13</v>
      </c>
      <c r="D2708" s="9">
        <v>4.4800000000000004</v>
      </c>
      <c r="E2708" s="10">
        <f>IF(COUNTIF(cis_DPH!$B$2:$B$84,B2708)&gt;0,D2708*1.1,IF(COUNTIF(cis_DPH!$B$85:$B$171,B2708)&gt;0,D2708*1.2,"chyba"))</f>
        <v>5.3760000000000003</v>
      </c>
      <c r="G2708" s="16" t="e">
        <f>_xlfn.XLOOKUP(Tabuľka9[[#This Row],[položka]],#REF!,#REF!)</f>
        <v>#REF!</v>
      </c>
      <c r="H2708">
        <v>15</v>
      </c>
      <c r="I2708" s="15">
        <f>Tabuľka9[[#This Row],[Aktuálna cena v RZ s DPH]]*Tabuľka9[[#This Row],[Priemerný odber za mesiac]]</f>
        <v>80.64</v>
      </c>
      <c r="K2708" s="17" t="e">
        <f>Tabuľka9[[#This Row],[Cena za MJ s DPH]]*Tabuľka9[[#This Row],[Predpokladaný odber počas 6 mesiacov]]</f>
        <v>#REF!</v>
      </c>
      <c r="L2708" s="1">
        <v>632252</v>
      </c>
      <c r="M2708" t="e">
        <f>_xlfn.XLOOKUP(Tabuľka9[[#This Row],[IČO]],#REF!,#REF!)</f>
        <v>#REF!</v>
      </c>
      <c r="N2708" t="e">
        <f>_xlfn.XLOOKUP(Tabuľka9[[#This Row],[IČO]],#REF!,#REF!)</f>
        <v>#REF!</v>
      </c>
    </row>
    <row r="2709" spans="1:14" hidden="1" x14ac:dyDescent="0.35">
      <c r="A2709" t="s">
        <v>125</v>
      </c>
      <c r="B2709" t="s">
        <v>177</v>
      </c>
      <c r="C2709" t="s">
        <v>13</v>
      </c>
      <c r="E2709" s="10">
        <f>IF(COUNTIF(cis_DPH!$B$2:$B$84,B2709)&gt;0,D2709*1.1,IF(COUNTIF(cis_DPH!$B$85:$B$171,B2709)&gt;0,D2709*1.2,"chyba"))</f>
        <v>0</v>
      </c>
      <c r="G2709" s="16" t="e">
        <f>_xlfn.XLOOKUP(Tabuľka9[[#This Row],[položka]],#REF!,#REF!)</f>
        <v>#REF!</v>
      </c>
      <c r="I2709" s="15">
        <f>Tabuľka9[[#This Row],[Aktuálna cena v RZ s DPH]]*Tabuľka9[[#This Row],[Priemerný odber za mesiac]]</f>
        <v>0</v>
      </c>
      <c r="K2709" s="17" t="e">
        <f>Tabuľka9[[#This Row],[Cena za MJ s DPH]]*Tabuľka9[[#This Row],[Predpokladaný odber počas 6 mesiacov]]</f>
        <v>#REF!</v>
      </c>
      <c r="L2709" s="1">
        <v>632252</v>
      </c>
      <c r="M2709" t="e">
        <f>_xlfn.XLOOKUP(Tabuľka9[[#This Row],[IČO]],#REF!,#REF!)</f>
        <v>#REF!</v>
      </c>
      <c r="N2709" t="e">
        <f>_xlfn.XLOOKUP(Tabuľka9[[#This Row],[IČO]],#REF!,#REF!)</f>
        <v>#REF!</v>
      </c>
    </row>
    <row r="2710" spans="1:14" hidden="1" x14ac:dyDescent="0.35">
      <c r="A2710" t="s">
        <v>125</v>
      </c>
      <c r="B2710" t="s">
        <v>178</v>
      </c>
      <c r="C2710" t="s">
        <v>13</v>
      </c>
      <c r="E2710" s="10">
        <f>IF(COUNTIF(cis_DPH!$B$2:$B$84,B2710)&gt;0,D2710*1.1,IF(COUNTIF(cis_DPH!$B$85:$B$171,B2710)&gt;0,D2710*1.2,"chyba"))</f>
        <v>0</v>
      </c>
      <c r="G2710" s="16" t="e">
        <f>_xlfn.XLOOKUP(Tabuľka9[[#This Row],[položka]],#REF!,#REF!)</f>
        <v>#REF!</v>
      </c>
      <c r="I2710" s="15">
        <f>Tabuľka9[[#This Row],[Aktuálna cena v RZ s DPH]]*Tabuľka9[[#This Row],[Priemerný odber za mesiac]]</f>
        <v>0</v>
      </c>
      <c r="K2710" s="17" t="e">
        <f>Tabuľka9[[#This Row],[Cena za MJ s DPH]]*Tabuľka9[[#This Row],[Predpokladaný odber počas 6 mesiacov]]</f>
        <v>#REF!</v>
      </c>
      <c r="L2710" s="1">
        <v>632252</v>
      </c>
      <c r="M2710" t="e">
        <f>_xlfn.XLOOKUP(Tabuľka9[[#This Row],[IČO]],#REF!,#REF!)</f>
        <v>#REF!</v>
      </c>
      <c r="N2710" t="e">
        <f>_xlfn.XLOOKUP(Tabuľka9[[#This Row],[IČO]],#REF!,#REF!)</f>
        <v>#REF!</v>
      </c>
    </row>
    <row r="2711" spans="1:14" hidden="1" x14ac:dyDescent="0.35">
      <c r="A2711" t="s">
        <v>125</v>
      </c>
      <c r="B2711" t="s">
        <v>179</v>
      </c>
      <c r="C2711" t="s">
        <v>13</v>
      </c>
      <c r="E2711" s="10">
        <f>IF(COUNTIF(cis_DPH!$B$2:$B$84,B2711)&gt;0,D2711*1.1,IF(COUNTIF(cis_DPH!$B$85:$B$171,B2711)&gt;0,D2711*1.2,"chyba"))</f>
        <v>0</v>
      </c>
      <c r="G2711" s="16" t="e">
        <f>_xlfn.XLOOKUP(Tabuľka9[[#This Row],[položka]],#REF!,#REF!)</f>
        <v>#REF!</v>
      </c>
      <c r="I2711" s="15">
        <f>Tabuľka9[[#This Row],[Aktuálna cena v RZ s DPH]]*Tabuľka9[[#This Row],[Priemerný odber za mesiac]]</f>
        <v>0</v>
      </c>
      <c r="K2711" s="17" t="e">
        <f>Tabuľka9[[#This Row],[Cena za MJ s DPH]]*Tabuľka9[[#This Row],[Predpokladaný odber počas 6 mesiacov]]</f>
        <v>#REF!</v>
      </c>
      <c r="L2711" s="1">
        <v>632252</v>
      </c>
      <c r="M2711" t="e">
        <f>_xlfn.XLOOKUP(Tabuľka9[[#This Row],[IČO]],#REF!,#REF!)</f>
        <v>#REF!</v>
      </c>
      <c r="N2711" t="e">
        <f>_xlfn.XLOOKUP(Tabuľka9[[#This Row],[IČO]],#REF!,#REF!)</f>
        <v>#REF!</v>
      </c>
    </row>
    <row r="2712" spans="1:14" hidden="1" x14ac:dyDescent="0.35">
      <c r="A2712" t="s">
        <v>125</v>
      </c>
      <c r="B2712" t="s">
        <v>180</v>
      </c>
      <c r="C2712" t="s">
        <v>13</v>
      </c>
      <c r="E2712" s="10">
        <f>IF(COUNTIF(cis_DPH!$B$2:$B$84,B2712)&gt;0,D2712*1.1,IF(COUNTIF(cis_DPH!$B$85:$B$171,B2712)&gt;0,D2712*1.2,"chyba"))</f>
        <v>0</v>
      </c>
      <c r="G2712" s="16" t="e">
        <f>_xlfn.XLOOKUP(Tabuľka9[[#This Row],[položka]],#REF!,#REF!)</f>
        <v>#REF!</v>
      </c>
      <c r="I2712" s="15">
        <f>Tabuľka9[[#This Row],[Aktuálna cena v RZ s DPH]]*Tabuľka9[[#This Row],[Priemerný odber za mesiac]]</f>
        <v>0</v>
      </c>
      <c r="K2712" s="17" t="e">
        <f>Tabuľka9[[#This Row],[Cena za MJ s DPH]]*Tabuľka9[[#This Row],[Predpokladaný odber počas 6 mesiacov]]</f>
        <v>#REF!</v>
      </c>
      <c r="L2712" s="1">
        <v>632252</v>
      </c>
      <c r="M2712" t="e">
        <f>_xlfn.XLOOKUP(Tabuľka9[[#This Row],[IČO]],#REF!,#REF!)</f>
        <v>#REF!</v>
      </c>
      <c r="N2712" t="e">
        <f>_xlfn.XLOOKUP(Tabuľka9[[#This Row],[IČO]],#REF!,#REF!)</f>
        <v>#REF!</v>
      </c>
    </row>
    <row r="2713" spans="1:14" hidden="1" x14ac:dyDescent="0.35">
      <c r="A2713" t="s">
        <v>125</v>
      </c>
      <c r="B2713" t="s">
        <v>181</v>
      </c>
      <c r="C2713" t="s">
        <v>13</v>
      </c>
      <c r="E2713" s="10">
        <f>IF(COUNTIF(cis_DPH!$B$2:$B$84,B2713)&gt;0,D2713*1.1,IF(COUNTIF(cis_DPH!$B$85:$B$171,B2713)&gt;0,D2713*1.2,"chyba"))</f>
        <v>0</v>
      </c>
      <c r="G2713" s="16" t="e">
        <f>_xlfn.XLOOKUP(Tabuľka9[[#This Row],[položka]],#REF!,#REF!)</f>
        <v>#REF!</v>
      </c>
      <c r="I2713" s="15">
        <f>Tabuľka9[[#This Row],[Aktuálna cena v RZ s DPH]]*Tabuľka9[[#This Row],[Priemerný odber za mesiac]]</f>
        <v>0</v>
      </c>
      <c r="K2713" s="17" t="e">
        <f>Tabuľka9[[#This Row],[Cena za MJ s DPH]]*Tabuľka9[[#This Row],[Predpokladaný odber počas 6 mesiacov]]</f>
        <v>#REF!</v>
      </c>
      <c r="L2713" s="1">
        <v>632252</v>
      </c>
      <c r="M2713" t="e">
        <f>_xlfn.XLOOKUP(Tabuľka9[[#This Row],[IČO]],#REF!,#REF!)</f>
        <v>#REF!</v>
      </c>
      <c r="N2713" t="e">
        <f>_xlfn.XLOOKUP(Tabuľka9[[#This Row],[IČO]],#REF!,#REF!)</f>
        <v>#REF!</v>
      </c>
    </row>
    <row r="2714" spans="1:14" hidden="1" x14ac:dyDescent="0.35">
      <c r="A2714" t="s">
        <v>125</v>
      </c>
      <c r="B2714" t="s">
        <v>182</v>
      </c>
      <c r="C2714" t="s">
        <v>13</v>
      </c>
      <c r="E2714" s="10">
        <f>IF(COUNTIF(cis_DPH!$B$2:$B$84,B2714)&gt;0,D2714*1.1,IF(COUNTIF(cis_DPH!$B$85:$B$171,B2714)&gt;0,D2714*1.2,"chyba"))</f>
        <v>0</v>
      </c>
      <c r="G2714" s="16" t="e">
        <f>_xlfn.XLOOKUP(Tabuľka9[[#This Row],[položka]],#REF!,#REF!)</f>
        <v>#REF!</v>
      </c>
      <c r="I2714" s="15">
        <f>Tabuľka9[[#This Row],[Aktuálna cena v RZ s DPH]]*Tabuľka9[[#This Row],[Priemerný odber za mesiac]]</f>
        <v>0</v>
      </c>
      <c r="K2714" s="17" t="e">
        <f>Tabuľka9[[#This Row],[Cena za MJ s DPH]]*Tabuľka9[[#This Row],[Predpokladaný odber počas 6 mesiacov]]</f>
        <v>#REF!</v>
      </c>
      <c r="L2714" s="1">
        <v>632252</v>
      </c>
      <c r="M2714" t="e">
        <f>_xlfn.XLOOKUP(Tabuľka9[[#This Row],[IČO]],#REF!,#REF!)</f>
        <v>#REF!</v>
      </c>
      <c r="N2714" t="e">
        <f>_xlfn.XLOOKUP(Tabuľka9[[#This Row],[IČO]],#REF!,#REF!)</f>
        <v>#REF!</v>
      </c>
    </row>
    <row r="2715" spans="1:14" hidden="1" x14ac:dyDescent="0.35">
      <c r="A2715" t="s">
        <v>125</v>
      </c>
      <c r="B2715" t="s">
        <v>183</v>
      </c>
      <c r="C2715" t="s">
        <v>13</v>
      </c>
      <c r="E2715" s="10">
        <f>IF(COUNTIF(cis_DPH!$B$2:$B$84,B2715)&gt;0,D2715*1.1,IF(COUNTIF(cis_DPH!$B$85:$B$171,B2715)&gt;0,D2715*1.2,"chyba"))</f>
        <v>0</v>
      </c>
      <c r="G2715" s="16" t="e">
        <f>_xlfn.XLOOKUP(Tabuľka9[[#This Row],[položka]],#REF!,#REF!)</f>
        <v>#REF!</v>
      </c>
      <c r="I2715" s="15">
        <f>Tabuľka9[[#This Row],[Aktuálna cena v RZ s DPH]]*Tabuľka9[[#This Row],[Priemerný odber za mesiac]]</f>
        <v>0</v>
      </c>
      <c r="K2715" s="17" t="e">
        <f>Tabuľka9[[#This Row],[Cena za MJ s DPH]]*Tabuľka9[[#This Row],[Predpokladaný odber počas 6 mesiacov]]</f>
        <v>#REF!</v>
      </c>
      <c r="L2715" s="1">
        <v>632252</v>
      </c>
      <c r="M2715" t="e">
        <f>_xlfn.XLOOKUP(Tabuľka9[[#This Row],[IČO]],#REF!,#REF!)</f>
        <v>#REF!</v>
      </c>
      <c r="N2715" t="e">
        <f>_xlfn.XLOOKUP(Tabuľka9[[#This Row],[IČO]],#REF!,#REF!)</f>
        <v>#REF!</v>
      </c>
    </row>
    <row r="2716" spans="1:14" hidden="1" x14ac:dyDescent="0.35">
      <c r="A2716" t="s">
        <v>125</v>
      </c>
      <c r="B2716" t="s">
        <v>184</v>
      </c>
      <c r="C2716" t="s">
        <v>13</v>
      </c>
      <c r="E2716" s="10">
        <f>IF(COUNTIF(cis_DPH!$B$2:$B$84,B2716)&gt;0,D2716*1.1,IF(COUNTIF(cis_DPH!$B$85:$B$171,B2716)&gt;0,D2716*1.2,"chyba"))</f>
        <v>0</v>
      </c>
      <c r="G2716" s="16" t="e">
        <f>_xlfn.XLOOKUP(Tabuľka9[[#This Row],[položka]],#REF!,#REF!)</f>
        <v>#REF!</v>
      </c>
      <c r="I2716" s="15">
        <f>Tabuľka9[[#This Row],[Aktuálna cena v RZ s DPH]]*Tabuľka9[[#This Row],[Priemerný odber za mesiac]]</f>
        <v>0</v>
      </c>
      <c r="K2716" s="17" t="e">
        <f>Tabuľka9[[#This Row],[Cena za MJ s DPH]]*Tabuľka9[[#This Row],[Predpokladaný odber počas 6 mesiacov]]</f>
        <v>#REF!</v>
      </c>
      <c r="L2716" s="1">
        <v>632252</v>
      </c>
      <c r="M2716" t="e">
        <f>_xlfn.XLOOKUP(Tabuľka9[[#This Row],[IČO]],#REF!,#REF!)</f>
        <v>#REF!</v>
      </c>
      <c r="N2716" t="e">
        <f>_xlfn.XLOOKUP(Tabuľka9[[#This Row],[IČO]],#REF!,#REF!)</f>
        <v>#REF!</v>
      </c>
    </row>
    <row r="2717" spans="1:14" hidden="1" x14ac:dyDescent="0.35">
      <c r="A2717" t="s">
        <v>125</v>
      </c>
      <c r="B2717" t="s">
        <v>185</v>
      </c>
      <c r="C2717" t="s">
        <v>13</v>
      </c>
      <c r="E2717" s="10">
        <f>IF(COUNTIF(cis_DPH!$B$2:$B$84,B2717)&gt;0,D2717*1.1,IF(COUNTIF(cis_DPH!$B$85:$B$171,B2717)&gt;0,D2717*1.2,"chyba"))</f>
        <v>0</v>
      </c>
      <c r="G2717" s="16" t="e">
        <f>_xlfn.XLOOKUP(Tabuľka9[[#This Row],[položka]],#REF!,#REF!)</f>
        <v>#REF!</v>
      </c>
      <c r="I2717" s="15">
        <f>Tabuľka9[[#This Row],[Aktuálna cena v RZ s DPH]]*Tabuľka9[[#This Row],[Priemerný odber za mesiac]]</f>
        <v>0</v>
      </c>
      <c r="K2717" s="17" t="e">
        <f>Tabuľka9[[#This Row],[Cena za MJ s DPH]]*Tabuľka9[[#This Row],[Predpokladaný odber počas 6 mesiacov]]</f>
        <v>#REF!</v>
      </c>
      <c r="L2717" s="1">
        <v>632252</v>
      </c>
      <c r="M2717" t="e">
        <f>_xlfn.XLOOKUP(Tabuľka9[[#This Row],[IČO]],#REF!,#REF!)</f>
        <v>#REF!</v>
      </c>
      <c r="N2717" t="e">
        <f>_xlfn.XLOOKUP(Tabuľka9[[#This Row],[IČO]],#REF!,#REF!)</f>
        <v>#REF!</v>
      </c>
    </row>
    <row r="2718" spans="1:14" hidden="1" x14ac:dyDescent="0.35">
      <c r="A2718" t="s">
        <v>125</v>
      </c>
      <c r="B2718" t="s">
        <v>186</v>
      </c>
      <c r="C2718" t="s">
        <v>13</v>
      </c>
      <c r="E2718" s="10">
        <f>IF(COUNTIF(cis_DPH!$B$2:$B$84,B2718)&gt;0,D2718*1.1,IF(COUNTIF(cis_DPH!$B$85:$B$171,B2718)&gt;0,D2718*1.2,"chyba"))</f>
        <v>0</v>
      </c>
      <c r="G2718" s="16" t="e">
        <f>_xlfn.XLOOKUP(Tabuľka9[[#This Row],[položka]],#REF!,#REF!)</f>
        <v>#REF!</v>
      </c>
      <c r="I2718" s="15">
        <f>Tabuľka9[[#This Row],[Aktuálna cena v RZ s DPH]]*Tabuľka9[[#This Row],[Priemerný odber za mesiac]]</f>
        <v>0</v>
      </c>
      <c r="K2718" s="17" t="e">
        <f>Tabuľka9[[#This Row],[Cena za MJ s DPH]]*Tabuľka9[[#This Row],[Predpokladaný odber počas 6 mesiacov]]</f>
        <v>#REF!</v>
      </c>
      <c r="L2718" s="1">
        <v>632252</v>
      </c>
      <c r="M2718" t="e">
        <f>_xlfn.XLOOKUP(Tabuľka9[[#This Row],[IČO]],#REF!,#REF!)</f>
        <v>#REF!</v>
      </c>
      <c r="N2718" t="e">
        <f>_xlfn.XLOOKUP(Tabuľka9[[#This Row],[IČO]],#REF!,#REF!)</f>
        <v>#REF!</v>
      </c>
    </row>
    <row r="2719" spans="1:14" hidden="1" x14ac:dyDescent="0.35">
      <c r="A2719" t="s">
        <v>95</v>
      </c>
      <c r="B2719" t="s">
        <v>187</v>
      </c>
      <c r="C2719" t="s">
        <v>48</v>
      </c>
      <c r="E2719" s="10">
        <f>IF(COUNTIF(cis_DPH!$B$2:$B$84,B2719)&gt;0,D2719*1.1,IF(COUNTIF(cis_DPH!$B$85:$B$171,B2719)&gt;0,D2719*1.2,"chyba"))</f>
        <v>0</v>
      </c>
      <c r="G2719" s="16" t="e">
        <f>_xlfn.XLOOKUP(Tabuľka9[[#This Row],[položka]],#REF!,#REF!)</f>
        <v>#REF!</v>
      </c>
      <c r="I2719" s="15">
        <f>Tabuľka9[[#This Row],[Aktuálna cena v RZ s DPH]]*Tabuľka9[[#This Row],[Priemerný odber za mesiac]]</f>
        <v>0</v>
      </c>
      <c r="K2719" s="17" t="e">
        <f>Tabuľka9[[#This Row],[Cena za MJ s DPH]]*Tabuľka9[[#This Row],[Predpokladaný odber počas 6 mesiacov]]</f>
        <v>#REF!</v>
      </c>
      <c r="L2719" s="1">
        <v>632252</v>
      </c>
      <c r="M2719" t="e">
        <f>_xlfn.XLOOKUP(Tabuľka9[[#This Row],[IČO]],#REF!,#REF!)</f>
        <v>#REF!</v>
      </c>
      <c r="N2719" t="e">
        <f>_xlfn.XLOOKUP(Tabuľka9[[#This Row],[IČO]],#REF!,#REF!)</f>
        <v>#REF!</v>
      </c>
    </row>
    <row r="2720" spans="1:14" hidden="1" x14ac:dyDescent="0.35">
      <c r="A2720" t="s">
        <v>95</v>
      </c>
      <c r="B2720" t="s">
        <v>188</v>
      </c>
      <c r="C2720" t="s">
        <v>13</v>
      </c>
      <c r="E2720" s="10">
        <f>IF(COUNTIF(cis_DPH!$B$2:$B$84,B2720)&gt;0,D2720*1.1,IF(COUNTIF(cis_DPH!$B$85:$B$171,B2720)&gt;0,D2720*1.2,"chyba"))</f>
        <v>0</v>
      </c>
      <c r="G2720" s="16" t="e">
        <f>_xlfn.XLOOKUP(Tabuľka9[[#This Row],[položka]],#REF!,#REF!)</f>
        <v>#REF!</v>
      </c>
      <c r="I2720" s="15">
        <f>Tabuľka9[[#This Row],[Aktuálna cena v RZ s DPH]]*Tabuľka9[[#This Row],[Priemerný odber za mesiac]]</f>
        <v>0</v>
      </c>
      <c r="K2720" s="17" t="e">
        <f>Tabuľka9[[#This Row],[Cena za MJ s DPH]]*Tabuľka9[[#This Row],[Predpokladaný odber počas 6 mesiacov]]</f>
        <v>#REF!</v>
      </c>
      <c r="L2720" s="1">
        <v>632252</v>
      </c>
      <c r="M2720" t="e">
        <f>_xlfn.XLOOKUP(Tabuľka9[[#This Row],[IČO]],#REF!,#REF!)</f>
        <v>#REF!</v>
      </c>
      <c r="N2720" t="e">
        <f>_xlfn.XLOOKUP(Tabuľka9[[#This Row],[IČO]],#REF!,#REF!)</f>
        <v>#REF!</v>
      </c>
    </row>
    <row r="2721" spans="1:14" hidden="1" x14ac:dyDescent="0.35">
      <c r="A2721" t="s">
        <v>95</v>
      </c>
      <c r="B2721" t="s">
        <v>189</v>
      </c>
      <c r="C2721" t="s">
        <v>13</v>
      </c>
      <c r="E2721" s="10">
        <f>IF(COUNTIF(cis_DPH!$B$2:$B$84,B2721)&gt;0,D2721*1.1,IF(COUNTIF(cis_DPH!$B$85:$B$171,B2721)&gt;0,D2721*1.2,"chyba"))</f>
        <v>0</v>
      </c>
      <c r="G2721" s="16" t="e">
        <f>_xlfn.XLOOKUP(Tabuľka9[[#This Row],[položka]],#REF!,#REF!)</f>
        <v>#REF!</v>
      </c>
      <c r="I2721" s="15">
        <f>Tabuľka9[[#This Row],[Aktuálna cena v RZ s DPH]]*Tabuľka9[[#This Row],[Priemerný odber za mesiac]]</f>
        <v>0</v>
      </c>
      <c r="K2721" s="17" t="e">
        <f>Tabuľka9[[#This Row],[Cena za MJ s DPH]]*Tabuľka9[[#This Row],[Predpokladaný odber počas 6 mesiacov]]</f>
        <v>#REF!</v>
      </c>
      <c r="L2721" s="1">
        <v>632252</v>
      </c>
      <c r="M2721" t="e">
        <f>_xlfn.XLOOKUP(Tabuľka9[[#This Row],[IČO]],#REF!,#REF!)</f>
        <v>#REF!</v>
      </c>
      <c r="N2721" t="e">
        <f>_xlfn.XLOOKUP(Tabuľka9[[#This Row],[IČO]],#REF!,#REF!)</f>
        <v>#REF!</v>
      </c>
    </row>
    <row r="2722" spans="1:14" hidden="1" x14ac:dyDescent="0.35">
      <c r="A2722" t="s">
        <v>10</v>
      </c>
      <c r="B2722" t="s">
        <v>11</v>
      </c>
      <c r="C2722" t="s">
        <v>13</v>
      </c>
      <c r="E2722" s="10">
        <f>IF(COUNTIF(cis_DPH!$B$2:$B$84,B2722)&gt;0,D2722*1.1,IF(COUNTIF(cis_DPH!$B$85:$B$171,B2722)&gt;0,D2722*1.2,"chyba"))</f>
        <v>0</v>
      </c>
      <c r="G2722" s="16" t="e">
        <f>_xlfn.XLOOKUP(Tabuľka9[[#This Row],[položka]],#REF!,#REF!)</f>
        <v>#REF!</v>
      </c>
      <c r="I2722" s="15">
        <f>Tabuľka9[[#This Row],[Aktuálna cena v RZ s DPH]]*Tabuľka9[[#This Row],[Priemerný odber za mesiac]]</f>
        <v>0</v>
      </c>
      <c r="K2722" s="17" t="e">
        <f>Tabuľka9[[#This Row],[Cena za MJ s DPH]]*Tabuľka9[[#This Row],[Predpokladaný odber počas 6 mesiacov]]</f>
        <v>#REF!</v>
      </c>
      <c r="L2722" s="1">
        <v>647951</v>
      </c>
      <c r="M2722" t="e">
        <f>_xlfn.XLOOKUP(Tabuľka9[[#This Row],[IČO]],#REF!,#REF!)</f>
        <v>#REF!</v>
      </c>
      <c r="N2722" t="e">
        <f>_xlfn.XLOOKUP(Tabuľka9[[#This Row],[IČO]],#REF!,#REF!)</f>
        <v>#REF!</v>
      </c>
    </row>
    <row r="2723" spans="1:14" hidden="1" x14ac:dyDescent="0.35">
      <c r="A2723" t="s">
        <v>10</v>
      </c>
      <c r="B2723" t="s">
        <v>12</v>
      </c>
      <c r="C2723" t="s">
        <v>13</v>
      </c>
      <c r="E2723" s="10">
        <f>IF(COUNTIF(cis_DPH!$B$2:$B$84,B2723)&gt;0,D2723*1.1,IF(COUNTIF(cis_DPH!$B$85:$B$171,B2723)&gt;0,D2723*1.2,"chyba"))</f>
        <v>0</v>
      </c>
      <c r="G2723" s="16" t="e">
        <f>_xlfn.XLOOKUP(Tabuľka9[[#This Row],[položka]],#REF!,#REF!)</f>
        <v>#REF!</v>
      </c>
      <c r="I2723" s="15">
        <f>Tabuľka9[[#This Row],[Aktuálna cena v RZ s DPH]]*Tabuľka9[[#This Row],[Priemerný odber za mesiac]]</f>
        <v>0</v>
      </c>
      <c r="K2723" s="17" t="e">
        <f>Tabuľka9[[#This Row],[Cena za MJ s DPH]]*Tabuľka9[[#This Row],[Predpokladaný odber počas 6 mesiacov]]</f>
        <v>#REF!</v>
      </c>
      <c r="L2723" s="1">
        <v>647951</v>
      </c>
      <c r="M2723" t="e">
        <f>_xlfn.XLOOKUP(Tabuľka9[[#This Row],[IČO]],#REF!,#REF!)</f>
        <v>#REF!</v>
      </c>
      <c r="N2723" t="e">
        <f>_xlfn.XLOOKUP(Tabuľka9[[#This Row],[IČO]],#REF!,#REF!)</f>
        <v>#REF!</v>
      </c>
    </row>
    <row r="2724" spans="1:14" hidden="1" x14ac:dyDescent="0.35">
      <c r="A2724" t="s">
        <v>10</v>
      </c>
      <c r="B2724" t="s">
        <v>14</v>
      </c>
      <c r="C2724" t="s">
        <v>13</v>
      </c>
      <c r="D2724" s="9">
        <v>1.49</v>
      </c>
      <c r="E2724" s="10">
        <f>IF(COUNTIF(cis_DPH!$B$2:$B$84,B2724)&gt;0,D2724*1.1,IF(COUNTIF(cis_DPH!$B$85:$B$171,B2724)&gt;0,D2724*1.2,"chyba"))</f>
        <v>1.788</v>
      </c>
      <c r="G2724" s="16" t="e">
        <f>_xlfn.XLOOKUP(Tabuľka9[[#This Row],[položka]],#REF!,#REF!)</f>
        <v>#REF!</v>
      </c>
      <c r="H2724">
        <v>20</v>
      </c>
      <c r="I2724" s="15">
        <f>Tabuľka9[[#This Row],[Aktuálna cena v RZ s DPH]]*Tabuľka9[[#This Row],[Priemerný odber za mesiac]]</f>
        <v>35.76</v>
      </c>
      <c r="J2724" t="s">
        <v>191</v>
      </c>
      <c r="K2724" s="17" t="e">
        <f>Tabuľka9[[#This Row],[Cena za MJ s DPH]]*Tabuľka9[[#This Row],[Predpokladaný odber počas 6 mesiacov]]</f>
        <v>#REF!</v>
      </c>
      <c r="L2724" s="1">
        <v>647951</v>
      </c>
      <c r="M2724" t="e">
        <f>_xlfn.XLOOKUP(Tabuľka9[[#This Row],[IČO]],#REF!,#REF!)</f>
        <v>#REF!</v>
      </c>
      <c r="N2724" t="e">
        <f>_xlfn.XLOOKUP(Tabuľka9[[#This Row],[IČO]],#REF!,#REF!)</f>
        <v>#REF!</v>
      </c>
    </row>
    <row r="2725" spans="1:14" hidden="1" x14ac:dyDescent="0.35">
      <c r="A2725" t="s">
        <v>10</v>
      </c>
      <c r="B2725" t="s">
        <v>15</v>
      </c>
      <c r="C2725" t="s">
        <v>13</v>
      </c>
      <c r="D2725" s="9">
        <v>0.55000000000000004</v>
      </c>
      <c r="E2725" s="10">
        <f>IF(COUNTIF(cis_DPH!$B$2:$B$84,B2725)&gt;0,D2725*1.1,IF(COUNTIF(cis_DPH!$B$85:$B$171,B2725)&gt;0,D2725*1.2,"chyba"))</f>
        <v>0.60500000000000009</v>
      </c>
      <c r="G2725" s="16" t="e">
        <f>_xlfn.XLOOKUP(Tabuľka9[[#This Row],[položka]],#REF!,#REF!)</f>
        <v>#REF!</v>
      </c>
      <c r="H2725">
        <v>24</v>
      </c>
      <c r="I2725" s="15">
        <f>Tabuľka9[[#This Row],[Aktuálna cena v RZ s DPH]]*Tabuľka9[[#This Row],[Priemerný odber za mesiac]]</f>
        <v>14.520000000000003</v>
      </c>
      <c r="J2725" t="s">
        <v>192</v>
      </c>
      <c r="K2725" s="17" t="e">
        <f>Tabuľka9[[#This Row],[Cena za MJ s DPH]]*Tabuľka9[[#This Row],[Predpokladaný odber počas 6 mesiacov]]</f>
        <v>#REF!</v>
      </c>
      <c r="L2725" s="1">
        <v>647951</v>
      </c>
      <c r="M2725" t="e">
        <f>_xlfn.XLOOKUP(Tabuľka9[[#This Row],[IČO]],#REF!,#REF!)</f>
        <v>#REF!</v>
      </c>
      <c r="N2725" t="e">
        <f>_xlfn.XLOOKUP(Tabuľka9[[#This Row],[IČO]],#REF!,#REF!)</f>
        <v>#REF!</v>
      </c>
    </row>
    <row r="2726" spans="1:14" hidden="1" x14ac:dyDescent="0.35">
      <c r="A2726" t="s">
        <v>10</v>
      </c>
      <c r="B2726" t="s">
        <v>16</v>
      </c>
      <c r="C2726" t="s">
        <v>13</v>
      </c>
      <c r="E2726" s="10">
        <f>IF(COUNTIF(cis_DPH!$B$2:$B$84,B2726)&gt;0,D2726*1.1,IF(COUNTIF(cis_DPH!$B$85:$B$171,B2726)&gt;0,D2726*1.2,"chyba"))</f>
        <v>0</v>
      </c>
      <c r="G2726" s="16" t="e">
        <f>_xlfn.XLOOKUP(Tabuľka9[[#This Row],[položka]],#REF!,#REF!)</f>
        <v>#REF!</v>
      </c>
      <c r="I2726" s="15">
        <f>Tabuľka9[[#This Row],[Aktuálna cena v RZ s DPH]]*Tabuľka9[[#This Row],[Priemerný odber za mesiac]]</f>
        <v>0</v>
      </c>
      <c r="K2726" s="17" t="e">
        <f>Tabuľka9[[#This Row],[Cena za MJ s DPH]]*Tabuľka9[[#This Row],[Predpokladaný odber počas 6 mesiacov]]</f>
        <v>#REF!</v>
      </c>
      <c r="L2726" s="1">
        <v>647951</v>
      </c>
      <c r="M2726" t="e">
        <f>_xlfn.XLOOKUP(Tabuľka9[[#This Row],[IČO]],#REF!,#REF!)</f>
        <v>#REF!</v>
      </c>
      <c r="N2726" t="e">
        <f>_xlfn.XLOOKUP(Tabuľka9[[#This Row],[IČO]],#REF!,#REF!)</f>
        <v>#REF!</v>
      </c>
    </row>
    <row r="2727" spans="1:14" hidden="1" x14ac:dyDescent="0.35">
      <c r="A2727" t="s">
        <v>10</v>
      </c>
      <c r="B2727" t="s">
        <v>17</v>
      </c>
      <c r="C2727" t="s">
        <v>13</v>
      </c>
      <c r="E2727" s="10">
        <f>IF(COUNTIF(cis_DPH!$B$2:$B$84,B2727)&gt;0,D2727*1.1,IF(COUNTIF(cis_DPH!$B$85:$B$171,B2727)&gt;0,D2727*1.2,"chyba"))</f>
        <v>0</v>
      </c>
      <c r="G2727" s="16" t="e">
        <f>_xlfn.XLOOKUP(Tabuľka9[[#This Row],[položka]],#REF!,#REF!)</f>
        <v>#REF!</v>
      </c>
      <c r="I2727" s="15">
        <f>Tabuľka9[[#This Row],[Aktuálna cena v RZ s DPH]]*Tabuľka9[[#This Row],[Priemerný odber za mesiac]]</f>
        <v>0</v>
      </c>
      <c r="K2727" s="17" t="e">
        <f>Tabuľka9[[#This Row],[Cena za MJ s DPH]]*Tabuľka9[[#This Row],[Predpokladaný odber počas 6 mesiacov]]</f>
        <v>#REF!</v>
      </c>
      <c r="L2727" s="1">
        <v>647951</v>
      </c>
      <c r="M2727" t="e">
        <f>_xlfn.XLOOKUP(Tabuľka9[[#This Row],[IČO]],#REF!,#REF!)</f>
        <v>#REF!</v>
      </c>
      <c r="N2727" t="e">
        <f>_xlfn.XLOOKUP(Tabuľka9[[#This Row],[IČO]],#REF!,#REF!)</f>
        <v>#REF!</v>
      </c>
    </row>
    <row r="2728" spans="1:14" hidden="1" x14ac:dyDescent="0.35">
      <c r="A2728" t="s">
        <v>10</v>
      </c>
      <c r="B2728" t="s">
        <v>18</v>
      </c>
      <c r="C2728" t="s">
        <v>19</v>
      </c>
      <c r="E2728" s="10">
        <f>IF(COUNTIF(cis_DPH!$B$2:$B$84,B2728)&gt;0,D2728*1.1,IF(COUNTIF(cis_DPH!$B$85:$B$171,B2728)&gt;0,D2728*1.2,"chyba"))</f>
        <v>0</v>
      </c>
      <c r="G2728" s="16" t="e">
        <f>_xlfn.XLOOKUP(Tabuľka9[[#This Row],[položka]],#REF!,#REF!)</f>
        <v>#REF!</v>
      </c>
      <c r="I2728" s="15">
        <f>Tabuľka9[[#This Row],[Aktuálna cena v RZ s DPH]]*Tabuľka9[[#This Row],[Priemerný odber za mesiac]]</f>
        <v>0</v>
      </c>
      <c r="K2728" s="17" t="e">
        <f>Tabuľka9[[#This Row],[Cena za MJ s DPH]]*Tabuľka9[[#This Row],[Predpokladaný odber počas 6 mesiacov]]</f>
        <v>#REF!</v>
      </c>
      <c r="L2728" s="1">
        <v>647951</v>
      </c>
      <c r="M2728" t="e">
        <f>_xlfn.XLOOKUP(Tabuľka9[[#This Row],[IČO]],#REF!,#REF!)</f>
        <v>#REF!</v>
      </c>
      <c r="N2728" t="e">
        <f>_xlfn.XLOOKUP(Tabuľka9[[#This Row],[IČO]],#REF!,#REF!)</f>
        <v>#REF!</v>
      </c>
    </row>
    <row r="2729" spans="1:14" hidden="1" x14ac:dyDescent="0.35">
      <c r="A2729" t="s">
        <v>10</v>
      </c>
      <c r="B2729" t="s">
        <v>20</v>
      </c>
      <c r="C2729" t="s">
        <v>13</v>
      </c>
      <c r="D2729" s="9">
        <v>3.5</v>
      </c>
      <c r="E2729" s="10">
        <f>IF(COUNTIF(cis_DPH!$B$2:$B$84,B2729)&gt;0,D2729*1.1,IF(COUNTIF(cis_DPH!$B$85:$B$171,B2729)&gt;0,D2729*1.2,"chyba"))</f>
        <v>3.8500000000000005</v>
      </c>
      <c r="G2729" s="16" t="e">
        <f>_xlfn.XLOOKUP(Tabuľka9[[#This Row],[položka]],#REF!,#REF!)</f>
        <v>#REF!</v>
      </c>
      <c r="H2729">
        <v>2</v>
      </c>
      <c r="I2729" s="15">
        <f>Tabuľka9[[#This Row],[Aktuálna cena v RZ s DPH]]*Tabuľka9[[#This Row],[Priemerný odber za mesiac]]</f>
        <v>7.7000000000000011</v>
      </c>
      <c r="J2729" t="s">
        <v>193</v>
      </c>
      <c r="K2729" s="17" t="e">
        <f>Tabuľka9[[#This Row],[Cena za MJ s DPH]]*Tabuľka9[[#This Row],[Predpokladaný odber počas 6 mesiacov]]</f>
        <v>#REF!</v>
      </c>
      <c r="L2729" s="1">
        <v>647951</v>
      </c>
      <c r="M2729" t="e">
        <f>_xlfn.XLOOKUP(Tabuľka9[[#This Row],[IČO]],#REF!,#REF!)</f>
        <v>#REF!</v>
      </c>
      <c r="N2729" t="e">
        <f>_xlfn.XLOOKUP(Tabuľka9[[#This Row],[IČO]],#REF!,#REF!)</f>
        <v>#REF!</v>
      </c>
    </row>
    <row r="2730" spans="1:14" hidden="1" x14ac:dyDescent="0.35">
      <c r="A2730" t="s">
        <v>10</v>
      </c>
      <c r="B2730" t="s">
        <v>21</v>
      </c>
      <c r="C2730" t="s">
        <v>13</v>
      </c>
      <c r="D2730" s="9">
        <v>0.45</v>
      </c>
      <c r="E2730" s="10">
        <f>IF(COUNTIF(cis_DPH!$B$2:$B$84,B2730)&gt;0,D2730*1.1,IF(COUNTIF(cis_DPH!$B$85:$B$171,B2730)&gt;0,D2730*1.2,"chyba"))</f>
        <v>0.54</v>
      </c>
      <c r="G2730" s="16" t="e">
        <f>_xlfn.XLOOKUP(Tabuľka9[[#This Row],[položka]],#REF!,#REF!)</f>
        <v>#REF!</v>
      </c>
      <c r="H2730">
        <v>30</v>
      </c>
      <c r="I2730" s="15">
        <f>Tabuľka9[[#This Row],[Aktuálna cena v RZ s DPH]]*Tabuľka9[[#This Row],[Priemerný odber za mesiac]]</f>
        <v>16.200000000000003</v>
      </c>
      <c r="J2730" t="s">
        <v>194</v>
      </c>
      <c r="K2730" s="17" t="e">
        <f>Tabuľka9[[#This Row],[Cena za MJ s DPH]]*Tabuľka9[[#This Row],[Predpokladaný odber počas 6 mesiacov]]</f>
        <v>#REF!</v>
      </c>
      <c r="L2730" s="1">
        <v>647951</v>
      </c>
      <c r="M2730" t="e">
        <f>_xlfn.XLOOKUP(Tabuľka9[[#This Row],[IČO]],#REF!,#REF!)</f>
        <v>#REF!</v>
      </c>
      <c r="N2730" t="e">
        <f>_xlfn.XLOOKUP(Tabuľka9[[#This Row],[IČO]],#REF!,#REF!)</f>
        <v>#REF!</v>
      </c>
    </row>
    <row r="2731" spans="1:14" hidden="1" x14ac:dyDescent="0.35">
      <c r="A2731" t="s">
        <v>10</v>
      </c>
      <c r="B2731" t="s">
        <v>22</v>
      </c>
      <c r="C2731" t="s">
        <v>13</v>
      </c>
      <c r="E2731" s="10">
        <f>IF(COUNTIF(cis_DPH!$B$2:$B$84,B2731)&gt;0,D2731*1.1,IF(COUNTIF(cis_DPH!$B$85:$B$171,B2731)&gt;0,D2731*1.2,"chyba"))</f>
        <v>0</v>
      </c>
      <c r="G2731" s="16" t="e">
        <f>_xlfn.XLOOKUP(Tabuľka9[[#This Row],[položka]],#REF!,#REF!)</f>
        <v>#REF!</v>
      </c>
      <c r="I2731" s="15">
        <f>Tabuľka9[[#This Row],[Aktuálna cena v RZ s DPH]]*Tabuľka9[[#This Row],[Priemerný odber za mesiac]]</f>
        <v>0</v>
      </c>
      <c r="K2731" s="17" t="e">
        <f>Tabuľka9[[#This Row],[Cena za MJ s DPH]]*Tabuľka9[[#This Row],[Predpokladaný odber počas 6 mesiacov]]</f>
        <v>#REF!</v>
      </c>
      <c r="L2731" s="1">
        <v>647951</v>
      </c>
      <c r="M2731" t="e">
        <f>_xlfn.XLOOKUP(Tabuľka9[[#This Row],[IČO]],#REF!,#REF!)</f>
        <v>#REF!</v>
      </c>
      <c r="N2731" t="e">
        <f>_xlfn.XLOOKUP(Tabuľka9[[#This Row],[IČO]],#REF!,#REF!)</f>
        <v>#REF!</v>
      </c>
    </row>
    <row r="2732" spans="1:14" hidden="1" x14ac:dyDescent="0.35">
      <c r="A2732" t="s">
        <v>10</v>
      </c>
      <c r="B2732" t="s">
        <v>23</v>
      </c>
      <c r="C2732" t="s">
        <v>13</v>
      </c>
      <c r="E2732" s="10">
        <f>IF(COUNTIF(cis_DPH!$B$2:$B$84,B2732)&gt;0,D2732*1.1,IF(COUNTIF(cis_DPH!$B$85:$B$171,B2732)&gt;0,D2732*1.2,"chyba"))</f>
        <v>0</v>
      </c>
      <c r="G2732" s="16" t="e">
        <f>_xlfn.XLOOKUP(Tabuľka9[[#This Row],[položka]],#REF!,#REF!)</f>
        <v>#REF!</v>
      </c>
      <c r="I2732" s="15">
        <f>Tabuľka9[[#This Row],[Aktuálna cena v RZ s DPH]]*Tabuľka9[[#This Row],[Priemerný odber za mesiac]]</f>
        <v>0</v>
      </c>
      <c r="K2732" s="17" t="e">
        <f>Tabuľka9[[#This Row],[Cena za MJ s DPH]]*Tabuľka9[[#This Row],[Predpokladaný odber počas 6 mesiacov]]</f>
        <v>#REF!</v>
      </c>
      <c r="L2732" s="1">
        <v>647951</v>
      </c>
      <c r="M2732" t="e">
        <f>_xlfn.XLOOKUP(Tabuľka9[[#This Row],[IČO]],#REF!,#REF!)</f>
        <v>#REF!</v>
      </c>
      <c r="N2732" t="e">
        <f>_xlfn.XLOOKUP(Tabuľka9[[#This Row],[IČO]],#REF!,#REF!)</f>
        <v>#REF!</v>
      </c>
    </row>
    <row r="2733" spans="1:14" hidden="1" x14ac:dyDescent="0.35">
      <c r="A2733" t="s">
        <v>10</v>
      </c>
      <c r="B2733" t="s">
        <v>24</v>
      </c>
      <c r="C2733" t="s">
        <v>25</v>
      </c>
      <c r="E2733" s="10">
        <f>IF(COUNTIF(cis_DPH!$B$2:$B$84,B2733)&gt;0,D2733*1.1,IF(COUNTIF(cis_DPH!$B$85:$B$171,B2733)&gt;0,D2733*1.2,"chyba"))</f>
        <v>0</v>
      </c>
      <c r="G2733" s="16" t="e">
        <f>_xlfn.XLOOKUP(Tabuľka9[[#This Row],[položka]],#REF!,#REF!)</f>
        <v>#REF!</v>
      </c>
      <c r="I2733" s="15">
        <f>Tabuľka9[[#This Row],[Aktuálna cena v RZ s DPH]]*Tabuľka9[[#This Row],[Priemerný odber za mesiac]]</f>
        <v>0</v>
      </c>
      <c r="K2733" s="17" t="e">
        <f>Tabuľka9[[#This Row],[Cena za MJ s DPH]]*Tabuľka9[[#This Row],[Predpokladaný odber počas 6 mesiacov]]</f>
        <v>#REF!</v>
      </c>
      <c r="L2733" s="1">
        <v>647951</v>
      </c>
      <c r="M2733" t="e">
        <f>_xlfn.XLOOKUP(Tabuľka9[[#This Row],[IČO]],#REF!,#REF!)</f>
        <v>#REF!</v>
      </c>
      <c r="N2733" t="e">
        <f>_xlfn.XLOOKUP(Tabuľka9[[#This Row],[IČO]],#REF!,#REF!)</f>
        <v>#REF!</v>
      </c>
    </row>
    <row r="2734" spans="1:14" hidden="1" x14ac:dyDescent="0.35">
      <c r="A2734" t="s">
        <v>10</v>
      </c>
      <c r="B2734" t="s">
        <v>26</v>
      </c>
      <c r="C2734" t="s">
        <v>13</v>
      </c>
      <c r="E2734" s="10">
        <f>IF(COUNTIF(cis_DPH!$B$2:$B$84,B2734)&gt;0,D2734*1.1,IF(COUNTIF(cis_DPH!$B$85:$B$171,B2734)&gt;0,D2734*1.2,"chyba"))</f>
        <v>0</v>
      </c>
      <c r="G2734" s="16" t="e">
        <f>_xlfn.XLOOKUP(Tabuľka9[[#This Row],[položka]],#REF!,#REF!)</f>
        <v>#REF!</v>
      </c>
      <c r="I2734" s="15">
        <f>Tabuľka9[[#This Row],[Aktuálna cena v RZ s DPH]]*Tabuľka9[[#This Row],[Priemerný odber za mesiac]]</f>
        <v>0</v>
      </c>
      <c r="K2734" s="17" t="e">
        <f>Tabuľka9[[#This Row],[Cena za MJ s DPH]]*Tabuľka9[[#This Row],[Predpokladaný odber počas 6 mesiacov]]</f>
        <v>#REF!</v>
      </c>
      <c r="L2734" s="1">
        <v>647951</v>
      </c>
      <c r="M2734" t="e">
        <f>_xlfn.XLOOKUP(Tabuľka9[[#This Row],[IČO]],#REF!,#REF!)</f>
        <v>#REF!</v>
      </c>
      <c r="N2734" t="e">
        <f>_xlfn.XLOOKUP(Tabuľka9[[#This Row],[IČO]],#REF!,#REF!)</f>
        <v>#REF!</v>
      </c>
    </row>
    <row r="2735" spans="1:14" hidden="1" x14ac:dyDescent="0.35">
      <c r="A2735" t="s">
        <v>10</v>
      </c>
      <c r="B2735" t="s">
        <v>27</v>
      </c>
      <c r="C2735" t="s">
        <v>13</v>
      </c>
      <c r="D2735" s="9">
        <v>1.99</v>
      </c>
      <c r="E2735" s="10">
        <f>IF(COUNTIF(cis_DPH!$B$2:$B$84,B2735)&gt;0,D2735*1.1,IF(COUNTIF(cis_DPH!$B$85:$B$171,B2735)&gt;0,D2735*1.2,"chyba"))</f>
        <v>2.3879999999999999</v>
      </c>
      <c r="G2735" s="16" t="e">
        <f>_xlfn.XLOOKUP(Tabuľka9[[#This Row],[položka]],#REF!,#REF!)</f>
        <v>#REF!</v>
      </c>
      <c r="H2735">
        <v>10</v>
      </c>
      <c r="I2735" s="15">
        <f>Tabuľka9[[#This Row],[Aktuálna cena v RZ s DPH]]*Tabuľka9[[#This Row],[Priemerný odber za mesiac]]</f>
        <v>23.88</v>
      </c>
      <c r="J2735" t="s">
        <v>195</v>
      </c>
      <c r="K2735" s="17" t="e">
        <f>Tabuľka9[[#This Row],[Cena za MJ s DPH]]*Tabuľka9[[#This Row],[Predpokladaný odber počas 6 mesiacov]]</f>
        <v>#REF!</v>
      </c>
      <c r="L2735" s="1">
        <v>647951</v>
      </c>
      <c r="M2735" t="e">
        <f>_xlfn.XLOOKUP(Tabuľka9[[#This Row],[IČO]],#REF!,#REF!)</f>
        <v>#REF!</v>
      </c>
      <c r="N2735" t="e">
        <f>_xlfn.XLOOKUP(Tabuľka9[[#This Row],[IČO]],#REF!,#REF!)</f>
        <v>#REF!</v>
      </c>
    </row>
    <row r="2736" spans="1:14" hidden="1" x14ac:dyDescent="0.35">
      <c r="A2736" t="s">
        <v>10</v>
      </c>
      <c r="B2736" t="s">
        <v>28</v>
      </c>
      <c r="C2736" t="s">
        <v>13</v>
      </c>
      <c r="E2736" s="10">
        <f>IF(COUNTIF(cis_DPH!$B$2:$B$84,B2736)&gt;0,D2736*1.1,IF(COUNTIF(cis_DPH!$B$85:$B$171,B2736)&gt;0,D2736*1.2,"chyba"))</f>
        <v>0</v>
      </c>
      <c r="G2736" s="16" t="e">
        <f>_xlfn.XLOOKUP(Tabuľka9[[#This Row],[položka]],#REF!,#REF!)</f>
        <v>#REF!</v>
      </c>
      <c r="I2736" s="15">
        <f>Tabuľka9[[#This Row],[Aktuálna cena v RZ s DPH]]*Tabuľka9[[#This Row],[Priemerný odber za mesiac]]</f>
        <v>0</v>
      </c>
      <c r="K2736" s="17" t="e">
        <f>Tabuľka9[[#This Row],[Cena za MJ s DPH]]*Tabuľka9[[#This Row],[Predpokladaný odber počas 6 mesiacov]]</f>
        <v>#REF!</v>
      </c>
      <c r="L2736" s="1">
        <v>647951</v>
      </c>
      <c r="M2736" t="e">
        <f>_xlfn.XLOOKUP(Tabuľka9[[#This Row],[IČO]],#REF!,#REF!)</f>
        <v>#REF!</v>
      </c>
      <c r="N2736" t="e">
        <f>_xlfn.XLOOKUP(Tabuľka9[[#This Row],[IČO]],#REF!,#REF!)</f>
        <v>#REF!</v>
      </c>
    </row>
    <row r="2737" spans="1:14" hidden="1" x14ac:dyDescent="0.35">
      <c r="A2737" t="s">
        <v>10</v>
      </c>
      <c r="B2737" t="s">
        <v>29</v>
      </c>
      <c r="C2737" t="s">
        <v>13</v>
      </c>
      <c r="D2737" s="9">
        <v>1.2</v>
      </c>
      <c r="E2737" s="10">
        <f>IF(COUNTIF(cis_DPH!$B$2:$B$84,B2737)&gt;0,D2737*1.1,IF(COUNTIF(cis_DPH!$B$85:$B$171,B2737)&gt;0,D2737*1.2,"chyba"))</f>
        <v>1.32</v>
      </c>
      <c r="G2737" s="16" t="e">
        <f>_xlfn.XLOOKUP(Tabuľka9[[#This Row],[položka]],#REF!,#REF!)</f>
        <v>#REF!</v>
      </c>
      <c r="H2737">
        <v>10</v>
      </c>
      <c r="I2737" s="15">
        <f>Tabuľka9[[#This Row],[Aktuálna cena v RZ s DPH]]*Tabuľka9[[#This Row],[Priemerný odber za mesiac]]</f>
        <v>13.200000000000001</v>
      </c>
      <c r="J2737" t="s">
        <v>195</v>
      </c>
      <c r="K2737" s="17" t="e">
        <f>Tabuľka9[[#This Row],[Cena za MJ s DPH]]*Tabuľka9[[#This Row],[Predpokladaný odber počas 6 mesiacov]]</f>
        <v>#REF!</v>
      </c>
      <c r="L2737" s="1">
        <v>647951</v>
      </c>
      <c r="M2737" t="e">
        <f>_xlfn.XLOOKUP(Tabuľka9[[#This Row],[IČO]],#REF!,#REF!)</f>
        <v>#REF!</v>
      </c>
      <c r="N2737" t="e">
        <f>_xlfn.XLOOKUP(Tabuľka9[[#This Row],[IČO]],#REF!,#REF!)</f>
        <v>#REF!</v>
      </c>
    </row>
    <row r="2738" spans="1:14" hidden="1" x14ac:dyDescent="0.35">
      <c r="A2738" t="s">
        <v>10</v>
      </c>
      <c r="B2738" t="s">
        <v>30</v>
      </c>
      <c r="C2738" t="s">
        <v>13</v>
      </c>
      <c r="D2738" s="9">
        <v>0.79</v>
      </c>
      <c r="E2738" s="10">
        <f>IF(COUNTIF(cis_DPH!$B$2:$B$84,B2738)&gt;0,D2738*1.1,IF(COUNTIF(cis_DPH!$B$85:$B$171,B2738)&gt;0,D2738*1.2,"chyba"))</f>
        <v>0.86900000000000011</v>
      </c>
      <c r="G2738" s="16" t="e">
        <f>_xlfn.XLOOKUP(Tabuľka9[[#This Row],[položka]],#REF!,#REF!)</f>
        <v>#REF!</v>
      </c>
      <c r="H2738">
        <v>90</v>
      </c>
      <c r="I2738" s="15">
        <f>Tabuľka9[[#This Row],[Aktuálna cena v RZ s DPH]]*Tabuľka9[[#This Row],[Priemerný odber za mesiac]]</f>
        <v>78.210000000000008</v>
      </c>
      <c r="J2738" t="s">
        <v>196</v>
      </c>
      <c r="K2738" s="17" t="e">
        <f>Tabuľka9[[#This Row],[Cena za MJ s DPH]]*Tabuľka9[[#This Row],[Predpokladaný odber počas 6 mesiacov]]</f>
        <v>#REF!</v>
      </c>
      <c r="L2738" s="1">
        <v>647951</v>
      </c>
      <c r="M2738" t="e">
        <f>_xlfn.XLOOKUP(Tabuľka9[[#This Row],[IČO]],#REF!,#REF!)</f>
        <v>#REF!</v>
      </c>
      <c r="N2738" t="e">
        <f>_xlfn.XLOOKUP(Tabuľka9[[#This Row],[IČO]],#REF!,#REF!)</f>
        <v>#REF!</v>
      </c>
    </row>
    <row r="2739" spans="1:14" hidden="1" x14ac:dyDescent="0.35">
      <c r="A2739" t="s">
        <v>10</v>
      </c>
      <c r="B2739" t="s">
        <v>31</v>
      </c>
      <c r="C2739" t="s">
        <v>13</v>
      </c>
      <c r="D2739" s="9">
        <v>0.89</v>
      </c>
      <c r="E2739" s="10">
        <f>IF(COUNTIF(cis_DPH!$B$2:$B$84,B2739)&gt;0,D2739*1.1,IF(COUNTIF(cis_DPH!$B$85:$B$171,B2739)&gt;0,D2739*1.2,"chyba"))</f>
        <v>0.97900000000000009</v>
      </c>
      <c r="G2739" s="16" t="e">
        <f>_xlfn.XLOOKUP(Tabuľka9[[#This Row],[položka]],#REF!,#REF!)</f>
        <v>#REF!</v>
      </c>
      <c r="H2739">
        <v>70</v>
      </c>
      <c r="I2739" s="15">
        <f>Tabuľka9[[#This Row],[Aktuálna cena v RZ s DPH]]*Tabuľka9[[#This Row],[Priemerný odber za mesiac]]</f>
        <v>68.53</v>
      </c>
      <c r="J2739" t="s">
        <v>197</v>
      </c>
      <c r="K2739" s="17" t="e">
        <f>Tabuľka9[[#This Row],[Cena za MJ s DPH]]*Tabuľka9[[#This Row],[Predpokladaný odber počas 6 mesiacov]]</f>
        <v>#REF!</v>
      </c>
      <c r="L2739" s="1">
        <v>647951</v>
      </c>
      <c r="M2739" t="e">
        <f>_xlfn.XLOOKUP(Tabuľka9[[#This Row],[IČO]],#REF!,#REF!)</f>
        <v>#REF!</v>
      </c>
      <c r="N2739" t="e">
        <f>_xlfn.XLOOKUP(Tabuľka9[[#This Row],[IČO]],#REF!,#REF!)</f>
        <v>#REF!</v>
      </c>
    </row>
    <row r="2740" spans="1:14" hidden="1" x14ac:dyDescent="0.35">
      <c r="A2740" t="s">
        <v>10</v>
      </c>
      <c r="B2740" t="s">
        <v>32</v>
      </c>
      <c r="C2740" t="s">
        <v>19</v>
      </c>
      <c r="E2740" s="10">
        <f>IF(COUNTIF(cis_DPH!$B$2:$B$84,B2740)&gt;0,D2740*1.1,IF(COUNTIF(cis_DPH!$B$85:$B$171,B2740)&gt;0,D2740*1.2,"chyba"))</f>
        <v>0</v>
      </c>
      <c r="G2740" s="16" t="e">
        <f>_xlfn.XLOOKUP(Tabuľka9[[#This Row],[položka]],#REF!,#REF!)</f>
        <v>#REF!</v>
      </c>
      <c r="I2740" s="15">
        <f>Tabuľka9[[#This Row],[Aktuálna cena v RZ s DPH]]*Tabuľka9[[#This Row],[Priemerný odber za mesiac]]</f>
        <v>0</v>
      </c>
      <c r="K2740" s="17" t="e">
        <f>Tabuľka9[[#This Row],[Cena za MJ s DPH]]*Tabuľka9[[#This Row],[Predpokladaný odber počas 6 mesiacov]]</f>
        <v>#REF!</v>
      </c>
      <c r="L2740" s="1">
        <v>647951</v>
      </c>
      <c r="M2740" t="e">
        <f>_xlfn.XLOOKUP(Tabuľka9[[#This Row],[IČO]],#REF!,#REF!)</f>
        <v>#REF!</v>
      </c>
      <c r="N2740" t="e">
        <f>_xlfn.XLOOKUP(Tabuľka9[[#This Row],[IČO]],#REF!,#REF!)</f>
        <v>#REF!</v>
      </c>
    </row>
    <row r="2741" spans="1:14" hidden="1" x14ac:dyDescent="0.35">
      <c r="A2741" t="s">
        <v>10</v>
      </c>
      <c r="B2741" t="s">
        <v>33</v>
      </c>
      <c r="C2741" t="s">
        <v>13</v>
      </c>
      <c r="E2741" s="10">
        <f>IF(COUNTIF(cis_DPH!$B$2:$B$84,B2741)&gt;0,D2741*1.1,IF(COUNTIF(cis_DPH!$B$85:$B$171,B2741)&gt;0,D2741*1.2,"chyba"))</f>
        <v>0</v>
      </c>
      <c r="G2741" s="16" t="e">
        <f>_xlfn.XLOOKUP(Tabuľka9[[#This Row],[položka]],#REF!,#REF!)</f>
        <v>#REF!</v>
      </c>
      <c r="I2741" s="15">
        <f>Tabuľka9[[#This Row],[Aktuálna cena v RZ s DPH]]*Tabuľka9[[#This Row],[Priemerný odber za mesiac]]</f>
        <v>0</v>
      </c>
      <c r="K2741" s="17" t="e">
        <f>Tabuľka9[[#This Row],[Cena za MJ s DPH]]*Tabuľka9[[#This Row],[Predpokladaný odber počas 6 mesiacov]]</f>
        <v>#REF!</v>
      </c>
      <c r="L2741" s="1">
        <v>647951</v>
      </c>
      <c r="M2741" t="e">
        <f>_xlfn.XLOOKUP(Tabuľka9[[#This Row],[IČO]],#REF!,#REF!)</f>
        <v>#REF!</v>
      </c>
      <c r="N2741" t="e">
        <f>_xlfn.XLOOKUP(Tabuľka9[[#This Row],[IČO]],#REF!,#REF!)</f>
        <v>#REF!</v>
      </c>
    </row>
    <row r="2742" spans="1:14" hidden="1" x14ac:dyDescent="0.35">
      <c r="A2742" t="s">
        <v>10</v>
      </c>
      <c r="B2742" t="s">
        <v>34</v>
      </c>
      <c r="C2742" t="s">
        <v>13</v>
      </c>
      <c r="E2742" s="10">
        <f>IF(COUNTIF(cis_DPH!$B$2:$B$84,B2742)&gt;0,D2742*1.1,IF(COUNTIF(cis_DPH!$B$85:$B$171,B2742)&gt;0,D2742*1.2,"chyba"))</f>
        <v>0</v>
      </c>
      <c r="G2742" s="16" t="e">
        <f>_xlfn.XLOOKUP(Tabuľka9[[#This Row],[položka]],#REF!,#REF!)</f>
        <v>#REF!</v>
      </c>
      <c r="H2742">
        <v>20</v>
      </c>
      <c r="I2742" s="15">
        <f>Tabuľka9[[#This Row],[Aktuálna cena v RZ s DPH]]*Tabuľka9[[#This Row],[Priemerný odber za mesiac]]</f>
        <v>0</v>
      </c>
      <c r="J2742" t="s">
        <v>191</v>
      </c>
      <c r="K2742" s="17" t="e">
        <f>Tabuľka9[[#This Row],[Cena za MJ s DPH]]*Tabuľka9[[#This Row],[Predpokladaný odber počas 6 mesiacov]]</f>
        <v>#REF!</v>
      </c>
      <c r="L2742" s="1">
        <v>647951</v>
      </c>
      <c r="M2742" t="e">
        <f>_xlfn.XLOOKUP(Tabuľka9[[#This Row],[IČO]],#REF!,#REF!)</f>
        <v>#REF!</v>
      </c>
      <c r="N2742" t="e">
        <f>_xlfn.XLOOKUP(Tabuľka9[[#This Row],[IČO]],#REF!,#REF!)</f>
        <v>#REF!</v>
      </c>
    </row>
    <row r="2743" spans="1:14" hidden="1" x14ac:dyDescent="0.35">
      <c r="A2743" t="s">
        <v>10</v>
      </c>
      <c r="B2743" t="s">
        <v>35</v>
      </c>
      <c r="C2743" t="s">
        <v>13</v>
      </c>
      <c r="D2743" s="9">
        <v>0.8</v>
      </c>
      <c r="E2743" s="10">
        <f>IF(COUNTIF(cis_DPH!$B$2:$B$84,B2743)&gt;0,D2743*1.1,IF(COUNTIF(cis_DPH!$B$85:$B$171,B2743)&gt;0,D2743*1.2,"chyba"))</f>
        <v>0.88000000000000012</v>
      </c>
      <c r="G2743" s="16" t="e">
        <f>_xlfn.XLOOKUP(Tabuľka9[[#This Row],[položka]],#REF!,#REF!)</f>
        <v>#REF!</v>
      </c>
      <c r="H2743">
        <v>30</v>
      </c>
      <c r="I2743" s="15">
        <f>Tabuľka9[[#This Row],[Aktuálna cena v RZ s DPH]]*Tabuľka9[[#This Row],[Priemerný odber za mesiac]]</f>
        <v>26.400000000000002</v>
      </c>
      <c r="J2743" t="s">
        <v>194</v>
      </c>
      <c r="K2743" s="17" t="e">
        <f>Tabuľka9[[#This Row],[Cena za MJ s DPH]]*Tabuľka9[[#This Row],[Predpokladaný odber počas 6 mesiacov]]</f>
        <v>#REF!</v>
      </c>
      <c r="L2743" s="1">
        <v>647951</v>
      </c>
      <c r="M2743" t="e">
        <f>_xlfn.XLOOKUP(Tabuľka9[[#This Row],[IČO]],#REF!,#REF!)</f>
        <v>#REF!</v>
      </c>
      <c r="N2743" t="e">
        <f>_xlfn.XLOOKUP(Tabuľka9[[#This Row],[IČO]],#REF!,#REF!)</f>
        <v>#REF!</v>
      </c>
    </row>
    <row r="2744" spans="1:14" hidden="1" x14ac:dyDescent="0.35">
      <c r="A2744" t="s">
        <v>10</v>
      </c>
      <c r="B2744" t="s">
        <v>36</v>
      </c>
      <c r="C2744" t="s">
        <v>13</v>
      </c>
      <c r="E2744" s="10">
        <f>IF(COUNTIF(cis_DPH!$B$2:$B$84,B2744)&gt;0,D2744*1.1,IF(COUNTIF(cis_DPH!$B$85:$B$171,B2744)&gt;0,D2744*1.2,"chyba"))</f>
        <v>0</v>
      </c>
      <c r="G2744" s="16" t="e">
        <f>_xlfn.XLOOKUP(Tabuľka9[[#This Row],[položka]],#REF!,#REF!)</f>
        <v>#REF!</v>
      </c>
      <c r="I2744" s="15">
        <f>Tabuľka9[[#This Row],[Aktuálna cena v RZ s DPH]]*Tabuľka9[[#This Row],[Priemerný odber za mesiac]]</f>
        <v>0</v>
      </c>
      <c r="K2744" s="17" t="e">
        <f>Tabuľka9[[#This Row],[Cena za MJ s DPH]]*Tabuľka9[[#This Row],[Predpokladaný odber počas 6 mesiacov]]</f>
        <v>#REF!</v>
      </c>
      <c r="L2744" s="1">
        <v>647951</v>
      </c>
      <c r="M2744" t="e">
        <f>_xlfn.XLOOKUP(Tabuľka9[[#This Row],[IČO]],#REF!,#REF!)</f>
        <v>#REF!</v>
      </c>
      <c r="N2744" t="e">
        <f>_xlfn.XLOOKUP(Tabuľka9[[#This Row],[IČO]],#REF!,#REF!)</f>
        <v>#REF!</v>
      </c>
    </row>
    <row r="2745" spans="1:14" hidden="1" x14ac:dyDescent="0.35">
      <c r="A2745" t="s">
        <v>10</v>
      </c>
      <c r="B2745" t="s">
        <v>37</v>
      </c>
      <c r="C2745" t="s">
        <v>13</v>
      </c>
      <c r="D2745" s="9">
        <v>0.45</v>
      </c>
      <c r="E2745" s="10">
        <f>IF(COUNTIF(cis_DPH!$B$2:$B$84,B2745)&gt;0,D2745*1.1,IF(COUNTIF(cis_DPH!$B$85:$B$171,B2745)&gt;0,D2745*1.2,"chyba"))</f>
        <v>0.49500000000000005</v>
      </c>
      <c r="G2745" s="16" t="e">
        <f>_xlfn.XLOOKUP(Tabuľka9[[#This Row],[položka]],#REF!,#REF!)</f>
        <v>#REF!</v>
      </c>
      <c r="H2745">
        <v>40</v>
      </c>
      <c r="I2745" s="15">
        <f>Tabuľka9[[#This Row],[Aktuálna cena v RZ s DPH]]*Tabuľka9[[#This Row],[Priemerný odber za mesiac]]</f>
        <v>19.8</v>
      </c>
      <c r="J2745" t="s">
        <v>198</v>
      </c>
      <c r="K2745" s="17" t="e">
        <f>Tabuľka9[[#This Row],[Cena za MJ s DPH]]*Tabuľka9[[#This Row],[Predpokladaný odber počas 6 mesiacov]]</f>
        <v>#REF!</v>
      </c>
      <c r="L2745" s="1">
        <v>647951</v>
      </c>
      <c r="M2745" t="e">
        <f>_xlfn.XLOOKUP(Tabuľka9[[#This Row],[IČO]],#REF!,#REF!)</f>
        <v>#REF!</v>
      </c>
      <c r="N2745" t="e">
        <f>_xlfn.XLOOKUP(Tabuľka9[[#This Row],[IČO]],#REF!,#REF!)</f>
        <v>#REF!</v>
      </c>
    </row>
    <row r="2746" spans="1:14" hidden="1" x14ac:dyDescent="0.35">
      <c r="A2746" t="s">
        <v>10</v>
      </c>
      <c r="B2746" t="s">
        <v>38</v>
      </c>
      <c r="C2746" t="s">
        <v>13</v>
      </c>
      <c r="D2746" s="9">
        <v>0.55000000000000004</v>
      </c>
      <c r="E2746" s="10">
        <f>IF(COUNTIF(cis_DPH!$B$2:$B$84,B2746)&gt;0,D2746*1.1,IF(COUNTIF(cis_DPH!$B$85:$B$171,B2746)&gt;0,D2746*1.2,"chyba"))</f>
        <v>0.60500000000000009</v>
      </c>
      <c r="G2746" s="16" t="e">
        <f>_xlfn.XLOOKUP(Tabuľka9[[#This Row],[položka]],#REF!,#REF!)</f>
        <v>#REF!</v>
      </c>
      <c r="H2746">
        <v>10</v>
      </c>
      <c r="I2746" s="15">
        <f>Tabuľka9[[#This Row],[Aktuálna cena v RZ s DPH]]*Tabuľka9[[#This Row],[Priemerný odber za mesiac]]</f>
        <v>6.0500000000000007</v>
      </c>
      <c r="J2746" t="s">
        <v>195</v>
      </c>
      <c r="K2746" s="17" t="e">
        <f>Tabuľka9[[#This Row],[Cena za MJ s DPH]]*Tabuľka9[[#This Row],[Predpokladaný odber počas 6 mesiacov]]</f>
        <v>#REF!</v>
      </c>
      <c r="L2746" s="1">
        <v>647951</v>
      </c>
      <c r="M2746" t="e">
        <f>_xlfn.XLOOKUP(Tabuľka9[[#This Row],[IČO]],#REF!,#REF!)</f>
        <v>#REF!</v>
      </c>
      <c r="N2746" t="e">
        <f>_xlfn.XLOOKUP(Tabuľka9[[#This Row],[IČO]],#REF!,#REF!)</f>
        <v>#REF!</v>
      </c>
    </row>
    <row r="2747" spans="1:14" hidden="1" x14ac:dyDescent="0.35">
      <c r="A2747" t="s">
        <v>10</v>
      </c>
      <c r="B2747" t="s">
        <v>39</v>
      </c>
      <c r="C2747" t="s">
        <v>13</v>
      </c>
      <c r="E2747" s="10">
        <f>IF(COUNTIF(cis_DPH!$B$2:$B$84,B2747)&gt;0,D2747*1.1,IF(COUNTIF(cis_DPH!$B$85:$B$171,B2747)&gt;0,D2747*1.2,"chyba"))</f>
        <v>0</v>
      </c>
      <c r="G2747" s="16" t="e">
        <f>_xlfn.XLOOKUP(Tabuľka9[[#This Row],[položka]],#REF!,#REF!)</f>
        <v>#REF!</v>
      </c>
      <c r="H2747">
        <v>16</v>
      </c>
      <c r="I2747" s="15">
        <f>Tabuľka9[[#This Row],[Aktuálna cena v RZ s DPH]]*Tabuľka9[[#This Row],[Priemerný odber za mesiac]]</f>
        <v>0</v>
      </c>
      <c r="J2747" t="s">
        <v>199</v>
      </c>
      <c r="K2747" s="17" t="e">
        <f>Tabuľka9[[#This Row],[Cena za MJ s DPH]]*Tabuľka9[[#This Row],[Predpokladaný odber počas 6 mesiacov]]</f>
        <v>#REF!</v>
      </c>
      <c r="L2747" s="1">
        <v>647951</v>
      </c>
      <c r="M2747" t="e">
        <f>_xlfn.XLOOKUP(Tabuľka9[[#This Row],[IČO]],#REF!,#REF!)</f>
        <v>#REF!</v>
      </c>
      <c r="N2747" t="e">
        <f>_xlfn.XLOOKUP(Tabuľka9[[#This Row],[IČO]],#REF!,#REF!)</f>
        <v>#REF!</v>
      </c>
    </row>
    <row r="2748" spans="1:14" hidden="1" x14ac:dyDescent="0.35">
      <c r="A2748" t="s">
        <v>10</v>
      </c>
      <c r="B2748" t="s">
        <v>40</v>
      </c>
      <c r="C2748" t="s">
        <v>13</v>
      </c>
      <c r="E2748" s="10">
        <f>IF(COUNTIF(cis_DPH!$B$2:$B$84,B2748)&gt;0,D2748*1.1,IF(COUNTIF(cis_DPH!$B$85:$B$171,B2748)&gt;0,D2748*1.2,"chyba"))</f>
        <v>0</v>
      </c>
      <c r="G2748" s="16" t="e">
        <f>_xlfn.XLOOKUP(Tabuľka9[[#This Row],[položka]],#REF!,#REF!)</f>
        <v>#REF!</v>
      </c>
      <c r="I2748" s="15">
        <f>Tabuľka9[[#This Row],[Aktuálna cena v RZ s DPH]]*Tabuľka9[[#This Row],[Priemerný odber za mesiac]]</f>
        <v>0</v>
      </c>
      <c r="K2748" s="17" t="e">
        <f>Tabuľka9[[#This Row],[Cena za MJ s DPH]]*Tabuľka9[[#This Row],[Predpokladaný odber počas 6 mesiacov]]</f>
        <v>#REF!</v>
      </c>
      <c r="L2748" s="1">
        <v>647951</v>
      </c>
      <c r="M2748" t="e">
        <f>_xlfn.XLOOKUP(Tabuľka9[[#This Row],[IČO]],#REF!,#REF!)</f>
        <v>#REF!</v>
      </c>
      <c r="N2748" t="e">
        <f>_xlfn.XLOOKUP(Tabuľka9[[#This Row],[IČO]],#REF!,#REF!)</f>
        <v>#REF!</v>
      </c>
    </row>
    <row r="2749" spans="1:14" hidden="1" x14ac:dyDescent="0.35">
      <c r="A2749" t="s">
        <v>10</v>
      </c>
      <c r="B2749" t="s">
        <v>41</v>
      </c>
      <c r="C2749" t="s">
        <v>13</v>
      </c>
      <c r="E2749" s="10">
        <f>IF(COUNTIF(cis_DPH!$B$2:$B$84,B2749)&gt;0,D2749*1.1,IF(COUNTIF(cis_DPH!$B$85:$B$171,B2749)&gt;0,D2749*1.2,"chyba"))</f>
        <v>0</v>
      </c>
      <c r="G2749" s="16" t="e">
        <f>_xlfn.XLOOKUP(Tabuľka9[[#This Row],[položka]],#REF!,#REF!)</f>
        <v>#REF!</v>
      </c>
      <c r="I2749" s="15">
        <f>Tabuľka9[[#This Row],[Aktuálna cena v RZ s DPH]]*Tabuľka9[[#This Row],[Priemerný odber za mesiac]]</f>
        <v>0</v>
      </c>
      <c r="K2749" s="17" t="e">
        <f>Tabuľka9[[#This Row],[Cena za MJ s DPH]]*Tabuľka9[[#This Row],[Predpokladaný odber počas 6 mesiacov]]</f>
        <v>#REF!</v>
      </c>
      <c r="L2749" s="1">
        <v>647951</v>
      </c>
      <c r="M2749" t="e">
        <f>_xlfn.XLOOKUP(Tabuľka9[[#This Row],[IČO]],#REF!,#REF!)</f>
        <v>#REF!</v>
      </c>
      <c r="N2749" t="e">
        <f>_xlfn.XLOOKUP(Tabuľka9[[#This Row],[IČO]],#REF!,#REF!)</f>
        <v>#REF!</v>
      </c>
    </row>
    <row r="2750" spans="1:14" hidden="1" x14ac:dyDescent="0.35">
      <c r="A2750" t="s">
        <v>10</v>
      </c>
      <c r="B2750" t="s">
        <v>42</v>
      </c>
      <c r="C2750" t="s">
        <v>19</v>
      </c>
      <c r="E2750" s="10">
        <f>IF(COUNTIF(cis_DPH!$B$2:$B$84,B2750)&gt;0,D2750*1.1,IF(COUNTIF(cis_DPH!$B$85:$B$171,B2750)&gt;0,D2750*1.2,"chyba"))</f>
        <v>0</v>
      </c>
      <c r="G2750" s="16" t="e">
        <f>_xlfn.XLOOKUP(Tabuľka9[[#This Row],[položka]],#REF!,#REF!)</f>
        <v>#REF!</v>
      </c>
      <c r="I2750" s="15">
        <f>Tabuľka9[[#This Row],[Aktuálna cena v RZ s DPH]]*Tabuľka9[[#This Row],[Priemerný odber za mesiac]]</f>
        <v>0</v>
      </c>
      <c r="K2750" s="17" t="e">
        <f>Tabuľka9[[#This Row],[Cena za MJ s DPH]]*Tabuľka9[[#This Row],[Predpokladaný odber počas 6 mesiacov]]</f>
        <v>#REF!</v>
      </c>
      <c r="L2750" s="1">
        <v>647951</v>
      </c>
      <c r="M2750" t="e">
        <f>_xlfn.XLOOKUP(Tabuľka9[[#This Row],[IČO]],#REF!,#REF!)</f>
        <v>#REF!</v>
      </c>
      <c r="N2750" t="e">
        <f>_xlfn.XLOOKUP(Tabuľka9[[#This Row],[IČO]],#REF!,#REF!)</f>
        <v>#REF!</v>
      </c>
    </row>
    <row r="2751" spans="1:14" hidden="1" x14ac:dyDescent="0.35">
      <c r="A2751" t="s">
        <v>10</v>
      </c>
      <c r="B2751" t="s">
        <v>43</v>
      </c>
      <c r="C2751" t="s">
        <v>13</v>
      </c>
      <c r="E2751" s="10">
        <f>IF(COUNTIF(cis_DPH!$B$2:$B$84,B2751)&gt;0,D2751*1.1,IF(COUNTIF(cis_DPH!$B$85:$B$171,B2751)&gt;0,D2751*1.2,"chyba"))</f>
        <v>0</v>
      </c>
      <c r="G2751" s="16" t="e">
        <f>_xlfn.XLOOKUP(Tabuľka9[[#This Row],[položka]],#REF!,#REF!)</f>
        <v>#REF!</v>
      </c>
      <c r="I2751" s="15">
        <f>Tabuľka9[[#This Row],[Aktuálna cena v RZ s DPH]]*Tabuľka9[[#This Row],[Priemerný odber za mesiac]]</f>
        <v>0</v>
      </c>
      <c r="K2751" s="17" t="e">
        <f>Tabuľka9[[#This Row],[Cena za MJ s DPH]]*Tabuľka9[[#This Row],[Predpokladaný odber počas 6 mesiacov]]</f>
        <v>#REF!</v>
      </c>
      <c r="L2751" s="1">
        <v>647951</v>
      </c>
      <c r="M2751" t="e">
        <f>_xlfn.XLOOKUP(Tabuľka9[[#This Row],[IČO]],#REF!,#REF!)</f>
        <v>#REF!</v>
      </c>
      <c r="N2751" t="e">
        <f>_xlfn.XLOOKUP(Tabuľka9[[#This Row],[IČO]],#REF!,#REF!)</f>
        <v>#REF!</v>
      </c>
    </row>
    <row r="2752" spans="1:14" hidden="1" x14ac:dyDescent="0.35">
      <c r="A2752" t="s">
        <v>10</v>
      </c>
      <c r="B2752" t="s">
        <v>44</v>
      </c>
      <c r="C2752" t="s">
        <v>13</v>
      </c>
      <c r="D2752" s="9">
        <v>0.75</v>
      </c>
      <c r="E2752" s="10">
        <f>IF(COUNTIF(cis_DPH!$B$2:$B$84,B2752)&gt;0,D2752*1.1,IF(COUNTIF(cis_DPH!$B$85:$B$171,B2752)&gt;0,D2752*1.2,"chyba"))</f>
        <v>0.89999999999999991</v>
      </c>
      <c r="G2752" s="16" t="e">
        <f>_xlfn.XLOOKUP(Tabuľka9[[#This Row],[položka]],#REF!,#REF!)</f>
        <v>#REF!</v>
      </c>
      <c r="H2752">
        <v>70</v>
      </c>
      <c r="I2752" s="15">
        <f>Tabuľka9[[#This Row],[Aktuálna cena v RZ s DPH]]*Tabuľka9[[#This Row],[Priemerný odber za mesiac]]</f>
        <v>62.999999999999993</v>
      </c>
      <c r="J2752" t="s">
        <v>197</v>
      </c>
      <c r="K2752" s="17" t="e">
        <f>Tabuľka9[[#This Row],[Cena za MJ s DPH]]*Tabuľka9[[#This Row],[Predpokladaný odber počas 6 mesiacov]]</f>
        <v>#REF!</v>
      </c>
      <c r="L2752" s="1">
        <v>647951</v>
      </c>
      <c r="M2752" t="e">
        <f>_xlfn.XLOOKUP(Tabuľka9[[#This Row],[IČO]],#REF!,#REF!)</f>
        <v>#REF!</v>
      </c>
      <c r="N2752" t="e">
        <f>_xlfn.XLOOKUP(Tabuľka9[[#This Row],[IČO]],#REF!,#REF!)</f>
        <v>#REF!</v>
      </c>
    </row>
    <row r="2753" spans="1:14" hidden="1" x14ac:dyDescent="0.35">
      <c r="A2753" t="s">
        <v>10</v>
      </c>
      <c r="B2753" t="s">
        <v>45</v>
      </c>
      <c r="C2753" t="s">
        <v>13</v>
      </c>
      <c r="E2753" s="10">
        <f>IF(COUNTIF(cis_DPH!$B$2:$B$84,B2753)&gt;0,D2753*1.1,IF(COUNTIF(cis_DPH!$B$85:$B$171,B2753)&gt;0,D2753*1.2,"chyba"))</f>
        <v>0</v>
      </c>
      <c r="G2753" s="16" t="e">
        <f>_xlfn.XLOOKUP(Tabuľka9[[#This Row],[položka]],#REF!,#REF!)</f>
        <v>#REF!</v>
      </c>
      <c r="I2753" s="15">
        <f>Tabuľka9[[#This Row],[Aktuálna cena v RZ s DPH]]*Tabuľka9[[#This Row],[Priemerný odber za mesiac]]</f>
        <v>0</v>
      </c>
      <c r="K2753" s="17" t="e">
        <f>Tabuľka9[[#This Row],[Cena za MJ s DPH]]*Tabuľka9[[#This Row],[Predpokladaný odber počas 6 mesiacov]]</f>
        <v>#REF!</v>
      </c>
      <c r="L2753" s="1">
        <v>647951</v>
      </c>
      <c r="M2753" t="e">
        <f>_xlfn.XLOOKUP(Tabuľka9[[#This Row],[IČO]],#REF!,#REF!)</f>
        <v>#REF!</v>
      </c>
      <c r="N2753" t="e">
        <f>_xlfn.XLOOKUP(Tabuľka9[[#This Row],[IČO]],#REF!,#REF!)</f>
        <v>#REF!</v>
      </c>
    </row>
    <row r="2754" spans="1:14" hidden="1" x14ac:dyDescent="0.35">
      <c r="A2754" t="s">
        <v>10</v>
      </c>
      <c r="B2754" t="s">
        <v>46</v>
      </c>
      <c r="C2754" t="s">
        <v>13</v>
      </c>
      <c r="D2754" s="9">
        <v>0.67</v>
      </c>
      <c r="E2754" s="10">
        <f>IF(COUNTIF(cis_DPH!$B$2:$B$84,B2754)&gt;0,D2754*1.1,IF(COUNTIF(cis_DPH!$B$85:$B$171,B2754)&gt;0,D2754*1.2,"chyba"))</f>
        <v>0.80400000000000005</v>
      </c>
      <c r="G2754" s="16" t="e">
        <f>_xlfn.XLOOKUP(Tabuľka9[[#This Row],[položka]],#REF!,#REF!)</f>
        <v>#REF!</v>
      </c>
      <c r="H2754">
        <v>16</v>
      </c>
      <c r="I2754" s="15">
        <f>Tabuľka9[[#This Row],[Aktuálna cena v RZ s DPH]]*Tabuľka9[[#This Row],[Priemerný odber za mesiac]]</f>
        <v>12.864000000000001</v>
      </c>
      <c r="J2754" t="s">
        <v>199</v>
      </c>
      <c r="K2754" s="17" t="e">
        <f>Tabuľka9[[#This Row],[Cena za MJ s DPH]]*Tabuľka9[[#This Row],[Predpokladaný odber počas 6 mesiacov]]</f>
        <v>#REF!</v>
      </c>
      <c r="L2754" s="1">
        <v>647951</v>
      </c>
      <c r="M2754" t="e">
        <f>_xlfn.XLOOKUP(Tabuľka9[[#This Row],[IČO]],#REF!,#REF!)</f>
        <v>#REF!</v>
      </c>
      <c r="N2754" t="e">
        <f>_xlfn.XLOOKUP(Tabuľka9[[#This Row],[IČO]],#REF!,#REF!)</f>
        <v>#REF!</v>
      </c>
    </row>
    <row r="2755" spans="1:14" hidden="1" x14ac:dyDescent="0.35">
      <c r="A2755" t="s">
        <v>10</v>
      </c>
      <c r="B2755" t="s">
        <v>47</v>
      </c>
      <c r="C2755" t="s">
        <v>48</v>
      </c>
      <c r="E2755" s="10">
        <f>IF(COUNTIF(cis_DPH!$B$2:$B$84,B2755)&gt;0,D2755*1.1,IF(COUNTIF(cis_DPH!$B$85:$B$171,B2755)&gt;0,D2755*1.2,"chyba"))</f>
        <v>0</v>
      </c>
      <c r="G2755" s="16" t="e">
        <f>_xlfn.XLOOKUP(Tabuľka9[[#This Row],[položka]],#REF!,#REF!)</f>
        <v>#REF!</v>
      </c>
      <c r="I2755" s="15">
        <f>Tabuľka9[[#This Row],[Aktuálna cena v RZ s DPH]]*Tabuľka9[[#This Row],[Priemerný odber za mesiac]]</f>
        <v>0</v>
      </c>
      <c r="K2755" s="17" t="e">
        <f>Tabuľka9[[#This Row],[Cena za MJ s DPH]]*Tabuľka9[[#This Row],[Predpokladaný odber počas 6 mesiacov]]</f>
        <v>#REF!</v>
      </c>
      <c r="L2755" s="1">
        <v>647951</v>
      </c>
      <c r="M2755" t="e">
        <f>_xlfn.XLOOKUP(Tabuľka9[[#This Row],[IČO]],#REF!,#REF!)</f>
        <v>#REF!</v>
      </c>
      <c r="N2755" t="e">
        <f>_xlfn.XLOOKUP(Tabuľka9[[#This Row],[IČO]],#REF!,#REF!)</f>
        <v>#REF!</v>
      </c>
    </row>
    <row r="2756" spans="1:14" hidden="1" x14ac:dyDescent="0.35">
      <c r="A2756" t="s">
        <v>10</v>
      </c>
      <c r="B2756" t="s">
        <v>49</v>
      </c>
      <c r="C2756" t="s">
        <v>48</v>
      </c>
      <c r="E2756" s="10">
        <f>IF(COUNTIF(cis_DPH!$B$2:$B$84,B2756)&gt;0,D2756*1.1,IF(COUNTIF(cis_DPH!$B$85:$B$171,B2756)&gt;0,D2756*1.2,"chyba"))</f>
        <v>0</v>
      </c>
      <c r="G2756" s="16" t="e">
        <f>_xlfn.XLOOKUP(Tabuľka9[[#This Row],[položka]],#REF!,#REF!)</f>
        <v>#REF!</v>
      </c>
      <c r="I2756" s="15">
        <f>Tabuľka9[[#This Row],[Aktuálna cena v RZ s DPH]]*Tabuľka9[[#This Row],[Priemerný odber za mesiac]]</f>
        <v>0</v>
      </c>
      <c r="K2756" s="17" t="e">
        <f>Tabuľka9[[#This Row],[Cena za MJ s DPH]]*Tabuľka9[[#This Row],[Predpokladaný odber počas 6 mesiacov]]</f>
        <v>#REF!</v>
      </c>
      <c r="L2756" s="1">
        <v>647951</v>
      </c>
      <c r="M2756" t="e">
        <f>_xlfn.XLOOKUP(Tabuľka9[[#This Row],[IČO]],#REF!,#REF!)</f>
        <v>#REF!</v>
      </c>
      <c r="N2756" t="e">
        <f>_xlfn.XLOOKUP(Tabuľka9[[#This Row],[IČO]],#REF!,#REF!)</f>
        <v>#REF!</v>
      </c>
    </row>
    <row r="2757" spans="1:14" hidden="1" x14ac:dyDescent="0.35">
      <c r="A2757" t="s">
        <v>10</v>
      </c>
      <c r="B2757" t="s">
        <v>50</v>
      </c>
      <c r="C2757" t="s">
        <v>13</v>
      </c>
      <c r="E2757" s="10">
        <f>IF(COUNTIF(cis_DPH!$B$2:$B$84,B2757)&gt;0,D2757*1.1,IF(COUNTIF(cis_DPH!$B$85:$B$171,B2757)&gt;0,D2757*1.2,"chyba"))</f>
        <v>0</v>
      </c>
      <c r="G2757" s="16" t="e">
        <f>_xlfn.XLOOKUP(Tabuľka9[[#This Row],[položka]],#REF!,#REF!)</f>
        <v>#REF!</v>
      </c>
      <c r="I2757" s="15">
        <f>Tabuľka9[[#This Row],[Aktuálna cena v RZ s DPH]]*Tabuľka9[[#This Row],[Priemerný odber za mesiac]]</f>
        <v>0</v>
      </c>
      <c r="K2757" s="17" t="e">
        <f>Tabuľka9[[#This Row],[Cena za MJ s DPH]]*Tabuľka9[[#This Row],[Predpokladaný odber počas 6 mesiacov]]</f>
        <v>#REF!</v>
      </c>
      <c r="L2757" s="1">
        <v>647951</v>
      </c>
      <c r="M2757" t="e">
        <f>_xlfn.XLOOKUP(Tabuľka9[[#This Row],[IČO]],#REF!,#REF!)</f>
        <v>#REF!</v>
      </c>
      <c r="N2757" t="e">
        <f>_xlfn.XLOOKUP(Tabuľka9[[#This Row],[IČO]],#REF!,#REF!)</f>
        <v>#REF!</v>
      </c>
    </row>
    <row r="2758" spans="1:14" hidden="1" x14ac:dyDescent="0.35">
      <c r="A2758" t="s">
        <v>10</v>
      </c>
      <c r="B2758" t="s">
        <v>51</v>
      </c>
      <c r="C2758" t="s">
        <v>13</v>
      </c>
      <c r="E2758" s="10">
        <f>IF(COUNTIF(cis_DPH!$B$2:$B$84,B2758)&gt;0,D2758*1.1,IF(COUNTIF(cis_DPH!$B$85:$B$171,B2758)&gt;0,D2758*1.2,"chyba"))</f>
        <v>0</v>
      </c>
      <c r="G2758" s="16" t="e">
        <f>_xlfn.XLOOKUP(Tabuľka9[[#This Row],[položka]],#REF!,#REF!)</f>
        <v>#REF!</v>
      </c>
      <c r="I2758" s="15">
        <f>Tabuľka9[[#This Row],[Aktuálna cena v RZ s DPH]]*Tabuľka9[[#This Row],[Priemerný odber za mesiac]]</f>
        <v>0</v>
      </c>
      <c r="K2758" s="17" t="e">
        <f>Tabuľka9[[#This Row],[Cena za MJ s DPH]]*Tabuľka9[[#This Row],[Predpokladaný odber počas 6 mesiacov]]</f>
        <v>#REF!</v>
      </c>
      <c r="L2758" s="1">
        <v>647951</v>
      </c>
      <c r="M2758" t="e">
        <f>_xlfn.XLOOKUP(Tabuľka9[[#This Row],[IČO]],#REF!,#REF!)</f>
        <v>#REF!</v>
      </c>
      <c r="N2758" t="e">
        <f>_xlfn.XLOOKUP(Tabuľka9[[#This Row],[IČO]],#REF!,#REF!)</f>
        <v>#REF!</v>
      </c>
    </row>
    <row r="2759" spans="1:14" hidden="1" x14ac:dyDescent="0.35">
      <c r="A2759" t="s">
        <v>10</v>
      </c>
      <c r="B2759" t="s">
        <v>52</v>
      </c>
      <c r="C2759" t="s">
        <v>13</v>
      </c>
      <c r="E2759" s="10">
        <f>IF(COUNTIF(cis_DPH!$B$2:$B$84,B2759)&gt;0,D2759*1.1,IF(COUNTIF(cis_DPH!$B$85:$B$171,B2759)&gt;0,D2759*1.2,"chyba"))</f>
        <v>0</v>
      </c>
      <c r="G2759" s="16" t="e">
        <f>_xlfn.XLOOKUP(Tabuľka9[[#This Row],[položka]],#REF!,#REF!)</f>
        <v>#REF!</v>
      </c>
      <c r="I2759" s="15">
        <f>Tabuľka9[[#This Row],[Aktuálna cena v RZ s DPH]]*Tabuľka9[[#This Row],[Priemerný odber za mesiac]]</f>
        <v>0</v>
      </c>
      <c r="K2759" s="17" t="e">
        <f>Tabuľka9[[#This Row],[Cena za MJ s DPH]]*Tabuľka9[[#This Row],[Predpokladaný odber počas 6 mesiacov]]</f>
        <v>#REF!</v>
      </c>
      <c r="L2759" s="1">
        <v>647951</v>
      </c>
      <c r="M2759" t="e">
        <f>_xlfn.XLOOKUP(Tabuľka9[[#This Row],[IČO]],#REF!,#REF!)</f>
        <v>#REF!</v>
      </c>
      <c r="N2759" t="e">
        <f>_xlfn.XLOOKUP(Tabuľka9[[#This Row],[IČO]],#REF!,#REF!)</f>
        <v>#REF!</v>
      </c>
    </row>
    <row r="2760" spans="1:14" hidden="1" x14ac:dyDescent="0.35">
      <c r="A2760" t="s">
        <v>10</v>
      </c>
      <c r="B2760" t="s">
        <v>53</v>
      </c>
      <c r="C2760" t="s">
        <v>13</v>
      </c>
      <c r="E2760" s="10">
        <f>IF(COUNTIF(cis_DPH!$B$2:$B$84,B2760)&gt;0,D2760*1.1,IF(COUNTIF(cis_DPH!$B$85:$B$171,B2760)&gt;0,D2760*1.2,"chyba"))</f>
        <v>0</v>
      </c>
      <c r="G2760" s="16" t="e">
        <f>_xlfn.XLOOKUP(Tabuľka9[[#This Row],[položka]],#REF!,#REF!)</f>
        <v>#REF!</v>
      </c>
      <c r="I2760" s="15">
        <f>Tabuľka9[[#This Row],[Aktuálna cena v RZ s DPH]]*Tabuľka9[[#This Row],[Priemerný odber za mesiac]]</f>
        <v>0</v>
      </c>
      <c r="K2760" s="17" t="e">
        <f>Tabuľka9[[#This Row],[Cena za MJ s DPH]]*Tabuľka9[[#This Row],[Predpokladaný odber počas 6 mesiacov]]</f>
        <v>#REF!</v>
      </c>
      <c r="L2760" s="1">
        <v>647951</v>
      </c>
      <c r="M2760" t="e">
        <f>_xlfn.XLOOKUP(Tabuľka9[[#This Row],[IČO]],#REF!,#REF!)</f>
        <v>#REF!</v>
      </c>
      <c r="N2760" t="e">
        <f>_xlfn.XLOOKUP(Tabuľka9[[#This Row],[IČO]],#REF!,#REF!)</f>
        <v>#REF!</v>
      </c>
    </row>
    <row r="2761" spans="1:14" hidden="1" x14ac:dyDescent="0.35">
      <c r="A2761" t="s">
        <v>10</v>
      </c>
      <c r="B2761" t="s">
        <v>54</v>
      </c>
      <c r="C2761" t="s">
        <v>13</v>
      </c>
      <c r="E2761" s="10">
        <f>IF(COUNTIF(cis_DPH!$B$2:$B$84,B2761)&gt;0,D2761*1.1,IF(COUNTIF(cis_DPH!$B$85:$B$171,B2761)&gt;0,D2761*1.2,"chyba"))</f>
        <v>0</v>
      </c>
      <c r="G2761" s="16" t="e">
        <f>_xlfn.XLOOKUP(Tabuľka9[[#This Row],[položka]],#REF!,#REF!)</f>
        <v>#REF!</v>
      </c>
      <c r="I2761" s="15">
        <f>Tabuľka9[[#This Row],[Aktuálna cena v RZ s DPH]]*Tabuľka9[[#This Row],[Priemerný odber za mesiac]]</f>
        <v>0</v>
      </c>
      <c r="K2761" s="17" t="e">
        <f>Tabuľka9[[#This Row],[Cena za MJ s DPH]]*Tabuľka9[[#This Row],[Predpokladaný odber počas 6 mesiacov]]</f>
        <v>#REF!</v>
      </c>
      <c r="L2761" s="1">
        <v>647951</v>
      </c>
      <c r="M2761" t="e">
        <f>_xlfn.XLOOKUP(Tabuľka9[[#This Row],[IČO]],#REF!,#REF!)</f>
        <v>#REF!</v>
      </c>
      <c r="N2761" t="e">
        <f>_xlfn.XLOOKUP(Tabuľka9[[#This Row],[IČO]],#REF!,#REF!)</f>
        <v>#REF!</v>
      </c>
    </row>
    <row r="2762" spans="1:14" hidden="1" x14ac:dyDescent="0.35">
      <c r="A2762" t="s">
        <v>10</v>
      </c>
      <c r="B2762" t="s">
        <v>55</v>
      </c>
      <c r="C2762" t="s">
        <v>13</v>
      </c>
      <c r="D2762" s="9">
        <v>1.5</v>
      </c>
      <c r="E2762" s="10">
        <f>IF(COUNTIF(cis_DPH!$B$2:$B$84,B2762)&gt;0,D2762*1.1,IF(COUNTIF(cis_DPH!$B$85:$B$171,B2762)&gt;0,D2762*1.2,"chyba"))</f>
        <v>1.6500000000000001</v>
      </c>
      <c r="G2762" s="16" t="e">
        <f>_xlfn.XLOOKUP(Tabuľka9[[#This Row],[položka]],#REF!,#REF!)</f>
        <v>#REF!</v>
      </c>
      <c r="I2762" s="15">
        <f>Tabuľka9[[#This Row],[Aktuálna cena v RZ s DPH]]*Tabuľka9[[#This Row],[Priemerný odber za mesiac]]</f>
        <v>0</v>
      </c>
      <c r="J2762" t="s">
        <v>192</v>
      </c>
      <c r="K2762" s="17" t="e">
        <f>Tabuľka9[[#This Row],[Cena za MJ s DPH]]*Tabuľka9[[#This Row],[Predpokladaný odber počas 6 mesiacov]]</f>
        <v>#REF!</v>
      </c>
      <c r="L2762" s="1">
        <v>647951</v>
      </c>
      <c r="M2762" t="e">
        <f>_xlfn.XLOOKUP(Tabuľka9[[#This Row],[IČO]],#REF!,#REF!)</f>
        <v>#REF!</v>
      </c>
      <c r="N2762" t="e">
        <f>_xlfn.XLOOKUP(Tabuľka9[[#This Row],[IČO]],#REF!,#REF!)</f>
        <v>#REF!</v>
      </c>
    </row>
    <row r="2763" spans="1:14" hidden="1" x14ac:dyDescent="0.35">
      <c r="A2763" t="s">
        <v>10</v>
      </c>
      <c r="B2763" t="s">
        <v>56</v>
      </c>
      <c r="C2763" t="s">
        <v>13</v>
      </c>
      <c r="D2763" s="9">
        <v>1.1000000000000001</v>
      </c>
      <c r="E2763" s="10">
        <f>IF(COUNTIF(cis_DPH!$B$2:$B$84,B2763)&gt;0,D2763*1.1,IF(COUNTIF(cis_DPH!$B$85:$B$171,B2763)&gt;0,D2763*1.2,"chyba"))</f>
        <v>1.2100000000000002</v>
      </c>
      <c r="G2763" s="16" t="e">
        <f>_xlfn.XLOOKUP(Tabuľka9[[#This Row],[položka]],#REF!,#REF!)</f>
        <v>#REF!</v>
      </c>
      <c r="I2763" s="15">
        <f>Tabuľka9[[#This Row],[Aktuálna cena v RZ s DPH]]*Tabuľka9[[#This Row],[Priemerný odber za mesiac]]</f>
        <v>0</v>
      </c>
      <c r="J2763" t="s">
        <v>200</v>
      </c>
      <c r="K2763" s="17" t="e">
        <f>Tabuľka9[[#This Row],[Cena za MJ s DPH]]*Tabuľka9[[#This Row],[Predpokladaný odber počas 6 mesiacov]]</f>
        <v>#REF!</v>
      </c>
      <c r="L2763" s="1">
        <v>647951</v>
      </c>
      <c r="M2763" t="e">
        <f>_xlfn.XLOOKUP(Tabuľka9[[#This Row],[IČO]],#REF!,#REF!)</f>
        <v>#REF!</v>
      </c>
      <c r="N2763" t="e">
        <f>_xlfn.XLOOKUP(Tabuľka9[[#This Row],[IČO]],#REF!,#REF!)</f>
        <v>#REF!</v>
      </c>
    </row>
    <row r="2764" spans="1:14" hidden="1" x14ac:dyDescent="0.35">
      <c r="A2764" t="s">
        <v>10</v>
      </c>
      <c r="B2764" t="s">
        <v>57</v>
      </c>
      <c r="C2764" t="s">
        <v>13</v>
      </c>
      <c r="E2764" s="10">
        <f>IF(COUNTIF(cis_DPH!$B$2:$B$84,B2764)&gt;0,D2764*1.1,IF(COUNTIF(cis_DPH!$B$85:$B$171,B2764)&gt;0,D2764*1.2,"chyba"))</f>
        <v>0</v>
      </c>
      <c r="G2764" s="16" t="e">
        <f>_xlfn.XLOOKUP(Tabuľka9[[#This Row],[položka]],#REF!,#REF!)</f>
        <v>#REF!</v>
      </c>
      <c r="I2764" s="15">
        <f>Tabuľka9[[#This Row],[Aktuálna cena v RZ s DPH]]*Tabuľka9[[#This Row],[Priemerný odber za mesiac]]</f>
        <v>0</v>
      </c>
      <c r="K2764" s="17" t="e">
        <f>Tabuľka9[[#This Row],[Cena za MJ s DPH]]*Tabuľka9[[#This Row],[Predpokladaný odber počas 6 mesiacov]]</f>
        <v>#REF!</v>
      </c>
      <c r="L2764" s="1">
        <v>647951</v>
      </c>
      <c r="M2764" t="e">
        <f>_xlfn.XLOOKUP(Tabuľka9[[#This Row],[IČO]],#REF!,#REF!)</f>
        <v>#REF!</v>
      </c>
      <c r="N2764" t="e">
        <f>_xlfn.XLOOKUP(Tabuľka9[[#This Row],[IČO]],#REF!,#REF!)</f>
        <v>#REF!</v>
      </c>
    </row>
    <row r="2765" spans="1:14" hidden="1" x14ac:dyDescent="0.35">
      <c r="A2765" t="s">
        <v>10</v>
      </c>
      <c r="B2765" t="s">
        <v>58</v>
      </c>
      <c r="C2765" t="s">
        <v>13</v>
      </c>
      <c r="E2765" s="10">
        <f>IF(COUNTIF(cis_DPH!$B$2:$B$84,B2765)&gt;0,D2765*1.1,IF(COUNTIF(cis_DPH!$B$85:$B$171,B2765)&gt;0,D2765*1.2,"chyba"))</f>
        <v>0</v>
      </c>
      <c r="G2765" s="16" t="e">
        <f>_xlfn.XLOOKUP(Tabuľka9[[#This Row],[položka]],#REF!,#REF!)</f>
        <v>#REF!</v>
      </c>
      <c r="I2765" s="15">
        <f>Tabuľka9[[#This Row],[Aktuálna cena v RZ s DPH]]*Tabuľka9[[#This Row],[Priemerný odber za mesiac]]</f>
        <v>0</v>
      </c>
      <c r="K2765" s="17" t="e">
        <f>Tabuľka9[[#This Row],[Cena za MJ s DPH]]*Tabuľka9[[#This Row],[Predpokladaný odber počas 6 mesiacov]]</f>
        <v>#REF!</v>
      </c>
      <c r="L2765" s="1">
        <v>647951</v>
      </c>
      <c r="M2765" t="e">
        <f>_xlfn.XLOOKUP(Tabuľka9[[#This Row],[IČO]],#REF!,#REF!)</f>
        <v>#REF!</v>
      </c>
      <c r="N2765" t="e">
        <f>_xlfn.XLOOKUP(Tabuľka9[[#This Row],[IČO]],#REF!,#REF!)</f>
        <v>#REF!</v>
      </c>
    </row>
    <row r="2766" spans="1:14" hidden="1" x14ac:dyDescent="0.35">
      <c r="A2766" t="s">
        <v>10</v>
      </c>
      <c r="B2766" t="s">
        <v>59</v>
      </c>
      <c r="C2766" t="s">
        <v>13</v>
      </c>
      <c r="E2766" s="10">
        <f>IF(COUNTIF(cis_DPH!$B$2:$B$84,B2766)&gt;0,D2766*1.1,IF(COUNTIF(cis_DPH!$B$85:$B$171,B2766)&gt;0,D2766*1.2,"chyba"))</f>
        <v>0</v>
      </c>
      <c r="G2766" s="16" t="e">
        <f>_xlfn.XLOOKUP(Tabuľka9[[#This Row],[položka]],#REF!,#REF!)</f>
        <v>#REF!</v>
      </c>
      <c r="I2766" s="15">
        <f>Tabuľka9[[#This Row],[Aktuálna cena v RZ s DPH]]*Tabuľka9[[#This Row],[Priemerný odber za mesiac]]</f>
        <v>0</v>
      </c>
      <c r="K2766" s="17" t="e">
        <f>Tabuľka9[[#This Row],[Cena za MJ s DPH]]*Tabuľka9[[#This Row],[Predpokladaný odber počas 6 mesiacov]]</f>
        <v>#REF!</v>
      </c>
      <c r="L2766" s="1">
        <v>647951</v>
      </c>
      <c r="M2766" t="e">
        <f>_xlfn.XLOOKUP(Tabuľka9[[#This Row],[IČO]],#REF!,#REF!)</f>
        <v>#REF!</v>
      </c>
      <c r="N2766" t="e">
        <f>_xlfn.XLOOKUP(Tabuľka9[[#This Row],[IČO]],#REF!,#REF!)</f>
        <v>#REF!</v>
      </c>
    </row>
    <row r="2767" spans="1:14" hidden="1" x14ac:dyDescent="0.35">
      <c r="A2767" t="s">
        <v>10</v>
      </c>
      <c r="B2767" t="s">
        <v>60</v>
      </c>
      <c r="C2767" t="s">
        <v>13</v>
      </c>
      <c r="E2767" s="10">
        <f>IF(COUNTIF(cis_DPH!$B$2:$B$84,B2767)&gt;0,D2767*1.1,IF(COUNTIF(cis_DPH!$B$85:$B$171,B2767)&gt;0,D2767*1.2,"chyba"))</f>
        <v>0</v>
      </c>
      <c r="G2767" s="16" t="e">
        <f>_xlfn.XLOOKUP(Tabuľka9[[#This Row],[položka]],#REF!,#REF!)</f>
        <v>#REF!</v>
      </c>
      <c r="I2767" s="15">
        <f>Tabuľka9[[#This Row],[Aktuálna cena v RZ s DPH]]*Tabuľka9[[#This Row],[Priemerný odber za mesiac]]</f>
        <v>0</v>
      </c>
      <c r="K2767" s="17" t="e">
        <f>Tabuľka9[[#This Row],[Cena za MJ s DPH]]*Tabuľka9[[#This Row],[Predpokladaný odber počas 6 mesiacov]]</f>
        <v>#REF!</v>
      </c>
      <c r="L2767" s="1">
        <v>647951</v>
      </c>
      <c r="M2767" t="e">
        <f>_xlfn.XLOOKUP(Tabuľka9[[#This Row],[IČO]],#REF!,#REF!)</f>
        <v>#REF!</v>
      </c>
      <c r="N2767" t="e">
        <f>_xlfn.XLOOKUP(Tabuľka9[[#This Row],[IČO]],#REF!,#REF!)</f>
        <v>#REF!</v>
      </c>
    </row>
    <row r="2768" spans="1:14" hidden="1" x14ac:dyDescent="0.35">
      <c r="A2768" t="s">
        <v>10</v>
      </c>
      <c r="B2768" t="s">
        <v>61</v>
      </c>
      <c r="C2768" t="s">
        <v>19</v>
      </c>
      <c r="E2768" s="10">
        <f>IF(COUNTIF(cis_DPH!$B$2:$B$84,B2768)&gt;0,D2768*1.1,IF(COUNTIF(cis_DPH!$B$85:$B$171,B2768)&gt;0,D2768*1.2,"chyba"))</f>
        <v>0</v>
      </c>
      <c r="G2768" s="16" t="e">
        <f>_xlfn.XLOOKUP(Tabuľka9[[#This Row],[položka]],#REF!,#REF!)</f>
        <v>#REF!</v>
      </c>
      <c r="I2768" s="15">
        <f>Tabuľka9[[#This Row],[Aktuálna cena v RZ s DPH]]*Tabuľka9[[#This Row],[Priemerný odber za mesiac]]</f>
        <v>0</v>
      </c>
      <c r="K2768" s="17" t="e">
        <f>Tabuľka9[[#This Row],[Cena za MJ s DPH]]*Tabuľka9[[#This Row],[Predpokladaný odber počas 6 mesiacov]]</f>
        <v>#REF!</v>
      </c>
      <c r="L2768" s="1">
        <v>647951</v>
      </c>
      <c r="M2768" t="e">
        <f>_xlfn.XLOOKUP(Tabuľka9[[#This Row],[IČO]],#REF!,#REF!)</f>
        <v>#REF!</v>
      </c>
      <c r="N2768" t="e">
        <f>_xlfn.XLOOKUP(Tabuľka9[[#This Row],[IČO]],#REF!,#REF!)</f>
        <v>#REF!</v>
      </c>
    </row>
    <row r="2769" spans="1:14" hidden="1" x14ac:dyDescent="0.35">
      <c r="A2769" t="s">
        <v>10</v>
      </c>
      <c r="B2769" t="s">
        <v>62</v>
      </c>
      <c r="C2769" t="s">
        <v>13</v>
      </c>
      <c r="E2769" s="10">
        <f>IF(COUNTIF(cis_DPH!$B$2:$B$84,B2769)&gt;0,D2769*1.1,IF(COUNTIF(cis_DPH!$B$85:$B$171,B2769)&gt;0,D2769*1.2,"chyba"))</f>
        <v>0</v>
      </c>
      <c r="G2769" s="16" t="e">
        <f>_xlfn.XLOOKUP(Tabuľka9[[#This Row],[položka]],#REF!,#REF!)</f>
        <v>#REF!</v>
      </c>
      <c r="I2769" s="15">
        <f>Tabuľka9[[#This Row],[Aktuálna cena v RZ s DPH]]*Tabuľka9[[#This Row],[Priemerný odber za mesiac]]</f>
        <v>0</v>
      </c>
      <c r="K2769" s="17" t="e">
        <f>Tabuľka9[[#This Row],[Cena za MJ s DPH]]*Tabuľka9[[#This Row],[Predpokladaný odber počas 6 mesiacov]]</f>
        <v>#REF!</v>
      </c>
      <c r="L2769" s="1">
        <v>647951</v>
      </c>
      <c r="M2769" t="e">
        <f>_xlfn.XLOOKUP(Tabuľka9[[#This Row],[IČO]],#REF!,#REF!)</f>
        <v>#REF!</v>
      </c>
      <c r="N2769" t="e">
        <f>_xlfn.XLOOKUP(Tabuľka9[[#This Row],[IČO]],#REF!,#REF!)</f>
        <v>#REF!</v>
      </c>
    </row>
    <row r="2770" spans="1:14" hidden="1" x14ac:dyDescent="0.35">
      <c r="A2770" t="s">
        <v>10</v>
      </c>
      <c r="B2770" t="s">
        <v>63</v>
      </c>
      <c r="C2770" t="s">
        <v>13</v>
      </c>
      <c r="E2770" s="10">
        <f>IF(COUNTIF(cis_DPH!$B$2:$B$84,B2770)&gt;0,D2770*1.1,IF(COUNTIF(cis_DPH!$B$85:$B$171,B2770)&gt;0,D2770*1.2,"chyba"))</f>
        <v>0</v>
      </c>
      <c r="G2770" s="16" t="e">
        <f>_xlfn.XLOOKUP(Tabuľka9[[#This Row],[položka]],#REF!,#REF!)</f>
        <v>#REF!</v>
      </c>
      <c r="H2770">
        <v>1</v>
      </c>
      <c r="I2770" s="15">
        <f>Tabuľka9[[#This Row],[Aktuálna cena v RZ s DPH]]*Tabuľka9[[#This Row],[Priemerný odber za mesiac]]</f>
        <v>0</v>
      </c>
      <c r="J2770" t="s">
        <v>201</v>
      </c>
      <c r="K2770" s="17" t="e">
        <f>Tabuľka9[[#This Row],[Cena za MJ s DPH]]*Tabuľka9[[#This Row],[Predpokladaný odber počas 6 mesiacov]]</f>
        <v>#REF!</v>
      </c>
      <c r="L2770" s="1">
        <v>647951</v>
      </c>
      <c r="M2770" t="e">
        <f>_xlfn.XLOOKUP(Tabuľka9[[#This Row],[IČO]],#REF!,#REF!)</f>
        <v>#REF!</v>
      </c>
      <c r="N2770" t="e">
        <f>_xlfn.XLOOKUP(Tabuľka9[[#This Row],[IČO]],#REF!,#REF!)</f>
        <v>#REF!</v>
      </c>
    </row>
    <row r="2771" spans="1:14" hidden="1" x14ac:dyDescent="0.35">
      <c r="A2771" t="s">
        <v>10</v>
      </c>
      <c r="B2771" t="s">
        <v>64</v>
      </c>
      <c r="C2771" t="s">
        <v>19</v>
      </c>
      <c r="D2771" s="9">
        <v>0.75</v>
      </c>
      <c r="E2771" s="10">
        <f>IF(COUNTIF(cis_DPH!$B$2:$B$84,B2771)&gt;0,D2771*1.1,IF(COUNTIF(cis_DPH!$B$85:$B$171,B2771)&gt;0,D2771*1.2,"chyba"))</f>
        <v>0.82500000000000007</v>
      </c>
      <c r="G2771" s="16" t="e">
        <f>_xlfn.XLOOKUP(Tabuľka9[[#This Row],[položka]],#REF!,#REF!)</f>
        <v>#REF!</v>
      </c>
      <c r="H2771">
        <v>20</v>
      </c>
      <c r="I2771" s="15">
        <f>Tabuľka9[[#This Row],[Aktuálna cena v RZ s DPH]]*Tabuľka9[[#This Row],[Priemerný odber za mesiac]]</f>
        <v>16.5</v>
      </c>
      <c r="J2771" t="s">
        <v>202</v>
      </c>
      <c r="K2771" s="17" t="e">
        <f>Tabuľka9[[#This Row],[Cena za MJ s DPH]]*Tabuľka9[[#This Row],[Predpokladaný odber počas 6 mesiacov]]</f>
        <v>#REF!</v>
      </c>
      <c r="L2771" s="1">
        <v>647951</v>
      </c>
      <c r="M2771" t="e">
        <f>_xlfn.XLOOKUP(Tabuľka9[[#This Row],[IČO]],#REF!,#REF!)</f>
        <v>#REF!</v>
      </c>
      <c r="N2771" t="e">
        <f>_xlfn.XLOOKUP(Tabuľka9[[#This Row],[IČO]],#REF!,#REF!)</f>
        <v>#REF!</v>
      </c>
    </row>
    <row r="2772" spans="1:14" hidden="1" x14ac:dyDescent="0.35">
      <c r="A2772" t="s">
        <v>10</v>
      </c>
      <c r="B2772" t="s">
        <v>65</v>
      </c>
      <c r="C2772" t="s">
        <v>19</v>
      </c>
      <c r="E2772" s="10">
        <f>IF(COUNTIF(cis_DPH!$B$2:$B$84,B2772)&gt;0,D2772*1.1,IF(COUNTIF(cis_DPH!$B$85:$B$171,B2772)&gt;0,D2772*1.2,"chyba"))</f>
        <v>0</v>
      </c>
      <c r="G2772" s="16" t="e">
        <f>_xlfn.XLOOKUP(Tabuľka9[[#This Row],[položka]],#REF!,#REF!)</f>
        <v>#REF!</v>
      </c>
      <c r="I2772" s="15">
        <f>Tabuľka9[[#This Row],[Aktuálna cena v RZ s DPH]]*Tabuľka9[[#This Row],[Priemerný odber za mesiac]]</f>
        <v>0</v>
      </c>
      <c r="K2772" s="17" t="e">
        <f>Tabuľka9[[#This Row],[Cena za MJ s DPH]]*Tabuľka9[[#This Row],[Predpokladaný odber počas 6 mesiacov]]</f>
        <v>#REF!</v>
      </c>
      <c r="L2772" s="1">
        <v>647951</v>
      </c>
      <c r="M2772" t="e">
        <f>_xlfn.XLOOKUP(Tabuľka9[[#This Row],[IČO]],#REF!,#REF!)</f>
        <v>#REF!</v>
      </c>
      <c r="N2772" t="e">
        <f>_xlfn.XLOOKUP(Tabuľka9[[#This Row],[IČO]],#REF!,#REF!)</f>
        <v>#REF!</v>
      </c>
    </row>
    <row r="2773" spans="1:14" hidden="1" x14ac:dyDescent="0.35">
      <c r="A2773" t="s">
        <v>10</v>
      </c>
      <c r="B2773" t="s">
        <v>66</v>
      </c>
      <c r="C2773" t="s">
        <v>19</v>
      </c>
      <c r="E2773" s="10">
        <f>IF(COUNTIF(cis_DPH!$B$2:$B$84,B2773)&gt;0,D2773*1.1,IF(COUNTIF(cis_DPH!$B$85:$B$171,B2773)&gt;0,D2773*1.2,"chyba"))</f>
        <v>0</v>
      </c>
      <c r="G2773" s="16" t="e">
        <f>_xlfn.XLOOKUP(Tabuľka9[[#This Row],[položka]],#REF!,#REF!)</f>
        <v>#REF!</v>
      </c>
      <c r="I2773" s="15">
        <f>Tabuľka9[[#This Row],[Aktuálna cena v RZ s DPH]]*Tabuľka9[[#This Row],[Priemerný odber za mesiac]]</f>
        <v>0</v>
      </c>
      <c r="K2773" s="17" t="e">
        <f>Tabuľka9[[#This Row],[Cena za MJ s DPH]]*Tabuľka9[[#This Row],[Predpokladaný odber počas 6 mesiacov]]</f>
        <v>#REF!</v>
      </c>
      <c r="L2773" s="1">
        <v>647951</v>
      </c>
      <c r="M2773" t="e">
        <f>_xlfn.XLOOKUP(Tabuľka9[[#This Row],[IČO]],#REF!,#REF!)</f>
        <v>#REF!</v>
      </c>
      <c r="N2773" t="e">
        <f>_xlfn.XLOOKUP(Tabuľka9[[#This Row],[IČO]],#REF!,#REF!)</f>
        <v>#REF!</v>
      </c>
    </row>
    <row r="2774" spans="1:14" hidden="1" x14ac:dyDescent="0.35">
      <c r="A2774" t="s">
        <v>10</v>
      </c>
      <c r="B2774" t="s">
        <v>67</v>
      </c>
      <c r="C2774" t="s">
        <v>13</v>
      </c>
      <c r="E2774" s="10">
        <f>IF(COUNTIF(cis_DPH!$B$2:$B$84,B2774)&gt;0,D2774*1.1,IF(COUNTIF(cis_DPH!$B$85:$B$171,B2774)&gt;0,D2774*1.2,"chyba"))</f>
        <v>0</v>
      </c>
      <c r="G2774" s="16" t="e">
        <f>_xlfn.XLOOKUP(Tabuľka9[[#This Row],[položka]],#REF!,#REF!)</f>
        <v>#REF!</v>
      </c>
      <c r="I2774" s="15">
        <f>Tabuľka9[[#This Row],[Aktuálna cena v RZ s DPH]]*Tabuľka9[[#This Row],[Priemerný odber za mesiac]]</f>
        <v>0</v>
      </c>
      <c r="K2774" s="17" t="e">
        <f>Tabuľka9[[#This Row],[Cena za MJ s DPH]]*Tabuľka9[[#This Row],[Predpokladaný odber počas 6 mesiacov]]</f>
        <v>#REF!</v>
      </c>
      <c r="L2774" s="1">
        <v>647951</v>
      </c>
      <c r="M2774" t="e">
        <f>_xlfn.XLOOKUP(Tabuľka9[[#This Row],[IČO]],#REF!,#REF!)</f>
        <v>#REF!</v>
      </c>
      <c r="N2774" t="e">
        <f>_xlfn.XLOOKUP(Tabuľka9[[#This Row],[IČO]],#REF!,#REF!)</f>
        <v>#REF!</v>
      </c>
    </row>
    <row r="2775" spans="1:14" hidden="1" x14ac:dyDescent="0.35">
      <c r="A2775" t="s">
        <v>10</v>
      </c>
      <c r="B2775" t="s">
        <v>68</v>
      </c>
      <c r="C2775" t="s">
        <v>13</v>
      </c>
      <c r="D2775" s="9">
        <v>1.2</v>
      </c>
      <c r="E2775" s="10">
        <f>IF(COUNTIF(cis_DPH!$B$2:$B$84,B2775)&gt;0,D2775*1.1,IF(COUNTIF(cis_DPH!$B$85:$B$171,B2775)&gt;0,D2775*1.2,"chyba"))</f>
        <v>1.32</v>
      </c>
      <c r="G2775" s="16" t="e">
        <f>_xlfn.XLOOKUP(Tabuľka9[[#This Row],[položka]],#REF!,#REF!)</f>
        <v>#REF!</v>
      </c>
      <c r="H2775">
        <v>60</v>
      </c>
      <c r="I2775" s="15">
        <f>Tabuľka9[[#This Row],[Aktuálna cena v RZ s DPH]]*Tabuľka9[[#This Row],[Priemerný odber za mesiac]]</f>
        <v>79.2</v>
      </c>
      <c r="J2775" t="s">
        <v>203</v>
      </c>
      <c r="K2775" s="17" t="e">
        <f>Tabuľka9[[#This Row],[Cena za MJ s DPH]]*Tabuľka9[[#This Row],[Predpokladaný odber počas 6 mesiacov]]</f>
        <v>#REF!</v>
      </c>
      <c r="L2775" s="1">
        <v>647951</v>
      </c>
      <c r="M2775" t="e">
        <f>_xlfn.XLOOKUP(Tabuľka9[[#This Row],[IČO]],#REF!,#REF!)</f>
        <v>#REF!</v>
      </c>
      <c r="N2775" t="e">
        <f>_xlfn.XLOOKUP(Tabuľka9[[#This Row],[IČO]],#REF!,#REF!)</f>
        <v>#REF!</v>
      </c>
    </row>
    <row r="2776" spans="1:14" hidden="1" x14ac:dyDescent="0.35">
      <c r="A2776" t="s">
        <v>10</v>
      </c>
      <c r="B2776" t="s">
        <v>69</v>
      </c>
      <c r="C2776" t="s">
        <v>13</v>
      </c>
      <c r="E2776" s="10">
        <f>IF(COUNTIF(cis_DPH!$B$2:$B$84,B2776)&gt;0,D2776*1.1,IF(COUNTIF(cis_DPH!$B$85:$B$171,B2776)&gt;0,D2776*1.2,"chyba"))</f>
        <v>0</v>
      </c>
      <c r="G2776" s="16" t="e">
        <f>_xlfn.XLOOKUP(Tabuľka9[[#This Row],[položka]],#REF!,#REF!)</f>
        <v>#REF!</v>
      </c>
      <c r="I2776" s="15">
        <f>Tabuľka9[[#This Row],[Aktuálna cena v RZ s DPH]]*Tabuľka9[[#This Row],[Priemerný odber za mesiac]]</f>
        <v>0</v>
      </c>
      <c r="K2776" s="17" t="e">
        <f>Tabuľka9[[#This Row],[Cena za MJ s DPH]]*Tabuľka9[[#This Row],[Predpokladaný odber počas 6 mesiacov]]</f>
        <v>#REF!</v>
      </c>
      <c r="L2776" s="1">
        <v>647951</v>
      </c>
      <c r="M2776" t="e">
        <f>_xlfn.XLOOKUP(Tabuľka9[[#This Row],[IČO]],#REF!,#REF!)</f>
        <v>#REF!</v>
      </c>
      <c r="N2776" t="e">
        <f>_xlfn.XLOOKUP(Tabuľka9[[#This Row],[IČO]],#REF!,#REF!)</f>
        <v>#REF!</v>
      </c>
    </row>
    <row r="2777" spans="1:14" hidden="1" x14ac:dyDescent="0.35">
      <c r="A2777" t="s">
        <v>10</v>
      </c>
      <c r="B2777" t="s">
        <v>70</v>
      </c>
      <c r="C2777" t="s">
        <v>13</v>
      </c>
      <c r="E2777" s="10">
        <f>IF(COUNTIF(cis_DPH!$B$2:$B$84,B2777)&gt;0,D2777*1.1,IF(COUNTIF(cis_DPH!$B$85:$B$171,B2777)&gt;0,D2777*1.2,"chyba"))</f>
        <v>0</v>
      </c>
      <c r="G2777" s="16" t="e">
        <f>_xlfn.XLOOKUP(Tabuľka9[[#This Row],[položka]],#REF!,#REF!)</f>
        <v>#REF!</v>
      </c>
      <c r="I2777" s="15">
        <f>Tabuľka9[[#This Row],[Aktuálna cena v RZ s DPH]]*Tabuľka9[[#This Row],[Priemerný odber za mesiac]]</f>
        <v>0</v>
      </c>
      <c r="K2777" s="17" t="e">
        <f>Tabuľka9[[#This Row],[Cena za MJ s DPH]]*Tabuľka9[[#This Row],[Predpokladaný odber počas 6 mesiacov]]</f>
        <v>#REF!</v>
      </c>
      <c r="L2777" s="1">
        <v>647951</v>
      </c>
      <c r="M2777" t="e">
        <f>_xlfn.XLOOKUP(Tabuľka9[[#This Row],[IČO]],#REF!,#REF!)</f>
        <v>#REF!</v>
      </c>
      <c r="N2777" t="e">
        <f>_xlfn.XLOOKUP(Tabuľka9[[#This Row],[IČO]],#REF!,#REF!)</f>
        <v>#REF!</v>
      </c>
    </row>
    <row r="2778" spans="1:14" hidden="1" x14ac:dyDescent="0.35">
      <c r="A2778" t="s">
        <v>10</v>
      </c>
      <c r="B2778" t="s">
        <v>71</v>
      </c>
      <c r="C2778" t="s">
        <v>13</v>
      </c>
      <c r="E2778" s="10">
        <f>IF(COUNTIF(cis_DPH!$B$2:$B$84,B2778)&gt;0,D2778*1.1,IF(COUNTIF(cis_DPH!$B$85:$B$171,B2778)&gt;0,D2778*1.2,"chyba"))</f>
        <v>0</v>
      </c>
      <c r="G2778" s="16" t="e">
        <f>_xlfn.XLOOKUP(Tabuľka9[[#This Row],[položka]],#REF!,#REF!)</f>
        <v>#REF!</v>
      </c>
      <c r="I2778" s="15">
        <f>Tabuľka9[[#This Row],[Aktuálna cena v RZ s DPH]]*Tabuľka9[[#This Row],[Priemerný odber za mesiac]]</f>
        <v>0</v>
      </c>
      <c r="K2778" s="17" t="e">
        <f>Tabuľka9[[#This Row],[Cena za MJ s DPH]]*Tabuľka9[[#This Row],[Predpokladaný odber počas 6 mesiacov]]</f>
        <v>#REF!</v>
      </c>
      <c r="L2778" s="1">
        <v>647951</v>
      </c>
      <c r="M2778" t="e">
        <f>_xlfn.XLOOKUP(Tabuľka9[[#This Row],[IČO]],#REF!,#REF!)</f>
        <v>#REF!</v>
      </c>
      <c r="N2778" t="e">
        <f>_xlfn.XLOOKUP(Tabuľka9[[#This Row],[IČO]],#REF!,#REF!)</f>
        <v>#REF!</v>
      </c>
    </row>
    <row r="2779" spans="1:14" hidden="1" x14ac:dyDescent="0.35">
      <c r="A2779" t="s">
        <v>10</v>
      </c>
      <c r="B2779" t="s">
        <v>72</v>
      </c>
      <c r="C2779" t="s">
        <v>13</v>
      </c>
      <c r="E2779" s="10">
        <f>IF(COUNTIF(cis_DPH!$B$2:$B$84,B2779)&gt;0,D2779*1.1,IF(COUNTIF(cis_DPH!$B$85:$B$171,B2779)&gt;0,D2779*1.2,"chyba"))</f>
        <v>0</v>
      </c>
      <c r="G2779" s="16" t="e">
        <f>_xlfn.XLOOKUP(Tabuľka9[[#This Row],[položka]],#REF!,#REF!)</f>
        <v>#REF!</v>
      </c>
      <c r="I2779" s="15">
        <f>Tabuľka9[[#This Row],[Aktuálna cena v RZ s DPH]]*Tabuľka9[[#This Row],[Priemerný odber za mesiac]]</f>
        <v>0</v>
      </c>
      <c r="K2779" s="17" t="e">
        <f>Tabuľka9[[#This Row],[Cena za MJ s DPH]]*Tabuľka9[[#This Row],[Predpokladaný odber počas 6 mesiacov]]</f>
        <v>#REF!</v>
      </c>
      <c r="L2779" s="1">
        <v>647951</v>
      </c>
      <c r="M2779" t="e">
        <f>_xlfn.XLOOKUP(Tabuľka9[[#This Row],[IČO]],#REF!,#REF!)</f>
        <v>#REF!</v>
      </c>
      <c r="N2779" t="e">
        <f>_xlfn.XLOOKUP(Tabuľka9[[#This Row],[IČO]],#REF!,#REF!)</f>
        <v>#REF!</v>
      </c>
    </row>
    <row r="2780" spans="1:14" hidden="1" x14ac:dyDescent="0.35">
      <c r="A2780" t="s">
        <v>10</v>
      </c>
      <c r="B2780" t="s">
        <v>73</v>
      </c>
      <c r="C2780" t="s">
        <v>13</v>
      </c>
      <c r="E2780" s="10">
        <f>IF(COUNTIF(cis_DPH!$B$2:$B$84,B2780)&gt;0,D2780*1.1,IF(COUNTIF(cis_DPH!$B$85:$B$171,B2780)&gt;0,D2780*1.2,"chyba"))</f>
        <v>0</v>
      </c>
      <c r="G2780" s="16" t="e">
        <f>_xlfn.XLOOKUP(Tabuľka9[[#This Row],[položka]],#REF!,#REF!)</f>
        <v>#REF!</v>
      </c>
      <c r="I2780" s="15">
        <f>Tabuľka9[[#This Row],[Aktuálna cena v RZ s DPH]]*Tabuľka9[[#This Row],[Priemerný odber za mesiac]]</f>
        <v>0</v>
      </c>
      <c r="K2780" s="17" t="e">
        <f>Tabuľka9[[#This Row],[Cena za MJ s DPH]]*Tabuľka9[[#This Row],[Predpokladaný odber počas 6 mesiacov]]</f>
        <v>#REF!</v>
      </c>
      <c r="L2780" s="1">
        <v>647951</v>
      </c>
      <c r="M2780" t="e">
        <f>_xlfn.XLOOKUP(Tabuľka9[[#This Row],[IČO]],#REF!,#REF!)</f>
        <v>#REF!</v>
      </c>
      <c r="N2780" t="e">
        <f>_xlfn.XLOOKUP(Tabuľka9[[#This Row],[IČO]],#REF!,#REF!)</f>
        <v>#REF!</v>
      </c>
    </row>
    <row r="2781" spans="1:14" hidden="1" x14ac:dyDescent="0.35">
      <c r="A2781" t="s">
        <v>10</v>
      </c>
      <c r="B2781" t="s">
        <v>74</v>
      </c>
      <c r="C2781" t="s">
        <v>13</v>
      </c>
      <c r="D2781" s="9">
        <v>0.45</v>
      </c>
      <c r="E2781" s="10">
        <f>IF(COUNTIF(cis_DPH!$B$2:$B$84,B2781)&gt;0,D2781*1.1,IF(COUNTIF(cis_DPH!$B$85:$B$171,B2781)&gt;0,D2781*1.2,"chyba"))</f>
        <v>0.49500000000000005</v>
      </c>
      <c r="G2781" s="16" t="e">
        <f>_xlfn.XLOOKUP(Tabuľka9[[#This Row],[položka]],#REF!,#REF!)</f>
        <v>#REF!</v>
      </c>
      <c r="H2781">
        <v>300</v>
      </c>
      <c r="I2781" s="15">
        <f>Tabuľka9[[#This Row],[Aktuálna cena v RZ s DPH]]*Tabuľka9[[#This Row],[Priemerný odber za mesiac]]</f>
        <v>148.50000000000003</v>
      </c>
      <c r="J2781" t="s">
        <v>204</v>
      </c>
      <c r="K2781" s="17" t="e">
        <f>Tabuľka9[[#This Row],[Cena za MJ s DPH]]*Tabuľka9[[#This Row],[Predpokladaný odber počas 6 mesiacov]]</f>
        <v>#REF!</v>
      </c>
      <c r="L2781" s="1">
        <v>647951</v>
      </c>
      <c r="M2781" t="e">
        <f>_xlfn.XLOOKUP(Tabuľka9[[#This Row],[IČO]],#REF!,#REF!)</f>
        <v>#REF!</v>
      </c>
      <c r="N2781" t="e">
        <f>_xlfn.XLOOKUP(Tabuľka9[[#This Row],[IČO]],#REF!,#REF!)</f>
        <v>#REF!</v>
      </c>
    </row>
    <row r="2782" spans="1:14" hidden="1" x14ac:dyDescent="0.35">
      <c r="A2782" t="s">
        <v>10</v>
      </c>
      <c r="B2782" t="s">
        <v>75</v>
      </c>
      <c r="C2782" t="s">
        <v>13</v>
      </c>
      <c r="D2782" s="9">
        <v>0.38</v>
      </c>
      <c r="E2782" s="10">
        <f>IF(COUNTIF(cis_DPH!$B$2:$B$84,B2782)&gt;0,D2782*1.1,IF(COUNTIF(cis_DPH!$B$85:$B$171,B2782)&gt;0,D2782*1.2,"chyba"))</f>
        <v>0.41800000000000004</v>
      </c>
      <c r="G2782" s="16" t="e">
        <f>_xlfn.XLOOKUP(Tabuľka9[[#This Row],[položka]],#REF!,#REF!)</f>
        <v>#REF!</v>
      </c>
      <c r="H2782">
        <v>700</v>
      </c>
      <c r="I2782" s="15">
        <f>Tabuľka9[[#This Row],[Aktuálna cena v RZ s DPH]]*Tabuľka9[[#This Row],[Priemerný odber za mesiac]]</f>
        <v>292.60000000000002</v>
      </c>
      <c r="J2782" t="s">
        <v>205</v>
      </c>
      <c r="K2782" s="17" t="e">
        <f>Tabuľka9[[#This Row],[Cena za MJ s DPH]]*Tabuľka9[[#This Row],[Predpokladaný odber počas 6 mesiacov]]</f>
        <v>#REF!</v>
      </c>
      <c r="L2782" s="1">
        <v>647951</v>
      </c>
      <c r="M2782" t="e">
        <f>_xlfn.XLOOKUP(Tabuľka9[[#This Row],[IČO]],#REF!,#REF!)</f>
        <v>#REF!</v>
      </c>
      <c r="N2782" t="e">
        <f>_xlfn.XLOOKUP(Tabuľka9[[#This Row],[IČO]],#REF!,#REF!)</f>
        <v>#REF!</v>
      </c>
    </row>
    <row r="2783" spans="1:14" hidden="1" x14ac:dyDescent="0.35">
      <c r="A2783" t="s">
        <v>10</v>
      </c>
      <c r="B2783" t="s">
        <v>76</v>
      </c>
      <c r="C2783" t="s">
        <v>13</v>
      </c>
      <c r="E2783" s="10">
        <f>IF(COUNTIF(cis_DPH!$B$2:$B$84,B2783)&gt;0,D2783*1.1,IF(COUNTIF(cis_DPH!$B$85:$B$171,B2783)&gt;0,D2783*1.2,"chyba"))</f>
        <v>0</v>
      </c>
      <c r="G2783" s="16" t="e">
        <f>_xlfn.XLOOKUP(Tabuľka9[[#This Row],[položka]],#REF!,#REF!)</f>
        <v>#REF!</v>
      </c>
      <c r="I2783" s="15">
        <f>Tabuľka9[[#This Row],[Aktuálna cena v RZ s DPH]]*Tabuľka9[[#This Row],[Priemerný odber za mesiac]]</f>
        <v>0</v>
      </c>
      <c r="K2783" s="17" t="e">
        <f>Tabuľka9[[#This Row],[Cena za MJ s DPH]]*Tabuľka9[[#This Row],[Predpokladaný odber počas 6 mesiacov]]</f>
        <v>#REF!</v>
      </c>
      <c r="L2783" s="1">
        <v>647951</v>
      </c>
      <c r="M2783" t="e">
        <f>_xlfn.XLOOKUP(Tabuľka9[[#This Row],[IČO]],#REF!,#REF!)</f>
        <v>#REF!</v>
      </c>
      <c r="N2783" t="e">
        <f>_xlfn.XLOOKUP(Tabuľka9[[#This Row],[IČO]],#REF!,#REF!)</f>
        <v>#REF!</v>
      </c>
    </row>
    <row r="2784" spans="1:14" hidden="1" x14ac:dyDescent="0.35">
      <c r="A2784" t="s">
        <v>10</v>
      </c>
      <c r="B2784" t="s">
        <v>77</v>
      </c>
      <c r="C2784" t="s">
        <v>13</v>
      </c>
      <c r="E2784" s="10">
        <f>IF(COUNTIF(cis_DPH!$B$2:$B$84,B2784)&gt;0,D2784*1.1,IF(COUNTIF(cis_DPH!$B$85:$B$171,B2784)&gt;0,D2784*1.2,"chyba"))</f>
        <v>0</v>
      </c>
      <c r="G2784" s="16" t="e">
        <f>_xlfn.XLOOKUP(Tabuľka9[[#This Row],[položka]],#REF!,#REF!)</f>
        <v>#REF!</v>
      </c>
      <c r="I2784" s="15">
        <f>Tabuľka9[[#This Row],[Aktuálna cena v RZ s DPH]]*Tabuľka9[[#This Row],[Priemerný odber za mesiac]]</f>
        <v>0</v>
      </c>
      <c r="K2784" s="17" t="e">
        <f>Tabuľka9[[#This Row],[Cena za MJ s DPH]]*Tabuľka9[[#This Row],[Predpokladaný odber počas 6 mesiacov]]</f>
        <v>#REF!</v>
      </c>
      <c r="L2784" s="1">
        <v>647951</v>
      </c>
      <c r="M2784" t="e">
        <f>_xlfn.XLOOKUP(Tabuľka9[[#This Row],[IČO]],#REF!,#REF!)</f>
        <v>#REF!</v>
      </c>
      <c r="N2784" t="e">
        <f>_xlfn.XLOOKUP(Tabuľka9[[#This Row],[IČO]],#REF!,#REF!)</f>
        <v>#REF!</v>
      </c>
    </row>
    <row r="2785" spans="1:14" hidden="1" x14ac:dyDescent="0.35">
      <c r="A2785" t="s">
        <v>10</v>
      </c>
      <c r="B2785" t="s">
        <v>78</v>
      </c>
      <c r="C2785" t="s">
        <v>13</v>
      </c>
      <c r="E2785" s="10">
        <f>IF(COUNTIF(cis_DPH!$B$2:$B$84,B2785)&gt;0,D2785*1.1,IF(COUNTIF(cis_DPH!$B$85:$B$171,B2785)&gt;0,D2785*1.2,"chyba"))</f>
        <v>0</v>
      </c>
      <c r="G2785" s="16" t="e">
        <f>_xlfn.XLOOKUP(Tabuľka9[[#This Row],[položka]],#REF!,#REF!)</f>
        <v>#REF!</v>
      </c>
      <c r="I2785" s="15">
        <f>Tabuľka9[[#This Row],[Aktuálna cena v RZ s DPH]]*Tabuľka9[[#This Row],[Priemerný odber za mesiac]]</f>
        <v>0</v>
      </c>
      <c r="K2785" s="17" t="e">
        <f>Tabuľka9[[#This Row],[Cena za MJ s DPH]]*Tabuľka9[[#This Row],[Predpokladaný odber počas 6 mesiacov]]</f>
        <v>#REF!</v>
      </c>
      <c r="L2785" s="1">
        <v>647951</v>
      </c>
      <c r="M2785" t="e">
        <f>_xlfn.XLOOKUP(Tabuľka9[[#This Row],[IČO]],#REF!,#REF!)</f>
        <v>#REF!</v>
      </c>
      <c r="N2785" t="e">
        <f>_xlfn.XLOOKUP(Tabuľka9[[#This Row],[IČO]],#REF!,#REF!)</f>
        <v>#REF!</v>
      </c>
    </row>
    <row r="2786" spans="1:14" hidden="1" x14ac:dyDescent="0.35">
      <c r="A2786" t="s">
        <v>10</v>
      </c>
      <c r="B2786" t="s">
        <v>79</v>
      </c>
      <c r="C2786" t="s">
        <v>13</v>
      </c>
      <c r="E2786" s="10">
        <f>IF(COUNTIF(cis_DPH!$B$2:$B$84,B2786)&gt;0,D2786*1.1,IF(COUNTIF(cis_DPH!$B$85:$B$171,B2786)&gt;0,D2786*1.2,"chyba"))</f>
        <v>0</v>
      </c>
      <c r="G2786" s="16" t="e">
        <f>_xlfn.XLOOKUP(Tabuľka9[[#This Row],[položka]],#REF!,#REF!)</f>
        <v>#REF!</v>
      </c>
      <c r="I2786" s="15">
        <f>Tabuľka9[[#This Row],[Aktuálna cena v RZ s DPH]]*Tabuľka9[[#This Row],[Priemerný odber za mesiac]]</f>
        <v>0</v>
      </c>
      <c r="K2786" s="17" t="e">
        <f>Tabuľka9[[#This Row],[Cena za MJ s DPH]]*Tabuľka9[[#This Row],[Predpokladaný odber počas 6 mesiacov]]</f>
        <v>#REF!</v>
      </c>
      <c r="L2786" s="1">
        <v>647951</v>
      </c>
      <c r="M2786" t="e">
        <f>_xlfn.XLOOKUP(Tabuľka9[[#This Row],[IČO]],#REF!,#REF!)</f>
        <v>#REF!</v>
      </c>
      <c r="N2786" t="e">
        <f>_xlfn.XLOOKUP(Tabuľka9[[#This Row],[IČO]],#REF!,#REF!)</f>
        <v>#REF!</v>
      </c>
    </row>
    <row r="2787" spans="1:14" hidden="1" x14ac:dyDescent="0.35">
      <c r="A2787" t="s">
        <v>10</v>
      </c>
      <c r="B2787" t="s">
        <v>80</v>
      </c>
      <c r="C2787" t="s">
        <v>13</v>
      </c>
      <c r="E2787" s="10">
        <f>IF(COUNTIF(cis_DPH!$B$2:$B$84,B2787)&gt;0,D2787*1.1,IF(COUNTIF(cis_DPH!$B$85:$B$171,B2787)&gt;0,D2787*1.2,"chyba"))</f>
        <v>0</v>
      </c>
      <c r="G2787" s="16" t="e">
        <f>_xlfn.XLOOKUP(Tabuľka9[[#This Row],[položka]],#REF!,#REF!)</f>
        <v>#REF!</v>
      </c>
      <c r="I2787" s="15">
        <f>Tabuľka9[[#This Row],[Aktuálna cena v RZ s DPH]]*Tabuľka9[[#This Row],[Priemerný odber za mesiac]]</f>
        <v>0</v>
      </c>
      <c r="K2787" s="17" t="e">
        <f>Tabuľka9[[#This Row],[Cena za MJ s DPH]]*Tabuľka9[[#This Row],[Predpokladaný odber počas 6 mesiacov]]</f>
        <v>#REF!</v>
      </c>
      <c r="L2787" s="1">
        <v>647951</v>
      </c>
      <c r="M2787" t="e">
        <f>_xlfn.XLOOKUP(Tabuľka9[[#This Row],[IČO]],#REF!,#REF!)</f>
        <v>#REF!</v>
      </c>
      <c r="N2787" t="e">
        <f>_xlfn.XLOOKUP(Tabuľka9[[#This Row],[IČO]],#REF!,#REF!)</f>
        <v>#REF!</v>
      </c>
    </row>
    <row r="2788" spans="1:14" hidden="1" x14ac:dyDescent="0.35">
      <c r="A2788" t="s">
        <v>81</v>
      </c>
      <c r="B2788" t="s">
        <v>82</v>
      </c>
      <c r="C2788" t="s">
        <v>19</v>
      </c>
      <c r="E2788" s="10">
        <f>IF(COUNTIF(cis_DPH!$B$2:$B$84,B2788)&gt;0,D2788*1.1,IF(COUNTIF(cis_DPH!$B$85:$B$171,B2788)&gt;0,D2788*1.2,"chyba"))</f>
        <v>0</v>
      </c>
      <c r="G2788" s="16" t="e">
        <f>_xlfn.XLOOKUP(Tabuľka9[[#This Row],[položka]],#REF!,#REF!)</f>
        <v>#REF!</v>
      </c>
      <c r="I2788" s="15">
        <f>Tabuľka9[[#This Row],[Aktuálna cena v RZ s DPH]]*Tabuľka9[[#This Row],[Priemerný odber za mesiac]]</f>
        <v>0</v>
      </c>
      <c r="K2788" s="17" t="e">
        <f>Tabuľka9[[#This Row],[Cena za MJ s DPH]]*Tabuľka9[[#This Row],[Predpokladaný odber počas 6 mesiacov]]</f>
        <v>#REF!</v>
      </c>
      <c r="L2788" s="1">
        <v>647951</v>
      </c>
      <c r="M2788" t="e">
        <f>_xlfn.XLOOKUP(Tabuľka9[[#This Row],[IČO]],#REF!,#REF!)</f>
        <v>#REF!</v>
      </c>
      <c r="N2788" t="e">
        <f>_xlfn.XLOOKUP(Tabuľka9[[#This Row],[IČO]],#REF!,#REF!)</f>
        <v>#REF!</v>
      </c>
    </row>
    <row r="2789" spans="1:14" hidden="1" x14ac:dyDescent="0.35">
      <c r="A2789" t="s">
        <v>81</v>
      </c>
      <c r="B2789" t="s">
        <v>83</v>
      </c>
      <c r="C2789" t="s">
        <v>19</v>
      </c>
      <c r="D2789" s="9">
        <v>0.13</v>
      </c>
      <c r="E2789" s="10">
        <f>IF(COUNTIF(cis_DPH!$B$2:$B$84,B2789)&gt;0,D2789*1.1,IF(COUNTIF(cis_DPH!$B$85:$B$171,B2789)&gt;0,D2789*1.2,"chyba"))</f>
        <v>0.156</v>
      </c>
      <c r="G2789" s="16" t="e">
        <f>_xlfn.XLOOKUP(Tabuľka9[[#This Row],[položka]],#REF!,#REF!)</f>
        <v>#REF!</v>
      </c>
      <c r="H2789">
        <v>500</v>
      </c>
      <c r="I2789" s="15">
        <f>Tabuľka9[[#This Row],[Aktuálna cena v RZ s DPH]]*Tabuľka9[[#This Row],[Priemerný odber za mesiac]]</f>
        <v>78</v>
      </c>
      <c r="J2789" t="s">
        <v>206</v>
      </c>
      <c r="K2789" s="17" t="e">
        <f>Tabuľka9[[#This Row],[Cena za MJ s DPH]]*Tabuľka9[[#This Row],[Predpokladaný odber počas 6 mesiacov]]</f>
        <v>#REF!</v>
      </c>
      <c r="L2789" s="1">
        <v>647951</v>
      </c>
      <c r="M2789" t="e">
        <f>_xlfn.XLOOKUP(Tabuľka9[[#This Row],[IČO]],#REF!,#REF!)</f>
        <v>#REF!</v>
      </c>
      <c r="N2789" t="e">
        <f>_xlfn.XLOOKUP(Tabuľka9[[#This Row],[IČO]],#REF!,#REF!)</f>
        <v>#REF!</v>
      </c>
    </row>
    <row r="2790" spans="1:14" hidden="1" x14ac:dyDescent="0.35">
      <c r="A2790" t="s">
        <v>84</v>
      </c>
      <c r="B2790" t="s">
        <v>85</v>
      </c>
      <c r="C2790" t="s">
        <v>13</v>
      </c>
      <c r="D2790" s="9">
        <v>4.25</v>
      </c>
      <c r="E2790" s="10">
        <f>IF(COUNTIF(cis_DPH!$B$2:$B$84,B2790)&gt;0,D2790*1.1,IF(COUNTIF(cis_DPH!$B$85:$B$171,B2790)&gt;0,D2790*1.2,"chyba"))</f>
        <v>4.6750000000000007</v>
      </c>
      <c r="G2790" s="16" t="e">
        <f>_xlfn.XLOOKUP(Tabuľka9[[#This Row],[položka]],#REF!,#REF!)</f>
        <v>#REF!</v>
      </c>
      <c r="H2790">
        <v>30</v>
      </c>
      <c r="I2790" s="15">
        <f>Tabuľka9[[#This Row],[Aktuálna cena v RZ s DPH]]*Tabuľka9[[#This Row],[Priemerný odber za mesiac]]</f>
        <v>140.25000000000003</v>
      </c>
      <c r="J2790">
        <v>150</v>
      </c>
      <c r="K2790" s="17" t="e">
        <f>Tabuľka9[[#This Row],[Cena za MJ s DPH]]*Tabuľka9[[#This Row],[Predpokladaný odber počas 6 mesiacov]]</f>
        <v>#REF!</v>
      </c>
      <c r="L2790" s="1">
        <v>647951</v>
      </c>
      <c r="M2790" t="e">
        <f>_xlfn.XLOOKUP(Tabuľka9[[#This Row],[IČO]],#REF!,#REF!)</f>
        <v>#REF!</v>
      </c>
      <c r="N2790" t="e">
        <f>_xlfn.XLOOKUP(Tabuľka9[[#This Row],[IČO]],#REF!,#REF!)</f>
        <v>#REF!</v>
      </c>
    </row>
    <row r="2791" spans="1:14" hidden="1" x14ac:dyDescent="0.35">
      <c r="A2791" t="s">
        <v>84</v>
      </c>
      <c r="B2791" t="s">
        <v>86</v>
      </c>
      <c r="C2791" t="s">
        <v>13</v>
      </c>
      <c r="D2791" s="9">
        <v>3.8</v>
      </c>
      <c r="E2791" s="10">
        <f>IF(COUNTIF(cis_DPH!$B$2:$B$84,B2791)&gt;0,D2791*1.1,IF(COUNTIF(cis_DPH!$B$85:$B$171,B2791)&gt;0,D2791*1.2,"chyba"))</f>
        <v>4.18</v>
      </c>
      <c r="G2791" s="16" t="e">
        <f>_xlfn.XLOOKUP(Tabuľka9[[#This Row],[položka]],#REF!,#REF!)</f>
        <v>#REF!</v>
      </c>
      <c r="H2791">
        <v>44</v>
      </c>
      <c r="I2791" s="15">
        <f>Tabuľka9[[#This Row],[Aktuálna cena v RZ s DPH]]*Tabuľka9[[#This Row],[Priemerný odber za mesiac]]</f>
        <v>183.92</v>
      </c>
      <c r="J2791">
        <v>220</v>
      </c>
      <c r="K2791" s="17" t="e">
        <f>Tabuľka9[[#This Row],[Cena za MJ s DPH]]*Tabuľka9[[#This Row],[Predpokladaný odber počas 6 mesiacov]]</f>
        <v>#REF!</v>
      </c>
      <c r="L2791" s="1">
        <v>647951</v>
      </c>
      <c r="M2791" t="e">
        <f>_xlfn.XLOOKUP(Tabuľka9[[#This Row],[IČO]],#REF!,#REF!)</f>
        <v>#REF!</v>
      </c>
      <c r="N2791" t="e">
        <f>_xlfn.XLOOKUP(Tabuľka9[[#This Row],[IČO]],#REF!,#REF!)</f>
        <v>#REF!</v>
      </c>
    </row>
    <row r="2792" spans="1:14" hidden="1" x14ac:dyDescent="0.35">
      <c r="A2792" t="s">
        <v>84</v>
      </c>
      <c r="B2792" t="s">
        <v>87</v>
      </c>
      <c r="C2792" t="s">
        <v>13</v>
      </c>
      <c r="D2792" s="9">
        <v>4.8</v>
      </c>
      <c r="E2792" s="10">
        <f>IF(COUNTIF(cis_DPH!$B$2:$B$84,B2792)&gt;0,D2792*1.1,IF(COUNTIF(cis_DPH!$B$85:$B$171,B2792)&gt;0,D2792*1.2,"chyba"))</f>
        <v>5.28</v>
      </c>
      <c r="G2792" s="16" t="e">
        <f>_xlfn.XLOOKUP(Tabuľka9[[#This Row],[položka]],#REF!,#REF!)</f>
        <v>#REF!</v>
      </c>
      <c r="H2792">
        <v>24</v>
      </c>
      <c r="I2792" s="15">
        <f>Tabuľka9[[#This Row],[Aktuálna cena v RZ s DPH]]*Tabuľka9[[#This Row],[Priemerný odber za mesiac]]</f>
        <v>126.72</v>
      </c>
      <c r="J2792">
        <v>120</v>
      </c>
      <c r="K2792" s="17" t="e">
        <f>Tabuľka9[[#This Row],[Cena za MJ s DPH]]*Tabuľka9[[#This Row],[Predpokladaný odber počas 6 mesiacov]]</f>
        <v>#REF!</v>
      </c>
      <c r="L2792" s="1">
        <v>647951</v>
      </c>
      <c r="M2792" t="e">
        <f>_xlfn.XLOOKUP(Tabuľka9[[#This Row],[IČO]],#REF!,#REF!)</f>
        <v>#REF!</v>
      </c>
      <c r="N2792" t="e">
        <f>_xlfn.XLOOKUP(Tabuľka9[[#This Row],[IČO]],#REF!,#REF!)</f>
        <v>#REF!</v>
      </c>
    </row>
    <row r="2793" spans="1:14" hidden="1" x14ac:dyDescent="0.35">
      <c r="A2793" t="s">
        <v>84</v>
      </c>
      <c r="B2793" t="s">
        <v>88</v>
      </c>
      <c r="C2793" t="s">
        <v>13</v>
      </c>
      <c r="E2793" s="10">
        <f>IF(COUNTIF(cis_DPH!$B$2:$B$84,B2793)&gt;0,D2793*1.1,IF(COUNTIF(cis_DPH!$B$85:$B$171,B2793)&gt;0,D2793*1.2,"chyba"))</f>
        <v>0</v>
      </c>
      <c r="G2793" s="16" t="e">
        <f>_xlfn.XLOOKUP(Tabuľka9[[#This Row],[položka]],#REF!,#REF!)</f>
        <v>#REF!</v>
      </c>
      <c r="H2793">
        <v>30</v>
      </c>
      <c r="I2793" s="15">
        <f>Tabuľka9[[#This Row],[Aktuálna cena v RZ s DPH]]*Tabuľka9[[#This Row],[Priemerný odber za mesiac]]</f>
        <v>0</v>
      </c>
      <c r="J2793" t="s">
        <v>194</v>
      </c>
      <c r="K2793" s="17" t="e">
        <f>Tabuľka9[[#This Row],[Cena za MJ s DPH]]*Tabuľka9[[#This Row],[Predpokladaný odber počas 6 mesiacov]]</f>
        <v>#REF!</v>
      </c>
      <c r="L2793" s="1">
        <v>647951</v>
      </c>
      <c r="M2793" t="e">
        <f>_xlfn.XLOOKUP(Tabuľka9[[#This Row],[IČO]],#REF!,#REF!)</f>
        <v>#REF!</v>
      </c>
      <c r="N2793" t="e">
        <f>_xlfn.XLOOKUP(Tabuľka9[[#This Row],[IČO]],#REF!,#REF!)</f>
        <v>#REF!</v>
      </c>
    </row>
    <row r="2794" spans="1:14" hidden="1" x14ac:dyDescent="0.35">
      <c r="A2794" t="s">
        <v>84</v>
      </c>
      <c r="B2794" t="s">
        <v>89</v>
      </c>
      <c r="C2794" t="s">
        <v>13</v>
      </c>
      <c r="E2794" s="10">
        <f>IF(COUNTIF(cis_DPH!$B$2:$B$84,B2794)&gt;0,D2794*1.1,IF(COUNTIF(cis_DPH!$B$85:$B$171,B2794)&gt;0,D2794*1.2,"chyba"))</f>
        <v>0</v>
      </c>
      <c r="G2794" s="16" t="e">
        <f>_xlfn.XLOOKUP(Tabuľka9[[#This Row],[položka]],#REF!,#REF!)</f>
        <v>#REF!</v>
      </c>
      <c r="I2794" s="15">
        <f>Tabuľka9[[#This Row],[Aktuálna cena v RZ s DPH]]*Tabuľka9[[#This Row],[Priemerný odber za mesiac]]</f>
        <v>0</v>
      </c>
      <c r="K2794" s="17" t="e">
        <f>Tabuľka9[[#This Row],[Cena za MJ s DPH]]*Tabuľka9[[#This Row],[Predpokladaný odber počas 6 mesiacov]]</f>
        <v>#REF!</v>
      </c>
      <c r="L2794" s="1">
        <v>647951</v>
      </c>
      <c r="M2794" t="e">
        <f>_xlfn.XLOOKUP(Tabuľka9[[#This Row],[IČO]],#REF!,#REF!)</f>
        <v>#REF!</v>
      </c>
      <c r="N2794" t="e">
        <f>_xlfn.XLOOKUP(Tabuľka9[[#This Row],[IČO]],#REF!,#REF!)</f>
        <v>#REF!</v>
      </c>
    </row>
    <row r="2795" spans="1:14" hidden="1" x14ac:dyDescent="0.35">
      <c r="A2795" t="s">
        <v>84</v>
      </c>
      <c r="B2795" t="s">
        <v>90</v>
      </c>
      <c r="C2795" t="s">
        <v>13</v>
      </c>
      <c r="E2795" s="10">
        <f>IF(COUNTIF(cis_DPH!$B$2:$B$84,B2795)&gt;0,D2795*1.1,IF(COUNTIF(cis_DPH!$B$85:$B$171,B2795)&gt;0,D2795*1.2,"chyba"))</f>
        <v>0</v>
      </c>
      <c r="G2795" s="16" t="e">
        <f>_xlfn.XLOOKUP(Tabuľka9[[#This Row],[položka]],#REF!,#REF!)</f>
        <v>#REF!</v>
      </c>
      <c r="I2795" s="15">
        <f>Tabuľka9[[#This Row],[Aktuálna cena v RZ s DPH]]*Tabuľka9[[#This Row],[Priemerný odber za mesiac]]</f>
        <v>0</v>
      </c>
      <c r="K2795" s="17" t="e">
        <f>Tabuľka9[[#This Row],[Cena za MJ s DPH]]*Tabuľka9[[#This Row],[Predpokladaný odber počas 6 mesiacov]]</f>
        <v>#REF!</v>
      </c>
      <c r="L2795" s="1">
        <v>647951</v>
      </c>
      <c r="M2795" t="e">
        <f>_xlfn.XLOOKUP(Tabuľka9[[#This Row],[IČO]],#REF!,#REF!)</f>
        <v>#REF!</v>
      </c>
      <c r="N2795" t="e">
        <f>_xlfn.XLOOKUP(Tabuľka9[[#This Row],[IČO]],#REF!,#REF!)</f>
        <v>#REF!</v>
      </c>
    </row>
    <row r="2796" spans="1:14" hidden="1" x14ac:dyDescent="0.35">
      <c r="A2796" t="s">
        <v>84</v>
      </c>
      <c r="B2796" t="s">
        <v>91</v>
      </c>
      <c r="C2796" t="s">
        <v>13</v>
      </c>
      <c r="E2796" s="10">
        <f>IF(COUNTIF(cis_DPH!$B$2:$B$84,B2796)&gt;0,D2796*1.1,IF(COUNTIF(cis_DPH!$B$85:$B$171,B2796)&gt;0,D2796*1.2,"chyba"))</f>
        <v>0</v>
      </c>
      <c r="G2796" s="16" t="e">
        <f>_xlfn.XLOOKUP(Tabuľka9[[#This Row],[položka]],#REF!,#REF!)</f>
        <v>#REF!</v>
      </c>
      <c r="I2796" s="15">
        <f>Tabuľka9[[#This Row],[Aktuálna cena v RZ s DPH]]*Tabuľka9[[#This Row],[Priemerný odber za mesiac]]</f>
        <v>0</v>
      </c>
      <c r="K2796" s="17" t="e">
        <f>Tabuľka9[[#This Row],[Cena za MJ s DPH]]*Tabuľka9[[#This Row],[Predpokladaný odber počas 6 mesiacov]]</f>
        <v>#REF!</v>
      </c>
      <c r="L2796" s="1">
        <v>647951</v>
      </c>
      <c r="M2796" t="e">
        <f>_xlfn.XLOOKUP(Tabuľka9[[#This Row],[IČO]],#REF!,#REF!)</f>
        <v>#REF!</v>
      </c>
      <c r="N2796" t="e">
        <f>_xlfn.XLOOKUP(Tabuľka9[[#This Row],[IČO]],#REF!,#REF!)</f>
        <v>#REF!</v>
      </c>
    </row>
    <row r="2797" spans="1:14" hidden="1" x14ac:dyDescent="0.35">
      <c r="A2797" t="s">
        <v>84</v>
      </c>
      <c r="B2797" t="s">
        <v>92</v>
      </c>
      <c r="C2797" t="s">
        <v>13</v>
      </c>
      <c r="E2797" s="10">
        <f>IF(COUNTIF(cis_DPH!$B$2:$B$84,B2797)&gt;0,D2797*1.1,IF(COUNTIF(cis_DPH!$B$85:$B$171,B2797)&gt;0,D2797*1.2,"chyba"))</f>
        <v>0</v>
      </c>
      <c r="G2797" s="16" t="e">
        <f>_xlfn.XLOOKUP(Tabuľka9[[#This Row],[položka]],#REF!,#REF!)</f>
        <v>#REF!</v>
      </c>
      <c r="I2797" s="15">
        <f>Tabuľka9[[#This Row],[Aktuálna cena v RZ s DPH]]*Tabuľka9[[#This Row],[Priemerný odber za mesiac]]</f>
        <v>0</v>
      </c>
      <c r="K2797" s="17" t="e">
        <f>Tabuľka9[[#This Row],[Cena za MJ s DPH]]*Tabuľka9[[#This Row],[Predpokladaný odber počas 6 mesiacov]]</f>
        <v>#REF!</v>
      </c>
      <c r="L2797" s="1">
        <v>647951</v>
      </c>
      <c r="M2797" t="e">
        <f>_xlfn.XLOOKUP(Tabuľka9[[#This Row],[IČO]],#REF!,#REF!)</f>
        <v>#REF!</v>
      </c>
      <c r="N2797" t="e">
        <f>_xlfn.XLOOKUP(Tabuľka9[[#This Row],[IČO]],#REF!,#REF!)</f>
        <v>#REF!</v>
      </c>
    </row>
    <row r="2798" spans="1:14" hidden="1" x14ac:dyDescent="0.35">
      <c r="A2798" t="s">
        <v>93</v>
      </c>
      <c r="B2798" t="s">
        <v>94</v>
      </c>
      <c r="C2798" t="s">
        <v>13</v>
      </c>
      <c r="D2798" s="9">
        <v>0.59</v>
      </c>
      <c r="E2798" s="10">
        <f>IF(COUNTIF(cis_DPH!$B$2:$B$84,B2798)&gt;0,D2798*1.1,IF(COUNTIF(cis_DPH!$B$85:$B$171,B2798)&gt;0,D2798*1.2,"chyba"))</f>
        <v>0.64900000000000002</v>
      </c>
      <c r="G2798" s="16" t="e">
        <f>_xlfn.XLOOKUP(Tabuľka9[[#This Row],[položka]],#REF!,#REF!)</f>
        <v>#REF!</v>
      </c>
      <c r="H2798">
        <v>160</v>
      </c>
      <c r="I2798" s="15">
        <f>Tabuľka9[[#This Row],[Aktuálna cena v RZ s DPH]]*Tabuľka9[[#This Row],[Priemerný odber za mesiac]]</f>
        <v>103.84</v>
      </c>
      <c r="J2798" t="s">
        <v>207</v>
      </c>
      <c r="K2798" s="17" t="e">
        <f>Tabuľka9[[#This Row],[Cena za MJ s DPH]]*Tabuľka9[[#This Row],[Predpokladaný odber počas 6 mesiacov]]</f>
        <v>#REF!</v>
      </c>
      <c r="L2798" s="1">
        <v>647951</v>
      </c>
      <c r="M2798" t="e">
        <f>_xlfn.XLOOKUP(Tabuľka9[[#This Row],[IČO]],#REF!,#REF!)</f>
        <v>#REF!</v>
      </c>
      <c r="N2798" t="e">
        <f>_xlfn.XLOOKUP(Tabuľka9[[#This Row],[IČO]],#REF!,#REF!)</f>
        <v>#REF!</v>
      </c>
    </row>
    <row r="2799" spans="1:14" hidden="1" x14ac:dyDescent="0.35">
      <c r="A2799" t="s">
        <v>95</v>
      </c>
      <c r="B2799" t="s">
        <v>96</v>
      </c>
      <c r="C2799" t="s">
        <v>13</v>
      </c>
      <c r="D2799" s="9">
        <v>0.28999999999999998</v>
      </c>
      <c r="E2799" s="10">
        <f>IF(COUNTIF(cis_DPH!$B$2:$B$84,B2799)&gt;0,D2799*1.1,IF(COUNTIF(cis_DPH!$B$85:$B$171,B2799)&gt;0,D2799*1.2,"chyba"))</f>
        <v>0.31900000000000001</v>
      </c>
      <c r="G2799" s="16" t="e">
        <f>_xlfn.XLOOKUP(Tabuľka9[[#This Row],[položka]],#REF!,#REF!)</f>
        <v>#REF!</v>
      </c>
      <c r="H2799">
        <v>320</v>
      </c>
      <c r="I2799" s="15">
        <f>Tabuľka9[[#This Row],[Aktuálna cena v RZ s DPH]]*Tabuľka9[[#This Row],[Priemerný odber za mesiac]]</f>
        <v>102.08</v>
      </c>
      <c r="J2799" t="s">
        <v>208</v>
      </c>
      <c r="K2799" s="17" t="e">
        <f>Tabuľka9[[#This Row],[Cena za MJ s DPH]]*Tabuľka9[[#This Row],[Predpokladaný odber počas 6 mesiacov]]</f>
        <v>#REF!</v>
      </c>
      <c r="L2799" s="1">
        <v>647951</v>
      </c>
      <c r="M2799" t="e">
        <f>_xlfn.XLOOKUP(Tabuľka9[[#This Row],[IČO]],#REF!,#REF!)</f>
        <v>#REF!</v>
      </c>
      <c r="N2799" t="e">
        <f>_xlfn.XLOOKUP(Tabuľka9[[#This Row],[IČO]],#REF!,#REF!)</f>
        <v>#REF!</v>
      </c>
    </row>
    <row r="2800" spans="1:14" hidden="1" x14ac:dyDescent="0.35">
      <c r="A2800" t="s">
        <v>95</v>
      </c>
      <c r="B2800" t="s">
        <v>97</v>
      </c>
      <c r="C2800" t="s">
        <v>13</v>
      </c>
      <c r="D2800" s="9">
        <v>1.5</v>
      </c>
      <c r="E2800" s="10">
        <f>IF(COUNTIF(cis_DPH!$B$2:$B$84,B2800)&gt;0,D2800*1.1,IF(COUNTIF(cis_DPH!$B$85:$B$171,B2800)&gt;0,D2800*1.2,"chyba"))</f>
        <v>1.6500000000000001</v>
      </c>
      <c r="G2800" s="16" t="e">
        <f>_xlfn.XLOOKUP(Tabuľka9[[#This Row],[položka]],#REF!,#REF!)</f>
        <v>#REF!</v>
      </c>
      <c r="H2800">
        <v>10</v>
      </c>
      <c r="I2800" s="15">
        <f>Tabuľka9[[#This Row],[Aktuálna cena v RZ s DPH]]*Tabuľka9[[#This Row],[Priemerný odber za mesiac]]</f>
        <v>16.5</v>
      </c>
      <c r="J2800" t="s">
        <v>209</v>
      </c>
      <c r="K2800" s="17" t="e">
        <f>Tabuľka9[[#This Row],[Cena za MJ s DPH]]*Tabuľka9[[#This Row],[Predpokladaný odber počas 6 mesiacov]]</f>
        <v>#REF!</v>
      </c>
      <c r="L2800" s="1">
        <v>647951</v>
      </c>
      <c r="M2800" t="e">
        <f>_xlfn.XLOOKUP(Tabuľka9[[#This Row],[IČO]],#REF!,#REF!)</f>
        <v>#REF!</v>
      </c>
      <c r="N2800" t="e">
        <f>_xlfn.XLOOKUP(Tabuľka9[[#This Row],[IČO]],#REF!,#REF!)</f>
        <v>#REF!</v>
      </c>
    </row>
    <row r="2801" spans="1:14" hidden="1" x14ac:dyDescent="0.35">
      <c r="A2801" t="s">
        <v>95</v>
      </c>
      <c r="B2801" t="s">
        <v>98</v>
      </c>
      <c r="C2801" t="s">
        <v>13</v>
      </c>
      <c r="D2801" s="9">
        <v>0.21</v>
      </c>
      <c r="E2801" s="10">
        <f>IF(COUNTIF(cis_DPH!$B$2:$B$84,B2801)&gt;0,D2801*1.1,IF(COUNTIF(cis_DPH!$B$85:$B$171,B2801)&gt;0,D2801*1.2,"chyba"))</f>
        <v>0.23100000000000001</v>
      </c>
      <c r="G2801" s="16" t="e">
        <f>_xlfn.XLOOKUP(Tabuľka9[[#This Row],[položka]],#REF!,#REF!)</f>
        <v>#REF!</v>
      </c>
      <c r="H2801">
        <v>16</v>
      </c>
      <c r="I2801" s="15">
        <f>Tabuľka9[[#This Row],[Aktuálna cena v RZ s DPH]]*Tabuľka9[[#This Row],[Priemerný odber za mesiac]]</f>
        <v>3.6960000000000002</v>
      </c>
      <c r="J2801" t="s">
        <v>210</v>
      </c>
      <c r="K2801" s="17" t="e">
        <f>Tabuľka9[[#This Row],[Cena za MJ s DPH]]*Tabuľka9[[#This Row],[Predpokladaný odber počas 6 mesiacov]]</f>
        <v>#REF!</v>
      </c>
      <c r="L2801" s="1">
        <v>647951</v>
      </c>
      <c r="M2801" t="e">
        <f>_xlfn.XLOOKUP(Tabuľka9[[#This Row],[IČO]],#REF!,#REF!)</f>
        <v>#REF!</v>
      </c>
      <c r="N2801" t="e">
        <f>_xlfn.XLOOKUP(Tabuľka9[[#This Row],[IČO]],#REF!,#REF!)</f>
        <v>#REF!</v>
      </c>
    </row>
    <row r="2802" spans="1:14" hidden="1" x14ac:dyDescent="0.35">
      <c r="A2802" t="s">
        <v>95</v>
      </c>
      <c r="B2802" t="s">
        <v>99</v>
      </c>
      <c r="C2802" t="s">
        <v>13</v>
      </c>
      <c r="E2802" s="10">
        <f>IF(COUNTIF(cis_DPH!$B$2:$B$84,B2802)&gt;0,D2802*1.1,IF(COUNTIF(cis_DPH!$B$85:$B$171,B2802)&gt;0,D2802*1.2,"chyba"))</f>
        <v>0</v>
      </c>
      <c r="G2802" s="16" t="e">
        <f>_xlfn.XLOOKUP(Tabuľka9[[#This Row],[položka]],#REF!,#REF!)</f>
        <v>#REF!</v>
      </c>
      <c r="I2802" s="15">
        <f>Tabuľka9[[#This Row],[Aktuálna cena v RZ s DPH]]*Tabuľka9[[#This Row],[Priemerný odber za mesiac]]</f>
        <v>0</v>
      </c>
      <c r="K2802" s="17" t="e">
        <f>Tabuľka9[[#This Row],[Cena za MJ s DPH]]*Tabuľka9[[#This Row],[Predpokladaný odber počas 6 mesiacov]]</f>
        <v>#REF!</v>
      </c>
      <c r="L2802" s="1">
        <v>647951</v>
      </c>
      <c r="M2802" t="e">
        <f>_xlfn.XLOOKUP(Tabuľka9[[#This Row],[IČO]],#REF!,#REF!)</f>
        <v>#REF!</v>
      </c>
      <c r="N2802" t="e">
        <f>_xlfn.XLOOKUP(Tabuľka9[[#This Row],[IČO]],#REF!,#REF!)</f>
        <v>#REF!</v>
      </c>
    </row>
    <row r="2803" spans="1:14" hidden="1" x14ac:dyDescent="0.35">
      <c r="A2803" t="s">
        <v>95</v>
      </c>
      <c r="B2803" t="s">
        <v>100</v>
      </c>
      <c r="C2803" t="s">
        <v>13</v>
      </c>
      <c r="D2803" s="9">
        <v>0.28999999999999998</v>
      </c>
      <c r="E2803" s="10">
        <f>IF(COUNTIF(cis_DPH!$B$2:$B$84,B2803)&gt;0,D2803*1.1,IF(COUNTIF(cis_DPH!$B$85:$B$171,B2803)&gt;0,D2803*1.2,"chyba"))</f>
        <v>0.31900000000000001</v>
      </c>
      <c r="G2803" s="16" t="e">
        <f>_xlfn.XLOOKUP(Tabuľka9[[#This Row],[položka]],#REF!,#REF!)</f>
        <v>#REF!</v>
      </c>
      <c r="H2803">
        <v>160</v>
      </c>
      <c r="I2803" s="15">
        <f>Tabuľka9[[#This Row],[Aktuálna cena v RZ s DPH]]*Tabuľka9[[#This Row],[Priemerný odber za mesiac]]</f>
        <v>51.04</v>
      </c>
      <c r="J2803" t="s">
        <v>211</v>
      </c>
      <c r="K2803" s="17" t="e">
        <f>Tabuľka9[[#This Row],[Cena za MJ s DPH]]*Tabuľka9[[#This Row],[Predpokladaný odber počas 6 mesiacov]]</f>
        <v>#REF!</v>
      </c>
      <c r="L2803" s="1">
        <v>647951</v>
      </c>
      <c r="M2803" t="e">
        <f>_xlfn.XLOOKUP(Tabuľka9[[#This Row],[IČO]],#REF!,#REF!)</f>
        <v>#REF!</v>
      </c>
      <c r="N2803" t="e">
        <f>_xlfn.XLOOKUP(Tabuľka9[[#This Row],[IČO]],#REF!,#REF!)</f>
        <v>#REF!</v>
      </c>
    </row>
    <row r="2804" spans="1:14" hidden="1" x14ac:dyDescent="0.35">
      <c r="A2804" t="s">
        <v>95</v>
      </c>
      <c r="B2804" t="s">
        <v>101</v>
      </c>
      <c r="C2804" t="s">
        <v>13</v>
      </c>
      <c r="E2804" s="10">
        <f>IF(COUNTIF(cis_DPH!$B$2:$B$84,B2804)&gt;0,D2804*1.1,IF(COUNTIF(cis_DPH!$B$85:$B$171,B2804)&gt;0,D2804*1.2,"chyba"))</f>
        <v>0</v>
      </c>
      <c r="G2804" s="16" t="e">
        <f>_xlfn.XLOOKUP(Tabuľka9[[#This Row],[položka]],#REF!,#REF!)</f>
        <v>#REF!</v>
      </c>
      <c r="I2804" s="15">
        <f>Tabuľka9[[#This Row],[Aktuálna cena v RZ s DPH]]*Tabuľka9[[#This Row],[Priemerný odber za mesiac]]</f>
        <v>0</v>
      </c>
      <c r="K2804" s="17" t="e">
        <f>Tabuľka9[[#This Row],[Cena za MJ s DPH]]*Tabuľka9[[#This Row],[Predpokladaný odber počas 6 mesiacov]]</f>
        <v>#REF!</v>
      </c>
      <c r="L2804" s="1">
        <v>647951</v>
      </c>
      <c r="M2804" t="e">
        <f>_xlfn.XLOOKUP(Tabuľka9[[#This Row],[IČO]],#REF!,#REF!)</f>
        <v>#REF!</v>
      </c>
      <c r="N2804" t="e">
        <f>_xlfn.XLOOKUP(Tabuľka9[[#This Row],[IČO]],#REF!,#REF!)</f>
        <v>#REF!</v>
      </c>
    </row>
    <row r="2805" spans="1:14" hidden="1" x14ac:dyDescent="0.35">
      <c r="A2805" t="s">
        <v>95</v>
      </c>
      <c r="B2805" t="s">
        <v>102</v>
      </c>
      <c r="C2805" t="s">
        <v>48</v>
      </c>
      <c r="E2805" s="10">
        <f>IF(COUNTIF(cis_DPH!$B$2:$B$84,B2805)&gt;0,D2805*1.1,IF(COUNTIF(cis_DPH!$B$85:$B$171,B2805)&gt;0,D2805*1.2,"chyba"))</f>
        <v>0</v>
      </c>
      <c r="G2805" s="16" t="e">
        <f>_xlfn.XLOOKUP(Tabuľka9[[#This Row],[položka]],#REF!,#REF!)</f>
        <v>#REF!</v>
      </c>
      <c r="I2805" s="15">
        <f>Tabuľka9[[#This Row],[Aktuálna cena v RZ s DPH]]*Tabuľka9[[#This Row],[Priemerný odber za mesiac]]</f>
        <v>0</v>
      </c>
      <c r="K2805" s="17" t="e">
        <f>Tabuľka9[[#This Row],[Cena za MJ s DPH]]*Tabuľka9[[#This Row],[Predpokladaný odber počas 6 mesiacov]]</f>
        <v>#REF!</v>
      </c>
      <c r="L2805" s="1">
        <v>647951</v>
      </c>
      <c r="M2805" t="e">
        <f>_xlfn.XLOOKUP(Tabuľka9[[#This Row],[IČO]],#REF!,#REF!)</f>
        <v>#REF!</v>
      </c>
      <c r="N2805" t="e">
        <f>_xlfn.XLOOKUP(Tabuľka9[[#This Row],[IČO]],#REF!,#REF!)</f>
        <v>#REF!</v>
      </c>
    </row>
    <row r="2806" spans="1:14" hidden="1" x14ac:dyDescent="0.35">
      <c r="A2806" t="s">
        <v>95</v>
      </c>
      <c r="B2806" t="s">
        <v>103</v>
      </c>
      <c r="C2806" t="s">
        <v>13</v>
      </c>
      <c r="D2806" s="9">
        <v>2.5</v>
      </c>
      <c r="E2806" s="10">
        <f>IF(COUNTIF(cis_DPH!$B$2:$B$84,B2806)&gt;0,D2806*1.1,IF(COUNTIF(cis_DPH!$B$85:$B$171,B2806)&gt;0,D2806*1.2,"chyba"))</f>
        <v>2.75</v>
      </c>
      <c r="G2806" s="16" t="e">
        <f>_xlfn.XLOOKUP(Tabuľka9[[#This Row],[položka]],#REF!,#REF!)</f>
        <v>#REF!</v>
      </c>
      <c r="H2806">
        <v>16</v>
      </c>
      <c r="I2806" s="15">
        <f>Tabuľka9[[#This Row],[Aktuálna cena v RZ s DPH]]*Tabuľka9[[#This Row],[Priemerný odber za mesiac]]</f>
        <v>44</v>
      </c>
      <c r="J2806" t="s">
        <v>210</v>
      </c>
      <c r="K2806" s="17" t="e">
        <f>Tabuľka9[[#This Row],[Cena za MJ s DPH]]*Tabuľka9[[#This Row],[Predpokladaný odber počas 6 mesiacov]]</f>
        <v>#REF!</v>
      </c>
      <c r="L2806" s="1">
        <v>647951</v>
      </c>
      <c r="M2806" t="e">
        <f>_xlfn.XLOOKUP(Tabuľka9[[#This Row],[IČO]],#REF!,#REF!)</f>
        <v>#REF!</v>
      </c>
      <c r="N2806" t="e">
        <f>_xlfn.XLOOKUP(Tabuľka9[[#This Row],[IČO]],#REF!,#REF!)</f>
        <v>#REF!</v>
      </c>
    </row>
    <row r="2807" spans="1:14" hidden="1" x14ac:dyDescent="0.35">
      <c r="A2807" t="s">
        <v>95</v>
      </c>
      <c r="B2807" t="s">
        <v>104</v>
      </c>
      <c r="C2807" t="s">
        <v>48</v>
      </c>
      <c r="E2807" s="10">
        <f>IF(COUNTIF(cis_DPH!$B$2:$B$84,B2807)&gt;0,D2807*1.1,IF(COUNTIF(cis_DPH!$B$85:$B$171,B2807)&gt;0,D2807*1.2,"chyba"))</f>
        <v>0</v>
      </c>
      <c r="G2807" s="16" t="e">
        <f>_xlfn.XLOOKUP(Tabuľka9[[#This Row],[položka]],#REF!,#REF!)</f>
        <v>#REF!</v>
      </c>
      <c r="I2807" s="15">
        <f>Tabuľka9[[#This Row],[Aktuálna cena v RZ s DPH]]*Tabuľka9[[#This Row],[Priemerný odber za mesiac]]</f>
        <v>0</v>
      </c>
      <c r="K2807" s="17" t="e">
        <f>Tabuľka9[[#This Row],[Cena za MJ s DPH]]*Tabuľka9[[#This Row],[Predpokladaný odber počas 6 mesiacov]]</f>
        <v>#REF!</v>
      </c>
      <c r="L2807" s="1">
        <v>647951</v>
      </c>
      <c r="M2807" t="e">
        <f>_xlfn.XLOOKUP(Tabuľka9[[#This Row],[IČO]],#REF!,#REF!)</f>
        <v>#REF!</v>
      </c>
      <c r="N2807" t="e">
        <f>_xlfn.XLOOKUP(Tabuľka9[[#This Row],[IČO]],#REF!,#REF!)</f>
        <v>#REF!</v>
      </c>
    </row>
    <row r="2808" spans="1:14" hidden="1" x14ac:dyDescent="0.35">
      <c r="A2808" t="s">
        <v>95</v>
      </c>
      <c r="B2808" t="s">
        <v>105</v>
      </c>
      <c r="C2808" t="s">
        <v>13</v>
      </c>
      <c r="E2808" s="10">
        <f>IF(COUNTIF(cis_DPH!$B$2:$B$84,B2808)&gt;0,D2808*1.1,IF(COUNTIF(cis_DPH!$B$85:$B$171,B2808)&gt;0,D2808*1.2,"chyba"))</f>
        <v>0</v>
      </c>
      <c r="G2808" s="16" t="e">
        <f>_xlfn.XLOOKUP(Tabuľka9[[#This Row],[položka]],#REF!,#REF!)</f>
        <v>#REF!</v>
      </c>
      <c r="I2808" s="15">
        <f>Tabuľka9[[#This Row],[Aktuálna cena v RZ s DPH]]*Tabuľka9[[#This Row],[Priemerný odber za mesiac]]</f>
        <v>0</v>
      </c>
      <c r="K2808" s="17" t="e">
        <f>Tabuľka9[[#This Row],[Cena za MJ s DPH]]*Tabuľka9[[#This Row],[Predpokladaný odber počas 6 mesiacov]]</f>
        <v>#REF!</v>
      </c>
      <c r="L2808" s="1">
        <v>647951</v>
      </c>
      <c r="M2808" t="e">
        <f>_xlfn.XLOOKUP(Tabuľka9[[#This Row],[IČO]],#REF!,#REF!)</f>
        <v>#REF!</v>
      </c>
      <c r="N2808" t="e">
        <f>_xlfn.XLOOKUP(Tabuľka9[[#This Row],[IČO]],#REF!,#REF!)</f>
        <v>#REF!</v>
      </c>
    </row>
    <row r="2809" spans="1:14" hidden="1" x14ac:dyDescent="0.35">
      <c r="A2809" t="s">
        <v>95</v>
      </c>
      <c r="B2809" t="s">
        <v>106</v>
      </c>
      <c r="C2809" t="s">
        <v>13</v>
      </c>
      <c r="E2809" s="10">
        <f>IF(COUNTIF(cis_DPH!$B$2:$B$84,B2809)&gt;0,D2809*1.1,IF(COUNTIF(cis_DPH!$B$85:$B$171,B2809)&gt;0,D2809*1.2,"chyba"))</f>
        <v>0</v>
      </c>
      <c r="G2809" s="16" t="e">
        <f>_xlfn.XLOOKUP(Tabuľka9[[#This Row],[položka]],#REF!,#REF!)</f>
        <v>#REF!</v>
      </c>
      <c r="I2809" s="15">
        <f>Tabuľka9[[#This Row],[Aktuálna cena v RZ s DPH]]*Tabuľka9[[#This Row],[Priemerný odber za mesiac]]</f>
        <v>0</v>
      </c>
      <c r="K2809" s="17" t="e">
        <f>Tabuľka9[[#This Row],[Cena za MJ s DPH]]*Tabuľka9[[#This Row],[Predpokladaný odber počas 6 mesiacov]]</f>
        <v>#REF!</v>
      </c>
      <c r="L2809" s="1">
        <v>647951</v>
      </c>
      <c r="M2809" t="e">
        <f>_xlfn.XLOOKUP(Tabuľka9[[#This Row],[IČO]],#REF!,#REF!)</f>
        <v>#REF!</v>
      </c>
      <c r="N2809" t="e">
        <f>_xlfn.XLOOKUP(Tabuľka9[[#This Row],[IČO]],#REF!,#REF!)</f>
        <v>#REF!</v>
      </c>
    </row>
    <row r="2810" spans="1:14" hidden="1" x14ac:dyDescent="0.35">
      <c r="A2810" t="s">
        <v>93</v>
      </c>
      <c r="B2810" t="s">
        <v>107</v>
      </c>
      <c r="C2810" t="s">
        <v>48</v>
      </c>
      <c r="D2810" s="9">
        <v>0.83399999999999996</v>
      </c>
      <c r="E2810" s="10">
        <f>IF(COUNTIF(cis_DPH!$B$2:$B$84,B2810)&gt;0,D2810*1.1,IF(COUNTIF(cis_DPH!$B$85:$B$171,B2810)&gt;0,D2810*1.2,"chyba"))</f>
        <v>0.91739999999999999</v>
      </c>
      <c r="G2810" s="16" t="e">
        <f>_xlfn.XLOOKUP(Tabuľka9[[#This Row],[položka]],#REF!,#REF!)</f>
        <v>#REF!</v>
      </c>
      <c r="H2810">
        <v>80</v>
      </c>
      <c r="I2810" s="15">
        <f>Tabuľka9[[#This Row],[Aktuálna cena v RZ s DPH]]*Tabuľka9[[#This Row],[Priemerný odber za mesiac]]</f>
        <v>73.391999999999996</v>
      </c>
      <c r="J2810" t="s">
        <v>212</v>
      </c>
      <c r="K2810" s="17" t="e">
        <f>Tabuľka9[[#This Row],[Cena za MJ s DPH]]*Tabuľka9[[#This Row],[Predpokladaný odber počas 6 mesiacov]]</f>
        <v>#REF!</v>
      </c>
      <c r="L2810" s="1">
        <v>647951</v>
      </c>
      <c r="M2810" t="e">
        <f>_xlfn.XLOOKUP(Tabuľka9[[#This Row],[IČO]],#REF!,#REF!)</f>
        <v>#REF!</v>
      </c>
      <c r="N2810" t="e">
        <f>_xlfn.XLOOKUP(Tabuľka9[[#This Row],[IČO]],#REF!,#REF!)</f>
        <v>#REF!</v>
      </c>
    </row>
    <row r="2811" spans="1:14" hidden="1" x14ac:dyDescent="0.35">
      <c r="A2811" t="s">
        <v>95</v>
      </c>
      <c r="B2811" t="s">
        <v>108</v>
      </c>
      <c r="C2811" t="s">
        <v>13</v>
      </c>
      <c r="E2811" s="10">
        <f>IF(COUNTIF(cis_DPH!$B$2:$B$84,B2811)&gt;0,D2811*1.1,IF(COUNTIF(cis_DPH!$B$85:$B$171,B2811)&gt;0,D2811*1.2,"chyba"))</f>
        <v>0</v>
      </c>
      <c r="G2811" s="16" t="e">
        <f>_xlfn.XLOOKUP(Tabuľka9[[#This Row],[položka]],#REF!,#REF!)</f>
        <v>#REF!</v>
      </c>
      <c r="I2811" s="15">
        <f>Tabuľka9[[#This Row],[Aktuálna cena v RZ s DPH]]*Tabuľka9[[#This Row],[Priemerný odber za mesiac]]</f>
        <v>0</v>
      </c>
      <c r="K2811" s="17" t="e">
        <f>Tabuľka9[[#This Row],[Cena za MJ s DPH]]*Tabuľka9[[#This Row],[Predpokladaný odber počas 6 mesiacov]]</f>
        <v>#REF!</v>
      </c>
      <c r="L2811" s="1">
        <v>647951</v>
      </c>
      <c r="M2811" t="e">
        <f>_xlfn.XLOOKUP(Tabuľka9[[#This Row],[IČO]],#REF!,#REF!)</f>
        <v>#REF!</v>
      </c>
      <c r="N2811" t="e">
        <f>_xlfn.XLOOKUP(Tabuľka9[[#This Row],[IČO]],#REF!,#REF!)</f>
        <v>#REF!</v>
      </c>
    </row>
    <row r="2812" spans="1:14" hidden="1" x14ac:dyDescent="0.35">
      <c r="A2812" t="s">
        <v>95</v>
      </c>
      <c r="B2812" t="s">
        <v>109</v>
      </c>
      <c r="C2812" t="s">
        <v>13</v>
      </c>
      <c r="E2812" s="10">
        <f>IF(COUNTIF(cis_DPH!$B$2:$B$84,B2812)&gt;0,D2812*1.1,IF(COUNTIF(cis_DPH!$B$85:$B$171,B2812)&gt;0,D2812*1.2,"chyba"))</f>
        <v>0</v>
      </c>
      <c r="G2812" s="16" t="e">
        <f>_xlfn.XLOOKUP(Tabuľka9[[#This Row],[položka]],#REF!,#REF!)</f>
        <v>#REF!</v>
      </c>
      <c r="I2812" s="15">
        <f>Tabuľka9[[#This Row],[Aktuálna cena v RZ s DPH]]*Tabuľka9[[#This Row],[Priemerný odber za mesiac]]</f>
        <v>0</v>
      </c>
      <c r="K2812" s="17" t="e">
        <f>Tabuľka9[[#This Row],[Cena za MJ s DPH]]*Tabuľka9[[#This Row],[Predpokladaný odber počas 6 mesiacov]]</f>
        <v>#REF!</v>
      </c>
      <c r="L2812" s="1">
        <v>647951</v>
      </c>
      <c r="M2812" t="e">
        <f>_xlfn.XLOOKUP(Tabuľka9[[#This Row],[IČO]],#REF!,#REF!)</f>
        <v>#REF!</v>
      </c>
      <c r="N2812" t="e">
        <f>_xlfn.XLOOKUP(Tabuľka9[[#This Row],[IČO]],#REF!,#REF!)</f>
        <v>#REF!</v>
      </c>
    </row>
    <row r="2813" spans="1:14" hidden="1" x14ac:dyDescent="0.35">
      <c r="A2813" t="s">
        <v>95</v>
      </c>
      <c r="B2813" t="s">
        <v>110</v>
      </c>
      <c r="C2813" t="s">
        <v>13</v>
      </c>
      <c r="D2813" s="9">
        <v>0.19</v>
      </c>
      <c r="E2813" s="10">
        <f>IF(COUNTIF(cis_DPH!$B$2:$B$84,B2813)&gt;0,D2813*1.1,IF(COUNTIF(cis_DPH!$B$85:$B$171,B2813)&gt;0,D2813*1.2,"chyba"))</f>
        <v>0.20900000000000002</v>
      </c>
      <c r="G2813" s="16" t="e">
        <f>_xlfn.XLOOKUP(Tabuľka9[[#This Row],[položka]],#REF!,#REF!)</f>
        <v>#REF!</v>
      </c>
      <c r="H2813">
        <v>60</v>
      </c>
      <c r="I2813" s="15">
        <f>Tabuľka9[[#This Row],[Aktuálna cena v RZ s DPH]]*Tabuľka9[[#This Row],[Priemerný odber za mesiac]]</f>
        <v>12.540000000000001</v>
      </c>
      <c r="J2813" t="s">
        <v>213</v>
      </c>
      <c r="K2813" s="17" t="e">
        <f>Tabuľka9[[#This Row],[Cena za MJ s DPH]]*Tabuľka9[[#This Row],[Predpokladaný odber počas 6 mesiacov]]</f>
        <v>#REF!</v>
      </c>
      <c r="L2813" s="1">
        <v>647951</v>
      </c>
      <c r="M2813" t="e">
        <f>_xlfn.XLOOKUP(Tabuľka9[[#This Row],[IČO]],#REF!,#REF!)</f>
        <v>#REF!</v>
      </c>
      <c r="N2813" t="e">
        <f>_xlfn.XLOOKUP(Tabuľka9[[#This Row],[IČO]],#REF!,#REF!)</f>
        <v>#REF!</v>
      </c>
    </row>
    <row r="2814" spans="1:14" hidden="1" x14ac:dyDescent="0.35">
      <c r="A2814" t="s">
        <v>95</v>
      </c>
      <c r="B2814" t="s">
        <v>111</v>
      </c>
      <c r="C2814" t="s">
        <v>13</v>
      </c>
      <c r="D2814" s="9">
        <v>7.39</v>
      </c>
      <c r="E2814" s="10">
        <f>IF(COUNTIF(cis_DPH!$B$2:$B$84,B2814)&gt;0,D2814*1.1,IF(COUNTIF(cis_DPH!$B$85:$B$171,B2814)&gt;0,D2814*1.2,"chyba"))</f>
        <v>8.1289999999999996</v>
      </c>
      <c r="G2814" s="16" t="e">
        <f>_xlfn.XLOOKUP(Tabuľka9[[#This Row],[položka]],#REF!,#REF!)</f>
        <v>#REF!</v>
      </c>
      <c r="H2814">
        <v>36</v>
      </c>
      <c r="I2814" s="15">
        <f>Tabuľka9[[#This Row],[Aktuálna cena v RZ s DPH]]*Tabuľka9[[#This Row],[Priemerný odber za mesiac]]</f>
        <v>292.64400000000001</v>
      </c>
      <c r="J2814" t="s">
        <v>214</v>
      </c>
      <c r="K2814" s="17" t="e">
        <f>Tabuľka9[[#This Row],[Cena za MJ s DPH]]*Tabuľka9[[#This Row],[Predpokladaný odber počas 6 mesiacov]]</f>
        <v>#REF!</v>
      </c>
      <c r="L2814" s="1">
        <v>647951</v>
      </c>
      <c r="M2814" t="e">
        <f>_xlfn.XLOOKUP(Tabuľka9[[#This Row],[IČO]],#REF!,#REF!)</f>
        <v>#REF!</v>
      </c>
      <c r="N2814" t="e">
        <f>_xlfn.XLOOKUP(Tabuľka9[[#This Row],[IČO]],#REF!,#REF!)</f>
        <v>#REF!</v>
      </c>
    </row>
    <row r="2815" spans="1:14" hidden="1" x14ac:dyDescent="0.35">
      <c r="A2815" t="s">
        <v>95</v>
      </c>
      <c r="B2815" t="s">
        <v>112</v>
      </c>
      <c r="C2815" t="s">
        <v>48</v>
      </c>
      <c r="E2815" s="10">
        <f>IF(COUNTIF(cis_DPH!$B$2:$B$84,B2815)&gt;0,D2815*1.1,IF(COUNTIF(cis_DPH!$B$85:$B$171,B2815)&gt;0,D2815*1.2,"chyba"))</f>
        <v>0</v>
      </c>
      <c r="G2815" s="16" t="e">
        <f>_xlfn.XLOOKUP(Tabuľka9[[#This Row],[položka]],#REF!,#REF!)</f>
        <v>#REF!</v>
      </c>
      <c r="I2815" s="15">
        <f>Tabuľka9[[#This Row],[Aktuálna cena v RZ s DPH]]*Tabuľka9[[#This Row],[Priemerný odber za mesiac]]</f>
        <v>0</v>
      </c>
      <c r="K2815" s="17" t="e">
        <f>Tabuľka9[[#This Row],[Cena za MJ s DPH]]*Tabuľka9[[#This Row],[Predpokladaný odber počas 6 mesiacov]]</f>
        <v>#REF!</v>
      </c>
      <c r="L2815" s="1">
        <v>647951</v>
      </c>
      <c r="M2815" t="e">
        <f>_xlfn.XLOOKUP(Tabuľka9[[#This Row],[IČO]],#REF!,#REF!)</f>
        <v>#REF!</v>
      </c>
      <c r="N2815" t="e">
        <f>_xlfn.XLOOKUP(Tabuľka9[[#This Row],[IČO]],#REF!,#REF!)</f>
        <v>#REF!</v>
      </c>
    </row>
    <row r="2816" spans="1:14" hidden="1" x14ac:dyDescent="0.35">
      <c r="A2816" t="s">
        <v>95</v>
      </c>
      <c r="B2816" t="s">
        <v>113</v>
      </c>
      <c r="C2816" t="s">
        <v>13</v>
      </c>
      <c r="D2816" s="9">
        <v>3.8</v>
      </c>
      <c r="E2816" s="10">
        <f>IF(COUNTIF(cis_DPH!$B$2:$B$84,B2816)&gt;0,D2816*1.1,IF(COUNTIF(cis_DPH!$B$85:$B$171,B2816)&gt;0,D2816*1.2,"chyba"))</f>
        <v>4.18</v>
      </c>
      <c r="G2816" s="16" t="e">
        <f>_xlfn.XLOOKUP(Tabuľka9[[#This Row],[položka]],#REF!,#REF!)</f>
        <v>#REF!</v>
      </c>
      <c r="H2816">
        <v>16</v>
      </c>
      <c r="I2816" s="15">
        <f>Tabuľka9[[#This Row],[Aktuálna cena v RZ s DPH]]*Tabuľka9[[#This Row],[Priemerný odber za mesiac]]</f>
        <v>66.88</v>
      </c>
      <c r="J2816" t="s">
        <v>199</v>
      </c>
      <c r="K2816" s="17" t="e">
        <f>Tabuľka9[[#This Row],[Cena za MJ s DPH]]*Tabuľka9[[#This Row],[Predpokladaný odber počas 6 mesiacov]]</f>
        <v>#REF!</v>
      </c>
      <c r="L2816" s="1">
        <v>647951</v>
      </c>
      <c r="M2816" t="e">
        <f>_xlfn.XLOOKUP(Tabuľka9[[#This Row],[IČO]],#REF!,#REF!)</f>
        <v>#REF!</v>
      </c>
      <c r="N2816" t="e">
        <f>_xlfn.XLOOKUP(Tabuľka9[[#This Row],[IČO]],#REF!,#REF!)</f>
        <v>#REF!</v>
      </c>
    </row>
    <row r="2817" spans="1:14" hidden="1" x14ac:dyDescent="0.35">
      <c r="A2817" t="s">
        <v>95</v>
      </c>
      <c r="B2817" t="s">
        <v>114</v>
      </c>
      <c r="C2817" t="s">
        <v>13</v>
      </c>
      <c r="D2817" s="9">
        <v>3.8</v>
      </c>
      <c r="E2817" s="10">
        <f>IF(COUNTIF(cis_DPH!$B$2:$B$84,B2817)&gt;0,D2817*1.1,IF(COUNTIF(cis_DPH!$B$85:$B$171,B2817)&gt;0,D2817*1.2,"chyba"))</f>
        <v>4.18</v>
      </c>
      <c r="G2817" s="16" t="e">
        <f>_xlfn.XLOOKUP(Tabuľka9[[#This Row],[položka]],#REF!,#REF!)</f>
        <v>#REF!</v>
      </c>
      <c r="H2817">
        <v>12</v>
      </c>
      <c r="I2817" s="15">
        <f>Tabuľka9[[#This Row],[Aktuálna cena v RZ s DPH]]*Tabuľka9[[#This Row],[Priemerný odber za mesiac]]</f>
        <v>50.16</v>
      </c>
      <c r="J2817" t="s">
        <v>215</v>
      </c>
      <c r="K2817" s="17" t="e">
        <f>Tabuľka9[[#This Row],[Cena za MJ s DPH]]*Tabuľka9[[#This Row],[Predpokladaný odber počas 6 mesiacov]]</f>
        <v>#REF!</v>
      </c>
      <c r="L2817" s="1">
        <v>647951</v>
      </c>
      <c r="M2817" t="e">
        <f>_xlfn.XLOOKUP(Tabuľka9[[#This Row],[IČO]],#REF!,#REF!)</f>
        <v>#REF!</v>
      </c>
      <c r="N2817" t="e">
        <f>_xlfn.XLOOKUP(Tabuľka9[[#This Row],[IČO]],#REF!,#REF!)</f>
        <v>#REF!</v>
      </c>
    </row>
    <row r="2818" spans="1:14" hidden="1" x14ac:dyDescent="0.35">
      <c r="A2818" t="s">
        <v>95</v>
      </c>
      <c r="B2818" t="s">
        <v>115</v>
      </c>
      <c r="C2818" t="s">
        <v>13</v>
      </c>
      <c r="D2818" s="9">
        <v>3.1</v>
      </c>
      <c r="E2818" s="10">
        <f>IF(COUNTIF(cis_DPH!$B$2:$B$84,B2818)&gt;0,D2818*1.1,IF(COUNTIF(cis_DPH!$B$85:$B$171,B2818)&gt;0,D2818*1.2,"chyba"))</f>
        <v>3.4100000000000006</v>
      </c>
      <c r="G2818" s="16" t="e">
        <f>_xlfn.XLOOKUP(Tabuľka9[[#This Row],[položka]],#REF!,#REF!)</f>
        <v>#REF!</v>
      </c>
      <c r="H2818">
        <v>33</v>
      </c>
      <c r="I2818" s="15">
        <f>Tabuľka9[[#This Row],[Aktuálna cena v RZ s DPH]]*Tabuľka9[[#This Row],[Priemerný odber za mesiac]]</f>
        <v>112.53000000000002</v>
      </c>
      <c r="J2818" t="s">
        <v>216</v>
      </c>
      <c r="K2818" s="17" t="e">
        <f>Tabuľka9[[#This Row],[Cena za MJ s DPH]]*Tabuľka9[[#This Row],[Predpokladaný odber počas 6 mesiacov]]</f>
        <v>#REF!</v>
      </c>
      <c r="L2818" s="1">
        <v>647951</v>
      </c>
      <c r="M2818" t="e">
        <f>_xlfn.XLOOKUP(Tabuľka9[[#This Row],[IČO]],#REF!,#REF!)</f>
        <v>#REF!</v>
      </c>
      <c r="N2818" t="e">
        <f>_xlfn.XLOOKUP(Tabuľka9[[#This Row],[IČO]],#REF!,#REF!)</f>
        <v>#REF!</v>
      </c>
    </row>
    <row r="2819" spans="1:14" hidden="1" x14ac:dyDescent="0.35">
      <c r="A2819" t="s">
        <v>95</v>
      </c>
      <c r="B2819" t="s">
        <v>116</v>
      </c>
      <c r="C2819" t="s">
        <v>13</v>
      </c>
      <c r="E2819" s="10">
        <f>IF(COUNTIF(cis_DPH!$B$2:$B$84,B2819)&gt;0,D2819*1.1,IF(COUNTIF(cis_DPH!$B$85:$B$171,B2819)&gt;0,D2819*1.2,"chyba"))</f>
        <v>0</v>
      </c>
      <c r="G2819" s="16" t="e">
        <f>_xlfn.XLOOKUP(Tabuľka9[[#This Row],[položka]],#REF!,#REF!)</f>
        <v>#REF!</v>
      </c>
      <c r="I2819" s="15">
        <f>Tabuľka9[[#This Row],[Aktuálna cena v RZ s DPH]]*Tabuľka9[[#This Row],[Priemerný odber za mesiac]]</f>
        <v>0</v>
      </c>
      <c r="K2819" s="17" t="e">
        <f>Tabuľka9[[#This Row],[Cena za MJ s DPH]]*Tabuľka9[[#This Row],[Predpokladaný odber počas 6 mesiacov]]</f>
        <v>#REF!</v>
      </c>
      <c r="L2819" s="1">
        <v>647951</v>
      </c>
      <c r="M2819" t="e">
        <f>_xlfn.XLOOKUP(Tabuľka9[[#This Row],[IČO]],#REF!,#REF!)</f>
        <v>#REF!</v>
      </c>
      <c r="N2819" t="e">
        <f>_xlfn.XLOOKUP(Tabuľka9[[#This Row],[IČO]],#REF!,#REF!)</f>
        <v>#REF!</v>
      </c>
    </row>
    <row r="2820" spans="1:14" hidden="1" x14ac:dyDescent="0.35">
      <c r="A2820" t="s">
        <v>84</v>
      </c>
      <c r="B2820" t="s">
        <v>117</v>
      </c>
      <c r="C2820" t="s">
        <v>13</v>
      </c>
      <c r="E2820" s="10">
        <f>IF(COUNTIF(cis_DPH!$B$2:$B$84,B2820)&gt;0,D2820*1.1,IF(COUNTIF(cis_DPH!$B$85:$B$171,B2820)&gt;0,D2820*1.2,"chyba"))</f>
        <v>0</v>
      </c>
      <c r="G2820" s="16" t="e">
        <f>_xlfn.XLOOKUP(Tabuľka9[[#This Row],[položka]],#REF!,#REF!)</f>
        <v>#REF!</v>
      </c>
      <c r="I2820" s="15">
        <f>Tabuľka9[[#This Row],[Aktuálna cena v RZ s DPH]]*Tabuľka9[[#This Row],[Priemerný odber za mesiac]]</f>
        <v>0</v>
      </c>
      <c r="K2820" s="17" t="e">
        <f>Tabuľka9[[#This Row],[Cena za MJ s DPH]]*Tabuľka9[[#This Row],[Predpokladaný odber počas 6 mesiacov]]</f>
        <v>#REF!</v>
      </c>
      <c r="L2820" s="1">
        <v>647951</v>
      </c>
      <c r="M2820" t="e">
        <f>_xlfn.XLOOKUP(Tabuľka9[[#This Row],[IČO]],#REF!,#REF!)</f>
        <v>#REF!</v>
      </c>
      <c r="N2820" t="e">
        <f>_xlfn.XLOOKUP(Tabuľka9[[#This Row],[IČO]],#REF!,#REF!)</f>
        <v>#REF!</v>
      </c>
    </row>
    <row r="2821" spans="1:14" hidden="1" x14ac:dyDescent="0.35">
      <c r="A2821" t="s">
        <v>84</v>
      </c>
      <c r="B2821" t="s">
        <v>118</v>
      </c>
      <c r="C2821" t="s">
        <v>13</v>
      </c>
      <c r="E2821" s="10">
        <f>IF(COUNTIF(cis_DPH!$B$2:$B$84,B2821)&gt;0,D2821*1.1,IF(COUNTIF(cis_DPH!$B$85:$B$171,B2821)&gt;0,D2821*1.2,"chyba"))</f>
        <v>0</v>
      </c>
      <c r="G2821" s="16" t="e">
        <f>_xlfn.XLOOKUP(Tabuľka9[[#This Row],[položka]],#REF!,#REF!)</f>
        <v>#REF!</v>
      </c>
      <c r="I2821" s="15">
        <f>Tabuľka9[[#This Row],[Aktuálna cena v RZ s DPH]]*Tabuľka9[[#This Row],[Priemerný odber za mesiac]]</f>
        <v>0</v>
      </c>
      <c r="K2821" s="17" t="e">
        <f>Tabuľka9[[#This Row],[Cena za MJ s DPH]]*Tabuľka9[[#This Row],[Predpokladaný odber počas 6 mesiacov]]</f>
        <v>#REF!</v>
      </c>
      <c r="L2821" s="1">
        <v>647951</v>
      </c>
      <c r="M2821" t="e">
        <f>_xlfn.XLOOKUP(Tabuľka9[[#This Row],[IČO]],#REF!,#REF!)</f>
        <v>#REF!</v>
      </c>
      <c r="N2821" t="e">
        <f>_xlfn.XLOOKUP(Tabuľka9[[#This Row],[IČO]],#REF!,#REF!)</f>
        <v>#REF!</v>
      </c>
    </row>
    <row r="2822" spans="1:14" hidden="1" x14ac:dyDescent="0.35">
      <c r="A2822" t="s">
        <v>84</v>
      </c>
      <c r="B2822" t="s">
        <v>119</v>
      </c>
      <c r="C2822" t="s">
        <v>13</v>
      </c>
      <c r="E2822" s="10">
        <f>IF(COUNTIF(cis_DPH!$B$2:$B$84,B2822)&gt;0,D2822*1.1,IF(COUNTIF(cis_DPH!$B$85:$B$171,B2822)&gt;0,D2822*1.2,"chyba"))</f>
        <v>0</v>
      </c>
      <c r="G2822" s="16" t="e">
        <f>_xlfn.XLOOKUP(Tabuľka9[[#This Row],[položka]],#REF!,#REF!)</f>
        <v>#REF!</v>
      </c>
      <c r="I2822" s="15">
        <f>Tabuľka9[[#This Row],[Aktuálna cena v RZ s DPH]]*Tabuľka9[[#This Row],[Priemerný odber za mesiac]]</f>
        <v>0</v>
      </c>
      <c r="K2822" s="17" t="e">
        <f>Tabuľka9[[#This Row],[Cena za MJ s DPH]]*Tabuľka9[[#This Row],[Predpokladaný odber počas 6 mesiacov]]</f>
        <v>#REF!</v>
      </c>
      <c r="L2822" s="1">
        <v>647951</v>
      </c>
      <c r="M2822" t="e">
        <f>_xlfn.XLOOKUP(Tabuľka9[[#This Row],[IČO]],#REF!,#REF!)</f>
        <v>#REF!</v>
      </c>
      <c r="N2822" t="e">
        <f>_xlfn.XLOOKUP(Tabuľka9[[#This Row],[IČO]],#REF!,#REF!)</f>
        <v>#REF!</v>
      </c>
    </row>
    <row r="2823" spans="1:14" hidden="1" x14ac:dyDescent="0.35">
      <c r="A2823" t="s">
        <v>84</v>
      </c>
      <c r="B2823" t="s">
        <v>120</v>
      </c>
      <c r="C2823" t="s">
        <v>13</v>
      </c>
      <c r="E2823" s="10">
        <f>IF(COUNTIF(cis_DPH!$B$2:$B$84,B2823)&gt;0,D2823*1.1,IF(COUNTIF(cis_DPH!$B$85:$B$171,B2823)&gt;0,D2823*1.2,"chyba"))</f>
        <v>0</v>
      </c>
      <c r="G2823" s="16" t="e">
        <f>_xlfn.XLOOKUP(Tabuľka9[[#This Row],[položka]],#REF!,#REF!)</f>
        <v>#REF!</v>
      </c>
      <c r="I2823" s="15">
        <f>Tabuľka9[[#This Row],[Aktuálna cena v RZ s DPH]]*Tabuľka9[[#This Row],[Priemerný odber za mesiac]]</f>
        <v>0</v>
      </c>
      <c r="K2823" s="17" t="e">
        <f>Tabuľka9[[#This Row],[Cena za MJ s DPH]]*Tabuľka9[[#This Row],[Predpokladaný odber počas 6 mesiacov]]</f>
        <v>#REF!</v>
      </c>
      <c r="L2823" s="1">
        <v>647951</v>
      </c>
      <c r="M2823" t="e">
        <f>_xlfn.XLOOKUP(Tabuľka9[[#This Row],[IČO]],#REF!,#REF!)</f>
        <v>#REF!</v>
      </c>
      <c r="N2823" t="e">
        <f>_xlfn.XLOOKUP(Tabuľka9[[#This Row],[IČO]],#REF!,#REF!)</f>
        <v>#REF!</v>
      </c>
    </row>
    <row r="2824" spans="1:14" hidden="1" x14ac:dyDescent="0.35">
      <c r="A2824" t="s">
        <v>84</v>
      </c>
      <c r="B2824" t="s">
        <v>121</v>
      </c>
      <c r="C2824" t="s">
        <v>13</v>
      </c>
      <c r="E2824" s="10">
        <f>IF(COUNTIF(cis_DPH!$B$2:$B$84,B2824)&gt;0,D2824*1.1,IF(COUNTIF(cis_DPH!$B$85:$B$171,B2824)&gt;0,D2824*1.2,"chyba"))</f>
        <v>0</v>
      </c>
      <c r="G2824" s="16" t="e">
        <f>_xlfn.XLOOKUP(Tabuľka9[[#This Row],[položka]],#REF!,#REF!)</f>
        <v>#REF!</v>
      </c>
      <c r="I2824" s="15">
        <f>Tabuľka9[[#This Row],[Aktuálna cena v RZ s DPH]]*Tabuľka9[[#This Row],[Priemerný odber za mesiac]]</f>
        <v>0</v>
      </c>
      <c r="K2824" s="17" t="e">
        <f>Tabuľka9[[#This Row],[Cena za MJ s DPH]]*Tabuľka9[[#This Row],[Predpokladaný odber počas 6 mesiacov]]</f>
        <v>#REF!</v>
      </c>
      <c r="L2824" s="1">
        <v>647951</v>
      </c>
      <c r="M2824" t="e">
        <f>_xlfn.XLOOKUP(Tabuľka9[[#This Row],[IČO]],#REF!,#REF!)</f>
        <v>#REF!</v>
      </c>
      <c r="N2824" t="e">
        <f>_xlfn.XLOOKUP(Tabuľka9[[#This Row],[IČO]],#REF!,#REF!)</f>
        <v>#REF!</v>
      </c>
    </row>
    <row r="2825" spans="1:14" hidden="1" x14ac:dyDescent="0.35">
      <c r="A2825" t="s">
        <v>84</v>
      </c>
      <c r="B2825" t="s">
        <v>122</v>
      </c>
      <c r="C2825" t="s">
        <v>13</v>
      </c>
      <c r="D2825" s="9">
        <v>8.1999999999999993</v>
      </c>
      <c r="E2825" s="10">
        <f>IF(COUNTIF(cis_DPH!$B$2:$B$84,B2825)&gt;0,D2825*1.1,IF(COUNTIF(cis_DPH!$B$85:$B$171,B2825)&gt;0,D2825*1.2,"chyba"))</f>
        <v>9.02</v>
      </c>
      <c r="G2825" s="16" t="e">
        <f>_xlfn.XLOOKUP(Tabuľka9[[#This Row],[položka]],#REF!,#REF!)</f>
        <v>#REF!</v>
      </c>
      <c r="H2825">
        <v>50</v>
      </c>
      <c r="I2825" s="15">
        <f>Tabuľka9[[#This Row],[Aktuálna cena v RZ s DPH]]*Tabuľka9[[#This Row],[Priemerný odber za mesiac]]</f>
        <v>451</v>
      </c>
      <c r="J2825">
        <v>250</v>
      </c>
      <c r="K2825" s="17" t="e">
        <f>Tabuľka9[[#This Row],[Cena za MJ s DPH]]*Tabuľka9[[#This Row],[Predpokladaný odber počas 6 mesiacov]]</f>
        <v>#REF!</v>
      </c>
      <c r="L2825" s="1">
        <v>647951</v>
      </c>
      <c r="M2825" t="e">
        <f>_xlfn.XLOOKUP(Tabuľka9[[#This Row],[IČO]],#REF!,#REF!)</f>
        <v>#REF!</v>
      </c>
      <c r="N2825" t="e">
        <f>_xlfn.XLOOKUP(Tabuľka9[[#This Row],[IČO]],#REF!,#REF!)</f>
        <v>#REF!</v>
      </c>
    </row>
    <row r="2826" spans="1:14" hidden="1" x14ac:dyDescent="0.35">
      <c r="A2826" t="s">
        <v>84</v>
      </c>
      <c r="B2826" t="s">
        <v>123</v>
      </c>
      <c r="C2826" t="s">
        <v>13</v>
      </c>
      <c r="E2826" s="10">
        <f>IF(COUNTIF(cis_DPH!$B$2:$B$84,B2826)&gt;0,D2826*1.1,IF(COUNTIF(cis_DPH!$B$85:$B$171,B2826)&gt;0,D2826*1.2,"chyba"))</f>
        <v>0</v>
      </c>
      <c r="G2826" s="16" t="e">
        <f>_xlfn.XLOOKUP(Tabuľka9[[#This Row],[položka]],#REF!,#REF!)</f>
        <v>#REF!</v>
      </c>
      <c r="H2826">
        <v>20</v>
      </c>
      <c r="I2826" s="15">
        <f>Tabuľka9[[#This Row],[Aktuálna cena v RZ s DPH]]*Tabuľka9[[#This Row],[Priemerný odber za mesiac]]</f>
        <v>0</v>
      </c>
      <c r="J2826" t="s">
        <v>191</v>
      </c>
      <c r="K2826" s="17" t="e">
        <f>Tabuľka9[[#This Row],[Cena za MJ s DPH]]*Tabuľka9[[#This Row],[Predpokladaný odber počas 6 mesiacov]]</f>
        <v>#REF!</v>
      </c>
      <c r="L2826" s="1">
        <v>647951</v>
      </c>
      <c r="M2826" t="e">
        <f>_xlfn.XLOOKUP(Tabuľka9[[#This Row],[IČO]],#REF!,#REF!)</f>
        <v>#REF!</v>
      </c>
      <c r="N2826" t="e">
        <f>_xlfn.XLOOKUP(Tabuľka9[[#This Row],[IČO]],#REF!,#REF!)</f>
        <v>#REF!</v>
      </c>
    </row>
    <row r="2827" spans="1:14" hidden="1" x14ac:dyDescent="0.35">
      <c r="A2827" t="s">
        <v>84</v>
      </c>
      <c r="B2827" t="s">
        <v>124</v>
      </c>
      <c r="C2827" t="s">
        <v>13</v>
      </c>
      <c r="E2827" s="10">
        <f>IF(COUNTIF(cis_DPH!$B$2:$B$84,B2827)&gt;0,D2827*1.1,IF(COUNTIF(cis_DPH!$B$85:$B$171,B2827)&gt;0,D2827*1.2,"chyba"))</f>
        <v>0</v>
      </c>
      <c r="G2827" s="16" t="e">
        <f>_xlfn.XLOOKUP(Tabuľka9[[#This Row],[položka]],#REF!,#REF!)</f>
        <v>#REF!</v>
      </c>
      <c r="I2827" s="15">
        <f>Tabuľka9[[#This Row],[Aktuálna cena v RZ s DPH]]*Tabuľka9[[#This Row],[Priemerný odber za mesiac]]</f>
        <v>0</v>
      </c>
      <c r="K2827" s="17" t="e">
        <f>Tabuľka9[[#This Row],[Cena za MJ s DPH]]*Tabuľka9[[#This Row],[Predpokladaný odber počas 6 mesiacov]]</f>
        <v>#REF!</v>
      </c>
      <c r="L2827" s="1">
        <v>647951</v>
      </c>
      <c r="M2827" t="e">
        <f>_xlfn.XLOOKUP(Tabuľka9[[#This Row],[IČO]],#REF!,#REF!)</f>
        <v>#REF!</v>
      </c>
      <c r="N2827" t="e">
        <f>_xlfn.XLOOKUP(Tabuľka9[[#This Row],[IČO]],#REF!,#REF!)</f>
        <v>#REF!</v>
      </c>
    </row>
    <row r="2828" spans="1:14" hidden="1" x14ac:dyDescent="0.35">
      <c r="A2828" t="s">
        <v>125</v>
      </c>
      <c r="B2828" t="s">
        <v>126</v>
      </c>
      <c r="C2828" t="s">
        <v>13</v>
      </c>
      <c r="E2828" s="10">
        <f>IF(COUNTIF(cis_DPH!$B$2:$B$84,B2828)&gt;0,D2828*1.1,IF(COUNTIF(cis_DPH!$B$85:$B$171,B2828)&gt;0,D2828*1.2,"chyba"))</f>
        <v>0</v>
      </c>
      <c r="G2828" s="16" t="e">
        <f>_xlfn.XLOOKUP(Tabuľka9[[#This Row],[položka]],#REF!,#REF!)</f>
        <v>#REF!</v>
      </c>
      <c r="I2828" s="15">
        <f>Tabuľka9[[#This Row],[Aktuálna cena v RZ s DPH]]*Tabuľka9[[#This Row],[Priemerný odber za mesiac]]</f>
        <v>0</v>
      </c>
      <c r="K2828" s="17" t="e">
        <f>Tabuľka9[[#This Row],[Cena za MJ s DPH]]*Tabuľka9[[#This Row],[Predpokladaný odber počas 6 mesiacov]]</f>
        <v>#REF!</v>
      </c>
      <c r="L2828" s="1">
        <v>647951</v>
      </c>
      <c r="M2828" t="e">
        <f>_xlfn.XLOOKUP(Tabuľka9[[#This Row],[IČO]],#REF!,#REF!)</f>
        <v>#REF!</v>
      </c>
      <c r="N2828" t="e">
        <f>_xlfn.XLOOKUP(Tabuľka9[[#This Row],[IČO]],#REF!,#REF!)</f>
        <v>#REF!</v>
      </c>
    </row>
    <row r="2829" spans="1:14" hidden="1" x14ac:dyDescent="0.35">
      <c r="A2829" t="s">
        <v>125</v>
      </c>
      <c r="B2829" t="s">
        <v>127</v>
      </c>
      <c r="C2829" t="s">
        <v>13</v>
      </c>
      <c r="D2829" s="9">
        <v>2.29</v>
      </c>
      <c r="E2829" s="10">
        <f>IF(COUNTIF(cis_DPH!$B$2:$B$84,B2829)&gt;0,D2829*1.1,IF(COUNTIF(cis_DPH!$B$85:$B$171,B2829)&gt;0,D2829*1.2,"chyba"))</f>
        <v>2.7479999999999998</v>
      </c>
      <c r="G2829" s="16" t="e">
        <f>_xlfn.XLOOKUP(Tabuľka9[[#This Row],[položka]],#REF!,#REF!)</f>
        <v>#REF!</v>
      </c>
      <c r="H2829">
        <v>24</v>
      </c>
      <c r="I2829" s="15">
        <f>Tabuľka9[[#This Row],[Aktuálna cena v RZ s DPH]]*Tabuľka9[[#This Row],[Priemerný odber za mesiac]]</f>
        <v>65.951999999999998</v>
      </c>
      <c r="J2829" t="s">
        <v>192</v>
      </c>
      <c r="K2829" s="17" t="e">
        <f>Tabuľka9[[#This Row],[Cena za MJ s DPH]]*Tabuľka9[[#This Row],[Predpokladaný odber počas 6 mesiacov]]</f>
        <v>#REF!</v>
      </c>
      <c r="L2829" s="1">
        <v>647951</v>
      </c>
      <c r="M2829" t="e">
        <f>_xlfn.XLOOKUP(Tabuľka9[[#This Row],[IČO]],#REF!,#REF!)</f>
        <v>#REF!</v>
      </c>
      <c r="N2829" t="e">
        <f>_xlfn.XLOOKUP(Tabuľka9[[#This Row],[IČO]],#REF!,#REF!)</f>
        <v>#REF!</v>
      </c>
    </row>
    <row r="2830" spans="1:14" hidden="1" x14ac:dyDescent="0.35">
      <c r="A2830" t="s">
        <v>125</v>
      </c>
      <c r="B2830" t="s">
        <v>128</v>
      </c>
      <c r="C2830" t="s">
        <v>13</v>
      </c>
      <c r="D2830" s="9">
        <v>5.29</v>
      </c>
      <c r="E2830" s="10">
        <f>IF(COUNTIF(cis_DPH!$B$2:$B$84,B2830)&gt;0,D2830*1.1,IF(COUNTIF(cis_DPH!$B$85:$B$171,B2830)&gt;0,D2830*1.2,"chyba"))</f>
        <v>6.3479999999999999</v>
      </c>
      <c r="G2830" s="16" t="e">
        <f>_xlfn.XLOOKUP(Tabuľka9[[#This Row],[položka]],#REF!,#REF!)</f>
        <v>#REF!</v>
      </c>
      <c r="H2830">
        <v>50</v>
      </c>
      <c r="I2830" s="15">
        <f>Tabuľka9[[#This Row],[Aktuálna cena v RZ s DPH]]*Tabuľka9[[#This Row],[Priemerný odber za mesiac]]</f>
        <v>317.39999999999998</v>
      </c>
      <c r="J2830" t="s">
        <v>217</v>
      </c>
      <c r="K2830" s="17" t="e">
        <f>Tabuľka9[[#This Row],[Cena za MJ s DPH]]*Tabuľka9[[#This Row],[Predpokladaný odber počas 6 mesiacov]]</f>
        <v>#REF!</v>
      </c>
      <c r="L2830" s="1">
        <v>647951</v>
      </c>
      <c r="M2830" t="e">
        <f>_xlfn.XLOOKUP(Tabuľka9[[#This Row],[IČO]],#REF!,#REF!)</f>
        <v>#REF!</v>
      </c>
      <c r="N2830" t="e">
        <f>_xlfn.XLOOKUP(Tabuľka9[[#This Row],[IČO]],#REF!,#REF!)</f>
        <v>#REF!</v>
      </c>
    </row>
    <row r="2831" spans="1:14" hidden="1" x14ac:dyDescent="0.35">
      <c r="A2831" t="s">
        <v>125</v>
      </c>
      <c r="B2831" t="s">
        <v>129</v>
      </c>
      <c r="C2831" t="s">
        <v>13</v>
      </c>
      <c r="E2831" s="10">
        <f>IF(COUNTIF(cis_DPH!$B$2:$B$84,B2831)&gt;0,D2831*1.1,IF(COUNTIF(cis_DPH!$B$85:$B$171,B2831)&gt;0,D2831*1.2,"chyba"))</f>
        <v>0</v>
      </c>
      <c r="G2831" s="16" t="e">
        <f>_xlfn.XLOOKUP(Tabuľka9[[#This Row],[položka]],#REF!,#REF!)</f>
        <v>#REF!</v>
      </c>
      <c r="H2831">
        <v>8</v>
      </c>
      <c r="I2831" s="15">
        <f>Tabuľka9[[#This Row],[Aktuálna cena v RZ s DPH]]*Tabuľka9[[#This Row],[Priemerný odber za mesiac]]</f>
        <v>0</v>
      </c>
      <c r="J2831" t="s">
        <v>218</v>
      </c>
      <c r="K2831" s="17" t="e">
        <f>Tabuľka9[[#This Row],[Cena za MJ s DPH]]*Tabuľka9[[#This Row],[Predpokladaný odber počas 6 mesiacov]]</f>
        <v>#REF!</v>
      </c>
      <c r="L2831" s="1">
        <v>647951</v>
      </c>
      <c r="M2831" t="e">
        <f>_xlfn.XLOOKUP(Tabuľka9[[#This Row],[IČO]],#REF!,#REF!)</f>
        <v>#REF!</v>
      </c>
      <c r="N2831" t="e">
        <f>_xlfn.XLOOKUP(Tabuľka9[[#This Row],[IČO]],#REF!,#REF!)</f>
        <v>#REF!</v>
      </c>
    </row>
    <row r="2832" spans="1:14" hidden="1" x14ac:dyDescent="0.35">
      <c r="A2832" t="s">
        <v>125</v>
      </c>
      <c r="B2832" t="s">
        <v>130</v>
      </c>
      <c r="C2832" t="s">
        <v>13</v>
      </c>
      <c r="E2832" s="10">
        <f>IF(COUNTIF(cis_DPH!$B$2:$B$84,B2832)&gt;0,D2832*1.1,IF(COUNTIF(cis_DPH!$B$85:$B$171,B2832)&gt;0,D2832*1.2,"chyba"))</f>
        <v>0</v>
      </c>
      <c r="G2832" s="16" t="e">
        <f>_xlfn.XLOOKUP(Tabuľka9[[#This Row],[položka]],#REF!,#REF!)</f>
        <v>#REF!</v>
      </c>
      <c r="I2832" s="15">
        <f>Tabuľka9[[#This Row],[Aktuálna cena v RZ s DPH]]*Tabuľka9[[#This Row],[Priemerný odber za mesiac]]</f>
        <v>0</v>
      </c>
      <c r="K2832" s="17" t="e">
        <f>Tabuľka9[[#This Row],[Cena za MJ s DPH]]*Tabuľka9[[#This Row],[Predpokladaný odber počas 6 mesiacov]]</f>
        <v>#REF!</v>
      </c>
      <c r="L2832" s="1">
        <v>647951</v>
      </c>
      <c r="M2832" t="e">
        <f>_xlfn.XLOOKUP(Tabuľka9[[#This Row],[IČO]],#REF!,#REF!)</f>
        <v>#REF!</v>
      </c>
      <c r="N2832" t="e">
        <f>_xlfn.XLOOKUP(Tabuľka9[[#This Row],[IČO]],#REF!,#REF!)</f>
        <v>#REF!</v>
      </c>
    </row>
    <row r="2833" spans="1:14" hidden="1" x14ac:dyDescent="0.35">
      <c r="A2833" t="s">
        <v>125</v>
      </c>
      <c r="B2833" t="s">
        <v>131</v>
      </c>
      <c r="C2833" t="s">
        <v>13</v>
      </c>
      <c r="E2833" s="10">
        <f>IF(COUNTIF(cis_DPH!$B$2:$B$84,B2833)&gt;0,D2833*1.1,IF(COUNTIF(cis_DPH!$B$85:$B$171,B2833)&gt;0,D2833*1.2,"chyba"))</f>
        <v>0</v>
      </c>
      <c r="G2833" s="16" t="e">
        <f>_xlfn.XLOOKUP(Tabuľka9[[#This Row],[položka]],#REF!,#REF!)</f>
        <v>#REF!</v>
      </c>
      <c r="I2833" s="15">
        <f>Tabuľka9[[#This Row],[Aktuálna cena v RZ s DPH]]*Tabuľka9[[#This Row],[Priemerný odber za mesiac]]</f>
        <v>0</v>
      </c>
      <c r="K2833" s="17" t="e">
        <f>Tabuľka9[[#This Row],[Cena za MJ s DPH]]*Tabuľka9[[#This Row],[Predpokladaný odber počas 6 mesiacov]]</f>
        <v>#REF!</v>
      </c>
      <c r="L2833" s="1">
        <v>647951</v>
      </c>
      <c r="M2833" t="e">
        <f>_xlfn.XLOOKUP(Tabuľka9[[#This Row],[IČO]],#REF!,#REF!)</f>
        <v>#REF!</v>
      </c>
      <c r="N2833" t="e">
        <f>_xlfn.XLOOKUP(Tabuľka9[[#This Row],[IČO]],#REF!,#REF!)</f>
        <v>#REF!</v>
      </c>
    </row>
    <row r="2834" spans="1:14" hidden="1" x14ac:dyDescent="0.35">
      <c r="A2834" t="s">
        <v>125</v>
      </c>
      <c r="B2834" t="s">
        <v>132</v>
      </c>
      <c r="C2834" t="s">
        <v>13</v>
      </c>
      <c r="E2834" s="10">
        <f>IF(COUNTIF(cis_DPH!$B$2:$B$84,B2834)&gt;0,D2834*1.1,IF(COUNTIF(cis_DPH!$B$85:$B$171,B2834)&gt;0,D2834*1.2,"chyba"))</f>
        <v>0</v>
      </c>
      <c r="G2834" s="16" t="e">
        <f>_xlfn.XLOOKUP(Tabuľka9[[#This Row],[položka]],#REF!,#REF!)</f>
        <v>#REF!</v>
      </c>
      <c r="I2834" s="15">
        <f>Tabuľka9[[#This Row],[Aktuálna cena v RZ s DPH]]*Tabuľka9[[#This Row],[Priemerný odber za mesiac]]</f>
        <v>0</v>
      </c>
      <c r="K2834" s="17" t="e">
        <f>Tabuľka9[[#This Row],[Cena za MJ s DPH]]*Tabuľka9[[#This Row],[Predpokladaný odber počas 6 mesiacov]]</f>
        <v>#REF!</v>
      </c>
      <c r="L2834" s="1">
        <v>647951</v>
      </c>
      <c r="M2834" t="e">
        <f>_xlfn.XLOOKUP(Tabuľka9[[#This Row],[IČO]],#REF!,#REF!)</f>
        <v>#REF!</v>
      </c>
      <c r="N2834" t="e">
        <f>_xlfn.XLOOKUP(Tabuľka9[[#This Row],[IČO]],#REF!,#REF!)</f>
        <v>#REF!</v>
      </c>
    </row>
    <row r="2835" spans="1:14" hidden="1" x14ac:dyDescent="0.35">
      <c r="A2835" t="s">
        <v>125</v>
      </c>
      <c r="B2835" t="s">
        <v>133</v>
      </c>
      <c r="C2835" t="s">
        <v>13</v>
      </c>
      <c r="E2835" s="10">
        <f>IF(COUNTIF(cis_DPH!$B$2:$B$84,B2835)&gt;0,D2835*1.1,IF(COUNTIF(cis_DPH!$B$85:$B$171,B2835)&gt;0,D2835*1.2,"chyba"))</f>
        <v>0</v>
      </c>
      <c r="G2835" s="16" t="e">
        <f>_xlfn.XLOOKUP(Tabuľka9[[#This Row],[položka]],#REF!,#REF!)</f>
        <v>#REF!</v>
      </c>
      <c r="I2835" s="15">
        <f>Tabuľka9[[#This Row],[Aktuálna cena v RZ s DPH]]*Tabuľka9[[#This Row],[Priemerný odber za mesiac]]</f>
        <v>0</v>
      </c>
      <c r="K2835" s="17" t="e">
        <f>Tabuľka9[[#This Row],[Cena za MJ s DPH]]*Tabuľka9[[#This Row],[Predpokladaný odber počas 6 mesiacov]]</f>
        <v>#REF!</v>
      </c>
      <c r="L2835" s="1">
        <v>647951</v>
      </c>
      <c r="M2835" t="e">
        <f>_xlfn.XLOOKUP(Tabuľka9[[#This Row],[IČO]],#REF!,#REF!)</f>
        <v>#REF!</v>
      </c>
      <c r="N2835" t="e">
        <f>_xlfn.XLOOKUP(Tabuľka9[[#This Row],[IČO]],#REF!,#REF!)</f>
        <v>#REF!</v>
      </c>
    </row>
    <row r="2836" spans="1:14" hidden="1" x14ac:dyDescent="0.35">
      <c r="A2836" t="s">
        <v>125</v>
      </c>
      <c r="B2836" t="s">
        <v>134</v>
      </c>
      <c r="C2836" t="s">
        <v>13</v>
      </c>
      <c r="E2836" s="10">
        <f>IF(COUNTIF(cis_DPH!$B$2:$B$84,B2836)&gt;0,D2836*1.1,IF(COUNTIF(cis_DPH!$B$85:$B$171,B2836)&gt;0,D2836*1.2,"chyba"))</f>
        <v>0</v>
      </c>
      <c r="G2836" s="16" t="e">
        <f>_xlfn.XLOOKUP(Tabuľka9[[#This Row],[položka]],#REF!,#REF!)</f>
        <v>#REF!</v>
      </c>
      <c r="I2836" s="15">
        <f>Tabuľka9[[#This Row],[Aktuálna cena v RZ s DPH]]*Tabuľka9[[#This Row],[Priemerný odber za mesiac]]</f>
        <v>0</v>
      </c>
      <c r="K2836" s="17" t="e">
        <f>Tabuľka9[[#This Row],[Cena za MJ s DPH]]*Tabuľka9[[#This Row],[Predpokladaný odber počas 6 mesiacov]]</f>
        <v>#REF!</v>
      </c>
      <c r="L2836" s="1">
        <v>647951</v>
      </c>
      <c r="M2836" t="e">
        <f>_xlfn.XLOOKUP(Tabuľka9[[#This Row],[IČO]],#REF!,#REF!)</f>
        <v>#REF!</v>
      </c>
      <c r="N2836" t="e">
        <f>_xlfn.XLOOKUP(Tabuľka9[[#This Row],[IČO]],#REF!,#REF!)</f>
        <v>#REF!</v>
      </c>
    </row>
    <row r="2837" spans="1:14" hidden="1" x14ac:dyDescent="0.35">
      <c r="A2837" t="s">
        <v>125</v>
      </c>
      <c r="B2837" t="s">
        <v>135</v>
      </c>
      <c r="C2837" t="s">
        <v>13</v>
      </c>
      <c r="E2837" s="10">
        <f>IF(COUNTIF(cis_DPH!$B$2:$B$84,B2837)&gt;0,D2837*1.1,IF(COUNTIF(cis_DPH!$B$85:$B$171,B2837)&gt;0,D2837*1.2,"chyba"))</f>
        <v>0</v>
      </c>
      <c r="G2837" s="16" t="e">
        <f>_xlfn.XLOOKUP(Tabuľka9[[#This Row],[položka]],#REF!,#REF!)</f>
        <v>#REF!</v>
      </c>
      <c r="H2837">
        <v>30</v>
      </c>
      <c r="I2837" s="15">
        <f>Tabuľka9[[#This Row],[Aktuálna cena v RZ s DPH]]*Tabuľka9[[#This Row],[Priemerný odber za mesiac]]</f>
        <v>0</v>
      </c>
      <c r="J2837" t="s">
        <v>194</v>
      </c>
      <c r="K2837" s="17" t="e">
        <f>Tabuľka9[[#This Row],[Cena za MJ s DPH]]*Tabuľka9[[#This Row],[Predpokladaný odber počas 6 mesiacov]]</f>
        <v>#REF!</v>
      </c>
      <c r="L2837" s="1">
        <v>647951</v>
      </c>
      <c r="M2837" t="e">
        <f>_xlfn.XLOOKUP(Tabuľka9[[#This Row],[IČO]],#REF!,#REF!)</f>
        <v>#REF!</v>
      </c>
      <c r="N2837" t="e">
        <f>_xlfn.XLOOKUP(Tabuľka9[[#This Row],[IČO]],#REF!,#REF!)</f>
        <v>#REF!</v>
      </c>
    </row>
    <row r="2838" spans="1:14" hidden="1" x14ac:dyDescent="0.35">
      <c r="A2838" t="s">
        <v>125</v>
      </c>
      <c r="B2838" t="s">
        <v>136</v>
      </c>
      <c r="C2838" t="s">
        <v>13</v>
      </c>
      <c r="E2838" s="10">
        <f>IF(COUNTIF(cis_DPH!$B$2:$B$84,B2838)&gt;0,D2838*1.1,IF(COUNTIF(cis_DPH!$B$85:$B$171,B2838)&gt;0,D2838*1.2,"chyba"))</f>
        <v>0</v>
      </c>
      <c r="G2838" s="16" t="e">
        <f>_xlfn.XLOOKUP(Tabuľka9[[#This Row],[položka]],#REF!,#REF!)</f>
        <v>#REF!</v>
      </c>
      <c r="H2838">
        <v>10</v>
      </c>
      <c r="I2838" s="15">
        <f>Tabuľka9[[#This Row],[Aktuálna cena v RZ s DPH]]*Tabuľka9[[#This Row],[Priemerný odber za mesiac]]</f>
        <v>0</v>
      </c>
      <c r="J2838" t="s">
        <v>195</v>
      </c>
      <c r="K2838" s="17" t="e">
        <f>Tabuľka9[[#This Row],[Cena za MJ s DPH]]*Tabuľka9[[#This Row],[Predpokladaný odber počas 6 mesiacov]]</f>
        <v>#REF!</v>
      </c>
      <c r="L2838" s="1">
        <v>647951</v>
      </c>
      <c r="M2838" t="e">
        <f>_xlfn.XLOOKUP(Tabuľka9[[#This Row],[IČO]],#REF!,#REF!)</f>
        <v>#REF!</v>
      </c>
      <c r="N2838" t="e">
        <f>_xlfn.XLOOKUP(Tabuľka9[[#This Row],[IČO]],#REF!,#REF!)</f>
        <v>#REF!</v>
      </c>
    </row>
    <row r="2839" spans="1:14" hidden="1" x14ac:dyDescent="0.35">
      <c r="A2839" t="s">
        <v>125</v>
      </c>
      <c r="B2839" t="s">
        <v>137</v>
      </c>
      <c r="C2839" t="s">
        <v>13</v>
      </c>
      <c r="E2839" s="10">
        <f>IF(COUNTIF(cis_DPH!$B$2:$B$84,B2839)&gt;0,D2839*1.1,IF(COUNTIF(cis_DPH!$B$85:$B$171,B2839)&gt;0,D2839*1.2,"chyba"))</f>
        <v>0</v>
      </c>
      <c r="G2839" s="16" t="e">
        <f>_xlfn.XLOOKUP(Tabuľka9[[#This Row],[položka]],#REF!,#REF!)</f>
        <v>#REF!</v>
      </c>
      <c r="H2839">
        <v>8</v>
      </c>
      <c r="I2839" s="15">
        <f>Tabuľka9[[#This Row],[Aktuálna cena v RZ s DPH]]*Tabuľka9[[#This Row],[Priemerný odber za mesiac]]</f>
        <v>0</v>
      </c>
      <c r="J2839" t="s">
        <v>218</v>
      </c>
      <c r="K2839" s="17" t="e">
        <f>Tabuľka9[[#This Row],[Cena za MJ s DPH]]*Tabuľka9[[#This Row],[Predpokladaný odber počas 6 mesiacov]]</f>
        <v>#REF!</v>
      </c>
      <c r="L2839" s="1">
        <v>647951</v>
      </c>
      <c r="M2839" t="e">
        <f>_xlfn.XLOOKUP(Tabuľka9[[#This Row],[IČO]],#REF!,#REF!)</f>
        <v>#REF!</v>
      </c>
      <c r="N2839" t="e">
        <f>_xlfn.XLOOKUP(Tabuľka9[[#This Row],[IČO]],#REF!,#REF!)</f>
        <v>#REF!</v>
      </c>
    </row>
    <row r="2840" spans="1:14" hidden="1" x14ac:dyDescent="0.35">
      <c r="A2840" t="s">
        <v>125</v>
      </c>
      <c r="B2840" t="s">
        <v>138</v>
      </c>
      <c r="C2840" t="s">
        <v>13</v>
      </c>
      <c r="E2840" s="10">
        <f>IF(COUNTIF(cis_DPH!$B$2:$B$84,B2840)&gt;0,D2840*1.1,IF(COUNTIF(cis_DPH!$B$85:$B$171,B2840)&gt;0,D2840*1.2,"chyba"))</f>
        <v>0</v>
      </c>
      <c r="G2840" s="16" t="e">
        <f>_xlfn.XLOOKUP(Tabuľka9[[#This Row],[položka]],#REF!,#REF!)</f>
        <v>#REF!</v>
      </c>
      <c r="I2840" s="15">
        <f>Tabuľka9[[#This Row],[Aktuálna cena v RZ s DPH]]*Tabuľka9[[#This Row],[Priemerný odber za mesiac]]</f>
        <v>0</v>
      </c>
      <c r="K2840" s="17" t="e">
        <f>Tabuľka9[[#This Row],[Cena za MJ s DPH]]*Tabuľka9[[#This Row],[Predpokladaný odber počas 6 mesiacov]]</f>
        <v>#REF!</v>
      </c>
      <c r="L2840" s="1">
        <v>647951</v>
      </c>
      <c r="M2840" t="e">
        <f>_xlfn.XLOOKUP(Tabuľka9[[#This Row],[IČO]],#REF!,#REF!)</f>
        <v>#REF!</v>
      </c>
      <c r="N2840" t="e">
        <f>_xlfn.XLOOKUP(Tabuľka9[[#This Row],[IČO]],#REF!,#REF!)</f>
        <v>#REF!</v>
      </c>
    </row>
    <row r="2841" spans="1:14" hidden="1" x14ac:dyDescent="0.35">
      <c r="A2841" t="s">
        <v>125</v>
      </c>
      <c r="B2841" t="s">
        <v>139</v>
      </c>
      <c r="C2841" t="s">
        <v>13</v>
      </c>
      <c r="E2841" s="10">
        <f>IF(COUNTIF(cis_DPH!$B$2:$B$84,B2841)&gt;0,D2841*1.1,IF(COUNTIF(cis_DPH!$B$85:$B$171,B2841)&gt;0,D2841*1.2,"chyba"))</f>
        <v>0</v>
      </c>
      <c r="G2841" s="16" t="e">
        <f>_xlfn.XLOOKUP(Tabuľka9[[#This Row],[položka]],#REF!,#REF!)</f>
        <v>#REF!</v>
      </c>
      <c r="I2841" s="15">
        <f>Tabuľka9[[#This Row],[Aktuálna cena v RZ s DPH]]*Tabuľka9[[#This Row],[Priemerný odber za mesiac]]</f>
        <v>0</v>
      </c>
      <c r="K2841" s="17" t="e">
        <f>Tabuľka9[[#This Row],[Cena za MJ s DPH]]*Tabuľka9[[#This Row],[Predpokladaný odber počas 6 mesiacov]]</f>
        <v>#REF!</v>
      </c>
      <c r="L2841" s="1">
        <v>647951</v>
      </c>
      <c r="M2841" t="e">
        <f>_xlfn.XLOOKUP(Tabuľka9[[#This Row],[IČO]],#REF!,#REF!)</f>
        <v>#REF!</v>
      </c>
      <c r="N2841" t="e">
        <f>_xlfn.XLOOKUP(Tabuľka9[[#This Row],[IČO]],#REF!,#REF!)</f>
        <v>#REF!</v>
      </c>
    </row>
    <row r="2842" spans="1:14" hidden="1" x14ac:dyDescent="0.35">
      <c r="A2842" t="s">
        <v>125</v>
      </c>
      <c r="B2842" t="s">
        <v>140</v>
      </c>
      <c r="C2842" t="s">
        <v>13</v>
      </c>
      <c r="E2842" s="10">
        <f>IF(COUNTIF(cis_DPH!$B$2:$B$84,B2842)&gt;0,D2842*1.1,IF(COUNTIF(cis_DPH!$B$85:$B$171,B2842)&gt;0,D2842*1.2,"chyba"))</f>
        <v>0</v>
      </c>
      <c r="G2842" s="16" t="e">
        <f>_xlfn.XLOOKUP(Tabuľka9[[#This Row],[položka]],#REF!,#REF!)</f>
        <v>#REF!</v>
      </c>
      <c r="I2842" s="15">
        <f>Tabuľka9[[#This Row],[Aktuálna cena v RZ s DPH]]*Tabuľka9[[#This Row],[Priemerný odber za mesiac]]</f>
        <v>0</v>
      </c>
      <c r="K2842" s="17" t="e">
        <f>Tabuľka9[[#This Row],[Cena za MJ s DPH]]*Tabuľka9[[#This Row],[Predpokladaný odber počas 6 mesiacov]]</f>
        <v>#REF!</v>
      </c>
      <c r="L2842" s="1">
        <v>647951</v>
      </c>
      <c r="M2842" t="e">
        <f>_xlfn.XLOOKUP(Tabuľka9[[#This Row],[IČO]],#REF!,#REF!)</f>
        <v>#REF!</v>
      </c>
      <c r="N2842" t="e">
        <f>_xlfn.XLOOKUP(Tabuľka9[[#This Row],[IČO]],#REF!,#REF!)</f>
        <v>#REF!</v>
      </c>
    </row>
    <row r="2843" spans="1:14" hidden="1" x14ac:dyDescent="0.35">
      <c r="A2843" t="s">
        <v>125</v>
      </c>
      <c r="B2843" t="s">
        <v>141</v>
      </c>
      <c r="C2843" t="s">
        <v>13</v>
      </c>
      <c r="E2843" s="10">
        <f>IF(COUNTIF(cis_DPH!$B$2:$B$84,B2843)&gt;0,D2843*1.1,IF(COUNTIF(cis_DPH!$B$85:$B$171,B2843)&gt;0,D2843*1.2,"chyba"))</f>
        <v>0</v>
      </c>
      <c r="G2843" s="16" t="e">
        <f>_xlfn.XLOOKUP(Tabuľka9[[#This Row],[položka]],#REF!,#REF!)</f>
        <v>#REF!</v>
      </c>
      <c r="I2843" s="15">
        <f>Tabuľka9[[#This Row],[Aktuálna cena v RZ s DPH]]*Tabuľka9[[#This Row],[Priemerný odber za mesiac]]</f>
        <v>0</v>
      </c>
      <c r="K2843" s="17" t="e">
        <f>Tabuľka9[[#This Row],[Cena za MJ s DPH]]*Tabuľka9[[#This Row],[Predpokladaný odber počas 6 mesiacov]]</f>
        <v>#REF!</v>
      </c>
      <c r="L2843" s="1">
        <v>647951</v>
      </c>
      <c r="M2843" t="e">
        <f>_xlfn.XLOOKUP(Tabuľka9[[#This Row],[IČO]],#REF!,#REF!)</f>
        <v>#REF!</v>
      </c>
      <c r="N2843" t="e">
        <f>_xlfn.XLOOKUP(Tabuľka9[[#This Row],[IČO]],#REF!,#REF!)</f>
        <v>#REF!</v>
      </c>
    </row>
    <row r="2844" spans="1:14" hidden="1" x14ac:dyDescent="0.35">
      <c r="A2844" t="s">
        <v>125</v>
      </c>
      <c r="B2844" t="s">
        <v>142</v>
      </c>
      <c r="C2844" t="s">
        <v>13</v>
      </c>
      <c r="E2844" s="10">
        <f>IF(COUNTIF(cis_DPH!$B$2:$B$84,B2844)&gt;0,D2844*1.1,IF(COUNTIF(cis_DPH!$B$85:$B$171,B2844)&gt;0,D2844*1.2,"chyba"))</f>
        <v>0</v>
      </c>
      <c r="G2844" s="16" t="e">
        <f>_xlfn.XLOOKUP(Tabuľka9[[#This Row],[položka]],#REF!,#REF!)</f>
        <v>#REF!</v>
      </c>
      <c r="I2844" s="15">
        <f>Tabuľka9[[#This Row],[Aktuálna cena v RZ s DPH]]*Tabuľka9[[#This Row],[Priemerný odber za mesiac]]</f>
        <v>0</v>
      </c>
      <c r="K2844" s="17" t="e">
        <f>Tabuľka9[[#This Row],[Cena za MJ s DPH]]*Tabuľka9[[#This Row],[Predpokladaný odber počas 6 mesiacov]]</f>
        <v>#REF!</v>
      </c>
      <c r="L2844" s="1">
        <v>647951</v>
      </c>
      <c r="M2844" t="e">
        <f>_xlfn.XLOOKUP(Tabuľka9[[#This Row],[IČO]],#REF!,#REF!)</f>
        <v>#REF!</v>
      </c>
      <c r="N2844" t="e">
        <f>_xlfn.XLOOKUP(Tabuľka9[[#This Row],[IČO]],#REF!,#REF!)</f>
        <v>#REF!</v>
      </c>
    </row>
    <row r="2845" spans="1:14" hidden="1" x14ac:dyDescent="0.35">
      <c r="A2845" t="s">
        <v>125</v>
      </c>
      <c r="B2845" t="s">
        <v>143</v>
      </c>
      <c r="C2845" t="s">
        <v>13</v>
      </c>
      <c r="E2845" s="10">
        <f>IF(COUNTIF(cis_DPH!$B$2:$B$84,B2845)&gt;0,D2845*1.1,IF(COUNTIF(cis_DPH!$B$85:$B$171,B2845)&gt;0,D2845*1.2,"chyba"))</f>
        <v>0</v>
      </c>
      <c r="G2845" s="16" t="e">
        <f>_xlfn.XLOOKUP(Tabuľka9[[#This Row],[položka]],#REF!,#REF!)</f>
        <v>#REF!</v>
      </c>
      <c r="I2845" s="15">
        <f>Tabuľka9[[#This Row],[Aktuálna cena v RZ s DPH]]*Tabuľka9[[#This Row],[Priemerný odber za mesiac]]</f>
        <v>0</v>
      </c>
      <c r="K2845" s="17" t="e">
        <f>Tabuľka9[[#This Row],[Cena za MJ s DPH]]*Tabuľka9[[#This Row],[Predpokladaný odber počas 6 mesiacov]]</f>
        <v>#REF!</v>
      </c>
      <c r="L2845" s="1">
        <v>647951</v>
      </c>
      <c r="M2845" t="e">
        <f>_xlfn.XLOOKUP(Tabuľka9[[#This Row],[IČO]],#REF!,#REF!)</f>
        <v>#REF!</v>
      </c>
      <c r="N2845" t="e">
        <f>_xlfn.XLOOKUP(Tabuľka9[[#This Row],[IČO]],#REF!,#REF!)</f>
        <v>#REF!</v>
      </c>
    </row>
    <row r="2846" spans="1:14" hidden="1" x14ac:dyDescent="0.35">
      <c r="A2846" t="s">
        <v>125</v>
      </c>
      <c r="B2846" t="s">
        <v>144</v>
      </c>
      <c r="C2846" t="s">
        <v>13</v>
      </c>
      <c r="D2846" s="9">
        <v>2.4</v>
      </c>
      <c r="E2846" s="10">
        <f>IF(COUNTIF(cis_DPH!$B$2:$B$84,B2846)&gt;0,D2846*1.1,IF(COUNTIF(cis_DPH!$B$85:$B$171,B2846)&gt;0,D2846*1.2,"chyba"))</f>
        <v>2.88</v>
      </c>
      <c r="G2846" s="16" t="e">
        <f>_xlfn.XLOOKUP(Tabuľka9[[#This Row],[položka]],#REF!,#REF!)</f>
        <v>#REF!</v>
      </c>
      <c r="H2846">
        <v>16</v>
      </c>
      <c r="I2846" s="15">
        <f>Tabuľka9[[#This Row],[Aktuálna cena v RZ s DPH]]*Tabuľka9[[#This Row],[Priemerný odber za mesiac]]</f>
        <v>46.08</v>
      </c>
      <c r="J2846" t="s">
        <v>199</v>
      </c>
      <c r="K2846" s="17" t="e">
        <f>Tabuľka9[[#This Row],[Cena za MJ s DPH]]*Tabuľka9[[#This Row],[Predpokladaný odber počas 6 mesiacov]]</f>
        <v>#REF!</v>
      </c>
      <c r="L2846" s="1">
        <v>647951</v>
      </c>
      <c r="M2846" t="e">
        <f>_xlfn.XLOOKUP(Tabuľka9[[#This Row],[IČO]],#REF!,#REF!)</f>
        <v>#REF!</v>
      </c>
      <c r="N2846" t="e">
        <f>_xlfn.XLOOKUP(Tabuľka9[[#This Row],[IČO]],#REF!,#REF!)</f>
        <v>#REF!</v>
      </c>
    </row>
    <row r="2847" spans="1:14" hidden="1" x14ac:dyDescent="0.35">
      <c r="A2847" t="s">
        <v>125</v>
      </c>
      <c r="B2847" t="s">
        <v>145</v>
      </c>
      <c r="C2847" t="s">
        <v>13</v>
      </c>
      <c r="E2847" s="10">
        <f>IF(COUNTIF(cis_DPH!$B$2:$B$84,B2847)&gt;0,D2847*1.1,IF(COUNTIF(cis_DPH!$B$85:$B$171,B2847)&gt;0,D2847*1.2,"chyba"))</f>
        <v>0</v>
      </c>
      <c r="G2847" s="16" t="e">
        <f>_xlfn.XLOOKUP(Tabuľka9[[#This Row],[položka]],#REF!,#REF!)</f>
        <v>#REF!</v>
      </c>
      <c r="I2847" s="15">
        <f>Tabuľka9[[#This Row],[Aktuálna cena v RZ s DPH]]*Tabuľka9[[#This Row],[Priemerný odber za mesiac]]</f>
        <v>0</v>
      </c>
      <c r="K2847" s="17" t="e">
        <f>Tabuľka9[[#This Row],[Cena za MJ s DPH]]*Tabuľka9[[#This Row],[Predpokladaný odber počas 6 mesiacov]]</f>
        <v>#REF!</v>
      </c>
      <c r="L2847" s="1">
        <v>647951</v>
      </c>
      <c r="M2847" t="e">
        <f>_xlfn.XLOOKUP(Tabuľka9[[#This Row],[IČO]],#REF!,#REF!)</f>
        <v>#REF!</v>
      </c>
      <c r="N2847" t="e">
        <f>_xlfn.XLOOKUP(Tabuľka9[[#This Row],[IČO]],#REF!,#REF!)</f>
        <v>#REF!</v>
      </c>
    </row>
    <row r="2848" spans="1:14" hidden="1" x14ac:dyDescent="0.35">
      <c r="A2848" t="s">
        <v>125</v>
      </c>
      <c r="B2848" t="s">
        <v>146</v>
      </c>
      <c r="C2848" t="s">
        <v>13</v>
      </c>
      <c r="E2848" s="10">
        <f>IF(COUNTIF(cis_DPH!$B$2:$B$84,B2848)&gt;0,D2848*1.1,IF(COUNTIF(cis_DPH!$B$85:$B$171,B2848)&gt;0,D2848*1.2,"chyba"))</f>
        <v>0</v>
      </c>
      <c r="G2848" s="16" t="e">
        <f>_xlfn.XLOOKUP(Tabuľka9[[#This Row],[položka]],#REF!,#REF!)</f>
        <v>#REF!</v>
      </c>
      <c r="I2848" s="15">
        <f>Tabuľka9[[#This Row],[Aktuálna cena v RZ s DPH]]*Tabuľka9[[#This Row],[Priemerný odber za mesiac]]</f>
        <v>0</v>
      </c>
      <c r="K2848" s="17" t="e">
        <f>Tabuľka9[[#This Row],[Cena za MJ s DPH]]*Tabuľka9[[#This Row],[Predpokladaný odber počas 6 mesiacov]]</f>
        <v>#REF!</v>
      </c>
      <c r="L2848" s="1">
        <v>647951</v>
      </c>
      <c r="M2848" t="e">
        <f>_xlfn.XLOOKUP(Tabuľka9[[#This Row],[IČO]],#REF!,#REF!)</f>
        <v>#REF!</v>
      </c>
      <c r="N2848" t="e">
        <f>_xlfn.XLOOKUP(Tabuľka9[[#This Row],[IČO]],#REF!,#REF!)</f>
        <v>#REF!</v>
      </c>
    </row>
    <row r="2849" spans="1:14" hidden="1" x14ac:dyDescent="0.35">
      <c r="A2849" t="s">
        <v>125</v>
      </c>
      <c r="B2849" t="s">
        <v>147</v>
      </c>
      <c r="C2849" t="s">
        <v>13</v>
      </c>
      <c r="E2849" s="10">
        <f>IF(COUNTIF(cis_DPH!$B$2:$B$84,B2849)&gt;0,D2849*1.1,IF(COUNTIF(cis_DPH!$B$85:$B$171,B2849)&gt;0,D2849*1.2,"chyba"))</f>
        <v>0</v>
      </c>
      <c r="G2849" s="16" t="e">
        <f>_xlfn.XLOOKUP(Tabuľka9[[#This Row],[položka]],#REF!,#REF!)</f>
        <v>#REF!</v>
      </c>
      <c r="H2849">
        <v>24</v>
      </c>
      <c r="I2849" s="15">
        <f>Tabuľka9[[#This Row],[Aktuálna cena v RZ s DPH]]*Tabuľka9[[#This Row],[Priemerný odber za mesiac]]</f>
        <v>0</v>
      </c>
      <c r="J2849" t="s">
        <v>192</v>
      </c>
      <c r="K2849" s="17" t="e">
        <f>Tabuľka9[[#This Row],[Cena za MJ s DPH]]*Tabuľka9[[#This Row],[Predpokladaný odber počas 6 mesiacov]]</f>
        <v>#REF!</v>
      </c>
      <c r="L2849" s="1">
        <v>647951</v>
      </c>
      <c r="M2849" t="e">
        <f>_xlfn.XLOOKUP(Tabuľka9[[#This Row],[IČO]],#REF!,#REF!)</f>
        <v>#REF!</v>
      </c>
      <c r="N2849" t="e">
        <f>_xlfn.XLOOKUP(Tabuľka9[[#This Row],[IČO]],#REF!,#REF!)</f>
        <v>#REF!</v>
      </c>
    </row>
    <row r="2850" spans="1:14" hidden="1" x14ac:dyDescent="0.35">
      <c r="A2850" t="s">
        <v>125</v>
      </c>
      <c r="B2850" t="s">
        <v>148</v>
      </c>
      <c r="C2850" t="s">
        <v>13</v>
      </c>
      <c r="E2850" s="10">
        <f>IF(COUNTIF(cis_DPH!$B$2:$B$84,B2850)&gt;0,D2850*1.1,IF(COUNTIF(cis_DPH!$B$85:$B$171,B2850)&gt;0,D2850*1.2,"chyba"))</f>
        <v>0</v>
      </c>
      <c r="G2850" s="16" t="e">
        <f>_xlfn.XLOOKUP(Tabuľka9[[#This Row],[položka]],#REF!,#REF!)</f>
        <v>#REF!</v>
      </c>
      <c r="H2850">
        <v>4</v>
      </c>
      <c r="I2850" s="15">
        <f>Tabuľka9[[#This Row],[Aktuálna cena v RZ s DPH]]*Tabuľka9[[#This Row],[Priemerný odber za mesiac]]</f>
        <v>0</v>
      </c>
      <c r="J2850" t="s">
        <v>219</v>
      </c>
      <c r="K2850" s="17" t="e">
        <f>Tabuľka9[[#This Row],[Cena za MJ s DPH]]*Tabuľka9[[#This Row],[Predpokladaný odber počas 6 mesiacov]]</f>
        <v>#REF!</v>
      </c>
      <c r="L2850" s="1">
        <v>647951</v>
      </c>
      <c r="M2850" t="e">
        <f>_xlfn.XLOOKUP(Tabuľka9[[#This Row],[IČO]],#REF!,#REF!)</f>
        <v>#REF!</v>
      </c>
      <c r="N2850" t="e">
        <f>_xlfn.XLOOKUP(Tabuľka9[[#This Row],[IČO]],#REF!,#REF!)</f>
        <v>#REF!</v>
      </c>
    </row>
    <row r="2851" spans="1:14" hidden="1" x14ac:dyDescent="0.35">
      <c r="A2851" t="s">
        <v>125</v>
      </c>
      <c r="B2851" t="s">
        <v>149</v>
      </c>
      <c r="C2851" t="s">
        <v>13</v>
      </c>
      <c r="E2851" s="10">
        <f>IF(COUNTIF(cis_DPH!$B$2:$B$84,B2851)&gt;0,D2851*1.1,IF(COUNTIF(cis_DPH!$B$85:$B$171,B2851)&gt;0,D2851*1.2,"chyba"))</f>
        <v>0</v>
      </c>
      <c r="G2851" s="16" t="e">
        <f>_xlfn.XLOOKUP(Tabuľka9[[#This Row],[položka]],#REF!,#REF!)</f>
        <v>#REF!</v>
      </c>
      <c r="H2851">
        <v>10</v>
      </c>
      <c r="I2851" s="15">
        <f>Tabuľka9[[#This Row],[Aktuálna cena v RZ s DPH]]*Tabuľka9[[#This Row],[Priemerný odber za mesiac]]</f>
        <v>0</v>
      </c>
      <c r="J2851" t="s">
        <v>195</v>
      </c>
      <c r="K2851" s="17" t="e">
        <f>Tabuľka9[[#This Row],[Cena za MJ s DPH]]*Tabuľka9[[#This Row],[Predpokladaný odber počas 6 mesiacov]]</f>
        <v>#REF!</v>
      </c>
      <c r="L2851" s="1">
        <v>647951</v>
      </c>
      <c r="M2851" t="e">
        <f>_xlfn.XLOOKUP(Tabuľka9[[#This Row],[IČO]],#REF!,#REF!)</f>
        <v>#REF!</v>
      </c>
      <c r="N2851" t="e">
        <f>_xlfn.XLOOKUP(Tabuľka9[[#This Row],[IČO]],#REF!,#REF!)</f>
        <v>#REF!</v>
      </c>
    </row>
    <row r="2852" spans="1:14" hidden="1" x14ac:dyDescent="0.35">
      <c r="A2852" t="s">
        <v>125</v>
      </c>
      <c r="B2852" t="s">
        <v>150</v>
      </c>
      <c r="C2852" t="s">
        <v>13</v>
      </c>
      <c r="E2852" s="10">
        <f>IF(COUNTIF(cis_DPH!$B$2:$B$84,B2852)&gt;0,D2852*1.1,IF(COUNTIF(cis_DPH!$B$85:$B$171,B2852)&gt;0,D2852*1.2,"chyba"))</f>
        <v>0</v>
      </c>
      <c r="G2852" s="16" t="e">
        <f>_xlfn.XLOOKUP(Tabuľka9[[#This Row],[položka]],#REF!,#REF!)</f>
        <v>#REF!</v>
      </c>
      <c r="I2852" s="15">
        <f>Tabuľka9[[#This Row],[Aktuálna cena v RZ s DPH]]*Tabuľka9[[#This Row],[Priemerný odber za mesiac]]</f>
        <v>0</v>
      </c>
      <c r="K2852" s="17" t="e">
        <f>Tabuľka9[[#This Row],[Cena za MJ s DPH]]*Tabuľka9[[#This Row],[Predpokladaný odber počas 6 mesiacov]]</f>
        <v>#REF!</v>
      </c>
      <c r="L2852" s="1">
        <v>647951</v>
      </c>
      <c r="M2852" t="e">
        <f>_xlfn.XLOOKUP(Tabuľka9[[#This Row],[IČO]],#REF!,#REF!)</f>
        <v>#REF!</v>
      </c>
      <c r="N2852" t="e">
        <f>_xlfn.XLOOKUP(Tabuľka9[[#This Row],[IČO]],#REF!,#REF!)</f>
        <v>#REF!</v>
      </c>
    </row>
    <row r="2853" spans="1:14" hidden="1" x14ac:dyDescent="0.35">
      <c r="A2853" t="s">
        <v>125</v>
      </c>
      <c r="B2853" t="s">
        <v>151</v>
      </c>
      <c r="C2853" t="s">
        <v>13</v>
      </c>
      <c r="E2853" s="10">
        <f>IF(COUNTIF(cis_DPH!$B$2:$B$84,B2853)&gt;0,D2853*1.1,IF(COUNTIF(cis_DPH!$B$85:$B$171,B2853)&gt;0,D2853*1.2,"chyba"))</f>
        <v>0</v>
      </c>
      <c r="G2853" s="16" t="e">
        <f>_xlfn.XLOOKUP(Tabuľka9[[#This Row],[položka]],#REF!,#REF!)</f>
        <v>#REF!</v>
      </c>
      <c r="I2853" s="15">
        <f>Tabuľka9[[#This Row],[Aktuálna cena v RZ s DPH]]*Tabuľka9[[#This Row],[Priemerný odber za mesiac]]</f>
        <v>0</v>
      </c>
      <c r="K2853" s="17" t="e">
        <f>Tabuľka9[[#This Row],[Cena za MJ s DPH]]*Tabuľka9[[#This Row],[Predpokladaný odber počas 6 mesiacov]]</f>
        <v>#REF!</v>
      </c>
      <c r="L2853" s="1">
        <v>647951</v>
      </c>
      <c r="M2853" t="e">
        <f>_xlfn.XLOOKUP(Tabuľka9[[#This Row],[IČO]],#REF!,#REF!)</f>
        <v>#REF!</v>
      </c>
      <c r="N2853" t="e">
        <f>_xlfn.XLOOKUP(Tabuľka9[[#This Row],[IČO]],#REF!,#REF!)</f>
        <v>#REF!</v>
      </c>
    </row>
    <row r="2854" spans="1:14" hidden="1" x14ac:dyDescent="0.35">
      <c r="A2854" t="s">
        <v>125</v>
      </c>
      <c r="B2854" t="s">
        <v>152</v>
      </c>
      <c r="C2854" t="s">
        <v>13</v>
      </c>
      <c r="D2854" s="9">
        <v>4.99</v>
      </c>
      <c r="E2854" s="10">
        <f>IF(COUNTIF(cis_DPH!$B$2:$B$84,B2854)&gt;0,D2854*1.1,IF(COUNTIF(cis_DPH!$B$85:$B$171,B2854)&gt;0,D2854*1.2,"chyba"))</f>
        <v>5.9880000000000004</v>
      </c>
      <c r="G2854" s="16" t="e">
        <f>_xlfn.XLOOKUP(Tabuľka9[[#This Row],[položka]],#REF!,#REF!)</f>
        <v>#REF!</v>
      </c>
      <c r="H2854">
        <v>24</v>
      </c>
      <c r="I2854" s="15">
        <f>Tabuľka9[[#This Row],[Aktuálna cena v RZ s DPH]]*Tabuľka9[[#This Row],[Priemerný odber za mesiac]]</f>
        <v>143.71200000000002</v>
      </c>
      <c r="J2854" t="s">
        <v>192</v>
      </c>
      <c r="K2854" s="17" t="e">
        <f>Tabuľka9[[#This Row],[Cena za MJ s DPH]]*Tabuľka9[[#This Row],[Predpokladaný odber počas 6 mesiacov]]</f>
        <v>#REF!</v>
      </c>
      <c r="L2854" s="1">
        <v>647951</v>
      </c>
      <c r="M2854" t="e">
        <f>_xlfn.XLOOKUP(Tabuľka9[[#This Row],[IČO]],#REF!,#REF!)</f>
        <v>#REF!</v>
      </c>
      <c r="N2854" t="e">
        <f>_xlfn.XLOOKUP(Tabuľka9[[#This Row],[IČO]],#REF!,#REF!)</f>
        <v>#REF!</v>
      </c>
    </row>
    <row r="2855" spans="1:14" hidden="1" x14ac:dyDescent="0.35">
      <c r="A2855" t="s">
        <v>125</v>
      </c>
      <c r="B2855" t="s">
        <v>153</v>
      </c>
      <c r="C2855" t="s">
        <v>13</v>
      </c>
      <c r="E2855" s="10">
        <f>IF(COUNTIF(cis_DPH!$B$2:$B$84,B2855)&gt;0,D2855*1.1,IF(COUNTIF(cis_DPH!$B$85:$B$171,B2855)&gt;0,D2855*1.2,"chyba"))</f>
        <v>0</v>
      </c>
      <c r="G2855" s="16" t="e">
        <f>_xlfn.XLOOKUP(Tabuľka9[[#This Row],[položka]],#REF!,#REF!)</f>
        <v>#REF!</v>
      </c>
      <c r="I2855" s="15">
        <f>Tabuľka9[[#This Row],[Aktuálna cena v RZ s DPH]]*Tabuľka9[[#This Row],[Priemerný odber za mesiac]]</f>
        <v>0</v>
      </c>
      <c r="K2855" s="17" t="e">
        <f>Tabuľka9[[#This Row],[Cena za MJ s DPH]]*Tabuľka9[[#This Row],[Predpokladaný odber počas 6 mesiacov]]</f>
        <v>#REF!</v>
      </c>
      <c r="L2855" s="1">
        <v>647951</v>
      </c>
      <c r="M2855" t="e">
        <f>_xlfn.XLOOKUP(Tabuľka9[[#This Row],[IČO]],#REF!,#REF!)</f>
        <v>#REF!</v>
      </c>
      <c r="N2855" t="e">
        <f>_xlfn.XLOOKUP(Tabuľka9[[#This Row],[IČO]],#REF!,#REF!)</f>
        <v>#REF!</v>
      </c>
    </row>
    <row r="2856" spans="1:14" hidden="1" x14ac:dyDescent="0.35">
      <c r="A2856" t="s">
        <v>125</v>
      </c>
      <c r="B2856" t="s">
        <v>154</v>
      </c>
      <c r="C2856" t="s">
        <v>13</v>
      </c>
      <c r="E2856" s="10">
        <f>IF(COUNTIF(cis_DPH!$B$2:$B$84,B2856)&gt;0,D2856*1.1,IF(COUNTIF(cis_DPH!$B$85:$B$171,B2856)&gt;0,D2856*1.2,"chyba"))</f>
        <v>0</v>
      </c>
      <c r="G2856" s="16" t="e">
        <f>_xlfn.XLOOKUP(Tabuľka9[[#This Row],[položka]],#REF!,#REF!)</f>
        <v>#REF!</v>
      </c>
      <c r="I2856" s="15">
        <f>Tabuľka9[[#This Row],[Aktuálna cena v RZ s DPH]]*Tabuľka9[[#This Row],[Priemerný odber za mesiac]]</f>
        <v>0</v>
      </c>
      <c r="K2856" s="17" t="e">
        <f>Tabuľka9[[#This Row],[Cena za MJ s DPH]]*Tabuľka9[[#This Row],[Predpokladaný odber počas 6 mesiacov]]</f>
        <v>#REF!</v>
      </c>
      <c r="L2856" s="1">
        <v>647951</v>
      </c>
      <c r="M2856" t="e">
        <f>_xlfn.XLOOKUP(Tabuľka9[[#This Row],[IČO]],#REF!,#REF!)</f>
        <v>#REF!</v>
      </c>
      <c r="N2856" t="e">
        <f>_xlfn.XLOOKUP(Tabuľka9[[#This Row],[IČO]],#REF!,#REF!)</f>
        <v>#REF!</v>
      </c>
    </row>
    <row r="2857" spans="1:14" hidden="1" x14ac:dyDescent="0.35">
      <c r="A2857" t="s">
        <v>125</v>
      </c>
      <c r="B2857" t="s">
        <v>155</v>
      </c>
      <c r="C2857" t="s">
        <v>13</v>
      </c>
      <c r="E2857" s="10">
        <f>IF(COUNTIF(cis_DPH!$B$2:$B$84,B2857)&gt;0,D2857*1.1,IF(COUNTIF(cis_DPH!$B$85:$B$171,B2857)&gt;0,D2857*1.2,"chyba"))</f>
        <v>0</v>
      </c>
      <c r="G2857" s="16" t="e">
        <f>_xlfn.XLOOKUP(Tabuľka9[[#This Row],[položka]],#REF!,#REF!)</f>
        <v>#REF!</v>
      </c>
      <c r="H2857">
        <v>16</v>
      </c>
      <c r="I2857" s="15">
        <f>Tabuľka9[[#This Row],[Aktuálna cena v RZ s DPH]]*Tabuľka9[[#This Row],[Priemerný odber za mesiac]]</f>
        <v>0</v>
      </c>
      <c r="J2857" t="s">
        <v>199</v>
      </c>
      <c r="K2857" s="17" t="e">
        <f>Tabuľka9[[#This Row],[Cena za MJ s DPH]]*Tabuľka9[[#This Row],[Predpokladaný odber počas 6 mesiacov]]</f>
        <v>#REF!</v>
      </c>
      <c r="L2857" s="1">
        <v>647951</v>
      </c>
      <c r="M2857" t="e">
        <f>_xlfn.XLOOKUP(Tabuľka9[[#This Row],[IČO]],#REF!,#REF!)</f>
        <v>#REF!</v>
      </c>
      <c r="N2857" t="e">
        <f>_xlfn.XLOOKUP(Tabuľka9[[#This Row],[IČO]],#REF!,#REF!)</f>
        <v>#REF!</v>
      </c>
    </row>
    <row r="2858" spans="1:14" hidden="1" x14ac:dyDescent="0.35">
      <c r="A2858" t="s">
        <v>125</v>
      </c>
      <c r="B2858" t="s">
        <v>156</v>
      </c>
      <c r="C2858" t="s">
        <v>13</v>
      </c>
      <c r="E2858" s="10">
        <f>IF(COUNTIF(cis_DPH!$B$2:$B$84,B2858)&gt;0,D2858*1.1,IF(COUNTIF(cis_DPH!$B$85:$B$171,B2858)&gt;0,D2858*1.2,"chyba"))</f>
        <v>0</v>
      </c>
      <c r="G2858" s="16" t="e">
        <f>_xlfn.XLOOKUP(Tabuľka9[[#This Row],[položka]],#REF!,#REF!)</f>
        <v>#REF!</v>
      </c>
      <c r="H2858">
        <v>8</v>
      </c>
      <c r="I2858" s="15">
        <f>Tabuľka9[[#This Row],[Aktuálna cena v RZ s DPH]]*Tabuľka9[[#This Row],[Priemerný odber za mesiac]]</f>
        <v>0</v>
      </c>
      <c r="J2858" t="s">
        <v>218</v>
      </c>
      <c r="K2858" s="17" t="e">
        <f>Tabuľka9[[#This Row],[Cena za MJ s DPH]]*Tabuľka9[[#This Row],[Predpokladaný odber počas 6 mesiacov]]</f>
        <v>#REF!</v>
      </c>
      <c r="L2858" s="1">
        <v>647951</v>
      </c>
      <c r="M2858" t="e">
        <f>_xlfn.XLOOKUP(Tabuľka9[[#This Row],[IČO]],#REF!,#REF!)</f>
        <v>#REF!</v>
      </c>
      <c r="N2858" t="e">
        <f>_xlfn.XLOOKUP(Tabuľka9[[#This Row],[IČO]],#REF!,#REF!)</f>
        <v>#REF!</v>
      </c>
    </row>
    <row r="2859" spans="1:14" hidden="1" x14ac:dyDescent="0.35">
      <c r="A2859" t="s">
        <v>125</v>
      </c>
      <c r="B2859" t="s">
        <v>157</v>
      </c>
      <c r="C2859" t="s">
        <v>13</v>
      </c>
      <c r="E2859" s="10">
        <f>IF(COUNTIF(cis_DPH!$B$2:$B$84,B2859)&gt;0,D2859*1.1,IF(COUNTIF(cis_DPH!$B$85:$B$171,B2859)&gt;0,D2859*1.2,"chyba"))</f>
        <v>0</v>
      </c>
      <c r="G2859" s="16" t="e">
        <f>_xlfn.XLOOKUP(Tabuľka9[[#This Row],[položka]],#REF!,#REF!)</f>
        <v>#REF!</v>
      </c>
      <c r="I2859" s="15">
        <f>Tabuľka9[[#This Row],[Aktuálna cena v RZ s DPH]]*Tabuľka9[[#This Row],[Priemerný odber za mesiac]]</f>
        <v>0</v>
      </c>
      <c r="K2859" s="17" t="e">
        <f>Tabuľka9[[#This Row],[Cena za MJ s DPH]]*Tabuľka9[[#This Row],[Predpokladaný odber počas 6 mesiacov]]</f>
        <v>#REF!</v>
      </c>
      <c r="L2859" s="1">
        <v>647951</v>
      </c>
      <c r="M2859" t="e">
        <f>_xlfn.XLOOKUP(Tabuľka9[[#This Row],[IČO]],#REF!,#REF!)</f>
        <v>#REF!</v>
      </c>
      <c r="N2859" t="e">
        <f>_xlfn.XLOOKUP(Tabuľka9[[#This Row],[IČO]],#REF!,#REF!)</f>
        <v>#REF!</v>
      </c>
    </row>
    <row r="2860" spans="1:14" hidden="1" x14ac:dyDescent="0.35">
      <c r="A2860" t="s">
        <v>125</v>
      </c>
      <c r="B2860" t="s">
        <v>158</v>
      </c>
      <c r="C2860" t="s">
        <v>13</v>
      </c>
      <c r="E2860" s="10">
        <f>IF(COUNTIF(cis_DPH!$B$2:$B$84,B2860)&gt;0,D2860*1.1,IF(COUNTIF(cis_DPH!$B$85:$B$171,B2860)&gt;0,D2860*1.2,"chyba"))</f>
        <v>0</v>
      </c>
      <c r="G2860" s="16" t="e">
        <f>_xlfn.XLOOKUP(Tabuľka9[[#This Row],[položka]],#REF!,#REF!)</f>
        <v>#REF!</v>
      </c>
      <c r="I2860" s="15">
        <f>Tabuľka9[[#This Row],[Aktuálna cena v RZ s DPH]]*Tabuľka9[[#This Row],[Priemerný odber za mesiac]]</f>
        <v>0</v>
      </c>
      <c r="K2860" s="17" t="e">
        <f>Tabuľka9[[#This Row],[Cena za MJ s DPH]]*Tabuľka9[[#This Row],[Predpokladaný odber počas 6 mesiacov]]</f>
        <v>#REF!</v>
      </c>
      <c r="L2860" s="1">
        <v>647951</v>
      </c>
      <c r="M2860" t="e">
        <f>_xlfn.XLOOKUP(Tabuľka9[[#This Row],[IČO]],#REF!,#REF!)</f>
        <v>#REF!</v>
      </c>
      <c r="N2860" t="e">
        <f>_xlfn.XLOOKUP(Tabuľka9[[#This Row],[IČO]],#REF!,#REF!)</f>
        <v>#REF!</v>
      </c>
    </row>
    <row r="2861" spans="1:14" hidden="1" x14ac:dyDescent="0.35">
      <c r="A2861" t="s">
        <v>125</v>
      </c>
      <c r="B2861" t="s">
        <v>159</v>
      </c>
      <c r="C2861" t="s">
        <v>13</v>
      </c>
      <c r="E2861" s="10">
        <f>IF(COUNTIF(cis_DPH!$B$2:$B$84,B2861)&gt;0,D2861*1.1,IF(COUNTIF(cis_DPH!$B$85:$B$171,B2861)&gt;0,D2861*1.2,"chyba"))</f>
        <v>0</v>
      </c>
      <c r="G2861" s="16" t="e">
        <f>_xlfn.XLOOKUP(Tabuľka9[[#This Row],[položka]],#REF!,#REF!)</f>
        <v>#REF!</v>
      </c>
      <c r="H2861">
        <v>24</v>
      </c>
      <c r="I2861" s="15">
        <f>Tabuľka9[[#This Row],[Aktuálna cena v RZ s DPH]]*Tabuľka9[[#This Row],[Priemerný odber za mesiac]]</f>
        <v>0</v>
      </c>
      <c r="J2861" t="s">
        <v>192</v>
      </c>
      <c r="K2861" s="17" t="e">
        <f>Tabuľka9[[#This Row],[Cena za MJ s DPH]]*Tabuľka9[[#This Row],[Predpokladaný odber počas 6 mesiacov]]</f>
        <v>#REF!</v>
      </c>
      <c r="L2861" s="1">
        <v>647951</v>
      </c>
      <c r="M2861" t="e">
        <f>_xlfn.XLOOKUP(Tabuľka9[[#This Row],[IČO]],#REF!,#REF!)</f>
        <v>#REF!</v>
      </c>
      <c r="N2861" t="e">
        <f>_xlfn.XLOOKUP(Tabuľka9[[#This Row],[IČO]],#REF!,#REF!)</f>
        <v>#REF!</v>
      </c>
    </row>
    <row r="2862" spans="1:14" hidden="1" x14ac:dyDescent="0.35">
      <c r="A2862" t="s">
        <v>125</v>
      </c>
      <c r="B2862" t="s">
        <v>160</v>
      </c>
      <c r="C2862" t="s">
        <v>13</v>
      </c>
      <c r="E2862" s="10">
        <f>IF(COUNTIF(cis_DPH!$B$2:$B$84,B2862)&gt;0,D2862*1.1,IF(COUNTIF(cis_DPH!$B$85:$B$171,B2862)&gt;0,D2862*1.2,"chyba"))</f>
        <v>0</v>
      </c>
      <c r="G2862" s="16" t="e">
        <f>_xlfn.XLOOKUP(Tabuľka9[[#This Row],[položka]],#REF!,#REF!)</f>
        <v>#REF!</v>
      </c>
      <c r="I2862" s="15">
        <f>Tabuľka9[[#This Row],[Aktuálna cena v RZ s DPH]]*Tabuľka9[[#This Row],[Priemerný odber za mesiac]]</f>
        <v>0</v>
      </c>
      <c r="K2862" s="17" t="e">
        <f>Tabuľka9[[#This Row],[Cena za MJ s DPH]]*Tabuľka9[[#This Row],[Predpokladaný odber počas 6 mesiacov]]</f>
        <v>#REF!</v>
      </c>
      <c r="L2862" s="1">
        <v>647951</v>
      </c>
      <c r="M2862" t="e">
        <f>_xlfn.XLOOKUP(Tabuľka9[[#This Row],[IČO]],#REF!,#REF!)</f>
        <v>#REF!</v>
      </c>
      <c r="N2862" t="e">
        <f>_xlfn.XLOOKUP(Tabuľka9[[#This Row],[IČO]],#REF!,#REF!)</f>
        <v>#REF!</v>
      </c>
    </row>
    <row r="2863" spans="1:14" hidden="1" x14ac:dyDescent="0.35">
      <c r="A2863" t="s">
        <v>125</v>
      </c>
      <c r="B2863" t="s">
        <v>161</v>
      </c>
      <c r="C2863" t="s">
        <v>13</v>
      </c>
      <c r="E2863" s="10">
        <f>IF(COUNTIF(cis_DPH!$B$2:$B$84,B2863)&gt;0,D2863*1.1,IF(COUNTIF(cis_DPH!$B$85:$B$171,B2863)&gt;0,D2863*1.2,"chyba"))</f>
        <v>0</v>
      </c>
      <c r="G2863" s="16" t="e">
        <f>_xlfn.XLOOKUP(Tabuľka9[[#This Row],[položka]],#REF!,#REF!)</f>
        <v>#REF!</v>
      </c>
      <c r="I2863" s="15">
        <f>Tabuľka9[[#This Row],[Aktuálna cena v RZ s DPH]]*Tabuľka9[[#This Row],[Priemerný odber za mesiac]]</f>
        <v>0</v>
      </c>
      <c r="K2863" s="17" t="e">
        <f>Tabuľka9[[#This Row],[Cena za MJ s DPH]]*Tabuľka9[[#This Row],[Predpokladaný odber počas 6 mesiacov]]</f>
        <v>#REF!</v>
      </c>
      <c r="L2863" s="1">
        <v>647951</v>
      </c>
      <c r="M2863" t="e">
        <f>_xlfn.XLOOKUP(Tabuľka9[[#This Row],[IČO]],#REF!,#REF!)</f>
        <v>#REF!</v>
      </c>
      <c r="N2863" t="e">
        <f>_xlfn.XLOOKUP(Tabuľka9[[#This Row],[IČO]],#REF!,#REF!)</f>
        <v>#REF!</v>
      </c>
    </row>
    <row r="2864" spans="1:14" hidden="1" x14ac:dyDescent="0.35">
      <c r="A2864" t="s">
        <v>125</v>
      </c>
      <c r="B2864" t="s">
        <v>162</v>
      </c>
      <c r="C2864" t="s">
        <v>13</v>
      </c>
      <c r="E2864" s="10">
        <f>IF(COUNTIF(cis_DPH!$B$2:$B$84,B2864)&gt;0,D2864*1.1,IF(COUNTIF(cis_DPH!$B$85:$B$171,B2864)&gt;0,D2864*1.2,"chyba"))</f>
        <v>0</v>
      </c>
      <c r="G2864" s="16" t="e">
        <f>_xlfn.XLOOKUP(Tabuľka9[[#This Row],[položka]],#REF!,#REF!)</f>
        <v>#REF!</v>
      </c>
      <c r="I2864" s="15">
        <f>Tabuľka9[[#This Row],[Aktuálna cena v RZ s DPH]]*Tabuľka9[[#This Row],[Priemerný odber za mesiac]]</f>
        <v>0</v>
      </c>
      <c r="K2864" s="17" t="e">
        <f>Tabuľka9[[#This Row],[Cena za MJ s DPH]]*Tabuľka9[[#This Row],[Predpokladaný odber počas 6 mesiacov]]</f>
        <v>#REF!</v>
      </c>
      <c r="L2864" s="1">
        <v>647951</v>
      </c>
      <c r="M2864" t="e">
        <f>_xlfn.XLOOKUP(Tabuľka9[[#This Row],[IČO]],#REF!,#REF!)</f>
        <v>#REF!</v>
      </c>
      <c r="N2864" t="e">
        <f>_xlfn.XLOOKUP(Tabuľka9[[#This Row],[IČO]],#REF!,#REF!)</f>
        <v>#REF!</v>
      </c>
    </row>
    <row r="2865" spans="1:14" hidden="1" x14ac:dyDescent="0.35">
      <c r="A2865" t="s">
        <v>125</v>
      </c>
      <c r="B2865" t="s">
        <v>163</v>
      </c>
      <c r="C2865" t="s">
        <v>13</v>
      </c>
      <c r="E2865" s="10">
        <f>IF(COUNTIF(cis_DPH!$B$2:$B$84,B2865)&gt;0,D2865*1.1,IF(COUNTIF(cis_DPH!$B$85:$B$171,B2865)&gt;0,D2865*1.2,"chyba"))</f>
        <v>0</v>
      </c>
      <c r="G2865" s="16" t="e">
        <f>_xlfn.XLOOKUP(Tabuľka9[[#This Row],[položka]],#REF!,#REF!)</f>
        <v>#REF!</v>
      </c>
      <c r="I2865" s="15">
        <f>Tabuľka9[[#This Row],[Aktuálna cena v RZ s DPH]]*Tabuľka9[[#This Row],[Priemerný odber za mesiac]]</f>
        <v>0</v>
      </c>
      <c r="K2865" s="17" t="e">
        <f>Tabuľka9[[#This Row],[Cena za MJ s DPH]]*Tabuľka9[[#This Row],[Predpokladaný odber počas 6 mesiacov]]</f>
        <v>#REF!</v>
      </c>
      <c r="L2865" s="1">
        <v>647951</v>
      </c>
      <c r="M2865" t="e">
        <f>_xlfn.XLOOKUP(Tabuľka9[[#This Row],[IČO]],#REF!,#REF!)</f>
        <v>#REF!</v>
      </c>
      <c r="N2865" t="e">
        <f>_xlfn.XLOOKUP(Tabuľka9[[#This Row],[IČO]],#REF!,#REF!)</f>
        <v>#REF!</v>
      </c>
    </row>
    <row r="2866" spans="1:14" hidden="1" x14ac:dyDescent="0.35">
      <c r="A2866" t="s">
        <v>125</v>
      </c>
      <c r="B2866" t="s">
        <v>164</v>
      </c>
      <c r="C2866" t="s">
        <v>13</v>
      </c>
      <c r="E2866" s="10">
        <f>IF(COUNTIF(cis_DPH!$B$2:$B$84,B2866)&gt;0,D2866*1.1,IF(COUNTIF(cis_DPH!$B$85:$B$171,B2866)&gt;0,D2866*1.2,"chyba"))</f>
        <v>0</v>
      </c>
      <c r="G2866" s="16" t="e">
        <f>_xlfn.XLOOKUP(Tabuľka9[[#This Row],[položka]],#REF!,#REF!)</f>
        <v>#REF!</v>
      </c>
      <c r="I2866" s="15">
        <f>Tabuľka9[[#This Row],[Aktuálna cena v RZ s DPH]]*Tabuľka9[[#This Row],[Priemerný odber za mesiac]]</f>
        <v>0</v>
      </c>
      <c r="K2866" s="17" t="e">
        <f>Tabuľka9[[#This Row],[Cena za MJ s DPH]]*Tabuľka9[[#This Row],[Predpokladaný odber počas 6 mesiacov]]</f>
        <v>#REF!</v>
      </c>
      <c r="L2866" s="1">
        <v>647951</v>
      </c>
      <c r="M2866" t="e">
        <f>_xlfn.XLOOKUP(Tabuľka9[[#This Row],[IČO]],#REF!,#REF!)</f>
        <v>#REF!</v>
      </c>
      <c r="N2866" t="e">
        <f>_xlfn.XLOOKUP(Tabuľka9[[#This Row],[IČO]],#REF!,#REF!)</f>
        <v>#REF!</v>
      </c>
    </row>
    <row r="2867" spans="1:14" hidden="1" x14ac:dyDescent="0.35">
      <c r="A2867" t="s">
        <v>125</v>
      </c>
      <c r="B2867" t="s">
        <v>165</v>
      </c>
      <c r="C2867" t="s">
        <v>13</v>
      </c>
      <c r="E2867" s="10">
        <f>IF(COUNTIF(cis_DPH!$B$2:$B$84,B2867)&gt;0,D2867*1.1,IF(COUNTIF(cis_DPH!$B$85:$B$171,B2867)&gt;0,D2867*1.2,"chyba"))</f>
        <v>0</v>
      </c>
      <c r="G2867" s="16" t="e">
        <f>_xlfn.XLOOKUP(Tabuľka9[[#This Row],[položka]],#REF!,#REF!)</f>
        <v>#REF!</v>
      </c>
      <c r="I2867" s="15">
        <f>Tabuľka9[[#This Row],[Aktuálna cena v RZ s DPH]]*Tabuľka9[[#This Row],[Priemerný odber za mesiac]]</f>
        <v>0</v>
      </c>
      <c r="K2867" s="17" t="e">
        <f>Tabuľka9[[#This Row],[Cena za MJ s DPH]]*Tabuľka9[[#This Row],[Predpokladaný odber počas 6 mesiacov]]</f>
        <v>#REF!</v>
      </c>
      <c r="L2867" s="1">
        <v>647951</v>
      </c>
      <c r="M2867" t="e">
        <f>_xlfn.XLOOKUP(Tabuľka9[[#This Row],[IČO]],#REF!,#REF!)</f>
        <v>#REF!</v>
      </c>
      <c r="N2867" t="e">
        <f>_xlfn.XLOOKUP(Tabuľka9[[#This Row],[IČO]],#REF!,#REF!)</f>
        <v>#REF!</v>
      </c>
    </row>
    <row r="2868" spans="1:14" hidden="1" x14ac:dyDescent="0.35">
      <c r="A2868" t="s">
        <v>125</v>
      </c>
      <c r="B2868" t="s">
        <v>166</v>
      </c>
      <c r="C2868" t="s">
        <v>13</v>
      </c>
      <c r="E2868" s="10">
        <f>IF(COUNTIF(cis_DPH!$B$2:$B$84,B2868)&gt;0,D2868*1.1,IF(COUNTIF(cis_DPH!$B$85:$B$171,B2868)&gt;0,D2868*1.2,"chyba"))</f>
        <v>0</v>
      </c>
      <c r="G2868" s="16" t="e">
        <f>_xlfn.XLOOKUP(Tabuľka9[[#This Row],[položka]],#REF!,#REF!)</f>
        <v>#REF!</v>
      </c>
      <c r="H2868">
        <v>20</v>
      </c>
      <c r="I2868" s="15">
        <f>Tabuľka9[[#This Row],[Aktuálna cena v RZ s DPH]]*Tabuľka9[[#This Row],[Priemerný odber za mesiac]]</f>
        <v>0</v>
      </c>
      <c r="J2868" t="s">
        <v>191</v>
      </c>
      <c r="K2868" s="17" t="e">
        <f>Tabuľka9[[#This Row],[Cena za MJ s DPH]]*Tabuľka9[[#This Row],[Predpokladaný odber počas 6 mesiacov]]</f>
        <v>#REF!</v>
      </c>
      <c r="L2868" s="1">
        <v>647951</v>
      </c>
      <c r="M2868" t="e">
        <f>_xlfn.XLOOKUP(Tabuľka9[[#This Row],[IČO]],#REF!,#REF!)</f>
        <v>#REF!</v>
      </c>
      <c r="N2868" t="e">
        <f>_xlfn.XLOOKUP(Tabuľka9[[#This Row],[IČO]],#REF!,#REF!)</f>
        <v>#REF!</v>
      </c>
    </row>
    <row r="2869" spans="1:14" hidden="1" x14ac:dyDescent="0.35">
      <c r="A2869" t="s">
        <v>125</v>
      </c>
      <c r="B2869" t="s">
        <v>167</v>
      </c>
      <c r="C2869" t="s">
        <v>13</v>
      </c>
      <c r="E2869" s="10">
        <f>IF(COUNTIF(cis_DPH!$B$2:$B$84,B2869)&gt;0,D2869*1.1,IF(COUNTIF(cis_DPH!$B$85:$B$171,B2869)&gt;0,D2869*1.2,"chyba"))</f>
        <v>0</v>
      </c>
      <c r="G2869" s="16" t="e">
        <f>_xlfn.XLOOKUP(Tabuľka9[[#This Row],[položka]],#REF!,#REF!)</f>
        <v>#REF!</v>
      </c>
      <c r="H2869">
        <v>8</v>
      </c>
      <c r="I2869" s="15">
        <f>Tabuľka9[[#This Row],[Aktuálna cena v RZ s DPH]]*Tabuľka9[[#This Row],[Priemerný odber za mesiac]]</f>
        <v>0</v>
      </c>
      <c r="J2869" t="s">
        <v>218</v>
      </c>
      <c r="K2869" s="17" t="e">
        <f>Tabuľka9[[#This Row],[Cena za MJ s DPH]]*Tabuľka9[[#This Row],[Predpokladaný odber počas 6 mesiacov]]</f>
        <v>#REF!</v>
      </c>
      <c r="L2869" s="1">
        <v>647951</v>
      </c>
      <c r="M2869" t="e">
        <f>_xlfn.XLOOKUP(Tabuľka9[[#This Row],[IČO]],#REF!,#REF!)</f>
        <v>#REF!</v>
      </c>
      <c r="N2869" t="e">
        <f>_xlfn.XLOOKUP(Tabuľka9[[#This Row],[IČO]],#REF!,#REF!)</f>
        <v>#REF!</v>
      </c>
    </row>
    <row r="2870" spans="1:14" hidden="1" x14ac:dyDescent="0.35">
      <c r="A2870" t="s">
        <v>125</v>
      </c>
      <c r="B2870" t="s">
        <v>168</v>
      </c>
      <c r="C2870" t="s">
        <v>13</v>
      </c>
      <c r="D2870" s="9">
        <v>2.29</v>
      </c>
      <c r="E2870" s="10">
        <f>IF(COUNTIF(cis_DPH!$B$2:$B$84,B2870)&gt;0,D2870*1.1,IF(COUNTIF(cis_DPH!$B$85:$B$171,B2870)&gt;0,D2870*1.2,"chyba"))</f>
        <v>2.7479999999999998</v>
      </c>
      <c r="G2870" s="16" t="e">
        <f>_xlfn.XLOOKUP(Tabuľka9[[#This Row],[položka]],#REF!,#REF!)</f>
        <v>#REF!</v>
      </c>
      <c r="H2870">
        <v>30</v>
      </c>
      <c r="I2870" s="15">
        <f>Tabuľka9[[#This Row],[Aktuálna cena v RZ s DPH]]*Tabuľka9[[#This Row],[Priemerný odber za mesiac]]</f>
        <v>82.44</v>
      </c>
      <c r="J2870" t="s">
        <v>194</v>
      </c>
      <c r="K2870" s="17" t="e">
        <f>Tabuľka9[[#This Row],[Cena za MJ s DPH]]*Tabuľka9[[#This Row],[Predpokladaný odber počas 6 mesiacov]]</f>
        <v>#REF!</v>
      </c>
      <c r="L2870" s="1">
        <v>647951</v>
      </c>
      <c r="M2870" t="e">
        <f>_xlfn.XLOOKUP(Tabuľka9[[#This Row],[IČO]],#REF!,#REF!)</f>
        <v>#REF!</v>
      </c>
      <c r="N2870" t="e">
        <f>_xlfn.XLOOKUP(Tabuľka9[[#This Row],[IČO]],#REF!,#REF!)</f>
        <v>#REF!</v>
      </c>
    </row>
    <row r="2871" spans="1:14" hidden="1" x14ac:dyDescent="0.35">
      <c r="A2871" t="s">
        <v>125</v>
      </c>
      <c r="B2871" t="s">
        <v>169</v>
      </c>
      <c r="C2871" t="s">
        <v>13</v>
      </c>
      <c r="E2871" s="10">
        <f>IF(COUNTIF(cis_DPH!$B$2:$B$84,B2871)&gt;0,D2871*1.1,IF(COUNTIF(cis_DPH!$B$85:$B$171,B2871)&gt;0,D2871*1.2,"chyba"))</f>
        <v>0</v>
      </c>
      <c r="G2871" s="16" t="e">
        <f>_xlfn.XLOOKUP(Tabuľka9[[#This Row],[položka]],#REF!,#REF!)</f>
        <v>#REF!</v>
      </c>
      <c r="I2871" s="15">
        <f>Tabuľka9[[#This Row],[Aktuálna cena v RZ s DPH]]*Tabuľka9[[#This Row],[Priemerný odber za mesiac]]</f>
        <v>0</v>
      </c>
      <c r="K2871" s="17" t="e">
        <f>Tabuľka9[[#This Row],[Cena za MJ s DPH]]*Tabuľka9[[#This Row],[Predpokladaný odber počas 6 mesiacov]]</f>
        <v>#REF!</v>
      </c>
      <c r="L2871" s="1">
        <v>647951</v>
      </c>
      <c r="M2871" t="e">
        <f>_xlfn.XLOOKUP(Tabuľka9[[#This Row],[IČO]],#REF!,#REF!)</f>
        <v>#REF!</v>
      </c>
      <c r="N2871" t="e">
        <f>_xlfn.XLOOKUP(Tabuľka9[[#This Row],[IČO]],#REF!,#REF!)</f>
        <v>#REF!</v>
      </c>
    </row>
    <row r="2872" spans="1:14" hidden="1" x14ac:dyDescent="0.35">
      <c r="A2872" t="s">
        <v>125</v>
      </c>
      <c r="B2872" t="s">
        <v>170</v>
      </c>
      <c r="C2872" t="s">
        <v>13</v>
      </c>
      <c r="E2872" s="10">
        <f>IF(COUNTIF(cis_DPH!$B$2:$B$84,B2872)&gt;0,D2872*1.1,IF(COUNTIF(cis_DPH!$B$85:$B$171,B2872)&gt;0,D2872*1.2,"chyba"))</f>
        <v>0</v>
      </c>
      <c r="G2872" s="16" t="e">
        <f>_xlfn.XLOOKUP(Tabuľka9[[#This Row],[položka]],#REF!,#REF!)</f>
        <v>#REF!</v>
      </c>
      <c r="H2872">
        <v>6</v>
      </c>
      <c r="I2872" s="15">
        <f>Tabuľka9[[#This Row],[Aktuálna cena v RZ s DPH]]*Tabuľka9[[#This Row],[Priemerný odber za mesiac]]</f>
        <v>0</v>
      </c>
      <c r="J2872" t="s">
        <v>220</v>
      </c>
      <c r="K2872" s="17" t="e">
        <f>Tabuľka9[[#This Row],[Cena za MJ s DPH]]*Tabuľka9[[#This Row],[Predpokladaný odber počas 6 mesiacov]]</f>
        <v>#REF!</v>
      </c>
      <c r="L2872" s="1">
        <v>647951</v>
      </c>
      <c r="M2872" t="e">
        <f>_xlfn.XLOOKUP(Tabuľka9[[#This Row],[IČO]],#REF!,#REF!)</f>
        <v>#REF!</v>
      </c>
      <c r="N2872" t="e">
        <f>_xlfn.XLOOKUP(Tabuľka9[[#This Row],[IČO]],#REF!,#REF!)</f>
        <v>#REF!</v>
      </c>
    </row>
    <row r="2873" spans="1:14" hidden="1" x14ac:dyDescent="0.35">
      <c r="A2873" t="s">
        <v>125</v>
      </c>
      <c r="B2873" t="s">
        <v>171</v>
      </c>
      <c r="C2873" t="s">
        <v>13</v>
      </c>
      <c r="E2873" s="10">
        <f>IF(COUNTIF(cis_DPH!$B$2:$B$84,B2873)&gt;0,D2873*1.1,IF(COUNTIF(cis_DPH!$B$85:$B$171,B2873)&gt;0,D2873*1.2,"chyba"))</f>
        <v>0</v>
      </c>
      <c r="G2873" s="16" t="e">
        <f>_xlfn.XLOOKUP(Tabuľka9[[#This Row],[položka]],#REF!,#REF!)</f>
        <v>#REF!</v>
      </c>
      <c r="I2873" s="15">
        <f>Tabuľka9[[#This Row],[Aktuálna cena v RZ s DPH]]*Tabuľka9[[#This Row],[Priemerný odber za mesiac]]</f>
        <v>0</v>
      </c>
      <c r="K2873" s="17" t="e">
        <f>Tabuľka9[[#This Row],[Cena za MJ s DPH]]*Tabuľka9[[#This Row],[Predpokladaný odber počas 6 mesiacov]]</f>
        <v>#REF!</v>
      </c>
      <c r="L2873" s="1">
        <v>647951</v>
      </c>
      <c r="M2873" t="e">
        <f>_xlfn.XLOOKUP(Tabuľka9[[#This Row],[IČO]],#REF!,#REF!)</f>
        <v>#REF!</v>
      </c>
      <c r="N2873" t="e">
        <f>_xlfn.XLOOKUP(Tabuľka9[[#This Row],[IČO]],#REF!,#REF!)</f>
        <v>#REF!</v>
      </c>
    </row>
    <row r="2874" spans="1:14" hidden="1" x14ac:dyDescent="0.35">
      <c r="A2874" t="s">
        <v>125</v>
      </c>
      <c r="B2874" t="s">
        <v>172</v>
      </c>
      <c r="C2874" t="s">
        <v>13</v>
      </c>
      <c r="E2874" s="10">
        <f>IF(COUNTIF(cis_DPH!$B$2:$B$84,B2874)&gt;0,D2874*1.1,IF(COUNTIF(cis_DPH!$B$85:$B$171,B2874)&gt;0,D2874*1.2,"chyba"))</f>
        <v>0</v>
      </c>
      <c r="G2874" s="16" t="e">
        <f>_xlfn.XLOOKUP(Tabuľka9[[#This Row],[položka]],#REF!,#REF!)</f>
        <v>#REF!</v>
      </c>
      <c r="I2874" s="15">
        <f>Tabuľka9[[#This Row],[Aktuálna cena v RZ s DPH]]*Tabuľka9[[#This Row],[Priemerný odber za mesiac]]</f>
        <v>0</v>
      </c>
      <c r="K2874" s="17" t="e">
        <f>Tabuľka9[[#This Row],[Cena za MJ s DPH]]*Tabuľka9[[#This Row],[Predpokladaný odber počas 6 mesiacov]]</f>
        <v>#REF!</v>
      </c>
      <c r="L2874" s="1">
        <v>647951</v>
      </c>
      <c r="M2874" t="e">
        <f>_xlfn.XLOOKUP(Tabuľka9[[#This Row],[IČO]],#REF!,#REF!)</f>
        <v>#REF!</v>
      </c>
      <c r="N2874" t="e">
        <f>_xlfn.XLOOKUP(Tabuľka9[[#This Row],[IČO]],#REF!,#REF!)</f>
        <v>#REF!</v>
      </c>
    </row>
    <row r="2875" spans="1:14" hidden="1" x14ac:dyDescent="0.35">
      <c r="A2875" t="s">
        <v>125</v>
      </c>
      <c r="B2875" t="s">
        <v>173</v>
      </c>
      <c r="C2875" t="s">
        <v>13</v>
      </c>
      <c r="E2875" s="10">
        <f>IF(COUNTIF(cis_DPH!$B$2:$B$84,B2875)&gt;0,D2875*1.1,IF(COUNTIF(cis_DPH!$B$85:$B$171,B2875)&gt;0,D2875*1.2,"chyba"))</f>
        <v>0</v>
      </c>
      <c r="G2875" s="16" t="e">
        <f>_xlfn.XLOOKUP(Tabuľka9[[#This Row],[položka]],#REF!,#REF!)</f>
        <v>#REF!</v>
      </c>
      <c r="I2875" s="15">
        <f>Tabuľka9[[#This Row],[Aktuálna cena v RZ s DPH]]*Tabuľka9[[#This Row],[Priemerný odber za mesiac]]</f>
        <v>0</v>
      </c>
      <c r="K2875" s="17" t="e">
        <f>Tabuľka9[[#This Row],[Cena za MJ s DPH]]*Tabuľka9[[#This Row],[Predpokladaný odber počas 6 mesiacov]]</f>
        <v>#REF!</v>
      </c>
      <c r="L2875" s="1">
        <v>647951</v>
      </c>
      <c r="M2875" t="e">
        <f>_xlfn.XLOOKUP(Tabuľka9[[#This Row],[IČO]],#REF!,#REF!)</f>
        <v>#REF!</v>
      </c>
      <c r="N2875" t="e">
        <f>_xlfn.XLOOKUP(Tabuľka9[[#This Row],[IČO]],#REF!,#REF!)</f>
        <v>#REF!</v>
      </c>
    </row>
    <row r="2876" spans="1:14" hidden="1" x14ac:dyDescent="0.35">
      <c r="A2876" t="s">
        <v>125</v>
      </c>
      <c r="B2876" t="s">
        <v>174</v>
      </c>
      <c r="C2876" t="s">
        <v>13</v>
      </c>
      <c r="E2876" s="10">
        <f>IF(COUNTIF(cis_DPH!$B$2:$B$84,B2876)&gt;0,D2876*1.1,IF(COUNTIF(cis_DPH!$B$85:$B$171,B2876)&gt;0,D2876*1.2,"chyba"))</f>
        <v>0</v>
      </c>
      <c r="G2876" s="16" t="e">
        <f>_xlfn.XLOOKUP(Tabuľka9[[#This Row],[položka]],#REF!,#REF!)</f>
        <v>#REF!</v>
      </c>
      <c r="I2876" s="15">
        <f>Tabuľka9[[#This Row],[Aktuálna cena v RZ s DPH]]*Tabuľka9[[#This Row],[Priemerný odber za mesiac]]</f>
        <v>0</v>
      </c>
      <c r="K2876" s="17" t="e">
        <f>Tabuľka9[[#This Row],[Cena za MJ s DPH]]*Tabuľka9[[#This Row],[Predpokladaný odber počas 6 mesiacov]]</f>
        <v>#REF!</v>
      </c>
      <c r="L2876" s="1">
        <v>647951</v>
      </c>
      <c r="M2876" t="e">
        <f>_xlfn.XLOOKUP(Tabuľka9[[#This Row],[IČO]],#REF!,#REF!)</f>
        <v>#REF!</v>
      </c>
      <c r="N2876" t="e">
        <f>_xlfn.XLOOKUP(Tabuľka9[[#This Row],[IČO]],#REF!,#REF!)</f>
        <v>#REF!</v>
      </c>
    </row>
    <row r="2877" spans="1:14" hidden="1" x14ac:dyDescent="0.35">
      <c r="A2877" t="s">
        <v>125</v>
      </c>
      <c r="B2877" t="s">
        <v>175</v>
      </c>
      <c r="C2877" t="s">
        <v>13</v>
      </c>
      <c r="E2877" s="10">
        <f>IF(COUNTIF(cis_DPH!$B$2:$B$84,B2877)&gt;0,D2877*1.1,IF(COUNTIF(cis_DPH!$B$85:$B$171,B2877)&gt;0,D2877*1.2,"chyba"))</f>
        <v>0</v>
      </c>
      <c r="G2877" s="16" t="e">
        <f>_xlfn.XLOOKUP(Tabuľka9[[#This Row],[položka]],#REF!,#REF!)</f>
        <v>#REF!</v>
      </c>
      <c r="H2877">
        <v>3</v>
      </c>
      <c r="I2877" s="15">
        <f>Tabuľka9[[#This Row],[Aktuálna cena v RZ s DPH]]*Tabuľka9[[#This Row],[Priemerný odber za mesiac]]</f>
        <v>0</v>
      </c>
      <c r="J2877" t="s">
        <v>221</v>
      </c>
      <c r="K2877" s="17" t="e">
        <f>Tabuľka9[[#This Row],[Cena za MJ s DPH]]*Tabuľka9[[#This Row],[Predpokladaný odber počas 6 mesiacov]]</f>
        <v>#REF!</v>
      </c>
      <c r="L2877" s="1">
        <v>647951</v>
      </c>
      <c r="M2877" t="e">
        <f>_xlfn.XLOOKUP(Tabuľka9[[#This Row],[IČO]],#REF!,#REF!)</f>
        <v>#REF!</v>
      </c>
      <c r="N2877" t="e">
        <f>_xlfn.XLOOKUP(Tabuľka9[[#This Row],[IČO]],#REF!,#REF!)</f>
        <v>#REF!</v>
      </c>
    </row>
    <row r="2878" spans="1:14" hidden="1" x14ac:dyDescent="0.35">
      <c r="A2878" t="s">
        <v>125</v>
      </c>
      <c r="B2878" t="s">
        <v>176</v>
      </c>
      <c r="C2878" t="s">
        <v>13</v>
      </c>
      <c r="D2878" s="9">
        <v>3.8</v>
      </c>
      <c r="E2878" s="10">
        <f>IF(COUNTIF(cis_DPH!$B$2:$B$84,B2878)&gt;0,D2878*1.1,IF(COUNTIF(cis_DPH!$B$85:$B$171,B2878)&gt;0,D2878*1.2,"chyba"))</f>
        <v>4.5599999999999996</v>
      </c>
      <c r="G2878" s="16" t="e">
        <f>_xlfn.XLOOKUP(Tabuľka9[[#This Row],[položka]],#REF!,#REF!)</f>
        <v>#REF!</v>
      </c>
      <c r="H2878">
        <v>10</v>
      </c>
      <c r="I2878" s="15">
        <f>Tabuľka9[[#This Row],[Aktuálna cena v RZ s DPH]]*Tabuľka9[[#This Row],[Priemerný odber za mesiac]]</f>
        <v>45.599999999999994</v>
      </c>
      <c r="J2878" t="s">
        <v>195</v>
      </c>
      <c r="K2878" s="17" t="e">
        <f>Tabuľka9[[#This Row],[Cena za MJ s DPH]]*Tabuľka9[[#This Row],[Predpokladaný odber počas 6 mesiacov]]</f>
        <v>#REF!</v>
      </c>
      <c r="L2878" s="1">
        <v>647951</v>
      </c>
      <c r="M2878" t="e">
        <f>_xlfn.XLOOKUP(Tabuľka9[[#This Row],[IČO]],#REF!,#REF!)</f>
        <v>#REF!</v>
      </c>
      <c r="N2878" t="e">
        <f>_xlfn.XLOOKUP(Tabuľka9[[#This Row],[IČO]],#REF!,#REF!)</f>
        <v>#REF!</v>
      </c>
    </row>
    <row r="2879" spans="1:14" hidden="1" x14ac:dyDescent="0.35">
      <c r="A2879" t="s">
        <v>125</v>
      </c>
      <c r="B2879" t="s">
        <v>177</v>
      </c>
      <c r="C2879" t="s">
        <v>13</v>
      </c>
      <c r="E2879" s="10">
        <f>IF(COUNTIF(cis_DPH!$B$2:$B$84,B2879)&gt;0,D2879*1.1,IF(COUNTIF(cis_DPH!$B$85:$B$171,B2879)&gt;0,D2879*1.2,"chyba"))</f>
        <v>0</v>
      </c>
      <c r="G2879" s="16" t="e">
        <f>_xlfn.XLOOKUP(Tabuľka9[[#This Row],[položka]],#REF!,#REF!)</f>
        <v>#REF!</v>
      </c>
      <c r="I2879" s="15">
        <f>Tabuľka9[[#This Row],[Aktuálna cena v RZ s DPH]]*Tabuľka9[[#This Row],[Priemerný odber za mesiac]]</f>
        <v>0</v>
      </c>
      <c r="K2879" s="17" t="e">
        <f>Tabuľka9[[#This Row],[Cena za MJ s DPH]]*Tabuľka9[[#This Row],[Predpokladaný odber počas 6 mesiacov]]</f>
        <v>#REF!</v>
      </c>
      <c r="L2879" s="1">
        <v>647951</v>
      </c>
      <c r="M2879" t="e">
        <f>_xlfn.XLOOKUP(Tabuľka9[[#This Row],[IČO]],#REF!,#REF!)</f>
        <v>#REF!</v>
      </c>
      <c r="N2879" t="e">
        <f>_xlfn.XLOOKUP(Tabuľka9[[#This Row],[IČO]],#REF!,#REF!)</f>
        <v>#REF!</v>
      </c>
    </row>
    <row r="2880" spans="1:14" hidden="1" x14ac:dyDescent="0.35">
      <c r="A2880" t="s">
        <v>125</v>
      </c>
      <c r="B2880" t="s">
        <v>178</v>
      </c>
      <c r="C2880" t="s">
        <v>13</v>
      </c>
      <c r="E2880" s="10">
        <f>IF(COUNTIF(cis_DPH!$B$2:$B$84,B2880)&gt;0,D2880*1.1,IF(COUNTIF(cis_DPH!$B$85:$B$171,B2880)&gt;0,D2880*1.2,"chyba"))</f>
        <v>0</v>
      </c>
      <c r="G2880" s="16" t="e">
        <f>_xlfn.XLOOKUP(Tabuľka9[[#This Row],[položka]],#REF!,#REF!)</f>
        <v>#REF!</v>
      </c>
      <c r="I2880" s="15">
        <f>Tabuľka9[[#This Row],[Aktuálna cena v RZ s DPH]]*Tabuľka9[[#This Row],[Priemerný odber za mesiac]]</f>
        <v>0</v>
      </c>
      <c r="K2880" s="17" t="e">
        <f>Tabuľka9[[#This Row],[Cena za MJ s DPH]]*Tabuľka9[[#This Row],[Predpokladaný odber počas 6 mesiacov]]</f>
        <v>#REF!</v>
      </c>
      <c r="L2880" s="1">
        <v>647951</v>
      </c>
      <c r="M2880" t="e">
        <f>_xlfn.XLOOKUP(Tabuľka9[[#This Row],[IČO]],#REF!,#REF!)</f>
        <v>#REF!</v>
      </c>
      <c r="N2880" t="e">
        <f>_xlfn.XLOOKUP(Tabuľka9[[#This Row],[IČO]],#REF!,#REF!)</f>
        <v>#REF!</v>
      </c>
    </row>
    <row r="2881" spans="1:14" hidden="1" x14ac:dyDescent="0.35">
      <c r="A2881" t="s">
        <v>125</v>
      </c>
      <c r="B2881" t="s">
        <v>179</v>
      </c>
      <c r="C2881" t="s">
        <v>13</v>
      </c>
      <c r="E2881" s="10">
        <f>IF(COUNTIF(cis_DPH!$B$2:$B$84,B2881)&gt;0,D2881*1.1,IF(COUNTIF(cis_DPH!$B$85:$B$171,B2881)&gt;0,D2881*1.2,"chyba"))</f>
        <v>0</v>
      </c>
      <c r="G2881" s="16" t="e">
        <f>_xlfn.XLOOKUP(Tabuľka9[[#This Row],[položka]],#REF!,#REF!)</f>
        <v>#REF!</v>
      </c>
      <c r="H2881">
        <v>3</v>
      </c>
      <c r="I2881" s="15">
        <f>Tabuľka9[[#This Row],[Aktuálna cena v RZ s DPH]]*Tabuľka9[[#This Row],[Priemerný odber za mesiac]]</f>
        <v>0</v>
      </c>
      <c r="J2881" t="s">
        <v>222</v>
      </c>
      <c r="K2881" s="17" t="e">
        <f>Tabuľka9[[#This Row],[Cena za MJ s DPH]]*Tabuľka9[[#This Row],[Predpokladaný odber počas 6 mesiacov]]</f>
        <v>#REF!</v>
      </c>
      <c r="L2881" s="1">
        <v>647951</v>
      </c>
      <c r="M2881" t="e">
        <f>_xlfn.XLOOKUP(Tabuľka9[[#This Row],[IČO]],#REF!,#REF!)</f>
        <v>#REF!</v>
      </c>
      <c r="N2881" t="e">
        <f>_xlfn.XLOOKUP(Tabuľka9[[#This Row],[IČO]],#REF!,#REF!)</f>
        <v>#REF!</v>
      </c>
    </row>
    <row r="2882" spans="1:14" hidden="1" x14ac:dyDescent="0.35">
      <c r="A2882" t="s">
        <v>125</v>
      </c>
      <c r="B2882" t="s">
        <v>180</v>
      </c>
      <c r="C2882" t="s">
        <v>13</v>
      </c>
      <c r="E2882" s="10">
        <f>IF(COUNTIF(cis_DPH!$B$2:$B$84,B2882)&gt;0,D2882*1.1,IF(COUNTIF(cis_DPH!$B$85:$B$171,B2882)&gt;0,D2882*1.2,"chyba"))</f>
        <v>0</v>
      </c>
      <c r="G2882" s="16" t="e">
        <f>_xlfn.XLOOKUP(Tabuľka9[[#This Row],[položka]],#REF!,#REF!)</f>
        <v>#REF!</v>
      </c>
      <c r="I2882" s="15">
        <f>Tabuľka9[[#This Row],[Aktuálna cena v RZ s DPH]]*Tabuľka9[[#This Row],[Priemerný odber za mesiac]]</f>
        <v>0</v>
      </c>
      <c r="K2882" s="17" t="e">
        <f>Tabuľka9[[#This Row],[Cena za MJ s DPH]]*Tabuľka9[[#This Row],[Predpokladaný odber počas 6 mesiacov]]</f>
        <v>#REF!</v>
      </c>
      <c r="L2882" s="1">
        <v>647951</v>
      </c>
      <c r="M2882" t="e">
        <f>_xlfn.XLOOKUP(Tabuľka9[[#This Row],[IČO]],#REF!,#REF!)</f>
        <v>#REF!</v>
      </c>
      <c r="N2882" t="e">
        <f>_xlfn.XLOOKUP(Tabuľka9[[#This Row],[IČO]],#REF!,#REF!)</f>
        <v>#REF!</v>
      </c>
    </row>
    <row r="2883" spans="1:14" hidden="1" x14ac:dyDescent="0.35">
      <c r="A2883" t="s">
        <v>125</v>
      </c>
      <c r="B2883" t="s">
        <v>181</v>
      </c>
      <c r="C2883" t="s">
        <v>13</v>
      </c>
      <c r="E2883" s="10">
        <f>IF(COUNTIF(cis_DPH!$B$2:$B$84,B2883)&gt;0,D2883*1.1,IF(COUNTIF(cis_DPH!$B$85:$B$171,B2883)&gt;0,D2883*1.2,"chyba"))</f>
        <v>0</v>
      </c>
      <c r="G2883" s="16" t="e">
        <f>_xlfn.XLOOKUP(Tabuľka9[[#This Row],[položka]],#REF!,#REF!)</f>
        <v>#REF!</v>
      </c>
      <c r="I2883" s="15">
        <f>Tabuľka9[[#This Row],[Aktuálna cena v RZ s DPH]]*Tabuľka9[[#This Row],[Priemerný odber za mesiac]]</f>
        <v>0</v>
      </c>
      <c r="K2883" s="17" t="e">
        <f>Tabuľka9[[#This Row],[Cena za MJ s DPH]]*Tabuľka9[[#This Row],[Predpokladaný odber počas 6 mesiacov]]</f>
        <v>#REF!</v>
      </c>
      <c r="L2883" s="1">
        <v>647951</v>
      </c>
      <c r="M2883" t="e">
        <f>_xlfn.XLOOKUP(Tabuľka9[[#This Row],[IČO]],#REF!,#REF!)</f>
        <v>#REF!</v>
      </c>
      <c r="N2883" t="e">
        <f>_xlfn.XLOOKUP(Tabuľka9[[#This Row],[IČO]],#REF!,#REF!)</f>
        <v>#REF!</v>
      </c>
    </row>
    <row r="2884" spans="1:14" hidden="1" x14ac:dyDescent="0.35">
      <c r="A2884" t="s">
        <v>125</v>
      </c>
      <c r="B2884" t="s">
        <v>182</v>
      </c>
      <c r="C2884" t="s">
        <v>13</v>
      </c>
      <c r="E2884" s="10">
        <f>IF(COUNTIF(cis_DPH!$B$2:$B$84,B2884)&gt;0,D2884*1.1,IF(COUNTIF(cis_DPH!$B$85:$B$171,B2884)&gt;0,D2884*1.2,"chyba"))</f>
        <v>0</v>
      </c>
      <c r="G2884" s="16" t="e">
        <f>_xlfn.XLOOKUP(Tabuľka9[[#This Row],[položka]],#REF!,#REF!)</f>
        <v>#REF!</v>
      </c>
      <c r="I2884" s="15">
        <f>Tabuľka9[[#This Row],[Aktuálna cena v RZ s DPH]]*Tabuľka9[[#This Row],[Priemerný odber za mesiac]]</f>
        <v>0</v>
      </c>
      <c r="K2884" s="17" t="e">
        <f>Tabuľka9[[#This Row],[Cena za MJ s DPH]]*Tabuľka9[[#This Row],[Predpokladaný odber počas 6 mesiacov]]</f>
        <v>#REF!</v>
      </c>
      <c r="L2884" s="1">
        <v>647951</v>
      </c>
      <c r="M2884" t="e">
        <f>_xlfn.XLOOKUP(Tabuľka9[[#This Row],[IČO]],#REF!,#REF!)</f>
        <v>#REF!</v>
      </c>
      <c r="N2884" t="e">
        <f>_xlfn.XLOOKUP(Tabuľka9[[#This Row],[IČO]],#REF!,#REF!)</f>
        <v>#REF!</v>
      </c>
    </row>
    <row r="2885" spans="1:14" hidden="1" x14ac:dyDescent="0.35">
      <c r="A2885" t="s">
        <v>125</v>
      </c>
      <c r="B2885" t="s">
        <v>183</v>
      </c>
      <c r="C2885" t="s">
        <v>13</v>
      </c>
      <c r="E2885" s="10">
        <f>IF(COUNTIF(cis_DPH!$B$2:$B$84,B2885)&gt;0,D2885*1.1,IF(COUNTIF(cis_DPH!$B$85:$B$171,B2885)&gt;0,D2885*1.2,"chyba"))</f>
        <v>0</v>
      </c>
      <c r="G2885" s="16" t="e">
        <f>_xlfn.XLOOKUP(Tabuľka9[[#This Row],[položka]],#REF!,#REF!)</f>
        <v>#REF!</v>
      </c>
      <c r="I2885" s="15">
        <f>Tabuľka9[[#This Row],[Aktuálna cena v RZ s DPH]]*Tabuľka9[[#This Row],[Priemerný odber za mesiac]]</f>
        <v>0</v>
      </c>
      <c r="K2885" s="17" t="e">
        <f>Tabuľka9[[#This Row],[Cena za MJ s DPH]]*Tabuľka9[[#This Row],[Predpokladaný odber počas 6 mesiacov]]</f>
        <v>#REF!</v>
      </c>
      <c r="L2885" s="1">
        <v>647951</v>
      </c>
      <c r="M2885" t="e">
        <f>_xlfn.XLOOKUP(Tabuľka9[[#This Row],[IČO]],#REF!,#REF!)</f>
        <v>#REF!</v>
      </c>
      <c r="N2885" t="e">
        <f>_xlfn.XLOOKUP(Tabuľka9[[#This Row],[IČO]],#REF!,#REF!)</f>
        <v>#REF!</v>
      </c>
    </row>
    <row r="2886" spans="1:14" hidden="1" x14ac:dyDescent="0.35">
      <c r="A2886" t="s">
        <v>125</v>
      </c>
      <c r="B2886" t="s">
        <v>184</v>
      </c>
      <c r="C2886" t="s">
        <v>13</v>
      </c>
      <c r="E2886" s="10">
        <f>IF(COUNTIF(cis_DPH!$B$2:$B$84,B2886)&gt;0,D2886*1.1,IF(COUNTIF(cis_DPH!$B$85:$B$171,B2886)&gt;0,D2886*1.2,"chyba"))</f>
        <v>0</v>
      </c>
      <c r="G2886" s="16" t="e">
        <f>_xlfn.XLOOKUP(Tabuľka9[[#This Row],[položka]],#REF!,#REF!)</f>
        <v>#REF!</v>
      </c>
      <c r="I2886" s="15">
        <f>Tabuľka9[[#This Row],[Aktuálna cena v RZ s DPH]]*Tabuľka9[[#This Row],[Priemerný odber za mesiac]]</f>
        <v>0</v>
      </c>
      <c r="K2886" s="17" t="e">
        <f>Tabuľka9[[#This Row],[Cena za MJ s DPH]]*Tabuľka9[[#This Row],[Predpokladaný odber počas 6 mesiacov]]</f>
        <v>#REF!</v>
      </c>
      <c r="L2886" s="1">
        <v>647951</v>
      </c>
      <c r="M2886" t="e">
        <f>_xlfn.XLOOKUP(Tabuľka9[[#This Row],[IČO]],#REF!,#REF!)</f>
        <v>#REF!</v>
      </c>
      <c r="N2886" t="e">
        <f>_xlfn.XLOOKUP(Tabuľka9[[#This Row],[IČO]],#REF!,#REF!)</f>
        <v>#REF!</v>
      </c>
    </row>
    <row r="2887" spans="1:14" hidden="1" x14ac:dyDescent="0.35">
      <c r="A2887" t="s">
        <v>125</v>
      </c>
      <c r="B2887" t="s">
        <v>185</v>
      </c>
      <c r="C2887" t="s">
        <v>13</v>
      </c>
      <c r="E2887" s="10">
        <f>IF(COUNTIF(cis_DPH!$B$2:$B$84,B2887)&gt;0,D2887*1.1,IF(COUNTIF(cis_DPH!$B$85:$B$171,B2887)&gt;0,D2887*1.2,"chyba"))</f>
        <v>0</v>
      </c>
      <c r="G2887" s="16" t="e">
        <f>_xlfn.XLOOKUP(Tabuľka9[[#This Row],[položka]],#REF!,#REF!)</f>
        <v>#REF!</v>
      </c>
      <c r="I2887" s="15">
        <f>Tabuľka9[[#This Row],[Aktuálna cena v RZ s DPH]]*Tabuľka9[[#This Row],[Priemerný odber za mesiac]]</f>
        <v>0</v>
      </c>
      <c r="K2887" s="17" t="e">
        <f>Tabuľka9[[#This Row],[Cena za MJ s DPH]]*Tabuľka9[[#This Row],[Predpokladaný odber počas 6 mesiacov]]</f>
        <v>#REF!</v>
      </c>
      <c r="L2887" s="1">
        <v>647951</v>
      </c>
      <c r="M2887" t="e">
        <f>_xlfn.XLOOKUP(Tabuľka9[[#This Row],[IČO]],#REF!,#REF!)</f>
        <v>#REF!</v>
      </c>
      <c r="N2887" t="e">
        <f>_xlfn.XLOOKUP(Tabuľka9[[#This Row],[IČO]],#REF!,#REF!)</f>
        <v>#REF!</v>
      </c>
    </row>
    <row r="2888" spans="1:14" hidden="1" x14ac:dyDescent="0.35">
      <c r="A2888" t="s">
        <v>125</v>
      </c>
      <c r="B2888" t="s">
        <v>186</v>
      </c>
      <c r="C2888" t="s">
        <v>13</v>
      </c>
      <c r="E2888" s="10">
        <f>IF(COUNTIF(cis_DPH!$B$2:$B$84,B2888)&gt;0,D2888*1.1,IF(COUNTIF(cis_DPH!$B$85:$B$171,B2888)&gt;0,D2888*1.2,"chyba"))</f>
        <v>0</v>
      </c>
      <c r="G2888" s="16" t="e">
        <f>_xlfn.XLOOKUP(Tabuľka9[[#This Row],[položka]],#REF!,#REF!)</f>
        <v>#REF!</v>
      </c>
      <c r="I2888" s="15">
        <f>Tabuľka9[[#This Row],[Aktuálna cena v RZ s DPH]]*Tabuľka9[[#This Row],[Priemerný odber za mesiac]]</f>
        <v>0</v>
      </c>
      <c r="K2888" s="17" t="e">
        <f>Tabuľka9[[#This Row],[Cena za MJ s DPH]]*Tabuľka9[[#This Row],[Predpokladaný odber počas 6 mesiacov]]</f>
        <v>#REF!</v>
      </c>
      <c r="L2888" s="1">
        <v>647951</v>
      </c>
      <c r="M2888" t="e">
        <f>_xlfn.XLOOKUP(Tabuľka9[[#This Row],[IČO]],#REF!,#REF!)</f>
        <v>#REF!</v>
      </c>
      <c r="N2888" t="e">
        <f>_xlfn.XLOOKUP(Tabuľka9[[#This Row],[IČO]],#REF!,#REF!)</f>
        <v>#REF!</v>
      </c>
    </row>
    <row r="2889" spans="1:14" hidden="1" x14ac:dyDescent="0.35">
      <c r="A2889" t="s">
        <v>95</v>
      </c>
      <c r="B2889" t="s">
        <v>187</v>
      </c>
      <c r="C2889" t="s">
        <v>48</v>
      </c>
      <c r="E2889" s="10">
        <f>IF(COUNTIF(cis_DPH!$B$2:$B$84,B2889)&gt;0,D2889*1.1,IF(COUNTIF(cis_DPH!$B$85:$B$171,B2889)&gt;0,D2889*1.2,"chyba"))</f>
        <v>0</v>
      </c>
      <c r="G2889" s="16" t="e">
        <f>_xlfn.XLOOKUP(Tabuľka9[[#This Row],[položka]],#REF!,#REF!)</f>
        <v>#REF!</v>
      </c>
      <c r="H2889">
        <v>22</v>
      </c>
      <c r="I2889" s="15">
        <f>Tabuľka9[[#This Row],[Aktuálna cena v RZ s DPH]]*Tabuľka9[[#This Row],[Priemerný odber za mesiac]]</f>
        <v>0</v>
      </c>
      <c r="J2889" t="s">
        <v>223</v>
      </c>
      <c r="K2889" s="17" t="e">
        <f>Tabuľka9[[#This Row],[Cena za MJ s DPH]]*Tabuľka9[[#This Row],[Predpokladaný odber počas 6 mesiacov]]</f>
        <v>#REF!</v>
      </c>
      <c r="L2889" s="1">
        <v>647951</v>
      </c>
      <c r="M2889" t="e">
        <f>_xlfn.XLOOKUP(Tabuľka9[[#This Row],[IČO]],#REF!,#REF!)</f>
        <v>#REF!</v>
      </c>
      <c r="N2889" t="e">
        <f>_xlfn.XLOOKUP(Tabuľka9[[#This Row],[IČO]],#REF!,#REF!)</f>
        <v>#REF!</v>
      </c>
    </row>
    <row r="2890" spans="1:14" hidden="1" x14ac:dyDescent="0.35">
      <c r="A2890" t="s">
        <v>95</v>
      </c>
      <c r="B2890" t="s">
        <v>188</v>
      </c>
      <c r="C2890" t="s">
        <v>13</v>
      </c>
      <c r="E2890" s="10">
        <f>IF(COUNTIF(cis_DPH!$B$2:$B$84,B2890)&gt;0,D2890*1.1,IF(COUNTIF(cis_DPH!$B$85:$B$171,B2890)&gt;0,D2890*1.2,"chyba"))</f>
        <v>0</v>
      </c>
      <c r="G2890" s="16" t="e">
        <f>_xlfn.XLOOKUP(Tabuľka9[[#This Row],[položka]],#REF!,#REF!)</f>
        <v>#REF!</v>
      </c>
      <c r="I2890" s="15">
        <f>Tabuľka9[[#This Row],[Aktuálna cena v RZ s DPH]]*Tabuľka9[[#This Row],[Priemerný odber za mesiac]]</f>
        <v>0</v>
      </c>
      <c r="K2890" s="17" t="e">
        <f>Tabuľka9[[#This Row],[Cena za MJ s DPH]]*Tabuľka9[[#This Row],[Predpokladaný odber počas 6 mesiacov]]</f>
        <v>#REF!</v>
      </c>
      <c r="L2890" s="1">
        <v>647951</v>
      </c>
      <c r="M2890" t="e">
        <f>_xlfn.XLOOKUP(Tabuľka9[[#This Row],[IČO]],#REF!,#REF!)</f>
        <v>#REF!</v>
      </c>
      <c r="N2890" t="e">
        <f>_xlfn.XLOOKUP(Tabuľka9[[#This Row],[IČO]],#REF!,#REF!)</f>
        <v>#REF!</v>
      </c>
    </row>
    <row r="2891" spans="1:14" hidden="1" x14ac:dyDescent="0.35">
      <c r="A2891" t="s">
        <v>95</v>
      </c>
      <c r="B2891" t="s">
        <v>189</v>
      </c>
      <c r="C2891" t="s">
        <v>13</v>
      </c>
      <c r="E2891" s="10">
        <f>IF(COUNTIF(cis_DPH!$B$2:$B$84,B2891)&gt;0,D2891*1.1,IF(COUNTIF(cis_DPH!$B$85:$B$171,B2891)&gt;0,D2891*1.2,"chyba"))</f>
        <v>0</v>
      </c>
      <c r="G2891" s="16" t="e">
        <f>_xlfn.XLOOKUP(Tabuľka9[[#This Row],[položka]],#REF!,#REF!)</f>
        <v>#REF!</v>
      </c>
      <c r="I2891" s="15">
        <f>Tabuľka9[[#This Row],[Aktuálna cena v RZ s DPH]]*Tabuľka9[[#This Row],[Priemerný odber za mesiac]]</f>
        <v>0</v>
      </c>
      <c r="J2891">
        <v>20</v>
      </c>
      <c r="K2891" s="17" t="e">
        <f>Tabuľka9[[#This Row],[Cena za MJ s DPH]]*Tabuľka9[[#This Row],[Predpokladaný odber počas 6 mesiacov]]</f>
        <v>#REF!</v>
      </c>
      <c r="L2891" s="1">
        <v>647951</v>
      </c>
      <c r="M2891" t="e">
        <f>_xlfn.XLOOKUP(Tabuľka9[[#This Row],[IČO]],#REF!,#REF!)</f>
        <v>#REF!</v>
      </c>
      <c r="N2891" t="e">
        <f>_xlfn.XLOOKUP(Tabuľka9[[#This Row],[IČO]],#REF!,#REF!)</f>
        <v>#REF!</v>
      </c>
    </row>
    <row r="2892" spans="1:14" hidden="1" x14ac:dyDescent="0.35">
      <c r="A2892" t="s">
        <v>10</v>
      </c>
      <c r="B2892" t="s">
        <v>11</v>
      </c>
      <c r="C2892" t="s">
        <v>13</v>
      </c>
      <c r="E2892" s="10">
        <f>IF(COUNTIF(cis_DPH!$B$2:$B$84,B2892)&gt;0,D2892*1.1,IF(COUNTIF(cis_DPH!$B$85:$B$171,B2892)&gt;0,D2892*1.2,"chyba"))</f>
        <v>0</v>
      </c>
      <c r="G2892" s="16" t="e">
        <f>_xlfn.XLOOKUP(Tabuľka9[[#This Row],[položka]],#REF!,#REF!)</f>
        <v>#REF!</v>
      </c>
      <c r="I2892" s="15">
        <f>Tabuľka9[[#This Row],[Aktuálna cena v RZ s DPH]]*Tabuľka9[[#This Row],[Priemerný odber za mesiac]]</f>
        <v>0</v>
      </c>
      <c r="K2892" s="17" t="e">
        <f>Tabuľka9[[#This Row],[Cena za MJ s DPH]]*Tabuľka9[[#This Row],[Predpokladaný odber počas 6 mesiacov]]</f>
        <v>#REF!</v>
      </c>
      <c r="L2892" s="1">
        <v>648523</v>
      </c>
      <c r="M2892" t="e">
        <f>_xlfn.XLOOKUP(Tabuľka9[[#This Row],[IČO]],#REF!,#REF!)</f>
        <v>#REF!</v>
      </c>
      <c r="N2892" t="e">
        <f>_xlfn.XLOOKUP(Tabuľka9[[#This Row],[IČO]],#REF!,#REF!)</f>
        <v>#REF!</v>
      </c>
    </row>
    <row r="2893" spans="1:14" hidden="1" x14ac:dyDescent="0.35">
      <c r="A2893" t="s">
        <v>10</v>
      </c>
      <c r="B2893" t="s">
        <v>12</v>
      </c>
      <c r="C2893" t="s">
        <v>13</v>
      </c>
      <c r="E2893" s="10">
        <f>IF(COUNTIF(cis_DPH!$B$2:$B$84,B2893)&gt;0,D2893*1.1,IF(COUNTIF(cis_DPH!$B$85:$B$171,B2893)&gt;0,D2893*1.2,"chyba"))</f>
        <v>0</v>
      </c>
      <c r="G2893" s="16" t="e">
        <f>_xlfn.XLOOKUP(Tabuľka9[[#This Row],[položka]],#REF!,#REF!)</f>
        <v>#REF!</v>
      </c>
      <c r="I2893" s="15">
        <f>Tabuľka9[[#This Row],[Aktuálna cena v RZ s DPH]]*Tabuľka9[[#This Row],[Priemerný odber za mesiac]]</f>
        <v>0</v>
      </c>
      <c r="K2893" s="17" t="e">
        <f>Tabuľka9[[#This Row],[Cena za MJ s DPH]]*Tabuľka9[[#This Row],[Predpokladaný odber počas 6 mesiacov]]</f>
        <v>#REF!</v>
      </c>
      <c r="L2893" s="1">
        <v>648523</v>
      </c>
      <c r="M2893" t="e">
        <f>_xlfn.XLOOKUP(Tabuľka9[[#This Row],[IČO]],#REF!,#REF!)</f>
        <v>#REF!</v>
      </c>
      <c r="N2893" t="e">
        <f>_xlfn.XLOOKUP(Tabuľka9[[#This Row],[IČO]],#REF!,#REF!)</f>
        <v>#REF!</v>
      </c>
    </row>
    <row r="2894" spans="1:14" hidden="1" x14ac:dyDescent="0.35">
      <c r="A2894" t="s">
        <v>10</v>
      </c>
      <c r="B2894" t="s">
        <v>14</v>
      </c>
      <c r="C2894" t="s">
        <v>13</v>
      </c>
      <c r="D2894" s="9">
        <v>1.2</v>
      </c>
      <c r="E2894" s="10">
        <f>IF(COUNTIF(cis_DPH!$B$2:$B$84,B2894)&gt;0,D2894*1.1,IF(COUNTIF(cis_DPH!$B$85:$B$171,B2894)&gt;0,D2894*1.2,"chyba"))</f>
        <v>1.44</v>
      </c>
      <c r="G2894" s="16" t="e">
        <f>_xlfn.XLOOKUP(Tabuľka9[[#This Row],[položka]],#REF!,#REF!)</f>
        <v>#REF!</v>
      </c>
      <c r="H2894">
        <v>8</v>
      </c>
      <c r="I2894" s="15">
        <f>Tabuľka9[[#This Row],[Aktuálna cena v RZ s DPH]]*Tabuľka9[[#This Row],[Priemerný odber za mesiac]]</f>
        <v>11.52</v>
      </c>
      <c r="K2894" s="17" t="e">
        <f>Tabuľka9[[#This Row],[Cena za MJ s DPH]]*Tabuľka9[[#This Row],[Predpokladaný odber počas 6 mesiacov]]</f>
        <v>#REF!</v>
      </c>
      <c r="L2894" s="1">
        <v>648523</v>
      </c>
      <c r="M2894" t="e">
        <f>_xlfn.XLOOKUP(Tabuľka9[[#This Row],[IČO]],#REF!,#REF!)</f>
        <v>#REF!</v>
      </c>
      <c r="N2894" t="e">
        <f>_xlfn.XLOOKUP(Tabuľka9[[#This Row],[IČO]],#REF!,#REF!)</f>
        <v>#REF!</v>
      </c>
    </row>
    <row r="2895" spans="1:14" hidden="1" x14ac:dyDescent="0.35">
      <c r="A2895" t="s">
        <v>10</v>
      </c>
      <c r="B2895" t="s">
        <v>15</v>
      </c>
      <c r="C2895" t="s">
        <v>13</v>
      </c>
      <c r="D2895" s="9">
        <v>0.4</v>
      </c>
      <c r="E2895" s="10">
        <f>IF(COUNTIF(cis_DPH!$B$2:$B$84,B2895)&gt;0,D2895*1.1,IF(COUNTIF(cis_DPH!$B$85:$B$171,B2895)&gt;0,D2895*1.2,"chyba"))</f>
        <v>0.44000000000000006</v>
      </c>
      <c r="G2895" s="16" t="e">
        <f>_xlfn.XLOOKUP(Tabuľka9[[#This Row],[položka]],#REF!,#REF!)</f>
        <v>#REF!</v>
      </c>
      <c r="H2895">
        <v>40</v>
      </c>
      <c r="I2895" s="15">
        <f>Tabuľka9[[#This Row],[Aktuálna cena v RZ s DPH]]*Tabuľka9[[#This Row],[Priemerný odber za mesiac]]</f>
        <v>17.600000000000001</v>
      </c>
      <c r="J2895">
        <v>20</v>
      </c>
      <c r="K2895" s="17" t="e">
        <f>Tabuľka9[[#This Row],[Cena za MJ s DPH]]*Tabuľka9[[#This Row],[Predpokladaný odber počas 6 mesiacov]]</f>
        <v>#REF!</v>
      </c>
      <c r="L2895" s="1">
        <v>648523</v>
      </c>
      <c r="M2895" t="e">
        <f>_xlfn.XLOOKUP(Tabuľka9[[#This Row],[IČO]],#REF!,#REF!)</f>
        <v>#REF!</v>
      </c>
      <c r="N2895" t="e">
        <f>_xlfn.XLOOKUP(Tabuľka9[[#This Row],[IČO]],#REF!,#REF!)</f>
        <v>#REF!</v>
      </c>
    </row>
    <row r="2896" spans="1:14" hidden="1" x14ac:dyDescent="0.35">
      <c r="A2896" t="s">
        <v>10</v>
      </c>
      <c r="B2896" t="s">
        <v>16</v>
      </c>
      <c r="C2896" t="s">
        <v>13</v>
      </c>
      <c r="E2896" s="10">
        <f>IF(COUNTIF(cis_DPH!$B$2:$B$84,B2896)&gt;0,D2896*1.1,IF(COUNTIF(cis_DPH!$B$85:$B$171,B2896)&gt;0,D2896*1.2,"chyba"))</f>
        <v>0</v>
      </c>
      <c r="G2896" s="16" t="e">
        <f>_xlfn.XLOOKUP(Tabuľka9[[#This Row],[položka]],#REF!,#REF!)</f>
        <v>#REF!</v>
      </c>
      <c r="I2896" s="15">
        <f>Tabuľka9[[#This Row],[Aktuálna cena v RZ s DPH]]*Tabuľka9[[#This Row],[Priemerný odber za mesiac]]</f>
        <v>0</v>
      </c>
      <c r="K2896" s="17" t="e">
        <f>Tabuľka9[[#This Row],[Cena za MJ s DPH]]*Tabuľka9[[#This Row],[Predpokladaný odber počas 6 mesiacov]]</f>
        <v>#REF!</v>
      </c>
      <c r="L2896" s="1">
        <v>648523</v>
      </c>
      <c r="M2896" t="e">
        <f>_xlfn.XLOOKUP(Tabuľka9[[#This Row],[IČO]],#REF!,#REF!)</f>
        <v>#REF!</v>
      </c>
      <c r="N2896" t="e">
        <f>_xlfn.XLOOKUP(Tabuľka9[[#This Row],[IČO]],#REF!,#REF!)</f>
        <v>#REF!</v>
      </c>
    </row>
    <row r="2897" spans="1:14" hidden="1" x14ac:dyDescent="0.35">
      <c r="A2897" t="s">
        <v>10</v>
      </c>
      <c r="B2897" t="s">
        <v>17</v>
      </c>
      <c r="C2897" t="s">
        <v>13</v>
      </c>
      <c r="E2897" s="10">
        <f>IF(COUNTIF(cis_DPH!$B$2:$B$84,B2897)&gt;0,D2897*1.1,IF(COUNTIF(cis_DPH!$B$85:$B$171,B2897)&gt;0,D2897*1.2,"chyba"))</f>
        <v>0</v>
      </c>
      <c r="G2897" s="16" t="e">
        <f>_xlfn.XLOOKUP(Tabuľka9[[#This Row],[položka]],#REF!,#REF!)</f>
        <v>#REF!</v>
      </c>
      <c r="I2897" s="15">
        <f>Tabuľka9[[#This Row],[Aktuálna cena v RZ s DPH]]*Tabuľka9[[#This Row],[Priemerný odber za mesiac]]</f>
        <v>0</v>
      </c>
      <c r="K2897" s="17" t="e">
        <f>Tabuľka9[[#This Row],[Cena za MJ s DPH]]*Tabuľka9[[#This Row],[Predpokladaný odber počas 6 mesiacov]]</f>
        <v>#REF!</v>
      </c>
      <c r="L2897" s="1">
        <v>648523</v>
      </c>
      <c r="M2897" t="e">
        <f>_xlfn.XLOOKUP(Tabuľka9[[#This Row],[IČO]],#REF!,#REF!)</f>
        <v>#REF!</v>
      </c>
      <c r="N2897" t="e">
        <f>_xlfn.XLOOKUP(Tabuľka9[[#This Row],[IČO]],#REF!,#REF!)</f>
        <v>#REF!</v>
      </c>
    </row>
    <row r="2898" spans="1:14" hidden="1" x14ac:dyDescent="0.35">
      <c r="A2898" t="s">
        <v>10</v>
      </c>
      <c r="B2898" t="s">
        <v>18</v>
      </c>
      <c r="C2898" t="s">
        <v>19</v>
      </c>
      <c r="D2898" s="9">
        <v>0.4</v>
      </c>
      <c r="E2898" s="10">
        <f>IF(COUNTIF(cis_DPH!$B$2:$B$84,B2898)&gt;0,D2898*1.1,IF(COUNTIF(cis_DPH!$B$85:$B$171,B2898)&gt;0,D2898*1.2,"chyba"))</f>
        <v>0.44000000000000006</v>
      </c>
      <c r="G2898" s="16" t="e">
        <f>_xlfn.XLOOKUP(Tabuľka9[[#This Row],[položka]],#REF!,#REF!)</f>
        <v>#REF!</v>
      </c>
      <c r="H2898">
        <v>5</v>
      </c>
      <c r="I2898" s="15">
        <f>Tabuľka9[[#This Row],[Aktuálna cena v RZ s DPH]]*Tabuľka9[[#This Row],[Priemerný odber za mesiac]]</f>
        <v>2.2000000000000002</v>
      </c>
      <c r="K2898" s="17" t="e">
        <f>Tabuľka9[[#This Row],[Cena za MJ s DPH]]*Tabuľka9[[#This Row],[Predpokladaný odber počas 6 mesiacov]]</f>
        <v>#REF!</v>
      </c>
      <c r="L2898" s="1">
        <v>648523</v>
      </c>
      <c r="M2898" t="e">
        <f>_xlfn.XLOOKUP(Tabuľka9[[#This Row],[IČO]],#REF!,#REF!)</f>
        <v>#REF!</v>
      </c>
      <c r="N2898" t="e">
        <f>_xlfn.XLOOKUP(Tabuľka9[[#This Row],[IČO]],#REF!,#REF!)</f>
        <v>#REF!</v>
      </c>
    </row>
    <row r="2899" spans="1:14" hidden="1" x14ac:dyDescent="0.35">
      <c r="A2899" t="s">
        <v>10</v>
      </c>
      <c r="B2899" t="s">
        <v>20</v>
      </c>
      <c r="C2899" t="s">
        <v>13</v>
      </c>
      <c r="D2899" s="9">
        <v>3</v>
      </c>
      <c r="E2899" s="10">
        <f>IF(COUNTIF(cis_DPH!$B$2:$B$84,B2899)&gt;0,D2899*1.1,IF(COUNTIF(cis_DPH!$B$85:$B$171,B2899)&gt;0,D2899*1.2,"chyba"))</f>
        <v>3.3000000000000003</v>
      </c>
      <c r="G2899" s="16" t="e">
        <f>_xlfn.XLOOKUP(Tabuľka9[[#This Row],[položka]],#REF!,#REF!)</f>
        <v>#REF!</v>
      </c>
      <c r="H2899">
        <v>3</v>
      </c>
      <c r="I2899" s="15">
        <f>Tabuľka9[[#This Row],[Aktuálna cena v RZ s DPH]]*Tabuľka9[[#This Row],[Priemerný odber za mesiac]]</f>
        <v>9.9</v>
      </c>
      <c r="K2899" s="17" t="e">
        <f>Tabuľka9[[#This Row],[Cena za MJ s DPH]]*Tabuľka9[[#This Row],[Predpokladaný odber počas 6 mesiacov]]</f>
        <v>#REF!</v>
      </c>
      <c r="L2899" s="1">
        <v>648523</v>
      </c>
      <c r="M2899" t="e">
        <f>_xlfn.XLOOKUP(Tabuľka9[[#This Row],[IČO]],#REF!,#REF!)</f>
        <v>#REF!</v>
      </c>
      <c r="N2899" t="e">
        <f>_xlfn.XLOOKUP(Tabuľka9[[#This Row],[IČO]],#REF!,#REF!)</f>
        <v>#REF!</v>
      </c>
    </row>
    <row r="2900" spans="1:14" hidden="1" x14ac:dyDescent="0.35">
      <c r="A2900" t="s">
        <v>10</v>
      </c>
      <c r="B2900" t="s">
        <v>21</v>
      </c>
      <c r="C2900" t="s">
        <v>13</v>
      </c>
      <c r="E2900" s="10">
        <f>IF(COUNTIF(cis_DPH!$B$2:$B$84,B2900)&gt;0,D2900*1.1,IF(COUNTIF(cis_DPH!$B$85:$B$171,B2900)&gt;0,D2900*1.2,"chyba"))</f>
        <v>0</v>
      </c>
      <c r="G2900" s="16" t="e">
        <f>_xlfn.XLOOKUP(Tabuľka9[[#This Row],[položka]],#REF!,#REF!)</f>
        <v>#REF!</v>
      </c>
      <c r="I2900" s="15">
        <f>Tabuľka9[[#This Row],[Aktuálna cena v RZ s DPH]]*Tabuľka9[[#This Row],[Priemerný odber za mesiac]]</f>
        <v>0</v>
      </c>
      <c r="K2900" s="17" t="e">
        <f>Tabuľka9[[#This Row],[Cena za MJ s DPH]]*Tabuľka9[[#This Row],[Predpokladaný odber počas 6 mesiacov]]</f>
        <v>#REF!</v>
      </c>
      <c r="L2900" s="1">
        <v>648523</v>
      </c>
      <c r="M2900" t="e">
        <f>_xlfn.XLOOKUP(Tabuľka9[[#This Row],[IČO]],#REF!,#REF!)</f>
        <v>#REF!</v>
      </c>
      <c r="N2900" t="e">
        <f>_xlfn.XLOOKUP(Tabuľka9[[#This Row],[IČO]],#REF!,#REF!)</f>
        <v>#REF!</v>
      </c>
    </row>
    <row r="2901" spans="1:14" hidden="1" x14ac:dyDescent="0.35">
      <c r="A2901" t="s">
        <v>10</v>
      </c>
      <c r="B2901" t="s">
        <v>22</v>
      </c>
      <c r="C2901" t="s">
        <v>13</v>
      </c>
      <c r="E2901" s="10">
        <f>IF(COUNTIF(cis_DPH!$B$2:$B$84,B2901)&gt;0,D2901*1.1,IF(COUNTIF(cis_DPH!$B$85:$B$171,B2901)&gt;0,D2901*1.2,"chyba"))</f>
        <v>0</v>
      </c>
      <c r="G2901" s="16" t="e">
        <f>_xlfn.XLOOKUP(Tabuľka9[[#This Row],[položka]],#REF!,#REF!)</f>
        <v>#REF!</v>
      </c>
      <c r="I2901" s="15">
        <f>Tabuľka9[[#This Row],[Aktuálna cena v RZ s DPH]]*Tabuľka9[[#This Row],[Priemerný odber za mesiac]]</f>
        <v>0</v>
      </c>
      <c r="K2901" s="17" t="e">
        <f>Tabuľka9[[#This Row],[Cena za MJ s DPH]]*Tabuľka9[[#This Row],[Predpokladaný odber počas 6 mesiacov]]</f>
        <v>#REF!</v>
      </c>
      <c r="L2901" s="1">
        <v>648523</v>
      </c>
      <c r="M2901" t="e">
        <f>_xlfn.XLOOKUP(Tabuľka9[[#This Row],[IČO]],#REF!,#REF!)</f>
        <v>#REF!</v>
      </c>
      <c r="N2901" t="e">
        <f>_xlfn.XLOOKUP(Tabuľka9[[#This Row],[IČO]],#REF!,#REF!)</f>
        <v>#REF!</v>
      </c>
    </row>
    <row r="2902" spans="1:14" hidden="1" x14ac:dyDescent="0.35">
      <c r="A2902" t="s">
        <v>10</v>
      </c>
      <c r="B2902" t="s">
        <v>23</v>
      </c>
      <c r="C2902" t="s">
        <v>13</v>
      </c>
      <c r="E2902" s="10">
        <f>IF(COUNTIF(cis_DPH!$B$2:$B$84,B2902)&gt;0,D2902*1.1,IF(COUNTIF(cis_DPH!$B$85:$B$171,B2902)&gt;0,D2902*1.2,"chyba"))</f>
        <v>0</v>
      </c>
      <c r="G2902" s="16" t="e">
        <f>_xlfn.XLOOKUP(Tabuľka9[[#This Row],[položka]],#REF!,#REF!)</f>
        <v>#REF!</v>
      </c>
      <c r="I2902" s="15">
        <f>Tabuľka9[[#This Row],[Aktuálna cena v RZ s DPH]]*Tabuľka9[[#This Row],[Priemerný odber za mesiac]]</f>
        <v>0</v>
      </c>
      <c r="K2902" s="17" t="e">
        <f>Tabuľka9[[#This Row],[Cena za MJ s DPH]]*Tabuľka9[[#This Row],[Predpokladaný odber počas 6 mesiacov]]</f>
        <v>#REF!</v>
      </c>
      <c r="L2902" s="1">
        <v>648523</v>
      </c>
      <c r="M2902" t="e">
        <f>_xlfn.XLOOKUP(Tabuľka9[[#This Row],[IČO]],#REF!,#REF!)</f>
        <v>#REF!</v>
      </c>
      <c r="N2902" t="e">
        <f>_xlfn.XLOOKUP(Tabuľka9[[#This Row],[IČO]],#REF!,#REF!)</f>
        <v>#REF!</v>
      </c>
    </row>
    <row r="2903" spans="1:14" hidden="1" x14ac:dyDescent="0.35">
      <c r="A2903" t="s">
        <v>10</v>
      </c>
      <c r="B2903" t="s">
        <v>24</v>
      </c>
      <c r="C2903" t="s">
        <v>25</v>
      </c>
      <c r="E2903" s="10">
        <f>IF(COUNTIF(cis_DPH!$B$2:$B$84,B2903)&gt;0,D2903*1.1,IF(COUNTIF(cis_DPH!$B$85:$B$171,B2903)&gt;0,D2903*1.2,"chyba"))</f>
        <v>0</v>
      </c>
      <c r="G2903" s="16" t="e">
        <f>_xlfn.XLOOKUP(Tabuľka9[[#This Row],[položka]],#REF!,#REF!)</f>
        <v>#REF!</v>
      </c>
      <c r="I2903" s="15">
        <f>Tabuľka9[[#This Row],[Aktuálna cena v RZ s DPH]]*Tabuľka9[[#This Row],[Priemerný odber za mesiac]]</f>
        <v>0</v>
      </c>
      <c r="K2903" s="17" t="e">
        <f>Tabuľka9[[#This Row],[Cena za MJ s DPH]]*Tabuľka9[[#This Row],[Predpokladaný odber počas 6 mesiacov]]</f>
        <v>#REF!</v>
      </c>
      <c r="L2903" s="1">
        <v>648523</v>
      </c>
      <c r="M2903" t="e">
        <f>_xlfn.XLOOKUP(Tabuľka9[[#This Row],[IČO]],#REF!,#REF!)</f>
        <v>#REF!</v>
      </c>
      <c r="N2903" t="e">
        <f>_xlfn.XLOOKUP(Tabuľka9[[#This Row],[IČO]],#REF!,#REF!)</f>
        <v>#REF!</v>
      </c>
    </row>
    <row r="2904" spans="1:14" hidden="1" x14ac:dyDescent="0.35">
      <c r="A2904" t="s">
        <v>10</v>
      </c>
      <c r="B2904" t="s">
        <v>26</v>
      </c>
      <c r="C2904" t="s">
        <v>13</v>
      </c>
      <c r="E2904" s="10">
        <f>IF(COUNTIF(cis_DPH!$B$2:$B$84,B2904)&gt;0,D2904*1.1,IF(COUNTIF(cis_DPH!$B$85:$B$171,B2904)&gt;0,D2904*1.2,"chyba"))</f>
        <v>0</v>
      </c>
      <c r="G2904" s="16" t="e">
        <f>_xlfn.XLOOKUP(Tabuľka9[[#This Row],[položka]],#REF!,#REF!)</f>
        <v>#REF!</v>
      </c>
      <c r="I2904" s="15">
        <f>Tabuľka9[[#This Row],[Aktuálna cena v RZ s DPH]]*Tabuľka9[[#This Row],[Priemerný odber za mesiac]]</f>
        <v>0</v>
      </c>
      <c r="K2904" s="17" t="e">
        <f>Tabuľka9[[#This Row],[Cena za MJ s DPH]]*Tabuľka9[[#This Row],[Predpokladaný odber počas 6 mesiacov]]</f>
        <v>#REF!</v>
      </c>
      <c r="L2904" s="1">
        <v>648523</v>
      </c>
      <c r="M2904" t="e">
        <f>_xlfn.XLOOKUP(Tabuľka9[[#This Row],[IČO]],#REF!,#REF!)</f>
        <v>#REF!</v>
      </c>
      <c r="N2904" t="e">
        <f>_xlfn.XLOOKUP(Tabuľka9[[#This Row],[IČO]],#REF!,#REF!)</f>
        <v>#REF!</v>
      </c>
    </row>
    <row r="2905" spans="1:14" hidden="1" x14ac:dyDescent="0.35">
      <c r="A2905" t="s">
        <v>10</v>
      </c>
      <c r="B2905" t="s">
        <v>27</v>
      </c>
      <c r="C2905" t="s">
        <v>13</v>
      </c>
      <c r="D2905" s="9">
        <v>2.5</v>
      </c>
      <c r="E2905" s="10">
        <f>IF(COUNTIF(cis_DPH!$B$2:$B$84,B2905)&gt;0,D2905*1.1,IF(COUNTIF(cis_DPH!$B$85:$B$171,B2905)&gt;0,D2905*1.2,"chyba"))</f>
        <v>3</v>
      </c>
      <c r="G2905" s="16" t="e">
        <f>_xlfn.XLOOKUP(Tabuľka9[[#This Row],[položka]],#REF!,#REF!)</f>
        <v>#REF!</v>
      </c>
      <c r="H2905">
        <v>8</v>
      </c>
      <c r="I2905" s="15">
        <f>Tabuľka9[[#This Row],[Aktuálna cena v RZ s DPH]]*Tabuľka9[[#This Row],[Priemerný odber za mesiac]]</f>
        <v>24</v>
      </c>
      <c r="K2905" s="17" t="e">
        <f>Tabuľka9[[#This Row],[Cena za MJ s DPH]]*Tabuľka9[[#This Row],[Predpokladaný odber počas 6 mesiacov]]</f>
        <v>#REF!</v>
      </c>
      <c r="L2905" s="1">
        <v>648523</v>
      </c>
      <c r="M2905" t="e">
        <f>_xlfn.XLOOKUP(Tabuľka9[[#This Row],[IČO]],#REF!,#REF!)</f>
        <v>#REF!</v>
      </c>
      <c r="N2905" t="e">
        <f>_xlfn.XLOOKUP(Tabuľka9[[#This Row],[IČO]],#REF!,#REF!)</f>
        <v>#REF!</v>
      </c>
    </row>
    <row r="2906" spans="1:14" hidden="1" x14ac:dyDescent="0.35">
      <c r="A2906" t="s">
        <v>10</v>
      </c>
      <c r="B2906" t="s">
        <v>28</v>
      </c>
      <c r="C2906" t="s">
        <v>13</v>
      </c>
      <c r="E2906" s="10">
        <f>IF(COUNTIF(cis_DPH!$B$2:$B$84,B2906)&gt;0,D2906*1.1,IF(COUNTIF(cis_DPH!$B$85:$B$171,B2906)&gt;0,D2906*1.2,"chyba"))</f>
        <v>0</v>
      </c>
      <c r="G2906" s="16" t="e">
        <f>_xlfn.XLOOKUP(Tabuľka9[[#This Row],[položka]],#REF!,#REF!)</f>
        <v>#REF!</v>
      </c>
      <c r="I2906" s="15">
        <f>Tabuľka9[[#This Row],[Aktuálna cena v RZ s DPH]]*Tabuľka9[[#This Row],[Priemerný odber za mesiac]]</f>
        <v>0</v>
      </c>
      <c r="K2906" s="17" t="e">
        <f>Tabuľka9[[#This Row],[Cena za MJ s DPH]]*Tabuľka9[[#This Row],[Predpokladaný odber počas 6 mesiacov]]</f>
        <v>#REF!</v>
      </c>
      <c r="L2906" s="1">
        <v>648523</v>
      </c>
      <c r="M2906" t="e">
        <f>_xlfn.XLOOKUP(Tabuľka9[[#This Row],[IČO]],#REF!,#REF!)</f>
        <v>#REF!</v>
      </c>
      <c r="N2906" t="e">
        <f>_xlfn.XLOOKUP(Tabuľka9[[#This Row],[IČO]],#REF!,#REF!)</f>
        <v>#REF!</v>
      </c>
    </row>
    <row r="2907" spans="1:14" hidden="1" x14ac:dyDescent="0.35">
      <c r="A2907" t="s">
        <v>10</v>
      </c>
      <c r="B2907" t="s">
        <v>29</v>
      </c>
      <c r="C2907" t="s">
        <v>13</v>
      </c>
      <c r="D2907" s="9">
        <v>1.1000000000000001</v>
      </c>
      <c r="E2907" s="10">
        <f>IF(COUNTIF(cis_DPH!$B$2:$B$84,B2907)&gt;0,D2907*1.1,IF(COUNTIF(cis_DPH!$B$85:$B$171,B2907)&gt;0,D2907*1.2,"chyba"))</f>
        <v>1.2100000000000002</v>
      </c>
      <c r="G2907" s="16" t="e">
        <f>_xlfn.XLOOKUP(Tabuľka9[[#This Row],[položka]],#REF!,#REF!)</f>
        <v>#REF!</v>
      </c>
      <c r="H2907">
        <v>17</v>
      </c>
      <c r="I2907" s="15">
        <f>Tabuľka9[[#This Row],[Aktuálna cena v RZ s DPH]]*Tabuľka9[[#This Row],[Priemerný odber za mesiac]]</f>
        <v>20.570000000000004</v>
      </c>
      <c r="J2907">
        <v>10</v>
      </c>
      <c r="K2907" s="17" t="e">
        <f>Tabuľka9[[#This Row],[Cena za MJ s DPH]]*Tabuľka9[[#This Row],[Predpokladaný odber počas 6 mesiacov]]</f>
        <v>#REF!</v>
      </c>
      <c r="L2907" s="1">
        <v>648523</v>
      </c>
      <c r="M2907" t="e">
        <f>_xlfn.XLOOKUP(Tabuľka9[[#This Row],[IČO]],#REF!,#REF!)</f>
        <v>#REF!</v>
      </c>
      <c r="N2907" t="e">
        <f>_xlfn.XLOOKUP(Tabuľka9[[#This Row],[IČO]],#REF!,#REF!)</f>
        <v>#REF!</v>
      </c>
    </row>
    <row r="2908" spans="1:14" hidden="1" x14ac:dyDescent="0.35">
      <c r="A2908" t="s">
        <v>10</v>
      </c>
      <c r="B2908" t="s">
        <v>30</v>
      </c>
      <c r="C2908" t="s">
        <v>13</v>
      </c>
      <c r="D2908" s="9">
        <v>0.6</v>
      </c>
      <c r="E2908" s="10">
        <f>IF(COUNTIF(cis_DPH!$B$2:$B$84,B2908)&gt;0,D2908*1.1,IF(COUNTIF(cis_DPH!$B$85:$B$171,B2908)&gt;0,D2908*1.2,"chyba"))</f>
        <v>0.66</v>
      </c>
      <c r="G2908" s="16" t="e">
        <f>_xlfn.XLOOKUP(Tabuľka9[[#This Row],[položka]],#REF!,#REF!)</f>
        <v>#REF!</v>
      </c>
      <c r="H2908">
        <v>15</v>
      </c>
      <c r="I2908" s="15">
        <f>Tabuľka9[[#This Row],[Aktuálna cena v RZ s DPH]]*Tabuľka9[[#This Row],[Priemerný odber za mesiac]]</f>
        <v>9.9</v>
      </c>
      <c r="J2908">
        <v>10</v>
      </c>
      <c r="K2908" s="17" t="e">
        <f>Tabuľka9[[#This Row],[Cena za MJ s DPH]]*Tabuľka9[[#This Row],[Predpokladaný odber počas 6 mesiacov]]</f>
        <v>#REF!</v>
      </c>
      <c r="L2908" s="1">
        <v>648523</v>
      </c>
      <c r="M2908" t="e">
        <f>_xlfn.XLOOKUP(Tabuľka9[[#This Row],[IČO]],#REF!,#REF!)</f>
        <v>#REF!</v>
      </c>
      <c r="N2908" t="e">
        <f>_xlfn.XLOOKUP(Tabuľka9[[#This Row],[IČO]],#REF!,#REF!)</f>
        <v>#REF!</v>
      </c>
    </row>
    <row r="2909" spans="1:14" hidden="1" x14ac:dyDescent="0.35">
      <c r="A2909" t="s">
        <v>10</v>
      </c>
      <c r="B2909" t="s">
        <v>31</v>
      </c>
      <c r="C2909" t="s">
        <v>13</v>
      </c>
      <c r="D2909" s="9">
        <v>0.6</v>
      </c>
      <c r="E2909" s="10">
        <f>IF(COUNTIF(cis_DPH!$B$2:$B$84,B2909)&gt;0,D2909*1.1,IF(COUNTIF(cis_DPH!$B$85:$B$171,B2909)&gt;0,D2909*1.2,"chyba"))</f>
        <v>0.66</v>
      </c>
      <c r="G2909" s="16" t="e">
        <f>_xlfn.XLOOKUP(Tabuľka9[[#This Row],[položka]],#REF!,#REF!)</f>
        <v>#REF!</v>
      </c>
      <c r="H2909">
        <v>15</v>
      </c>
      <c r="I2909" s="15">
        <f>Tabuľka9[[#This Row],[Aktuálna cena v RZ s DPH]]*Tabuľka9[[#This Row],[Priemerný odber za mesiac]]</f>
        <v>9.9</v>
      </c>
      <c r="J2909">
        <v>10</v>
      </c>
      <c r="K2909" s="17" t="e">
        <f>Tabuľka9[[#This Row],[Cena za MJ s DPH]]*Tabuľka9[[#This Row],[Predpokladaný odber počas 6 mesiacov]]</f>
        <v>#REF!</v>
      </c>
      <c r="L2909" s="1">
        <v>648523</v>
      </c>
      <c r="M2909" t="e">
        <f>_xlfn.XLOOKUP(Tabuľka9[[#This Row],[IČO]],#REF!,#REF!)</f>
        <v>#REF!</v>
      </c>
      <c r="N2909" t="e">
        <f>_xlfn.XLOOKUP(Tabuľka9[[#This Row],[IČO]],#REF!,#REF!)</f>
        <v>#REF!</v>
      </c>
    </row>
    <row r="2910" spans="1:14" hidden="1" x14ac:dyDescent="0.35">
      <c r="A2910" t="s">
        <v>10</v>
      </c>
      <c r="B2910" t="s">
        <v>32</v>
      </c>
      <c r="C2910" t="s">
        <v>19</v>
      </c>
      <c r="D2910" s="9">
        <v>0.5</v>
      </c>
      <c r="E2910" s="10">
        <f>IF(COUNTIF(cis_DPH!$B$2:$B$84,B2910)&gt;0,D2910*1.1,IF(COUNTIF(cis_DPH!$B$85:$B$171,B2910)&gt;0,D2910*1.2,"chyba"))</f>
        <v>0.55000000000000004</v>
      </c>
      <c r="G2910" s="16" t="e">
        <f>_xlfn.XLOOKUP(Tabuľka9[[#This Row],[položka]],#REF!,#REF!)</f>
        <v>#REF!</v>
      </c>
      <c r="H2910">
        <v>6</v>
      </c>
      <c r="I2910" s="15">
        <f>Tabuľka9[[#This Row],[Aktuálna cena v RZ s DPH]]*Tabuľka9[[#This Row],[Priemerný odber za mesiac]]</f>
        <v>3.3000000000000003</v>
      </c>
      <c r="K2910" s="17" t="e">
        <f>Tabuľka9[[#This Row],[Cena za MJ s DPH]]*Tabuľka9[[#This Row],[Predpokladaný odber počas 6 mesiacov]]</f>
        <v>#REF!</v>
      </c>
      <c r="L2910" s="1">
        <v>648523</v>
      </c>
      <c r="M2910" t="e">
        <f>_xlfn.XLOOKUP(Tabuľka9[[#This Row],[IČO]],#REF!,#REF!)</f>
        <v>#REF!</v>
      </c>
      <c r="N2910" t="e">
        <f>_xlfn.XLOOKUP(Tabuľka9[[#This Row],[IČO]],#REF!,#REF!)</f>
        <v>#REF!</v>
      </c>
    </row>
    <row r="2911" spans="1:14" hidden="1" x14ac:dyDescent="0.35">
      <c r="A2911" t="s">
        <v>10</v>
      </c>
      <c r="B2911" t="s">
        <v>33</v>
      </c>
      <c r="C2911" t="s">
        <v>13</v>
      </c>
      <c r="D2911" s="9">
        <v>0.5</v>
      </c>
      <c r="E2911" s="10">
        <f>IF(COUNTIF(cis_DPH!$B$2:$B$84,B2911)&gt;0,D2911*1.1,IF(COUNTIF(cis_DPH!$B$85:$B$171,B2911)&gt;0,D2911*1.2,"chyba"))</f>
        <v>0.55000000000000004</v>
      </c>
      <c r="G2911" s="16" t="e">
        <f>_xlfn.XLOOKUP(Tabuľka9[[#This Row],[položka]],#REF!,#REF!)</f>
        <v>#REF!</v>
      </c>
      <c r="H2911">
        <v>4</v>
      </c>
      <c r="I2911" s="15">
        <f>Tabuľka9[[#This Row],[Aktuálna cena v RZ s DPH]]*Tabuľka9[[#This Row],[Priemerný odber za mesiac]]</f>
        <v>2.2000000000000002</v>
      </c>
      <c r="K2911" s="17" t="e">
        <f>Tabuľka9[[#This Row],[Cena za MJ s DPH]]*Tabuľka9[[#This Row],[Predpokladaný odber počas 6 mesiacov]]</f>
        <v>#REF!</v>
      </c>
      <c r="L2911" s="1">
        <v>648523</v>
      </c>
      <c r="M2911" t="e">
        <f>_xlfn.XLOOKUP(Tabuľka9[[#This Row],[IČO]],#REF!,#REF!)</f>
        <v>#REF!</v>
      </c>
      <c r="N2911" t="e">
        <f>_xlfn.XLOOKUP(Tabuľka9[[#This Row],[IČO]],#REF!,#REF!)</f>
        <v>#REF!</v>
      </c>
    </row>
    <row r="2912" spans="1:14" hidden="1" x14ac:dyDescent="0.35">
      <c r="A2912" t="s">
        <v>10</v>
      </c>
      <c r="B2912" t="s">
        <v>34</v>
      </c>
      <c r="C2912" t="s">
        <v>13</v>
      </c>
      <c r="D2912" s="9">
        <v>0.8</v>
      </c>
      <c r="E2912" s="10">
        <f>IF(COUNTIF(cis_DPH!$B$2:$B$84,B2912)&gt;0,D2912*1.1,IF(COUNTIF(cis_DPH!$B$85:$B$171,B2912)&gt;0,D2912*1.2,"chyba"))</f>
        <v>0.88000000000000012</v>
      </c>
      <c r="G2912" s="16" t="e">
        <f>_xlfn.XLOOKUP(Tabuľka9[[#This Row],[položka]],#REF!,#REF!)</f>
        <v>#REF!</v>
      </c>
      <c r="H2912">
        <v>10</v>
      </c>
      <c r="I2912" s="15">
        <f>Tabuľka9[[#This Row],[Aktuálna cena v RZ s DPH]]*Tabuľka9[[#This Row],[Priemerný odber za mesiac]]</f>
        <v>8.8000000000000007</v>
      </c>
      <c r="K2912" s="17" t="e">
        <f>Tabuľka9[[#This Row],[Cena za MJ s DPH]]*Tabuľka9[[#This Row],[Predpokladaný odber počas 6 mesiacov]]</f>
        <v>#REF!</v>
      </c>
      <c r="L2912" s="1">
        <v>648523</v>
      </c>
      <c r="M2912" t="e">
        <f>_xlfn.XLOOKUP(Tabuľka9[[#This Row],[IČO]],#REF!,#REF!)</f>
        <v>#REF!</v>
      </c>
      <c r="N2912" t="e">
        <f>_xlfn.XLOOKUP(Tabuľka9[[#This Row],[IČO]],#REF!,#REF!)</f>
        <v>#REF!</v>
      </c>
    </row>
    <row r="2913" spans="1:14" hidden="1" x14ac:dyDescent="0.35">
      <c r="A2913" t="s">
        <v>10</v>
      </c>
      <c r="B2913" t="s">
        <v>35</v>
      </c>
      <c r="C2913" t="s">
        <v>13</v>
      </c>
      <c r="D2913" s="9">
        <v>0.6</v>
      </c>
      <c r="E2913" s="10">
        <f>IF(COUNTIF(cis_DPH!$B$2:$B$84,B2913)&gt;0,D2913*1.1,IF(COUNTIF(cis_DPH!$B$85:$B$171,B2913)&gt;0,D2913*1.2,"chyba"))</f>
        <v>0.66</v>
      </c>
      <c r="G2913" s="16" t="e">
        <f>_xlfn.XLOOKUP(Tabuľka9[[#This Row],[položka]],#REF!,#REF!)</f>
        <v>#REF!</v>
      </c>
      <c r="H2913">
        <v>14</v>
      </c>
      <c r="I2913" s="15">
        <f>Tabuľka9[[#This Row],[Aktuálna cena v RZ s DPH]]*Tabuľka9[[#This Row],[Priemerný odber za mesiac]]</f>
        <v>9.24</v>
      </c>
      <c r="J2913">
        <v>10</v>
      </c>
      <c r="K2913" s="17" t="e">
        <f>Tabuľka9[[#This Row],[Cena za MJ s DPH]]*Tabuľka9[[#This Row],[Predpokladaný odber počas 6 mesiacov]]</f>
        <v>#REF!</v>
      </c>
      <c r="L2913" s="1">
        <v>648523</v>
      </c>
      <c r="M2913" t="e">
        <f>_xlfn.XLOOKUP(Tabuľka9[[#This Row],[IČO]],#REF!,#REF!)</f>
        <v>#REF!</v>
      </c>
      <c r="N2913" t="e">
        <f>_xlfn.XLOOKUP(Tabuľka9[[#This Row],[IČO]],#REF!,#REF!)</f>
        <v>#REF!</v>
      </c>
    </row>
    <row r="2914" spans="1:14" hidden="1" x14ac:dyDescent="0.35">
      <c r="A2914" t="s">
        <v>10</v>
      </c>
      <c r="B2914" t="s">
        <v>36</v>
      </c>
      <c r="C2914" t="s">
        <v>13</v>
      </c>
      <c r="E2914" s="10">
        <f>IF(COUNTIF(cis_DPH!$B$2:$B$84,B2914)&gt;0,D2914*1.1,IF(COUNTIF(cis_DPH!$B$85:$B$171,B2914)&gt;0,D2914*1.2,"chyba"))</f>
        <v>0</v>
      </c>
      <c r="G2914" s="16" t="e">
        <f>_xlfn.XLOOKUP(Tabuľka9[[#This Row],[položka]],#REF!,#REF!)</f>
        <v>#REF!</v>
      </c>
      <c r="I2914" s="15">
        <f>Tabuľka9[[#This Row],[Aktuálna cena v RZ s DPH]]*Tabuľka9[[#This Row],[Priemerný odber za mesiac]]</f>
        <v>0</v>
      </c>
      <c r="K2914" s="17" t="e">
        <f>Tabuľka9[[#This Row],[Cena za MJ s DPH]]*Tabuľka9[[#This Row],[Predpokladaný odber počas 6 mesiacov]]</f>
        <v>#REF!</v>
      </c>
      <c r="L2914" s="1">
        <v>648523</v>
      </c>
      <c r="M2914" t="e">
        <f>_xlfn.XLOOKUP(Tabuľka9[[#This Row],[IČO]],#REF!,#REF!)</f>
        <v>#REF!</v>
      </c>
      <c r="N2914" t="e">
        <f>_xlfn.XLOOKUP(Tabuľka9[[#This Row],[IČO]],#REF!,#REF!)</f>
        <v>#REF!</v>
      </c>
    </row>
    <row r="2915" spans="1:14" hidden="1" x14ac:dyDescent="0.35">
      <c r="A2915" t="s">
        <v>10</v>
      </c>
      <c r="B2915" t="s">
        <v>37</v>
      </c>
      <c r="C2915" t="s">
        <v>13</v>
      </c>
      <c r="D2915" s="9">
        <v>0.4</v>
      </c>
      <c r="E2915" s="10">
        <f>IF(COUNTIF(cis_DPH!$B$2:$B$84,B2915)&gt;0,D2915*1.1,IF(COUNTIF(cis_DPH!$B$85:$B$171,B2915)&gt;0,D2915*1.2,"chyba"))</f>
        <v>0.44000000000000006</v>
      </c>
      <c r="G2915" s="16" t="e">
        <f>_xlfn.XLOOKUP(Tabuľka9[[#This Row],[položka]],#REF!,#REF!)</f>
        <v>#REF!</v>
      </c>
      <c r="H2915">
        <v>16</v>
      </c>
      <c r="I2915" s="15">
        <f>Tabuľka9[[#This Row],[Aktuálna cena v RZ s DPH]]*Tabuľka9[[#This Row],[Priemerný odber za mesiac]]</f>
        <v>7.0400000000000009</v>
      </c>
      <c r="K2915" s="17" t="e">
        <f>Tabuľka9[[#This Row],[Cena za MJ s DPH]]*Tabuľka9[[#This Row],[Predpokladaný odber počas 6 mesiacov]]</f>
        <v>#REF!</v>
      </c>
      <c r="L2915" s="1">
        <v>648523</v>
      </c>
      <c r="M2915" t="e">
        <f>_xlfn.XLOOKUP(Tabuľka9[[#This Row],[IČO]],#REF!,#REF!)</f>
        <v>#REF!</v>
      </c>
      <c r="N2915" t="e">
        <f>_xlfn.XLOOKUP(Tabuľka9[[#This Row],[IČO]],#REF!,#REF!)</f>
        <v>#REF!</v>
      </c>
    </row>
    <row r="2916" spans="1:14" hidden="1" x14ac:dyDescent="0.35">
      <c r="A2916" t="s">
        <v>10</v>
      </c>
      <c r="B2916" t="s">
        <v>38</v>
      </c>
      <c r="C2916" t="s">
        <v>13</v>
      </c>
      <c r="E2916" s="10">
        <f>IF(COUNTIF(cis_DPH!$B$2:$B$84,B2916)&gt;0,D2916*1.1,IF(COUNTIF(cis_DPH!$B$85:$B$171,B2916)&gt;0,D2916*1.2,"chyba"))</f>
        <v>0</v>
      </c>
      <c r="G2916" s="16" t="e">
        <f>_xlfn.XLOOKUP(Tabuľka9[[#This Row],[položka]],#REF!,#REF!)</f>
        <v>#REF!</v>
      </c>
      <c r="I2916" s="15">
        <f>Tabuľka9[[#This Row],[Aktuálna cena v RZ s DPH]]*Tabuľka9[[#This Row],[Priemerný odber za mesiac]]</f>
        <v>0</v>
      </c>
      <c r="K2916" s="17" t="e">
        <f>Tabuľka9[[#This Row],[Cena za MJ s DPH]]*Tabuľka9[[#This Row],[Predpokladaný odber počas 6 mesiacov]]</f>
        <v>#REF!</v>
      </c>
      <c r="L2916" s="1">
        <v>648523</v>
      </c>
      <c r="M2916" t="e">
        <f>_xlfn.XLOOKUP(Tabuľka9[[#This Row],[IČO]],#REF!,#REF!)</f>
        <v>#REF!</v>
      </c>
      <c r="N2916" t="e">
        <f>_xlfn.XLOOKUP(Tabuľka9[[#This Row],[IČO]],#REF!,#REF!)</f>
        <v>#REF!</v>
      </c>
    </row>
    <row r="2917" spans="1:14" hidden="1" x14ac:dyDescent="0.35">
      <c r="A2917" t="s">
        <v>10</v>
      </c>
      <c r="B2917" t="s">
        <v>39</v>
      </c>
      <c r="C2917" t="s">
        <v>13</v>
      </c>
      <c r="D2917" s="9">
        <v>1.5</v>
      </c>
      <c r="E2917" s="10">
        <f>IF(COUNTIF(cis_DPH!$B$2:$B$84,B2917)&gt;0,D2917*1.1,IF(COUNTIF(cis_DPH!$B$85:$B$171,B2917)&gt;0,D2917*1.2,"chyba"))</f>
        <v>1.6500000000000001</v>
      </c>
      <c r="G2917" s="16" t="e">
        <f>_xlfn.XLOOKUP(Tabuľka9[[#This Row],[položka]],#REF!,#REF!)</f>
        <v>#REF!</v>
      </c>
      <c r="H2917">
        <v>4</v>
      </c>
      <c r="I2917" s="15">
        <f>Tabuľka9[[#This Row],[Aktuálna cena v RZ s DPH]]*Tabuľka9[[#This Row],[Priemerný odber za mesiac]]</f>
        <v>6.6000000000000005</v>
      </c>
      <c r="K2917" s="17" t="e">
        <f>Tabuľka9[[#This Row],[Cena za MJ s DPH]]*Tabuľka9[[#This Row],[Predpokladaný odber počas 6 mesiacov]]</f>
        <v>#REF!</v>
      </c>
      <c r="L2917" s="1">
        <v>648523</v>
      </c>
      <c r="M2917" t="e">
        <f>_xlfn.XLOOKUP(Tabuľka9[[#This Row],[IČO]],#REF!,#REF!)</f>
        <v>#REF!</v>
      </c>
      <c r="N2917" t="e">
        <f>_xlfn.XLOOKUP(Tabuľka9[[#This Row],[IČO]],#REF!,#REF!)</f>
        <v>#REF!</v>
      </c>
    </row>
    <row r="2918" spans="1:14" hidden="1" x14ac:dyDescent="0.35">
      <c r="A2918" t="s">
        <v>10</v>
      </c>
      <c r="B2918" t="s">
        <v>40</v>
      </c>
      <c r="C2918" t="s">
        <v>13</v>
      </c>
      <c r="E2918" s="10">
        <f>IF(COUNTIF(cis_DPH!$B$2:$B$84,B2918)&gt;0,D2918*1.1,IF(COUNTIF(cis_DPH!$B$85:$B$171,B2918)&gt;0,D2918*1.2,"chyba"))</f>
        <v>0</v>
      </c>
      <c r="G2918" s="16" t="e">
        <f>_xlfn.XLOOKUP(Tabuľka9[[#This Row],[položka]],#REF!,#REF!)</f>
        <v>#REF!</v>
      </c>
      <c r="I2918" s="15">
        <f>Tabuľka9[[#This Row],[Aktuálna cena v RZ s DPH]]*Tabuľka9[[#This Row],[Priemerný odber za mesiac]]</f>
        <v>0</v>
      </c>
      <c r="K2918" s="17" t="e">
        <f>Tabuľka9[[#This Row],[Cena za MJ s DPH]]*Tabuľka9[[#This Row],[Predpokladaný odber počas 6 mesiacov]]</f>
        <v>#REF!</v>
      </c>
      <c r="L2918" s="1">
        <v>648523</v>
      </c>
      <c r="M2918" t="e">
        <f>_xlfn.XLOOKUP(Tabuľka9[[#This Row],[IČO]],#REF!,#REF!)</f>
        <v>#REF!</v>
      </c>
      <c r="N2918" t="e">
        <f>_xlfn.XLOOKUP(Tabuľka9[[#This Row],[IČO]],#REF!,#REF!)</f>
        <v>#REF!</v>
      </c>
    </row>
    <row r="2919" spans="1:14" hidden="1" x14ac:dyDescent="0.35">
      <c r="A2919" t="s">
        <v>10</v>
      </c>
      <c r="B2919" t="s">
        <v>41</v>
      </c>
      <c r="C2919" t="s">
        <v>13</v>
      </c>
      <c r="D2919" s="9">
        <v>1</v>
      </c>
      <c r="E2919" s="10">
        <f>IF(COUNTIF(cis_DPH!$B$2:$B$84,B2919)&gt;0,D2919*1.1,IF(COUNTIF(cis_DPH!$B$85:$B$171,B2919)&gt;0,D2919*1.2,"chyba"))</f>
        <v>1.1000000000000001</v>
      </c>
      <c r="G2919" s="16" t="e">
        <f>_xlfn.XLOOKUP(Tabuľka9[[#This Row],[položka]],#REF!,#REF!)</f>
        <v>#REF!</v>
      </c>
      <c r="H2919">
        <v>3</v>
      </c>
      <c r="I2919" s="15">
        <f>Tabuľka9[[#This Row],[Aktuálna cena v RZ s DPH]]*Tabuľka9[[#This Row],[Priemerný odber za mesiac]]</f>
        <v>3.3000000000000003</v>
      </c>
      <c r="K2919" s="17" t="e">
        <f>Tabuľka9[[#This Row],[Cena za MJ s DPH]]*Tabuľka9[[#This Row],[Predpokladaný odber počas 6 mesiacov]]</f>
        <v>#REF!</v>
      </c>
      <c r="L2919" s="1">
        <v>648523</v>
      </c>
      <c r="M2919" t="e">
        <f>_xlfn.XLOOKUP(Tabuľka9[[#This Row],[IČO]],#REF!,#REF!)</f>
        <v>#REF!</v>
      </c>
      <c r="N2919" t="e">
        <f>_xlfn.XLOOKUP(Tabuľka9[[#This Row],[IČO]],#REF!,#REF!)</f>
        <v>#REF!</v>
      </c>
    </row>
    <row r="2920" spans="1:14" hidden="1" x14ac:dyDescent="0.35">
      <c r="A2920" t="s">
        <v>10</v>
      </c>
      <c r="B2920" t="s">
        <v>42</v>
      </c>
      <c r="C2920" t="s">
        <v>19</v>
      </c>
      <c r="E2920" s="10">
        <f>IF(COUNTIF(cis_DPH!$B$2:$B$84,B2920)&gt;0,D2920*1.1,IF(COUNTIF(cis_DPH!$B$85:$B$171,B2920)&gt;0,D2920*1.2,"chyba"))</f>
        <v>0</v>
      </c>
      <c r="G2920" s="16" t="e">
        <f>_xlfn.XLOOKUP(Tabuľka9[[#This Row],[položka]],#REF!,#REF!)</f>
        <v>#REF!</v>
      </c>
      <c r="I2920" s="15">
        <f>Tabuľka9[[#This Row],[Aktuálna cena v RZ s DPH]]*Tabuľka9[[#This Row],[Priemerný odber za mesiac]]</f>
        <v>0</v>
      </c>
      <c r="K2920" s="17" t="e">
        <f>Tabuľka9[[#This Row],[Cena za MJ s DPH]]*Tabuľka9[[#This Row],[Predpokladaný odber počas 6 mesiacov]]</f>
        <v>#REF!</v>
      </c>
      <c r="L2920" s="1">
        <v>648523</v>
      </c>
      <c r="M2920" t="e">
        <f>_xlfn.XLOOKUP(Tabuľka9[[#This Row],[IČO]],#REF!,#REF!)</f>
        <v>#REF!</v>
      </c>
      <c r="N2920" t="e">
        <f>_xlfn.XLOOKUP(Tabuľka9[[#This Row],[IČO]],#REF!,#REF!)</f>
        <v>#REF!</v>
      </c>
    </row>
    <row r="2921" spans="1:14" hidden="1" x14ac:dyDescent="0.35">
      <c r="A2921" t="s">
        <v>10</v>
      </c>
      <c r="B2921" t="s">
        <v>43</v>
      </c>
      <c r="C2921" t="s">
        <v>13</v>
      </c>
      <c r="D2921" s="9">
        <v>3</v>
      </c>
      <c r="E2921" s="10">
        <f>IF(COUNTIF(cis_DPH!$B$2:$B$84,B2921)&gt;0,D2921*1.1,IF(COUNTIF(cis_DPH!$B$85:$B$171,B2921)&gt;0,D2921*1.2,"chyba"))</f>
        <v>3.5999999999999996</v>
      </c>
      <c r="G2921" s="16" t="e">
        <f>_xlfn.XLOOKUP(Tabuľka9[[#This Row],[položka]],#REF!,#REF!)</f>
        <v>#REF!</v>
      </c>
      <c r="H2921">
        <v>3</v>
      </c>
      <c r="I2921" s="15">
        <f>Tabuľka9[[#This Row],[Aktuálna cena v RZ s DPH]]*Tabuľka9[[#This Row],[Priemerný odber za mesiac]]</f>
        <v>10.799999999999999</v>
      </c>
      <c r="K2921" s="17" t="e">
        <f>Tabuľka9[[#This Row],[Cena za MJ s DPH]]*Tabuľka9[[#This Row],[Predpokladaný odber počas 6 mesiacov]]</f>
        <v>#REF!</v>
      </c>
      <c r="L2921" s="1">
        <v>648523</v>
      </c>
      <c r="M2921" t="e">
        <f>_xlfn.XLOOKUP(Tabuľka9[[#This Row],[IČO]],#REF!,#REF!)</f>
        <v>#REF!</v>
      </c>
      <c r="N2921" t="e">
        <f>_xlfn.XLOOKUP(Tabuľka9[[#This Row],[IČO]],#REF!,#REF!)</f>
        <v>#REF!</v>
      </c>
    </row>
    <row r="2922" spans="1:14" hidden="1" x14ac:dyDescent="0.35">
      <c r="A2922" t="s">
        <v>10</v>
      </c>
      <c r="B2922" t="s">
        <v>44</v>
      </c>
      <c r="C2922" t="s">
        <v>13</v>
      </c>
      <c r="D2922" s="9">
        <v>0.6</v>
      </c>
      <c r="E2922" s="10">
        <f>IF(COUNTIF(cis_DPH!$B$2:$B$84,B2922)&gt;0,D2922*1.1,IF(COUNTIF(cis_DPH!$B$85:$B$171,B2922)&gt;0,D2922*1.2,"chyba"))</f>
        <v>0.72</v>
      </c>
      <c r="G2922" s="16" t="e">
        <f>_xlfn.XLOOKUP(Tabuľka9[[#This Row],[položka]],#REF!,#REF!)</f>
        <v>#REF!</v>
      </c>
      <c r="H2922">
        <v>5</v>
      </c>
      <c r="I2922" s="15">
        <f>Tabuľka9[[#This Row],[Aktuálna cena v RZ s DPH]]*Tabuľka9[[#This Row],[Priemerný odber za mesiac]]</f>
        <v>3.5999999999999996</v>
      </c>
      <c r="K2922" s="17" t="e">
        <f>Tabuľka9[[#This Row],[Cena za MJ s DPH]]*Tabuľka9[[#This Row],[Predpokladaný odber počas 6 mesiacov]]</f>
        <v>#REF!</v>
      </c>
      <c r="L2922" s="1">
        <v>648523</v>
      </c>
      <c r="M2922" t="e">
        <f>_xlfn.XLOOKUP(Tabuľka9[[#This Row],[IČO]],#REF!,#REF!)</f>
        <v>#REF!</v>
      </c>
      <c r="N2922" t="e">
        <f>_xlfn.XLOOKUP(Tabuľka9[[#This Row],[IČO]],#REF!,#REF!)</f>
        <v>#REF!</v>
      </c>
    </row>
    <row r="2923" spans="1:14" hidden="1" x14ac:dyDescent="0.35">
      <c r="A2923" t="s">
        <v>10</v>
      </c>
      <c r="B2923" t="s">
        <v>45</v>
      </c>
      <c r="C2923" t="s">
        <v>13</v>
      </c>
      <c r="E2923" s="10">
        <f>IF(COUNTIF(cis_DPH!$B$2:$B$84,B2923)&gt;0,D2923*1.1,IF(COUNTIF(cis_DPH!$B$85:$B$171,B2923)&gt;0,D2923*1.2,"chyba"))</f>
        <v>0</v>
      </c>
      <c r="G2923" s="16" t="e">
        <f>_xlfn.XLOOKUP(Tabuľka9[[#This Row],[položka]],#REF!,#REF!)</f>
        <v>#REF!</v>
      </c>
      <c r="I2923" s="15">
        <f>Tabuľka9[[#This Row],[Aktuálna cena v RZ s DPH]]*Tabuľka9[[#This Row],[Priemerný odber za mesiac]]</f>
        <v>0</v>
      </c>
      <c r="K2923" s="17" t="e">
        <f>Tabuľka9[[#This Row],[Cena za MJ s DPH]]*Tabuľka9[[#This Row],[Predpokladaný odber počas 6 mesiacov]]</f>
        <v>#REF!</v>
      </c>
      <c r="L2923" s="1">
        <v>648523</v>
      </c>
      <c r="M2923" t="e">
        <f>_xlfn.XLOOKUP(Tabuľka9[[#This Row],[IČO]],#REF!,#REF!)</f>
        <v>#REF!</v>
      </c>
      <c r="N2923" t="e">
        <f>_xlfn.XLOOKUP(Tabuľka9[[#This Row],[IČO]],#REF!,#REF!)</f>
        <v>#REF!</v>
      </c>
    </row>
    <row r="2924" spans="1:14" hidden="1" x14ac:dyDescent="0.35">
      <c r="A2924" t="s">
        <v>10</v>
      </c>
      <c r="B2924" t="s">
        <v>46</v>
      </c>
      <c r="C2924" t="s">
        <v>13</v>
      </c>
      <c r="D2924" s="9">
        <v>0.4</v>
      </c>
      <c r="E2924" s="10">
        <f>IF(COUNTIF(cis_DPH!$B$2:$B$84,B2924)&gt;0,D2924*1.1,IF(COUNTIF(cis_DPH!$B$85:$B$171,B2924)&gt;0,D2924*1.2,"chyba"))</f>
        <v>0.48</v>
      </c>
      <c r="G2924" s="16" t="e">
        <f>_xlfn.XLOOKUP(Tabuľka9[[#This Row],[položka]],#REF!,#REF!)</f>
        <v>#REF!</v>
      </c>
      <c r="H2924">
        <v>23</v>
      </c>
      <c r="I2924" s="15">
        <f>Tabuľka9[[#This Row],[Aktuálna cena v RZ s DPH]]*Tabuľka9[[#This Row],[Priemerný odber za mesiac]]</f>
        <v>11.04</v>
      </c>
      <c r="J2924">
        <v>5</v>
      </c>
      <c r="K2924" s="17" t="e">
        <f>Tabuľka9[[#This Row],[Cena za MJ s DPH]]*Tabuľka9[[#This Row],[Predpokladaný odber počas 6 mesiacov]]</f>
        <v>#REF!</v>
      </c>
      <c r="L2924" s="1">
        <v>648523</v>
      </c>
      <c r="M2924" t="e">
        <f>_xlfn.XLOOKUP(Tabuľka9[[#This Row],[IČO]],#REF!,#REF!)</f>
        <v>#REF!</v>
      </c>
      <c r="N2924" t="e">
        <f>_xlfn.XLOOKUP(Tabuľka9[[#This Row],[IČO]],#REF!,#REF!)</f>
        <v>#REF!</v>
      </c>
    </row>
    <row r="2925" spans="1:14" hidden="1" x14ac:dyDescent="0.35">
      <c r="A2925" t="s">
        <v>10</v>
      </c>
      <c r="B2925" t="s">
        <v>47</v>
      </c>
      <c r="C2925" t="s">
        <v>48</v>
      </c>
      <c r="E2925" s="10">
        <f>IF(COUNTIF(cis_DPH!$B$2:$B$84,B2925)&gt;0,D2925*1.1,IF(COUNTIF(cis_DPH!$B$85:$B$171,B2925)&gt;0,D2925*1.2,"chyba"))</f>
        <v>0</v>
      </c>
      <c r="G2925" s="16" t="e">
        <f>_xlfn.XLOOKUP(Tabuľka9[[#This Row],[položka]],#REF!,#REF!)</f>
        <v>#REF!</v>
      </c>
      <c r="I2925" s="15">
        <f>Tabuľka9[[#This Row],[Aktuálna cena v RZ s DPH]]*Tabuľka9[[#This Row],[Priemerný odber za mesiac]]</f>
        <v>0</v>
      </c>
      <c r="K2925" s="17" t="e">
        <f>Tabuľka9[[#This Row],[Cena za MJ s DPH]]*Tabuľka9[[#This Row],[Predpokladaný odber počas 6 mesiacov]]</f>
        <v>#REF!</v>
      </c>
      <c r="L2925" s="1">
        <v>648523</v>
      </c>
      <c r="M2925" t="e">
        <f>_xlfn.XLOOKUP(Tabuľka9[[#This Row],[IČO]],#REF!,#REF!)</f>
        <v>#REF!</v>
      </c>
      <c r="N2925" t="e">
        <f>_xlfn.XLOOKUP(Tabuľka9[[#This Row],[IČO]],#REF!,#REF!)</f>
        <v>#REF!</v>
      </c>
    </row>
    <row r="2926" spans="1:14" hidden="1" x14ac:dyDescent="0.35">
      <c r="A2926" t="s">
        <v>10</v>
      </c>
      <c r="B2926" t="s">
        <v>49</v>
      </c>
      <c r="C2926" t="s">
        <v>48</v>
      </c>
      <c r="E2926" s="10">
        <f>IF(COUNTIF(cis_DPH!$B$2:$B$84,B2926)&gt;0,D2926*1.1,IF(COUNTIF(cis_DPH!$B$85:$B$171,B2926)&gt;0,D2926*1.2,"chyba"))</f>
        <v>0</v>
      </c>
      <c r="G2926" s="16" t="e">
        <f>_xlfn.XLOOKUP(Tabuľka9[[#This Row],[položka]],#REF!,#REF!)</f>
        <v>#REF!</v>
      </c>
      <c r="I2926" s="15">
        <f>Tabuľka9[[#This Row],[Aktuálna cena v RZ s DPH]]*Tabuľka9[[#This Row],[Priemerný odber za mesiac]]</f>
        <v>0</v>
      </c>
      <c r="K2926" s="17" t="e">
        <f>Tabuľka9[[#This Row],[Cena za MJ s DPH]]*Tabuľka9[[#This Row],[Predpokladaný odber počas 6 mesiacov]]</f>
        <v>#REF!</v>
      </c>
      <c r="L2926" s="1">
        <v>648523</v>
      </c>
      <c r="M2926" t="e">
        <f>_xlfn.XLOOKUP(Tabuľka9[[#This Row],[IČO]],#REF!,#REF!)</f>
        <v>#REF!</v>
      </c>
      <c r="N2926" t="e">
        <f>_xlfn.XLOOKUP(Tabuľka9[[#This Row],[IČO]],#REF!,#REF!)</f>
        <v>#REF!</v>
      </c>
    </row>
    <row r="2927" spans="1:14" hidden="1" x14ac:dyDescent="0.35">
      <c r="A2927" t="s">
        <v>10</v>
      </c>
      <c r="B2927" t="s">
        <v>50</v>
      </c>
      <c r="C2927" t="s">
        <v>13</v>
      </c>
      <c r="E2927" s="10">
        <f>IF(COUNTIF(cis_DPH!$B$2:$B$84,B2927)&gt;0,D2927*1.1,IF(COUNTIF(cis_DPH!$B$85:$B$171,B2927)&gt;0,D2927*1.2,"chyba"))</f>
        <v>0</v>
      </c>
      <c r="G2927" s="16" t="e">
        <f>_xlfn.XLOOKUP(Tabuľka9[[#This Row],[položka]],#REF!,#REF!)</f>
        <v>#REF!</v>
      </c>
      <c r="I2927" s="15">
        <f>Tabuľka9[[#This Row],[Aktuálna cena v RZ s DPH]]*Tabuľka9[[#This Row],[Priemerný odber za mesiac]]</f>
        <v>0</v>
      </c>
      <c r="K2927" s="17" t="e">
        <f>Tabuľka9[[#This Row],[Cena za MJ s DPH]]*Tabuľka9[[#This Row],[Predpokladaný odber počas 6 mesiacov]]</f>
        <v>#REF!</v>
      </c>
      <c r="L2927" s="1">
        <v>648523</v>
      </c>
      <c r="M2927" t="e">
        <f>_xlfn.XLOOKUP(Tabuľka9[[#This Row],[IČO]],#REF!,#REF!)</f>
        <v>#REF!</v>
      </c>
      <c r="N2927" t="e">
        <f>_xlfn.XLOOKUP(Tabuľka9[[#This Row],[IČO]],#REF!,#REF!)</f>
        <v>#REF!</v>
      </c>
    </row>
    <row r="2928" spans="1:14" hidden="1" x14ac:dyDescent="0.35">
      <c r="A2928" t="s">
        <v>10</v>
      </c>
      <c r="B2928" t="s">
        <v>51</v>
      </c>
      <c r="C2928" t="s">
        <v>13</v>
      </c>
      <c r="E2928" s="10">
        <f>IF(COUNTIF(cis_DPH!$B$2:$B$84,B2928)&gt;0,D2928*1.1,IF(COUNTIF(cis_DPH!$B$85:$B$171,B2928)&gt;0,D2928*1.2,"chyba"))</f>
        <v>0</v>
      </c>
      <c r="G2928" s="16" t="e">
        <f>_xlfn.XLOOKUP(Tabuľka9[[#This Row],[položka]],#REF!,#REF!)</f>
        <v>#REF!</v>
      </c>
      <c r="I2928" s="15">
        <f>Tabuľka9[[#This Row],[Aktuálna cena v RZ s DPH]]*Tabuľka9[[#This Row],[Priemerný odber za mesiac]]</f>
        <v>0</v>
      </c>
      <c r="K2928" s="17" t="e">
        <f>Tabuľka9[[#This Row],[Cena za MJ s DPH]]*Tabuľka9[[#This Row],[Predpokladaný odber počas 6 mesiacov]]</f>
        <v>#REF!</v>
      </c>
      <c r="L2928" s="1">
        <v>648523</v>
      </c>
      <c r="M2928" t="e">
        <f>_xlfn.XLOOKUP(Tabuľka9[[#This Row],[IČO]],#REF!,#REF!)</f>
        <v>#REF!</v>
      </c>
      <c r="N2928" t="e">
        <f>_xlfn.XLOOKUP(Tabuľka9[[#This Row],[IČO]],#REF!,#REF!)</f>
        <v>#REF!</v>
      </c>
    </row>
    <row r="2929" spans="1:14" hidden="1" x14ac:dyDescent="0.35">
      <c r="A2929" t="s">
        <v>10</v>
      </c>
      <c r="B2929" t="s">
        <v>52</v>
      </c>
      <c r="C2929" t="s">
        <v>13</v>
      </c>
      <c r="D2929" s="9">
        <v>2</v>
      </c>
      <c r="E2929" s="10">
        <f>IF(COUNTIF(cis_DPH!$B$2:$B$84,B2929)&gt;0,D2929*1.1,IF(COUNTIF(cis_DPH!$B$85:$B$171,B2929)&gt;0,D2929*1.2,"chyba"))</f>
        <v>2.2000000000000002</v>
      </c>
      <c r="G2929" s="16" t="e">
        <f>_xlfn.XLOOKUP(Tabuľka9[[#This Row],[položka]],#REF!,#REF!)</f>
        <v>#REF!</v>
      </c>
      <c r="H2929">
        <v>4</v>
      </c>
      <c r="I2929" s="15">
        <f>Tabuľka9[[#This Row],[Aktuálna cena v RZ s DPH]]*Tabuľka9[[#This Row],[Priemerný odber za mesiac]]</f>
        <v>8.8000000000000007</v>
      </c>
      <c r="K2929" s="17" t="e">
        <f>Tabuľka9[[#This Row],[Cena za MJ s DPH]]*Tabuľka9[[#This Row],[Predpokladaný odber počas 6 mesiacov]]</f>
        <v>#REF!</v>
      </c>
      <c r="L2929" s="1">
        <v>648523</v>
      </c>
      <c r="M2929" t="e">
        <f>_xlfn.XLOOKUP(Tabuľka9[[#This Row],[IČO]],#REF!,#REF!)</f>
        <v>#REF!</v>
      </c>
      <c r="N2929" t="e">
        <f>_xlfn.XLOOKUP(Tabuľka9[[#This Row],[IČO]],#REF!,#REF!)</f>
        <v>#REF!</v>
      </c>
    </row>
    <row r="2930" spans="1:14" hidden="1" x14ac:dyDescent="0.35">
      <c r="A2930" t="s">
        <v>10</v>
      </c>
      <c r="B2930" t="s">
        <v>53</v>
      </c>
      <c r="C2930" t="s">
        <v>13</v>
      </c>
      <c r="E2930" s="10">
        <f>IF(COUNTIF(cis_DPH!$B$2:$B$84,B2930)&gt;0,D2930*1.1,IF(COUNTIF(cis_DPH!$B$85:$B$171,B2930)&gt;0,D2930*1.2,"chyba"))</f>
        <v>0</v>
      </c>
      <c r="G2930" s="16" t="e">
        <f>_xlfn.XLOOKUP(Tabuľka9[[#This Row],[položka]],#REF!,#REF!)</f>
        <v>#REF!</v>
      </c>
      <c r="I2930" s="15">
        <f>Tabuľka9[[#This Row],[Aktuálna cena v RZ s DPH]]*Tabuľka9[[#This Row],[Priemerný odber za mesiac]]</f>
        <v>0</v>
      </c>
      <c r="K2930" s="17" t="e">
        <f>Tabuľka9[[#This Row],[Cena za MJ s DPH]]*Tabuľka9[[#This Row],[Predpokladaný odber počas 6 mesiacov]]</f>
        <v>#REF!</v>
      </c>
      <c r="L2930" s="1">
        <v>648523</v>
      </c>
      <c r="M2930" t="e">
        <f>_xlfn.XLOOKUP(Tabuľka9[[#This Row],[IČO]],#REF!,#REF!)</f>
        <v>#REF!</v>
      </c>
      <c r="N2930" t="e">
        <f>_xlfn.XLOOKUP(Tabuľka9[[#This Row],[IČO]],#REF!,#REF!)</f>
        <v>#REF!</v>
      </c>
    </row>
    <row r="2931" spans="1:14" hidden="1" x14ac:dyDescent="0.35">
      <c r="A2931" t="s">
        <v>10</v>
      </c>
      <c r="B2931" t="s">
        <v>54</v>
      </c>
      <c r="C2931" t="s">
        <v>13</v>
      </c>
      <c r="D2931" s="9">
        <v>1.8</v>
      </c>
      <c r="E2931" s="10">
        <f>IF(COUNTIF(cis_DPH!$B$2:$B$84,B2931)&gt;0,D2931*1.1,IF(COUNTIF(cis_DPH!$B$85:$B$171,B2931)&gt;0,D2931*1.2,"chyba"))</f>
        <v>1.9800000000000002</v>
      </c>
      <c r="G2931" s="16" t="e">
        <f>_xlfn.XLOOKUP(Tabuľka9[[#This Row],[položka]],#REF!,#REF!)</f>
        <v>#REF!</v>
      </c>
      <c r="H2931">
        <v>13</v>
      </c>
      <c r="I2931" s="15">
        <f>Tabuľka9[[#This Row],[Aktuálna cena v RZ s DPH]]*Tabuľka9[[#This Row],[Priemerný odber za mesiac]]</f>
        <v>25.740000000000002</v>
      </c>
      <c r="K2931" s="17" t="e">
        <f>Tabuľka9[[#This Row],[Cena za MJ s DPH]]*Tabuľka9[[#This Row],[Predpokladaný odber počas 6 mesiacov]]</f>
        <v>#REF!</v>
      </c>
      <c r="L2931" s="1">
        <v>648523</v>
      </c>
      <c r="M2931" t="e">
        <f>_xlfn.XLOOKUP(Tabuľka9[[#This Row],[IČO]],#REF!,#REF!)</f>
        <v>#REF!</v>
      </c>
      <c r="N2931" t="e">
        <f>_xlfn.XLOOKUP(Tabuľka9[[#This Row],[IČO]],#REF!,#REF!)</f>
        <v>#REF!</v>
      </c>
    </row>
    <row r="2932" spans="1:14" hidden="1" x14ac:dyDescent="0.35">
      <c r="A2932" t="s">
        <v>10</v>
      </c>
      <c r="B2932" t="s">
        <v>55</v>
      </c>
      <c r="C2932" t="s">
        <v>13</v>
      </c>
      <c r="E2932" s="10">
        <f>IF(COUNTIF(cis_DPH!$B$2:$B$84,B2932)&gt;0,D2932*1.1,IF(COUNTIF(cis_DPH!$B$85:$B$171,B2932)&gt;0,D2932*1.2,"chyba"))</f>
        <v>0</v>
      </c>
      <c r="G2932" s="16" t="e">
        <f>_xlfn.XLOOKUP(Tabuľka9[[#This Row],[položka]],#REF!,#REF!)</f>
        <v>#REF!</v>
      </c>
      <c r="I2932" s="15">
        <f>Tabuľka9[[#This Row],[Aktuálna cena v RZ s DPH]]*Tabuľka9[[#This Row],[Priemerný odber za mesiac]]</f>
        <v>0</v>
      </c>
      <c r="K2932" s="17" t="e">
        <f>Tabuľka9[[#This Row],[Cena za MJ s DPH]]*Tabuľka9[[#This Row],[Predpokladaný odber počas 6 mesiacov]]</f>
        <v>#REF!</v>
      </c>
      <c r="L2932" s="1">
        <v>648523</v>
      </c>
      <c r="M2932" t="e">
        <f>_xlfn.XLOOKUP(Tabuľka9[[#This Row],[IČO]],#REF!,#REF!)</f>
        <v>#REF!</v>
      </c>
      <c r="N2932" t="e">
        <f>_xlfn.XLOOKUP(Tabuľka9[[#This Row],[IČO]],#REF!,#REF!)</f>
        <v>#REF!</v>
      </c>
    </row>
    <row r="2933" spans="1:14" hidden="1" x14ac:dyDescent="0.35">
      <c r="A2933" t="s">
        <v>10</v>
      </c>
      <c r="B2933" t="s">
        <v>56</v>
      </c>
      <c r="C2933" t="s">
        <v>13</v>
      </c>
      <c r="D2933" s="9">
        <v>1.1000000000000001</v>
      </c>
      <c r="E2933" s="10">
        <f>IF(COUNTIF(cis_DPH!$B$2:$B$84,B2933)&gt;0,D2933*1.1,IF(COUNTIF(cis_DPH!$B$85:$B$171,B2933)&gt;0,D2933*1.2,"chyba"))</f>
        <v>1.2100000000000002</v>
      </c>
      <c r="G2933" s="16" t="e">
        <f>_xlfn.XLOOKUP(Tabuľka9[[#This Row],[položka]],#REF!,#REF!)</f>
        <v>#REF!</v>
      </c>
      <c r="H2933">
        <v>27</v>
      </c>
      <c r="I2933" s="15">
        <f>Tabuľka9[[#This Row],[Aktuálna cena v RZ s DPH]]*Tabuľka9[[#This Row],[Priemerný odber za mesiac]]</f>
        <v>32.67</v>
      </c>
      <c r="K2933" s="17" t="e">
        <f>Tabuľka9[[#This Row],[Cena za MJ s DPH]]*Tabuľka9[[#This Row],[Predpokladaný odber počas 6 mesiacov]]</f>
        <v>#REF!</v>
      </c>
      <c r="L2933" s="1">
        <v>648523</v>
      </c>
      <c r="M2933" t="e">
        <f>_xlfn.XLOOKUP(Tabuľka9[[#This Row],[IČO]],#REF!,#REF!)</f>
        <v>#REF!</v>
      </c>
      <c r="N2933" t="e">
        <f>_xlfn.XLOOKUP(Tabuľka9[[#This Row],[IČO]],#REF!,#REF!)</f>
        <v>#REF!</v>
      </c>
    </row>
    <row r="2934" spans="1:14" hidden="1" x14ac:dyDescent="0.35">
      <c r="A2934" t="s">
        <v>10</v>
      </c>
      <c r="B2934" t="s">
        <v>57</v>
      </c>
      <c r="C2934" t="s">
        <v>13</v>
      </c>
      <c r="E2934" s="10">
        <f>IF(COUNTIF(cis_DPH!$B$2:$B$84,B2934)&gt;0,D2934*1.1,IF(COUNTIF(cis_DPH!$B$85:$B$171,B2934)&gt;0,D2934*1.2,"chyba"))</f>
        <v>0</v>
      </c>
      <c r="G2934" s="16" t="e">
        <f>_xlfn.XLOOKUP(Tabuľka9[[#This Row],[položka]],#REF!,#REF!)</f>
        <v>#REF!</v>
      </c>
      <c r="I2934" s="15">
        <f>Tabuľka9[[#This Row],[Aktuálna cena v RZ s DPH]]*Tabuľka9[[#This Row],[Priemerný odber za mesiac]]</f>
        <v>0</v>
      </c>
      <c r="K2934" s="17" t="e">
        <f>Tabuľka9[[#This Row],[Cena za MJ s DPH]]*Tabuľka9[[#This Row],[Predpokladaný odber počas 6 mesiacov]]</f>
        <v>#REF!</v>
      </c>
      <c r="L2934" s="1">
        <v>648523</v>
      </c>
      <c r="M2934" t="e">
        <f>_xlfn.XLOOKUP(Tabuľka9[[#This Row],[IČO]],#REF!,#REF!)</f>
        <v>#REF!</v>
      </c>
      <c r="N2934" t="e">
        <f>_xlfn.XLOOKUP(Tabuľka9[[#This Row],[IČO]],#REF!,#REF!)</f>
        <v>#REF!</v>
      </c>
    </row>
    <row r="2935" spans="1:14" hidden="1" x14ac:dyDescent="0.35">
      <c r="A2935" t="s">
        <v>10</v>
      </c>
      <c r="B2935" t="s">
        <v>58</v>
      </c>
      <c r="C2935" t="s">
        <v>13</v>
      </c>
      <c r="E2935" s="10">
        <f>IF(COUNTIF(cis_DPH!$B$2:$B$84,B2935)&gt;0,D2935*1.1,IF(COUNTIF(cis_DPH!$B$85:$B$171,B2935)&gt;0,D2935*1.2,"chyba"))</f>
        <v>0</v>
      </c>
      <c r="G2935" s="16" t="e">
        <f>_xlfn.XLOOKUP(Tabuľka9[[#This Row],[položka]],#REF!,#REF!)</f>
        <v>#REF!</v>
      </c>
      <c r="I2935" s="15">
        <f>Tabuľka9[[#This Row],[Aktuálna cena v RZ s DPH]]*Tabuľka9[[#This Row],[Priemerný odber za mesiac]]</f>
        <v>0</v>
      </c>
      <c r="K2935" s="17" t="e">
        <f>Tabuľka9[[#This Row],[Cena za MJ s DPH]]*Tabuľka9[[#This Row],[Predpokladaný odber počas 6 mesiacov]]</f>
        <v>#REF!</v>
      </c>
      <c r="L2935" s="1">
        <v>648523</v>
      </c>
      <c r="M2935" t="e">
        <f>_xlfn.XLOOKUP(Tabuľka9[[#This Row],[IČO]],#REF!,#REF!)</f>
        <v>#REF!</v>
      </c>
      <c r="N2935" t="e">
        <f>_xlfn.XLOOKUP(Tabuľka9[[#This Row],[IČO]],#REF!,#REF!)</f>
        <v>#REF!</v>
      </c>
    </row>
    <row r="2936" spans="1:14" hidden="1" x14ac:dyDescent="0.35">
      <c r="A2936" t="s">
        <v>10</v>
      </c>
      <c r="B2936" t="s">
        <v>59</v>
      </c>
      <c r="C2936" t="s">
        <v>13</v>
      </c>
      <c r="D2936" s="9">
        <v>1.2</v>
      </c>
      <c r="E2936" s="10">
        <f>IF(COUNTIF(cis_DPH!$B$2:$B$84,B2936)&gt;0,D2936*1.1,IF(COUNTIF(cis_DPH!$B$85:$B$171,B2936)&gt;0,D2936*1.2,"chyba"))</f>
        <v>1.44</v>
      </c>
      <c r="G2936" s="16" t="e">
        <f>_xlfn.XLOOKUP(Tabuľka9[[#This Row],[položka]],#REF!,#REF!)</f>
        <v>#REF!</v>
      </c>
      <c r="H2936">
        <v>14</v>
      </c>
      <c r="I2936" s="15">
        <f>Tabuľka9[[#This Row],[Aktuálna cena v RZ s DPH]]*Tabuľka9[[#This Row],[Priemerný odber za mesiac]]</f>
        <v>20.16</v>
      </c>
      <c r="J2936">
        <v>5</v>
      </c>
      <c r="K2936" s="17" t="e">
        <f>Tabuľka9[[#This Row],[Cena za MJ s DPH]]*Tabuľka9[[#This Row],[Predpokladaný odber počas 6 mesiacov]]</f>
        <v>#REF!</v>
      </c>
      <c r="L2936" s="1">
        <v>648523</v>
      </c>
      <c r="M2936" t="e">
        <f>_xlfn.XLOOKUP(Tabuľka9[[#This Row],[IČO]],#REF!,#REF!)</f>
        <v>#REF!</v>
      </c>
      <c r="N2936" t="e">
        <f>_xlfn.XLOOKUP(Tabuľka9[[#This Row],[IČO]],#REF!,#REF!)</f>
        <v>#REF!</v>
      </c>
    </row>
    <row r="2937" spans="1:14" hidden="1" x14ac:dyDescent="0.35">
      <c r="A2937" t="s">
        <v>10</v>
      </c>
      <c r="B2937" t="s">
        <v>60</v>
      </c>
      <c r="C2937" t="s">
        <v>13</v>
      </c>
      <c r="E2937" s="10">
        <f>IF(COUNTIF(cis_DPH!$B$2:$B$84,B2937)&gt;0,D2937*1.1,IF(COUNTIF(cis_DPH!$B$85:$B$171,B2937)&gt;0,D2937*1.2,"chyba"))</f>
        <v>0</v>
      </c>
      <c r="G2937" s="16" t="e">
        <f>_xlfn.XLOOKUP(Tabuľka9[[#This Row],[položka]],#REF!,#REF!)</f>
        <v>#REF!</v>
      </c>
      <c r="I2937" s="15">
        <f>Tabuľka9[[#This Row],[Aktuálna cena v RZ s DPH]]*Tabuľka9[[#This Row],[Priemerný odber za mesiac]]</f>
        <v>0</v>
      </c>
      <c r="K2937" s="17" t="e">
        <f>Tabuľka9[[#This Row],[Cena za MJ s DPH]]*Tabuľka9[[#This Row],[Predpokladaný odber počas 6 mesiacov]]</f>
        <v>#REF!</v>
      </c>
      <c r="L2937" s="1">
        <v>648523</v>
      </c>
      <c r="M2937" t="e">
        <f>_xlfn.XLOOKUP(Tabuľka9[[#This Row],[IČO]],#REF!,#REF!)</f>
        <v>#REF!</v>
      </c>
      <c r="N2937" t="e">
        <f>_xlfn.XLOOKUP(Tabuľka9[[#This Row],[IČO]],#REF!,#REF!)</f>
        <v>#REF!</v>
      </c>
    </row>
    <row r="2938" spans="1:14" hidden="1" x14ac:dyDescent="0.35">
      <c r="A2938" t="s">
        <v>10</v>
      </c>
      <c r="B2938" t="s">
        <v>61</v>
      </c>
      <c r="C2938" t="s">
        <v>19</v>
      </c>
      <c r="D2938" s="9">
        <v>0.4</v>
      </c>
      <c r="E2938" s="10">
        <f>IF(COUNTIF(cis_DPH!$B$2:$B$84,B2938)&gt;0,D2938*1.1,IF(COUNTIF(cis_DPH!$B$85:$B$171,B2938)&gt;0,D2938*1.2,"chyba"))</f>
        <v>0.48</v>
      </c>
      <c r="G2938" s="16" t="e">
        <f>_xlfn.XLOOKUP(Tabuľka9[[#This Row],[položka]],#REF!,#REF!)</f>
        <v>#REF!</v>
      </c>
      <c r="H2938">
        <v>2</v>
      </c>
      <c r="I2938" s="15">
        <f>Tabuľka9[[#This Row],[Aktuálna cena v RZ s DPH]]*Tabuľka9[[#This Row],[Priemerný odber za mesiac]]</f>
        <v>0.96</v>
      </c>
      <c r="K2938" s="17" t="e">
        <f>Tabuľka9[[#This Row],[Cena za MJ s DPH]]*Tabuľka9[[#This Row],[Predpokladaný odber počas 6 mesiacov]]</f>
        <v>#REF!</v>
      </c>
      <c r="L2938" s="1">
        <v>648523</v>
      </c>
      <c r="M2938" t="e">
        <f>_xlfn.XLOOKUP(Tabuľka9[[#This Row],[IČO]],#REF!,#REF!)</f>
        <v>#REF!</v>
      </c>
      <c r="N2938" t="e">
        <f>_xlfn.XLOOKUP(Tabuľka9[[#This Row],[IČO]],#REF!,#REF!)</f>
        <v>#REF!</v>
      </c>
    </row>
    <row r="2939" spans="1:14" hidden="1" x14ac:dyDescent="0.35">
      <c r="A2939" t="s">
        <v>10</v>
      </c>
      <c r="B2939" t="s">
        <v>62</v>
      </c>
      <c r="C2939" t="s">
        <v>13</v>
      </c>
      <c r="D2939" s="9">
        <v>1.5</v>
      </c>
      <c r="E2939" s="10">
        <f>IF(COUNTIF(cis_DPH!$B$2:$B$84,B2939)&gt;0,D2939*1.1,IF(COUNTIF(cis_DPH!$B$85:$B$171,B2939)&gt;0,D2939*1.2,"chyba"))</f>
        <v>1.7999999999999998</v>
      </c>
      <c r="G2939" s="16" t="e">
        <f>_xlfn.XLOOKUP(Tabuľka9[[#This Row],[položka]],#REF!,#REF!)</f>
        <v>#REF!</v>
      </c>
      <c r="H2939">
        <v>2</v>
      </c>
      <c r="I2939" s="15">
        <f>Tabuľka9[[#This Row],[Aktuálna cena v RZ s DPH]]*Tabuľka9[[#This Row],[Priemerný odber za mesiac]]</f>
        <v>3.5999999999999996</v>
      </c>
      <c r="K2939" s="17" t="e">
        <f>Tabuľka9[[#This Row],[Cena za MJ s DPH]]*Tabuľka9[[#This Row],[Predpokladaný odber počas 6 mesiacov]]</f>
        <v>#REF!</v>
      </c>
      <c r="L2939" s="1">
        <v>648523</v>
      </c>
      <c r="M2939" t="e">
        <f>_xlfn.XLOOKUP(Tabuľka9[[#This Row],[IČO]],#REF!,#REF!)</f>
        <v>#REF!</v>
      </c>
      <c r="N2939" t="e">
        <f>_xlfn.XLOOKUP(Tabuľka9[[#This Row],[IČO]],#REF!,#REF!)</f>
        <v>#REF!</v>
      </c>
    </row>
    <row r="2940" spans="1:14" hidden="1" x14ac:dyDescent="0.35">
      <c r="A2940" t="s">
        <v>10</v>
      </c>
      <c r="B2940" t="s">
        <v>63</v>
      </c>
      <c r="C2940" t="s">
        <v>13</v>
      </c>
      <c r="E2940" s="10">
        <f>IF(COUNTIF(cis_DPH!$B$2:$B$84,B2940)&gt;0,D2940*1.1,IF(COUNTIF(cis_DPH!$B$85:$B$171,B2940)&gt;0,D2940*1.2,"chyba"))</f>
        <v>0</v>
      </c>
      <c r="G2940" s="16" t="e">
        <f>_xlfn.XLOOKUP(Tabuľka9[[#This Row],[položka]],#REF!,#REF!)</f>
        <v>#REF!</v>
      </c>
      <c r="I2940" s="15">
        <f>Tabuľka9[[#This Row],[Aktuálna cena v RZ s DPH]]*Tabuľka9[[#This Row],[Priemerný odber za mesiac]]</f>
        <v>0</v>
      </c>
      <c r="K2940" s="17" t="e">
        <f>Tabuľka9[[#This Row],[Cena za MJ s DPH]]*Tabuľka9[[#This Row],[Predpokladaný odber počas 6 mesiacov]]</f>
        <v>#REF!</v>
      </c>
      <c r="L2940" s="1">
        <v>648523</v>
      </c>
      <c r="M2940" t="e">
        <f>_xlfn.XLOOKUP(Tabuľka9[[#This Row],[IČO]],#REF!,#REF!)</f>
        <v>#REF!</v>
      </c>
      <c r="N2940" t="e">
        <f>_xlfn.XLOOKUP(Tabuľka9[[#This Row],[IČO]],#REF!,#REF!)</f>
        <v>#REF!</v>
      </c>
    </row>
    <row r="2941" spans="1:14" hidden="1" x14ac:dyDescent="0.35">
      <c r="A2941" t="s">
        <v>10</v>
      </c>
      <c r="B2941" t="s">
        <v>64</v>
      </c>
      <c r="C2941" t="s">
        <v>19</v>
      </c>
      <c r="D2941" s="9">
        <v>0.7</v>
      </c>
      <c r="E2941" s="10">
        <f>IF(COUNTIF(cis_DPH!$B$2:$B$84,B2941)&gt;0,D2941*1.1,IF(COUNTIF(cis_DPH!$B$85:$B$171,B2941)&gt;0,D2941*1.2,"chyba"))</f>
        <v>0.77</v>
      </c>
      <c r="G2941" s="16" t="e">
        <f>_xlfn.XLOOKUP(Tabuľka9[[#This Row],[položka]],#REF!,#REF!)</f>
        <v>#REF!</v>
      </c>
      <c r="H2941">
        <v>2</v>
      </c>
      <c r="I2941" s="15">
        <f>Tabuľka9[[#This Row],[Aktuálna cena v RZ s DPH]]*Tabuľka9[[#This Row],[Priemerný odber za mesiac]]</f>
        <v>1.54</v>
      </c>
      <c r="K2941" s="17" t="e">
        <f>Tabuľka9[[#This Row],[Cena za MJ s DPH]]*Tabuľka9[[#This Row],[Predpokladaný odber počas 6 mesiacov]]</f>
        <v>#REF!</v>
      </c>
      <c r="L2941" s="1">
        <v>648523</v>
      </c>
      <c r="M2941" t="e">
        <f>_xlfn.XLOOKUP(Tabuľka9[[#This Row],[IČO]],#REF!,#REF!)</f>
        <v>#REF!</v>
      </c>
      <c r="N2941" t="e">
        <f>_xlfn.XLOOKUP(Tabuľka9[[#This Row],[IČO]],#REF!,#REF!)</f>
        <v>#REF!</v>
      </c>
    </row>
    <row r="2942" spans="1:14" hidden="1" x14ac:dyDescent="0.35">
      <c r="A2942" t="s">
        <v>10</v>
      </c>
      <c r="B2942" t="s">
        <v>65</v>
      </c>
      <c r="C2942" t="s">
        <v>19</v>
      </c>
      <c r="D2942" s="9">
        <v>0.8</v>
      </c>
      <c r="E2942" s="10">
        <f>IF(COUNTIF(cis_DPH!$B$2:$B$84,B2942)&gt;0,D2942*1.1,IF(COUNTIF(cis_DPH!$B$85:$B$171,B2942)&gt;0,D2942*1.2,"chyba"))</f>
        <v>0.88000000000000012</v>
      </c>
      <c r="G2942" s="16" t="e">
        <f>_xlfn.XLOOKUP(Tabuľka9[[#This Row],[položka]],#REF!,#REF!)</f>
        <v>#REF!</v>
      </c>
      <c r="H2942">
        <v>19</v>
      </c>
      <c r="I2942" s="15">
        <f>Tabuľka9[[#This Row],[Aktuálna cena v RZ s DPH]]*Tabuľka9[[#This Row],[Priemerný odber za mesiac]]</f>
        <v>16.720000000000002</v>
      </c>
      <c r="K2942" s="17" t="e">
        <f>Tabuľka9[[#This Row],[Cena za MJ s DPH]]*Tabuľka9[[#This Row],[Predpokladaný odber počas 6 mesiacov]]</f>
        <v>#REF!</v>
      </c>
      <c r="L2942" s="1">
        <v>648523</v>
      </c>
      <c r="M2942" t="e">
        <f>_xlfn.XLOOKUP(Tabuľka9[[#This Row],[IČO]],#REF!,#REF!)</f>
        <v>#REF!</v>
      </c>
      <c r="N2942" t="e">
        <f>_xlfn.XLOOKUP(Tabuľka9[[#This Row],[IČO]],#REF!,#REF!)</f>
        <v>#REF!</v>
      </c>
    </row>
    <row r="2943" spans="1:14" hidden="1" x14ac:dyDescent="0.35">
      <c r="A2943" t="s">
        <v>10</v>
      </c>
      <c r="B2943" t="s">
        <v>66</v>
      </c>
      <c r="C2943" t="s">
        <v>19</v>
      </c>
      <c r="E2943" s="10">
        <f>IF(COUNTIF(cis_DPH!$B$2:$B$84,B2943)&gt;0,D2943*1.1,IF(COUNTIF(cis_DPH!$B$85:$B$171,B2943)&gt;0,D2943*1.2,"chyba"))</f>
        <v>0</v>
      </c>
      <c r="G2943" s="16" t="e">
        <f>_xlfn.XLOOKUP(Tabuľka9[[#This Row],[položka]],#REF!,#REF!)</f>
        <v>#REF!</v>
      </c>
      <c r="I2943" s="15">
        <f>Tabuľka9[[#This Row],[Aktuálna cena v RZ s DPH]]*Tabuľka9[[#This Row],[Priemerný odber za mesiac]]</f>
        <v>0</v>
      </c>
      <c r="K2943" s="17" t="e">
        <f>Tabuľka9[[#This Row],[Cena za MJ s DPH]]*Tabuľka9[[#This Row],[Predpokladaný odber počas 6 mesiacov]]</f>
        <v>#REF!</v>
      </c>
      <c r="L2943" s="1">
        <v>648523</v>
      </c>
      <c r="M2943" t="e">
        <f>_xlfn.XLOOKUP(Tabuľka9[[#This Row],[IČO]],#REF!,#REF!)</f>
        <v>#REF!</v>
      </c>
      <c r="N2943" t="e">
        <f>_xlfn.XLOOKUP(Tabuľka9[[#This Row],[IČO]],#REF!,#REF!)</f>
        <v>#REF!</v>
      </c>
    </row>
    <row r="2944" spans="1:14" hidden="1" x14ac:dyDescent="0.35">
      <c r="A2944" t="s">
        <v>10</v>
      </c>
      <c r="B2944" t="s">
        <v>67</v>
      </c>
      <c r="C2944" t="s">
        <v>13</v>
      </c>
      <c r="E2944" s="10">
        <f>IF(COUNTIF(cis_DPH!$B$2:$B$84,B2944)&gt;0,D2944*1.1,IF(COUNTIF(cis_DPH!$B$85:$B$171,B2944)&gt;0,D2944*1.2,"chyba"))</f>
        <v>0</v>
      </c>
      <c r="G2944" s="16" t="e">
        <f>_xlfn.XLOOKUP(Tabuľka9[[#This Row],[položka]],#REF!,#REF!)</f>
        <v>#REF!</v>
      </c>
      <c r="I2944" s="15">
        <f>Tabuľka9[[#This Row],[Aktuálna cena v RZ s DPH]]*Tabuľka9[[#This Row],[Priemerný odber za mesiac]]</f>
        <v>0</v>
      </c>
      <c r="K2944" s="17" t="e">
        <f>Tabuľka9[[#This Row],[Cena za MJ s DPH]]*Tabuľka9[[#This Row],[Predpokladaný odber počas 6 mesiacov]]</f>
        <v>#REF!</v>
      </c>
      <c r="L2944" s="1">
        <v>648523</v>
      </c>
      <c r="M2944" t="e">
        <f>_xlfn.XLOOKUP(Tabuľka9[[#This Row],[IČO]],#REF!,#REF!)</f>
        <v>#REF!</v>
      </c>
      <c r="N2944" t="e">
        <f>_xlfn.XLOOKUP(Tabuľka9[[#This Row],[IČO]],#REF!,#REF!)</f>
        <v>#REF!</v>
      </c>
    </row>
    <row r="2945" spans="1:14" hidden="1" x14ac:dyDescent="0.35">
      <c r="A2945" t="s">
        <v>10</v>
      </c>
      <c r="B2945" t="s">
        <v>68</v>
      </c>
      <c r="C2945" t="s">
        <v>13</v>
      </c>
      <c r="E2945" s="10">
        <f>IF(COUNTIF(cis_DPH!$B$2:$B$84,B2945)&gt;0,D2945*1.1,IF(COUNTIF(cis_DPH!$B$85:$B$171,B2945)&gt;0,D2945*1.2,"chyba"))</f>
        <v>0</v>
      </c>
      <c r="G2945" s="16" t="e">
        <f>_xlfn.XLOOKUP(Tabuľka9[[#This Row],[položka]],#REF!,#REF!)</f>
        <v>#REF!</v>
      </c>
      <c r="I2945" s="15">
        <f>Tabuľka9[[#This Row],[Aktuálna cena v RZ s DPH]]*Tabuľka9[[#This Row],[Priemerný odber za mesiac]]</f>
        <v>0</v>
      </c>
      <c r="K2945" s="17" t="e">
        <f>Tabuľka9[[#This Row],[Cena za MJ s DPH]]*Tabuľka9[[#This Row],[Predpokladaný odber počas 6 mesiacov]]</f>
        <v>#REF!</v>
      </c>
      <c r="L2945" s="1">
        <v>648523</v>
      </c>
      <c r="M2945" t="e">
        <f>_xlfn.XLOOKUP(Tabuľka9[[#This Row],[IČO]],#REF!,#REF!)</f>
        <v>#REF!</v>
      </c>
      <c r="N2945" t="e">
        <f>_xlfn.XLOOKUP(Tabuľka9[[#This Row],[IČO]],#REF!,#REF!)</f>
        <v>#REF!</v>
      </c>
    </row>
    <row r="2946" spans="1:14" hidden="1" x14ac:dyDescent="0.35">
      <c r="A2946" t="s">
        <v>10</v>
      </c>
      <c r="B2946" t="s">
        <v>69</v>
      </c>
      <c r="C2946" t="s">
        <v>13</v>
      </c>
      <c r="D2946" s="9">
        <v>1.1000000000000001</v>
      </c>
      <c r="E2946" s="10">
        <f>IF(COUNTIF(cis_DPH!$B$2:$B$84,B2946)&gt;0,D2946*1.1,IF(COUNTIF(cis_DPH!$B$85:$B$171,B2946)&gt;0,D2946*1.2,"chyba"))</f>
        <v>1.2100000000000002</v>
      </c>
      <c r="G2946" s="16" t="e">
        <f>_xlfn.XLOOKUP(Tabuľka9[[#This Row],[položka]],#REF!,#REF!)</f>
        <v>#REF!</v>
      </c>
      <c r="H2946">
        <v>11</v>
      </c>
      <c r="I2946" s="15">
        <f>Tabuľka9[[#This Row],[Aktuálna cena v RZ s DPH]]*Tabuľka9[[#This Row],[Priemerný odber za mesiac]]</f>
        <v>13.310000000000002</v>
      </c>
      <c r="K2946" s="17" t="e">
        <f>Tabuľka9[[#This Row],[Cena za MJ s DPH]]*Tabuľka9[[#This Row],[Predpokladaný odber počas 6 mesiacov]]</f>
        <v>#REF!</v>
      </c>
      <c r="L2946" s="1">
        <v>648523</v>
      </c>
      <c r="M2946" t="e">
        <f>_xlfn.XLOOKUP(Tabuľka9[[#This Row],[IČO]],#REF!,#REF!)</f>
        <v>#REF!</v>
      </c>
      <c r="N2946" t="e">
        <f>_xlfn.XLOOKUP(Tabuľka9[[#This Row],[IČO]],#REF!,#REF!)</f>
        <v>#REF!</v>
      </c>
    </row>
    <row r="2947" spans="1:14" hidden="1" x14ac:dyDescent="0.35">
      <c r="A2947" t="s">
        <v>10</v>
      </c>
      <c r="B2947" t="s">
        <v>70</v>
      </c>
      <c r="C2947" t="s">
        <v>13</v>
      </c>
      <c r="E2947" s="10">
        <f>IF(COUNTIF(cis_DPH!$B$2:$B$84,B2947)&gt;0,D2947*1.1,IF(COUNTIF(cis_DPH!$B$85:$B$171,B2947)&gt;0,D2947*1.2,"chyba"))</f>
        <v>0</v>
      </c>
      <c r="G2947" s="16" t="e">
        <f>_xlfn.XLOOKUP(Tabuľka9[[#This Row],[položka]],#REF!,#REF!)</f>
        <v>#REF!</v>
      </c>
      <c r="I2947" s="15">
        <f>Tabuľka9[[#This Row],[Aktuálna cena v RZ s DPH]]*Tabuľka9[[#This Row],[Priemerný odber za mesiac]]</f>
        <v>0</v>
      </c>
      <c r="K2947" s="17" t="e">
        <f>Tabuľka9[[#This Row],[Cena za MJ s DPH]]*Tabuľka9[[#This Row],[Predpokladaný odber počas 6 mesiacov]]</f>
        <v>#REF!</v>
      </c>
      <c r="L2947" s="1">
        <v>648523</v>
      </c>
      <c r="M2947" t="e">
        <f>_xlfn.XLOOKUP(Tabuľka9[[#This Row],[IČO]],#REF!,#REF!)</f>
        <v>#REF!</v>
      </c>
      <c r="N2947" t="e">
        <f>_xlfn.XLOOKUP(Tabuľka9[[#This Row],[IČO]],#REF!,#REF!)</f>
        <v>#REF!</v>
      </c>
    </row>
    <row r="2948" spans="1:14" hidden="1" x14ac:dyDescent="0.35">
      <c r="A2948" t="s">
        <v>10</v>
      </c>
      <c r="B2948" t="s">
        <v>71</v>
      </c>
      <c r="C2948" t="s">
        <v>13</v>
      </c>
      <c r="E2948" s="10">
        <f>IF(COUNTIF(cis_DPH!$B$2:$B$84,B2948)&gt;0,D2948*1.1,IF(COUNTIF(cis_DPH!$B$85:$B$171,B2948)&gt;0,D2948*1.2,"chyba"))</f>
        <v>0</v>
      </c>
      <c r="G2948" s="16" t="e">
        <f>_xlfn.XLOOKUP(Tabuľka9[[#This Row],[položka]],#REF!,#REF!)</f>
        <v>#REF!</v>
      </c>
      <c r="I2948" s="15">
        <f>Tabuľka9[[#This Row],[Aktuálna cena v RZ s DPH]]*Tabuľka9[[#This Row],[Priemerný odber za mesiac]]</f>
        <v>0</v>
      </c>
      <c r="K2948" s="17" t="e">
        <f>Tabuľka9[[#This Row],[Cena za MJ s DPH]]*Tabuľka9[[#This Row],[Predpokladaný odber počas 6 mesiacov]]</f>
        <v>#REF!</v>
      </c>
      <c r="L2948" s="1">
        <v>648523</v>
      </c>
      <c r="M2948" t="e">
        <f>_xlfn.XLOOKUP(Tabuľka9[[#This Row],[IČO]],#REF!,#REF!)</f>
        <v>#REF!</v>
      </c>
      <c r="N2948" t="e">
        <f>_xlfn.XLOOKUP(Tabuľka9[[#This Row],[IČO]],#REF!,#REF!)</f>
        <v>#REF!</v>
      </c>
    </row>
    <row r="2949" spans="1:14" hidden="1" x14ac:dyDescent="0.35">
      <c r="A2949" t="s">
        <v>10</v>
      </c>
      <c r="B2949" t="s">
        <v>72</v>
      </c>
      <c r="C2949" t="s">
        <v>13</v>
      </c>
      <c r="E2949" s="10">
        <f>IF(COUNTIF(cis_DPH!$B$2:$B$84,B2949)&gt;0,D2949*1.1,IF(COUNTIF(cis_DPH!$B$85:$B$171,B2949)&gt;0,D2949*1.2,"chyba"))</f>
        <v>0</v>
      </c>
      <c r="G2949" s="16" t="e">
        <f>_xlfn.XLOOKUP(Tabuľka9[[#This Row],[položka]],#REF!,#REF!)</f>
        <v>#REF!</v>
      </c>
      <c r="I2949" s="15">
        <f>Tabuľka9[[#This Row],[Aktuálna cena v RZ s DPH]]*Tabuľka9[[#This Row],[Priemerný odber za mesiac]]</f>
        <v>0</v>
      </c>
      <c r="K2949" s="17" t="e">
        <f>Tabuľka9[[#This Row],[Cena za MJ s DPH]]*Tabuľka9[[#This Row],[Predpokladaný odber počas 6 mesiacov]]</f>
        <v>#REF!</v>
      </c>
      <c r="L2949" s="1">
        <v>648523</v>
      </c>
      <c r="M2949" t="e">
        <f>_xlfn.XLOOKUP(Tabuľka9[[#This Row],[IČO]],#REF!,#REF!)</f>
        <v>#REF!</v>
      </c>
      <c r="N2949" t="e">
        <f>_xlfn.XLOOKUP(Tabuľka9[[#This Row],[IČO]],#REF!,#REF!)</f>
        <v>#REF!</v>
      </c>
    </row>
    <row r="2950" spans="1:14" hidden="1" x14ac:dyDescent="0.35">
      <c r="A2950" t="s">
        <v>10</v>
      </c>
      <c r="B2950" t="s">
        <v>73</v>
      </c>
      <c r="C2950" t="s">
        <v>13</v>
      </c>
      <c r="D2950" s="9">
        <v>1</v>
      </c>
      <c r="E2950" s="10">
        <f>IF(COUNTIF(cis_DPH!$B$2:$B$84,B2950)&gt;0,D2950*1.1,IF(COUNTIF(cis_DPH!$B$85:$B$171,B2950)&gt;0,D2950*1.2,"chyba"))</f>
        <v>1.2</v>
      </c>
      <c r="G2950" s="16" t="e">
        <f>_xlfn.XLOOKUP(Tabuľka9[[#This Row],[položka]],#REF!,#REF!)</f>
        <v>#REF!</v>
      </c>
      <c r="H2950">
        <v>10</v>
      </c>
      <c r="I2950" s="15">
        <f>Tabuľka9[[#This Row],[Aktuálna cena v RZ s DPH]]*Tabuľka9[[#This Row],[Priemerný odber za mesiac]]</f>
        <v>12</v>
      </c>
      <c r="K2950" s="17" t="e">
        <f>Tabuľka9[[#This Row],[Cena za MJ s DPH]]*Tabuľka9[[#This Row],[Predpokladaný odber počas 6 mesiacov]]</f>
        <v>#REF!</v>
      </c>
      <c r="L2950" s="1">
        <v>648523</v>
      </c>
      <c r="M2950" t="e">
        <f>_xlfn.XLOOKUP(Tabuľka9[[#This Row],[IČO]],#REF!,#REF!)</f>
        <v>#REF!</v>
      </c>
      <c r="N2950" t="e">
        <f>_xlfn.XLOOKUP(Tabuľka9[[#This Row],[IČO]],#REF!,#REF!)</f>
        <v>#REF!</v>
      </c>
    </row>
    <row r="2951" spans="1:14" hidden="1" x14ac:dyDescent="0.35">
      <c r="A2951" t="s">
        <v>10</v>
      </c>
      <c r="B2951" t="s">
        <v>74</v>
      </c>
      <c r="C2951" t="s">
        <v>13</v>
      </c>
      <c r="D2951" s="9">
        <v>0.5</v>
      </c>
      <c r="E2951" s="10">
        <f>IF(COUNTIF(cis_DPH!$B$2:$B$84,B2951)&gt;0,D2951*1.1,IF(COUNTIF(cis_DPH!$B$85:$B$171,B2951)&gt;0,D2951*1.2,"chyba"))</f>
        <v>0.55000000000000004</v>
      </c>
      <c r="G2951" s="16" t="e">
        <f>_xlfn.XLOOKUP(Tabuľka9[[#This Row],[položka]],#REF!,#REF!)</f>
        <v>#REF!</v>
      </c>
      <c r="H2951">
        <v>56</v>
      </c>
      <c r="I2951" s="15">
        <f>Tabuľka9[[#This Row],[Aktuálna cena v RZ s DPH]]*Tabuľka9[[#This Row],[Priemerný odber za mesiac]]</f>
        <v>30.800000000000004</v>
      </c>
      <c r="K2951" s="17" t="e">
        <f>Tabuľka9[[#This Row],[Cena za MJ s DPH]]*Tabuľka9[[#This Row],[Predpokladaný odber počas 6 mesiacov]]</f>
        <v>#REF!</v>
      </c>
      <c r="L2951" s="1">
        <v>648523</v>
      </c>
      <c r="M2951" t="e">
        <f>_xlfn.XLOOKUP(Tabuľka9[[#This Row],[IČO]],#REF!,#REF!)</f>
        <v>#REF!</v>
      </c>
      <c r="N2951" t="e">
        <f>_xlfn.XLOOKUP(Tabuľka9[[#This Row],[IČO]],#REF!,#REF!)</f>
        <v>#REF!</v>
      </c>
    </row>
    <row r="2952" spans="1:14" hidden="1" x14ac:dyDescent="0.35">
      <c r="A2952" t="s">
        <v>10</v>
      </c>
      <c r="B2952" t="s">
        <v>75</v>
      </c>
      <c r="C2952" t="s">
        <v>13</v>
      </c>
      <c r="D2952" s="9">
        <v>0.35</v>
      </c>
      <c r="E2952" s="10">
        <f>IF(COUNTIF(cis_DPH!$B$2:$B$84,B2952)&gt;0,D2952*1.1,IF(COUNTIF(cis_DPH!$B$85:$B$171,B2952)&gt;0,D2952*1.2,"chyba"))</f>
        <v>0.38500000000000001</v>
      </c>
      <c r="G2952" s="16" t="e">
        <f>_xlfn.XLOOKUP(Tabuľka9[[#This Row],[položka]],#REF!,#REF!)</f>
        <v>#REF!</v>
      </c>
      <c r="H2952">
        <v>242</v>
      </c>
      <c r="I2952" s="15">
        <f>Tabuľka9[[#This Row],[Aktuálna cena v RZ s DPH]]*Tabuľka9[[#This Row],[Priemerný odber za mesiac]]</f>
        <v>93.17</v>
      </c>
      <c r="J2952">
        <v>125</v>
      </c>
      <c r="K2952" s="17" t="e">
        <f>Tabuľka9[[#This Row],[Cena za MJ s DPH]]*Tabuľka9[[#This Row],[Predpokladaný odber počas 6 mesiacov]]</f>
        <v>#REF!</v>
      </c>
      <c r="L2952" s="1">
        <v>648523</v>
      </c>
      <c r="M2952" t="e">
        <f>_xlfn.XLOOKUP(Tabuľka9[[#This Row],[IČO]],#REF!,#REF!)</f>
        <v>#REF!</v>
      </c>
      <c r="N2952" t="e">
        <f>_xlfn.XLOOKUP(Tabuľka9[[#This Row],[IČO]],#REF!,#REF!)</f>
        <v>#REF!</v>
      </c>
    </row>
    <row r="2953" spans="1:14" hidden="1" x14ac:dyDescent="0.35">
      <c r="A2953" t="s">
        <v>10</v>
      </c>
      <c r="B2953" t="s">
        <v>76</v>
      </c>
      <c r="C2953" t="s">
        <v>13</v>
      </c>
      <c r="E2953" s="10">
        <f>IF(COUNTIF(cis_DPH!$B$2:$B$84,B2953)&gt;0,D2953*1.1,IF(COUNTIF(cis_DPH!$B$85:$B$171,B2953)&gt;0,D2953*1.2,"chyba"))</f>
        <v>0</v>
      </c>
      <c r="G2953" s="16" t="e">
        <f>_xlfn.XLOOKUP(Tabuľka9[[#This Row],[položka]],#REF!,#REF!)</f>
        <v>#REF!</v>
      </c>
      <c r="I2953" s="15">
        <f>Tabuľka9[[#This Row],[Aktuálna cena v RZ s DPH]]*Tabuľka9[[#This Row],[Priemerný odber za mesiac]]</f>
        <v>0</v>
      </c>
      <c r="K2953" s="17" t="e">
        <f>Tabuľka9[[#This Row],[Cena za MJ s DPH]]*Tabuľka9[[#This Row],[Predpokladaný odber počas 6 mesiacov]]</f>
        <v>#REF!</v>
      </c>
      <c r="L2953" s="1">
        <v>648523</v>
      </c>
      <c r="M2953" t="e">
        <f>_xlfn.XLOOKUP(Tabuľka9[[#This Row],[IČO]],#REF!,#REF!)</f>
        <v>#REF!</v>
      </c>
      <c r="N2953" t="e">
        <f>_xlfn.XLOOKUP(Tabuľka9[[#This Row],[IČO]],#REF!,#REF!)</f>
        <v>#REF!</v>
      </c>
    </row>
    <row r="2954" spans="1:14" hidden="1" x14ac:dyDescent="0.35">
      <c r="A2954" t="s">
        <v>10</v>
      </c>
      <c r="B2954" t="s">
        <v>77</v>
      </c>
      <c r="C2954" t="s">
        <v>13</v>
      </c>
      <c r="E2954" s="10">
        <f>IF(COUNTIF(cis_DPH!$B$2:$B$84,B2954)&gt;0,D2954*1.1,IF(COUNTIF(cis_DPH!$B$85:$B$171,B2954)&gt;0,D2954*1.2,"chyba"))</f>
        <v>0</v>
      </c>
      <c r="G2954" s="16" t="e">
        <f>_xlfn.XLOOKUP(Tabuľka9[[#This Row],[položka]],#REF!,#REF!)</f>
        <v>#REF!</v>
      </c>
      <c r="I2954" s="15">
        <f>Tabuľka9[[#This Row],[Aktuálna cena v RZ s DPH]]*Tabuľka9[[#This Row],[Priemerný odber za mesiac]]</f>
        <v>0</v>
      </c>
      <c r="K2954" s="17" t="e">
        <f>Tabuľka9[[#This Row],[Cena za MJ s DPH]]*Tabuľka9[[#This Row],[Predpokladaný odber počas 6 mesiacov]]</f>
        <v>#REF!</v>
      </c>
      <c r="L2954" s="1">
        <v>648523</v>
      </c>
      <c r="M2954" t="e">
        <f>_xlfn.XLOOKUP(Tabuľka9[[#This Row],[IČO]],#REF!,#REF!)</f>
        <v>#REF!</v>
      </c>
      <c r="N2954" t="e">
        <f>_xlfn.XLOOKUP(Tabuľka9[[#This Row],[IČO]],#REF!,#REF!)</f>
        <v>#REF!</v>
      </c>
    </row>
    <row r="2955" spans="1:14" hidden="1" x14ac:dyDescent="0.35">
      <c r="A2955" t="s">
        <v>10</v>
      </c>
      <c r="B2955" t="s">
        <v>78</v>
      </c>
      <c r="C2955" t="s">
        <v>13</v>
      </c>
      <c r="E2955" s="10">
        <f>IF(COUNTIF(cis_DPH!$B$2:$B$84,B2955)&gt;0,D2955*1.1,IF(COUNTIF(cis_DPH!$B$85:$B$171,B2955)&gt;0,D2955*1.2,"chyba"))</f>
        <v>0</v>
      </c>
      <c r="G2955" s="16" t="e">
        <f>_xlfn.XLOOKUP(Tabuľka9[[#This Row],[položka]],#REF!,#REF!)</f>
        <v>#REF!</v>
      </c>
      <c r="I2955" s="15">
        <f>Tabuľka9[[#This Row],[Aktuálna cena v RZ s DPH]]*Tabuľka9[[#This Row],[Priemerný odber za mesiac]]</f>
        <v>0</v>
      </c>
      <c r="K2955" s="17" t="e">
        <f>Tabuľka9[[#This Row],[Cena za MJ s DPH]]*Tabuľka9[[#This Row],[Predpokladaný odber počas 6 mesiacov]]</f>
        <v>#REF!</v>
      </c>
      <c r="L2955" s="1">
        <v>648523</v>
      </c>
      <c r="M2955" t="e">
        <f>_xlfn.XLOOKUP(Tabuľka9[[#This Row],[IČO]],#REF!,#REF!)</f>
        <v>#REF!</v>
      </c>
      <c r="N2955" t="e">
        <f>_xlfn.XLOOKUP(Tabuľka9[[#This Row],[IČO]],#REF!,#REF!)</f>
        <v>#REF!</v>
      </c>
    </row>
    <row r="2956" spans="1:14" hidden="1" x14ac:dyDescent="0.35">
      <c r="A2956" t="s">
        <v>10</v>
      </c>
      <c r="B2956" t="s">
        <v>79</v>
      </c>
      <c r="C2956" t="s">
        <v>13</v>
      </c>
      <c r="E2956" s="10">
        <f>IF(COUNTIF(cis_DPH!$B$2:$B$84,B2956)&gt;0,D2956*1.1,IF(COUNTIF(cis_DPH!$B$85:$B$171,B2956)&gt;0,D2956*1.2,"chyba"))</f>
        <v>0</v>
      </c>
      <c r="G2956" s="16" t="e">
        <f>_xlfn.XLOOKUP(Tabuľka9[[#This Row],[položka]],#REF!,#REF!)</f>
        <v>#REF!</v>
      </c>
      <c r="I2956" s="15">
        <f>Tabuľka9[[#This Row],[Aktuálna cena v RZ s DPH]]*Tabuľka9[[#This Row],[Priemerný odber za mesiac]]</f>
        <v>0</v>
      </c>
      <c r="K2956" s="17" t="e">
        <f>Tabuľka9[[#This Row],[Cena za MJ s DPH]]*Tabuľka9[[#This Row],[Predpokladaný odber počas 6 mesiacov]]</f>
        <v>#REF!</v>
      </c>
      <c r="L2956" s="1">
        <v>648523</v>
      </c>
      <c r="M2956" t="e">
        <f>_xlfn.XLOOKUP(Tabuľka9[[#This Row],[IČO]],#REF!,#REF!)</f>
        <v>#REF!</v>
      </c>
      <c r="N2956" t="e">
        <f>_xlfn.XLOOKUP(Tabuľka9[[#This Row],[IČO]],#REF!,#REF!)</f>
        <v>#REF!</v>
      </c>
    </row>
    <row r="2957" spans="1:14" hidden="1" x14ac:dyDescent="0.35">
      <c r="A2957" t="s">
        <v>10</v>
      </c>
      <c r="B2957" t="s">
        <v>80</v>
      </c>
      <c r="C2957" t="s">
        <v>13</v>
      </c>
      <c r="E2957" s="10">
        <f>IF(COUNTIF(cis_DPH!$B$2:$B$84,B2957)&gt;0,D2957*1.1,IF(COUNTIF(cis_DPH!$B$85:$B$171,B2957)&gt;0,D2957*1.2,"chyba"))</f>
        <v>0</v>
      </c>
      <c r="G2957" s="16" t="e">
        <f>_xlfn.XLOOKUP(Tabuľka9[[#This Row],[položka]],#REF!,#REF!)</f>
        <v>#REF!</v>
      </c>
      <c r="I2957" s="15">
        <f>Tabuľka9[[#This Row],[Aktuálna cena v RZ s DPH]]*Tabuľka9[[#This Row],[Priemerný odber za mesiac]]</f>
        <v>0</v>
      </c>
      <c r="K2957" s="17" t="e">
        <f>Tabuľka9[[#This Row],[Cena za MJ s DPH]]*Tabuľka9[[#This Row],[Predpokladaný odber počas 6 mesiacov]]</f>
        <v>#REF!</v>
      </c>
      <c r="L2957" s="1">
        <v>648523</v>
      </c>
      <c r="M2957" t="e">
        <f>_xlfn.XLOOKUP(Tabuľka9[[#This Row],[IČO]],#REF!,#REF!)</f>
        <v>#REF!</v>
      </c>
      <c r="N2957" t="e">
        <f>_xlfn.XLOOKUP(Tabuľka9[[#This Row],[IČO]],#REF!,#REF!)</f>
        <v>#REF!</v>
      </c>
    </row>
    <row r="2958" spans="1:14" hidden="1" x14ac:dyDescent="0.35">
      <c r="A2958" t="s">
        <v>81</v>
      </c>
      <c r="B2958" t="s">
        <v>82</v>
      </c>
      <c r="C2958" t="s">
        <v>19</v>
      </c>
      <c r="E2958" s="10">
        <f>IF(COUNTIF(cis_DPH!$B$2:$B$84,B2958)&gt;0,D2958*1.1,IF(COUNTIF(cis_DPH!$B$85:$B$171,B2958)&gt;0,D2958*1.2,"chyba"))</f>
        <v>0</v>
      </c>
      <c r="G2958" s="16" t="e">
        <f>_xlfn.XLOOKUP(Tabuľka9[[#This Row],[položka]],#REF!,#REF!)</f>
        <v>#REF!</v>
      </c>
      <c r="I2958" s="15">
        <f>Tabuľka9[[#This Row],[Aktuálna cena v RZ s DPH]]*Tabuľka9[[#This Row],[Priemerný odber za mesiac]]</f>
        <v>0</v>
      </c>
      <c r="K2958" s="17" t="e">
        <f>Tabuľka9[[#This Row],[Cena za MJ s DPH]]*Tabuľka9[[#This Row],[Predpokladaný odber počas 6 mesiacov]]</f>
        <v>#REF!</v>
      </c>
      <c r="L2958" s="1">
        <v>648523</v>
      </c>
      <c r="M2958" t="e">
        <f>_xlfn.XLOOKUP(Tabuľka9[[#This Row],[IČO]],#REF!,#REF!)</f>
        <v>#REF!</v>
      </c>
      <c r="N2958" t="e">
        <f>_xlfn.XLOOKUP(Tabuľka9[[#This Row],[IČO]],#REF!,#REF!)</f>
        <v>#REF!</v>
      </c>
    </row>
    <row r="2959" spans="1:14" hidden="1" x14ac:dyDescent="0.35">
      <c r="A2959" t="s">
        <v>81</v>
      </c>
      <c r="B2959" t="s">
        <v>83</v>
      </c>
      <c r="C2959" t="s">
        <v>19</v>
      </c>
      <c r="D2959" s="9">
        <v>0.09</v>
      </c>
      <c r="E2959" s="10">
        <f>IF(COUNTIF(cis_DPH!$B$2:$B$84,B2959)&gt;0,D2959*1.1,IF(COUNTIF(cis_DPH!$B$85:$B$171,B2959)&gt;0,D2959*1.2,"chyba"))</f>
        <v>0.108</v>
      </c>
      <c r="G2959" s="16" t="e">
        <f>_xlfn.XLOOKUP(Tabuľka9[[#This Row],[položka]],#REF!,#REF!)</f>
        <v>#REF!</v>
      </c>
      <c r="H2959">
        <v>580</v>
      </c>
      <c r="I2959" s="15">
        <f>Tabuľka9[[#This Row],[Aktuálna cena v RZ s DPH]]*Tabuľka9[[#This Row],[Priemerný odber za mesiac]]</f>
        <v>62.64</v>
      </c>
      <c r="K2959" s="17" t="e">
        <f>Tabuľka9[[#This Row],[Cena za MJ s DPH]]*Tabuľka9[[#This Row],[Predpokladaný odber počas 6 mesiacov]]</f>
        <v>#REF!</v>
      </c>
      <c r="L2959" s="1">
        <v>648523</v>
      </c>
      <c r="M2959" t="e">
        <f>_xlfn.XLOOKUP(Tabuľka9[[#This Row],[IČO]],#REF!,#REF!)</f>
        <v>#REF!</v>
      </c>
      <c r="N2959" t="e">
        <f>_xlfn.XLOOKUP(Tabuľka9[[#This Row],[IČO]],#REF!,#REF!)</f>
        <v>#REF!</v>
      </c>
    </row>
    <row r="2960" spans="1:14" hidden="1" x14ac:dyDescent="0.35">
      <c r="A2960" t="s">
        <v>84</v>
      </c>
      <c r="B2960" t="s">
        <v>85</v>
      </c>
      <c r="C2960" t="s">
        <v>13</v>
      </c>
      <c r="D2960" s="9">
        <v>2.84</v>
      </c>
      <c r="E2960" s="10">
        <f>IF(COUNTIF(cis_DPH!$B$2:$B$84,B2960)&gt;0,D2960*1.1,IF(COUNTIF(cis_DPH!$B$85:$B$171,B2960)&gt;0,D2960*1.2,"chyba"))</f>
        <v>3.1240000000000001</v>
      </c>
      <c r="G2960" s="16" t="e">
        <f>_xlfn.XLOOKUP(Tabuľka9[[#This Row],[položka]],#REF!,#REF!)</f>
        <v>#REF!</v>
      </c>
      <c r="H2960">
        <v>9</v>
      </c>
      <c r="I2960" s="15">
        <f>Tabuľka9[[#This Row],[Aktuálna cena v RZ s DPH]]*Tabuľka9[[#This Row],[Priemerný odber za mesiac]]</f>
        <v>28.116</v>
      </c>
      <c r="J2960">
        <v>10</v>
      </c>
      <c r="K2960" s="17" t="e">
        <f>Tabuľka9[[#This Row],[Cena za MJ s DPH]]*Tabuľka9[[#This Row],[Predpokladaný odber počas 6 mesiacov]]</f>
        <v>#REF!</v>
      </c>
      <c r="L2960" s="1">
        <v>648523</v>
      </c>
      <c r="M2960" t="e">
        <f>_xlfn.XLOOKUP(Tabuľka9[[#This Row],[IČO]],#REF!,#REF!)</f>
        <v>#REF!</v>
      </c>
      <c r="N2960" t="e">
        <f>_xlfn.XLOOKUP(Tabuľka9[[#This Row],[IČO]],#REF!,#REF!)</f>
        <v>#REF!</v>
      </c>
    </row>
    <row r="2961" spans="1:14" hidden="1" x14ac:dyDescent="0.35">
      <c r="A2961" t="s">
        <v>84</v>
      </c>
      <c r="B2961" t="s">
        <v>86</v>
      </c>
      <c r="C2961" t="s">
        <v>13</v>
      </c>
      <c r="D2961" s="9">
        <v>2.63</v>
      </c>
      <c r="E2961" s="10">
        <f>IF(COUNTIF(cis_DPH!$B$2:$B$84,B2961)&gt;0,D2961*1.1,IF(COUNTIF(cis_DPH!$B$85:$B$171,B2961)&gt;0,D2961*1.2,"chyba"))</f>
        <v>2.8930000000000002</v>
      </c>
      <c r="G2961" s="16" t="e">
        <f>_xlfn.XLOOKUP(Tabuľka9[[#This Row],[položka]],#REF!,#REF!)</f>
        <v>#REF!</v>
      </c>
      <c r="H2961">
        <v>10</v>
      </c>
      <c r="I2961" s="15">
        <f>Tabuľka9[[#This Row],[Aktuálna cena v RZ s DPH]]*Tabuľka9[[#This Row],[Priemerný odber za mesiac]]</f>
        <v>28.930000000000003</v>
      </c>
      <c r="J2961">
        <v>10</v>
      </c>
      <c r="K2961" s="17" t="e">
        <f>Tabuľka9[[#This Row],[Cena za MJ s DPH]]*Tabuľka9[[#This Row],[Predpokladaný odber počas 6 mesiacov]]</f>
        <v>#REF!</v>
      </c>
      <c r="L2961" s="1">
        <v>648523</v>
      </c>
      <c r="M2961" t="e">
        <f>_xlfn.XLOOKUP(Tabuľka9[[#This Row],[IČO]],#REF!,#REF!)</f>
        <v>#REF!</v>
      </c>
      <c r="N2961" t="e">
        <f>_xlfn.XLOOKUP(Tabuľka9[[#This Row],[IČO]],#REF!,#REF!)</f>
        <v>#REF!</v>
      </c>
    </row>
    <row r="2962" spans="1:14" hidden="1" x14ac:dyDescent="0.35">
      <c r="A2962" t="s">
        <v>84</v>
      </c>
      <c r="B2962" t="s">
        <v>87</v>
      </c>
      <c r="C2962" t="s">
        <v>13</v>
      </c>
      <c r="D2962" s="9">
        <v>3.1</v>
      </c>
      <c r="E2962" s="10">
        <f>IF(COUNTIF(cis_DPH!$B$2:$B$84,B2962)&gt;0,D2962*1.1,IF(COUNTIF(cis_DPH!$B$85:$B$171,B2962)&gt;0,D2962*1.2,"chyba"))</f>
        <v>3.4100000000000006</v>
      </c>
      <c r="G2962" s="16" t="e">
        <f>_xlfn.XLOOKUP(Tabuľka9[[#This Row],[položka]],#REF!,#REF!)</f>
        <v>#REF!</v>
      </c>
      <c r="H2962">
        <v>5</v>
      </c>
      <c r="I2962" s="15">
        <f>Tabuľka9[[#This Row],[Aktuálna cena v RZ s DPH]]*Tabuľka9[[#This Row],[Priemerný odber za mesiac]]</f>
        <v>17.050000000000004</v>
      </c>
      <c r="J2962">
        <v>10</v>
      </c>
      <c r="K2962" s="17" t="e">
        <f>Tabuľka9[[#This Row],[Cena za MJ s DPH]]*Tabuľka9[[#This Row],[Predpokladaný odber počas 6 mesiacov]]</f>
        <v>#REF!</v>
      </c>
      <c r="L2962" s="1">
        <v>648523</v>
      </c>
      <c r="M2962" t="e">
        <f>_xlfn.XLOOKUP(Tabuľka9[[#This Row],[IČO]],#REF!,#REF!)</f>
        <v>#REF!</v>
      </c>
      <c r="N2962" t="e">
        <f>_xlfn.XLOOKUP(Tabuľka9[[#This Row],[IČO]],#REF!,#REF!)</f>
        <v>#REF!</v>
      </c>
    </row>
    <row r="2963" spans="1:14" hidden="1" x14ac:dyDescent="0.35">
      <c r="A2963" t="s">
        <v>84</v>
      </c>
      <c r="B2963" t="s">
        <v>88</v>
      </c>
      <c r="C2963" t="s">
        <v>13</v>
      </c>
      <c r="D2963" s="9">
        <v>2.4900000000000002</v>
      </c>
      <c r="E2963" s="10">
        <f>IF(COUNTIF(cis_DPH!$B$2:$B$84,B2963)&gt;0,D2963*1.1,IF(COUNTIF(cis_DPH!$B$85:$B$171,B2963)&gt;0,D2963*1.2,"chyba"))</f>
        <v>2.7390000000000003</v>
      </c>
      <c r="G2963" s="16" t="e">
        <f>_xlfn.XLOOKUP(Tabuľka9[[#This Row],[položka]],#REF!,#REF!)</f>
        <v>#REF!</v>
      </c>
      <c r="H2963">
        <v>18</v>
      </c>
      <c r="I2963" s="15">
        <f>Tabuľka9[[#This Row],[Aktuálna cena v RZ s DPH]]*Tabuľka9[[#This Row],[Priemerný odber za mesiac]]</f>
        <v>49.302000000000007</v>
      </c>
      <c r="K2963" s="17" t="e">
        <f>Tabuľka9[[#This Row],[Cena za MJ s DPH]]*Tabuľka9[[#This Row],[Predpokladaný odber počas 6 mesiacov]]</f>
        <v>#REF!</v>
      </c>
      <c r="L2963" s="1">
        <v>648523</v>
      </c>
      <c r="M2963" t="e">
        <f>_xlfn.XLOOKUP(Tabuľka9[[#This Row],[IČO]],#REF!,#REF!)</f>
        <v>#REF!</v>
      </c>
      <c r="N2963" t="e">
        <f>_xlfn.XLOOKUP(Tabuľka9[[#This Row],[IČO]],#REF!,#REF!)</f>
        <v>#REF!</v>
      </c>
    </row>
    <row r="2964" spans="1:14" hidden="1" x14ac:dyDescent="0.35">
      <c r="A2964" t="s">
        <v>84</v>
      </c>
      <c r="B2964" t="s">
        <v>89</v>
      </c>
      <c r="C2964" t="s">
        <v>13</v>
      </c>
      <c r="D2964" s="9">
        <v>3.76</v>
      </c>
      <c r="E2964" s="10">
        <f>IF(COUNTIF(cis_DPH!$B$2:$B$84,B2964)&gt;0,D2964*1.1,IF(COUNTIF(cis_DPH!$B$85:$B$171,B2964)&gt;0,D2964*1.2,"chyba"))</f>
        <v>4.1360000000000001</v>
      </c>
      <c r="G2964" s="16" t="e">
        <f>_xlfn.XLOOKUP(Tabuľka9[[#This Row],[položka]],#REF!,#REF!)</f>
        <v>#REF!</v>
      </c>
      <c r="H2964">
        <v>10</v>
      </c>
      <c r="I2964" s="15">
        <f>Tabuľka9[[#This Row],[Aktuálna cena v RZ s DPH]]*Tabuľka9[[#This Row],[Priemerný odber za mesiac]]</f>
        <v>41.36</v>
      </c>
      <c r="K2964" s="17" t="e">
        <f>Tabuľka9[[#This Row],[Cena za MJ s DPH]]*Tabuľka9[[#This Row],[Predpokladaný odber počas 6 mesiacov]]</f>
        <v>#REF!</v>
      </c>
      <c r="L2964" s="1">
        <v>648523</v>
      </c>
      <c r="M2964" t="e">
        <f>_xlfn.XLOOKUP(Tabuľka9[[#This Row],[IČO]],#REF!,#REF!)</f>
        <v>#REF!</v>
      </c>
      <c r="N2964" t="e">
        <f>_xlfn.XLOOKUP(Tabuľka9[[#This Row],[IČO]],#REF!,#REF!)</f>
        <v>#REF!</v>
      </c>
    </row>
    <row r="2965" spans="1:14" hidden="1" x14ac:dyDescent="0.35">
      <c r="A2965" t="s">
        <v>84</v>
      </c>
      <c r="B2965" t="s">
        <v>90</v>
      </c>
      <c r="C2965" t="s">
        <v>13</v>
      </c>
      <c r="E2965" s="10">
        <f>IF(COUNTIF(cis_DPH!$B$2:$B$84,B2965)&gt;0,D2965*1.1,IF(COUNTIF(cis_DPH!$B$85:$B$171,B2965)&gt;0,D2965*1.2,"chyba"))</f>
        <v>0</v>
      </c>
      <c r="G2965" s="16" t="e">
        <f>_xlfn.XLOOKUP(Tabuľka9[[#This Row],[položka]],#REF!,#REF!)</f>
        <v>#REF!</v>
      </c>
      <c r="I2965" s="15">
        <f>Tabuľka9[[#This Row],[Aktuálna cena v RZ s DPH]]*Tabuľka9[[#This Row],[Priemerný odber za mesiac]]</f>
        <v>0</v>
      </c>
      <c r="K2965" s="17" t="e">
        <f>Tabuľka9[[#This Row],[Cena za MJ s DPH]]*Tabuľka9[[#This Row],[Predpokladaný odber počas 6 mesiacov]]</f>
        <v>#REF!</v>
      </c>
      <c r="L2965" s="1">
        <v>648523</v>
      </c>
      <c r="M2965" t="e">
        <f>_xlfn.XLOOKUP(Tabuľka9[[#This Row],[IČO]],#REF!,#REF!)</f>
        <v>#REF!</v>
      </c>
      <c r="N2965" t="e">
        <f>_xlfn.XLOOKUP(Tabuľka9[[#This Row],[IČO]],#REF!,#REF!)</f>
        <v>#REF!</v>
      </c>
    </row>
    <row r="2966" spans="1:14" hidden="1" x14ac:dyDescent="0.35">
      <c r="A2966" t="s">
        <v>84</v>
      </c>
      <c r="B2966" t="s">
        <v>91</v>
      </c>
      <c r="C2966" t="s">
        <v>13</v>
      </c>
      <c r="E2966" s="10">
        <f>IF(COUNTIF(cis_DPH!$B$2:$B$84,B2966)&gt;0,D2966*1.1,IF(COUNTIF(cis_DPH!$B$85:$B$171,B2966)&gt;0,D2966*1.2,"chyba"))</f>
        <v>0</v>
      </c>
      <c r="G2966" s="16" t="e">
        <f>_xlfn.XLOOKUP(Tabuľka9[[#This Row],[položka]],#REF!,#REF!)</f>
        <v>#REF!</v>
      </c>
      <c r="I2966" s="15">
        <f>Tabuľka9[[#This Row],[Aktuálna cena v RZ s DPH]]*Tabuľka9[[#This Row],[Priemerný odber za mesiac]]</f>
        <v>0</v>
      </c>
      <c r="K2966" s="17" t="e">
        <f>Tabuľka9[[#This Row],[Cena za MJ s DPH]]*Tabuľka9[[#This Row],[Predpokladaný odber počas 6 mesiacov]]</f>
        <v>#REF!</v>
      </c>
      <c r="L2966" s="1">
        <v>648523</v>
      </c>
      <c r="M2966" t="e">
        <f>_xlfn.XLOOKUP(Tabuľka9[[#This Row],[IČO]],#REF!,#REF!)</f>
        <v>#REF!</v>
      </c>
      <c r="N2966" t="e">
        <f>_xlfn.XLOOKUP(Tabuľka9[[#This Row],[IČO]],#REF!,#REF!)</f>
        <v>#REF!</v>
      </c>
    </row>
    <row r="2967" spans="1:14" hidden="1" x14ac:dyDescent="0.35">
      <c r="A2967" t="s">
        <v>84</v>
      </c>
      <c r="B2967" t="s">
        <v>92</v>
      </c>
      <c r="C2967" t="s">
        <v>13</v>
      </c>
      <c r="E2967" s="10">
        <f>IF(COUNTIF(cis_DPH!$B$2:$B$84,B2967)&gt;0,D2967*1.1,IF(COUNTIF(cis_DPH!$B$85:$B$171,B2967)&gt;0,D2967*1.2,"chyba"))</f>
        <v>0</v>
      </c>
      <c r="G2967" s="16" t="e">
        <f>_xlfn.XLOOKUP(Tabuľka9[[#This Row],[položka]],#REF!,#REF!)</f>
        <v>#REF!</v>
      </c>
      <c r="I2967" s="15">
        <f>Tabuľka9[[#This Row],[Aktuálna cena v RZ s DPH]]*Tabuľka9[[#This Row],[Priemerný odber za mesiac]]</f>
        <v>0</v>
      </c>
      <c r="K2967" s="17" t="e">
        <f>Tabuľka9[[#This Row],[Cena za MJ s DPH]]*Tabuľka9[[#This Row],[Predpokladaný odber počas 6 mesiacov]]</f>
        <v>#REF!</v>
      </c>
      <c r="L2967" s="1">
        <v>648523</v>
      </c>
      <c r="M2967" t="e">
        <f>_xlfn.XLOOKUP(Tabuľka9[[#This Row],[IČO]],#REF!,#REF!)</f>
        <v>#REF!</v>
      </c>
      <c r="N2967" t="e">
        <f>_xlfn.XLOOKUP(Tabuľka9[[#This Row],[IČO]],#REF!,#REF!)</f>
        <v>#REF!</v>
      </c>
    </row>
    <row r="2968" spans="1:14" hidden="1" x14ac:dyDescent="0.35">
      <c r="A2968" t="s">
        <v>93</v>
      </c>
      <c r="B2968" t="s">
        <v>94</v>
      </c>
      <c r="C2968" t="s">
        <v>13</v>
      </c>
      <c r="E2968" s="10">
        <f>IF(COUNTIF(cis_DPH!$B$2:$B$84,B2968)&gt;0,D2968*1.1,IF(COUNTIF(cis_DPH!$B$85:$B$171,B2968)&gt;0,D2968*1.2,"chyba"))</f>
        <v>0</v>
      </c>
      <c r="G2968" s="16" t="e">
        <f>_xlfn.XLOOKUP(Tabuľka9[[#This Row],[položka]],#REF!,#REF!)</f>
        <v>#REF!</v>
      </c>
      <c r="I2968" s="15">
        <f>Tabuľka9[[#This Row],[Aktuálna cena v RZ s DPH]]*Tabuľka9[[#This Row],[Priemerný odber za mesiac]]</f>
        <v>0</v>
      </c>
      <c r="K2968" s="17" t="e">
        <f>Tabuľka9[[#This Row],[Cena za MJ s DPH]]*Tabuľka9[[#This Row],[Predpokladaný odber počas 6 mesiacov]]</f>
        <v>#REF!</v>
      </c>
      <c r="L2968" s="1">
        <v>648523</v>
      </c>
      <c r="M2968" t="e">
        <f>_xlfn.XLOOKUP(Tabuľka9[[#This Row],[IČO]],#REF!,#REF!)</f>
        <v>#REF!</v>
      </c>
      <c r="N2968" t="e">
        <f>_xlfn.XLOOKUP(Tabuľka9[[#This Row],[IČO]],#REF!,#REF!)</f>
        <v>#REF!</v>
      </c>
    </row>
    <row r="2969" spans="1:14" hidden="1" x14ac:dyDescent="0.35">
      <c r="A2969" t="s">
        <v>95</v>
      </c>
      <c r="B2969" t="s">
        <v>96</v>
      </c>
      <c r="C2969" t="s">
        <v>13</v>
      </c>
      <c r="D2969" s="9">
        <v>1.67</v>
      </c>
      <c r="E2969" s="10">
        <f>IF(COUNTIF(cis_DPH!$B$2:$B$84,B2969)&gt;0,D2969*1.1,IF(COUNTIF(cis_DPH!$B$85:$B$171,B2969)&gt;0,D2969*1.2,"chyba"))</f>
        <v>1.837</v>
      </c>
      <c r="G2969" s="16" t="e">
        <f>_xlfn.XLOOKUP(Tabuľka9[[#This Row],[položka]],#REF!,#REF!)</f>
        <v>#REF!</v>
      </c>
      <c r="H2969">
        <v>115</v>
      </c>
      <c r="I2969" s="15">
        <f>Tabuľka9[[#This Row],[Aktuálna cena v RZ s DPH]]*Tabuľka9[[#This Row],[Priemerný odber za mesiac]]</f>
        <v>211.255</v>
      </c>
      <c r="K2969" s="17" t="e">
        <f>Tabuľka9[[#This Row],[Cena za MJ s DPH]]*Tabuľka9[[#This Row],[Predpokladaný odber počas 6 mesiacov]]</f>
        <v>#REF!</v>
      </c>
      <c r="L2969" s="1">
        <v>648523</v>
      </c>
      <c r="M2969" t="e">
        <f>_xlfn.XLOOKUP(Tabuľka9[[#This Row],[IČO]],#REF!,#REF!)</f>
        <v>#REF!</v>
      </c>
      <c r="N2969" t="e">
        <f>_xlfn.XLOOKUP(Tabuľka9[[#This Row],[IČO]],#REF!,#REF!)</f>
        <v>#REF!</v>
      </c>
    </row>
    <row r="2970" spans="1:14" hidden="1" x14ac:dyDescent="0.35">
      <c r="A2970" t="s">
        <v>95</v>
      </c>
      <c r="B2970" t="s">
        <v>97</v>
      </c>
      <c r="C2970" t="s">
        <v>13</v>
      </c>
      <c r="E2970" s="10">
        <f>IF(COUNTIF(cis_DPH!$B$2:$B$84,B2970)&gt;0,D2970*1.1,IF(COUNTIF(cis_DPH!$B$85:$B$171,B2970)&gt;0,D2970*1.2,"chyba"))</f>
        <v>0</v>
      </c>
      <c r="G2970" s="16" t="e">
        <f>_xlfn.XLOOKUP(Tabuľka9[[#This Row],[položka]],#REF!,#REF!)</f>
        <v>#REF!</v>
      </c>
      <c r="I2970" s="15">
        <f>Tabuľka9[[#This Row],[Aktuálna cena v RZ s DPH]]*Tabuľka9[[#This Row],[Priemerný odber za mesiac]]</f>
        <v>0</v>
      </c>
      <c r="K2970" s="17" t="e">
        <f>Tabuľka9[[#This Row],[Cena za MJ s DPH]]*Tabuľka9[[#This Row],[Predpokladaný odber počas 6 mesiacov]]</f>
        <v>#REF!</v>
      </c>
      <c r="L2970" s="1">
        <v>648523</v>
      </c>
      <c r="M2970" t="e">
        <f>_xlfn.XLOOKUP(Tabuľka9[[#This Row],[IČO]],#REF!,#REF!)</f>
        <v>#REF!</v>
      </c>
      <c r="N2970" t="e">
        <f>_xlfn.XLOOKUP(Tabuľka9[[#This Row],[IČO]],#REF!,#REF!)</f>
        <v>#REF!</v>
      </c>
    </row>
    <row r="2971" spans="1:14" hidden="1" x14ac:dyDescent="0.35">
      <c r="A2971" t="s">
        <v>95</v>
      </c>
      <c r="B2971" t="s">
        <v>98</v>
      </c>
      <c r="C2971" t="s">
        <v>13</v>
      </c>
      <c r="D2971" s="9">
        <v>1.2</v>
      </c>
      <c r="E2971" s="10">
        <f>IF(COUNTIF(cis_DPH!$B$2:$B$84,B2971)&gt;0,D2971*1.1,IF(COUNTIF(cis_DPH!$B$85:$B$171,B2971)&gt;0,D2971*1.2,"chyba"))</f>
        <v>1.32</v>
      </c>
      <c r="G2971" s="16" t="e">
        <f>_xlfn.XLOOKUP(Tabuľka9[[#This Row],[položka]],#REF!,#REF!)</f>
        <v>#REF!</v>
      </c>
      <c r="H2971">
        <v>45</v>
      </c>
      <c r="I2971" s="15">
        <f>Tabuľka9[[#This Row],[Aktuálna cena v RZ s DPH]]*Tabuľka9[[#This Row],[Priemerný odber za mesiac]]</f>
        <v>59.400000000000006</v>
      </c>
      <c r="K2971" s="17" t="e">
        <f>Tabuľka9[[#This Row],[Cena za MJ s DPH]]*Tabuľka9[[#This Row],[Predpokladaný odber počas 6 mesiacov]]</f>
        <v>#REF!</v>
      </c>
      <c r="L2971" s="1">
        <v>648523</v>
      </c>
      <c r="M2971" t="e">
        <f>_xlfn.XLOOKUP(Tabuľka9[[#This Row],[IČO]],#REF!,#REF!)</f>
        <v>#REF!</v>
      </c>
      <c r="N2971" t="e">
        <f>_xlfn.XLOOKUP(Tabuľka9[[#This Row],[IČO]],#REF!,#REF!)</f>
        <v>#REF!</v>
      </c>
    </row>
    <row r="2972" spans="1:14" hidden="1" x14ac:dyDescent="0.35">
      <c r="A2972" t="s">
        <v>95</v>
      </c>
      <c r="B2972" t="s">
        <v>99</v>
      </c>
      <c r="C2972" t="s">
        <v>13</v>
      </c>
      <c r="E2972" s="10">
        <f>IF(COUNTIF(cis_DPH!$B$2:$B$84,B2972)&gt;0,D2972*1.1,IF(COUNTIF(cis_DPH!$B$85:$B$171,B2972)&gt;0,D2972*1.2,"chyba"))</f>
        <v>0</v>
      </c>
      <c r="G2972" s="16" t="e">
        <f>_xlfn.XLOOKUP(Tabuľka9[[#This Row],[položka]],#REF!,#REF!)</f>
        <v>#REF!</v>
      </c>
      <c r="I2972" s="15">
        <f>Tabuľka9[[#This Row],[Aktuálna cena v RZ s DPH]]*Tabuľka9[[#This Row],[Priemerný odber za mesiac]]</f>
        <v>0</v>
      </c>
      <c r="K2972" s="17" t="e">
        <f>Tabuľka9[[#This Row],[Cena za MJ s DPH]]*Tabuľka9[[#This Row],[Predpokladaný odber počas 6 mesiacov]]</f>
        <v>#REF!</v>
      </c>
      <c r="L2972" s="1">
        <v>648523</v>
      </c>
      <c r="M2972" t="e">
        <f>_xlfn.XLOOKUP(Tabuľka9[[#This Row],[IČO]],#REF!,#REF!)</f>
        <v>#REF!</v>
      </c>
      <c r="N2972" t="e">
        <f>_xlfn.XLOOKUP(Tabuľka9[[#This Row],[IČO]],#REF!,#REF!)</f>
        <v>#REF!</v>
      </c>
    </row>
    <row r="2973" spans="1:14" hidden="1" x14ac:dyDescent="0.35">
      <c r="A2973" t="s">
        <v>95</v>
      </c>
      <c r="B2973" t="s">
        <v>100</v>
      </c>
      <c r="C2973" t="s">
        <v>13</v>
      </c>
      <c r="E2973" s="10">
        <f>IF(COUNTIF(cis_DPH!$B$2:$B$84,B2973)&gt;0,D2973*1.1,IF(COUNTIF(cis_DPH!$B$85:$B$171,B2973)&gt;0,D2973*1.2,"chyba"))</f>
        <v>0</v>
      </c>
      <c r="G2973" s="16" t="e">
        <f>_xlfn.XLOOKUP(Tabuľka9[[#This Row],[položka]],#REF!,#REF!)</f>
        <v>#REF!</v>
      </c>
      <c r="I2973" s="15">
        <f>Tabuľka9[[#This Row],[Aktuálna cena v RZ s DPH]]*Tabuľka9[[#This Row],[Priemerný odber za mesiac]]</f>
        <v>0</v>
      </c>
      <c r="K2973" s="17" t="e">
        <f>Tabuľka9[[#This Row],[Cena za MJ s DPH]]*Tabuľka9[[#This Row],[Predpokladaný odber počas 6 mesiacov]]</f>
        <v>#REF!</v>
      </c>
      <c r="L2973" s="1">
        <v>648523</v>
      </c>
      <c r="M2973" t="e">
        <f>_xlfn.XLOOKUP(Tabuľka9[[#This Row],[IČO]],#REF!,#REF!)</f>
        <v>#REF!</v>
      </c>
      <c r="N2973" t="e">
        <f>_xlfn.XLOOKUP(Tabuľka9[[#This Row],[IČO]],#REF!,#REF!)</f>
        <v>#REF!</v>
      </c>
    </row>
    <row r="2974" spans="1:14" hidden="1" x14ac:dyDescent="0.35">
      <c r="A2974" t="s">
        <v>95</v>
      </c>
      <c r="B2974" t="s">
        <v>101</v>
      </c>
      <c r="C2974" t="s">
        <v>13</v>
      </c>
      <c r="E2974" s="10">
        <f>IF(COUNTIF(cis_DPH!$B$2:$B$84,B2974)&gt;0,D2974*1.1,IF(COUNTIF(cis_DPH!$B$85:$B$171,B2974)&gt;0,D2974*1.2,"chyba"))</f>
        <v>0</v>
      </c>
      <c r="G2974" s="16" t="e">
        <f>_xlfn.XLOOKUP(Tabuľka9[[#This Row],[položka]],#REF!,#REF!)</f>
        <v>#REF!</v>
      </c>
      <c r="I2974" s="15">
        <f>Tabuľka9[[#This Row],[Aktuálna cena v RZ s DPH]]*Tabuľka9[[#This Row],[Priemerný odber za mesiac]]</f>
        <v>0</v>
      </c>
      <c r="K2974" s="17" t="e">
        <f>Tabuľka9[[#This Row],[Cena za MJ s DPH]]*Tabuľka9[[#This Row],[Predpokladaný odber počas 6 mesiacov]]</f>
        <v>#REF!</v>
      </c>
      <c r="L2974" s="1">
        <v>648523</v>
      </c>
      <c r="M2974" t="e">
        <f>_xlfn.XLOOKUP(Tabuľka9[[#This Row],[IČO]],#REF!,#REF!)</f>
        <v>#REF!</v>
      </c>
      <c r="N2974" t="e">
        <f>_xlfn.XLOOKUP(Tabuľka9[[#This Row],[IČO]],#REF!,#REF!)</f>
        <v>#REF!</v>
      </c>
    </row>
    <row r="2975" spans="1:14" hidden="1" x14ac:dyDescent="0.35">
      <c r="A2975" t="s">
        <v>95</v>
      </c>
      <c r="B2975" t="s">
        <v>102</v>
      </c>
      <c r="C2975" t="s">
        <v>48</v>
      </c>
      <c r="E2975" s="10">
        <f>IF(COUNTIF(cis_DPH!$B$2:$B$84,B2975)&gt;0,D2975*1.1,IF(COUNTIF(cis_DPH!$B$85:$B$171,B2975)&gt;0,D2975*1.2,"chyba"))</f>
        <v>0</v>
      </c>
      <c r="G2975" s="16" t="e">
        <f>_xlfn.XLOOKUP(Tabuľka9[[#This Row],[položka]],#REF!,#REF!)</f>
        <v>#REF!</v>
      </c>
      <c r="I2975" s="15">
        <f>Tabuľka9[[#This Row],[Aktuálna cena v RZ s DPH]]*Tabuľka9[[#This Row],[Priemerný odber za mesiac]]</f>
        <v>0</v>
      </c>
      <c r="K2975" s="17" t="e">
        <f>Tabuľka9[[#This Row],[Cena za MJ s DPH]]*Tabuľka9[[#This Row],[Predpokladaný odber počas 6 mesiacov]]</f>
        <v>#REF!</v>
      </c>
      <c r="L2975" s="1">
        <v>648523</v>
      </c>
      <c r="M2975" t="e">
        <f>_xlfn.XLOOKUP(Tabuľka9[[#This Row],[IČO]],#REF!,#REF!)</f>
        <v>#REF!</v>
      </c>
      <c r="N2975" t="e">
        <f>_xlfn.XLOOKUP(Tabuľka9[[#This Row],[IČO]],#REF!,#REF!)</f>
        <v>#REF!</v>
      </c>
    </row>
    <row r="2976" spans="1:14" hidden="1" x14ac:dyDescent="0.35">
      <c r="A2976" t="s">
        <v>95</v>
      </c>
      <c r="B2976" t="s">
        <v>103</v>
      </c>
      <c r="C2976" t="s">
        <v>13</v>
      </c>
      <c r="E2976" s="10">
        <f>IF(COUNTIF(cis_DPH!$B$2:$B$84,B2976)&gt;0,D2976*1.1,IF(COUNTIF(cis_DPH!$B$85:$B$171,B2976)&gt;0,D2976*1.2,"chyba"))</f>
        <v>0</v>
      </c>
      <c r="G2976" s="16" t="e">
        <f>_xlfn.XLOOKUP(Tabuľka9[[#This Row],[položka]],#REF!,#REF!)</f>
        <v>#REF!</v>
      </c>
      <c r="I2976" s="15">
        <f>Tabuľka9[[#This Row],[Aktuálna cena v RZ s DPH]]*Tabuľka9[[#This Row],[Priemerný odber za mesiac]]</f>
        <v>0</v>
      </c>
      <c r="K2976" s="17" t="e">
        <f>Tabuľka9[[#This Row],[Cena za MJ s DPH]]*Tabuľka9[[#This Row],[Predpokladaný odber počas 6 mesiacov]]</f>
        <v>#REF!</v>
      </c>
      <c r="L2976" s="1">
        <v>648523</v>
      </c>
      <c r="M2976" t="e">
        <f>_xlfn.XLOOKUP(Tabuľka9[[#This Row],[IČO]],#REF!,#REF!)</f>
        <v>#REF!</v>
      </c>
      <c r="N2976" t="e">
        <f>_xlfn.XLOOKUP(Tabuľka9[[#This Row],[IČO]],#REF!,#REF!)</f>
        <v>#REF!</v>
      </c>
    </row>
    <row r="2977" spans="1:14" hidden="1" x14ac:dyDescent="0.35">
      <c r="A2977" t="s">
        <v>95</v>
      </c>
      <c r="B2977" t="s">
        <v>104</v>
      </c>
      <c r="C2977" t="s">
        <v>48</v>
      </c>
      <c r="E2977" s="10">
        <f>IF(COUNTIF(cis_DPH!$B$2:$B$84,B2977)&gt;0,D2977*1.1,IF(COUNTIF(cis_DPH!$B$85:$B$171,B2977)&gt;0,D2977*1.2,"chyba"))</f>
        <v>0</v>
      </c>
      <c r="G2977" s="16" t="e">
        <f>_xlfn.XLOOKUP(Tabuľka9[[#This Row],[položka]],#REF!,#REF!)</f>
        <v>#REF!</v>
      </c>
      <c r="I2977" s="15">
        <f>Tabuľka9[[#This Row],[Aktuálna cena v RZ s DPH]]*Tabuľka9[[#This Row],[Priemerný odber za mesiac]]</f>
        <v>0</v>
      </c>
      <c r="K2977" s="17" t="e">
        <f>Tabuľka9[[#This Row],[Cena za MJ s DPH]]*Tabuľka9[[#This Row],[Predpokladaný odber počas 6 mesiacov]]</f>
        <v>#REF!</v>
      </c>
      <c r="L2977" s="1">
        <v>648523</v>
      </c>
      <c r="M2977" t="e">
        <f>_xlfn.XLOOKUP(Tabuľka9[[#This Row],[IČO]],#REF!,#REF!)</f>
        <v>#REF!</v>
      </c>
      <c r="N2977" t="e">
        <f>_xlfn.XLOOKUP(Tabuľka9[[#This Row],[IČO]],#REF!,#REF!)</f>
        <v>#REF!</v>
      </c>
    </row>
    <row r="2978" spans="1:14" hidden="1" x14ac:dyDescent="0.35">
      <c r="A2978" t="s">
        <v>95</v>
      </c>
      <c r="B2978" t="s">
        <v>105</v>
      </c>
      <c r="C2978" t="s">
        <v>13</v>
      </c>
      <c r="E2978" s="10">
        <f>IF(COUNTIF(cis_DPH!$B$2:$B$84,B2978)&gt;0,D2978*1.1,IF(COUNTIF(cis_DPH!$B$85:$B$171,B2978)&gt;0,D2978*1.2,"chyba"))</f>
        <v>0</v>
      </c>
      <c r="G2978" s="16" t="e">
        <f>_xlfn.XLOOKUP(Tabuľka9[[#This Row],[položka]],#REF!,#REF!)</f>
        <v>#REF!</v>
      </c>
      <c r="I2978" s="15">
        <f>Tabuľka9[[#This Row],[Aktuálna cena v RZ s DPH]]*Tabuľka9[[#This Row],[Priemerný odber za mesiac]]</f>
        <v>0</v>
      </c>
      <c r="K2978" s="17" t="e">
        <f>Tabuľka9[[#This Row],[Cena za MJ s DPH]]*Tabuľka9[[#This Row],[Predpokladaný odber počas 6 mesiacov]]</f>
        <v>#REF!</v>
      </c>
      <c r="L2978" s="1">
        <v>648523</v>
      </c>
      <c r="M2978" t="e">
        <f>_xlfn.XLOOKUP(Tabuľka9[[#This Row],[IČO]],#REF!,#REF!)</f>
        <v>#REF!</v>
      </c>
      <c r="N2978" t="e">
        <f>_xlfn.XLOOKUP(Tabuľka9[[#This Row],[IČO]],#REF!,#REF!)</f>
        <v>#REF!</v>
      </c>
    </row>
    <row r="2979" spans="1:14" hidden="1" x14ac:dyDescent="0.35">
      <c r="A2979" t="s">
        <v>95</v>
      </c>
      <c r="B2979" t="s">
        <v>106</v>
      </c>
      <c r="C2979" t="s">
        <v>13</v>
      </c>
      <c r="E2979" s="10">
        <f>IF(COUNTIF(cis_DPH!$B$2:$B$84,B2979)&gt;0,D2979*1.1,IF(COUNTIF(cis_DPH!$B$85:$B$171,B2979)&gt;0,D2979*1.2,"chyba"))</f>
        <v>0</v>
      </c>
      <c r="G2979" s="16" t="e">
        <f>_xlfn.XLOOKUP(Tabuľka9[[#This Row],[položka]],#REF!,#REF!)</f>
        <v>#REF!</v>
      </c>
      <c r="I2979" s="15">
        <f>Tabuľka9[[#This Row],[Aktuálna cena v RZ s DPH]]*Tabuľka9[[#This Row],[Priemerný odber za mesiac]]</f>
        <v>0</v>
      </c>
      <c r="K2979" s="17" t="e">
        <f>Tabuľka9[[#This Row],[Cena za MJ s DPH]]*Tabuľka9[[#This Row],[Predpokladaný odber počas 6 mesiacov]]</f>
        <v>#REF!</v>
      </c>
      <c r="L2979" s="1">
        <v>648523</v>
      </c>
      <c r="M2979" t="e">
        <f>_xlfn.XLOOKUP(Tabuľka9[[#This Row],[IČO]],#REF!,#REF!)</f>
        <v>#REF!</v>
      </c>
      <c r="N2979" t="e">
        <f>_xlfn.XLOOKUP(Tabuľka9[[#This Row],[IČO]],#REF!,#REF!)</f>
        <v>#REF!</v>
      </c>
    </row>
    <row r="2980" spans="1:14" hidden="1" x14ac:dyDescent="0.35">
      <c r="A2980" t="s">
        <v>93</v>
      </c>
      <c r="B2980" t="s">
        <v>107</v>
      </c>
      <c r="C2980" t="s">
        <v>48</v>
      </c>
      <c r="E2980" s="10">
        <f>IF(COUNTIF(cis_DPH!$B$2:$B$84,B2980)&gt;0,D2980*1.1,IF(COUNTIF(cis_DPH!$B$85:$B$171,B2980)&gt;0,D2980*1.2,"chyba"))</f>
        <v>0</v>
      </c>
      <c r="G2980" s="16" t="e">
        <f>_xlfn.XLOOKUP(Tabuľka9[[#This Row],[položka]],#REF!,#REF!)</f>
        <v>#REF!</v>
      </c>
      <c r="I2980" s="15">
        <f>Tabuľka9[[#This Row],[Aktuálna cena v RZ s DPH]]*Tabuľka9[[#This Row],[Priemerný odber za mesiac]]</f>
        <v>0</v>
      </c>
      <c r="K2980" s="17" t="e">
        <f>Tabuľka9[[#This Row],[Cena za MJ s DPH]]*Tabuľka9[[#This Row],[Predpokladaný odber počas 6 mesiacov]]</f>
        <v>#REF!</v>
      </c>
      <c r="L2980" s="1">
        <v>648523</v>
      </c>
      <c r="M2980" t="e">
        <f>_xlfn.XLOOKUP(Tabuľka9[[#This Row],[IČO]],#REF!,#REF!)</f>
        <v>#REF!</v>
      </c>
      <c r="N2980" t="e">
        <f>_xlfn.XLOOKUP(Tabuľka9[[#This Row],[IČO]],#REF!,#REF!)</f>
        <v>#REF!</v>
      </c>
    </row>
    <row r="2981" spans="1:14" hidden="1" x14ac:dyDescent="0.35">
      <c r="A2981" t="s">
        <v>95</v>
      </c>
      <c r="B2981" t="s">
        <v>108</v>
      </c>
      <c r="C2981" t="s">
        <v>13</v>
      </c>
      <c r="E2981" s="10">
        <f>IF(COUNTIF(cis_DPH!$B$2:$B$84,B2981)&gt;0,D2981*1.1,IF(COUNTIF(cis_DPH!$B$85:$B$171,B2981)&gt;0,D2981*1.2,"chyba"))</f>
        <v>0</v>
      </c>
      <c r="G2981" s="16" t="e">
        <f>_xlfn.XLOOKUP(Tabuľka9[[#This Row],[položka]],#REF!,#REF!)</f>
        <v>#REF!</v>
      </c>
      <c r="I2981" s="15">
        <f>Tabuľka9[[#This Row],[Aktuálna cena v RZ s DPH]]*Tabuľka9[[#This Row],[Priemerný odber za mesiac]]</f>
        <v>0</v>
      </c>
      <c r="K2981" s="17" t="e">
        <f>Tabuľka9[[#This Row],[Cena za MJ s DPH]]*Tabuľka9[[#This Row],[Predpokladaný odber počas 6 mesiacov]]</f>
        <v>#REF!</v>
      </c>
      <c r="L2981" s="1">
        <v>648523</v>
      </c>
      <c r="M2981" t="e">
        <f>_xlfn.XLOOKUP(Tabuľka9[[#This Row],[IČO]],#REF!,#REF!)</f>
        <v>#REF!</v>
      </c>
      <c r="N2981" t="e">
        <f>_xlfn.XLOOKUP(Tabuľka9[[#This Row],[IČO]],#REF!,#REF!)</f>
        <v>#REF!</v>
      </c>
    </row>
    <row r="2982" spans="1:14" hidden="1" x14ac:dyDescent="0.35">
      <c r="A2982" t="s">
        <v>95</v>
      </c>
      <c r="B2982" t="s">
        <v>109</v>
      </c>
      <c r="C2982" t="s">
        <v>13</v>
      </c>
      <c r="E2982" s="10">
        <f>IF(COUNTIF(cis_DPH!$B$2:$B$84,B2982)&gt;0,D2982*1.1,IF(COUNTIF(cis_DPH!$B$85:$B$171,B2982)&gt;0,D2982*1.2,"chyba"))</f>
        <v>0</v>
      </c>
      <c r="G2982" s="16" t="e">
        <f>_xlfn.XLOOKUP(Tabuľka9[[#This Row],[položka]],#REF!,#REF!)</f>
        <v>#REF!</v>
      </c>
      <c r="I2982" s="15">
        <f>Tabuľka9[[#This Row],[Aktuálna cena v RZ s DPH]]*Tabuľka9[[#This Row],[Priemerný odber za mesiac]]</f>
        <v>0</v>
      </c>
      <c r="K2982" s="17" t="e">
        <f>Tabuľka9[[#This Row],[Cena za MJ s DPH]]*Tabuľka9[[#This Row],[Predpokladaný odber počas 6 mesiacov]]</f>
        <v>#REF!</v>
      </c>
      <c r="L2982" s="1">
        <v>648523</v>
      </c>
      <c r="M2982" t="e">
        <f>_xlfn.XLOOKUP(Tabuľka9[[#This Row],[IČO]],#REF!,#REF!)</f>
        <v>#REF!</v>
      </c>
      <c r="N2982" t="e">
        <f>_xlfn.XLOOKUP(Tabuľka9[[#This Row],[IČO]],#REF!,#REF!)</f>
        <v>#REF!</v>
      </c>
    </row>
    <row r="2983" spans="1:14" hidden="1" x14ac:dyDescent="0.35">
      <c r="A2983" t="s">
        <v>95</v>
      </c>
      <c r="B2983" t="s">
        <v>110</v>
      </c>
      <c r="C2983" t="s">
        <v>13</v>
      </c>
      <c r="D2983" s="9">
        <v>1.1000000000000001</v>
      </c>
      <c r="E2983" s="10">
        <f>IF(COUNTIF(cis_DPH!$B$2:$B$84,B2983)&gt;0,D2983*1.1,IF(COUNTIF(cis_DPH!$B$85:$B$171,B2983)&gt;0,D2983*1.2,"chyba"))</f>
        <v>1.2100000000000002</v>
      </c>
      <c r="G2983" s="16" t="e">
        <f>_xlfn.XLOOKUP(Tabuľka9[[#This Row],[položka]],#REF!,#REF!)</f>
        <v>#REF!</v>
      </c>
      <c r="H2983">
        <v>10</v>
      </c>
      <c r="I2983" s="15">
        <f>Tabuľka9[[#This Row],[Aktuálna cena v RZ s DPH]]*Tabuľka9[[#This Row],[Priemerný odber za mesiac]]</f>
        <v>12.100000000000001</v>
      </c>
      <c r="K2983" s="17" t="e">
        <f>Tabuľka9[[#This Row],[Cena za MJ s DPH]]*Tabuľka9[[#This Row],[Predpokladaný odber počas 6 mesiacov]]</f>
        <v>#REF!</v>
      </c>
      <c r="L2983" s="1">
        <v>648523</v>
      </c>
      <c r="M2983" t="e">
        <f>_xlfn.XLOOKUP(Tabuľka9[[#This Row],[IČO]],#REF!,#REF!)</f>
        <v>#REF!</v>
      </c>
      <c r="N2983" t="e">
        <f>_xlfn.XLOOKUP(Tabuľka9[[#This Row],[IČO]],#REF!,#REF!)</f>
        <v>#REF!</v>
      </c>
    </row>
    <row r="2984" spans="1:14" hidden="1" x14ac:dyDescent="0.35">
      <c r="A2984" t="s">
        <v>95</v>
      </c>
      <c r="B2984" t="s">
        <v>111</v>
      </c>
      <c r="C2984" t="s">
        <v>13</v>
      </c>
      <c r="D2984" s="9">
        <v>6.8</v>
      </c>
      <c r="E2984" s="10">
        <f>IF(COUNTIF(cis_DPH!$B$2:$B$84,B2984)&gt;0,D2984*1.1,IF(COUNTIF(cis_DPH!$B$85:$B$171,B2984)&gt;0,D2984*1.2,"chyba"))</f>
        <v>7.48</v>
      </c>
      <c r="G2984" s="16" t="e">
        <f>_xlfn.XLOOKUP(Tabuľka9[[#This Row],[položka]],#REF!,#REF!)</f>
        <v>#REF!</v>
      </c>
      <c r="H2984">
        <v>8</v>
      </c>
      <c r="I2984" s="15">
        <f>Tabuľka9[[#This Row],[Aktuálna cena v RZ s DPH]]*Tabuľka9[[#This Row],[Priemerný odber za mesiac]]</f>
        <v>59.84</v>
      </c>
      <c r="J2984">
        <v>5</v>
      </c>
      <c r="K2984" s="17" t="e">
        <f>Tabuľka9[[#This Row],[Cena za MJ s DPH]]*Tabuľka9[[#This Row],[Predpokladaný odber počas 6 mesiacov]]</f>
        <v>#REF!</v>
      </c>
      <c r="L2984" s="1">
        <v>648523</v>
      </c>
      <c r="M2984" t="e">
        <f>_xlfn.XLOOKUP(Tabuľka9[[#This Row],[IČO]],#REF!,#REF!)</f>
        <v>#REF!</v>
      </c>
      <c r="N2984" t="e">
        <f>_xlfn.XLOOKUP(Tabuľka9[[#This Row],[IČO]],#REF!,#REF!)</f>
        <v>#REF!</v>
      </c>
    </row>
    <row r="2985" spans="1:14" hidden="1" x14ac:dyDescent="0.35">
      <c r="A2985" t="s">
        <v>95</v>
      </c>
      <c r="B2985" t="s">
        <v>112</v>
      </c>
      <c r="C2985" t="s">
        <v>48</v>
      </c>
      <c r="E2985" s="10">
        <f>IF(COUNTIF(cis_DPH!$B$2:$B$84,B2985)&gt;0,D2985*1.1,IF(COUNTIF(cis_DPH!$B$85:$B$171,B2985)&gt;0,D2985*1.2,"chyba"))</f>
        <v>0</v>
      </c>
      <c r="G2985" s="16" t="e">
        <f>_xlfn.XLOOKUP(Tabuľka9[[#This Row],[položka]],#REF!,#REF!)</f>
        <v>#REF!</v>
      </c>
      <c r="I2985" s="15">
        <f>Tabuľka9[[#This Row],[Aktuálna cena v RZ s DPH]]*Tabuľka9[[#This Row],[Priemerný odber za mesiac]]</f>
        <v>0</v>
      </c>
      <c r="K2985" s="17" t="e">
        <f>Tabuľka9[[#This Row],[Cena za MJ s DPH]]*Tabuľka9[[#This Row],[Predpokladaný odber počas 6 mesiacov]]</f>
        <v>#REF!</v>
      </c>
      <c r="L2985" s="1">
        <v>648523</v>
      </c>
      <c r="M2985" t="e">
        <f>_xlfn.XLOOKUP(Tabuľka9[[#This Row],[IČO]],#REF!,#REF!)</f>
        <v>#REF!</v>
      </c>
      <c r="N2985" t="e">
        <f>_xlfn.XLOOKUP(Tabuľka9[[#This Row],[IČO]],#REF!,#REF!)</f>
        <v>#REF!</v>
      </c>
    </row>
    <row r="2986" spans="1:14" hidden="1" x14ac:dyDescent="0.35">
      <c r="A2986" t="s">
        <v>95</v>
      </c>
      <c r="B2986" t="s">
        <v>113</v>
      </c>
      <c r="C2986" t="s">
        <v>13</v>
      </c>
      <c r="D2986" s="9">
        <v>4.3</v>
      </c>
      <c r="E2986" s="10">
        <f>IF(COUNTIF(cis_DPH!$B$2:$B$84,B2986)&gt;0,D2986*1.1,IF(COUNTIF(cis_DPH!$B$85:$B$171,B2986)&gt;0,D2986*1.2,"chyba"))</f>
        <v>4.7300000000000004</v>
      </c>
      <c r="G2986" s="16" t="e">
        <f>_xlfn.XLOOKUP(Tabuľka9[[#This Row],[položka]],#REF!,#REF!)</f>
        <v>#REF!</v>
      </c>
      <c r="H2986">
        <v>9</v>
      </c>
      <c r="I2986" s="15">
        <f>Tabuľka9[[#This Row],[Aktuálna cena v RZ s DPH]]*Tabuľka9[[#This Row],[Priemerný odber za mesiac]]</f>
        <v>42.570000000000007</v>
      </c>
      <c r="K2986" s="17" t="e">
        <f>Tabuľka9[[#This Row],[Cena za MJ s DPH]]*Tabuľka9[[#This Row],[Predpokladaný odber počas 6 mesiacov]]</f>
        <v>#REF!</v>
      </c>
      <c r="L2986" s="1">
        <v>648523</v>
      </c>
      <c r="M2986" t="e">
        <f>_xlfn.XLOOKUP(Tabuľka9[[#This Row],[IČO]],#REF!,#REF!)</f>
        <v>#REF!</v>
      </c>
      <c r="N2986" t="e">
        <f>_xlfn.XLOOKUP(Tabuľka9[[#This Row],[IČO]],#REF!,#REF!)</f>
        <v>#REF!</v>
      </c>
    </row>
    <row r="2987" spans="1:14" hidden="1" x14ac:dyDescent="0.35">
      <c r="A2987" t="s">
        <v>95</v>
      </c>
      <c r="B2987" t="s">
        <v>114</v>
      </c>
      <c r="C2987" t="s">
        <v>13</v>
      </c>
      <c r="E2987" s="10">
        <f>IF(COUNTIF(cis_DPH!$B$2:$B$84,B2987)&gt;0,D2987*1.1,IF(COUNTIF(cis_DPH!$B$85:$B$171,B2987)&gt;0,D2987*1.2,"chyba"))</f>
        <v>0</v>
      </c>
      <c r="G2987" s="16" t="e">
        <f>_xlfn.XLOOKUP(Tabuľka9[[#This Row],[položka]],#REF!,#REF!)</f>
        <v>#REF!</v>
      </c>
      <c r="I2987" s="15">
        <f>Tabuľka9[[#This Row],[Aktuálna cena v RZ s DPH]]*Tabuľka9[[#This Row],[Priemerný odber za mesiac]]</f>
        <v>0</v>
      </c>
      <c r="K2987" s="17" t="e">
        <f>Tabuľka9[[#This Row],[Cena za MJ s DPH]]*Tabuľka9[[#This Row],[Predpokladaný odber počas 6 mesiacov]]</f>
        <v>#REF!</v>
      </c>
      <c r="L2987" s="1">
        <v>648523</v>
      </c>
      <c r="M2987" t="e">
        <f>_xlfn.XLOOKUP(Tabuľka9[[#This Row],[IČO]],#REF!,#REF!)</f>
        <v>#REF!</v>
      </c>
      <c r="N2987" t="e">
        <f>_xlfn.XLOOKUP(Tabuľka9[[#This Row],[IČO]],#REF!,#REF!)</f>
        <v>#REF!</v>
      </c>
    </row>
    <row r="2988" spans="1:14" hidden="1" x14ac:dyDescent="0.35">
      <c r="A2988" t="s">
        <v>95</v>
      </c>
      <c r="B2988" t="s">
        <v>115</v>
      </c>
      <c r="C2988" t="s">
        <v>13</v>
      </c>
      <c r="D2988" s="9">
        <v>2.2999999999999998</v>
      </c>
      <c r="E2988" s="10">
        <f>IF(COUNTIF(cis_DPH!$B$2:$B$84,B2988)&gt;0,D2988*1.1,IF(COUNTIF(cis_DPH!$B$85:$B$171,B2988)&gt;0,D2988*1.2,"chyba"))</f>
        <v>2.5299999999999998</v>
      </c>
      <c r="G2988" s="16" t="e">
        <f>_xlfn.XLOOKUP(Tabuľka9[[#This Row],[položka]],#REF!,#REF!)</f>
        <v>#REF!</v>
      </c>
      <c r="H2988">
        <v>14</v>
      </c>
      <c r="I2988" s="15">
        <f>Tabuľka9[[#This Row],[Aktuálna cena v RZ s DPH]]*Tabuľka9[[#This Row],[Priemerný odber za mesiac]]</f>
        <v>35.419999999999995</v>
      </c>
      <c r="J2988">
        <v>5</v>
      </c>
      <c r="K2988" s="17" t="e">
        <f>Tabuľka9[[#This Row],[Cena za MJ s DPH]]*Tabuľka9[[#This Row],[Predpokladaný odber počas 6 mesiacov]]</f>
        <v>#REF!</v>
      </c>
      <c r="L2988" s="1">
        <v>648523</v>
      </c>
      <c r="M2988" t="e">
        <f>_xlfn.XLOOKUP(Tabuľka9[[#This Row],[IČO]],#REF!,#REF!)</f>
        <v>#REF!</v>
      </c>
      <c r="N2988" t="e">
        <f>_xlfn.XLOOKUP(Tabuľka9[[#This Row],[IČO]],#REF!,#REF!)</f>
        <v>#REF!</v>
      </c>
    </row>
    <row r="2989" spans="1:14" hidden="1" x14ac:dyDescent="0.35">
      <c r="A2989" t="s">
        <v>95</v>
      </c>
      <c r="B2989" t="s">
        <v>116</v>
      </c>
      <c r="C2989" t="s">
        <v>13</v>
      </c>
      <c r="E2989" s="10">
        <f>IF(COUNTIF(cis_DPH!$B$2:$B$84,B2989)&gt;0,D2989*1.1,IF(COUNTIF(cis_DPH!$B$85:$B$171,B2989)&gt;0,D2989*1.2,"chyba"))</f>
        <v>0</v>
      </c>
      <c r="G2989" s="16" t="e">
        <f>_xlfn.XLOOKUP(Tabuľka9[[#This Row],[položka]],#REF!,#REF!)</f>
        <v>#REF!</v>
      </c>
      <c r="I2989" s="15">
        <f>Tabuľka9[[#This Row],[Aktuálna cena v RZ s DPH]]*Tabuľka9[[#This Row],[Priemerný odber za mesiac]]</f>
        <v>0</v>
      </c>
      <c r="K2989" s="17" t="e">
        <f>Tabuľka9[[#This Row],[Cena za MJ s DPH]]*Tabuľka9[[#This Row],[Predpokladaný odber počas 6 mesiacov]]</f>
        <v>#REF!</v>
      </c>
      <c r="L2989" s="1">
        <v>648523</v>
      </c>
      <c r="M2989" t="e">
        <f>_xlfn.XLOOKUP(Tabuľka9[[#This Row],[IČO]],#REF!,#REF!)</f>
        <v>#REF!</v>
      </c>
      <c r="N2989" t="e">
        <f>_xlfn.XLOOKUP(Tabuľka9[[#This Row],[IČO]],#REF!,#REF!)</f>
        <v>#REF!</v>
      </c>
    </row>
    <row r="2990" spans="1:14" hidden="1" x14ac:dyDescent="0.35">
      <c r="A2990" t="s">
        <v>84</v>
      </c>
      <c r="B2990" t="s">
        <v>117</v>
      </c>
      <c r="C2990" t="s">
        <v>13</v>
      </c>
      <c r="E2990" s="10">
        <f>IF(COUNTIF(cis_DPH!$B$2:$B$84,B2990)&gt;0,D2990*1.1,IF(COUNTIF(cis_DPH!$B$85:$B$171,B2990)&gt;0,D2990*1.2,"chyba"))</f>
        <v>0</v>
      </c>
      <c r="G2990" s="16" t="e">
        <f>_xlfn.XLOOKUP(Tabuľka9[[#This Row],[položka]],#REF!,#REF!)</f>
        <v>#REF!</v>
      </c>
      <c r="I2990" s="15">
        <f>Tabuľka9[[#This Row],[Aktuálna cena v RZ s DPH]]*Tabuľka9[[#This Row],[Priemerný odber za mesiac]]</f>
        <v>0</v>
      </c>
      <c r="K2990" s="17" t="e">
        <f>Tabuľka9[[#This Row],[Cena za MJ s DPH]]*Tabuľka9[[#This Row],[Predpokladaný odber počas 6 mesiacov]]</f>
        <v>#REF!</v>
      </c>
      <c r="L2990" s="1">
        <v>648523</v>
      </c>
      <c r="M2990" t="e">
        <f>_xlfn.XLOOKUP(Tabuľka9[[#This Row],[IČO]],#REF!,#REF!)</f>
        <v>#REF!</v>
      </c>
      <c r="N2990" t="e">
        <f>_xlfn.XLOOKUP(Tabuľka9[[#This Row],[IČO]],#REF!,#REF!)</f>
        <v>#REF!</v>
      </c>
    </row>
    <row r="2991" spans="1:14" hidden="1" x14ac:dyDescent="0.35">
      <c r="A2991" t="s">
        <v>84</v>
      </c>
      <c r="B2991" t="s">
        <v>118</v>
      </c>
      <c r="C2991" t="s">
        <v>13</v>
      </c>
      <c r="E2991" s="10">
        <f>IF(COUNTIF(cis_DPH!$B$2:$B$84,B2991)&gt;0,D2991*1.1,IF(COUNTIF(cis_DPH!$B$85:$B$171,B2991)&gt;0,D2991*1.2,"chyba"))</f>
        <v>0</v>
      </c>
      <c r="G2991" s="16" t="e">
        <f>_xlfn.XLOOKUP(Tabuľka9[[#This Row],[položka]],#REF!,#REF!)</f>
        <v>#REF!</v>
      </c>
      <c r="I2991" s="15">
        <f>Tabuľka9[[#This Row],[Aktuálna cena v RZ s DPH]]*Tabuľka9[[#This Row],[Priemerný odber za mesiac]]</f>
        <v>0</v>
      </c>
      <c r="K2991" s="17" t="e">
        <f>Tabuľka9[[#This Row],[Cena za MJ s DPH]]*Tabuľka9[[#This Row],[Predpokladaný odber počas 6 mesiacov]]</f>
        <v>#REF!</v>
      </c>
      <c r="L2991" s="1">
        <v>648523</v>
      </c>
      <c r="M2991" t="e">
        <f>_xlfn.XLOOKUP(Tabuľka9[[#This Row],[IČO]],#REF!,#REF!)</f>
        <v>#REF!</v>
      </c>
      <c r="N2991" t="e">
        <f>_xlfn.XLOOKUP(Tabuľka9[[#This Row],[IČO]],#REF!,#REF!)</f>
        <v>#REF!</v>
      </c>
    </row>
    <row r="2992" spans="1:14" hidden="1" x14ac:dyDescent="0.35">
      <c r="A2992" t="s">
        <v>84</v>
      </c>
      <c r="B2992" t="s">
        <v>119</v>
      </c>
      <c r="C2992" t="s">
        <v>13</v>
      </c>
      <c r="D2992" s="9">
        <v>6.22</v>
      </c>
      <c r="E2992" s="10">
        <f>IF(COUNTIF(cis_DPH!$B$2:$B$84,B2992)&gt;0,D2992*1.1,IF(COUNTIF(cis_DPH!$B$85:$B$171,B2992)&gt;0,D2992*1.2,"chyba"))</f>
        <v>6.8420000000000005</v>
      </c>
      <c r="G2992" s="16" t="e">
        <f>_xlfn.XLOOKUP(Tabuľka9[[#This Row],[položka]],#REF!,#REF!)</f>
        <v>#REF!</v>
      </c>
      <c r="H2992">
        <v>8</v>
      </c>
      <c r="I2992" s="15">
        <f>Tabuľka9[[#This Row],[Aktuálna cena v RZ s DPH]]*Tabuľka9[[#This Row],[Priemerný odber za mesiac]]</f>
        <v>54.736000000000004</v>
      </c>
      <c r="K2992" s="17" t="e">
        <f>Tabuľka9[[#This Row],[Cena za MJ s DPH]]*Tabuľka9[[#This Row],[Predpokladaný odber počas 6 mesiacov]]</f>
        <v>#REF!</v>
      </c>
      <c r="L2992" s="1">
        <v>648523</v>
      </c>
      <c r="M2992" t="e">
        <f>_xlfn.XLOOKUP(Tabuľka9[[#This Row],[IČO]],#REF!,#REF!)</f>
        <v>#REF!</v>
      </c>
      <c r="N2992" t="e">
        <f>_xlfn.XLOOKUP(Tabuľka9[[#This Row],[IČO]],#REF!,#REF!)</f>
        <v>#REF!</v>
      </c>
    </row>
    <row r="2993" spans="1:14" hidden="1" x14ac:dyDescent="0.35">
      <c r="A2993" t="s">
        <v>84</v>
      </c>
      <c r="B2993" t="s">
        <v>120</v>
      </c>
      <c r="C2993" t="s">
        <v>13</v>
      </c>
      <c r="E2993" s="10">
        <f>IF(COUNTIF(cis_DPH!$B$2:$B$84,B2993)&gt;0,D2993*1.1,IF(COUNTIF(cis_DPH!$B$85:$B$171,B2993)&gt;0,D2993*1.2,"chyba"))</f>
        <v>0</v>
      </c>
      <c r="G2993" s="16" t="e">
        <f>_xlfn.XLOOKUP(Tabuľka9[[#This Row],[položka]],#REF!,#REF!)</f>
        <v>#REF!</v>
      </c>
      <c r="I2993" s="15">
        <f>Tabuľka9[[#This Row],[Aktuálna cena v RZ s DPH]]*Tabuľka9[[#This Row],[Priemerný odber za mesiac]]</f>
        <v>0</v>
      </c>
      <c r="K2993" s="17" t="e">
        <f>Tabuľka9[[#This Row],[Cena za MJ s DPH]]*Tabuľka9[[#This Row],[Predpokladaný odber počas 6 mesiacov]]</f>
        <v>#REF!</v>
      </c>
      <c r="L2993" s="1">
        <v>648523</v>
      </c>
      <c r="M2993" t="e">
        <f>_xlfn.XLOOKUP(Tabuľka9[[#This Row],[IČO]],#REF!,#REF!)</f>
        <v>#REF!</v>
      </c>
      <c r="N2993" t="e">
        <f>_xlfn.XLOOKUP(Tabuľka9[[#This Row],[IČO]],#REF!,#REF!)</f>
        <v>#REF!</v>
      </c>
    </row>
    <row r="2994" spans="1:14" hidden="1" x14ac:dyDescent="0.35">
      <c r="A2994" t="s">
        <v>84</v>
      </c>
      <c r="B2994" t="s">
        <v>121</v>
      </c>
      <c r="C2994" t="s">
        <v>13</v>
      </c>
      <c r="E2994" s="10">
        <f>IF(COUNTIF(cis_DPH!$B$2:$B$84,B2994)&gt;0,D2994*1.1,IF(COUNTIF(cis_DPH!$B$85:$B$171,B2994)&gt;0,D2994*1.2,"chyba"))</f>
        <v>0</v>
      </c>
      <c r="G2994" s="16" t="e">
        <f>_xlfn.XLOOKUP(Tabuľka9[[#This Row],[položka]],#REF!,#REF!)</f>
        <v>#REF!</v>
      </c>
      <c r="I2994" s="15">
        <f>Tabuľka9[[#This Row],[Aktuálna cena v RZ s DPH]]*Tabuľka9[[#This Row],[Priemerný odber za mesiac]]</f>
        <v>0</v>
      </c>
      <c r="K2994" s="17" t="e">
        <f>Tabuľka9[[#This Row],[Cena za MJ s DPH]]*Tabuľka9[[#This Row],[Predpokladaný odber počas 6 mesiacov]]</f>
        <v>#REF!</v>
      </c>
      <c r="L2994" s="1">
        <v>648523</v>
      </c>
      <c r="M2994" t="e">
        <f>_xlfn.XLOOKUP(Tabuľka9[[#This Row],[IČO]],#REF!,#REF!)</f>
        <v>#REF!</v>
      </c>
      <c r="N2994" t="e">
        <f>_xlfn.XLOOKUP(Tabuľka9[[#This Row],[IČO]],#REF!,#REF!)</f>
        <v>#REF!</v>
      </c>
    </row>
    <row r="2995" spans="1:14" hidden="1" x14ac:dyDescent="0.35">
      <c r="A2995" t="s">
        <v>84</v>
      </c>
      <c r="B2995" t="s">
        <v>122</v>
      </c>
      <c r="C2995" t="s">
        <v>13</v>
      </c>
      <c r="E2995" s="10">
        <f>IF(COUNTIF(cis_DPH!$B$2:$B$84,B2995)&gt;0,D2995*1.1,IF(COUNTIF(cis_DPH!$B$85:$B$171,B2995)&gt;0,D2995*1.2,"chyba"))</f>
        <v>0</v>
      </c>
      <c r="G2995" s="16" t="e">
        <f>_xlfn.XLOOKUP(Tabuľka9[[#This Row],[položka]],#REF!,#REF!)</f>
        <v>#REF!</v>
      </c>
      <c r="I2995" s="15">
        <f>Tabuľka9[[#This Row],[Aktuálna cena v RZ s DPH]]*Tabuľka9[[#This Row],[Priemerný odber za mesiac]]</f>
        <v>0</v>
      </c>
      <c r="K2995" s="17" t="e">
        <f>Tabuľka9[[#This Row],[Cena za MJ s DPH]]*Tabuľka9[[#This Row],[Predpokladaný odber počas 6 mesiacov]]</f>
        <v>#REF!</v>
      </c>
      <c r="L2995" s="1">
        <v>648523</v>
      </c>
      <c r="M2995" t="e">
        <f>_xlfn.XLOOKUP(Tabuľka9[[#This Row],[IČO]],#REF!,#REF!)</f>
        <v>#REF!</v>
      </c>
      <c r="N2995" t="e">
        <f>_xlfn.XLOOKUP(Tabuľka9[[#This Row],[IČO]],#REF!,#REF!)</f>
        <v>#REF!</v>
      </c>
    </row>
    <row r="2996" spans="1:14" hidden="1" x14ac:dyDescent="0.35">
      <c r="A2996" t="s">
        <v>84</v>
      </c>
      <c r="B2996" t="s">
        <v>123</v>
      </c>
      <c r="C2996" t="s">
        <v>13</v>
      </c>
      <c r="D2996" s="9">
        <v>7.16</v>
      </c>
      <c r="E2996" s="10">
        <f>IF(COUNTIF(cis_DPH!$B$2:$B$84,B2996)&gt;0,D2996*1.1,IF(COUNTIF(cis_DPH!$B$85:$B$171,B2996)&gt;0,D2996*1.2,"chyba"))</f>
        <v>7.8760000000000012</v>
      </c>
      <c r="G2996" s="16" t="e">
        <f>_xlfn.XLOOKUP(Tabuľka9[[#This Row],[položka]],#REF!,#REF!)</f>
        <v>#REF!</v>
      </c>
      <c r="H2996">
        <v>24</v>
      </c>
      <c r="I2996" s="15">
        <f>Tabuľka9[[#This Row],[Aktuálna cena v RZ s DPH]]*Tabuľka9[[#This Row],[Priemerný odber za mesiac]]</f>
        <v>189.02400000000003</v>
      </c>
      <c r="K2996" s="17" t="e">
        <f>Tabuľka9[[#This Row],[Cena za MJ s DPH]]*Tabuľka9[[#This Row],[Predpokladaný odber počas 6 mesiacov]]</f>
        <v>#REF!</v>
      </c>
      <c r="L2996" s="1">
        <v>648523</v>
      </c>
      <c r="M2996" t="e">
        <f>_xlfn.XLOOKUP(Tabuľka9[[#This Row],[IČO]],#REF!,#REF!)</f>
        <v>#REF!</v>
      </c>
      <c r="N2996" t="e">
        <f>_xlfn.XLOOKUP(Tabuľka9[[#This Row],[IČO]],#REF!,#REF!)</f>
        <v>#REF!</v>
      </c>
    </row>
    <row r="2997" spans="1:14" hidden="1" x14ac:dyDescent="0.35">
      <c r="A2997" t="s">
        <v>84</v>
      </c>
      <c r="B2997" t="s">
        <v>124</v>
      </c>
      <c r="C2997" t="s">
        <v>13</v>
      </c>
      <c r="D2997" s="9">
        <v>9</v>
      </c>
      <c r="E2997" s="10">
        <f>IF(COUNTIF(cis_DPH!$B$2:$B$84,B2997)&gt;0,D2997*1.1,IF(COUNTIF(cis_DPH!$B$85:$B$171,B2997)&gt;0,D2997*1.2,"chyba"))</f>
        <v>9.9</v>
      </c>
      <c r="G2997" s="16" t="e">
        <f>_xlfn.XLOOKUP(Tabuľka9[[#This Row],[položka]],#REF!,#REF!)</f>
        <v>#REF!</v>
      </c>
      <c r="H2997">
        <v>2</v>
      </c>
      <c r="I2997" s="15">
        <f>Tabuľka9[[#This Row],[Aktuálna cena v RZ s DPH]]*Tabuľka9[[#This Row],[Priemerný odber za mesiac]]</f>
        <v>19.8</v>
      </c>
      <c r="K2997" s="17" t="e">
        <f>Tabuľka9[[#This Row],[Cena za MJ s DPH]]*Tabuľka9[[#This Row],[Predpokladaný odber počas 6 mesiacov]]</f>
        <v>#REF!</v>
      </c>
      <c r="L2997" s="1">
        <v>648523</v>
      </c>
      <c r="M2997" t="e">
        <f>_xlfn.XLOOKUP(Tabuľka9[[#This Row],[IČO]],#REF!,#REF!)</f>
        <v>#REF!</v>
      </c>
      <c r="N2997" t="e">
        <f>_xlfn.XLOOKUP(Tabuľka9[[#This Row],[IČO]],#REF!,#REF!)</f>
        <v>#REF!</v>
      </c>
    </row>
    <row r="2998" spans="1:14" hidden="1" x14ac:dyDescent="0.35">
      <c r="A2998" t="s">
        <v>125</v>
      </c>
      <c r="B2998" t="s">
        <v>126</v>
      </c>
      <c r="C2998" t="s">
        <v>13</v>
      </c>
      <c r="E2998" s="10">
        <f>IF(COUNTIF(cis_DPH!$B$2:$B$84,B2998)&gt;0,D2998*1.1,IF(COUNTIF(cis_DPH!$B$85:$B$171,B2998)&gt;0,D2998*1.2,"chyba"))</f>
        <v>0</v>
      </c>
      <c r="G2998" s="16" t="e">
        <f>_xlfn.XLOOKUP(Tabuľka9[[#This Row],[položka]],#REF!,#REF!)</f>
        <v>#REF!</v>
      </c>
      <c r="I2998" s="15">
        <f>Tabuľka9[[#This Row],[Aktuálna cena v RZ s DPH]]*Tabuľka9[[#This Row],[Priemerný odber za mesiac]]</f>
        <v>0</v>
      </c>
      <c r="K2998" s="17" t="e">
        <f>Tabuľka9[[#This Row],[Cena za MJ s DPH]]*Tabuľka9[[#This Row],[Predpokladaný odber počas 6 mesiacov]]</f>
        <v>#REF!</v>
      </c>
      <c r="L2998" s="1">
        <v>648523</v>
      </c>
      <c r="M2998" t="e">
        <f>_xlfn.XLOOKUP(Tabuľka9[[#This Row],[IČO]],#REF!,#REF!)</f>
        <v>#REF!</v>
      </c>
      <c r="N2998" t="e">
        <f>_xlfn.XLOOKUP(Tabuľka9[[#This Row],[IČO]],#REF!,#REF!)</f>
        <v>#REF!</v>
      </c>
    </row>
    <row r="2999" spans="1:14" hidden="1" x14ac:dyDescent="0.35">
      <c r="A2999" t="s">
        <v>125</v>
      </c>
      <c r="B2999" t="s">
        <v>127</v>
      </c>
      <c r="C2999" t="s">
        <v>13</v>
      </c>
      <c r="D2999" s="9">
        <v>2.0099999999999998</v>
      </c>
      <c r="E2999" s="10">
        <f>IF(COUNTIF(cis_DPH!$B$2:$B$84,B2999)&gt;0,D2999*1.1,IF(COUNTIF(cis_DPH!$B$85:$B$171,B2999)&gt;0,D2999*1.2,"chyba"))</f>
        <v>2.4119999999999995</v>
      </c>
      <c r="G2999" s="16" t="e">
        <f>_xlfn.XLOOKUP(Tabuľka9[[#This Row],[položka]],#REF!,#REF!)</f>
        <v>#REF!</v>
      </c>
      <c r="H2999">
        <v>6</v>
      </c>
      <c r="I2999" s="15">
        <f>Tabuľka9[[#This Row],[Aktuálna cena v RZ s DPH]]*Tabuľka9[[#This Row],[Priemerný odber za mesiac]]</f>
        <v>14.471999999999998</v>
      </c>
      <c r="K2999" s="17" t="e">
        <f>Tabuľka9[[#This Row],[Cena za MJ s DPH]]*Tabuľka9[[#This Row],[Predpokladaný odber počas 6 mesiacov]]</f>
        <v>#REF!</v>
      </c>
      <c r="L2999" s="1">
        <v>648523</v>
      </c>
      <c r="M2999" t="e">
        <f>_xlfn.XLOOKUP(Tabuľka9[[#This Row],[IČO]],#REF!,#REF!)</f>
        <v>#REF!</v>
      </c>
      <c r="N2999" t="e">
        <f>_xlfn.XLOOKUP(Tabuľka9[[#This Row],[IČO]],#REF!,#REF!)</f>
        <v>#REF!</v>
      </c>
    </row>
    <row r="3000" spans="1:14" hidden="1" x14ac:dyDescent="0.35">
      <c r="A3000" t="s">
        <v>125</v>
      </c>
      <c r="B3000" t="s">
        <v>128</v>
      </c>
      <c r="C3000" t="s">
        <v>13</v>
      </c>
      <c r="D3000" s="9">
        <v>2.56</v>
      </c>
      <c r="E3000" s="10">
        <f>IF(COUNTIF(cis_DPH!$B$2:$B$84,B3000)&gt;0,D3000*1.1,IF(COUNTIF(cis_DPH!$B$85:$B$171,B3000)&gt;0,D3000*1.2,"chyba"))</f>
        <v>3.0720000000000001</v>
      </c>
      <c r="G3000" s="16" t="e">
        <f>_xlfn.XLOOKUP(Tabuľka9[[#This Row],[položka]],#REF!,#REF!)</f>
        <v>#REF!</v>
      </c>
      <c r="H3000">
        <v>9</v>
      </c>
      <c r="I3000" s="15">
        <f>Tabuľka9[[#This Row],[Aktuálna cena v RZ s DPH]]*Tabuľka9[[#This Row],[Priemerný odber za mesiac]]</f>
        <v>27.648</v>
      </c>
      <c r="K3000" s="17" t="e">
        <f>Tabuľka9[[#This Row],[Cena za MJ s DPH]]*Tabuľka9[[#This Row],[Predpokladaný odber počas 6 mesiacov]]</f>
        <v>#REF!</v>
      </c>
      <c r="L3000" s="1">
        <v>648523</v>
      </c>
      <c r="M3000" t="e">
        <f>_xlfn.XLOOKUP(Tabuľka9[[#This Row],[IČO]],#REF!,#REF!)</f>
        <v>#REF!</v>
      </c>
      <c r="N3000" t="e">
        <f>_xlfn.XLOOKUP(Tabuľka9[[#This Row],[IČO]],#REF!,#REF!)</f>
        <v>#REF!</v>
      </c>
    </row>
    <row r="3001" spans="1:14" hidden="1" x14ac:dyDescent="0.35">
      <c r="A3001" t="s">
        <v>125</v>
      </c>
      <c r="B3001" t="s">
        <v>129</v>
      </c>
      <c r="C3001" t="s">
        <v>13</v>
      </c>
      <c r="D3001" s="9">
        <v>4.6100000000000003</v>
      </c>
      <c r="E3001" s="10">
        <f>IF(COUNTIF(cis_DPH!$B$2:$B$84,B3001)&gt;0,D3001*1.1,IF(COUNTIF(cis_DPH!$B$85:$B$171,B3001)&gt;0,D3001*1.2,"chyba"))</f>
        <v>5.532</v>
      </c>
      <c r="G3001" s="16" t="e">
        <f>_xlfn.XLOOKUP(Tabuľka9[[#This Row],[položka]],#REF!,#REF!)</f>
        <v>#REF!</v>
      </c>
      <c r="H3001">
        <v>2</v>
      </c>
      <c r="I3001" s="15">
        <f>Tabuľka9[[#This Row],[Aktuálna cena v RZ s DPH]]*Tabuľka9[[#This Row],[Priemerný odber za mesiac]]</f>
        <v>11.064</v>
      </c>
      <c r="K3001" s="17" t="e">
        <f>Tabuľka9[[#This Row],[Cena za MJ s DPH]]*Tabuľka9[[#This Row],[Predpokladaný odber počas 6 mesiacov]]</f>
        <v>#REF!</v>
      </c>
      <c r="L3001" s="1">
        <v>648523</v>
      </c>
      <c r="M3001" t="e">
        <f>_xlfn.XLOOKUP(Tabuľka9[[#This Row],[IČO]],#REF!,#REF!)</f>
        <v>#REF!</v>
      </c>
      <c r="N3001" t="e">
        <f>_xlfn.XLOOKUP(Tabuľka9[[#This Row],[IČO]],#REF!,#REF!)</f>
        <v>#REF!</v>
      </c>
    </row>
    <row r="3002" spans="1:14" hidden="1" x14ac:dyDescent="0.35">
      <c r="A3002" t="s">
        <v>125</v>
      </c>
      <c r="B3002" t="s">
        <v>130</v>
      </c>
      <c r="C3002" t="s">
        <v>13</v>
      </c>
      <c r="E3002" s="10">
        <f>IF(COUNTIF(cis_DPH!$B$2:$B$84,B3002)&gt;0,D3002*1.1,IF(COUNTIF(cis_DPH!$B$85:$B$171,B3002)&gt;0,D3002*1.2,"chyba"))</f>
        <v>0</v>
      </c>
      <c r="G3002" s="16" t="e">
        <f>_xlfn.XLOOKUP(Tabuľka9[[#This Row],[položka]],#REF!,#REF!)</f>
        <v>#REF!</v>
      </c>
      <c r="I3002" s="15">
        <f>Tabuľka9[[#This Row],[Aktuálna cena v RZ s DPH]]*Tabuľka9[[#This Row],[Priemerný odber za mesiac]]</f>
        <v>0</v>
      </c>
      <c r="K3002" s="17" t="e">
        <f>Tabuľka9[[#This Row],[Cena za MJ s DPH]]*Tabuľka9[[#This Row],[Predpokladaný odber počas 6 mesiacov]]</f>
        <v>#REF!</v>
      </c>
      <c r="L3002" s="1">
        <v>648523</v>
      </c>
      <c r="M3002" t="e">
        <f>_xlfn.XLOOKUP(Tabuľka9[[#This Row],[IČO]],#REF!,#REF!)</f>
        <v>#REF!</v>
      </c>
      <c r="N3002" t="e">
        <f>_xlfn.XLOOKUP(Tabuľka9[[#This Row],[IČO]],#REF!,#REF!)</f>
        <v>#REF!</v>
      </c>
    </row>
    <row r="3003" spans="1:14" hidden="1" x14ac:dyDescent="0.35">
      <c r="A3003" t="s">
        <v>125</v>
      </c>
      <c r="B3003" t="s">
        <v>131</v>
      </c>
      <c r="C3003" t="s">
        <v>13</v>
      </c>
      <c r="E3003" s="10">
        <f>IF(COUNTIF(cis_DPH!$B$2:$B$84,B3003)&gt;0,D3003*1.1,IF(COUNTIF(cis_DPH!$B$85:$B$171,B3003)&gt;0,D3003*1.2,"chyba"))</f>
        <v>0</v>
      </c>
      <c r="G3003" s="16" t="e">
        <f>_xlfn.XLOOKUP(Tabuľka9[[#This Row],[položka]],#REF!,#REF!)</f>
        <v>#REF!</v>
      </c>
      <c r="I3003" s="15">
        <f>Tabuľka9[[#This Row],[Aktuálna cena v RZ s DPH]]*Tabuľka9[[#This Row],[Priemerný odber za mesiac]]</f>
        <v>0</v>
      </c>
      <c r="K3003" s="17" t="e">
        <f>Tabuľka9[[#This Row],[Cena za MJ s DPH]]*Tabuľka9[[#This Row],[Predpokladaný odber počas 6 mesiacov]]</f>
        <v>#REF!</v>
      </c>
      <c r="L3003" s="1">
        <v>648523</v>
      </c>
      <c r="M3003" t="e">
        <f>_xlfn.XLOOKUP(Tabuľka9[[#This Row],[IČO]],#REF!,#REF!)</f>
        <v>#REF!</v>
      </c>
      <c r="N3003" t="e">
        <f>_xlfn.XLOOKUP(Tabuľka9[[#This Row],[IČO]],#REF!,#REF!)</f>
        <v>#REF!</v>
      </c>
    </row>
    <row r="3004" spans="1:14" hidden="1" x14ac:dyDescent="0.35">
      <c r="A3004" t="s">
        <v>125</v>
      </c>
      <c r="B3004" t="s">
        <v>132</v>
      </c>
      <c r="C3004" t="s">
        <v>13</v>
      </c>
      <c r="E3004" s="10">
        <f>IF(COUNTIF(cis_DPH!$B$2:$B$84,B3004)&gt;0,D3004*1.1,IF(COUNTIF(cis_DPH!$B$85:$B$171,B3004)&gt;0,D3004*1.2,"chyba"))</f>
        <v>0</v>
      </c>
      <c r="G3004" s="16" t="e">
        <f>_xlfn.XLOOKUP(Tabuľka9[[#This Row],[položka]],#REF!,#REF!)</f>
        <v>#REF!</v>
      </c>
      <c r="I3004" s="15">
        <f>Tabuľka9[[#This Row],[Aktuálna cena v RZ s DPH]]*Tabuľka9[[#This Row],[Priemerný odber za mesiac]]</f>
        <v>0</v>
      </c>
      <c r="K3004" s="17" t="e">
        <f>Tabuľka9[[#This Row],[Cena za MJ s DPH]]*Tabuľka9[[#This Row],[Predpokladaný odber počas 6 mesiacov]]</f>
        <v>#REF!</v>
      </c>
      <c r="L3004" s="1">
        <v>648523</v>
      </c>
      <c r="M3004" t="e">
        <f>_xlfn.XLOOKUP(Tabuľka9[[#This Row],[IČO]],#REF!,#REF!)</f>
        <v>#REF!</v>
      </c>
      <c r="N3004" t="e">
        <f>_xlfn.XLOOKUP(Tabuľka9[[#This Row],[IČO]],#REF!,#REF!)</f>
        <v>#REF!</v>
      </c>
    </row>
    <row r="3005" spans="1:14" hidden="1" x14ac:dyDescent="0.35">
      <c r="A3005" t="s">
        <v>125</v>
      </c>
      <c r="B3005" t="s">
        <v>133</v>
      </c>
      <c r="C3005" t="s">
        <v>13</v>
      </c>
      <c r="E3005" s="10">
        <f>IF(COUNTIF(cis_DPH!$B$2:$B$84,B3005)&gt;0,D3005*1.1,IF(COUNTIF(cis_DPH!$B$85:$B$171,B3005)&gt;0,D3005*1.2,"chyba"))</f>
        <v>0</v>
      </c>
      <c r="G3005" s="16" t="e">
        <f>_xlfn.XLOOKUP(Tabuľka9[[#This Row],[položka]],#REF!,#REF!)</f>
        <v>#REF!</v>
      </c>
      <c r="I3005" s="15">
        <f>Tabuľka9[[#This Row],[Aktuálna cena v RZ s DPH]]*Tabuľka9[[#This Row],[Priemerný odber za mesiac]]</f>
        <v>0</v>
      </c>
      <c r="K3005" s="17" t="e">
        <f>Tabuľka9[[#This Row],[Cena za MJ s DPH]]*Tabuľka9[[#This Row],[Predpokladaný odber počas 6 mesiacov]]</f>
        <v>#REF!</v>
      </c>
      <c r="L3005" s="1">
        <v>648523</v>
      </c>
      <c r="M3005" t="e">
        <f>_xlfn.XLOOKUP(Tabuľka9[[#This Row],[IČO]],#REF!,#REF!)</f>
        <v>#REF!</v>
      </c>
      <c r="N3005" t="e">
        <f>_xlfn.XLOOKUP(Tabuľka9[[#This Row],[IČO]],#REF!,#REF!)</f>
        <v>#REF!</v>
      </c>
    </row>
    <row r="3006" spans="1:14" hidden="1" x14ac:dyDescent="0.35">
      <c r="A3006" t="s">
        <v>125</v>
      </c>
      <c r="B3006" t="s">
        <v>134</v>
      </c>
      <c r="C3006" t="s">
        <v>13</v>
      </c>
      <c r="E3006" s="10">
        <f>IF(COUNTIF(cis_DPH!$B$2:$B$84,B3006)&gt;0,D3006*1.1,IF(COUNTIF(cis_DPH!$B$85:$B$171,B3006)&gt;0,D3006*1.2,"chyba"))</f>
        <v>0</v>
      </c>
      <c r="G3006" s="16" t="e">
        <f>_xlfn.XLOOKUP(Tabuľka9[[#This Row],[položka]],#REF!,#REF!)</f>
        <v>#REF!</v>
      </c>
      <c r="I3006" s="15">
        <f>Tabuľka9[[#This Row],[Aktuálna cena v RZ s DPH]]*Tabuľka9[[#This Row],[Priemerný odber za mesiac]]</f>
        <v>0</v>
      </c>
      <c r="K3006" s="17" t="e">
        <f>Tabuľka9[[#This Row],[Cena za MJ s DPH]]*Tabuľka9[[#This Row],[Predpokladaný odber počas 6 mesiacov]]</f>
        <v>#REF!</v>
      </c>
      <c r="L3006" s="1">
        <v>648523</v>
      </c>
      <c r="M3006" t="e">
        <f>_xlfn.XLOOKUP(Tabuľka9[[#This Row],[IČO]],#REF!,#REF!)</f>
        <v>#REF!</v>
      </c>
      <c r="N3006" t="e">
        <f>_xlfn.XLOOKUP(Tabuľka9[[#This Row],[IČO]],#REF!,#REF!)</f>
        <v>#REF!</v>
      </c>
    </row>
    <row r="3007" spans="1:14" hidden="1" x14ac:dyDescent="0.35">
      <c r="A3007" t="s">
        <v>125</v>
      </c>
      <c r="B3007" t="s">
        <v>135</v>
      </c>
      <c r="C3007" t="s">
        <v>13</v>
      </c>
      <c r="D3007" s="9">
        <v>1.95</v>
      </c>
      <c r="E3007" s="10">
        <f>IF(COUNTIF(cis_DPH!$B$2:$B$84,B3007)&gt;0,D3007*1.1,IF(COUNTIF(cis_DPH!$B$85:$B$171,B3007)&gt;0,D3007*1.2,"chyba"))</f>
        <v>2.34</v>
      </c>
      <c r="G3007" s="16" t="e">
        <f>_xlfn.XLOOKUP(Tabuľka9[[#This Row],[položka]],#REF!,#REF!)</f>
        <v>#REF!</v>
      </c>
      <c r="H3007">
        <v>5</v>
      </c>
      <c r="I3007" s="15">
        <f>Tabuľka9[[#This Row],[Aktuálna cena v RZ s DPH]]*Tabuľka9[[#This Row],[Priemerný odber za mesiac]]</f>
        <v>11.7</v>
      </c>
      <c r="K3007" s="17" t="e">
        <f>Tabuľka9[[#This Row],[Cena za MJ s DPH]]*Tabuľka9[[#This Row],[Predpokladaný odber počas 6 mesiacov]]</f>
        <v>#REF!</v>
      </c>
      <c r="L3007" s="1">
        <v>648523</v>
      </c>
      <c r="M3007" t="e">
        <f>_xlfn.XLOOKUP(Tabuľka9[[#This Row],[IČO]],#REF!,#REF!)</f>
        <v>#REF!</v>
      </c>
      <c r="N3007" t="e">
        <f>_xlfn.XLOOKUP(Tabuľka9[[#This Row],[IČO]],#REF!,#REF!)</f>
        <v>#REF!</v>
      </c>
    </row>
    <row r="3008" spans="1:14" hidden="1" x14ac:dyDescent="0.35">
      <c r="A3008" t="s">
        <v>125</v>
      </c>
      <c r="B3008" t="s">
        <v>136</v>
      </c>
      <c r="C3008" t="s">
        <v>13</v>
      </c>
      <c r="E3008" s="10">
        <f>IF(COUNTIF(cis_DPH!$B$2:$B$84,B3008)&gt;0,D3008*1.1,IF(COUNTIF(cis_DPH!$B$85:$B$171,B3008)&gt;0,D3008*1.2,"chyba"))</f>
        <v>0</v>
      </c>
      <c r="G3008" s="16" t="e">
        <f>_xlfn.XLOOKUP(Tabuľka9[[#This Row],[položka]],#REF!,#REF!)</f>
        <v>#REF!</v>
      </c>
      <c r="I3008" s="15">
        <f>Tabuľka9[[#This Row],[Aktuálna cena v RZ s DPH]]*Tabuľka9[[#This Row],[Priemerný odber za mesiac]]</f>
        <v>0</v>
      </c>
      <c r="K3008" s="17" t="e">
        <f>Tabuľka9[[#This Row],[Cena za MJ s DPH]]*Tabuľka9[[#This Row],[Predpokladaný odber počas 6 mesiacov]]</f>
        <v>#REF!</v>
      </c>
      <c r="L3008" s="1">
        <v>648523</v>
      </c>
      <c r="M3008" t="e">
        <f>_xlfn.XLOOKUP(Tabuľka9[[#This Row],[IČO]],#REF!,#REF!)</f>
        <v>#REF!</v>
      </c>
      <c r="N3008" t="e">
        <f>_xlfn.XLOOKUP(Tabuľka9[[#This Row],[IČO]],#REF!,#REF!)</f>
        <v>#REF!</v>
      </c>
    </row>
    <row r="3009" spans="1:14" hidden="1" x14ac:dyDescent="0.35">
      <c r="A3009" t="s">
        <v>125</v>
      </c>
      <c r="B3009" t="s">
        <v>137</v>
      </c>
      <c r="C3009" t="s">
        <v>13</v>
      </c>
      <c r="E3009" s="10">
        <f>IF(COUNTIF(cis_DPH!$B$2:$B$84,B3009)&gt;0,D3009*1.1,IF(COUNTIF(cis_DPH!$B$85:$B$171,B3009)&gt;0,D3009*1.2,"chyba"))</f>
        <v>0</v>
      </c>
      <c r="G3009" s="16" t="e">
        <f>_xlfn.XLOOKUP(Tabuľka9[[#This Row],[položka]],#REF!,#REF!)</f>
        <v>#REF!</v>
      </c>
      <c r="I3009" s="15">
        <f>Tabuľka9[[#This Row],[Aktuálna cena v RZ s DPH]]*Tabuľka9[[#This Row],[Priemerný odber za mesiac]]</f>
        <v>0</v>
      </c>
      <c r="K3009" s="17" t="e">
        <f>Tabuľka9[[#This Row],[Cena za MJ s DPH]]*Tabuľka9[[#This Row],[Predpokladaný odber počas 6 mesiacov]]</f>
        <v>#REF!</v>
      </c>
      <c r="L3009" s="1">
        <v>648523</v>
      </c>
      <c r="M3009" t="e">
        <f>_xlfn.XLOOKUP(Tabuľka9[[#This Row],[IČO]],#REF!,#REF!)</f>
        <v>#REF!</v>
      </c>
      <c r="N3009" t="e">
        <f>_xlfn.XLOOKUP(Tabuľka9[[#This Row],[IČO]],#REF!,#REF!)</f>
        <v>#REF!</v>
      </c>
    </row>
    <row r="3010" spans="1:14" hidden="1" x14ac:dyDescent="0.35">
      <c r="A3010" t="s">
        <v>125</v>
      </c>
      <c r="B3010" t="s">
        <v>138</v>
      </c>
      <c r="C3010" t="s">
        <v>13</v>
      </c>
      <c r="E3010" s="10">
        <f>IF(COUNTIF(cis_DPH!$B$2:$B$84,B3010)&gt;0,D3010*1.1,IF(COUNTIF(cis_DPH!$B$85:$B$171,B3010)&gt;0,D3010*1.2,"chyba"))</f>
        <v>0</v>
      </c>
      <c r="G3010" s="16" t="e">
        <f>_xlfn.XLOOKUP(Tabuľka9[[#This Row],[položka]],#REF!,#REF!)</f>
        <v>#REF!</v>
      </c>
      <c r="I3010" s="15">
        <f>Tabuľka9[[#This Row],[Aktuálna cena v RZ s DPH]]*Tabuľka9[[#This Row],[Priemerný odber za mesiac]]</f>
        <v>0</v>
      </c>
      <c r="K3010" s="17" t="e">
        <f>Tabuľka9[[#This Row],[Cena za MJ s DPH]]*Tabuľka9[[#This Row],[Predpokladaný odber počas 6 mesiacov]]</f>
        <v>#REF!</v>
      </c>
      <c r="L3010" s="1">
        <v>648523</v>
      </c>
      <c r="M3010" t="e">
        <f>_xlfn.XLOOKUP(Tabuľka9[[#This Row],[IČO]],#REF!,#REF!)</f>
        <v>#REF!</v>
      </c>
      <c r="N3010" t="e">
        <f>_xlfn.XLOOKUP(Tabuľka9[[#This Row],[IČO]],#REF!,#REF!)</f>
        <v>#REF!</v>
      </c>
    </row>
    <row r="3011" spans="1:14" hidden="1" x14ac:dyDescent="0.35">
      <c r="A3011" t="s">
        <v>125</v>
      </c>
      <c r="B3011" t="s">
        <v>139</v>
      </c>
      <c r="C3011" t="s">
        <v>13</v>
      </c>
      <c r="E3011" s="10">
        <f>IF(COUNTIF(cis_DPH!$B$2:$B$84,B3011)&gt;0,D3011*1.1,IF(COUNTIF(cis_DPH!$B$85:$B$171,B3011)&gt;0,D3011*1.2,"chyba"))</f>
        <v>0</v>
      </c>
      <c r="G3011" s="16" t="e">
        <f>_xlfn.XLOOKUP(Tabuľka9[[#This Row],[položka]],#REF!,#REF!)</f>
        <v>#REF!</v>
      </c>
      <c r="I3011" s="15">
        <f>Tabuľka9[[#This Row],[Aktuálna cena v RZ s DPH]]*Tabuľka9[[#This Row],[Priemerný odber za mesiac]]</f>
        <v>0</v>
      </c>
      <c r="K3011" s="17" t="e">
        <f>Tabuľka9[[#This Row],[Cena za MJ s DPH]]*Tabuľka9[[#This Row],[Predpokladaný odber počas 6 mesiacov]]</f>
        <v>#REF!</v>
      </c>
      <c r="L3011" s="1">
        <v>648523</v>
      </c>
      <c r="M3011" t="e">
        <f>_xlfn.XLOOKUP(Tabuľka9[[#This Row],[IČO]],#REF!,#REF!)</f>
        <v>#REF!</v>
      </c>
      <c r="N3011" t="e">
        <f>_xlfn.XLOOKUP(Tabuľka9[[#This Row],[IČO]],#REF!,#REF!)</f>
        <v>#REF!</v>
      </c>
    </row>
    <row r="3012" spans="1:14" hidden="1" x14ac:dyDescent="0.35">
      <c r="A3012" t="s">
        <v>125</v>
      </c>
      <c r="B3012" t="s">
        <v>140</v>
      </c>
      <c r="C3012" t="s">
        <v>13</v>
      </c>
      <c r="E3012" s="10">
        <f>IF(COUNTIF(cis_DPH!$B$2:$B$84,B3012)&gt;0,D3012*1.1,IF(COUNTIF(cis_DPH!$B$85:$B$171,B3012)&gt;0,D3012*1.2,"chyba"))</f>
        <v>0</v>
      </c>
      <c r="G3012" s="16" t="e">
        <f>_xlfn.XLOOKUP(Tabuľka9[[#This Row],[položka]],#REF!,#REF!)</f>
        <v>#REF!</v>
      </c>
      <c r="I3012" s="15">
        <f>Tabuľka9[[#This Row],[Aktuálna cena v RZ s DPH]]*Tabuľka9[[#This Row],[Priemerný odber za mesiac]]</f>
        <v>0</v>
      </c>
      <c r="K3012" s="17" t="e">
        <f>Tabuľka9[[#This Row],[Cena za MJ s DPH]]*Tabuľka9[[#This Row],[Predpokladaný odber počas 6 mesiacov]]</f>
        <v>#REF!</v>
      </c>
      <c r="L3012" s="1">
        <v>648523</v>
      </c>
      <c r="M3012" t="e">
        <f>_xlfn.XLOOKUP(Tabuľka9[[#This Row],[IČO]],#REF!,#REF!)</f>
        <v>#REF!</v>
      </c>
      <c r="N3012" t="e">
        <f>_xlfn.XLOOKUP(Tabuľka9[[#This Row],[IČO]],#REF!,#REF!)</f>
        <v>#REF!</v>
      </c>
    </row>
    <row r="3013" spans="1:14" hidden="1" x14ac:dyDescent="0.35">
      <c r="A3013" t="s">
        <v>125</v>
      </c>
      <c r="B3013" t="s">
        <v>141</v>
      </c>
      <c r="C3013" t="s">
        <v>13</v>
      </c>
      <c r="E3013" s="10">
        <f>IF(COUNTIF(cis_DPH!$B$2:$B$84,B3013)&gt;0,D3013*1.1,IF(COUNTIF(cis_DPH!$B$85:$B$171,B3013)&gt;0,D3013*1.2,"chyba"))</f>
        <v>0</v>
      </c>
      <c r="G3013" s="16" t="e">
        <f>_xlfn.XLOOKUP(Tabuľka9[[#This Row],[položka]],#REF!,#REF!)</f>
        <v>#REF!</v>
      </c>
      <c r="I3013" s="15">
        <f>Tabuľka9[[#This Row],[Aktuálna cena v RZ s DPH]]*Tabuľka9[[#This Row],[Priemerný odber za mesiac]]</f>
        <v>0</v>
      </c>
      <c r="K3013" s="17" t="e">
        <f>Tabuľka9[[#This Row],[Cena za MJ s DPH]]*Tabuľka9[[#This Row],[Predpokladaný odber počas 6 mesiacov]]</f>
        <v>#REF!</v>
      </c>
      <c r="L3013" s="1">
        <v>648523</v>
      </c>
      <c r="M3013" t="e">
        <f>_xlfn.XLOOKUP(Tabuľka9[[#This Row],[IČO]],#REF!,#REF!)</f>
        <v>#REF!</v>
      </c>
      <c r="N3013" t="e">
        <f>_xlfn.XLOOKUP(Tabuľka9[[#This Row],[IČO]],#REF!,#REF!)</f>
        <v>#REF!</v>
      </c>
    </row>
    <row r="3014" spans="1:14" hidden="1" x14ac:dyDescent="0.35">
      <c r="A3014" t="s">
        <v>125</v>
      </c>
      <c r="B3014" t="s">
        <v>142</v>
      </c>
      <c r="C3014" t="s">
        <v>13</v>
      </c>
      <c r="E3014" s="10">
        <f>IF(COUNTIF(cis_DPH!$B$2:$B$84,B3014)&gt;0,D3014*1.1,IF(COUNTIF(cis_DPH!$B$85:$B$171,B3014)&gt;0,D3014*1.2,"chyba"))</f>
        <v>0</v>
      </c>
      <c r="G3014" s="16" t="e">
        <f>_xlfn.XLOOKUP(Tabuľka9[[#This Row],[položka]],#REF!,#REF!)</f>
        <v>#REF!</v>
      </c>
      <c r="I3014" s="15">
        <f>Tabuľka9[[#This Row],[Aktuálna cena v RZ s DPH]]*Tabuľka9[[#This Row],[Priemerný odber za mesiac]]</f>
        <v>0</v>
      </c>
      <c r="K3014" s="17" t="e">
        <f>Tabuľka9[[#This Row],[Cena za MJ s DPH]]*Tabuľka9[[#This Row],[Predpokladaný odber počas 6 mesiacov]]</f>
        <v>#REF!</v>
      </c>
      <c r="L3014" s="1">
        <v>648523</v>
      </c>
      <c r="M3014" t="e">
        <f>_xlfn.XLOOKUP(Tabuľka9[[#This Row],[IČO]],#REF!,#REF!)</f>
        <v>#REF!</v>
      </c>
      <c r="N3014" t="e">
        <f>_xlfn.XLOOKUP(Tabuľka9[[#This Row],[IČO]],#REF!,#REF!)</f>
        <v>#REF!</v>
      </c>
    </row>
    <row r="3015" spans="1:14" hidden="1" x14ac:dyDescent="0.35">
      <c r="A3015" t="s">
        <v>125</v>
      </c>
      <c r="B3015" t="s">
        <v>143</v>
      </c>
      <c r="C3015" t="s">
        <v>13</v>
      </c>
      <c r="E3015" s="10">
        <f>IF(COUNTIF(cis_DPH!$B$2:$B$84,B3015)&gt;0,D3015*1.1,IF(COUNTIF(cis_DPH!$B$85:$B$171,B3015)&gt;0,D3015*1.2,"chyba"))</f>
        <v>0</v>
      </c>
      <c r="G3015" s="16" t="e">
        <f>_xlfn.XLOOKUP(Tabuľka9[[#This Row],[položka]],#REF!,#REF!)</f>
        <v>#REF!</v>
      </c>
      <c r="I3015" s="15">
        <f>Tabuľka9[[#This Row],[Aktuálna cena v RZ s DPH]]*Tabuľka9[[#This Row],[Priemerný odber za mesiac]]</f>
        <v>0</v>
      </c>
      <c r="K3015" s="17" t="e">
        <f>Tabuľka9[[#This Row],[Cena za MJ s DPH]]*Tabuľka9[[#This Row],[Predpokladaný odber počas 6 mesiacov]]</f>
        <v>#REF!</v>
      </c>
      <c r="L3015" s="1">
        <v>648523</v>
      </c>
      <c r="M3015" t="e">
        <f>_xlfn.XLOOKUP(Tabuľka9[[#This Row],[IČO]],#REF!,#REF!)</f>
        <v>#REF!</v>
      </c>
      <c r="N3015" t="e">
        <f>_xlfn.XLOOKUP(Tabuľka9[[#This Row],[IČO]],#REF!,#REF!)</f>
        <v>#REF!</v>
      </c>
    </row>
    <row r="3016" spans="1:14" hidden="1" x14ac:dyDescent="0.35">
      <c r="A3016" t="s">
        <v>125</v>
      </c>
      <c r="B3016" t="s">
        <v>144</v>
      </c>
      <c r="C3016" t="s">
        <v>13</v>
      </c>
      <c r="E3016" s="10">
        <f>IF(COUNTIF(cis_DPH!$B$2:$B$84,B3016)&gt;0,D3016*1.1,IF(COUNTIF(cis_DPH!$B$85:$B$171,B3016)&gt;0,D3016*1.2,"chyba"))</f>
        <v>0</v>
      </c>
      <c r="G3016" s="16" t="e">
        <f>_xlfn.XLOOKUP(Tabuľka9[[#This Row],[položka]],#REF!,#REF!)</f>
        <v>#REF!</v>
      </c>
      <c r="I3016" s="15">
        <f>Tabuľka9[[#This Row],[Aktuálna cena v RZ s DPH]]*Tabuľka9[[#This Row],[Priemerný odber za mesiac]]</f>
        <v>0</v>
      </c>
      <c r="K3016" s="17" t="e">
        <f>Tabuľka9[[#This Row],[Cena za MJ s DPH]]*Tabuľka9[[#This Row],[Predpokladaný odber počas 6 mesiacov]]</f>
        <v>#REF!</v>
      </c>
      <c r="L3016" s="1">
        <v>648523</v>
      </c>
      <c r="M3016" t="e">
        <f>_xlfn.XLOOKUP(Tabuľka9[[#This Row],[IČO]],#REF!,#REF!)</f>
        <v>#REF!</v>
      </c>
      <c r="N3016" t="e">
        <f>_xlfn.XLOOKUP(Tabuľka9[[#This Row],[IČO]],#REF!,#REF!)</f>
        <v>#REF!</v>
      </c>
    </row>
    <row r="3017" spans="1:14" hidden="1" x14ac:dyDescent="0.35">
      <c r="A3017" t="s">
        <v>125</v>
      </c>
      <c r="B3017" t="s">
        <v>145</v>
      </c>
      <c r="C3017" t="s">
        <v>13</v>
      </c>
      <c r="E3017" s="10">
        <f>IF(COUNTIF(cis_DPH!$B$2:$B$84,B3017)&gt;0,D3017*1.1,IF(COUNTIF(cis_DPH!$B$85:$B$171,B3017)&gt;0,D3017*1.2,"chyba"))</f>
        <v>0</v>
      </c>
      <c r="G3017" s="16" t="e">
        <f>_xlfn.XLOOKUP(Tabuľka9[[#This Row],[položka]],#REF!,#REF!)</f>
        <v>#REF!</v>
      </c>
      <c r="I3017" s="15">
        <f>Tabuľka9[[#This Row],[Aktuálna cena v RZ s DPH]]*Tabuľka9[[#This Row],[Priemerný odber za mesiac]]</f>
        <v>0</v>
      </c>
      <c r="K3017" s="17" t="e">
        <f>Tabuľka9[[#This Row],[Cena za MJ s DPH]]*Tabuľka9[[#This Row],[Predpokladaný odber počas 6 mesiacov]]</f>
        <v>#REF!</v>
      </c>
      <c r="L3017" s="1">
        <v>648523</v>
      </c>
      <c r="M3017" t="e">
        <f>_xlfn.XLOOKUP(Tabuľka9[[#This Row],[IČO]],#REF!,#REF!)</f>
        <v>#REF!</v>
      </c>
      <c r="N3017" t="e">
        <f>_xlfn.XLOOKUP(Tabuľka9[[#This Row],[IČO]],#REF!,#REF!)</f>
        <v>#REF!</v>
      </c>
    </row>
    <row r="3018" spans="1:14" hidden="1" x14ac:dyDescent="0.35">
      <c r="A3018" t="s">
        <v>125</v>
      </c>
      <c r="B3018" t="s">
        <v>146</v>
      </c>
      <c r="C3018" t="s">
        <v>13</v>
      </c>
      <c r="E3018" s="10">
        <f>IF(COUNTIF(cis_DPH!$B$2:$B$84,B3018)&gt;0,D3018*1.1,IF(COUNTIF(cis_DPH!$B$85:$B$171,B3018)&gt;0,D3018*1.2,"chyba"))</f>
        <v>0</v>
      </c>
      <c r="G3018" s="16" t="e">
        <f>_xlfn.XLOOKUP(Tabuľka9[[#This Row],[položka]],#REF!,#REF!)</f>
        <v>#REF!</v>
      </c>
      <c r="I3018" s="15">
        <f>Tabuľka9[[#This Row],[Aktuálna cena v RZ s DPH]]*Tabuľka9[[#This Row],[Priemerný odber za mesiac]]</f>
        <v>0</v>
      </c>
      <c r="K3018" s="17" t="e">
        <f>Tabuľka9[[#This Row],[Cena za MJ s DPH]]*Tabuľka9[[#This Row],[Predpokladaný odber počas 6 mesiacov]]</f>
        <v>#REF!</v>
      </c>
      <c r="L3018" s="1">
        <v>648523</v>
      </c>
      <c r="M3018" t="e">
        <f>_xlfn.XLOOKUP(Tabuľka9[[#This Row],[IČO]],#REF!,#REF!)</f>
        <v>#REF!</v>
      </c>
      <c r="N3018" t="e">
        <f>_xlfn.XLOOKUP(Tabuľka9[[#This Row],[IČO]],#REF!,#REF!)</f>
        <v>#REF!</v>
      </c>
    </row>
    <row r="3019" spans="1:14" hidden="1" x14ac:dyDescent="0.35">
      <c r="A3019" t="s">
        <v>125</v>
      </c>
      <c r="B3019" t="s">
        <v>147</v>
      </c>
      <c r="C3019" t="s">
        <v>13</v>
      </c>
      <c r="D3019" s="9">
        <v>1.44</v>
      </c>
      <c r="E3019" s="10">
        <f>IF(COUNTIF(cis_DPH!$B$2:$B$84,B3019)&gt;0,D3019*1.1,IF(COUNTIF(cis_DPH!$B$85:$B$171,B3019)&gt;0,D3019*1.2,"chyba"))</f>
        <v>1.728</v>
      </c>
      <c r="G3019" s="16" t="e">
        <f>_xlfn.XLOOKUP(Tabuľka9[[#This Row],[položka]],#REF!,#REF!)</f>
        <v>#REF!</v>
      </c>
      <c r="H3019">
        <v>8</v>
      </c>
      <c r="I3019" s="15">
        <f>Tabuľka9[[#This Row],[Aktuálna cena v RZ s DPH]]*Tabuľka9[[#This Row],[Priemerný odber za mesiac]]</f>
        <v>13.824</v>
      </c>
      <c r="K3019" s="17" t="e">
        <f>Tabuľka9[[#This Row],[Cena za MJ s DPH]]*Tabuľka9[[#This Row],[Predpokladaný odber počas 6 mesiacov]]</f>
        <v>#REF!</v>
      </c>
      <c r="L3019" s="1">
        <v>648523</v>
      </c>
      <c r="M3019" t="e">
        <f>_xlfn.XLOOKUP(Tabuľka9[[#This Row],[IČO]],#REF!,#REF!)</f>
        <v>#REF!</v>
      </c>
      <c r="N3019" t="e">
        <f>_xlfn.XLOOKUP(Tabuľka9[[#This Row],[IČO]],#REF!,#REF!)</f>
        <v>#REF!</v>
      </c>
    </row>
    <row r="3020" spans="1:14" hidden="1" x14ac:dyDescent="0.35">
      <c r="A3020" t="s">
        <v>125</v>
      </c>
      <c r="B3020" t="s">
        <v>148</v>
      </c>
      <c r="C3020" t="s">
        <v>13</v>
      </c>
      <c r="E3020" s="10">
        <f>IF(COUNTIF(cis_DPH!$B$2:$B$84,B3020)&gt;0,D3020*1.1,IF(COUNTIF(cis_DPH!$B$85:$B$171,B3020)&gt;0,D3020*1.2,"chyba"))</f>
        <v>0</v>
      </c>
      <c r="G3020" s="16" t="e">
        <f>_xlfn.XLOOKUP(Tabuľka9[[#This Row],[položka]],#REF!,#REF!)</f>
        <v>#REF!</v>
      </c>
      <c r="I3020" s="15">
        <f>Tabuľka9[[#This Row],[Aktuálna cena v RZ s DPH]]*Tabuľka9[[#This Row],[Priemerný odber za mesiac]]</f>
        <v>0</v>
      </c>
      <c r="K3020" s="17" t="e">
        <f>Tabuľka9[[#This Row],[Cena za MJ s DPH]]*Tabuľka9[[#This Row],[Predpokladaný odber počas 6 mesiacov]]</f>
        <v>#REF!</v>
      </c>
      <c r="L3020" s="1">
        <v>648523</v>
      </c>
      <c r="M3020" t="e">
        <f>_xlfn.XLOOKUP(Tabuľka9[[#This Row],[IČO]],#REF!,#REF!)</f>
        <v>#REF!</v>
      </c>
      <c r="N3020" t="e">
        <f>_xlfn.XLOOKUP(Tabuľka9[[#This Row],[IČO]],#REF!,#REF!)</f>
        <v>#REF!</v>
      </c>
    </row>
    <row r="3021" spans="1:14" hidden="1" x14ac:dyDescent="0.35">
      <c r="A3021" t="s">
        <v>125</v>
      </c>
      <c r="B3021" t="s">
        <v>149</v>
      </c>
      <c r="C3021" t="s">
        <v>13</v>
      </c>
      <c r="E3021" s="10">
        <f>IF(COUNTIF(cis_DPH!$B$2:$B$84,B3021)&gt;0,D3021*1.1,IF(COUNTIF(cis_DPH!$B$85:$B$171,B3021)&gt;0,D3021*1.2,"chyba"))</f>
        <v>0</v>
      </c>
      <c r="G3021" s="16" t="e">
        <f>_xlfn.XLOOKUP(Tabuľka9[[#This Row],[položka]],#REF!,#REF!)</f>
        <v>#REF!</v>
      </c>
      <c r="I3021" s="15">
        <f>Tabuľka9[[#This Row],[Aktuálna cena v RZ s DPH]]*Tabuľka9[[#This Row],[Priemerný odber za mesiac]]</f>
        <v>0</v>
      </c>
      <c r="K3021" s="17" t="e">
        <f>Tabuľka9[[#This Row],[Cena za MJ s DPH]]*Tabuľka9[[#This Row],[Predpokladaný odber počas 6 mesiacov]]</f>
        <v>#REF!</v>
      </c>
      <c r="L3021" s="1">
        <v>648523</v>
      </c>
      <c r="M3021" t="e">
        <f>_xlfn.XLOOKUP(Tabuľka9[[#This Row],[IČO]],#REF!,#REF!)</f>
        <v>#REF!</v>
      </c>
      <c r="N3021" t="e">
        <f>_xlfn.XLOOKUP(Tabuľka9[[#This Row],[IČO]],#REF!,#REF!)</f>
        <v>#REF!</v>
      </c>
    </row>
    <row r="3022" spans="1:14" hidden="1" x14ac:dyDescent="0.35">
      <c r="A3022" t="s">
        <v>125</v>
      </c>
      <c r="B3022" t="s">
        <v>150</v>
      </c>
      <c r="C3022" t="s">
        <v>13</v>
      </c>
      <c r="E3022" s="10">
        <f>IF(COUNTIF(cis_DPH!$B$2:$B$84,B3022)&gt;0,D3022*1.1,IF(COUNTIF(cis_DPH!$B$85:$B$171,B3022)&gt;0,D3022*1.2,"chyba"))</f>
        <v>0</v>
      </c>
      <c r="G3022" s="16" t="e">
        <f>_xlfn.XLOOKUP(Tabuľka9[[#This Row],[položka]],#REF!,#REF!)</f>
        <v>#REF!</v>
      </c>
      <c r="I3022" s="15">
        <f>Tabuľka9[[#This Row],[Aktuálna cena v RZ s DPH]]*Tabuľka9[[#This Row],[Priemerný odber za mesiac]]</f>
        <v>0</v>
      </c>
      <c r="K3022" s="17" t="e">
        <f>Tabuľka9[[#This Row],[Cena za MJ s DPH]]*Tabuľka9[[#This Row],[Predpokladaný odber počas 6 mesiacov]]</f>
        <v>#REF!</v>
      </c>
      <c r="L3022" s="1">
        <v>648523</v>
      </c>
      <c r="M3022" t="e">
        <f>_xlfn.XLOOKUP(Tabuľka9[[#This Row],[IČO]],#REF!,#REF!)</f>
        <v>#REF!</v>
      </c>
      <c r="N3022" t="e">
        <f>_xlfn.XLOOKUP(Tabuľka9[[#This Row],[IČO]],#REF!,#REF!)</f>
        <v>#REF!</v>
      </c>
    </row>
    <row r="3023" spans="1:14" hidden="1" x14ac:dyDescent="0.35">
      <c r="A3023" t="s">
        <v>125</v>
      </c>
      <c r="B3023" t="s">
        <v>151</v>
      </c>
      <c r="C3023" t="s">
        <v>13</v>
      </c>
      <c r="E3023" s="10">
        <f>IF(COUNTIF(cis_DPH!$B$2:$B$84,B3023)&gt;0,D3023*1.1,IF(COUNTIF(cis_DPH!$B$85:$B$171,B3023)&gt;0,D3023*1.2,"chyba"))</f>
        <v>0</v>
      </c>
      <c r="G3023" s="16" t="e">
        <f>_xlfn.XLOOKUP(Tabuľka9[[#This Row],[položka]],#REF!,#REF!)</f>
        <v>#REF!</v>
      </c>
      <c r="I3023" s="15">
        <f>Tabuľka9[[#This Row],[Aktuálna cena v RZ s DPH]]*Tabuľka9[[#This Row],[Priemerný odber za mesiac]]</f>
        <v>0</v>
      </c>
      <c r="K3023" s="17" t="e">
        <f>Tabuľka9[[#This Row],[Cena za MJ s DPH]]*Tabuľka9[[#This Row],[Predpokladaný odber počas 6 mesiacov]]</f>
        <v>#REF!</v>
      </c>
      <c r="L3023" s="1">
        <v>648523</v>
      </c>
      <c r="M3023" t="e">
        <f>_xlfn.XLOOKUP(Tabuľka9[[#This Row],[IČO]],#REF!,#REF!)</f>
        <v>#REF!</v>
      </c>
      <c r="N3023" t="e">
        <f>_xlfn.XLOOKUP(Tabuľka9[[#This Row],[IČO]],#REF!,#REF!)</f>
        <v>#REF!</v>
      </c>
    </row>
    <row r="3024" spans="1:14" hidden="1" x14ac:dyDescent="0.35">
      <c r="A3024" t="s">
        <v>125</v>
      </c>
      <c r="B3024" t="s">
        <v>152</v>
      </c>
      <c r="C3024" t="s">
        <v>13</v>
      </c>
      <c r="D3024" s="9">
        <v>5.51</v>
      </c>
      <c r="E3024" s="10">
        <f>IF(COUNTIF(cis_DPH!$B$2:$B$84,B3024)&gt;0,D3024*1.1,IF(COUNTIF(cis_DPH!$B$85:$B$171,B3024)&gt;0,D3024*1.2,"chyba"))</f>
        <v>6.6119999999999992</v>
      </c>
      <c r="G3024" s="16" t="e">
        <f>_xlfn.XLOOKUP(Tabuľka9[[#This Row],[položka]],#REF!,#REF!)</f>
        <v>#REF!</v>
      </c>
      <c r="H3024">
        <v>2</v>
      </c>
      <c r="I3024" s="15">
        <f>Tabuľka9[[#This Row],[Aktuálna cena v RZ s DPH]]*Tabuľka9[[#This Row],[Priemerný odber za mesiac]]</f>
        <v>13.223999999999998</v>
      </c>
      <c r="K3024" s="17" t="e">
        <f>Tabuľka9[[#This Row],[Cena za MJ s DPH]]*Tabuľka9[[#This Row],[Predpokladaný odber počas 6 mesiacov]]</f>
        <v>#REF!</v>
      </c>
      <c r="L3024" s="1">
        <v>648523</v>
      </c>
      <c r="M3024" t="e">
        <f>_xlfn.XLOOKUP(Tabuľka9[[#This Row],[IČO]],#REF!,#REF!)</f>
        <v>#REF!</v>
      </c>
      <c r="N3024" t="e">
        <f>_xlfn.XLOOKUP(Tabuľka9[[#This Row],[IČO]],#REF!,#REF!)</f>
        <v>#REF!</v>
      </c>
    </row>
    <row r="3025" spans="1:14" hidden="1" x14ac:dyDescent="0.35">
      <c r="A3025" t="s">
        <v>125</v>
      </c>
      <c r="B3025" t="s">
        <v>153</v>
      </c>
      <c r="C3025" t="s">
        <v>13</v>
      </c>
      <c r="E3025" s="10">
        <f>IF(COUNTIF(cis_DPH!$B$2:$B$84,B3025)&gt;0,D3025*1.1,IF(COUNTIF(cis_DPH!$B$85:$B$171,B3025)&gt;0,D3025*1.2,"chyba"))</f>
        <v>0</v>
      </c>
      <c r="G3025" s="16" t="e">
        <f>_xlfn.XLOOKUP(Tabuľka9[[#This Row],[položka]],#REF!,#REF!)</f>
        <v>#REF!</v>
      </c>
      <c r="I3025" s="15">
        <f>Tabuľka9[[#This Row],[Aktuálna cena v RZ s DPH]]*Tabuľka9[[#This Row],[Priemerný odber za mesiac]]</f>
        <v>0</v>
      </c>
      <c r="K3025" s="17" t="e">
        <f>Tabuľka9[[#This Row],[Cena za MJ s DPH]]*Tabuľka9[[#This Row],[Predpokladaný odber počas 6 mesiacov]]</f>
        <v>#REF!</v>
      </c>
      <c r="L3025" s="1">
        <v>648523</v>
      </c>
      <c r="M3025" t="e">
        <f>_xlfn.XLOOKUP(Tabuľka9[[#This Row],[IČO]],#REF!,#REF!)</f>
        <v>#REF!</v>
      </c>
      <c r="N3025" t="e">
        <f>_xlfn.XLOOKUP(Tabuľka9[[#This Row],[IČO]],#REF!,#REF!)</f>
        <v>#REF!</v>
      </c>
    </row>
    <row r="3026" spans="1:14" hidden="1" x14ac:dyDescent="0.35">
      <c r="A3026" t="s">
        <v>125</v>
      </c>
      <c r="B3026" t="s">
        <v>154</v>
      </c>
      <c r="C3026" t="s">
        <v>13</v>
      </c>
      <c r="D3026" s="9">
        <v>5.51</v>
      </c>
      <c r="E3026" s="10">
        <f>IF(COUNTIF(cis_DPH!$B$2:$B$84,B3026)&gt;0,D3026*1.1,IF(COUNTIF(cis_DPH!$B$85:$B$171,B3026)&gt;0,D3026*1.2,"chyba"))</f>
        <v>6.6119999999999992</v>
      </c>
      <c r="G3026" s="16" t="e">
        <f>_xlfn.XLOOKUP(Tabuľka9[[#This Row],[položka]],#REF!,#REF!)</f>
        <v>#REF!</v>
      </c>
      <c r="H3026">
        <v>1</v>
      </c>
      <c r="I3026" s="15">
        <f>Tabuľka9[[#This Row],[Aktuálna cena v RZ s DPH]]*Tabuľka9[[#This Row],[Priemerný odber za mesiac]]</f>
        <v>6.6119999999999992</v>
      </c>
      <c r="K3026" s="17" t="e">
        <f>Tabuľka9[[#This Row],[Cena za MJ s DPH]]*Tabuľka9[[#This Row],[Predpokladaný odber počas 6 mesiacov]]</f>
        <v>#REF!</v>
      </c>
      <c r="L3026" s="1">
        <v>648523</v>
      </c>
      <c r="M3026" t="e">
        <f>_xlfn.XLOOKUP(Tabuľka9[[#This Row],[IČO]],#REF!,#REF!)</f>
        <v>#REF!</v>
      </c>
      <c r="N3026" t="e">
        <f>_xlfn.XLOOKUP(Tabuľka9[[#This Row],[IČO]],#REF!,#REF!)</f>
        <v>#REF!</v>
      </c>
    </row>
    <row r="3027" spans="1:14" hidden="1" x14ac:dyDescent="0.35">
      <c r="A3027" t="s">
        <v>125</v>
      </c>
      <c r="B3027" t="s">
        <v>155</v>
      </c>
      <c r="C3027" t="s">
        <v>13</v>
      </c>
      <c r="D3027" s="9">
        <v>2.25</v>
      </c>
      <c r="E3027" s="10">
        <f>IF(COUNTIF(cis_DPH!$B$2:$B$84,B3027)&gt;0,D3027*1.1,IF(COUNTIF(cis_DPH!$B$85:$B$171,B3027)&gt;0,D3027*1.2,"chyba"))</f>
        <v>2.6999999999999997</v>
      </c>
      <c r="G3027" s="16" t="e">
        <f>_xlfn.XLOOKUP(Tabuľka9[[#This Row],[položka]],#REF!,#REF!)</f>
        <v>#REF!</v>
      </c>
      <c r="H3027">
        <v>8</v>
      </c>
      <c r="I3027" s="15">
        <f>Tabuľka9[[#This Row],[Aktuálna cena v RZ s DPH]]*Tabuľka9[[#This Row],[Priemerný odber za mesiac]]</f>
        <v>21.599999999999998</v>
      </c>
      <c r="K3027" s="17" t="e">
        <f>Tabuľka9[[#This Row],[Cena za MJ s DPH]]*Tabuľka9[[#This Row],[Predpokladaný odber počas 6 mesiacov]]</f>
        <v>#REF!</v>
      </c>
      <c r="L3027" s="1">
        <v>648523</v>
      </c>
      <c r="M3027" t="e">
        <f>_xlfn.XLOOKUP(Tabuľka9[[#This Row],[IČO]],#REF!,#REF!)</f>
        <v>#REF!</v>
      </c>
      <c r="N3027" t="e">
        <f>_xlfn.XLOOKUP(Tabuľka9[[#This Row],[IČO]],#REF!,#REF!)</f>
        <v>#REF!</v>
      </c>
    </row>
    <row r="3028" spans="1:14" hidden="1" x14ac:dyDescent="0.35">
      <c r="A3028" t="s">
        <v>125</v>
      </c>
      <c r="B3028" t="s">
        <v>156</v>
      </c>
      <c r="C3028" t="s">
        <v>13</v>
      </c>
      <c r="D3028" s="9">
        <v>3.96</v>
      </c>
      <c r="E3028" s="10">
        <f>IF(COUNTIF(cis_DPH!$B$2:$B$84,B3028)&gt;0,D3028*1.1,IF(COUNTIF(cis_DPH!$B$85:$B$171,B3028)&gt;0,D3028*1.2,"chyba"))</f>
        <v>4.7519999999999998</v>
      </c>
      <c r="G3028" s="16" t="e">
        <f>_xlfn.XLOOKUP(Tabuľka9[[#This Row],[položka]],#REF!,#REF!)</f>
        <v>#REF!</v>
      </c>
      <c r="H3028">
        <v>1</v>
      </c>
      <c r="I3028" s="15">
        <f>Tabuľka9[[#This Row],[Aktuálna cena v RZ s DPH]]*Tabuľka9[[#This Row],[Priemerný odber za mesiac]]</f>
        <v>4.7519999999999998</v>
      </c>
      <c r="K3028" s="17" t="e">
        <f>Tabuľka9[[#This Row],[Cena za MJ s DPH]]*Tabuľka9[[#This Row],[Predpokladaný odber počas 6 mesiacov]]</f>
        <v>#REF!</v>
      </c>
      <c r="L3028" s="1">
        <v>648523</v>
      </c>
      <c r="M3028" t="e">
        <f>_xlfn.XLOOKUP(Tabuľka9[[#This Row],[IČO]],#REF!,#REF!)</f>
        <v>#REF!</v>
      </c>
      <c r="N3028" t="e">
        <f>_xlfn.XLOOKUP(Tabuľka9[[#This Row],[IČO]],#REF!,#REF!)</f>
        <v>#REF!</v>
      </c>
    </row>
    <row r="3029" spans="1:14" hidden="1" x14ac:dyDescent="0.35">
      <c r="A3029" t="s">
        <v>125</v>
      </c>
      <c r="B3029" t="s">
        <v>157</v>
      </c>
      <c r="C3029" t="s">
        <v>13</v>
      </c>
      <c r="E3029" s="10">
        <f>IF(COUNTIF(cis_DPH!$B$2:$B$84,B3029)&gt;0,D3029*1.1,IF(COUNTIF(cis_DPH!$B$85:$B$171,B3029)&gt;0,D3029*1.2,"chyba"))</f>
        <v>0</v>
      </c>
      <c r="G3029" s="16" t="e">
        <f>_xlfn.XLOOKUP(Tabuľka9[[#This Row],[položka]],#REF!,#REF!)</f>
        <v>#REF!</v>
      </c>
      <c r="I3029" s="15">
        <f>Tabuľka9[[#This Row],[Aktuálna cena v RZ s DPH]]*Tabuľka9[[#This Row],[Priemerný odber za mesiac]]</f>
        <v>0</v>
      </c>
      <c r="K3029" s="17" t="e">
        <f>Tabuľka9[[#This Row],[Cena za MJ s DPH]]*Tabuľka9[[#This Row],[Predpokladaný odber počas 6 mesiacov]]</f>
        <v>#REF!</v>
      </c>
      <c r="L3029" s="1">
        <v>648523</v>
      </c>
      <c r="M3029" t="e">
        <f>_xlfn.XLOOKUP(Tabuľka9[[#This Row],[IČO]],#REF!,#REF!)</f>
        <v>#REF!</v>
      </c>
      <c r="N3029" t="e">
        <f>_xlfn.XLOOKUP(Tabuľka9[[#This Row],[IČO]],#REF!,#REF!)</f>
        <v>#REF!</v>
      </c>
    </row>
    <row r="3030" spans="1:14" hidden="1" x14ac:dyDescent="0.35">
      <c r="A3030" t="s">
        <v>125</v>
      </c>
      <c r="B3030" t="s">
        <v>158</v>
      </c>
      <c r="C3030" t="s">
        <v>13</v>
      </c>
      <c r="D3030" s="9">
        <v>5.57</v>
      </c>
      <c r="E3030" s="10">
        <f>IF(COUNTIF(cis_DPH!$B$2:$B$84,B3030)&gt;0,D3030*1.1,IF(COUNTIF(cis_DPH!$B$85:$B$171,B3030)&gt;0,D3030*1.2,"chyba"))</f>
        <v>6.6840000000000002</v>
      </c>
      <c r="G3030" s="16" t="e">
        <f>_xlfn.XLOOKUP(Tabuľka9[[#This Row],[položka]],#REF!,#REF!)</f>
        <v>#REF!</v>
      </c>
      <c r="H3030">
        <v>1</v>
      </c>
      <c r="I3030" s="15">
        <f>Tabuľka9[[#This Row],[Aktuálna cena v RZ s DPH]]*Tabuľka9[[#This Row],[Priemerný odber za mesiac]]</f>
        <v>6.6840000000000002</v>
      </c>
      <c r="K3030" s="17" t="e">
        <f>Tabuľka9[[#This Row],[Cena za MJ s DPH]]*Tabuľka9[[#This Row],[Predpokladaný odber počas 6 mesiacov]]</f>
        <v>#REF!</v>
      </c>
      <c r="L3030" s="1">
        <v>648523</v>
      </c>
      <c r="M3030" t="e">
        <f>_xlfn.XLOOKUP(Tabuľka9[[#This Row],[IČO]],#REF!,#REF!)</f>
        <v>#REF!</v>
      </c>
      <c r="N3030" t="e">
        <f>_xlfn.XLOOKUP(Tabuľka9[[#This Row],[IČO]],#REF!,#REF!)</f>
        <v>#REF!</v>
      </c>
    </row>
    <row r="3031" spans="1:14" hidden="1" x14ac:dyDescent="0.35">
      <c r="A3031" t="s">
        <v>125</v>
      </c>
      <c r="B3031" t="s">
        <v>159</v>
      </c>
      <c r="C3031" t="s">
        <v>13</v>
      </c>
      <c r="E3031" s="10">
        <f>IF(COUNTIF(cis_DPH!$B$2:$B$84,B3031)&gt;0,D3031*1.1,IF(COUNTIF(cis_DPH!$B$85:$B$171,B3031)&gt;0,D3031*1.2,"chyba"))</f>
        <v>0</v>
      </c>
      <c r="G3031" s="16" t="e">
        <f>_xlfn.XLOOKUP(Tabuľka9[[#This Row],[položka]],#REF!,#REF!)</f>
        <v>#REF!</v>
      </c>
      <c r="I3031" s="15">
        <f>Tabuľka9[[#This Row],[Aktuálna cena v RZ s DPH]]*Tabuľka9[[#This Row],[Priemerný odber za mesiac]]</f>
        <v>0</v>
      </c>
      <c r="K3031" s="17" t="e">
        <f>Tabuľka9[[#This Row],[Cena za MJ s DPH]]*Tabuľka9[[#This Row],[Predpokladaný odber počas 6 mesiacov]]</f>
        <v>#REF!</v>
      </c>
      <c r="L3031" s="1">
        <v>648523</v>
      </c>
      <c r="M3031" t="e">
        <f>_xlfn.XLOOKUP(Tabuľka9[[#This Row],[IČO]],#REF!,#REF!)</f>
        <v>#REF!</v>
      </c>
      <c r="N3031" t="e">
        <f>_xlfn.XLOOKUP(Tabuľka9[[#This Row],[IČO]],#REF!,#REF!)</f>
        <v>#REF!</v>
      </c>
    </row>
    <row r="3032" spans="1:14" hidden="1" x14ac:dyDescent="0.35">
      <c r="A3032" t="s">
        <v>125</v>
      </c>
      <c r="B3032" t="s">
        <v>160</v>
      </c>
      <c r="C3032" t="s">
        <v>13</v>
      </c>
      <c r="D3032" s="9">
        <v>2.94</v>
      </c>
      <c r="E3032" s="10">
        <f>IF(COUNTIF(cis_DPH!$B$2:$B$84,B3032)&gt;0,D3032*1.1,IF(COUNTIF(cis_DPH!$B$85:$B$171,B3032)&gt;0,D3032*1.2,"chyba"))</f>
        <v>3.528</v>
      </c>
      <c r="G3032" s="16" t="e">
        <f>_xlfn.XLOOKUP(Tabuľka9[[#This Row],[položka]],#REF!,#REF!)</f>
        <v>#REF!</v>
      </c>
      <c r="I3032" s="15">
        <f>Tabuľka9[[#This Row],[Aktuálna cena v RZ s DPH]]*Tabuľka9[[#This Row],[Priemerný odber za mesiac]]</f>
        <v>0</v>
      </c>
      <c r="K3032" s="17" t="e">
        <f>Tabuľka9[[#This Row],[Cena za MJ s DPH]]*Tabuľka9[[#This Row],[Predpokladaný odber počas 6 mesiacov]]</f>
        <v>#REF!</v>
      </c>
      <c r="L3032" s="1">
        <v>648523</v>
      </c>
      <c r="M3032" t="e">
        <f>_xlfn.XLOOKUP(Tabuľka9[[#This Row],[IČO]],#REF!,#REF!)</f>
        <v>#REF!</v>
      </c>
      <c r="N3032" t="e">
        <f>_xlfn.XLOOKUP(Tabuľka9[[#This Row],[IČO]],#REF!,#REF!)</f>
        <v>#REF!</v>
      </c>
    </row>
    <row r="3033" spans="1:14" hidden="1" x14ac:dyDescent="0.35">
      <c r="A3033" t="s">
        <v>125</v>
      </c>
      <c r="B3033" t="s">
        <v>161</v>
      </c>
      <c r="C3033" t="s">
        <v>13</v>
      </c>
      <c r="E3033" s="10">
        <f>IF(COUNTIF(cis_DPH!$B$2:$B$84,B3033)&gt;0,D3033*1.1,IF(COUNTIF(cis_DPH!$B$85:$B$171,B3033)&gt;0,D3033*1.2,"chyba"))</f>
        <v>0</v>
      </c>
      <c r="G3033" s="16" t="e">
        <f>_xlfn.XLOOKUP(Tabuľka9[[#This Row],[položka]],#REF!,#REF!)</f>
        <v>#REF!</v>
      </c>
      <c r="I3033" s="15">
        <f>Tabuľka9[[#This Row],[Aktuálna cena v RZ s DPH]]*Tabuľka9[[#This Row],[Priemerný odber za mesiac]]</f>
        <v>0</v>
      </c>
      <c r="K3033" s="17" t="e">
        <f>Tabuľka9[[#This Row],[Cena za MJ s DPH]]*Tabuľka9[[#This Row],[Predpokladaný odber počas 6 mesiacov]]</f>
        <v>#REF!</v>
      </c>
      <c r="L3033" s="1">
        <v>648523</v>
      </c>
      <c r="M3033" t="e">
        <f>_xlfn.XLOOKUP(Tabuľka9[[#This Row],[IČO]],#REF!,#REF!)</f>
        <v>#REF!</v>
      </c>
      <c r="N3033" t="e">
        <f>_xlfn.XLOOKUP(Tabuľka9[[#This Row],[IČO]],#REF!,#REF!)</f>
        <v>#REF!</v>
      </c>
    </row>
    <row r="3034" spans="1:14" hidden="1" x14ac:dyDescent="0.35">
      <c r="A3034" t="s">
        <v>125</v>
      </c>
      <c r="B3034" t="s">
        <v>162</v>
      </c>
      <c r="C3034" t="s">
        <v>13</v>
      </c>
      <c r="E3034" s="10">
        <f>IF(COUNTIF(cis_DPH!$B$2:$B$84,B3034)&gt;0,D3034*1.1,IF(COUNTIF(cis_DPH!$B$85:$B$171,B3034)&gt;0,D3034*1.2,"chyba"))</f>
        <v>0</v>
      </c>
      <c r="G3034" s="16" t="e">
        <f>_xlfn.XLOOKUP(Tabuľka9[[#This Row],[položka]],#REF!,#REF!)</f>
        <v>#REF!</v>
      </c>
      <c r="I3034" s="15">
        <f>Tabuľka9[[#This Row],[Aktuálna cena v RZ s DPH]]*Tabuľka9[[#This Row],[Priemerný odber za mesiac]]</f>
        <v>0</v>
      </c>
      <c r="K3034" s="17" t="e">
        <f>Tabuľka9[[#This Row],[Cena za MJ s DPH]]*Tabuľka9[[#This Row],[Predpokladaný odber počas 6 mesiacov]]</f>
        <v>#REF!</v>
      </c>
      <c r="L3034" s="1">
        <v>648523</v>
      </c>
      <c r="M3034" t="e">
        <f>_xlfn.XLOOKUP(Tabuľka9[[#This Row],[IČO]],#REF!,#REF!)</f>
        <v>#REF!</v>
      </c>
      <c r="N3034" t="e">
        <f>_xlfn.XLOOKUP(Tabuľka9[[#This Row],[IČO]],#REF!,#REF!)</f>
        <v>#REF!</v>
      </c>
    </row>
    <row r="3035" spans="1:14" hidden="1" x14ac:dyDescent="0.35">
      <c r="A3035" t="s">
        <v>125</v>
      </c>
      <c r="B3035" t="s">
        <v>163</v>
      </c>
      <c r="C3035" t="s">
        <v>13</v>
      </c>
      <c r="E3035" s="10">
        <f>IF(COUNTIF(cis_DPH!$B$2:$B$84,B3035)&gt;0,D3035*1.1,IF(COUNTIF(cis_DPH!$B$85:$B$171,B3035)&gt;0,D3035*1.2,"chyba"))</f>
        <v>0</v>
      </c>
      <c r="G3035" s="16" t="e">
        <f>_xlfn.XLOOKUP(Tabuľka9[[#This Row],[položka]],#REF!,#REF!)</f>
        <v>#REF!</v>
      </c>
      <c r="I3035" s="15">
        <f>Tabuľka9[[#This Row],[Aktuálna cena v RZ s DPH]]*Tabuľka9[[#This Row],[Priemerný odber za mesiac]]</f>
        <v>0</v>
      </c>
      <c r="K3035" s="17" t="e">
        <f>Tabuľka9[[#This Row],[Cena za MJ s DPH]]*Tabuľka9[[#This Row],[Predpokladaný odber počas 6 mesiacov]]</f>
        <v>#REF!</v>
      </c>
      <c r="L3035" s="1">
        <v>648523</v>
      </c>
      <c r="M3035" t="e">
        <f>_xlfn.XLOOKUP(Tabuľka9[[#This Row],[IČO]],#REF!,#REF!)</f>
        <v>#REF!</v>
      </c>
      <c r="N3035" t="e">
        <f>_xlfn.XLOOKUP(Tabuľka9[[#This Row],[IČO]],#REF!,#REF!)</f>
        <v>#REF!</v>
      </c>
    </row>
    <row r="3036" spans="1:14" hidden="1" x14ac:dyDescent="0.35">
      <c r="A3036" t="s">
        <v>125</v>
      </c>
      <c r="B3036" t="s">
        <v>164</v>
      </c>
      <c r="C3036" t="s">
        <v>13</v>
      </c>
      <c r="E3036" s="10">
        <f>IF(COUNTIF(cis_DPH!$B$2:$B$84,B3036)&gt;0,D3036*1.1,IF(COUNTIF(cis_DPH!$B$85:$B$171,B3036)&gt;0,D3036*1.2,"chyba"))</f>
        <v>0</v>
      </c>
      <c r="G3036" s="16" t="e">
        <f>_xlfn.XLOOKUP(Tabuľka9[[#This Row],[položka]],#REF!,#REF!)</f>
        <v>#REF!</v>
      </c>
      <c r="I3036" s="15">
        <f>Tabuľka9[[#This Row],[Aktuálna cena v RZ s DPH]]*Tabuľka9[[#This Row],[Priemerný odber za mesiac]]</f>
        <v>0</v>
      </c>
      <c r="K3036" s="17" t="e">
        <f>Tabuľka9[[#This Row],[Cena za MJ s DPH]]*Tabuľka9[[#This Row],[Predpokladaný odber počas 6 mesiacov]]</f>
        <v>#REF!</v>
      </c>
      <c r="L3036" s="1">
        <v>648523</v>
      </c>
      <c r="M3036" t="e">
        <f>_xlfn.XLOOKUP(Tabuľka9[[#This Row],[IČO]],#REF!,#REF!)</f>
        <v>#REF!</v>
      </c>
      <c r="N3036" t="e">
        <f>_xlfn.XLOOKUP(Tabuľka9[[#This Row],[IČO]],#REF!,#REF!)</f>
        <v>#REF!</v>
      </c>
    </row>
    <row r="3037" spans="1:14" hidden="1" x14ac:dyDescent="0.35">
      <c r="A3037" t="s">
        <v>125</v>
      </c>
      <c r="B3037" t="s">
        <v>165</v>
      </c>
      <c r="C3037" t="s">
        <v>13</v>
      </c>
      <c r="D3037" s="9">
        <v>4.3600000000000003</v>
      </c>
      <c r="E3037" s="10">
        <f>IF(COUNTIF(cis_DPH!$B$2:$B$84,B3037)&gt;0,D3037*1.1,IF(COUNTIF(cis_DPH!$B$85:$B$171,B3037)&gt;0,D3037*1.2,"chyba"))</f>
        <v>5.2320000000000002</v>
      </c>
      <c r="G3037" s="16" t="e">
        <f>_xlfn.XLOOKUP(Tabuľka9[[#This Row],[položka]],#REF!,#REF!)</f>
        <v>#REF!</v>
      </c>
      <c r="I3037" s="15">
        <f>Tabuľka9[[#This Row],[Aktuálna cena v RZ s DPH]]*Tabuľka9[[#This Row],[Priemerný odber za mesiac]]</f>
        <v>0</v>
      </c>
      <c r="K3037" s="17" t="e">
        <f>Tabuľka9[[#This Row],[Cena za MJ s DPH]]*Tabuľka9[[#This Row],[Predpokladaný odber počas 6 mesiacov]]</f>
        <v>#REF!</v>
      </c>
      <c r="L3037" s="1">
        <v>648523</v>
      </c>
      <c r="M3037" t="e">
        <f>_xlfn.XLOOKUP(Tabuľka9[[#This Row],[IČO]],#REF!,#REF!)</f>
        <v>#REF!</v>
      </c>
      <c r="N3037" t="e">
        <f>_xlfn.XLOOKUP(Tabuľka9[[#This Row],[IČO]],#REF!,#REF!)</f>
        <v>#REF!</v>
      </c>
    </row>
    <row r="3038" spans="1:14" hidden="1" x14ac:dyDescent="0.35">
      <c r="A3038" t="s">
        <v>125</v>
      </c>
      <c r="B3038" t="s">
        <v>166</v>
      </c>
      <c r="C3038" t="s">
        <v>13</v>
      </c>
      <c r="D3038" s="9">
        <v>2</v>
      </c>
      <c r="E3038" s="10">
        <f>IF(COUNTIF(cis_DPH!$B$2:$B$84,B3038)&gt;0,D3038*1.1,IF(COUNTIF(cis_DPH!$B$85:$B$171,B3038)&gt;0,D3038*1.2,"chyba"))</f>
        <v>2.4</v>
      </c>
      <c r="G3038" s="16" t="e">
        <f>_xlfn.XLOOKUP(Tabuľka9[[#This Row],[položka]],#REF!,#REF!)</f>
        <v>#REF!</v>
      </c>
      <c r="H3038">
        <v>5</v>
      </c>
      <c r="I3038" s="15">
        <f>Tabuľka9[[#This Row],[Aktuálna cena v RZ s DPH]]*Tabuľka9[[#This Row],[Priemerný odber za mesiac]]</f>
        <v>12</v>
      </c>
      <c r="K3038" s="17" t="e">
        <f>Tabuľka9[[#This Row],[Cena za MJ s DPH]]*Tabuľka9[[#This Row],[Predpokladaný odber počas 6 mesiacov]]</f>
        <v>#REF!</v>
      </c>
      <c r="L3038" s="1">
        <v>648523</v>
      </c>
      <c r="M3038" t="e">
        <f>_xlfn.XLOOKUP(Tabuľka9[[#This Row],[IČO]],#REF!,#REF!)</f>
        <v>#REF!</v>
      </c>
      <c r="N3038" t="e">
        <f>_xlfn.XLOOKUP(Tabuľka9[[#This Row],[IČO]],#REF!,#REF!)</f>
        <v>#REF!</v>
      </c>
    </row>
    <row r="3039" spans="1:14" hidden="1" x14ac:dyDescent="0.35">
      <c r="A3039" t="s">
        <v>125</v>
      </c>
      <c r="B3039" t="s">
        <v>167</v>
      </c>
      <c r="C3039" t="s">
        <v>13</v>
      </c>
      <c r="E3039" s="10">
        <f>IF(COUNTIF(cis_DPH!$B$2:$B$84,B3039)&gt;0,D3039*1.1,IF(COUNTIF(cis_DPH!$B$85:$B$171,B3039)&gt;0,D3039*1.2,"chyba"))</f>
        <v>0</v>
      </c>
      <c r="G3039" s="16" t="e">
        <f>_xlfn.XLOOKUP(Tabuľka9[[#This Row],[položka]],#REF!,#REF!)</f>
        <v>#REF!</v>
      </c>
      <c r="I3039" s="15">
        <f>Tabuľka9[[#This Row],[Aktuálna cena v RZ s DPH]]*Tabuľka9[[#This Row],[Priemerný odber za mesiac]]</f>
        <v>0</v>
      </c>
      <c r="K3039" s="17" t="e">
        <f>Tabuľka9[[#This Row],[Cena za MJ s DPH]]*Tabuľka9[[#This Row],[Predpokladaný odber počas 6 mesiacov]]</f>
        <v>#REF!</v>
      </c>
      <c r="L3039" s="1">
        <v>648523</v>
      </c>
      <c r="M3039" t="e">
        <f>_xlfn.XLOOKUP(Tabuľka9[[#This Row],[IČO]],#REF!,#REF!)</f>
        <v>#REF!</v>
      </c>
      <c r="N3039" t="e">
        <f>_xlfn.XLOOKUP(Tabuľka9[[#This Row],[IČO]],#REF!,#REF!)</f>
        <v>#REF!</v>
      </c>
    </row>
    <row r="3040" spans="1:14" hidden="1" x14ac:dyDescent="0.35">
      <c r="A3040" t="s">
        <v>125</v>
      </c>
      <c r="B3040" t="s">
        <v>168</v>
      </c>
      <c r="C3040" t="s">
        <v>13</v>
      </c>
      <c r="D3040" s="9">
        <v>2.7</v>
      </c>
      <c r="E3040" s="10">
        <f>IF(COUNTIF(cis_DPH!$B$2:$B$84,B3040)&gt;0,D3040*1.1,IF(COUNTIF(cis_DPH!$B$85:$B$171,B3040)&gt;0,D3040*1.2,"chyba"))</f>
        <v>3.24</v>
      </c>
      <c r="G3040" s="16" t="e">
        <f>_xlfn.XLOOKUP(Tabuľka9[[#This Row],[položka]],#REF!,#REF!)</f>
        <v>#REF!</v>
      </c>
      <c r="H3040">
        <v>4</v>
      </c>
      <c r="I3040" s="15">
        <f>Tabuľka9[[#This Row],[Aktuálna cena v RZ s DPH]]*Tabuľka9[[#This Row],[Priemerný odber za mesiac]]</f>
        <v>12.96</v>
      </c>
      <c r="K3040" s="17" t="e">
        <f>Tabuľka9[[#This Row],[Cena za MJ s DPH]]*Tabuľka9[[#This Row],[Predpokladaný odber počas 6 mesiacov]]</f>
        <v>#REF!</v>
      </c>
      <c r="L3040" s="1">
        <v>648523</v>
      </c>
      <c r="M3040" t="e">
        <f>_xlfn.XLOOKUP(Tabuľka9[[#This Row],[IČO]],#REF!,#REF!)</f>
        <v>#REF!</v>
      </c>
      <c r="N3040" t="e">
        <f>_xlfn.XLOOKUP(Tabuľka9[[#This Row],[IČO]],#REF!,#REF!)</f>
        <v>#REF!</v>
      </c>
    </row>
    <row r="3041" spans="1:14" hidden="1" x14ac:dyDescent="0.35">
      <c r="A3041" t="s">
        <v>125</v>
      </c>
      <c r="B3041" t="s">
        <v>169</v>
      </c>
      <c r="C3041" t="s">
        <v>13</v>
      </c>
      <c r="E3041" s="10">
        <f>IF(COUNTIF(cis_DPH!$B$2:$B$84,B3041)&gt;0,D3041*1.1,IF(COUNTIF(cis_DPH!$B$85:$B$171,B3041)&gt;0,D3041*1.2,"chyba"))</f>
        <v>0</v>
      </c>
      <c r="G3041" s="16" t="e">
        <f>_xlfn.XLOOKUP(Tabuľka9[[#This Row],[položka]],#REF!,#REF!)</f>
        <v>#REF!</v>
      </c>
      <c r="I3041" s="15">
        <f>Tabuľka9[[#This Row],[Aktuálna cena v RZ s DPH]]*Tabuľka9[[#This Row],[Priemerný odber za mesiac]]</f>
        <v>0</v>
      </c>
      <c r="K3041" s="17" t="e">
        <f>Tabuľka9[[#This Row],[Cena za MJ s DPH]]*Tabuľka9[[#This Row],[Predpokladaný odber počas 6 mesiacov]]</f>
        <v>#REF!</v>
      </c>
      <c r="L3041" s="1">
        <v>648523</v>
      </c>
      <c r="M3041" t="e">
        <f>_xlfn.XLOOKUP(Tabuľka9[[#This Row],[IČO]],#REF!,#REF!)</f>
        <v>#REF!</v>
      </c>
      <c r="N3041" t="e">
        <f>_xlfn.XLOOKUP(Tabuľka9[[#This Row],[IČO]],#REF!,#REF!)</f>
        <v>#REF!</v>
      </c>
    </row>
    <row r="3042" spans="1:14" hidden="1" x14ac:dyDescent="0.35">
      <c r="A3042" t="s">
        <v>125</v>
      </c>
      <c r="B3042" t="s">
        <v>170</v>
      </c>
      <c r="C3042" t="s">
        <v>13</v>
      </c>
      <c r="E3042" s="10">
        <f>IF(COUNTIF(cis_DPH!$B$2:$B$84,B3042)&gt;0,D3042*1.1,IF(COUNTIF(cis_DPH!$B$85:$B$171,B3042)&gt;0,D3042*1.2,"chyba"))</f>
        <v>0</v>
      </c>
      <c r="G3042" s="16" t="e">
        <f>_xlfn.XLOOKUP(Tabuľka9[[#This Row],[položka]],#REF!,#REF!)</f>
        <v>#REF!</v>
      </c>
      <c r="I3042" s="15">
        <f>Tabuľka9[[#This Row],[Aktuálna cena v RZ s DPH]]*Tabuľka9[[#This Row],[Priemerný odber za mesiac]]</f>
        <v>0</v>
      </c>
      <c r="K3042" s="17" t="e">
        <f>Tabuľka9[[#This Row],[Cena za MJ s DPH]]*Tabuľka9[[#This Row],[Predpokladaný odber počas 6 mesiacov]]</f>
        <v>#REF!</v>
      </c>
      <c r="L3042" s="1">
        <v>648523</v>
      </c>
      <c r="M3042" t="e">
        <f>_xlfn.XLOOKUP(Tabuľka9[[#This Row],[IČO]],#REF!,#REF!)</f>
        <v>#REF!</v>
      </c>
      <c r="N3042" t="e">
        <f>_xlfn.XLOOKUP(Tabuľka9[[#This Row],[IČO]],#REF!,#REF!)</f>
        <v>#REF!</v>
      </c>
    </row>
    <row r="3043" spans="1:14" hidden="1" x14ac:dyDescent="0.35">
      <c r="A3043" t="s">
        <v>125</v>
      </c>
      <c r="B3043" t="s">
        <v>171</v>
      </c>
      <c r="C3043" t="s">
        <v>13</v>
      </c>
      <c r="E3043" s="10">
        <f>IF(COUNTIF(cis_DPH!$B$2:$B$84,B3043)&gt;0,D3043*1.1,IF(COUNTIF(cis_DPH!$B$85:$B$171,B3043)&gt;0,D3043*1.2,"chyba"))</f>
        <v>0</v>
      </c>
      <c r="G3043" s="16" t="e">
        <f>_xlfn.XLOOKUP(Tabuľka9[[#This Row],[položka]],#REF!,#REF!)</f>
        <v>#REF!</v>
      </c>
      <c r="I3043" s="15">
        <f>Tabuľka9[[#This Row],[Aktuálna cena v RZ s DPH]]*Tabuľka9[[#This Row],[Priemerný odber za mesiac]]</f>
        <v>0</v>
      </c>
      <c r="K3043" s="17" t="e">
        <f>Tabuľka9[[#This Row],[Cena za MJ s DPH]]*Tabuľka9[[#This Row],[Predpokladaný odber počas 6 mesiacov]]</f>
        <v>#REF!</v>
      </c>
      <c r="L3043" s="1">
        <v>648523</v>
      </c>
      <c r="M3043" t="e">
        <f>_xlfn.XLOOKUP(Tabuľka9[[#This Row],[IČO]],#REF!,#REF!)</f>
        <v>#REF!</v>
      </c>
      <c r="N3043" t="e">
        <f>_xlfn.XLOOKUP(Tabuľka9[[#This Row],[IČO]],#REF!,#REF!)</f>
        <v>#REF!</v>
      </c>
    </row>
    <row r="3044" spans="1:14" hidden="1" x14ac:dyDescent="0.35">
      <c r="A3044" t="s">
        <v>125</v>
      </c>
      <c r="B3044" t="s">
        <v>172</v>
      </c>
      <c r="C3044" t="s">
        <v>13</v>
      </c>
      <c r="E3044" s="10">
        <f>IF(COUNTIF(cis_DPH!$B$2:$B$84,B3044)&gt;0,D3044*1.1,IF(COUNTIF(cis_DPH!$B$85:$B$171,B3044)&gt;0,D3044*1.2,"chyba"))</f>
        <v>0</v>
      </c>
      <c r="G3044" s="16" t="e">
        <f>_xlfn.XLOOKUP(Tabuľka9[[#This Row],[položka]],#REF!,#REF!)</f>
        <v>#REF!</v>
      </c>
      <c r="I3044" s="15">
        <f>Tabuľka9[[#This Row],[Aktuálna cena v RZ s DPH]]*Tabuľka9[[#This Row],[Priemerný odber za mesiac]]</f>
        <v>0</v>
      </c>
      <c r="K3044" s="17" t="e">
        <f>Tabuľka9[[#This Row],[Cena za MJ s DPH]]*Tabuľka9[[#This Row],[Predpokladaný odber počas 6 mesiacov]]</f>
        <v>#REF!</v>
      </c>
      <c r="L3044" s="1">
        <v>648523</v>
      </c>
      <c r="M3044" t="e">
        <f>_xlfn.XLOOKUP(Tabuľka9[[#This Row],[IČO]],#REF!,#REF!)</f>
        <v>#REF!</v>
      </c>
      <c r="N3044" t="e">
        <f>_xlfn.XLOOKUP(Tabuľka9[[#This Row],[IČO]],#REF!,#REF!)</f>
        <v>#REF!</v>
      </c>
    </row>
    <row r="3045" spans="1:14" hidden="1" x14ac:dyDescent="0.35">
      <c r="A3045" t="s">
        <v>125</v>
      </c>
      <c r="B3045" t="s">
        <v>173</v>
      </c>
      <c r="C3045" t="s">
        <v>13</v>
      </c>
      <c r="E3045" s="10">
        <f>IF(COUNTIF(cis_DPH!$B$2:$B$84,B3045)&gt;0,D3045*1.1,IF(COUNTIF(cis_DPH!$B$85:$B$171,B3045)&gt;0,D3045*1.2,"chyba"))</f>
        <v>0</v>
      </c>
      <c r="G3045" s="16" t="e">
        <f>_xlfn.XLOOKUP(Tabuľka9[[#This Row],[položka]],#REF!,#REF!)</f>
        <v>#REF!</v>
      </c>
      <c r="I3045" s="15">
        <f>Tabuľka9[[#This Row],[Aktuálna cena v RZ s DPH]]*Tabuľka9[[#This Row],[Priemerný odber za mesiac]]</f>
        <v>0</v>
      </c>
      <c r="K3045" s="17" t="e">
        <f>Tabuľka9[[#This Row],[Cena za MJ s DPH]]*Tabuľka9[[#This Row],[Predpokladaný odber počas 6 mesiacov]]</f>
        <v>#REF!</v>
      </c>
      <c r="L3045" s="1">
        <v>648523</v>
      </c>
      <c r="M3045" t="e">
        <f>_xlfn.XLOOKUP(Tabuľka9[[#This Row],[IČO]],#REF!,#REF!)</f>
        <v>#REF!</v>
      </c>
      <c r="N3045" t="e">
        <f>_xlfn.XLOOKUP(Tabuľka9[[#This Row],[IČO]],#REF!,#REF!)</f>
        <v>#REF!</v>
      </c>
    </row>
    <row r="3046" spans="1:14" hidden="1" x14ac:dyDescent="0.35">
      <c r="A3046" t="s">
        <v>125</v>
      </c>
      <c r="B3046" t="s">
        <v>174</v>
      </c>
      <c r="C3046" t="s">
        <v>13</v>
      </c>
      <c r="D3046" s="9">
        <v>2.82</v>
      </c>
      <c r="E3046" s="10">
        <f>IF(COUNTIF(cis_DPH!$B$2:$B$84,B3046)&gt;0,D3046*1.1,IF(COUNTIF(cis_DPH!$B$85:$B$171,B3046)&gt;0,D3046*1.2,"chyba"))</f>
        <v>3.3839999999999999</v>
      </c>
      <c r="G3046" s="16" t="e">
        <f>_xlfn.XLOOKUP(Tabuľka9[[#This Row],[položka]],#REF!,#REF!)</f>
        <v>#REF!</v>
      </c>
      <c r="H3046">
        <v>3</v>
      </c>
      <c r="I3046" s="15">
        <f>Tabuľka9[[#This Row],[Aktuálna cena v RZ s DPH]]*Tabuľka9[[#This Row],[Priemerný odber za mesiac]]</f>
        <v>10.151999999999999</v>
      </c>
      <c r="K3046" s="17" t="e">
        <f>Tabuľka9[[#This Row],[Cena za MJ s DPH]]*Tabuľka9[[#This Row],[Predpokladaný odber počas 6 mesiacov]]</f>
        <v>#REF!</v>
      </c>
      <c r="L3046" s="1">
        <v>648523</v>
      </c>
      <c r="M3046" t="e">
        <f>_xlfn.XLOOKUP(Tabuľka9[[#This Row],[IČO]],#REF!,#REF!)</f>
        <v>#REF!</v>
      </c>
      <c r="N3046" t="e">
        <f>_xlfn.XLOOKUP(Tabuľka9[[#This Row],[IČO]],#REF!,#REF!)</f>
        <v>#REF!</v>
      </c>
    </row>
    <row r="3047" spans="1:14" hidden="1" x14ac:dyDescent="0.35">
      <c r="A3047" t="s">
        <v>125</v>
      </c>
      <c r="B3047" t="s">
        <v>175</v>
      </c>
      <c r="C3047" t="s">
        <v>13</v>
      </c>
      <c r="E3047" s="10">
        <f>IF(COUNTIF(cis_DPH!$B$2:$B$84,B3047)&gt;0,D3047*1.1,IF(COUNTIF(cis_DPH!$B$85:$B$171,B3047)&gt;0,D3047*1.2,"chyba"))</f>
        <v>0</v>
      </c>
      <c r="G3047" s="16" t="e">
        <f>_xlfn.XLOOKUP(Tabuľka9[[#This Row],[položka]],#REF!,#REF!)</f>
        <v>#REF!</v>
      </c>
      <c r="I3047" s="15">
        <f>Tabuľka9[[#This Row],[Aktuálna cena v RZ s DPH]]*Tabuľka9[[#This Row],[Priemerný odber za mesiac]]</f>
        <v>0</v>
      </c>
      <c r="K3047" s="17" t="e">
        <f>Tabuľka9[[#This Row],[Cena za MJ s DPH]]*Tabuľka9[[#This Row],[Predpokladaný odber počas 6 mesiacov]]</f>
        <v>#REF!</v>
      </c>
      <c r="L3047" s="1">
        <v>648523</v>
      </c>
      <c r="M3047" t="e">
        <f>_xlfn.XLOOKUP(Tabuľka9[[#This Row],[IČO]],#REF!,#REF!)</f>
        <v>#REF!</v>
      </c>
      <c r="N3047" t="e">
        <f>_xlfn.XLOOKUP(Tabuľka9[[#This Row],[IČO]],#REF!,#REF!)</f>
        <v>#REF!</v>
      </c>
    </row>
    <row r="3048" spans="1:14" hidden="1" x14ac:dyDescent="0.35">
      <c r="A3048" t="s">
        <v>125</v>
      </c>
      <c r="B3048" t="s">
        <v>176</v>
      </c>
      <c r="C3048" t="s">
        <v>13</v>
      </c>
      <c r="D3048" s="9">
        <v>3.24</v>
      </c>
      <c r="E3048" s="10">
        <f>IF(COUNTIF(cis_DPH!$B$2:$B$84,B3048)&gt;0,D3048*1.1,IF(COUNTIF(cis_DPH!$B$85:$B$171,B3048)&gt;0,D3048*1.2,"chyba"))</f>
        <v>3.8879999999999999</v>
      </c>
      <c r="G3048" s="16" t="e">
        <f>_xlfn.XLOOKUP(Tabuľka9[[#This Row],[položka]],#REF!,#REF!)</f>
        <v>#REF!</v>
      </c>
      <c r="H3048">
        <v>2</v>
      </c>
      <c r="I3048" s="15">
        <f>Tabuľka9[[#This Row],[Aktuálna cena v RZ s DPH]]*Tabuľka9[[#This Row],[Priemerný odber za mesiac]]</f>
        <v>7.7759999999999998</v>
      </c>
      <c r="K3048" s="17" t="e">
        <f>Tabuľka9[[#This Row],[Cena za MJ s DPH]]*Tabuľka9[[#This Row],[Predpokladaný odber počas 6 mesiacov]]</f>
        <v>#REF!</v>
      </c>
      <c r="L3048" s="1">
        <v>648523</v>
      </c>
      <c r="M3048" t="e">
        <f>_xlfn.XLOOKUP(Tabuľka9[[#This Row],[IČO]],#REF!,#REF!)</f>
        <v>#REF!</v>
      </c>
      <c r="N3048" t="e">
        <f>_xlfn.XLOOKUP(Tabuľka9[[#This Row],[IČO]],#REF!,#REF!)</f>
        <v>#REF!</v>
      </c>
    </row>
    <row r="3049" spans="1:14" hidden="1" x14ac:dyDescent="0.35">
      <c r="A3049" t="s">
        <v>125</v>
      </c>
      <c r="B3049" t="s">
        <v>177</v>
      </c>
      <c r="C3049" t="s">
        <v>13</v>
      </c>
      <c r="E3049" s="10">
        <f>IF(COUNTIF(cis_DPH!$B$2:$B$84,B3049)&gt;0,D3049*1.1,IF(COUNTIF(cis_DPH!$B$85:$B$171,B3049)&gt;0,D3049*1.2,"chyba"))</f>
        <v>0</v>
      </c>
      <c r="G3049" s="16" t="e">
        <f>_xlfn.XLOOKUP(Tabuľka9[[#This Row],[položka]],#REF!,#REF!)</f>
        <v>#REF!</v>
      </c>
      <c r="I3049" s="15">
        <f>Tabuľka9[[#This Row],[Aktuálna cena v RZ s DPH]]*Tabuľka9[[#This Row],[Priemerný odber za mesiac]]</f>
        <v>0</v>
      </c>
      <c r="K3049" s="17" t="e">
        <f>Tabuľka9[[#This Row],[Cena za MJ s DPH]]*Tabuľka9[[#This Row],[Predpokladaný odber počas 6 mesiacov]]</f>
        <v>#REF!</v>
      </c>
      <c r="L3049" s="1">
        <v>648523</v>
      </c>
      <c r="M3049" t="e">
        <f>_xlfn.XLOOKUP(Tabuľka9[[#This Row],[IČO]],#REF!,#REF!)</f>
        <v>#REF!</v>
      </c>
      <c r="N3049" t="e">
        <f>_xlfn.XLOOKUP(Tabuľka9[[#This Row],[IČO]],#REF!,#REF!)</f>
        <v>#REF!</v>
      </c>
    </row>
    <row r="3050" spans="1:14" hidden="1" x14ac:dyDescent="0.35">
      <c r="A3050" t="s">
        <v>125</v>
      </c>
      <c r="B3050" t="s">
        <v>178</v>
      </c>
      <c r="C3050" t="s">
        <v>13</v>
      </c>
      <c r="E3050" s="10">
        <f>IF(COUNTIF(cis_DPH!$B$2:$B$84,B3050)&gt;0,D3050*1.1,IF(COUNTIF(cis_DPH!$B$85:$B$171,B3050)&gt;0,D3050*1.2,"chyba"))</f>
        <v>0</v>
      </c>
      <c r="G3050" s="16" t="e">
        <f>_xlfn.XLOOKUP(Tabuľka9[[#This Row],[položka]],#REF!,#REF!)</f>
        <v>#REF!</v>
      </c>
      <c r="I3050" s="15">
        <f>Tabuľka9[[#This Row],[Aktuálna cena v RZ s DPH]]*Tabuľka9[[#This Row],[Priemerný odber za mesiac]]</f>
        <v>0</v>
      </c>
      <c r="K3050" s="17" t="e">
        <f>Tabuľka9[[#This Row],[Cena za MJ s DPH]]*Tabuľka9[[#This Row],[Predpokladaný odber počas 6 mesiacov]]</f>
        <v>#REF!</v>
      </c>
      <c r="L3050" s="1">
        <v>648523</v>
      </c>
      <c r="M3050" t="e">
        <f>_xlfn.XLOOKUP(Tabuľka9[[#This Row],[IČO]],#REF!,#REF!)</f>
        <v>#REF!</v>
      </c>
      <c r="N3050" t="e">
        <f>_xlfn.XLOOKUP(Tabuľka9[[#This Row],[IČO]],#REF!,#REF!)</f>
        <v>#REF!</v>
      </c>
    </row>
    <row r="3051" spans="1:14" hidden="1" x14ac:dyDescent="0.35">
      <c r="A3051" t="s">
        <v>125</v>
      </c>
      <c r="B3051" t="s">
        <v>179</v>
      </c>
      <c r="C3051" t="s">
        <v>13</v>
      </c>
      <c r="D3051" s="9">
        <v>3.37</v>
      </c>
      <c r="E3051" s="10">
        <f>IF(COUNTIF(cis_DPH!$B$2:$B$84,B3051)&gt;0,D3051*1.1,IF(COUNTIF(cis_DPH!$B$85:$B$171,B3051)&gt;0,D3051*1.2,"chyba"))</f>
        <v>4.0439999999999996</v>
      </c>
      <c r="G3051" s="16" t="e">
        <f>_xlfn.XLOOKUP(Tabuľka9[[#This Row],[položka]],#REF!,#REF!)</f>
        <v>#REF!</v>
      </c>
      <c r="H3051">
        <v>2</v>
      </c>
      <c r="I3051" s="15">
        <f>Tabuľka9[[#This Row],[Aktuálna cena v RZ s DPH]]*Tabuľka9[[#This Row],[Priemerný odber za mesiac]]</f>
        <v>8.0879999999999992</v>
      </c>
      <c r="K3051" s="17" t="e">
        <f>Tabuľka9[[#This Row],[Cena za MJ s DPH]]*Tabuľka9[[#This Row],[Predpokladaný odber počas 6 mesiacov]]</f>
        <v>#REF!</v>
      </c>
      <c r="L3051" s="1">
        <v>648523</v>
      </c>
      <c r="M3051" t="e">
        <f>_xlfn.XLOOKUP(Tabuľka9[[#This Row],[IČO]],#REF!,#REF!)</f>
        <v>#REF!</v>
      </c>
      <c r="N3051" t="e">
        <f>_xlfn.XLOOKUP(Tabuľka9[[#This Row],[IČO]],#REF!,#REF!)</f>
        <v>#REF!</v>
      </c>
    </row>
    <row r="3052" spans="1:14" hidden="1" x14ac:dyDescent="0.35">
      <c r="A3052" t="s">
        <v>125</v>
      </c>
      <c r="B3052" t="s">
        <v>180</v>
      </c>
      <c r="C3052" t="s">
        <v>13</v>
      </c>
      <c r="D3052" s="9">
        <v>2.37</v>
      </c>
      <c r="E3052" s="10">
        <f>IF(COUNTIF(cis_DPH!$B$2:$B$84,B3052)&gt;0,D3052*1.1,IF(COUNTIF(cis_DPH!$B$85:$B$171,B3052)&gt;0,D3052*1.2,"chyba"))</f>
        <v>2.8439999999999999</v>
      </c>
      <c r="G3052" s="16" t="e">
        <f>_xlfn.XLOOKUP(Tabuľka9[[#This Row],[položka]],#REF!,#REF!)</f>
        <v>#REF!</v>
      </c>
      <c r="H3052">
        <v>1</v>
      </c>
      <c r="I3052" s="15">
        <f>Tabuľka9[[#This Row],[Aktuálna cena v RZ s DPH]]*Tabuľka9[[#This Row],[Priemerný odber za mesiac]]</f>
        <v>2.8439999999999999</v>
      </c>
      <c r="K3052" s="17" t="e">
        <f>Tabuľka9[[#This Row],[Cena za MJ s DPH]]*Tabuľka9[[#This Row],[Predpokladaný odber počas 6 mesiacov]]</f>
        <v>#REF!</v>
      </c>
      <c r="L3052" s="1">
        <v>648523</v>
      </c>
      <c r="M3052" t="e">
        <f>_xlfn.XLOOKUP(Tabuľka9[[#This Row],[IČO]],#REF!,#REF!)</f>
        <v>#REF!</v>
      </c>
      <c r="N3052" t="e">
        <f>_xlfn.XLOOKUP(Tabuľka9[[#This Row],[IČO]],#REF!,#REF!)</f>
        <v>#REF!</v>
      </c>
    </row>
    <row r="3053" spans="1:14" hidden="1" x14ac:dyDescent="0.35">
      <c r="A3053" t="s">
        <v>125</v>
      </c>
      <c r="B3053" t="s">
        <v>181</v>
      </c>
      <c r="C3053" t="s">
        <v>13</v>
      </c>
      <c r="E3053" s="10">
        <f>IF(COUNTIF(cis_DPH!$B$2:$B$84,B3053)&gt;0,D3053*1.1,IF(COUNTIF(cis_DPH!$B$85:$B$171,B3053)&gt;0,D3053*1.2,"chyba"))</f>
        <v>0</v>
      </c>
      <c r="G3053" s="16" t="e">
        <f>_xlfn.XLOOKUP(Tabuľka9[[#This Row],[položka]],#REF!,#REF!)</f>
        <v>#REF!</v>
      </c>
      <c r="I3053" s="15">
        <f>Tabuľka9[[#This Row],[Aktuálna cena v RZ s DPH]]*Tabuľka9[[#This Row],[Priemerný odber za mesiac]]</f>
        <v>0</v>
      </c>
      <c r="K3053" s="17" t="e">
        <f>Tabuľka9[[#This Row],[Cena za MJ s DPH]]*Tabuľka9[[#This Row],[Predpokladaný odber počas 6 mesiacov]]</f>
        <v>#REF!</v>
      </c>
      <c r="L3053" s="1">
        <v>648523</v>
      </c>
      <c r="M3053" t="e">
        <f>_xlfn.XLOOKUP(Tabuľka9[[#This Row],[IČO]],#REF!,#REF!)</f>
        <v>#REF!</v>
      </c>
      <c r="N3053" t="e">
        <f>_xlfn.XLOOKUP(Tabuľka9[[#This Row],[IČO]],#REF!,#REF!)</f>
        <v>#REF!</v>
      </c>
    </row>
    <row r="3054" spans="1:14" hidden="1" x14ac:dyDescent="0.35">
      <c r="A3054" t="s">
        <v>125</v>
      </c>
      <c r="B3054" t="s">
        <v>182</v>
      </c>
      <c r="C3054" t="s">
        <v>13</v>
      </c>
      <c r="E3054" s="10">
        <f>IF(COUNTIF(cis_DPH!$B$2:$B$84,B3054)&gt;0,D3054*1.1,IF(COUNTIF(cis_DPH!$B$85:$B$171,B3054)&gt;0,D3054*1.2,"chyba"))</f>
        <v>0</v>
      </c>
      <c r="G3054" s="16" t="e">
        <f>_xlfn.XLOOKUP(Tabuľka9[[#This Row],[položka]],#REF!,#REF!)</f>
        <v>#REF!</v>
      </c>
      <c r="I3054" s="15">
        <f>Tabuľka9[[#This Row],[Aktuálna cena v RZ s DPH]]*Tabuľka9[[#This Row],[Priemerný odber za mesiac]]</f>
        <v>0</v>
      </c>
      <c r="K3054" s="17" t="e">
        <f>Tabuľka9[[#This Row],[Cena za MJ s DPH]]*Tabuľka9[[#This Row],[Predpokladaný odber počas 6 mesiacov]]</f>
        <v>#REF!</v>
      </c>
      <c r="L3054" s="1">
        <v>648523</v>
      </c>
      <c r="M3054" t="e">
        <f>_xlfn.XLOOKUP(Tabuľka9[[#This Row],[IČO]],#REF!,#REF!)</f>
        <v>#REF!</v>
      </c>
      <c r="N3054" t="e">
        <f>_xlfn.XLOOKUP(Tabuľka9[[#This Row],[IČO]],#REF!,#REF!)</f>
        <v>#REF!</v>
      </c>
    </row>
    <row r="3055" spans="1:14" hidden="1" x14ac:dyDescent="0.35">
      <c r="A3055" t="s">
        <v>125</v>
      </c>
      <c r="B3055" t="s">
        <v>183</v>
      </c>
      <c r="C3055" t="s">
        <v>13</v>
      </c>
      <c r="D3055" s="9">
        <v>2.21</v>
      </c>
      <c r="E3055" s="10">
        <f>IF(COUNTIF(cis_DPH!$B$2:$B$84,B3055)&gt;0,D3055*1.1,IF(COUNTIF(cis_DPH!$B$85:$B$171,B3055)&gt;0,D3055*1.2,"chyba"))</f>
        <v>2.6519999999999997</v>
      </c>
      <c r="G3055" s="16" t="e">
        <f>_xlfn.XLOOKUP(Tabuľka9[[#This Row],[položka]],#REF!,#REF!)</f>
        <v>#REF!</v>
      </c>
      <c r="H3055">
        <v>1</v>
      </c>
      <c r="I3055" s="15">
        <f>Tabuľka9[[#This Row],[Aktuálna cena v RZ s DPH]]*Tabuľka9[[#This Row],[Priemerný odber za mesiac]]</f>
        <v>2.6519999999999997</v>
      </c>
      <c r="K3055" s="17" t="e">
        <f>Tabuľka9[[#This Row],[Cena za MJ s DPH]]*Tabuľka9[[#This Row],[Predpokladaný odber počas 6 mesiacov]]</f>
        <v>#REF!</v>
      </c>
      <c r="L3055" s="1">
        <v>648523</v>
      </c>
      <c r="M3055" t="e">
        <f>_xlfn.XLOOKUP(Tabuľka9[[#This Row],[IČO]],#REF!,#REF!)</f>
        <v>#REF!</v>
      </c>
      <c r="N3055" t="e">
        <f>_xlfn.XLOOKUP(Tabuľka9[[#This Row],[IČO]],#REF!,#REF!)</f>
        <v>#REF!</v>
      </c>
    </row>
    <row r="3056" spans="1:14" hidden="1" x14ac:dyDescent="0.35">
      <c r="A3056" t="s">
        <v>125</v>
      </c>
      <c r="B3056" t="s">
        <v>184</v>
      </c>
      <c r="C3056" t="s">
        <v>13</v>
      </c>
      <c r="E3056" s="10">
        <f>IF(COUNTIF(cis_DPH!$B$2:$B$84,B3056)&gt;0,D3056*1.1,IF(COUNTIF(cis_DPH!$B$85:$B$171,B3056)&gt;0,D3056*1.2,"chyba"))</f>
        <v>0</v>
      </c>
      <c r="G3056" s="16" t="e">
        <f>_xlfn.XLOOKUP(Tabuľka9[[#This Row],[položka]],#REF!,#REF!)</f>
        <v>#REF!</v>
      </c>
      <c r="I3056" s="15">
        <f>Tabuľka9[[#This Row],[Aktuálna cena v RZ s DPH]]*Tabuľka9[[#This Row],[Priemerný odber za mesiac]]</f>
        <v>0</v>
      </c>
      <c r="K3056" s="17" t="e">
        <f>Tabuľka9[[#This Row],[Cena za MJ s DPH]]*Tabuľka9[[#This Row],[Predpokladaný odber počas 6 mesiacov]]</f>
        <v>#REF!</v>
      </c>
      <c r="L3056" s="1">
        <v>648523</v>
      </c>
      <c r="M3056" t="e">
        <f>_xlfn.XLOOKUP(Tabuľka9[[#This Row],[IČO]],#REF!,#REF!)</f>
        <v>#REF!</v>
      </c>
      <c r="N3056" t="e">
        <f>_xlfn.XLOOKUP(Tabuľka9[[#This Row],[IČO]],#REF!,#REF!)</f>
        <v>#REF!</v>
      </c>
    </row>
    <row r="3057" spans="1:14" hidden="1" x14ac:dyDescent="0.35">
      <c r="A3057" t="s">
        <v>125</v>
      </c>
      <c r="B3057" t="s">
        <v>185</v>
      </c>
      <c r="C3057" t="s">
        <v>13</v>
      </c>
      <c r="E3057" s="10">
        <f>IF(COUNTIF(cis_DPH!$B$2:$B$84,B3057)&gt;0,D3057*1.1,IF(COUNTIF(cis_DPH!$B$85:$B$171,B3057)&gt;0,D3057*1.2,"chyba"))</f>
        <v>0</v>
      </c>
      <c r="G3057" s="16" t="e">
        <f>_xlfn.XLOOKUP(Tabuľka9[[#This Row],[položka]],#REF!,#REF!)</f>
        <v>#REF!</v>
      </c>
      <c r="I3057" s="15">
        <f>Tabuľka9[[#This Row],[Aktuálna cena v RZ s DPH]]*Tabuľka9[[#This Row],[Priemerný odber za mesiac]]</f>
        <v>0</v>
      </c>
      <c r="K3057" s="17" t="e">
        <f>Tabuľka9[[#This Row],[Cena za MJ s DPH]]*Tabuľka9[[#This Row],[Predpokladaný odber počas 6 mesiacov]]</f>
        <v>#REF!</v>
      </c>
      <c r="L3057" s="1">
        <v>648523</v>
      </c>
      <c r="M3057" t="e">
        <f>_xlfn.XLOOKUP(Tabuľka9[[#This Row],[IČO]],#REF!,#REF!)</f>
        <v>#REF!</v>
      </c>
      <c r="N3057" t="e">
        <f>_xlfn.XLOOKUP(Tabuľka9[[#This Row],[IČO]],#REF!,#REF!)</f>
        <v>#REF!</v>
      </c>
    </row>
    <row r="3058" spans="1:14" hidden="1" x14ac:dyDescent="0.35">
      <c r="A3058" t="s">
        <v>125</v>
      </c>
      <c r="B3058" t="s">
        <v>186</v>
      </c>
      <c r="C3058" t="s">
        <v>13</v>
      </c>
      <c r="E3058" s="10">
        <f>IF(COUNTIF(cis_DPH!$B$2:$B$84,B3058)&gt;0,D3058*1.1,IF(COUNTIF(cis_DPH!$B$85:$B$171,B3058)&gt;0,D3058*1.2,"chyba"))</f>
        <v>0</v>
      </c>
      <c r="G3058" s="16" t="e">
        <f>_xlfn.XLOOKUP(Tabuľka9[[#This Row],[položka]],#REF!,#REF!)</f>
        <v>#REF!</v>
      </c>
      <c r="I3058" s="15">
        <f>Tabuľka9[[#This Row],[Aktuálna cena v RZ s DPH]]*Tabuľka9[[#This Row],[Priemerný odber za mesiac]]</f>
        <v>0</v>
      </c>
      <c r="K3058" s="17" t="e">
        <f>Tabuľka9[[#This Row],[Cena za MJ s DPH]]*Tabuľka9[[#This Row],[Predpokladaný odber počas 6 mesiacov]]</f>
        <v>#REF!</v>
      </c>
      <c r="L3058" s="1">
        <v>648523</v>
      </c>
      <c r="M3058" t="e">
        <f>_xlfn.XLOOKUP(Tabuľka9[[#This Row],[IČO]],#REF!,#REF!)</f>
        <v>#REF!</v>
      </c>
      <c r="N3058" t="e">
        <f>_xlfn.XLOOKUP(Tabuľka9[[#This Row],[IČO]],#REF!,#REF!)</f>
        <v>#REF!</v>
      </c>
    </row>
    <row r="3059" spans="1:14" hidden="1" x14ac:dyDescent="0.35">
      <c r="A3059" t="s">
        <v>95</v>
      </c>
      <c r="B3059" t="s">
        <v>187</v>
      </c>
      <c r="C3059" t="s">
        <v>48</v>
      </c>
      <c r="E3059" s="10">
        <f>IF(COUNTIF(cis_DPH!$B$2:$B$84,B3059)&gt;0,D3059*1.1,IF(COUNTIF(cis_DPH!$B$85:$B$171,B3059)&gt;0,D3059*1.2,"chyba"))</f>
        <v>0</v>
      </c>
      <c r="G3059" s="16" t="e">
        <f>_xlfn.XLOOKUP(Tabuľka9[[#This Row],[položka]],#REF!,#REF!)</f>
        <v>#REF!</v>
      </c>
      <c r="I3059" s="15">
        <f>Tabuľka9[[#This Row],[Aktuálna cena v RZ s DPH]]*Tabuľka9[[#This Row],[Priemerný odber za mesiac]]</f>
        <v>0</v>
      </c>
      <c r="K3059" s="17" t="e">
        <f>Tabuľka9[[#This Row],[Cena za MJ s DPH]]*Tabuľka9[[#This Row],[Predpokladaný odber počas 6 mesiacov]]</f>
        <v>#REF!</v>
      </c>
      <c r="L3059" s="1">
        <v>648523</v>
      </c>
      <c r="M3059" t="e">
        <f>_xlfn.XLOOKUP(Tabuľka9[[#This Row],[IČO]],#REF!,#REF!)</f>
        <v>#REF!</v>
      </c>
      <c r="N3059" t="e">
        <f>_xlfn.XLOOKUP(Tabuľka9[[#This Row],[IČO]],#REF!,#REF!)</f>
        <v>#REF!</v>
      </c>
    </row>
    <row r="3060" spans="1:14" hidden="1" x14ac:dyDescent="0.35">
      <c r="A3060" t="s">
        <v>95</v>
      </c>
      <c r="B3060" t="s">
        <v>188</v>
      </c>
      <c r="C3060" t="s">
        <v>13</v>
      </c>
      <c r="E3060" s="10">
        <f>IF(COUNTIF(cis_DPH!$B$2:$B$84,B3060)&gt;0,D3060*1.1,IF(COUNTIF(cis_DPH!$B$85:$B$171,B3060)&gt;0,D3060*1.2,"chyba"))</f>
        <v>0</v>
      </c>
      <c r="G3060" s="16" t="e">
        <f>_xlfn.XLOOKUP(Tabuľka9[[#This Row],[položka]],#REF!,#REF!)</f>
        <v>#REF!</v>
      </c>
      <c r="I3060" s="15">
        <f>Tabuľka9[[#This Row],[Aktuálna cena v RZ s DPH]]*Tabuľka9[[#This Row],[Priemerný odber za mesiac]]</f>
        <v>0</v>
      </c>
      <c r="K3060" s="17" t="e">
        <f>Tabuľka9[[#This Row],[Cena za MJ s DPH]]*Tabuľka9[[#This Row],[Predpokladaný odber počas 6 mesiacov]]</f>
        <v>#REF!</v>
      </c>
      <c r="L3060" s="1">
        <v>648523</v>
      </c>
      <c r="M3060" t="e">
        <f>_xlfn.XLOOKUP(Tabuľka9[[#This Row],[IČO]],#REF!,#REF!)</f>
        <v>#REF!</v>
      </c>
      <c r="N3060" t="e">
        <f>_xlfn.XLOOKUP(Tabuľka9[[#This Row],[IČO]],#REF!,#REF!)</f>
        <v>#REF!</v>
      </c>
    </row>
    <row r="3061" spans="1:14" hidden="1" x14ac:dyDescent="0.35">
      <c r="A3061" t="s">
        <v>95</v>
      </c>
      <c r="B3061" t="s">
        <v>189</v>
      </c>
      <c r="C3061" t="s">
        <v>13</v>
      </c>
      <c r="D3061" s="9">
        <v>1.9</v>
      </c>
      <c r="E3061" s="10">
        <f>IF(COUNTIF(cis_DPH!$B$2:$B$84,B3061)&gt;0,D3061*1.1,IF(COUNTIF(cis_DPH!$B$85:$B$171,B3061)&gt;0,D3061*1.2,"chyba"))</f>
        <v>2.09</v>
      </c>
      <c r="G3061" s="16" t="e">
        <f>_xlfn.XLOOKUP(Tabuľka9[[#This Row],[položka]],#REF!,#REF!)</f>
        <v>#REF!</v>
      </c>
      <c r="H3061">
        <v>27</v>
      </c>
      <c r="I3061" s="15">
        <f>Tabuľka9[[#This Row],[Aktuálna cena v RZ s DPH]]*Tabuľka9[[#This Row],[Priemerný odber za mesiac]]</f>
        <v>56.429999999999993</v>
      </c>
      <c r="K3061" s="17" t="e">
        <f>Tabuľka9[[#This Row],[Cena za MJ s DPH]]*Tabuľka9[[#This Row],[Predpokladaný odber počas 6 mesiacov]]</f>
        <v>#REF!</v>
      </c>
      <c r="L3061" s="1">
        <v>648523</v>
      </c>
      <c r="M3061" t="e">
        <f>_xlfn.XLOOKUP(Tabuľka9[[#This Row],[IČO]],#REF!,#REF!)</f>
        <v>#REF!</v>
      </c>
      <c r="N3061" t="e">
        <f>_xlfn.XLOOKUP(Tabuľka9[[#This Row],[IČO]],#REF!,#REF!)</f>
        <v>#REF!</v>
      </c>
    </row>
    <row r="3062" spans="1:14" hidden="1" x14ac:dyDescent="0.35">
      <c r="A3062" t="s">
        <v>10</v>
      </c>
      <c r="B3062" t="s">
        <v>11</v>
      </c>
      <c r="C3062" t="s">
        <v>13</v>
      </c>
      <c r="E3062" s="10">
        <f>IF(COUNTIF(cis_DPH!$B$2:$B$84,B3062)&gt;0,D3062*1.1,IF(COUNTIF(cis_DPH!$B$85:$B$171,B3062)&gt;0,D3062*1.2,"chyba"))</f>
        <v>0</v>
      </c>
      <c r="G3062" s="16" t="e">
        <f>_xlfn.XLOOKUP(Tabuľka9[[#This Row],[položka]],#REF!,#REF!)</f>
        <v>#REF!</v>
      </c>
      <c r="I3062" s="15">
        <f>Tabuľka9[[#This Row],[Aktuálna cena v RZ s DPH]]*Tabuľka9[[#This Row],[Priemerný odber za mesiac]]</f>
        <v>0</v>
      </c>
      <c r="K3062" s="17" t="e">
        <f>Tabuľka9[[#This Row],[Cena za MJ s DPH]]*Tabuľka9[[#This Row],[Predpokladaný odber počas 6 mesiacov]]</f>
        <v>#REF!</v>
      </c>
      <c r="L3062" s="1">
        <v>647918</v>
      </c>
      <c r="M3062" t="e">
        <f>_xlfn.XLOOKUP(Tabuľka9[[#This Row],[IČO]],#REF!,#REF!)</f>
        <v>#REF!</v>
      </c>
      <c r="N3062" t="e">
        <f>_xlfn.XLOOKUP(Tabuľka9[[#This Row],[IČO]],#REF!,#REF!)</f>
        <v>#REF!</v>
      </c>
    </row>
    <row r="3063" spans="1:14" hidden="1" x14ac:dyDescent="0.35">
      <c r="A3063" t="s">
        <v>10</v>
      </c>
      <c r="B3063" t="s">
        <v>12</v>
      </c>
      <c r="C3063" t="s">
        <v>13</v>
      </c>
      <c r="D3063" s="9">
        <v>1.5</v>
      </c>
      <c r="E3063" s="10">
        <f>IF(COUNTIF(cis_DPH!$B$2:$B$84,B3063)&gt;0,D3063*1.1,IF(COUNTIF(cis_DPH!$B$85:$B$171,B3063)&gt;0,D3063*1.2,"chyba"))</f>
        <v>1.6500000000000001</v>
      </c>
      <c r="G3063" s="16" t="e">
        <f>_xlfn.XLOOKUP(Tabuľka9[[#This Row],[položka]],#REF!,#REF!)</f>
        <v>#REF!</v>
      </c>
      <c r="H3063">
        <v>5</v>
      </c>
      <c r="I3063" s="15">
        <f>Tabuľka9[[#This Row],[Aktuálna cena v RZ s DPH]]*Tabuľka9[[#This Row],[Priemerný odber za mesiac]]</f>
        <v>8.25</v>
      </c>
      <c r="K3063" s="17" t="e">
        <f>Tabuľka9[[#This Row],[Cena za MJ s DPH]]*Tabuľka9[[#This Row],[Predpokladaný odber počas 6 mesiacov]]</f>
        <v>#REF!</v>
      </c>
      <c r="L3063" s="1">
        <v>647918</v>
      </c>
      <c r="M3063" t="e">
        <f>_xlfn.XLOOKUP(Tabuľka9[[#This Row],[IČO]],#REF!,#REF!)</f>
        <v>#REF!</v>
      </c>
      <c r="N3063" t="e">
        <f>_xlfn.XLOOKUP(Tabuľka9[[#This Row],[IČO]],#REF!,#REF!)</f>
        <v>#REF!</v>
      </c>
    </row>
    <row r="3064" spans="1:14" hidden="1" x14ac:dyDescent="0.35">
      <c r="A3064" t="s">
        <v>10</v>
      </c>
      <c r="B3064" t="s">
        <v>14</v>
      </c>
      <c r="C3064" t="s">
        <v>13</v>
      </c>
      <c r="D3064" s="9">
        <v>1.2</v>
      </c>
      <c r="E3064" s="10">
        <f>IF(COUNTIF(cis_DPH!$B$2:$B$84,B3064)&gt;0,D3064*1.1,IF(COUNTIF(cis_DPH!$B$85:$B$171,B3064)&gt;0,D3064*1.2,"chyba"))</f>
        <v>1.44</v>
      </c>
      <c r="G3064" s="16" t="e">
        <f>_xlfn.XLOOKUP(Tabuľka9[[#This Row],[položka]],#REF!,#REF!)</f>
        <v>#REF!</v>
      </c>
      <c r="H3064">
        <v>30</v>
      </c>
      <c r="I3064" s="15">
        <f>Tabuľka9[[#This Row],[Aktuálna cena v RZ s DPH]]*Tabuľka9[[#This Row],[Priemerný odber za mesiac]]</f>
        <v>43.199999999999996</v>
      </c>
      <c r="K3064" s="17" t="e">
        <f>Tabuľka9[[#This Row],[Cena za MJ s DPH]]*Tabuľka9[[#This Row],[Predpokladaný odber počas 6 mesiacov]]</f>
        <v>#REF!</v>
      </c>
      <c r="L3064" s="1">
        <v>647918</v>
      </c>
      <c r="M3064" t="e">
        <f>_xlfn.XLOOKUP(Tabuľka9[[#This Row],[IČO]],#REF!,#REF!)</f>
        <v>#REF!</v>
      </c>
      <c r="N3064" t="e">
        <f>_xlfn.XLOOKUP(Tabuľka9[[#This Row],[IČO]],#REF!,#REF!)</f>
        <v>#REF!</v>
      </c>
    </row>
    <row r="3065" spans="1:14" hidden="1" x14ac:dyDescent="0.35">
      <c r="A3065" t="s">
        <v>10</v>
      </c>
      <c r="B3065" t="s">
        <v>15</v>
      </c>
      <c r="C3065" t="s">
        <v>13</v>
      </c>
      <c r="D3065" s="9">
        <v>0.48</v>
      </c>
      <c r="E3065" s="10">
        <f>IF(COUNTIF(cis_DPH!$B$2:$B$84,B3065)&gt;0,D3065*1.1,IF(COUNTIF(cis_DPH!$B$85:$B$171,B3065)&gt;0,D3065*1.2,"chyba"))</f>
        <v>0.52800000000000002</v>
      </c>
      <c r="G3065" s="16" t="e">
        <f>_xlfn.XLOOKUP(Tabuľka9[[#This Row],[položka]],#REF!,#REF!)</f>
        <v>#REF!</v>
      </c>
      <c r="H3065">
        <v>40</v>
      </c>
      <c r="I3065" s="15">
        <f>Tabuľka9[[#This Row],[Aktuálna cena v RZ s DPH]]*Tabuľka9[[#This Row],[Priemerný odber za mesiac]]</f>
        <v>21.12</v>
      </c>
      <c r="K3065" s="17" t="e">
        <f>Tabuľka9[[#This Row],[Cena za MJ s DPH]]*Tabuľka9[[#This Row],[Predpokladaný odber počas 6 mesiacov]]</f>
        <v>#REF!</v>
      </c>
      <c r="L3065" s="1">
        <v>647918</v>
      </c>
      <c r="M3065" t="e">
        <f>_xlfn.XLOOKUP(Tabuľka9[[#This Row],[IČO]],#REF!,#REF!)</f>
        <v>#REF!</v>
      </c>
      <c r="N3065" t="e">
        <f>_xlfn.XLOOKUP(Tabuľka9[[#This Row],[IČO]],#REF!,#REF!)</f>
        <v>#REF!</v>
      </c>
    </row>
    <row r="3066" spans="1:14" hidden="1" x14ac:dyDescent="0.35">
      <c r="A3066" t="s">
        <v>10</v>
      </c>
      <c r="B3066" t="s">
        <v>16</v>
      </c>
      <c r="C3066" t="s">
        <v>13</v>
      </c>
      <c r="E3066" s="10">
        <f>IF(COUNTIF(cis_DPH!$B$2:$B$84,B3066)&gt;0,D3066*1.1,IF(COUNTIF(cis_DPH!$B$85:$B$171,B3066)&gt;0,D3066*1.2,"chyba"))</f>
        <v>0</v>
      </c>
      <c r="G3066" s="16" t="e">
        <f>_xlfn.XLOOKUP(Tabuľka9[[#This Row],[položka]],#REF!,#REF!)</f>
        <v>#REF!</v>
      </c>
      <c r="I3066" s="15">
        <f>Tabuľka9[[#This Row],[Aktuálna cena v RZ s DPH]]*Tabuľka9[[#This Row],[Priemerný odber za mesiac]]</f>
        <v>0</v>
      </c>
      <c r="K3066" s="17" t="e">
        <f>Tabuľka9[[#This Row],[Cena za MJ s DPH]]*Tabuľka9[[#This Row],[Predpokladaný odber počas 6 mesiacov]]</f>
        <v>#REF!</v>
      </c>
      <c r="L3066" s="1">
        <v>647918</v>
      </c>
      <c r="M3066" t="e">
        <f>_xlfn.XLOOKUP(Tabuľka9[[#This Row],[IČO]],#REF!,#REF!)</f>
        <v>#REF!</v>
      </c>
      <c r="N3066" t="e">
        <f>_xlfn.XLOOKUP(Tabuľka9[[#This Row],[IČO]],#REF!,#REF!)</f>
        <v>#REF!</v>
      </c>
    </row>
    <row r="3067" spans="1:14" hidden="1" x14ac:dyDescent="0.35">
      <c r="A3067" t="s">
        <v>10</v>
      </c>
      <c r="B3067" t="s">
        <v>17</v>
      </c>
      <c r="C3067" t="s">
        <v>13</v>
      </c>
      <c r="E3067" s="10">
        <f>IF(COUNTIF(cis_DPH!$B$2:$B$84,B3067)&gt;0,D3067*1.1,IF(COUNTIF(cis_DPH!$B$85:$B$171,B3067)&gt;0,D3067*1.2,"chyba"))</f>
        <v>0</v>
      </c>
      <c r="G3067" s="16" t="e">
        <f>_xlfn.XLOOKUP(Tabuľka9[[#This Row],[položka]],#REF!,#REF!)</f>
        <v>#REF!</v>
      </c>
      <c r="I3067" s="15">
        <f>Tabuľka9[[#This Row],[Aktuálna cena v RZ s DPH]]*Tabuľka9[[#This Row],[Priemerný odber za mesiac]]</f>
        <v>0</v>
      </c>
      <c r="K3067" s="17" t="e">
        <f>Tabuľka9[[#This Row],[Cena za MJ s DPH]]*Tabuľka9[[#This Row],[Predpokladaný odber počas 6 mesiacov]]</f>
        <v>#REF!</v>
      </c>
      <c r="L3067" s="1">
        <v>647918</v>
      </c>
      <c r="M3067" t="e">
        <f>_xlfn.XLOOKUP(Tabuľka9[[#This Row],[IČO]],#REF!,#REF!)</f>
        <v>#REF!</v>
      </c>
      <c r="N3067" t="e">
        <f>_xlfn.XLOOKUP(Tabuľka9[[#This Row],[IČO]],#REF!,#REF!)</f>
        <v>#REF!</v>
      </c>
    </row>
    <row r="3068" spans="1:14" hidden="1" x14ac:dyDescent="0.35">
      <c r="A3068" t="s">
        <v>10</v>
      </c>
      <c r="B3068" t="s">
        <v>18</v>
      </c>
      <c r="C3068" t="s">
        <v>19</v>
      </c>
      <c r="D3068" s="9">
        <v>0.4</v>
      </c>
      <c r="E3068" s="10">
        <f>IF(COUNTIF(cis_DPH!$B$2:$B$84,B3068)&gt;0,D3068*1.1,IF(COUNTIF(cis_DPH!$B$85:$B$171,B3068)&gt;0,D3068*1.2,"chyba"))</f>
        <v>0.44000000000000006</v>
      </c>
      <c r="G3068" s="16" t="e">
        <f>_xlfn.XLOOKUP(Tabuľka9[[#This Row],[položka]],#REF!,#REF!)</f>
        <v>#REF!</v>
      </c>
      <c r="H3068">
        <v>50</v>
      </c>
      <c r="I3068" s="15">
        <f>Tabuľka9[[#This Row],[Aktuálna cena v RZ s DPH]]*Tabuľka9[[#This Row],[Priemerný odber za mesiac]]</f>
        <v>22.000000000000004</v>
      </c>
      <c r="K3068" s="17" t="e">
        <f>Tabuľka9[[#This Row],[Cena za MJ s DPH]]*Tabuľka9[[#This Row],[Predpokladaný odber počas 6 mesiacov]]</f>
        <v>#REF!</v>
      </c>
      <c r="L3068" s="1">
        <v>647918</v>
      </c>
      <c r="M3068" t="e">
        <f>_xlfn.XLOOKUP(Tabuľka9[[#This Row],[IČO]],#REF!,#REF!)</f>
        <v>#REF!</v>
      </c>
      <c r="N3068" t="e">
        <f>_xlfn.XLOOKUP(Tabuľka9[[#This Row],[IČO]],#REF!,#REF!)</f>
        <v>#REF!</v>
      </c>
    </row>
    <row r="3069" spans="1:14" hidden="1" x14ac:dyDescent="0.35">
      <c r="A3069" t="s">
        <v>10</v>
      </c>
      <c r="B3069" t="s">
        <v>20</v>
      </c>
      <c r="C3069" t="s">
        <v>13</v>
      </c>
      <c r="D3069" s="9">
        <v>3</v>
      </c>
      <c r="E3069" s="10">
        <f>IF(COUNTIF(cis_DPH!$B$2:$B$84,B3069)&gt;0,D3069*1.1,IF(COUNTIF(cis_DPH!$B$85:$B$171,B3069)&gt;0,D3069*1.2,"chyba"))</f>
        <v>3.3000000000000003</v>
      </c>
      <c r="G3069" s="16" t="e">
        <f>_xlfn.XLOOKUP(Tabuľka9[[#This Row],[položka]],#REF!,#REF!)</f>
        <v>#REF!</v>
      </c>
      <c r="H3069">
        <v>3</v>
      </c>
      <c r="I3069" s="15">
        <f>Tabuľka9[[#This Row],[Aktuálna cena v RZ s DPH]]*Tabuľka9[[#This Row],[Priemerný odber za mesiac]]</f>
        <v>9.9</v>
      </c>
      <c r="K3069" s="17" t="e">
        <f>Tabuľka9[[#This Row],[Cena za MJ s DPH]]*Tabuľka9[[#This Row],[Predpokladaný odber počas 6 mesiacov]]</f>
        <v>#REF!</v>
      </c>
      <c r="L3069" s="1">
        <v>647918</v>
      </c>
      <c r="M3069" t="e">
        <f>_xlfn.XLOOKUP(Tabuľka9[[#This Row],[IČO]],#REF!,#REF!)</f>
        <v>#REF!</v>
      </c>
      <c r="N3069" t="e">
        <f>_xlfn.XLOOKUP(Tabuľka9[[#This Row],[IČO]],#REF!,#REF!)</f>
        <v>#REF!</v>
      </c>
    </row>
    <row r="3070" spans="1:14" hidden="1" x14ac:dyDescent="0.35">
      <c r="A3070" t="s">
        <v>10</v>
      </c>
      <c r="B3070" t="s">
        <v>21</v>
      </c>
      <c r="C3070" t="s">
        <v>13</v>
      </c>
      <c r="D3070" s="9">
        <v>0.4</v>
      </c>
      <c r="E3070" s="10">
        <f>IF(COUNTIF(cis_DPH!$B$2:$B$84,B3070)&gt;0,D3070*1.1,IF(COUNTIF(cis_DPH!$B$85:$B$171,B3070)&gt;0,D3070*1.2,"chyba"))</f>
        <v>0.48</v>
      </c>
      <c r="G3070" s="16" t="e">
        <f>_xlfn.XLOOKUP(Tabuľka9[[#This Row],[položka]],#REF!,#REF!)</f>
        <v>#REF!</v>
      </c>
      <c r="H3070">
        <v>10</v>
      </c>
      <c r="I3070" s="15">
        <f>Tabuľka9[[#This Row],[Aktuálna cena v RZ s DPH]]*Tabuľka9[[#This Row],[Priemerný odber za mesiac]]</f>
        <v>4.8</v>
      </c>
      <c r="K3070" s="17" t="e">
        <f>Tabuľka9[[#This Row],[Cena za MJ s DPH]]*Tabuľka9[[#This Row],[Predpokladaný odber počas 6 mesiacov]]</f>
        <v>#REF!</v>
      </c>
      <c r="L3070" s="1">
        <v>647918</v>
      </c>
      <c r="M3070" t="e">
        <f>_xlfn.XLOOKUP(Tabuľka9[[#This Row],[IČO]],#REF!,#REF!)</f>
        <v>#REF!</v>
      </c>
      <c r="N3070" t="e">
        <f>_xlfn.XLOOKUP(Tabuľka9[[#This Row],[IČO]],#REF!,#REF!)</f>
        <v>#REF!</v>
      </c>
    </row>
    <row r="3071" spans="1:14" hidden="1" x14ac:dyDescent="0.35">
      <c r="A3071" t="s">
        <v>10</v>
      </c>
      <c r="B3071" t="s">
        <v>22</v>
      </c>
      <c r="C3071" t="s">
        <v>13</v>
      </c>
      <c r="E3071" s="10">
        <f>IF(COUNTIF(cis_DPH!$B$2:$B$84,B3071)&gt;0,D3071*1.1,IF(COUNTIF(cis_DPH!$B$85:$B$171,B3071)&gt;0,D3071*1.2,"chyba"))</f>
        <v>0</v>
      </c>
      <c r="G3071" s="16" t="e">
        <f>_xlfn.XLOOKUP(Tabuľka9[[#This Row],[položka]],#REF!,#REF!)</f>
        <v>#REF!</v>
      </c>
      <c r="I3071" s="15">
        <f>Tabuľka9[[#This Row],[Aktuálna cena v RZ s DPH]]*Tabuľka9[[#This Row],[Priemerný odber za mesiac]]</f>
        <v>0</v>
      </c>
      <c r="K3071" s="17" t="e">
        <f>Tabuľka9[[#This Row],[Cena za MJ s DPH]]*Tabuľka9[[#This Row],[Predpokladaný odber počas 6 mesiacov]]</f>
        <v>#REF!</v>
      </c>
      <c r="L3071" s="1">
        <v>647918</v>
      </c>
      <c r="M3071" t="e">
        <f>_xlfn.XLOOKUP(Tabuľka9[[#This Row],[IČO]],#REF!,#REF!)</f>
        <v>#REF!</v>
      </c>
      <c r="N3071" t="e">
        <f>_xlfn.XLOOKUP(Tabuľka9[[#This Row],[IČO]],#REF!,#REF!)</f>
        <v>#REF!</v>
      </c>
    </row>
    <row r="3072" spans="1:14" hidden="1" x14ac:dyDescent="0.35">
      <c r="A3072" t="s">
        <v>10</v>
      </c>
      <c r="B3072" t="s">
        <v>23</v>
      </c>
      <c r="C3072" t="s">
        <v>13</v>
      </c>
      <c r="E3072" s="10">
        <f>IF(COUNTIF(cis_DPH!$B$2:$B$84,B3072)&gt;0,D3072*1.1,IF(COUNTIF(cis_DPH!$B$85:$B$171,B3072)&gt;0,D3072*1.2,"chyba"))</f>
        <v>0</v>
      </c>
      <c r="G3072" s="16" t="e">
        <f>_xlfn.XLOOKUP(Tabuľka9[[#This Row],[položka]],#REF!,#REF!)</f>
        <v>#REF!</v>
      </c>
      <c r="I3072" s="15">
        <f>Tabuľka9[[#This Row],[Aktuálna cena v RZ s DPH]]*Tabuľka9[[#This Row],[Priemerný odber za mesiac]]</f>
        <v>0</v>
      </c>
      <c r="K3072" s="17" t="e">
        <f>Tabuľka9[[#This Row],[Cena za MJ s DPH]]*Tabuľka9[[#This Row],[Predpokladaný odber počas 6 mesiacov]]</f>
        <v>#REF!</v>
      </c>
      <c r="L3072" s="1">
        <v>647918</v>
      </c>
      <c r="M3072" t="e">
        <f>_xlfn.XLOOKUP(Tabuľka9[[#This Row],[IČO]],#REF!,#REF!)</f>
        <v>#REF!</v>
      </c>
      <c r="N3072" t="e">
        <f>_xlfn.XLOOKUP(Tabuľka9[[#This Row],[IČO]],#REF!,#REF!)</f>
        <v>#REF!</v>
      </c>
    </row>
    <row r="3073" spans="1:14" hidden="1" x14ac:dyDescent="0.35">
      <c r="A3073" t="s">
        <v>10</v>
      </c>
      <c r="B3073" t="s">
        <v>24</v>
      </c>
      <c r="C3073" t="s">
        <v>25</v>
      </c>
      <c r="E3073" s="10">
        <f>IF(COUNTIF(cis_DPH!$B$2:$B$84,B3073)&gt;0,D3073*1.1,IF(COUNTIF(cis_DPH!$B$85:$B$171,B3073)&gt;0,D3073*1.2,"chyba"))</f>
        <v>0</v>
      </c>
      <c r="G3073" s="16" t="e">
        <f>_xlfn.XLOOKUP(Tabuľka9[[#This Row],[položka]],#REF!,#REF!)</f>
        <v>#REF!</v>
      </c>
      <c r="I3073" s="15">
        <f>Tabuľka9[[#This Row],[Aktuálna cena v RZ s DPH]]*Tabuľka9[[#This Row],[Priemerný odber za mesiac]]</f>
        <v>0</v>
      </c>
      <c r="K3073" s="17" t="e">
        <f>Tabuľka9[[#This Row],[Cena za MJ s DPH]]*Tabuľka9[[#This Row],[Predpokladaný odber počas 6 mesiacov]]</f>
        <v>#REF!</v>
      </c>
      <c r="L3073" s="1">
        <v>647918</v>
      </c>
      <c r="M3073" t="e">
        <f>_xlfn.XLOOKUP(Tabuľka9[[#This Row],[IČO]],#REF!,#REF!)</f>
        <v>#REF!</v>
      </c>
      <c r="N3073" t="e">
        <f>_xlfn.XLOOKUP(Tabuľka9[[#This Row],[IČO]],#REF!,#REF!)</f>
        <v>#REF!</v>
      </c>
    </row>
    <row r="3074" spans="1:14" hidden="1" x14ac:dyDescent="0.35">
      <c r="A3074" t="s">
        <v>10</v>
      </c>
      <c r="B3074" t="s">
        <v>26</v>
      </c>
      <c r="C3074" t="s">
        <v>13</v>
      </c>
      <c r="E3074" s="10">
        <f>IF(COUNTIF(cis_DPH!$B$2:$B$84,B3074)&gt;0,D3074*1.1,IF(COUNTIF(cis_DPH!$B$85:$B$171,B3074)&gt;0,D3074*1.2,"chyba"))</f>
        <v>0</v>
      </c>
      <c r="G3074" s="16" t="e">
        <f>_xlfn.XLOOKUP(Tabuľka9[[#This Row],[položka]],#REF!,#REF!)</f>
        <v>#REF!</v>
      </c>
      <c r="I3074" s="15">
        <f>Tabuľka9[[#This Row],[Aktuálna cena v RZ s DPH]]*Tabuľka9[[#This Row],[Priemerný odber za mesiac]]</f>
        <v>0</v>
      </c>
      <c r="K3074" s="17" t="e">
        <f>Tabuľka9[[#This Row],[Cena za MJ s DPH]]*Tabuľka9[[#This Row],[Predpokladaný odber počas 6 mesiacov]]</f>
        <v>#REF!</v>
      </c>
      <c r="L3074" s="1">
        <v>647918</v>
      </c>
      <c r="M3074" t="e">
        <f>_xlfn.XLOOKUP(Tabuľka9[[#This Row],[IČO]],#REF!,#REF!)</f>
        <v>#REF!</v>
      </c>
      <c r="N3074" t="e">
        <f>_xlfn.XLOOKUP(Tabuľka9[[#This Row],[IČO]],#REF!,#REF!)</f>
        <v>#REF!</v>
      </c>
    </row>
    <row r="3075" spans="1:14" hidden="1" x14ac:dyDescent="0.35">
      <c r="A3075" t="s">
        <v>10</v>
      </c>
      <c r="B3075" t="s">
        <v>27</v>
      </c>
      <c r="C3075" t="s">
        <v>13</v>
      </c>
      <c r="D3075" s="9">
        <v>2</v>
      </c>
      <c r="E3075" s="10">
        <f>IF(COUNTIF(cis_DPH!$B$2:$B$84,B3075)&gt;0,D3075*1.1,IF(COUNTIF(cis_DPH!$B$85:$B$171,B3075)&gt;0,D3075*1.2,"chyba"))</f>
        <v>2.4</v>
      </c>
      <c r="G3075" s="16" t="e">
        <f>_xlfn.XLOOKUP(Tabuľka9[[#This Row],[položka]],#REF!,#REF!)</f>
        <v>#REF!</v>
      </c>
      <c r="H3075">
        <v>15</v>
      </c>
      <c r="I3075" s="15">
        <f>Tabuľka9[[#This Row],[Aktuálna cena v RZ s DPH]]*Tabuľka9[[#This Row],[Priemerný odber za mesiac]]</f>
        <v>36</v>
      </c>
      <c r="K3075" s="17" t="e">
        <f>Tabuľka9[[#This Row],[Cena za MJ s DPH]]*Tabuľka9[[#This Row],[Predpokladaný odber počas 6 mesiacov]]</f>
        <v>#REF!</v>
      </c>
      <c r="L3075" s="1">
        <v>647918</v>
      </c>
      <c r="M3075" t="e">
        <f>_xlfn.XLOOKUP(Tabuľka9[[#This Row],[IČO]],#REF!,#REF!)</f>
        <v>#REF!</v>
      </c>
      <c r="N3075" t="e">
        <f>_xlfn.XLOOKUP(Tabuľka9[[#This Row],[IČO]],#REF!,#REF!)</f>
        <v>#REF!</v>
      </c>
    </row>
    <row r="3076" spans="1:14" hidden="1" x14ac:dyDescent="0.35">
      <c r="A3076" t="s">
        <v>10</v>
      </c>
      <c r="B3076" t="s">
        <v>28</v>
      </c>
      <c r="C3076" t="s">
        <v>13</v>
      </c>
      <c r="D3076" s="9">
        <v>2.4</v>
      </c>
      <c r="E3076" s="10">
        <f>IF(COUNTIF(cis_DPH!$B$2:$B$84,B3076)&gt;0,D3076*1.1,IF(COUNTIF(cis_DPH!$B$85:$B$171,B3076)&gt;0,D3076*1.2,"chyba"))</f>
        <v>2.88</v>
      </c>
      <c r="G3076" s="16" t="e">
        <f>_xlfn.XLOOKUP(Tabuľka9[[#This Row],[položka]],#REF!,#REF!)</f>
        <v>#REF!</v>
      </c>
      <c r="H3076">
        <v>15</v>
      </c>
      <c r="I3076" s="15">
        <f>Tabuľka9[[#This Row],[Aktuálna cena v RZ s DPH]]*Tabuľka9[[#This Row],[Priemerný odber za mesiac]]</f>
        <v>43.199999999999996</v>
      </c>
      <c r="K3076" s="17" t="e">
        <f>Tabuľka9[[#This Row],[Cena za MJ s DPH]]*Tabuľka9[[#This Row],[Predpokladaný odber počas 6 mesiacov]]</f>
        <v>#REF!</v>
      </c>
      <c r="L3076" s="1">
        <v>647918</v>
      </c>
      <c r="M3076" t="e">
        <f>_xlfn.XLOOKUP(Tabuľka9[[#This Row],[IČO]],#REF!,#REF!)</f>
        <v>#REF!</v>
      </c>
      <c r="N3076" t="e">
        <f>_xlfn.XLOOKUP(Tabuľka9[[#This Row],[IČO]],#REF!,#REF!)</f>
        <v>#REF!</v>
      </c>
    </row>
    <row r="3077" spans="1:14" hidden="1" x14ac:dyDescent="0.35">
      <c r="A3077" t="s">
        <v>10</v>
      </c>
      <c r="B3077" t="s">
        <v>29</v>
      </c>
      <c r="C3077" t="s">
        <v>13</v>
      </c>
      <c r="D3077" s="9">
        <v>2.2999999999999998</v>
      </c>
      <c r="E3077" s="10">
        <f>IF(COUNTIF(cis_DPH!$B$2:$B$84,B3077)&gt;0,D3077*1.1,IF(COUNTIF(cis_DPH!$B$85:$B$171,B3077)&gt;0,D3077*1.2,"chyba"))</f>
        <v>2.5299999999999998</v>
      </c>
      <c r="G3077" s="16" t="e">
        <f>_xlfn.XLOOKUP(Tabuľka9[[#This Row],[položka]],#REF!,#REF!)</f>
        <v>#REF!</v>
      </c>
      <c r="H3077">
        <v>15</v>
      </c>
      <c r="I3077" s="15">
        <f>Tabuľka9[[#This Row],[Aktuálna cena v RZ s DPH]]*Tabuľka9[[#This Row],[Priemerný odber za mesiac]]</f>
        <v>37.949999999999996</v>
      </c>
      <c r="K3077" s="17" t="e">
        <f>Tabuľka9[[#This Row],[Cena za MJ s DPH]]*Tabuľka9[[#This Row],[Predpokladaný odber počas 6 mesiacov]]</f>
        <v>#REF!</v>
      </c>
      <c r="L3077" s="1">
        <v>647918</v>
      </c>
      <c r="M3077" t="e">
        <f>_xlfn.XLOOKUP(Tabuľka9[[#This Row],[IČO]],#REF!,#REF!)</f>
        <v>#REF!</v>
      </c>
      <c r="N3077" t="e">
        <f>_xlfn.XLOOKUP(Tabuľka9[[#This Row],[IČO]],#REF!,#REF!)</f>
        <v>#REF!</v>
      </c>
    </row>
    <row r="3078" spans="1:14" hidden="1" x14ac:dyDescent="0.35">
      <c r="A3078" t="s">
        <v>10</v>
      </c>
      <c r="B3078" t="s">
        <v>30</v>
      </c>
      <c r="C3078" t="s">
        <v>13</v>
      </c>
      <c r="D3078" s="9">
        <v>0.65</v>
      </c>
      <c r="E3078" s="10">
        <f>IF(COUNTIF(cis_DPH!$B$2:$B$84,B3078)&gt;0,D3078*1.1,IF(COUNTIF(cis_DPH!$B$85:$B$171,B3078)&gt;0,D3078*1.2,"chyba"))</f>
        <v>0.71500000000000008</v>
      </c>
      <c r="G3078" s="16" t="e">
        <f>_xlfn.XLOOKUP(Tabuľka9[[#This Row],[položka]],#REF!,#REF!)</f>
        <v>#REF!</v>
      </c>
      <c r="H3078">
        <v>50</v>
      </c>
      <c r="I3078" s="15">
        <f>Tabuľka9[[#This Row],[Aktuálna cena v RZ s DPH]]*Tabuľka9[[#This Row],[Priemerný odber za mesiac]]</f>
        <v>35.750000000000007</v>
      </c>
      <c r="K3078" s="17" t="e">
        <f>Tabuľka9[[#This Row],[Cena za MJ s DPH]]*Tabuľka9[[#This Row],[Predpokladaný odber počas 6 mesiacov]]</f>
        <v>#REF!</v>
      </c>
      <c r="L3078" s="1">
        <v>647918</v>
      </c>
      <c r="M3078" t="e">
        <f>_xlfn.XLOOKUP(Tabuľka9[[#This Row],[IČO]],#REF!,#REF!)</f>
        <v>#REF!</v>
      </c>
      <c r="N3078" t="e">
        <f>_xlfn.XLOOKUP(Tabuľka9[[#This Row],[IČO]],#REF!,#REF!)</f>
        <v>#REF!</v>
      </c>
    </row>
    <row r="3079" spans="1:14" hidden="1" x14ac:dyDescent="0.35">
      <c r="A3079" t="s">
        <v>10</v>
      </c>
      <c r="B3079" t="s">
        <v>31</v>
      </c>
      <c r="C3079" t="s">
        <v>13</v>
      </c>
      <c r="D3079" s="9">
        <v>0.7</v>
      </c>
      <c r="E3079" s="10">
        <f>IF(COUNTIF(cis_DPH!$B$2:$B$84,B3079)&gt;0,D3079*1.1,IF(COUNTIF(cis_DPH!$B$85:$B$171,B3079)&gt;0,D3079*1.2,"chyba"))</f>
        <v>0.77</v>
      </c>
      <c r="G3079" s="16" t="e">
        <f>_xlfn.XLOOKUP(Tabuľka9[[#This Row],[položka]],#REF!,#REF!)</f>
        <v>#REF!</v>
      </c>
      <c r="H3079">
        <v>40</v>
      </c>
      <c r="I3079" s="15">
        <f>Tabuľka9[[#This Row],[Aktuálna cena v RZ s DPH]]*Tabuľka9[[#This Row],[Priemerný odber za mesiac]]</f>
        <v>30.8</v>
      </c>
      <c r="K3079" s="17" t="e">
        <f>Tabuľka9[[#This Row],[Cena za MJ s DPH]]*Tabuľka9[[#This Row],[Predpokladaný odber počas 6 mesiacov]]</f>
        <v>#REF!</v>
      </c>
      <c r="L3079" s="1">
        <v>647918</v>
      </c>
      <c r="M3079" t="e">
        <f>_xlfn.XLOOKUP(Tabuľka9[[#This Row],[IČO]],#REF!,#REF!)</f>
        <v>#REF!</v>
      </c>
      <c r="N3079" t="e">
        <f>_xlfn.XLOOKUP(Tabuľka9[[#This Row],[IČO]],#REF!,#REF!)</f>
        <v>#REF!</v>
      </c>
    </row>
    <row r="3080" spans="1:14" hidden="1" x14ac:dyDescent="0.35">
      <c r="A3080" t="s">
        <v>10</v>
      </c>
      <c r="B3080" t="s">
        <v>32</v>
      </c>
      <c r="C3080" t="s">
        <v>19</v>
      </c>
      <c r="E3080" s="10">
        <f>IF(COUNTIF(cis_DPH!$B$2:$B$84,B3080)&gt;0,D3080*1.1,IF(COUNTIF(cis_DPH!$B$85:$B$171,B3080)&gt;0,D3080*1.2,"chyba"))</f>
        <v>0</v>
      </c>
      <c r="G3080" s="16" t="e">
        <f>_xlfn.XLOOKUP(Tabuľka9[[#This Row],[položka]],#REF!,#REF!)</f>
        <v>#REF!</v>
      </c>
      <c r="I3080" s="15">
        <f>Tabuľka9[[#This Row],[Aktuálna cena v RZ s DPH]]*Tabuľka9[[#This Row],[Priemerný odber za mesiac]]</f>
        <v>0</v>
      </c>
      <c r="K3080" s="17" t="e">
        <f>Tabuľka9[[#This Row],[Cena za MJ s DPH]]*Tabuľka9[[#This Row],[Predpokladaný odber počas 6 mesiacov]]</f>
        <v>#REF!</v>
      </c>
      <c r="L3080" s="1">
        <v>647918</v>
      </c>
      <c r="M3080" t="e">
        <f>_xlfn.XLOOKUP(Tabuľka9[[#This Row],[IČO]],#REF!,#REF!)</f>
        <v>#REF!</v>
      </c>
      <c r="N3080" t="e">
        <f>_xlfn.XLOOKUP(Tabuľka9[[#This Row],[IČO]],#REF!,#REF!)</f>
        <v>#REF!</v>
      </c>
    </row>
    <row r="3081" spans="1:14" hidden="1" x14ac:dyDescent="0.35">
      <c r="A3081" t="s">
        <v>10</v>
      </c>
      <c r="B3081" t="s">
        <v>33</v>
      </c>
      <c r="C3081" t="s">
        <v>13</v>
      </c>
      <c r="E3081" s="10">
        <f>IF(COUNTIF(cis_DPH!$B$2:$B$84,B3081)&gt;0,D3081*1.1,IF(COUNTIF(cis_DPH!$B$85:$B$171,B3081)&gt;0,D3081*1.2,"chyba"))</f>
        <v>0</v>
      </c>
      <c r="G3081" s="16" t="e">
        <f>_xlfn.XLOOKUP(Tabuľka9[[#This Row],[položka]],#REF!,#REF!)</f>
        <v>#REF!</v>
      </c>
      <c r="I3081" s="15">
        <f>Tabuľka9[[#This Row],[Aktuálna cena v RZ s DPH]]*Tabuľka9[[#This Row],[Priemerný odber za mesiac]]</f>
        <v>0</v>
      </c>
      <c r="K3081" s="17" t="e">
        <f>Tabuľka9[[#This Row],[Cena za MJ s DPH]]*Tabuľka9[[#This Row],[Predpokladaný odber počas 6 mesiacov]]</f>
        <v>#REF!</v>
      </c>
      <c r="L3081" s="1">
        <v>647918</v>
      </c>
      <c r="M3081" t="e">
        <f>_xlfn.XLOOKUP(Tabuľka9[[#This Row],[IČO]],#REF!,#REF!)</f>
        <v>#REF!</v>
      </c>
      <c r="N3081" t="e">
        <f>_xlfn.XLOOKUP(Tabuľka9[[#This Row],[IČO]],#REF!,#REF!)</f>
        <v>#REF!</v>
      </c>
    </row>
    <row r="3082" spans="1:14" hidden="1" x14ac:dyDescent="0.35">
      <c r="A3082" t="s">
        <v>10</v>
      </c>
      <c r="B3082" t="s">
        <v>34</v>
      </c>
      <c r="C3082" t="s">
        <v>13</v>
      </c>
      <c r="D3082" s="9">
        <v>0.75</v>
      </c>
      <c r="E3082" s="10">
        <f>IF(COUNTIF(cis_DPH!$B$2:$B$84,B3082)&gt;0,D3082*1.1,IF(COUNTIF(cis_DPH!$B$85:$B$171,B3082)&gt;0,D3082*1.2,"chyba"))</f>
        <v>0.82500000000000007</v>
      </c>
      <c r="G3082" s="16" t="e">
        <f>_xlfn.XLOOKUP(Tabuľka9[[#This Row],[položka]],#REF!,#REF!)</f>
        <v>#REF!</v>
      </c>
      <c r="H3082">
        <v>10</v>
      </c>
      <c r="I3082" s="15">
        <f>Tabuľka9[[#This Row],[Aktuálna cena v RZ s DPH]]*Tabuľka9[[#This Row],[Priemerný odber za mesiac]]</f>
        <v>8.25</v>
      </c>
      <c r="K3082" s="17" t="e">
        <f>Tabuľka9[[#This Row],[Cena za MJ s DPH]]*Tabuľka9[[#This Row],[Predpokladaný odber počas 6 mesiacov]]</f>
        <v>#REF!</v>
      </c>
      <c r="L3082" s="1">
        <v>647918</v>
      </c>
      <c r="M3082" t="e">
        <f>_xlfn.XLOOKUP(Tabuľka9[[#This Row],[IČO]],#REF!,#REF!)</f>
        <v>#REF!</v>
      </c>
      <c r="N3082" t="e">
        <f>_xlfn.XLOOKUP(Tabuľka9[[#This Row],[IČO]],#REF!,#REF!)</f>
        <v>#REF!</v>
      </c>
    </row>
    <row r="3083" spans="1:14" hidden="1" x14ac:dyDescent="0.35">
      <c r="A3083" t="s">
        <v>10</v>
      </c>
      <c r="B3083" t="s">
        <v>35</v>
      </c>
      <c r="C3083" t="s">
        <v>13</v>
      </c>
      <c r="E3083" s="10">
        <f>IF(COUNTIF(cis_DPH!$B$2:$B$84,B3083)&gt;0,D3083*1.1,IF(COUNTIF(cis_DPH!$B$85:$B$171,B3083)&gt;0,D3083*1.2,"chyba"))</f>
        <v>0</v>
      </c>
      <c r="G3083" s="16" t="e">
        <f>_xlfn.XLOOKUP(Tabuľka9[[#This Row],[položka]],#REF!,#REF!)</f>
        <v>#REF!</v>
      </c>
      <c r="I3083" s="15">
        <f>Tabuľka9[[#This Row],[Aktuálna cena v RZ s DPH]]*Tabuľka9[[#This Row],[Priemerný odber za mesiac]]</f>
        <v>0</v>
      </c>
      <c r="K3083" s="17" t="e">
        <f>Tabuľka9[[#This Row],[Cena za MJ s DPH]]*Tabuľka9[[#This Row],[Predpokladaný odber počas 6 mesiacov]]</f>
        <v>#REF!</v>
      </c>
      <c r="L3083" s="1">
        <v>647918</v>
      </c>
      <c r="M3083" t="e">
        <f>_xlfn.XLOOKUP(Tabuľka9[[#This Row],[IČO]],#REF!,#REF!)</f>
        <v>#REF!</v>
      </c>
      <c r="N3083" t="e">
        <f>_xlfn.XLOOKUP(Tabuľka9[[#This Row],[IČO]],#REF!,#REF!)</f>
        <v>#REF!</v>
      </c>
    </row>
    <row r="3084" spans="1:14" hidden="1" x14ac:dyDescent="0.35">
      <c r="A3084" t="s">
        <v>10</v>
      </c>
      <c r="B3084" t="s">
        <v>36</v>
      </c>
      <c r="C3084" t="s">
        <v>13</v>
      </c>
      <c r="E3084" s="10">
        <f>IF(COUNTIF(cis_DPH!$B$2:$B$84,B3084)&gt;0,D3084*1.1,IF(COUNTIF(cis_DPH!$B$85:$B$171,B3084)&gt;0,D3084*1.2,"chyba"))</f>
        <v>0</v>
      </c>
      <c r="G3084" s="16" t="e">
        <f>_xlfn.XLOOKUP(Tabuľka9[[#This Row],[položka]],#REF!,#REF!)</f>
        <v>#REF!</v>
      </c>
      <c r="I3084" s="15">
        <f>Tabuľka9[[#This Row],[Aktuálna cena v RZ s DPH]]*Tabuľka9[[#This Row],[Priemerný odber za mesiac]]</f>
        <v>0</v>
      </c>
      <c r="K3084" s="17" t="e">
        <f>Tabuľka9[[#This Row],[Cena za MJ s DPH]]*Tabuľka9[[#This Row],[Predpokladaný odber počas 6 mesiacov]]</f>
        <v>#REF!</v>
      </c>
      <c r="L3084" s="1">
        <v>647918</v>
      </c>
      <c r="M3084" t="e">
        <f>_xlfn.XLOOKUP(Tabuľka9[[#This Row],[IČO]],#REF!,#REF!)</f>
        <v>#REF!</v>
      </c>
      <c r="N3084" t="e">
        <f>_xlfn.XLOOKUP(Tabuľka9[[#This Row],[IČO]],#REF!,#REF!)</f>
        <v>#REF!</v>
      </c>
    </row>
    <row r="3085" spans="1:14" hidden="1" x14ac:dyDescent="0.35">
      <c r="A3085" t="s">
        <v>10</v>
      </c>
      <c r="B3085" t="s">
        <v>37</v>
      </c>
      <c r="C3085" t="s">
        <v>13</v>
      </c>
      <c r="D3085" s="9">
        <v>0.4</v>
      </c>
      <c r="E3085" s="10">
        <f>IF(COUNTIF(cis_DPH!$B$2:$B$84,B3085)&gt;0,D3085*1.1,IF(COUNTIF(cis_DPH!$B$85:$B$171,B3085)&gt;0,D3085*1.2,"chyba"))</f>
        <v>0.44000000000000006</v>
      </c>
      <c r="G3085" s="16" t="e">
        <f>_xlfn.XLOOKUP(Tabuľka9[[#This Row],[položka]],#REF!,#REF!)</f>
        <v>#REF!</v>
      </c>
      <c r="H3085">
        <v>10</v>
      </c>
      <c r="I3085" s="15">
        <f>Tabuľka9[[#This Row],[Aktuálna cena v RZ s DPH]]*Tabuľka9[[#This Row],[Priemerný odber za mesiac]]</f>
        <v>4.4000000000000004</v>
      </c>
      <c r="K3085" s="17" t="e">
        <f>Tabuľka9[[#This Row],[Cena za MJ s DPH]]*Tabuľka9[[#This Row],[Predpokladaný odber počas 6 mesiacov]]</f>
        <v>#REF!</v>
      </c>
      <c r="L3085" s="1">
        <v>647918</v>
      </c>
      <c r="M3085" t="e">
        <f>_xlfn.XLOOKUP(Tabuľka9[[#This Row],[IČO]],#REF!,#REF!)</f>
        <v>#REF!</v>
      </c>
      <c r="N3085" t="e">
        <f>_xlfn.XLOOKUP(Tabuľka9[[#This Row],[IČO]],#REF!,#REF!)</f>
        <v>#REF!</v>
      </c>
    </row>
    <row r="3086" spans="1:14" hidden="1" x14ac:dyDescent="0.35">
      <c r="A3086" t="s">
        <v>10</v>
      </c>
      <c r="B3086" t="s">
        <v>38</v>
      </c>
      <c r="C3086" t="s">
        <v>13</v>
      </c>
      <c r="D3086" s="9">
        <v>0.5</v>
      </c>
      <c r="E3086" s="10">
        <f>IF(COUNTIF(cis_DPH!$B$2:$B$84,B3086)&gt;0,D3086*1.1,IF(COUNTIF(cis_DPH!$B$85:$B$171,B3086)&gt;0,D3086*1.2,"chyba"))</f>
        <v>0.55000000000000004</v>
      </c>
      <c r="G3086" s="16" t="e">
        <f>_xlfn.XLOOKUP(Tabuľka9[[#This Row],[položka]],#REF!,#REF!)</f>
        <v>#REF!</v>
      </c>
      <c r="H3086">
        <v>10</v>
      </c>
      <c r="I3086" s="15">
        <f>Tabuľka9[[#This Row],[Aktuálna cena v RZ s DPH]]*Tabuľka9[[#This Row],[Priemerný odber za mesiac]]</f>
        <v>5.5</v>
      </c>
      <c r="K3086" s="17" t="e">
        <f>Tabuľka9[[#This Row],[Cena za MJ s DPH]]*Tabuľka9[[#This Row],[Predpokladaný odber počas 6 mesiacov]]</f>
        <v>#REF!</v>
      </c>
      <c r="L3086" s="1">
        <v>647918</v>
      </c>
      <c r="M3086" t="e">
        <f>_xlfn.XLOOKUP(Tabuľka9[[#This Row],[IČO]],#REF!,#REF!)</f>
        <v>#REF!</v>
      </c>
      <c r="N3086" t="e">
        <f>_xlfn.XLOOKUP(Tabuľka9[[#This Row],[IČO]],#REF!,#REF!)</f>
        <v>#REF!</v>
      </c>
    </row>
    <row r="3087" spans="1:14" hidden="1" x14ac:dyDescent="0.35">
      <c r="A3087" t="s">
        <v>10</v>
      </c>
      <c r="B3087" t="s">
        <v>39</v>
      </c>
      <c r="C3087" t="s">
        <v>13</v>
      </c>
      <c r="E3087" s="10">
        <f>IF(COUNTIF(cis_DPH!$B$2:$B$84,B3087)&gt;0,D3087*1.1,IF(COUNTIF(cis_DPH!$B$85:$B$171,B3087)&gt;0,D3087*1.2,"chyba"))</f>
        <v>0</v>
      </c>
      <c r="G3087" s="16" t="e">
        <f>_xlfn.XLOOKUP(Tabuľka9[[#This Row],[položka]],#REF!,#REF!)</f>
        <v>#REF!</v>
      </c>
      <c r="I3087" s="15">
        <f>Tabuľka9[[#This Row],[Aktuálna cena v RZ s DPH]]*Tabuľka9[[#This Row],[Priemerný odber za mesiac]]</f>
        <v>0</v>
      </c>
      <c r="K3087" s="17" t="e">
        <f>Tabuľka9[[#This Row],[Cena za MJ s DPH]]*Tabuľka9[[#This Row],[Predpokladaný odber počas 6 mesiacov]]</f>
        <v>#REF!</v>
      </c>
      <c r="L3087" s="1">
        <v>647918</v>
      </c>
      <c r="M3087" t="e">
        <f>_xlfn.XLOOKUP(Tabuľka9[[#This Row],[IČO]],#REF!,#REF!)</f>
        <v>#REF!</v>
      </c>
      <c r="N3087" t="e">
        <f>_xlfn.XLOOKUP(Tabuľka9[[#This Row],[IČO]],#REF!,#REF!)</f>
        <v>#REF!</v>
      </c>
    </row>
    <row r="3088" spans="1:14" hidden="1" x14ac:dyDescent="0.35">
      <c r="A3088" t="s">
        <v>10</v>
      </c>
      <c r="B3088" t="s">
        <v>40</v>
      </c>
      <c r="C3088" t="s">
        <v>13</v>
      </c>
      <c r="E3088" s="10">
        <f>IF(COUNTIF(cis_DPH!$B$2:$B$84,B3088)&gt;0,D3088*1.1,IF(COUNTIF(cis_DPH!$B$85:$B$171,B3088)&gt;0,D3088*1.2,"chyba"))</f>
        <v>0</v>
      </c>
      <c r="G3088" s="16" t="e">
        <f>_xlfn.XLOOKUP(Tabuľka9[[#This Row],[položka]],#REF!,#REF!)</f>
        <v>#REF!</v>
      </c>
      <c r="I3088" s="15">
        <f>Tabuľka9[[#This Row],[Aktuálna cena v RZ s DPH]]*Tabuľka9[[#This Row],[Priemerný odber za mesiac]]</f>
        <v>0</v>
      </c>
      <c r="K3088" s="17" t="e">
        <f>Tabuľka9[[#This Row],[Cena za MJ s DPH]]*Tabuľka9[[#This Row],[Predpokladaný odber počas 6 mesiacov]]</f>
        <v>#REF!</v>
      </c>
      <c r="L3088" s="1">
        <v>647918</v>
      </c>
      <c r="M3088" t="e">
        <f>_xlfn.XLOOKUP(Tabuľka9[[#This Row],[IČO]],#REF!,#REF!)</f>
        <v>#REF!</v>
      </c>
      <c r="N3088" t="e">
        <f>_xlfn.XLOOKUP(Tabuľka9[[#This Row],[IČO]],#REF!,#REF!)</f>
        <v>#REF!</v>
      </c>
    </row>
    <row r="3089" spans="1:14" hidden="1" x14ac:dyDescent="0.35">
      <c r="A3089" t="s">
        <v>10</v>
      </c>
      <c r="B3089" t="s">
        <v>41</v>
      </c>
      <c r="C3089" t="s">
        <v>13</v>
      </c>
      <c r="E3089" s="10">
        <f>IF(COUNTIF(cis_DPH!$B$2:$B$84,B3089)&gt;0,D3089*1.1,IF(COUNTIF(cis_DPH!$B$85:$B$171,B3089)&gt;0,D3089*1.2,"chyba"))</f>
        <v>0</v>
      </c>
      <c r="G3089" s="16" t="e">
        <f>_xlfn.XLOOKUP(Tabuľka9[[#This Row],[položka]],#REF!,#REF!)</f>
        <v>#REF!</v>
      </c>
      <c r="I3089" s="15">
        <f>Tabuľka9[[#This Row],[Aktuálna cena v RZ s DPH]]*Tabuľka9[[#This Row],[Priemerný odber za mesiac]]</f>
        <v>0</v>
      </c>
      <c r="K3089" s="17" t="e">
        <f>Tabuľka9[[#This Row],[Cena za MJ s DPH]]*Tabuľka9[[#This Row],[Predpokladaný odber počas 6 mesiacov]]</f>
        <v>#REF!</v>
      </c>
      <c r="L3089" s="1">
        <v>647918</v>
      </c>
      <c r="M3089" t="e">
        <f>_xlfn.XLOOKUP(Tabuľka9[[#This Row],[IČO]],#REF!,#REF!)</f>
        <v>#REF!</v>
      </c>
      <c r="N3089" t="e">
        <f>_xlfn.XLOOKUP(Tabuľka9[[#This Row],[IČO]],#REF!,#REF!)</f>
        <v>#REF!</v>
      </c>
    </row>
    <row r="3090" spans="1:14" hidden="1" x14ac:dyDescent="0.35">
      <c r="A3090" t="s">
        <v>10</v>
      </c>
      <c r="B3090" t="s">
        <v>42</v>
      </c>
      <c r="C3090" t="s">
        <v>19</v>
      </c>
      <c r="E3090" s="10">
        <f>IF(COUNTIF(cis_DPH!$B$2:$B$84,B3090)&gt;0,D3090*1.1,IF(COUNTIF(cis_DPH!$B$85:$B$171,B3090)&gt;0,D3090*1.2,"chyba"))</f>
        <v>0</v>
      </c>
      <c r="G3090" s="16" t="e">
        <f>_xlfn.XLOOKUP(Tabuľka9[[#This Row],[položka]],#REF!,#REF!)</f>
        <v>#REF!</v>
      </c>
      <c r="I3090" s="15">
        <f>Tabuľka9[[#This Row],[Aktuálna cena v RZ s DPH]]*Tabuľka9[[#This Row],[Priemerný odber za mesiac]]</f>
        <v>0</v>
      </c>
      <c r="K3090" s="17" t="e">
        <f>Tabuľka9[[#This Row],[Cena za MJ s DPH]]*Tabuľka9[[#This Row],[Predpokladaný odber počas 6 mesiacov]]</f>
        <v>#REF!</v>
      </c>
      <c r="L3090" s="1">
        <v>647918</v>
      </c>
      <c r="M3090" t="e">
        <f>_xlfn.XLOOKUP(Tabuľka9[[#This Row],[IČO]],#REF!,#REF!)</f>
        <v>#REF!</v>
      </c>
      <c r="N3090" t="e">
        <f>_xlfn.XLOOKUP(Tabuľka9[[#This Row],[IČO]],#REF!,#REF!)</f>
        <v>#REF!</v>
      </c>
    </row>
    <row r="3091" spans="1:14" hidden="1" x14ac:dyDescent="0.35">
      <c r="A3091" t="s">
        <v>10</v>
      </c>
      <c r="B3091" t="s">
        <v>43</v>
      </c>
      <c r="C3091" t="s">
        <v>13</v>
      </c>
      <c r="E3091" s="10">
        <f>IF(COUNTIF(cis_DPH!$B$2:$B$84,B3091)&gt;0,D3091*1.1,IF(COUNTIF(cis_DPH!$B$85:$B$171,B3091)&gt;0,D3091*1.2,"chyba"))</f>
        <v>0</v>
      </c>
      <c r="G3091" s="16" t="e">
        <f>_xlfn.XLOOKUP(Tabuľka9[[#This Row],[položka]],#REF!,#REF!)</f>
        <v>#REF!</v>
      </c>
      <c r="I3091" s="15">
        <f>Tabuľka9[[#This Row],[Aktuálna cena v RZ s DPH]]*Tabuľka9[[#This Row],[Priemerný odber za mesiac]]</f>
        <v>0</v>
      </c>
      <c r="K3091" s="17" t="e">
        <f>Tabuľka9[[#This Row],[Cena za MJ s DPH]]*Tabuľka9[[#This Row],[Predpokladaný odber počas 6 mesiacov]]</f>
        <v>#REF!</v>
      </c>
      <c r="L3091" s="1">
        <v>647918</v>
      </c>
      <c r="M3091" t="e">
        <f>_xlfn.XLOOKUP(Tabuľka9[[#This Row],[IČO]],#REF!,#REF!)</f>
        <v>#REF!</v>
      </c>
      <c r="N3091" t="e">
        <f>_xlfn.XLOOKUP(Tabuľka9[[#This Row],[IČO]],#REF!,#REF!)</f>
        <v>#REF!</v>
      </c>
    </row>
    <row r="3092" spans="1:14" hidden="1" x14ac:dyDescent="0.35">
      <c r="A3092" t="s">
        <v>10</v>
      </c>
      <c r="B3092" t="s">
        <v>44</v>
      </c>
      <c r="C3092" t="s">
        <v>13</v>
      </c>
      <c r="D3092" s="9">
        <v>0.6</v>
      </c>
      <c r="E3092" s="10">
        <f>IF(COUNTIF(cis_DPH!$B$2:$B$84,B3092)&gt;0,D3092*1.1,IF(COUNTIF(cis_DPH!$B$85:$B$171,B3092)&gt;0,D3092*1.2,"chyba"))</f>
        <v>0.72</v>
      </c>
      <c r="G3092" s="16" t="e">
        <f>_xlfn.XLOOKUP(Tabuľka9[[#This Row],[položka]],#REF!,#REF!)</f>
        <v>#REF!</v>
      </c>
      <c r="H3092">
        <v>30</v>
      </c>
      <c r="I3092" s="15">
        <f>Tabuľka9[[#This Row],[Aktuálna cena v RZ s DPH]]*Tabuľka9[[#This Row],[Priemerný odber za mesiac]]</f>
        <v>21.599999999999998</v>
      </c>
      <c r="K3092" s="17" t="e">
        <f>Tabuľka9[[#This Row],[Cena za MJ s DPH]]*Tabuľka9[[#This Row],[Predpokladaný odber počas 6 mesiacov]]</f>
        <v>#REF!</v>
      </c>
      <c r="L3092" s="1">
        <v>647918</v>
      </c>
      <c r="M3092" t="e">
        <f>_xlfn.XLOOKUP(Tabuľka9[[#This Row],[IČO]],#REF!,#REF!)</f>
        <v>#REF!</v>
      </c>
      <c r="N3092" t="e">
        <f>_xlfn.XLOOKUP(Tabuľka9[[#This Row],[IČO]],#REF!,#REF!)</f>
        <v>#REF!</v>
      </c>
    </row>
    <row r="3093" spans="1:14" hidden="1" x14ac:dyDescent="0.35">
      <c r="A3093" t="s">
        <v>10</v>
      </c>
      <c r="B3093" t="s">
        <v>45</v>
      </c>
      <c r="C3093" t="s">
        <v>13</v>
      </c>
      <c r="E3093" s="10">
        <f>IF(COUNTIF(cis_DPH!$B$2:$B$84,B3093)&gt;0,D3093*1.1,IF(COUNTIF(cis_DPH!$B$85:$B$171,B3093)&gt;0,D3093*1.2,"chyba"))</f>
        <v>0</v>
      </c>
      <c r="G3093" s="16" t="e">
        <f>_xlfn.XLOOKUP(Tabuľka9[[#This Row],[položka]],#REF!,#REF!)</f>
        <v>#REF!</v>
      </c>
      <c r="I3093" s="15">
        <f>Tabuľka9[[#This Row],[Aktuálna cena v RZ s DPH]]*Tabuľka9[[#This Row],[Priemerný odber za mesiac]]</f>
        <v>0</v>
      </c>
      <c r="K3093" s="17" t="e">
        <f>Tabuľka9[[#This Row],[Cena za MJ s DPH]]*Tabuľka9[[#This Row],[Predpokladaný odber počas 6 mesiacov]]</f>
        <v>#REF!</v>
      </c>
      <c r="L3093" s="1">
        <v>647918</v>
      </c>
      <c r="M3093" t="e">
        <f>_xlfn.XLOOKUP(Tabuľka9[[#This Row],[IČO]],#REF!,#REF!)</f>
        <v>#REF!</v>
      </c>
      <c r="N3093" t="e">
        <f>_xlfn.XLOOKUP(Tabuľka9[[#This Row],[IČO]],#REF!,#REF!)</f>
        <v>#REF!</v>
      </c>
    </row>
    <row r="3094" spans="1:14" hidden="1" x14ac:dyDescent="0.35">
      <c r="A3094" t="s">
        <v>10</v>
      </c>
      <c r="B3094" t="s">
        <v>46</v>
      </c>
      <c r="C3094" t="s">
        <v>13</v>
      </c>
      <c r="D3094" s="9">
        <v>0.4</v>
      </c>
      <c r="E3094" s="10">
        <f>IF(COUNTIF(cis_DPH!$B$2:$B$84,B3094)&gt;0,D3094*1.1,IF(COUNTIF(cis_DPH!$B$85:$B$171,B3094)&gt;0,D3094*1.2,"chyba"))</f>
        <v>0.48</v>
      </c>
      <c r="G3094" s="16" t="e">
        <f>_xlfn.XLOOKUP(Tabuľka9[[#This Row],[položka]],#REF!,#REF!)</f>
        <v>#REF!</v>
      </c>
      <c r="H3094">
        <v>15</v>
      </c>
      <c r="I3094" s="15">
        <f>Tabuľka9[[#This Row],[Aktuálna cena v RZ s DPH]]*Tabuľka9[[#This Row],[Priemerný odber za mesiac]]</f>
        <v>7.1999999999999993</v>
      </c>
      <c r="K3094" s="17" t="e">
        <f>Tabuľka9[[#This Row],[Cena za MJ s DPH]]*Tabuľka9[[#This Row],[Predpokladaný odber počas 6 mesiacov]]</f>
        <v>#REF!</v>
      </c>
      <c r="L3094" s="1">
        <v>647918</v>
      </c>
      <c r="M3094" t="e">
        <f>_xlfn.XLOOKUP(Tabuľka9[[#This Row],[IČO]],#REF!,#REF!)</f>
        <v>#REF!</v>
      </c>
      <c r="N3094" t="e">
        <f>_xlfn.XLOOKUP(Tabuľka9[[#This Row],[IČO]],#REF!,#REF!)</f>
        <v>#REF!</v>
      </c>
    </row>
    <row r="3095" spans="1:14" hidden="1" x14ac:dyDescent="0.35">
      <c r="A3095" t="s">
        <v>10</v>
      </c>
      <c r="B3095" t="s">
        <v>47</v>
      </c>
      <c r="C3095" t="s">
        <v>48</v>
      </c>
      <c r="E3095" s="10">
        <f>IF(COUNTIF(cis_DPH!$B$2:$B$84,B3095)&gt;0,D3095*1.1,IF(COUNTIF(cis_DPH!$B$85:$B$171,B3095)&gt;0,D3095*1.2,"chyba"))</f>
        <v>0</v>
      </c>
      <c r="G3095" s="16" t="e">
        <f>_xlfn.XLOOKUP(Tabuľka9[[#This Row],[položka]],#REF!,#REF!)</f>
        <v>#REF!</v>
      </c>
      <c r="I3095" s="15">
        <f>Tabuľka9[[#This Row],[Aktuálna cena v RZ s DPH]]*Tabuľka9[[#This Row],[Priemerný odber za mesiac]]</f>
        <v>0</v>
      </c>
      <c r="K3095" s="17" t="e">
        <f>Tabuľka9[[#This Row],[Cena za MJ s DPH]]*Tabuľka9[[#This Row],[Predpokladaný odber počas 6 mesiacov]]</f>
        <v>#REF!</v>
      </c>
      <c r="L3095" s="1">
        <v>647918</v>
      </c>
      <c r="M3095" t="e">
        <f>_xlfn.XLOOKUP(Tabuľka9[[#This Row],[IČO]],#REF!,#REF!)</f>
        <v>#REF!</v>
      </c>
      <c r="N3095" t="e">
        <f>_xlfn.XLOOKUP(Tabuľka9[[#This Row],[IČO]],#REF!,#REF!)</f>
        <v>#REF!</v>
      </c>
    </row>
    <row r="3096" spans="1:14" hidden="1" x14ac:dyDescent="0.35">
      <c r="A3096" t="s">
        <v>10</v>
      </c>
      <c r="B3096" t="s">
        <v>49</v>
      </c>
      <c r="C3096" t="s">
        <v>48</v>
      </c>
      <c r="E3096" s="10">
        <f>IF(COUNTIF(cis_DPH!$B$2:$B$84,B3096)&gt;0,D3096*1.1,IF(COUNTIF(cis_DPH!$B$85:$B$171,B3096)&gt;0,D3096*1.2,"chyba"))</f>
        <v>0</v>
      </c>
      <c r="G3096" s="16" t="e">
        <f>_xlfn.XLOOKUP(Tabuľka9[[#This Row],[položka]],#REF!,#REF!)</f>
        <v>#REF!</v>
      </c>
      <c r="I3096" s="15">
        <f>Tabuľka9[[#This Row],[Aktuálna cena v RZ s DPH]]*Tabuľka9[[#This Row],[Priemerný odber za mesiac]]</f>
        <v>0</v>
      </c>
      <c r="K3096" s="17" t="e">
        <f>Tabuľka9[[#This Row],[Cena za MJ s DPH]]*Tabuľka9[[#This Row],[Predpokladaný odber počas 6 mesiacov]]</f>
        <v>#REF!</v>
      </c>
      <c r="L3096" s="1">
        <v>647918</v>
      </c>
      <c r="M3096" t="e">
        <f>_xlfn.XLOOKUP(Tabuľka9[[#This Row],[IČO]],#REF!,#REF!)</f>
        <v>#REF!</v>
      </c>
      <c r="N3096" t="e">
        <f>_xlfn.XLOOKUP(Tabuľka9[[#This Row],[IČO]],#REF!,#REF!)</f>
        <v>#REF!</v>
      </c>
    </row>
    <row r="3097" spans="1:14" hidden="1" x14ac:dyDescent="0.35">
      <c r="A3097" t="s">
        <v>10</v>
      </c>
      <c r="B3097" t="s">
        <v>50</v>
      </c>
      <c r="C3097" t="s">
        <v>13</v>
      </c>
      <c r="E3097" s="10">
        <f>IF(COUNTIF(cis_DPH!$B$2:$B$84,B3097)&gt;0,D3097*1.1,IF(COUNTIF(cis_DPH!$B$85:$B$171,B3097)&gt;0,D3097*1.2,"chyba"))</f>
        <v>0</v>
      </c>
      <c r="G3097" s="16" t="e">
        <f>_xlfn.XLOOKUP(Tabuľka9[[#This Row],[položka]],#REF!,#REF!)</f>
        <v>#REF!</v>
      </c>
      <c r="I3097" s="15">
        <f>Tabuľka9[[#This Row],[Aktuálna cena v RZ s DPH]]*Tabuľka9[[#This Row],[Priemerný odber za mesiac]]</f>
        <v>0</v>
      </c>
      <c r="K3097" s="17" t="e">
        <f>Tabuľka9[[#This Row],[Cena za MJ s DPH]]*Tabuľka9[[#This Row],[Predpokladaný odber počas 6 mesiacov]]</f>
        <v>#REF!</v>
      </c>
      <c r="L3097" s="1">
        <v>647918</v>
      </c>
      <c r="M3097" t="e">
        <f>_xlfn.XLOOKUP(Tabuľka9[[#This Row],[IČO]],#REF!,#REF!)</f>
        <v>#REF!</v>
      </c>
      <c r="N3097" t="e">
        <f>_xlfn.XLOOKUP(Tabuľka9[[#This Row],[IČO]],#REF!,#REF!)</f>
        <v>#REF!</v>
      </c>
    </row>
    <row r="3098" spans="1:14" hidden="1" x14ac:dyDescent="0.35">
      <c r="A3098" t="s">
        <v>10</v>
      </c>
      <c r="B3098" t="s">
        <v>51</v>
      </c>
      <c r="C3098" t="s">
        <v>13</v>
      </c>
      <c r="D3098" s="9">
        <v>1.9</v>
      </c>
      <c r="E3098" s="10">
        <f>IF(COUNTIF(cis_DPH!$B$2:$B$84,B3098)&gt;0,D3098*1.1,IF(COUNTIF(cis_DPH!$B$85:$B$171,B3098)&gt;0,D3098*1.2,"chyba"))</f>
        <v>2.09</v>
      </c>
      <c r="G3098" s="16" t="e">
        <f>_xlfn.XLOOKUP(Tabuľka9[[#This Row],[položka]],#REF!,#REF!)</f>
        <v>#REF!</v>
      </c>
      <c r="I3098" s="15">
        <f>Tabuľka9[[#This Row],[Aktuálna cena v RZ s DPH]]*Tabuľka9[[#This Row],[Priemerný odber za mesiac]]</f>
        <v>0</v>
      </c>
      <c r="K3098" s="17" t="e">
        <f>Tabuľka9[[#This Row],[Cena za MJ s DPH]]*Tabuľka9[[#This Row],[Predpokladaný odber počas 6 mesiacov]]</f>
        <v>#REF!</v>
      </c>
      <c r="L3098" s="1">
        <v>647918</v>
      </c>
      <c r="M3098" t="e">
        <f>_xlfn.XLOOKUP(Tabuľka9[[#This Row],[IČO]],#REF!,#REF!)</f>
        <v>#REF!</v>
      </c>
      <c r="N3098" t="e">
        <f>_xlfn.XLOOKUP(Tabuľka9[[#This Row],[IČO]],#REF!,#REF!)</f>
        <v>#REF!</v>
      </c>
    </row>
    <row r="3099" spans="1:14" hidden="1" x14ac:dyDescent="0.35">
      <c r="A3099" t="s">
        <v>10</v>
      </c>
      <c r="B3099" t="s">
        <v>52</v>
      </c>
      <c r="C3099" t="s">
        <v>13</v>
      </c>
      <c r="E3099" s="10">
        <f>IF(COUNTIF(cis_DPH!$B$2:$B$84,B3099)&gt;0,D3099*1.1,IF(COUNTIF(cis_DPH!$B$85:$B$171,B3099)&gt;0,D3099*1.2,"chyba"))</f>
        <v>0</v>
      </c>
      <c r="G3099" s="16" t="e">
        <f>_xlfn.XLOOKUP(Tabuľka9[[#This Row],[položka]],#REF!,#REF!)</f>
        <v>#REF!</v>
      </c>
      <c r="I3099" s="15">
        <f>Tabuľka9[[#This Row],[Aktuálna cena v RZ s DPH]]*Tabuľka9[[#This Row],[Priemerný odber za mesiac]]</f>
        <v>0</v>
      </c>
      <c r="K3099" s="17" t="e">
        <f>Tabuľka9[[#This Row],[Cena za MJ s DPH]]*Tabuľka9[[#This Row],[Predpokladaný odber počas 6 mesiacov]]</f>
        <v>#REF!</v>
      </c>
      <c r="L3099" s="1">
        <v>647918</v>
      </c>
      <c r="M3099" t="e">
        <f>_xlfn.XLOOKUP(Tabuľka9[[#This Row],[IČO]],#REF!,#REF!)</f>
        <v>#REF!</v>
      </c>
      <c r="N3099" t="e">
        <f>_xlfn.XLOOKUP(Tabuľka9[[#This Row],[IČO]],#REF!,#REF!)</f>
        <v>#REF!</v>
      </c>
    </row>
    <row r="3100" spans="1:14" hidden="1" x14ac:dyDescent="0.35">
      <c r="A3100" t="s">
        <v>10</v>
      </c>
      <c r="B3100" t="s">
        <v>53</v>
      </c>
      <c r="C3100" t="s">
        <v>13</v>
      </c>
      <c r="E3100" s="10">
        <f>IF(COUNTIF(cis_DPH!$B$2:$B$84,B3100)&gt;0,D3100*1.1,IF(COUNTIF(cis_DPH!$B$85:$B$171,B3100)&gt;0,D3100*1.2,"chyba"))</f>
        <v>0</v>
      </c>
      <c r="G3100" s="16" t="e">
        <f>_xlfn.XLOOKUP(Tabuľka9[[#This Row],[položka]],#REF!,#REF!)</f>
        <v>#REF!</v>
      </c>
      <c r="I3100" s="15">
        <f>Tabuľka9[[#This Row],[Aktuálna cena v RZ s DPH]]*Tabuľka9[[#This Row],[Priemerný odber za mesiac]]</f>
        <v>0</v>
      </c>
      <c r="K3100" s="17" t="e">
        <f>Tabuľka9[[#This Row],[Cena za MJ s DPH]]*Tabuľka9[[#This Row],[Predpokladaný odber počas 6 mesiacov]]</f>
        <v>#REF!</v>
      </c>
      <c r="L3100" s="1">
        <v>647918</v>
      </c>
      <c r="M3100" t="e">
        <f>_xlfn.XLOOKUP(Tabuľka9[[#This Row],[IČO]],#REF!,#REF!)</f>
        <v>#REF!</v>
      </c>
      <c r="N3100" t="e">
        <f>_xlfn.XLOOKUP(Tabuľka9[[#This Row],[IČO]],#REF!,#REF!)</f>
        <v>#REF!</v>
      </c>
    </row>
    <row r="3101" spans="1:14" hidden="1" x14ac:dyDescent="0.35">
      <c r="A3101" t="s">
        <v>10</v>
      </c>
      <c r="B3101" t="s">
        <v>54</v>
      </c>
      <c r="C3101" t="s">
        <v>13</v>
      </c>
      <c r="E3101" s="10">
        <f>IF(COUNTIF(cis_DPH!$B$2:$B$84,B3101)&gt;0,D3101*1.1,IF(COUNTIF(cis_DPH!$B$85:$B$171,B3101)&gt;0,D3101*1.2,"chyba"))</f>
        <v>0</v>
      </c>
      <c r="G3101" s="16" t="e">
        <f>_xlfn.XLOOKUP(Tabuľka9[[#This Row],[položka]],#REF!,#REF!)</f>
        <v>#REF!</v>
      </c>
      <c r="I3101" s="15">
        <f>Tabuľka9[[#This Row],[Aktuálna cena v RZ s DPH]]*Tabuľka9[[#This Row],[Priemerný odber za mesiac]]</f>
        <v>0</v>
      </c>
      <c r="K3101" s="17" t="e">
        <f>Tabuľka9[[#This Row],[Cena za MJ s DPH]]*Tabuľka9[[#This Row],[Predpokladaný odber počas 6 mesiacov]]</f>
        <v>#REF!</v>
      </c>
      <c r="L3101" s="1">
        <v>647918</v>
      </c>
      <c r="M3101" t="e">
        <f>_xlfn.XLOOKUP(Tabuľka9[[#This Row],[IČO]],#REF!,#REF!)</f>
        <v>#REF!</v>
      </c>
      <c r="N3101" t="e">
        <f>_xlfn.XLOOKUP(Tabuľka9[[#This Row],[IČO]],#REF!,#REF!)</f>
        <v>#REF!</v>
      </c>
    </row>
    <row r="3102" spans="1:14" hidden="1" x14ac:dyDescent="0.35">
      <c r="A3102" t="s">
        <v>10</v>
      </c>
      <c r="B3102" t="s">
        <v>55</v>
      </c>
      <c r="C3102" t="s">
        <v>13</v>
      </c>
      <c r="E3102" s="10">
        <f>IF(COUNTIF(cis_DPH!$B$2:$B$84,B3102)&gt;0,D3102*1.1,IF(COUNTIF(cis_DPH!$B$85:$B$171,B3102)&gt;0,D3102*1.2,"chyba"))</f>
        <v>0</v>
      </c>
      <c r="G3102" s="16" t="e">
        <f>_xlfn.XLOOKUP(Tabuľka9[[#This Row],[položka]],#REF!,#REF!)</f>
        <v>#REF!</v>
      </c>
      <c r="I3102" s="15">
        <f>Tabuľka9[[#This Row],[Aktuálna cena v RZ s DPH]]*Tabuľka9[[#This Row],[Priemerný odber za mesiac]]</f>
        <v>0</v>
      </c>
      <c r="K3102" s="17" t="e">
        <f>Tabuľka9[[#This Row],[Cena za MJ s DPH]]*Tabuľka9[[#This Row],[Predpokladaný odber počas 6 mesiacov]]</f>
        <v>#REF!</v>
      </c>
      <c r="L3102" s="1">
        <v>647918</v>
      </c>
      <c r="M3102" t="e">
        <f>_xlfn.XLOOKUP(Tabuľka9[[#This Row],[IČO]],#REF!,#REF!)</f>
        <v>#REF!</v>
      </c>
      <c r="N3102" t="e">
        <f>_xlfn.XLOOKUP(Tabuľka9[[#This Row],[IČO]],#REF!,#REF!)</f>
        <v>#REF!</v>
      </c>
    </row>
    <row r="3103" spans="1:14" hidden="1" x14ac:dyDescent="0.35">
      <c r="A3103" t="s">
        <v>10</v>
      </c>
      <c r="B3103" t="s">
        <v>56</v>
      </c>
      <c r="C3103" t="s">
        <v>13</v>
      </c>
      <c r="D3103" s="9">
        <v>1.2</v>
      </c>
      <c r="E3103" s="10">
        <f>IF(COUNTIF(cis_DPH!$B$2:$B$84,B3103)&gt;0,D3103*1.1,IF(COUNTIF(cis_DPH!$B$85:$B$171,B3103)&gt;0,D3103*1.2,"chyba"))</f>
        <v>1.32</v>
      </c>
      <c r="G3103" s="16" t="e">
        <f>_xlfn.XLOOKUP(Tabuľka9[[#This Row],[položka]],#REF!,#REF!)</f>
        <v>#REF!</v>
      </c>
      <c r="H3103">
        <v>40</v>
      </c>
      <c r="I3103" s="15">
        <f>Tabuľka9[[#This Row],[Aktuálna cena v RZ s DPH]]*Tabuľka9[[#This Row],[Priemerný odber za mesiac]]</f>
        <v>52.800000000000004</v>
      </c>
      <c r="K3103" s="17" t="e">
        <f>Tabuľka9[[#This Row],[Cena za MJ s DPH]]*Tabuľka9[[#This Row],[Predpokladaný odber počas 6 mesiacov]]</f>
        <v>#REF!</v>
      </c>
      <c r="L3103" s="1">
        <v>647918</v>
      </c>
      <c r="M3103" t="e">
        <f>_xlfn.XLOOKUP(Tabuľka9[[#This Row],[IČO]],#REF!,#REF!)</f>
        <v>#REF!</v>
      </c>
      <c r="N3103" t="e">
        <f>_xlfn.XLOOKUP(Tabuľka9[[#This Row],[IČO]],#REF!,#REF!)</f>
        <v>#REF!</v>
      </c>
    </row>
    <row r="3104" spans="1:14" hidden="1" x14ac:dyDescent="0.35">
      <c r="A3104" t="s">
        <v>10</v>
      </c>
      <c r="B3104" t="s">
        <v>57</v>
      </c>
      <c r="C3104" t="s">
        <v>13</v>
      </c>
      <c r="E3104" s="10">
        <f>IF(COUNTIF(cis_DPH!$B$2:$B$84,B3104)&gt;0,D3104*1.1,IF(COUNTIF(cis_DPH!$B$85:$B$171,B3104)&gt;0,D3104*1.2,"chyba"))</f>
        <v>0</v>
      </c>
      <c r="G3104" s="16" t="e">
        <f>_xlfn.XLOOKUP(Tabuľka9[[#This Row],[položka]],#REF!,#REF!)</f>
        <v>#REF!</v>
      </c>
      <c r="I3104" s="15">
        <f>Tabuľka9[[#This Row],[Aktuálna cena v RZ s DPH]]*Tabuľka9[[#This Row],[Priemerný odber za mesiac]]</f>
        <v>0</v>
      </c>
      <c r="K3104" s="17" t="e">
        <f>Tabuľka9[[#This Row],[Cena za MJ s DPH]]*Tabuľka9[[#This Row],[Predpokladaný odber počas 6 mesiacov]]</f>
        <v>#REF!</v>
      </c>
      <c r="L3104" s="1">
        <v>647918</v>
      </c>
      <c r="M3104" t="e">
        <f>_xlfn.XLOOKUP(Tabuľka9[[#This Row],[IČO]],#REF!,#REF!)</f>
        <v>#REF!</v>
      </c>
      <c r="N3104" t="e">
        <f>_xlfn.XLOOKUP(Tabuľka9[[#This Row],[IČO]],#REF!,#REF!)</f>
        <v>#REF!</v>
      </c>
    </row>
    <row r="3105" spans="1:14" hidden="1" x14ac:dyDescent="0.35">
      <c r="A3105" t="s">
        <v>10</v>
      </c>
      <c r="B3105" t="s">
        <v>58</v>
      </c>
      <c r="C3105" t="s">
        <v>13</v>
      </c>
      <c r="E3105" s="10">
        <f>IF(COUNTIF(cis_DPH!$B$2:$B$84,B3105)&gt;0,D3105*1.1,IF(COUNTIF(cis_DPH!$B$85:$B$171,B3105)&gt;0,D3105*1.2,"chyba"))</f>
        <v>0</v>
      </c>
      <c r="G3105" s="16" t="e">
        <f>_xlfn.XLOOKUP(Tabuľka9[[#This Row],[položka]],#REF!,#REF!)</f>
        <v>#REF!</v>
      </c>
      <c r="I3105" s="15">
        <f>Tabuľka9[[#This Row],[Aktuálna cena v RZ s DPH]]*Tabuľka9[[#This Row],[Priemerný odber za mesiac]]</f>
        <v>0</v>
      </c>
      <c r="K3105" s="17" t="e">
        <f>Tabuľka9[[#This Row],[Cena za MJ s DPH]]*Tabuľka9[[#This Row],[Predpokladaný odber počas 6 mesiacov]]</f>
        <v>#REF!</v>
      </c>
      <c r="L3105" s="1">
        <v>647918</v>
      </c>
      <c r="M3105" t="e">
        <f>_xlfn.XLOOKUP(Tabuľka9[[#This Row],[IČO]],#REF!,#REF!)</f>
        <v>#REF!</v>
      </c>
      <c r="N3105" t="e">
        <f>_xlfn.XLOOKUP(Tabuľka9[[#This Row],[IČO]],#REF!,#REF!)</f>
        <v>#REF!</v>
      </c>
    </row>
    <row r="3106" spans="1:14" hidden="1" x14ac:dyDescent="0.35">
      <c r="A3106" t="s">
        <v>10</v>
      </c>
      <c r="B3106" t="s">
        <v>59</v>
      </c>
      <c r="C3106" t="s">
        <v>13</v>
      </c>
      <c r="E3106" s="10">
        <f>IF(COUNTIF(cis_DPH!$B$2:$B$84,B3106)&gt;0,D3106*1.1,IF(COUNTIF(cis_DPH!$B$85:$B$171,B3106)&gt;0,D3106*1.2,"chyba"))</f>
        <v>0</v>
      </c>
      <c r="G3106" s="16" t="e">
        <f>_xlfn.XLOOKUP(Tabuľka9[[#This Row],[položka]],#REF!,#REF!)</f>
        <v>#REF!</v>
      </c>
      <c r="I3106" s="15">
        <f>Tabuľka9[[#This Row],[Aktuálna cena v RZ s DPH]]*Tabuľka9[[#This Row],[Priemerný odber za mesiac]]</f>
        <v>0</v>
      </c>
      <c r="K3106" s="17" t="e">
        <f>Tabuľka9[[#This Row],[Cena za MJ s DPH]]*Tabuľka9[[#This Row],[Predpokladaný odber počas 6 mesiacov]]</f>
        <v>#REF!</v>
      </c>
      <c r="L3106" s="1">
        <v>647918</v>
      </c>
      <c r="M3106" t="e">
        <f>_xlfn.XLOOKUP(Tabuľka9[[#This Row],[IČO]],#REF!,#REF!)</f>
        <v>#REF!</v>
      </c>
      <c r="N3106" t="e">
        <f>_xlfn.XLOOKUP(Tabuľka9[[#This Row],[IČO]],#REF!,#REF!)</f>
        <v>#REF!</v>
      </c>
    </row>
    <row r="3107" spans="1:14" hidden="1" x14ac:dyDescent="0.35">
      <c r="A3107" t="s">
        <v>10</v>
      </c>
      <c r="B3107" t="s">
        <v>60</v>
      </c>
      <c r="C3107" t="s">
        <v>13</v>
      </c>
      <c r="E3107" s="10">
        <f>IF(COUNTIF(cis_DPH!$B$2:$B$84,B3107)&gt;0,D3107*1.1,IF(COUNTIF(cis_DPH!$B$85:$B$171,B3107)&gt;0,D3107*1.2,"chyba"))</f>
        <v>0</v>
      </c>
      <c r="G3107" s="16" t="e">
        <f>_xlfn.XLOOKUP(Tabuľka9[[#This Row],[položka]],#REF!,#REF!)</f>
        <v>#REF!</v>
      </c>
      <c r="I3107" s="15">
        <f>Tabuľka9[[#This Row],[Aktuálna cena v RZ s DPH]]*Tabuľka9[[#This Row],[Priemerný odber za mesiac]]</f>
        <v>0</v>
      </c>
      <c r="K3107" s="17" t="e">
        <f>Tabuľka9[[#This Row],[Cena za MJ s DPH]]*Tabuľka9[[#This Row],[Predpokladaný odber počas 6 mesiacov]]</f>
        <v>#REF!</v>
      </c>
      <c r="L3107" s="1">
        <v>647918</v>
      </c>
      <c r="M3107" t="e">
        <f>_xlfn.XLOOKUP(Tabuľka9[[#This Row],[IČO]],#REF!,#REF!)</f>
        <v>#REF!</v>
      </c>
      <c r="N3107" t="e">
        <f>_xlfn.XLOOKUP(Tabuľka9[[#This Row],[IČO]],#REF!,#REF!)</f>
        <v>#REF!</v>
      </c>
    </row>
    <row r="3108" spans="1:14" hidden="1" x14ac:dyDescent="0.35">
      <c r="A3108" t="s">
        <v>10</v>
      </c>
      <c r="B3108" t="s">
        <v>61</v>
      </c>
      <c r="C3108" t="s">
        <v>19</v>
      </c>
      <c r="D3108" s="9">
        <v>0.48</v>
      </c>
      <c r="E3108" s="10">
        <f>IF(COUNTIF(cis_DPH!$B$2:$B$84,B3108)&gt;0,D3108*1.1,IF(COUNTIF(cis_DPH!$B$85:$B$171,B3108)&gt;0,D3108*1.2,"chyba"))</f>
        <v>0.57599999999999996</v>
      </c>
      <c r="G3108" s="16" t="e">
        <f>_xlfn.XLOOKUP(Tabuľka9[[#This Row],[položka]],#REF!,#REF!)</f>
        <v>#REF!</v>
      </c>
      <c r="H3108">
        <v>15</v>
      </c>
      <c r="I3108" s="15">
        <f>Tabuľka9[[#This Row],[Aktuálna cena v RZ s DPH]]*Tabuľka9[[#This Row],[Priemerný odber za mesiac]]</f>
        <v>8.6399999999999988</v>
      </c>
      <c r="K3108" s="17" t="e">
        <f>Tabuľka9[[#This Row],[Cena za MJ s DPH]]*Tabuľka9[[#This Row],[Predpokladaný odber počas 6 mesiacov]]</f>
        <v>#REF!</v>
      </c>
      <c r="L3108" s="1">
        <v>647918</v>
      </c>
      <c r="M3108" t="e">
        <f>_xlfn.XLOOKUP(Tabuľka9[[#This Row],[IČO]],#REF!,#REF!)</f>
        <v>#REF!</v>
      </c>
      <c r="N3108" t="e">
        <f>_xlfn.XLOOKUP(Tabuľka9[[#This Row],[IČO]],#REF!,#REF!)</f>
        <v>#REF!</v>
      </c>
    </row>
    <row r="3109" spans="1:14" hidden="1" x14ac:dyDescent="0.35">
      <c r="A3109" t="s">
        <v>10</v>
      </c>
      <c r="B3109" t="s">
        <v>62</v>
      </c>
      <c r="C3109" t="s">
        <v>13</v>
      </c>
      <c r="D3109" s="9">
        <v>6</v>
      </c>
      <c r="E3109" s="10">
        <f>IF(COUNTIF(cis_DPH!$B$2:$B$84,B3109)&gt;0,D3109*1.1,IF(COUNTIF(cis_DPH!$B$85:$B$171,B3109)&gt;0,D3109*1.2,"chyba"))</f>
        <v>7.1999999999999993</v>
      </c>
      <c r="G3109" s="16" t="e">
        <f>_xlfn.XLOOKUP(Tabuľka9[[#This Row],[položka]],#REF!,#REF!)</f>
        <v>#REF!</v>
      </c>
      <c r="H3109">
        <v>15</v>
      </c>
      <c r="I3109" s="15">
        <f>Tabuľka9[[#This Row],[Aktuálna cena v RZ s DPH]]*Tabuľka9[[#This Row],[Priemerný odber za mesiac]]</f>
        <v>107.99999999999999</v>
      </c>
      <c r="K3109" s="17" t="e">
        <f>Tabuľka9[[#This Row],[Cena za MJ s DPH]]*Tabuľka9[[#This Row],[Predpokladaný odber počas 6 mesiacov]]</f>
        <v>#REF!</v>
      </c>
      <c r="L3109" s="1">
        <v>647918</v>
      </c>
      <c r="M3109" t="e">
        <f>_xlfn.XLOOKUP(Tabuľka9[[#This Row],[IČO]],#REF!,#REF!)</f>
        <v>#REF!</v>
      </c>
      <c r="N3109" t="e">
        <f>_xlfn.XLOOKUP(Tabuľka9[[#This Row],[IČO]],#REF!,#REF!)</f>
        <v>#REF!</v>
      </c>
    </row>
    <row r="3110" spans="1:14" hidden="1" x14ac:dyDescent="0.35">
      <c r="A3110" t="s">
        <v>10</v>
      </c>
      <c r="B3110" t="s">
        <v>63</v>
      </c>
      <c r="C3110" t="s">
        <v>13</v>
      </c>
      <c r="E3110" s="10">
        <f>IF(COUNTIF(cis_DPH!$B$2:$B$84,B3110)&gt;0,D3110*1.1,IF(COUNTIF(cis_DPH!$B$85:$B$171,B3110)&gt;0,D3110*1.2,"chyba"))</f>
        <v>0</v>
      </c>
      <c r="G3110" s="16" t="e">
        <f>_xlfn.XLOOKUP(Tabuľka9[[#This Row],[položka]],#REF!,#REF!)</f>
        <v>#REF!</v>
      </c>
      <c r="I3110" s="15">
        <f>Tabuľka9[[#This Row],[Aktuálna cena v RZ s DPH]]*Tabuľka9[[#This Row],[Priemerný odber za mesiac]]</f>
        <v>0</v>
      </c>
      <c r="K3110" s="17" t="e">
        <f>Tabuľka9[[#This Row],[Cena za MJ s DPH]]*Tabuľka9[[#This Row],[Predpokladaný odber počas 6 mesiacov]]</f>
        <v>#REF!</v>
      </c>
      <c r="L3110" s="1">
        <v>647918</v>
      </c>
      <c r="M3110" t="e">
        <f>_xlfn.XLOOKUP(Tabuľka9[[#This Row],[IČO]],#REF!,#REF!)</f>
        <v>#REF!</v>
      </c>
      <c r="N3110" t="e">
        <f>_xlfn.XLOOKUP(Tabuľka9[[#This Row],[IČO]],#REF!,#REF!)</f>
        <v>#REF!</v>
      </c>
    </row>
    <row r="3111" spans="1:14" hidden="1" x14ac:dyDescent="0.35">
      <c r="A3111" t="s">
        <v>10</v>
      </c>
      <c r="B3111" t="s">
        <v>64</v>
      </c>
      <c r="C3111" t="s">
        <v>19</v>
      </c>
      <c r="D3111" s="9">
        <v>0.69</v>
      </c>
      <c r="E3111" s="10">
        <f>IF(COUNTIF(cis_DPH!$B$2:$B$84,B3111)&gt;0,D3111*1.1,IF(COUNTIF(cis_DPH!$B$85:$B$171,B3111)&gt;0,D3111*1.2,"chyba"))</f>
        <v>0.75900000000000001</v>
      </c>
      <c r="G3111" s="16" t="e">
        <f>_xlfn.XLOOKUP(Tabuľka9[[#This Row],[položka]],#REF!,#REF!)</f>
        <v>#REF!</v>
      </c>
      <c r="H3111">
        <v>5</v>
      </c>
      <c r="I3111" s="15">
        <f>Tabuľka9[[#This Row],[Aktuálna cena v RZ s DPH]]*Tabuľka9[[#This Row],[Priemerný odber za mesiac]]</f>
        <v>3.7949999999999999</v>
      </c>
      <c r="K3111" s="17" t="e">
        <f>Tabuľka9[[#This Row],[Cena za MJ s DPH]]*Tabuľka9[[#This Row],[Predpokladaný odber počas 6 mesiacov]]</f>
        <v>#REF!</v>
      </c>
      <c r="L3111" s="1">
        <v>647918</v>
      </c>
      <c r="M3111" t="e">
        <f>_xlfn.XLOOKUP(Tabuľka9[[#This Row],[IČO]],#REF!,#REF!)</f>
        <v>#REF!</v>
      </c>
      <c r="N3111" t="e">
        <f>_xlfn.XLOOKUP(Tabuľka9[[#This Row],[IČO]],#REF!,#REF!)</f>
        <v>#REF!</v>
      </c>
    </row>
    <row r="3112" spans="1:14" hidden="1" x14ac:dyDescent="0.35">
      <c r="A3112" t="s">
        <v>10</v>
      </c>
      <c r="B3112" t="s">
        <v>65</v>
      </c>
      <c r="C3112" t="s">
        <v>19</v>
      </c>
      <c r="D3112" s="9">
        <v>0.99</v>
      </c>
      <c r="E3112" s="10">
        <f>IF(COUNTIF(cis_DPH!$B$2:$B$84,B3112)&gt;0,D3112*1.1,IF(COUNTIF(cis_DPH!$B$85:$B$171,B3112)&gt;0,D3112*1.2,"chyba"))</f>
        <v>1.089</v>
      </c>
      <c r="G3112" s="16" t="e">
        <f>_xlfn.XLOOKUP(Tabuľka9[[#This Row],[položka]],#REF!,#REF!)</f>
        <v>#REF!</v>
      </c>
      <c r="H3112">
        <v>15</v>
      </c>
      <c r="I3112" s="15">
        <f>Tabuľka9[[#This Row],[Aktuálna cena v RZ s DPH]]*Tabuľka9[[#This Row],[Priemerný odber za mesiac]]</f>
        <v>16.335000000000001</v>
      </c>
      <c r="K3112" s="17" t="e">
        <f>Tabuľka9[[#This Row],[Cena za MJ s DPH]]*Tabuľka9[[#This Row],[Predpokladaný odber počas 6 mesiacov]]</f>
        <v>#REF!</v>
      </c>
      <c r="L3112" s="1">
        <v>647918</v>
      </c>
      <c r="M3112" t="e">
        <f>_xlfn.XLOOKUP(Tabuľka9[[#This Row],[IČO]],#REF!,#REF!)</f>
        <v>#REF!</v>
      </c>
      <c r="N3112" t="e">
        <f>_xlfn.XLOOKUP(Tabuľka9[[#This Row],[IČO]],#REF!,#REF!)</f>
        <v>#REF!</v>
      </c>
    </row>
    <row r="3113" spans="1:14" hidden="1" x14ac:dyDescent="0.35">
      <c r="A3113" t="s">
        <v>10</v>
      </c>
      <c r="B3113" t="s">
        <v>66</v>
      </c>
      <c r="C3113" t="s">
        <v>19</v>
      </c>
      <c r="E3113" s="10">
        <f>IF(COUNTIF(cis_DPH!$B$2:$B$84,B3113)&gt;0,D3113*1.1,IF(COUNTIF(cis_DPH!$B$85:$B$171,B3113)&gt;0,D3113*1.2,"chyba"))</f>
        <v>0</v>
      </c>
      <c r="G3113" s="16" t="e">
        <f>_xlfn.XLOOKUP(Tabuľka9[[#This Row],[položka]],#REF!,#REF!)</f>
        <v>#REF!</v>
      </c>
      <c r="I3113" s="15">
        <f>Tabuľka9[[#This Row],[Aktuálna cena v RZ s DPH]]*Tabuľka9[[#This Row],[Priemerný odber za mesiac]]</f>
        <v>0</v>
      </c>
      <c r="K3113" s="17" t="e">
        <f>Tabuľka9[[#This Row],[Cena za MJ s DPH]]*Tabuľka9[[#This Row],[Predpokladaný odber počas 6 mesiacov]]</f>
        <v>#REF!</v>
      </c>
      <c r="L3113" s="1">
        <v>647918</v>
      </c>
      <c r="M3113" t="e">
        <f>_xlfn.XLOOKUP(Tabuľka9[[#This Row],[IČO]],#REF!,#REF!)</f>
        <v>#REF!</v>
      </c>
      <c r="N3113" t="e">
        <f>_xlfn.XLOOKUP(Tabuľka9[[#This Row],[IČO]],#REF!,#REF!)</f>
        <v>#REF!</v>
      </c>
    </row>
    <row r="3114" spans="1:14" hidden="1" x14ac:dyDescent="0.35">
      <c r="A3114" t="s">
        <v>10</v>
      </c>
      <c r="B3114" t="s">
        <v>67</v>
      </c>
      <c r="C3114" t="s">
        <v>13</v>
      </c>
      <c r="E3114" s="10">
        <f>IF(COUNTIF(cis_DPH!$B$2:$B$84,B3114)&gt;0,D3114*1.1,IF(COUNTIF(cis_DPH!$B$85:$B$171,B3114)&gt;0,D3114*1.2,"chyba"))</f>
        <v>0</v>
      </c>
      <c r="G3114" s="16" t="e">
        <f>_xlfn.XLOOKUP(Tabuľka9[[#This Row],[položka]],#REF!,#REF!)</f>
        <v>#REF!</v>
      </c>
      <c r="I3114" s="15">
        <f>Tabuľka9[[#This Row],[Aktuálna cena v RZ s DPH]]*Tabuľka9[[#This Row],[Priemerný odber za mesiac]]</f>
        <v>0</v>
      </c>
      <c r="K3114" s="17" t="e">
        <f>Tabuľka9[[#This Row],[Cena za MJ s DPH]]*Tabuľka9[[#This Row],[Predpokladaný odber počas 6 mesiacov]]</f>
        <v>#REF!</v>
      </c>
      <c r="L3114" s="1">
        <v>647918</v>
      </c>
      <c r="M3114" t="e">
        <f>_xlfn.XLOOKUP(Tabuľka9[[#This Row],[IČO]],#REF!,#REF!)</f>
        <v>#REF!</v>
      </c>
      <c r="N3114" t="e">
        <f>_xlfn.XLOOKUP(Tabuľka9[[#This Row],[IČO]],#REF!,#REF!)</f>
        <v>#REF!</v>
      </c>
    </row>
    <row r="3115" spans="1:14" hidden="1" x14ac:dyDescent="0.35">
      <c r="A3115" t="s">
        <v>10</v>
      </c>
      <c r="B3115" t="s">
        <v>68</v>
      </c>
      <c r="C3115" t="s">
        <v>13</v>
      </c>
      <c r="E3115" s="10">
        <f>IF(COUNTIF(cis_DPH!$B$2:$B$84,B3115)&gt;0,D3115*1.1,IF(COUNTIF(cis_DPH!$B$85:$B$171,B3115)&gt;0,D3115*1.2,"chyba"))</f>
        <v>0</v>
      </c>
      <c r="G3115" s="16" t="e">
        <f>_xlfn.XLOOKUP(Tabuľka9[[#This Row],[položka]],#REF!,#REF!)</f>
        <v>#REF!</v>
      </c>
      <c r="I3115" s="15">
        <f>Tabuľka9[[#This Row],[Aktuálna cena v RZ s DPH]]*Tabuľka9[[#This Row],[Priemerný odber za mesiac]]</f>
        <v>0</v>
      </c>
      <c r="K3115" s="17" t="e">
        <f>Tabuľka9[[#This Row],[Cena za MJ s DPH]]*Tabuľka9[[#This Row],[Predpokladaný odber počas 6 mesiacov]]</f>
        <v>#REF!</v>
      </c>
      <c r="L3115" s="1">
        <v>647918</v>
      </c>
      <c r="M3115" t="e">
        <f>_xlfn.XLOOKUP(Tabuľka9[[#This Row],[IČO]],#REF!,#REF!)</f>
        <v>#REF!</v>
      </c>
      <c r="N3115" t="e">
        <f>_xlfn.XLOOKUP(Tabuľka9[[#This Row],[IČO]],#REF!,#REF!)</f>
        <v>#REF!</v>
      </c>
    </row>
    <row r="3116" spans="1:14" hidden="1" x14ac:dyDescent="0.35">
      <c r="A3116" t="s">
        <v>10</v>
      </c>
      <c r="B3116" t="s">
        <v>69</v>
      </c>
      <c r="C3116" t="s">
        <v>13</v>
      </c>
      <c r="D3116" s="9">
        <v>1.2</v>
      </c>
      <c r="E3116" s="10">
        <f>IF(COUNTIF(cis_DPH!$B$2:$B$84,B3116)&gt;0,D3116*1.1,IF(COUNTIF(cis_DPH!$B$85:$B$171,B3116)&gt;0,D3116*1.2,"chyba"))</f>
        <v>1.32</v>
      </c>
      <c r="G3116" s="16" t="e">
        <f>_xlfn.XLOOKUP(Tabuľka9[[#This Row],[položka]],#REF!,#REF!)</f>
        <v>#REF!</v>
      </c>
      <c r="H3116">
        <v>20</v>
      </c>
      <c r="I3116" s="15">
        <f>Tabuľka9[[#This Row],[Aktuálna cena v RZ s DPH]]*Tabuľka9[[#This Row],[Priemerný odber za mesiac]]</f>
        <v>26.400000000000002</v>
      </c>
      <c r="K3116" s="17" t="e">
        <f>Tabuľka9[[#This Row],[Cena za MJ s DPH]]*Tabuľka9[[#This Row],[Predpokladaný odber počas 6 mesiacov]]</f>
        <v>#REF!</v>
      </c>
      <c r="L3116" s="1">
        <v>647918</v>
      </c>
      <c r="M3116" t="e">
        <f>_xlfn.XLOOKUP(Tabuľka9[[#This Row],[IČO]],#REF!,#REF!)</f>
        <v>#REF!</v>
      </c>
      <c r="N3116" t="e">
        <f>_xlfn.XLOOKUP(Tabuľka9[[#This Row],[IČO]],#REF!,#REF!)</f>
        <v>#REF!</v>
      </c>
    </row>
    <row r="3117" spans="1:14" hidden="1" x14ac:dyDescent="0.35">
      <c r="A3117" t="s">
        <v>10</v>
      </c>
      <c r="B3117" t="s">
        <v>70</v>
      </c>
      <c r="C3117" t="s">
        <v>13</v>
      </c>
      <c r="E3117" s="10">
        <f>IF(COUNTIF(cis_DPH!$B$2:$B$84,B3117)&gt;0,D3117*1.1,IF(COUNTIF(cis_DPH!$B$85:$B$171,B3117)&gt;0,D3117*1.2,"chyba"))</f>
        <v>0</v>
      </c>
      <c r="G3117" s="16" t="e">
        <f>_xlfn.XLOOKUP(Tabuľka9[[#This Row],[položka]],#REF!,#REF!)</f>
        <v>#REF!</v>
      </c>
      <c r="I3117" s="15">
        <f>Tabuľka9[[#This Row],[Aktuálna cena v RZ s DPH]]*Tabuľka9[[#This Row],[Priemerný odber za mesiac]]</f>
        <v>0</v>
      </c>
      <c r="K3117" s="17" t="e">
        <f>Tabuľka9[[#This Row],[Cena za MJ s DPH]]*Tabuľka9[[#This Row],[Predpokladaný odber počas 6 mesiacov]]</f>
        <v>#REF!</v>
      </c>
      <c r="L3117" s="1">
        <v>647918</v>
      </c>
      <c r="M3117" t="e">
        <f>_xlfn.XLOOKUP(Tabuľka9[[#This Row],[IČO]],#REF!,#REF!)</f>
        <v>#REF!</v>
      </c>
      <c r="N3117" t="e">
        <f>_xlfn.XLOOKUP(Tabuľka9[[#This Row],[IČO]],#REF!,#REF!)</f>
        <v>#REF!</v>
      </c>
    </row>
    <row r="3118" spans="1:14" hidden="1" x14ac:dyDescent="0.35">
      <c r="A3118" t="s">
        <v>10</v>
      </c>
      <c r="B3118" t="s">
        <v>71</v>
      </c>
      <c r="C3118" t="s">
        <v>13</v>
      </c>
      <c r="E3118" s="10">
        <f>IF(COUNTIF(cis_DPH!$B$2:$B$84,B3118)&gt;0,D3118*1.1,IF(COUNTIF(cis_DPH!$B$85:$B$171,B3118)&gt;0,D3118*1.2,"chyba"))</f>
        <v>0</v>
      </c>
      <c r="G3118" s="16" t="e">
        <f>_xlfn.XLOOKUP(Tabuľka9[[#This Row],[položka]],#REF!,#REF!)</f>
        <v>#REF!</v>
      </c>
      <c r="I3118" s="15">
        <f>Tabuľka9[[#This Row],[Aktuálna cena v RZ s DPH]]*Tabuľka9[[#This Row],[Priemerný odber za mesiac]]</f>
        <v>0</v>
      </c>
      <c r="K3118" s="17" t="e">
        <f>Tabuľka9[[#This Row],[Cena za MJ s DPH]]*Tabuľka9[[#This Row],[Predpokladaný odber počas 6 mesiacov]]</f>
        <v>#REF!</v>
      </c>
      <c r="L3118" s="1">
        <v>647918</v>
      </c>
      <c r="M3118" t="e">
        <f>_xlfn.XLOOKUP(Tabuľka9[[#This Row],[IČO]],#REF!,#REF!)</f>
        <v>#REF!</v>
      </c>
      <c r="N3118" t="e">
        <f>_xlfn.XLOOKUP(Tabuľka9[[#This Row],[IČO]],#REF!,#REF!)</f>
        <v>#REF!</v>
      </c>
    </row>
    <row r="3119" spans="1:14" hidden="1" x14ac:dyDescent="0.35">
      <c r="A3119" t="s">
        <v>10</v>
      </c>
      <c r="B3119" t="s">
        <v>72</v>
      </c>
      <c r="C3119" t="s">
        <v>13</v>
      </c>
      <c r="E3119" s="10">
        <f>IF(COUNTIF(cis_DPH!$B$2:$B$84,B3119)&gt;0,D3119*1.1,IF(COUNTIF(cis_DPH!$B$85:$B$171,B3119)&gt;0,D3119*1.2,"chyba"))</f>
        <v>0</v>
      </c>
      <c r="G3119" s="16" t="e">
        <f>_xlfn.XLOOKUP(Tabuľka9[[#This Row],[položka]],#REF!,#REF!)</f>
        <v>#REF!</v>
      </c>
      <c r="I3119" s="15">
        <f>Tabuľka9[[#This Row],[Aktuálna cena v RZ s DPH]]*Tabuľka9[[#This Row],[Priemerný odber za mesiac]]</f>
        <v>0</v>
      </c>
      <c r="K3119" s="17" t="e">
        <f>Tabuľka9[[#This Row],[Cena za MJ s DPH]]*Tabuľka9[[#This Row],[Predpokladaný odber počas 6 mesiacov]]</f>
        <v>#REF!</v>
      </c>
      <c r="L3119" s="1">
        <v>647918</v>
      </c>
      <c r="M3119" t="e">
        <f>_xlfn.XLOOKUP(Tabuľka9[[#This Row],[IČO]],#REF!,#REF!)</f>
        <v>#REF!</v>
      </c>
      <c r="N3119" t="e">
        <f>_xlfn.XLOOKUP(Tabuľka9[[#This Row],[IČO]],#REF!,#REF!)</f>
        <v>#REF!</v>
      </c>
    </row>
    <row r="3120" spans="1:14" hidden="1" x14ac:dyDescent="0.35">
      <c r="A3120" t="s">
        <v>10</v>
      </c>
      <c r="B3120" t="s">
        <v>73</v>
      </c>
      <c r="C3120" t="s">
        <v>13</v>
      </c>
      <c r="E3120" s="10">
        <f>IF(COUNTIF(cis_DPH!$B$2:$B$84,B3120)&gt;0,D3120*1.1,IF(COUNTIF(cis_DPH!$B$85:$B$171,B3120)&gt;0,D3120*1.2,"chyba"))</f>
        <v>0</v>
      </c>
      <c r="G3120" s="16" t="e">
        <f>_xlfn.XLOOKUP(Tabuľka9[[#This Row],[položka]],#REF!,#REF!)</f>
        <v>#REF!</v>
      </c>
      <c r="I3120" s="15">
        <f>Tabuľka9[[#This Row],[Aktuálna cena v RZ s DPH]]*Tabuľka9[[#This Row],[Priemerný odber za mesiac]]</f>
        <v>0</v>
      </c>
      <c r="K3120" s="17" t="e">
        <f>Tabuľka9[[#This Row],[Cena za MJ s DPH]]*Tabuľka9[[#This Row],[Predpokladaný odber počas 6 mesiacov]]</f>
        <v>#REF!</v>
      </c>
      <c r="L3120" s="1">
        <v>647918</v>
      </c>
      <c r="M3120" t="e">
        <f>_xlfn.XLOOKUP(Tabuľka9[[#This Row],[IČO]],#REF!,#REF!)</f>
        <v>#REF!</v>
      </c>
      <c r="N3120" t="e">
        <f>_xlfn.XLOOKUP(Tabuľka9[[#This Row],[IČO]],#REF!,#REF!)</f>
        <v>#REF!</v>
      </c>
    </row>
    <row r="3121" spans="1:14" hidden="1" x14ac:dyDescent="0.35">
      <c r="A3121" t="s">
        <v>10</v>
      </c>
      <c r="B3121" t="s">
        <v>74</v>
      </c>
      <c r="C3121" t="s">
        <v>13</v>
      </c>
      <c r="D3121" s="9">
        <v>0.35</v>
      </c>
      <c r="E3121" s="10">
        <f>IF(COUNTIF(cis_DPH!$B$2:$B$84,B3121)&gt;0,D3121*1.1,IF(COUNTIF(cis_DPH!$B$85:$B$171,B3121)&gt;0,D3121*1.2,"chyba"))</f>
        <v>0.38500000000000001</v>
      </c>
      <c r="G3121" s="16" t="e">
        <f>_xlfn.XLOOKUP(Tabuľka9[[#This Row],[položka]],#REF!,#REF!)</f>
        <v>#REF!</v>
      </c>
      <c r="H3121">
        <v>150</v>
      </c>
      <c r="I3121" s="15">
        <f>Tabuľka9[[#This Row],[Aktuálna cena v RZ s DPH]]*Tabuľka9[[#This Row],[Priemerný odber za mesiac]]</f>
        <v>57.75</v>
      </c>
      <c r="J3121">
        <v>150</v>
      </c>
      <c r="K3121" s="17" t="e">
        <f>Tabuľka9[[#This Row],[Cena za MJ s DPH]]*Tabuľka9[[#This Row],[Predpokladaný odber počas 6 mesiacov]]</f>
        <v>#REF!</v>
      </c>
      <c r="L3121" s="1">
        <v>647918</v>
      </c>
      <c r="M3121" t="e">
        <f>_xlfn.XLOOKUP(Tabuľka9[[#This Row],[IČO]],#REF!,#REF!)</f>
        <v>#REF!</v>
      </c>
      <c r="N3121" t="e">
        <f>_xlfn.XLOOKUP(Tabuľka9[[#This Row],[IČO]],#REF!,#REF!)</f>
        <v>#REF!</v>
      </c>
    </row>
    <row r="3122" spans="1:14" hidden="1" x14ac:dyDescent="0.35">
      <c r="A3122" t="s">
        <v>10</v>
      </c>
      <c r="B3122" t="s">
        <v>75</v>
      </c>
      <c r="C3122" t="s">
        <v>13</v>
      </c>
      <c r="E3122" s="10">
        <f>IF(COUNTIF(cis_DPH!$B$2:$B$84,B3122)&gt;0,D3122*1.1,IF(COUNTIF(cis_DPH!$B$85:$B$171,B3122)&gt;0,D3122*1.2,"chyba"))</f>
        <v>0</v>
      </c>
      <c r="G3122" s="16" t="e">
        <f>_xlfn.XLOOKUP(Tabuľka9[[#This Row],[položka]],#REF!,#REF!)</f>
        <v>#REF!</v>
      </c>
      <c r="I3122" s="15">
        <f>Tabuľka9[[#This Row],[Aktuálna cena v RZ s DPH]]*Tabuľka9[[#This Row],[Priemerný odber za mesiac]]</f>
        <v>0</v>
      </c>
      <c r="K3122" s="17" t="e">
        <f>Tabuľka9[[#This Row],[Cena za MJ s DPH]]*Tabuľka9[[#This Row],[Predpokladaný odber počas 6 mesiacov]]</f>
        <v>#REF!</v>
      </c>
      <c r="L3122" s="1">
        <v>647918</v>
      </c>
      <c r="M3122" t="e">
        <f>_xlfn.XLOOKUP(Tabuľka9[[#This Row],[IČO]],#REF!,#REF!)</f>
        <v>#REF!</v>
      </c>
      <c r="N3122" t="e">
        <f>_xlfn.XLOOKUP(Tabuľka9[[#This Row],[IČO]],#REF!,#REF!)</f>
        <v>#REF!</v>
      </c>
    </row>
    <row r="3123" spans="1:14" hidden="1" x14ac:dyDescent="0.35">
      <c r="A3123" t="s">
        <v>10</v>
      </c>
      <c r="B3123" t="s">
        <v>76</v>
      </c>
      <c r="C3123" t="s">
        <v>13</v>
      </c>
      <c r="E3123" s="10">
        <f>IF(COUNTIF(cis_DPH!$B$2:$B$84,B3123)&gt;0,D3123*1.1,IF(COUNTIF(cis_DPH!$B$85:$B$171,B3123)&gt;0,D3123*1.2,"chyba"))</f>
        <v>0</v>
      </c>
      <c r="G3123" s="16" t="e">
        <f>_xlfn.XLOOKUP(Tabuľka9[[#This Row],[položka]],#REF!,#REF!)</f>
        <v>#REF!</v>
      </c>
      <c r="I3123" s="15">
        <f>Tabuľka9[[#This Row],[Aktuálna cena v RZ s DPH]]*Tabuľka9[[#This Row],[Priemerný odber za mesiac]]</f>
        <v>0</v>
      </c>
      <c r="K3123" s="17" t="e">
        <f>Tabuľka9[[#This Row],[Cena za MJ s DPH]]*Tabuľka9[[#This Row],[Predpokladaný odber počas 6 mesiacov]]</f>
        <v>#REF!</v>
      </c>
      <c r="L3123" s="1">
        <v>647918</v>
      </c>
      <c r="M3123" t="e">
        <f>_xlfn.XLOOKUP(Tabuľka9[[#This Row],[IČO]],#REF!,#REF!)</f>
        <v>#REF!</v>
      </c>
      <c r="N3123" t="e">
        <f>_xlfn.XLOOKUP(Tabuľka9[[#This Row],[IČO]],#REF!,#REF!)</f>
        <v>#REF!</v>
      </c>
    </row>
    <row r="3124" spans="1:14" hidden="1" x14ac:dyDescent="0.35">
      <c r="A3124" t="s">
        <v>10</v>
      </c>
      <c r="B3124" t="s">
        <v>77</v>
      </c>
      <c r="C3124" t="s">
        <v>13</v>
      </c>
      <c r="E3124" s="10">
        <f>IF(COUNTIF(cis_DPH!$B$2:$B$84,B3124)&gt;0,D3124*1.1,IF(COUNTIF(cis_DPH!$B$85:$B$171,B3124)&gt;0,D3124*1.2,"chyba"))</f>
        <v>0</v>
      </c>
      <c r="G3124" s="16" t="e">
        <f>_xlfn.XLOOKUP(Tabuľka9[[#This Row],[položka]],#REF!,#REF!)</f>
        <v>#REF!</v>
      </c>
      <c r="I3124" s="15">
        <f>Tabuľka9[[#This Row],[Aktuálna cena v RZ s DPH]]*Tabuľka9[[#This Row],[Priemerný odber za mesiac]]</f>
        <v>0</v>
      </c>
      <c r="K3124" s="17" t="e">
        <f>Tabuľka9[[#This Row],[Cena za MJ s DPH]]*Tabuľka9[[#This Row],[Predpokladaný odber počas 6 mesiacov]]</f>
        <v>#REF!</v>
      </c>
      <c r="L3124" s="1">
        <v>647918</v>
      </c>
      <c r="M3124" t="e">
        <f>_xlfn.XLOOKUP(Tabuľka9[[#This Row],[IČO]],#REF!,#REF!)</f>
        <v>#REF!</v>
      </c>
      <c r="N3124" t="e">
        <f>_xlfn.XLOOKUP(Tabuľka9[[#This Row],[IČO]],#REF!,#REF!)</f>
        <v>#REF!</v>
      </c>
    </row>
    <row r="3125" spans="1:14" hidden="1" x14ac:dyDescent="0.35">
      <c r="A3125" t="s">
        <v>10</v>
      </c>
      <c r="B3125" t="s">
        <v>78</v>
      </c>
      <c r="C3125" t="s">
        <v>13</v>
      </c>
      <c r="E3125" s="10">
        <f>IF(COUNTIF(cis_DPH!$B$2:$B$84,B3125)&gt;0,D3125*1.1,IF(COUNTIF(cis_DPH!$B$85:$B$171,B3125)&gt;0,D3125*1.2,"chyba"))</f>
        <v>0</v>
      </c>
      <c r="G3125" s="16" t="e">
        <f>_xlfn.XLOOKUP(Tabuľka9[[#This Row],[položka]],#REF!,#REF!)</f>
        <v>#REF!</v>
      </c>
      <c r="I3125" s="15">
        <f>Tabuľka9[[#This Row],[Aktuálna cena v RZ s DPH]]*Tabuľka9[[#This Row],[Priemerný odber za mesiac]]</f>
        <v>0</v>
      </c>
      <c r="K3125" s="17" t="e">
        <f>Tabuľka9[[#This Row],[Cena za MJ s DPH]]*Tabuľka9[[#This Row],[Predpokladaný odber počas 6 mesiacov]]</f>
        <v>#REF!</v>
      </c>
      <c r="L3125" s="1">
        <v>647918</v>
      </c>
      <c r="M3125" t="e">
        <f>_xlfn.XLOOKUP(Tabuľka9[[#This Row],[IČO]],#REF!,#REF!)</f>
        <v>#REF!</v>
      </c>
      <c r="N3125" t="e">
        <f>_xlfn.XLOOKUP(Tabuľka9[[#This Row],[IČO]],#REF!,#REF!)</f>
        <v>#REF!</v>
      </c>
    </row>
    <row r="3126" spans="1:14" hidden="1" x14ac:dyDescent="0.35">
      <c r="A3126" t="s">
        <v>10</v>
      </c>
      <c r="B3126" t="s">
        <v>79</v>
      </c>
      <c r="C3126" t="s">
        <v>13</v>
      </c>
      <c r="E3126" s="10">
        <f>IF(COUNTIF(cis_DPH!$B$2:$B$84,B3126)&gt;0,D3126*1.1,IF(COUNTIF(cis_DPH!$B$85:$B$171,B3126)&gt;0,D3126*1.2,"chyba"))</f>
        <v>0</v>
      </c>
      <c r="G3126" s="16" t="e">
        <f>_xlfn.XLOOKUP(Tabuľka9[[#This Row],[položka]],#REF!,#REF!)</f>
        <v>#REF!</v>
      </c>
      <c r="I3126" s="15">
        <f>Tabuľka9[[#This Row],[Aktuálna cena v RZ s DPH]]*Tabuľka9[[#This Row],[Priemerný odber za mesiac]]</f>
        <v>0</v>
      </c>
      <c r="K3126" s="17" t="e">
        <f>Tabuľka9[[#This Row],[Cena za MJ s DPH]]*Tabuľka9[[#This Row],[Predpokladaný odber počas 6 mesiacov]]</f>
        <v>#REF!</v>
      </c>
      <c r="L3126" s="1">
        <v>647918</v>
      </c>
      <c r="M3126" t="e">
        <f>_xlfn.XLOOKUP(Tabuľka9[[#This Row],[IČO]],#REF!,#REF!)</f>
        <v>#REF!</v>
      </c>
      <c r="N3126" t="e">
        <f>_xlfn.XLOOKUP(Tabuľka9[[#This Row],[IČO]],#REF!,#REF!)</f>
        <v>#REF!</v>
      </c>
    </row>
    <row r="3127" spans="1:14" hidden="1" x14ac:dyDescent="0.35">
      <c r="A3127" t="s">
        <v>10</v>
      </c>
      <c r="B3127" t="s">
        <v>80</v>
      </c>
      <c r="C3127" t="s">
        <v>13</v>
      </c>
      <c r="E3127" s="10">
        <f>IF(COUNTIF(cis_DPH!$B$2:$B$84,B3127)&gt;0,D3127*1.1,IF(COUNTIF(cis_DPH!$B$85:$B$171,B3127)&gt;0,D3127*1.2,"chyba"))</f>
        <v>0</v>
      </c>
      <c r="G3127" s="16" t="e">
        <f>_xlfn.XLOOKUP(Tabuľka9[[#This Row],[položka]],#REF!,#REF!)</f>
        <v>#REF!</v>
      </c>
      <c r="I3127" s="15">
        <f>Tabuľka9[[#This Row],[Aktuálna cena v RZ s DPH]]*Tabuľka9[[#This Row],[Priemerný odber za mesiac]]</f>
        <v>0</v>
      </c>
      <c r="K3127" s="17" t="e">
        <f>Tabuľka9[[#This Row],[Cena za MJ s DPH]]*Tabuľka9[[#This Row],[Predpokladaný odber počas 6 mesiacov]]</f>
        <v>#REF!</v>
      </c>
      <c r="L3127" s="1">
        <v>647918</v>
      </c>
      <c r="M3127" t="e">
        <f>_xlfn.XLOOKUP(Tabuľka9[[#This Row],[IČO]],#REF!,#REF!)</f>
        <v>#REF!</v>
      </c>
      <c r="N3127" t="e">
        <f>_xlfn.XLOOKUP(Tabuľka9[[#This Row],[IČO]],#REF!,#REF!)</f>
        <v>#REF!</v>
      </c>
    </row>
    <row r="3128" spans="1:14" hidden="1" x14ac:dyDescent="0.35">
      <c r="A3128" t="s">
        <v>81</v>
      </c>
      <c r="B3128" t="s">
        <v>82</v>
      </c>
      <c r="C3128" t="s">
        <v>19</v>
      </c>
      <c r="E3128" s="10">
        <f>IF(COUNTIF(cis_DPH!$B$2:$B$84,B3128)&gt;0,D3128*1.1,IF(COUNTIF(cis_DPH!$B$85:$B$171,B3128)&gt;0,D3128*1.2,"chyba"))</f>
        <v>0</v>
      </c>
      <c r="G3128" s="16" t="e">
        <f>_xlfn.XLOOKUP(Tabuľka9[[#This Row],[položka]],#REF!,#REF!)</f>
        <v>#REF!</v>
      </c>
      <c r="I3128" s="15">
        <f>Tabuľka9[[#This Row],[Aktuálna cena v RZ s DPH]]*Tabuľka9[[#This Row],[Priemerný odber za mesiac]]</f>
        <v>0</v>
      </c>
      <c r="K3128" s="17" t="e">
        <f>Tabuľka9[[#This Row],[Cena za MJ s DPH]]*Tabuľka9[[#This Row],[Predpokladaný odber počas 6 mesiacov]]</f>
        <v>#REF!</v>
      </c>
      <c r="L3128" s="1">
        <v>647918</v>
      </c>
      <c r="M3128" t="e">
        <f>_xlfn.XLOOKUP(Tabuľka9[[#This Row],[IČO]],#REF!,#REF!)</f>
        <v>#REF!</v>
      </c>
      <c r="N3128" t="e">
        <f>_xlfn.XLOOKUP(Tabuľka9[[#This Row],[IČO]],#REF!,#REF!)</f>
        <v>#REF!</v>
      </c>
    </row>
    <row r="3129" spans="1:14" hidden="1" x14ac:dyDescent="0.35">
      <c r="A3129" t="s">
        <v>81</v>
      </c>
      <c r="B3129" t="s">
        <v>83</v>
      </c>
      <c r="C3129" t="s">
        <v>19</v>
      </c>
      <c r="D3129" s="9">
        <v>0.11899999999999999</v>
      </c>
      <c r="E3129" s="10">
        <f>IF(COUNTIF(cis_DPH!$B$2:$B$84,B3129)&gt;0,D3129*1.1,IF(COUNTIF(cis_DPH!$B$85:$B$171,B3129)&gt;0,D3129*1.2,"chyba"))</f>
        <v>0.14279999999999998</v>
      </c>
      <c r="G3129" s="16" t="e">
        <f>_xlfn.XLOOKUP(Tabuľka9[[#This Row],[položka]],#REF!,#REF!)</f>
        <v>#REF!</v>
      </c>
      <c r="H3129">
        <v>600</v>
      </c>
      <c r="I3129" s="15">
        <f>Tabuľka9[[#This Row],[Aktuálna cena v RZ s DPH]]*Tabuľka9[[#This Row],[Priemerný odber za mesiac]]</f>
        <v>85.679999999999993</v>
      </c>
      <c r="K3129" s="17" t="e">
        <f>Tabuľka9[[#This Row],[Cena za MJ s DPH]]*Tabuľka9[[#This Row],[Predpokladaný odber počas 6 mesiacov]]</f>
        <v>#REF!</v>
      </c>
      <c r="L3129" s="1">
        <v>647918</v>
      </c>
      <c r="M3129" t="e">
        <f>_xlfn.XLOOKUP(Tabuľka9[[#This Row],[IČO]],#REF!,#REF!)</f>
        <v>#REF!</v>
      </c>
      <c r="N3129" t="e">
        <f>_xlfn.XLOOKUP(Tabuľka9[[#This Row],[IČO]],#REF!,#REF!)</f>
        <v>#REF!</v>
      </c>
    </row>
    <row r="3130" spans="1:14" hidden="1" x14ac:dyDescent="0.35">
      <c r="A3130" t="s">
        <v>84</v>
      </c>
      <c r="B3130" t="s">
        <v>85</v>
      </c>
      <c r="C3130" t="s">
        <v>13</v>
      </c>
      <c r="D3130" s="9">
        <v>3.65</v>
      </c>
      <c r="E3130" s="10">
        <f>IF(COUNTIF(cis_DPH!$B$2:$B$84,B3130)&gt;0,D3130*1.1,IF(COUNTIF(cis_DPH!$B$85:$B$171,B3130)&gt;0,D3130*1.2,"chyba"))</f>
        <v>4.0150000000000006</v>
      </c>
      <c r="G3130" s="16" t="e">
        <f>_xlfn.XLOOKUP(Tabuľka9[[#This Row],[položka]],#REF!,#REF!)</f>
        <v>#REF!</v>
      </c>
      <c r="H3130">
        <v>100</v>
      </c>
      <c r="I3130" s="15">
        <f>Tabuľka9[[#This Row],[Aktuálna cena v RZ s DPH]]*Tabuľka9[[#This Row],[Priemerný odber za mesiac]]</f>
        <v>401.50000000000006</v>
      </c>
      <c r="K3130" s="17" t="e">
        <f>Tabuľka9[[#This Row],[Cena za MJ s DPH]]*Tabuľka9[[#This Row],[Predpokladaný odber počas 6 mesiacov]]</f>
        <v>#REF!</v>
      </c>
      <c r="L3130" s="1">
        <v>647918</v>
      </c>
      <c r="M3130" t="e">
        <f>_xlfn.XLOOKUP(Tabuľka9[[#This Row],[IČO]],#REF!,#REF!)</f>
        <v>#REF!</v>
      </c>
      <c r="N3130" t="e">
        <f>_xlfn.XLOOKUP(Tabuľka9[[#This Row],[IČO]],#REF!,#REF!)</f>
        <v>#REF!</v>
      </c>
    </row>
    <row r="3131" spans="1:14" hidden="1" x14ac:dyDescent="0.35">
      <c r="A3131" t="s">
        <v>84</v>
      </c>
      <c r="B3131" t="s">
        <v>86</v>
      </c>
      <c r="C3131" t="s">
        <v>13</v>
      </c>
      <c r="D3131" s="9">
        <v>2.99</v>
      </c>
      <c r="E3131" s="10">
        <f>IF(COUNTIF(cis_DPH!$B$2:$B$84,B3131)&gt;0,D3131*1.1,IF(COUNTIF(cis_DPH!$B$85:$B$171,B3131)&gt;0,D3131*1.2,"chyba"))</f>
        <v>3.2890000000000006</v>
      </c>
      <c r="G3131" s="16" t="e">
        <f>_xlfn.XLOOKUP(Tabuľka9[[#This Row],[položka]],#REF!,#REF!)</f>
        <v>#REF!</v>
      </c>
      <c r="H3131">
        <v>100</v>
      </c>
      <c r="I3131" s="15">
        <f>Tabuľka9[[#This Row],[Aktuálna cena v RZ s DPH]]*Tabuľka9[[#This Row],[Priemerný odber za mesiac]]</f>
        <v>328.90000000000003</v>
      </c>
      <c r="K3131" s="17" t="e">
        <f>Tabuľka9[[#This Row],[Cena za MJ s DPH]]*Tabuľka9[[#This Row],[Predpokladaný odber počas 6 mesiacov]]</f>
        <v>#REF!</v>
      </c>
      <c r="L3131" s="1">
        <v>647918</v>
      </c>
      <c r="M3131" t="e">
        <f>_xlfn.XLOOKUP(Tabuľka9[[#This Row],[IČO]],#REF!,#REF!)</f>
        <v>#REF!</v>
      </c>
      <c r="N3131" t="e">
        <f>_xlfn.XLOOKUP(Tabuľka9[[#This Row],[IČO]],#REF!,#REF!)</f>
        <v>#REF!</v>
      </c>
    </row>
    <row r="3132" spans="1:14" hidden="1" x14ac:dyDescent="0.35">
      <c r="A3132" t="s">
        <v>84</v>
      </c>
      <c r="B3132" t="s">
        <v>87</v>
      </c>
      <c r="C3132" t="s">
        <v>13</v>
      </c>
      <c r="D3132" s="9">
        <v>3.65</v>
      </c>
      <c r="E3132" s="10">
        <f>IF(COUNTIF(cis_DPH!$B$2:$B$84,B3132)&gt;0,D3132*1.1,IF(COUNTIF(cis_DPH!$B$85:$B$171,B3132)&gt;0,D3132*1.2,"chyba"))</f>
        <v>4.0150000000000006</v>
      </c>
      <c r="G3132" s="16" t="e">
        <f>_xlfn.XLOOKUP(Tabuľka9[[#This Row],[položka]],#REF!,#REF!)</f>
        <v>#REF!</v>
      </c>
      <c r="H3132">
        <v>50</v>
      </c>
      <c r="I3132" s="15">
        <f>Tabuľka9[[#This Row],[Aktuálna cena v RZ s DPH]]*Tabuľka9[[#This Row],[Priemerný odber za mesiac]]</f>
        <v>200.75000000000003</v>
      </c>
      <c r="K3132" s="17" t="e">
        <f>Tabuľka9[[#This Row],[Cena za MJ s DPH]]*Tabuľka9[[#This Row],[Predpokladaný odber počas 6 mesiacov]]</f>
        <v>#REF!</v>
      </c>
      <c r="L3132" s="1">
        <v>647918</v>
      </c>
      <c r="M3132" t="e">
        <f>_xlfn.XLOOKUP(Tabuľka9[[#This Row],[IČO]],#REF!,#REF!)</f>
        <v>#REF!</v>
      </c>
      <c r="N3132" t="e">
        <f>_xlfn.XLOOKUP(Tabuľka9[[#This Row],[IČO]],#REF!,#REF!)</f>
        <v>#REF!</v>
      </c>
    </row>
    <row r="3133" spans="1:14" hidden="1" x14ac:dyDescent="0.35">
      <c r="A3133" t="s">
        <v>84</v>
      </c>
      <c r="B3133" t="s">
        <v>88</v>
      </c>
      <c r="C3133" t="s">
        <v>13</v>
      </c>
      <c r="D3133" s="9">
        <v>2.85</v>
      </c>
      <c r="E3133" s="10">
        <f>IF(COUNTIF(cis_DPH!$B$2:$B$84,B3133)&gt;0,D3133*1.1,IF(COUNTIF(cis_DPH!$B$85:$B$171,B3133)&gt;0,D3133*1.2,"chyba"))</f>
        <v>3.1350000000000002</v>
      </c>
      <c r="G3133" s="16" t="e">
        <f>_xlfn.XLOOKUP(Tabuľka9[[#This Row],[položka]],#REF!,#REF!)</f>
        <v>#REF!</v>
      </c>
      <c r="H3133">
        <v>150</v>
      </c>
      <c r="I3133" s="15">
        <f>Tabuľka9[[#This Row],[Aktuálna cena v RZ s DPH]]*Tabuľka9[[#This Row],[Priemerný odber za mesiac]]</f>
        <v>470.25000000000006</v>
      </c>
      <c r="K3133" s="17" t="e">
        <f>Tabuľka9[[#This Row],[Cena za MJ s DPH]]*Tabuľka9[[#This Row],[Predpokladaný odber počas 6 mesiacov]]</f>
        <v>#REF!</v>
      </c>
      <c r="L3133" s="1">
        <v>647918</v>
      </c>
      <c r="M3133" t="e">
        <f>_xlfn.XLOOKUP(Tabuľka9[[#This Row],[IČO]],#REF!,#REF!)</f>
        <v>#REF!</v>
      </c>
      <c r="N3133" t="e">
        <f>_xlfn.XLOOKUP(Tabuľka9[[#This Row],[IČO]],#REF!,#REF!)</f>
        <v>#REF!</v>
      </c>
    </row>
    <row r="3134" spans="1:14" hidden="1" x14ac:dyDescent="0.35">
      <c r="A3134" t="s">
        <v>84</v>
      </c>
      <c r="B3134" t="s">
        <v>89</v>
      </c>
      <c r="C3134" t="s">
        <v>13</v>
      </c>
      <c r="E3134" s="10">
        <f>IF(COUNTIF(cis_DPH!$B$2:$B$84,B3134)&gt;0,D3134*1.1,IF(COUNTIF(cis_DPH!$B$85:$B$171,B3134)&gt;0,D3134*1.2,"chyba"))</f>
        <v>0</v>
      </c>
      <c r="G3134" s="16" t="e">
        <f>_xlfn.XLOOKUP(Tabuľka9[[#This Row],[položka]],#REF!,#REF!)</f>
        <v>#REF!</v>
      </c>
      <c r="I3134" s="15">
        <f>Tabuľka9[[#This Row],[Aktuálna cena v RZ s DPH]]*Tabuľka9[[#This Row],[Priemerný odber za mesiac]]</f>
        <v>0</v>
      </c>
      <c r="K3134" s="17" t="e">
        <f>Tabuľka9[[#This Row],[Cena za MJ s DPH]]*Tabuľka9[[#This Row],[Predpokladaný odber počas 6 mesiacov]]</f>
        <v>#REF!</v>
      </c>
      <c r="L3134" s="1">
        <v>647918</v>
      </c>
      <c r="M3134" t="e">
        <f>_xlfn.XLOOKUP(Tabuľka9[[#This Row],[IČO]],#REF!,#REF!)</f>
        <v>#REF!</v>
      </c>
      <c r="N3134" t="e">
        <f>_xlfn.XLOOKUP(Tabuľka9[[#This Row],[IČO]],#REF!,#REF!)</f>
        <v>#REF!</v>
      </c>
    </row>
    <row r="3135" spans="1:14" hidden="1" x14ac:dyDescent="0.35">
      <c r="A3135" t="s">
        <v>84</v>
      </c>
      <c r="B3135" t="s">
        <v>90</v>
      </c>
      <c r="C3135" t="s">
        <v>13</v>
      </c>
      <c r="E3135" s="10">
        <f>IF(COUNTIF(cis_DPH!$B$2:$B$84,B3135)&gt;0,D3135*1.1,IF(COUNTIF(cis_DPH!$B$85:$B$171,B3135)&gt;0,D3135*1.2,"chyba"))</f>
        <v>0</v>
      </c>
      <c r="G3135" s="16" t="e">
        <f>_xlfn.XLOOKUP(Tabuľka9[[#This Row],[položka]],#REF!,#REF!)</f>
        <v>#REF!</v>
      </c>
      <c r="I3135" s="15">
        <f>Tabuľka9[[#This Row],[Aktuálna cena v RZ s DPH]]*Tabuľka9[[#This Row],[Priemerný odber za mesiac]]</f>
        <v>0</v>
      </c>
      <c r="K3135" s="17" t="e">
        <f>Tabuľka9[[#This Row],[Cena za MJ s DPH]]*Tabuľka9[[#This Row],[Predpokladaný odber počas 6 mesiacov]]</f>
        <v>#REF!</v>
      </c>
      <c r="L3135" s="1">
        <v>647918</v>
      </c>
      <c r="M3135" t="e">
        <f>_xlfn.XLOOKUP(Tabuľka9[[#This Row],[IČO]],#REF!,#REF!)</f>
        <v>#REF!</v>
      </c>
      <c r="N3135" t="e">
        <f>_xlfn.XLOOKUP(Tabuľka9[[#This Row],[IČO]],#REF!,#REF!)</f>
        <v>#REF!</v>
      </c>
    </row>
    <row r="3136" spans="1:14" hidden="1" x14ac:dyDescent="0.35">
      <c r="A3136" t="s">
        <v>84</v>
      </c>
      <c r="B3136" t="s">
        <v>91</v>
      </c>
      <c r="C3136" t="s">
        <v>13</v>
      </c>
      <c r="E3136" s="10">
        <f>IF(COUNTIF(cis_DPH!$B$2:$B$84,B3136)&gt;0,D3136*1.1,IF(COUNTIF(cis_DPH!$B$85:$B$171,B3136)&gt;0,D3136*1.2,"chyba"))</f>
        <v>0</v>
      </c>
      <c r="G3136" s="16" t="e">
        <f>_xlfn.XLOOKUP(Tabuľka9[[#This Row],[položka]],#REF!,#REF!)</f>
        <v>#REF!</v>
      </c>
      <c r="I3136" s="15">
        <f>Tabuľka9[[#This Row],[Aktuálna cena v RZ s DPH]]*Tabuľka9[[#This Row],[Priemerný odber za mesiac]]</f>
        <v>0</v>
      </c>
      <c r="K3136" s="17" t="e">
        <f>Tabuľka9[[#This Row],[Cena za MJ s DPH]]*Tabuľka9[[#This Row],[Predpokladaný odber počas 6 mesiacov]]</f>
        <v>#REF!</v>
      </c>
      <c r="L3136" s="1">
        <v>647918</v>
      </c>
      <c r="M3136" t="e">
        <f>_xlfn.XLOOKUP(Tabuľka9[[#This Row],[IČO]],#REF!,#REF!)</f>
        <v>#REF!</v>
      </c>
      <c r="N3136" t="e">
        <f>_xlfn.XLOOKUP(Tabuľka9[[#This Row],[IČO]],#REF!,#REF!)</f>
        <v>#REF!</v>
      </c>
    </row>
    <row r="3137" spans="1:14" hidden="1" x14ac:dyDescent="0.35">
      <c r="A3137" t="s">
        <v>84</v>
      </c>
      <c r="B3137" t="s">
        <v>92</v>
      </c>
      <c r="C3137" t="s">
        <v>13</v>
      </c>
      <c r="E3137" s="10">
        <f>IF(COUNTIF(cis_DPH!$B$2:$B$84,B3137)&gt;0,D3137*1.1,IF(COUNTIF(cis_DPH!$B$85:$B$171,B3137)&gt;0,D3137*1.2,"chyba"))</f>
        <v>0</v>
      </c>
      <c r="G3137" s="16" t="e">
        <f>_xlfn.XLOOKUP(Tabuľka9[[#This Row],[položka]],#REF!,#REF!)</f>
        <v>#REF!</v>
      </c>
      <c r="I3137" s="15">
        <f>Tabuľka9[[#This Row],[Aktuálna cena v RZ s DPH]]*Tabuľka9[[#This Row],[Priemerný odber za mesiac]]</f>
        <v>0</v>
      </c>
      <c r="K3137" s="17" t="e">
        <f>Tabuľka9[[#This Row],[Cena za MJ s DPH]]*Tabuľka9[[#This Row],[Predpokladaný odber počas 6 mesiacov]]</f>
        <v>#REF!</v>
      </c>
      <c r="L3137" s="1">
        <v>647918</v>
      </c>
      <c r="M3137" t="e">
        <f>_xlfn.XLOOKUP(Tabuľka9[[#This Row],[IČO]],#REF!,#REF!)</f>
        <v>#REF!</v>
      </c>
      <c r="N3137" t="e">
        <f>_xlfn.XLOOKUP(Tabuľka9[[#This Row],[IČO]],#REF!,#REF!)</f>
        <v>#REF!</v>
      </c>
    </row>
    <row r="3138" spans="1:14" hidden="1" x14ac:dyDescent="0.35">
      <c r="A3138" t="s">
        <v>93</v>
      </c>
      <c r="B3138" t="s">
        <v>94</v>
      </c>
      <c r="C3138" t="s">
        <v>13</v>
      </c>
      <c r="E3138" s="10">
        <f>IF(COUNTIF(cis_DPH!$B$2:$B$84,B3138)&gt;0,D3138*1.1,IF(COUNTIF(cis_DPH!$B$85:$B$171,B3138)&gt;0,D3138*1.2,"chyba"))</f>
        <v>0</v>
      </c>
      <c r="G3138" s="16" t="e">
        <f>_xlfn.XLOOKUP(Tabuľka9[[#This Row],[položka]],#REF!,#REF!)</f>
        <v>#REF!</v>
      </c>
      <c r="I3138" s="15">
        <f>Tabuľka9[[#This Row],[Aktuálna cena v RZ s DPH]]*Tabuľka9[[#This Row],[Priemerný odber za mesiac]]</f>
        <v>0</v>
      </c>
      <c r="K3138" s="17" t="e">
        <f>Tabuľka9[[#This Row],[Cena za MJ s DPH]]*Tabuľka9[[#This Row],[Predpokladaný odber počas 6 mesiacov]]</f>
        <v>#REF!</v>
      </c>
      <c r="L3138" s="1">
        <v>647918</v>
      </c>
      <c r="M3138" t="e">
        <f>_xlfn.XLOOKUP(Tabuľka9[[#This Row],[IČO]],#REF!,#REF!)</f>
        <v>#REF!</v>
      </c>
      <c r="N3138" t="e">
        <f>_xlfn.XLOOKUP(Tabuľka9[[#This Row],[IČO]],#REF!,#REF!)</f>
        <v>#REF!</v>
      </c>
    </row>
    <row r="3139" spans="1:14" hidden="1" x14ac:dyDescent="0.35">
      <c r="A3139" t="s">
        <v>95</v>
      </c>
      <c r="B3139" t="s">
        <v>96</v>
      </c>
      <c r="C3139" t="s">
        <v>13</v>
      </c>
      <c r="E3139" s="10">
        <f>IF(COUNTIF(cis_DPH!$B$2:$B$84,B3139)&gt;0,D3139*1.1,IF(COUNTIF(cis_DPH!$B$85:$B$171,B3139)&gt;0,D3139*1.2,"chyba"))</f>
        <v>0</v>
      </c>
      <c r="G3139" s="16" t="e">
        <f>_xlfn.XLOOKUP(Tabuľka9[[#This Row],[položka]],#REF!,#REF!)</f>
        <v>#REF!</v>
      </c>
      <c r="I3139" s="15">
        <f>Tabuľka9[[#This Row],[Aktuálna cena v RZ s DPH]]*Tabuľka9[[#This Row],[Priemerný odber za mesiac]]</f>
        <v>0</v>
      </c>
      <c r="K3139" s="17" t="e">
        <f>Tabuľka9[[#This Row],[Cena za MJ s DPH]]*Tabuľka9[[#This Row],[Predpokladaný odber počas 6 mesiacov]]</f>
        <v>#REF!</v>
      </c>
      <c r="L3139" s="1">
        <v>647918</v>
      </c>
      <c r="M3139" t="e">
        <f>_xlfn.XLOOKUP(Tabuľka9[[#This Row],[IČO]],#REF!,#REF!)</f>
        <v>#REF!</v>
      </c>
      <c r="N3139" t="e">
        <f>_xlfn.XLOOKUP(Tabuľka9[[#This Row],[IČO]],#REF!,#REF!)</f>
        <v>#REF!</v>
      </c>
    </row>
    <row r="3140" spans="1:14" hidden="1" x14ac:dyDescent="0.35">
      <c r="A3140" t="s">
        <v>95</v>
      </c>
      <c r="B3140" t="s">
        <v>97</v>
      </c>
      <c r="C3140" t="s">
        <v>13</v>
      </c>
      <c r="E3140" s="10">
        <f>IF(COUNTIF(cis_DPH!$B$2:$B$84,B3140)&gt;0,D3140*1.1,IF(COUNTIF(cis_DPH!$B$85:$B$171,B3140)&gt;0,D3140*1.2,"chyba"))</f>
        <v>0</v>
      </c>
      <c r="G3140" s="16" t="e">
        <f>_xlfn.XLOOKUP(Tabuľka9[[#This Row],[položka]],#REF!,#REF!)</f>
        <v>#REF!</v>
      </c>
      <c r="I3140" s="15">
        <f>Tabuľka9[[#This Row],[Aktuálna cena v RZ s DPH]]*Tabuľka9[[#This Row],[Priemerný odber za mesiac]]</f>
        <v>0</v>
      </c>
      <c r="K3140" s="17" t="e">
        <f>Tabuľka9[[#This Row],[Cena za MJ s DPH]]*Tabuľka9[[#This Row],[Predpokladaný odber počas 6 mesiacov]]</f>
        <v>#REF!</v>
      </c>
      <c r="L3140" s="1">
        <v>647918</v>
      </c>
      <c r="M3140" t="e">
        <f>_xlfn.XLOOKUP(Tabuľka9[[#This Row],[IČO]],#REF!,#REF!)</f>
        <v>#REF!</v>
      </c>
      <c r="N3140" t="e">
        <f>_xlfn.XLOOKUP(Tabuľka9[[#This Row],[IČO]],#REF!,#REF!)</f>
        <v>#REF!</v>
      </c>
    </row>
    <row r="3141" spans="1:14" hidden="1" x14ac:dyDescent="0.35">
      <c r="A3141" t="s">
        <v>95</v>
      </c>
      <c r="B3141" t="s">
        <v>98</v>
      </c>
      <c r="C3141" t="s">
        <v>13</v>
      </c>
      <c r="D3141" s="9">
        <v>0.309</v>
      </c>
      <c r="E3141" s="10">
        <f>IF(COUNTIF(cis_DPH!$B$2:$B$84,B3141)&gt;0,D3141*1.1,IF(COUNTIF(cis_DPH!$B$85:$B$171,B3141)&gt;0,D3141*1.2,"chyba"))</f>
        <v>0.33990000000000004</v>
      </c>
      <c r="G3141" s="16" t="e">
        <f>_xlfn.XLOOKUP(Tabuľka9[[#This Row],[položka]],#REF!,#REF!)</f>
        <v>#REF!</v>
      </c>
      <c r="H3141">
        <v>250</v>
      </c>
      <c r="I3141" s="15">
        <f>Tabuľka9[[#This Row],[Aktuálna cena v RZ s DPH]]*Tabuľka9[[#This Row],[Priemerný odber za mesiac]]</f>
        <v>84.975000000000009</v>
      </c>
      <c r="K3141" s="17" t="e">
        <f>Tabuľka9[[#This Row],[Cena za MJ s DPH]]*Tabuľka9[[#This Row],[Predpokladaný odber počas 6 mesiacov]]</f>
        <v>#REF!</v>
      </c>
      <c r="L3141" s="1">
        <v>647918</v>
      </c>
      <c r="M3141" t="e">
        <f>_xlfn.XLOOKUP(Tabuľka9[[#This Row],[IČO]],#REF!,#REF!)</f>
        <v>#REF!</v>
      </c>
      <c r="N3141" t="e">
        <f>_xlfn.XLOOKUP(Tabuľka9[[#This Row],[IČO]],#REF!,#REF!)</f>
        <v>#REF!</v>
      </c>
    </row>
    <row r="3142" spans="1:14" hidden="1" x14ac:dyDescent="0.35">
      <c r="A3142" t="s">
        <v>95</v>
      </c>
      <c r="B3142" t="s">
        <v>99</v>
      </c>
      <c r="C3142" t="s">
        <v>13</v>
      </c>
      <c r="E3142" s="10">
        <f>IF(COUNTIF(cis_DPH!$B$2:$B$84,B3142)&gt;0,D3142*1.1,IF(COUNTIF(cis_DPH!$B$85:$B$171,B3142)&gt;0,D3142*1.2,"chyba"))</f>
        <v>0</v>
      </c>
      <c r="G3142" s="16" t="e">
        <f>_xlfn.XLOOKUP(Tabuľka9[[#This Row],[položka]],#REF!,#REF!)</f>
        <v>#REF!</v>
      </c>
      <c r="I3142" s="15">
        <f>Tabuľka9[[#This Row],[Aktuálna cena v RZ s DPH]]*Tabuľka9[[#This Row],[Priemerný odber za mesiac]]</f>
        <v>0</v>
      </c>
      <c r="K3142" s="17" t="e">
        <f>Tabuľka9[[#This Row],[Cena za MJ s DPH]]*Tabuľka9[[#This Row],[Predpokladaný odber počas 6 mesiacov]]</f>
        <v>#REF!</v>
      </c>
      <c r="L3142" s="1">
        <v>647918</v>
      </c>
      <c r="M3142" t="e">
        <f>_xlfn.XLOOKUP(Tabuľka9[[#This Row],[IČO]],#REF!,#REF!)</f>
        <v>#REF!</v>
      </c>
      <c r="N3142" t="e">
        <f>_xlfn.XLOOKUP(Tabuľka9[[#This Row],[IČO]],#REF!,#REF!)</f>
        <v>#REF!</v>
      </c>
    </row>
    <row r="3143" spans="1:14" hidden="1" x14ac:dyDescent="0.35">
      <c r="A3143" t="s">
        <v>95</v>
      </c>
      <c r="B3143" t="s">
        <v>100</v>
      </c>
      <c r="C3143" t="s">
        <v>13</v>
      </c>
      <c r="D3143" s="9">
        <v>0.372</v>
      </c>
      <c r="E3143" s="10">
        <f>IF(COUNTIF(cis_DPH!$B$2:$B$84,B3143)&gt;0,D3143*1.1,IF(COUNTIF(cis_DPH!$B$85:$B$171,B3143)&gt;0,D3143*1.2,"chyba"))</f>
        <v>0.40920000000000001</v>
      </c>
      <c r="G3143" s="16" t="e">
        <f>_xlfn.XLOOKUP(Tabuľka9[[#This Row],[položka]],#REF!,#REF!)</f>
        <v>#REF!</v>
      </c>
      <c r="H3143">
        <v>300</v>
      </c>
      <c r="I3143" s="15">
        <f>Tabuľka9[[#This Row],[Aktuálna cena v RZ s DPH]]*Tabuľka9[[#This Row],[Priemerný odber za mesiac]]</f>
        <v>122.76</v>
      </c>
      <c r="K3143" s="17" t="e">
        <f>Tabuľka9[[#This Row],[Cena za MJ s DPH]]*Tabuľka9[[#This Row],[Predpokladaný odber počas 6 mesiacov]]</f>
        <v>#REF!</v>
      </c>
      <c r="L3143" s="1">
        <v>647918</v>
      </c>
      <c r="M3143" t="e">
        <f>_xlfn.XLOOKUP(Tabuľka9[[#This Row],[IČO]],#REF!,#REF!)</f>
        <v>#REF!</v>
      </c>
      <c r="N3143" t="e">
        <f>_xlfn.XLOOKUP(Tabuľka9[[#This Row],[IČO]],#REF!,#REF!)</f>
        <v>#REF!</v>
      </c>
    </row>
    <row r="3144" spans="1:14" hidden="1" x14ac:dyDescent="0.35">
      <c r="A3144" t="s">
        <v>95</v>
      </c>
      <c r="B3144" t="s">
        <v>101</v>
      </c>
      <c r="C3144" t="s">
        <v>13</v>
      </c>
      <c r="E3144" s="10">
        <f>IF(COUNTIF(cis_DPH!$B$2:$B$84,B3144)&gt;0,D3144*1.1,IF(COUNTIF(cis_DPH!$B$85:$B$171,B3144)&gt;0,D3144*1.2,"chyba"))</f>
        <v>0</v>
      </c>
      <c r="G3144" s="16" t="e">
        <f>_xlfn.XLOOKUP(Tabuľka9[[#This Row],[položka]],#REF!,#REF!)</f>
        <v>#REF!</v>
      </c>
      <c r="I3144" s="15">
        <f>Tabuľka9[[#This Row],[Aktuálna cena v RZ s DPH]]*Tabuľka9[[#This Row],[Priemerný odber za mesiac]]</f>
        <v>0</v>
      </c>
      <c r="K3144" s="17" t="e">
        <f>Tabuľka9[[#This Row],[Cena za MJ s DPH]]*Tabuľka9[[#This Row],[Predpokladaný odber počas 6 mesiacov]]</f>
        <v>#REF!</v>
      </c>
      <c r="L3144" s="1">
        <v>647918</v>
      </c>
      <c r="M3144" t="e">
        <f>_xlfn.XLOOKUP(Tabuľka9[[#This Row],[IČO]],#REF!,#REF!)</f>
        <v>#REF!</v>
      </c>
      <c r="N3144" t="e">
        <f>_xlfn.XLOOKUP(Tabuľka9[[#This Row],[IČO]],#REF!,#REF!)</f>
        <v>#REF!</v>
      </c>
    </row>
    <row r="3145" spans="1:14" hidden="1" x14ac:dyDescent="0.35">
      <c r="A3145" t="s">
        <v>95</v>
      </c>
      <c r="B3145" t="s">
        <v>102</v>
      </c>
      <c r="C3145" t="s">
        <v>48</v>
      </c>
      <c r="E3145" s="10">
        <f>IF(COUNTIF(cis_DPH!$B$2:$B$84,B3145)&gt;0,D3145*1.1,IF(COUNTIF(cis_DPH!$B$85:$B$171,B3145)&gt;0,D3145*1.2,"chyba"))</f>
        <v>0</v>
      </c>
      <c r="G3145" s="16" t="e">
        <f>_xlfn.XLOOKUP(Tabuľka9[[#This Row],[položka]],#REF!,#REF!)</f>
        <v>#REF!</v>
      </c>
      <c r="I3145" s="15">
        <f>Tabuľka9[[#This Row],[Aktuálna cena v RZ s DPH]]*Tabuľka9[[#This Row],[Priemerný odber za mesiac]]</f>
        <v>0</v>
      </c>
      <c r="K3145" s="17" t="e">
        <f>Tabuľka9[[#This Row],[Cena za MJ s DPH]]*Tabuľka9[[#This Row],[Predpokladaný odber počas 6 mesiacov]]</f>
        <v>#REF!</v>
      </c>
      <c r="L3145" s="1">
        <v>647918</v>
      </c>
      <c r="M3145" t="e">
        <f>_xlfn.XLOOKUP(Tabuľka9[[#This Row],[IČO]],#REF!,#REF!)</f>
        <v>#REF!</v>
      </c>
      <c r="N3145" t="e">
        <f>_xlfn.XLOOKUP(Tabuľka9[[#This Row],[IČO]],#REF!,#REF!)</f>
        <v>#REF!</v>
      </c>
    </row>
    <row r="3146" spans="1:14" hidden="1" x14ac:dyDescent="0.35">
      <c r="A3146" t="s">
        <v>95</v>
      </c>
      <c r="B3146" t="s">
        <v>103</v>
      </c>
      <c r="C3146" t="s">
        <v>13</v>
      </c>
      <c r="E3146" s="10">
        <f>IF(COUNTIF(cis_DPH!$B$2:$B$84,B3146)&gt;0,D3146*1.1,IF(COUNTIF(cis_DPH!$B$85:$B$171,B3146)&gt;0,D3146*1.2,"chyba"))</f>
        <v>0</v>
      </c>
      <c r="G3146" s="16" t="e">
        <f>_xlfn.XLOOKUP(Tabuľka9[[#This Row],[položka]],#REF!,#REF!)</f>
        <v>#REF!</v>
      </c>
      <c r="I3146" s="15">
        <f>Tabuľka9[[#This Row],[Aktuálna cena v RZ s DPH]]*Tabuľka9[[#This Row],[Priemerný odber za mesiac]]</f>
        <v>0</v>
      </c>
      <c r="K3146" s="17" t="e">
        <f>Tabuľka9[[#This Row],[Cena za MJ s DPH]]*Tabuľka9[[#This Row],[Predpokladaný odber počas 6 mesiacov]]</f>
        <v>#REF!</v>
      </c>
      <c r="L3146" s="1">
        <v>647918</v>
      </c>
      <c r="M3146" t="e">
        <f>_xlfn.XLOOKUP(Tabuľka9[[#This Row],[IČO]],#REF!,#REF!)</f>
        <v>#REF!</v>
      </c>
      <c r="N3146" t="e">
        <f>_xlfn.XLOOKUP(Tabuľka9[[#This Row],[IČO]],#REF!,#REF!)</f>
        <v>#REF!</v>
      </c>
    </row>
    <row r="3147" spans="1:14" hidden="1" x14ac:dyDescent="0.35">
      <c r="A3147" t="s">
        <v>95</v>
      </c>
      <c r="B3147" t="s">
        <v>104</v>
      </c>
      <c r="C3147" t="s">
        <v>48</v>
      </c>
      <c r="E3147" s="10">
        <f>IF(COUNTIF(cis_DPH!$B$2:$B$84,B3147)&gt;0,D3147*1.1,IF(COUNTIF(cis_DPH!$B$85:$B$171,B3147)&gt;0,D3147*1.2,"chyba"))</f>
        <v>0</v>
      </c>
      <c r="G3147" s="16" t="e">
        <f>_xlfn.XLOOKUP(Tabuľka9[[#This Row],[položka]],#REF!,#REF!)</f>
        <v>#REF!</v>
      </c>
      <c r="I3147" s="15">
        <f>Tabuľka9[[#This Row],[Aktuálna cena v RZ s DPH]]*Tabuľka9[[#This Row],[Priemerný odber za mesiac]]</f>
        <v>0</v>
      </c>
      <c r="K3147" s="17" t="e">
        <f>Tabuľka9[[#This Row],[Cena za MJ s DPH]]*Tabuľka9[[#This Row],[Predpokladaný odber počas 6 mesiacov]]</f>
        <v>#REF!</v>
      </c>
      <c r="L3147" s="1">
        <v>647918</v>
      </c>
      <c r="M3147" t="e">
        <f>_xlfn.XLOOKUP(Tabuľka9[[#This Row],[IČO]],#REF!,#REF!)</f>
        <v>#REF!</v>
      </c>
      <c r="N3147" t="e">
        <f>_xlfn.XLOOKUP(Tabuľka9[[#This Row],[IČO]],#REF!,#REF!)</f>
        <v>#REF!</v>
      </c>
    </row>
    <row r="3148" spans="1:14" hidden="1" x14ac:dyDescent="0.35">
      <c r="A3148" t="s">
        <v>95</v>
      </c>
      <c r="B3148" t="s">
        <v>105</v>
      </c>
      <c r="C3148" t="s">
        <v>13</v>
      </c>
      <c r="E3148" s="10">
        <f>IF(COUNTIF(cis_DPH!$B$2:$B$84,B3148)&gt;0,D3148*1.1,IF(COUNTIF(cis_DPH!$B$85:$B$171,B3148)&gt;0,D3148*1.2,"chyba"))</f>
        <v>0</v>
      </c>
      <c r="G3148" s="16" t="e">
        <f>_xlfn.XLOOKUP(Tabuľka9[[#This Row],[položka]],#REF!,#REF!)</f>
        <v>#REF!</v>
      </c>
      <c r="I3148" s="15">
        <f>Tabuľka9[[#This Row],[Aktuálna cena v RZ s DPH]]*Tabuľka9[[#This Row],[Priemerný odber za mesiac]]</f>
        <v>0</v>
      </c>
      <c r="J3148">
        <v>75</v>
      </c>
      <c r="K3148" s="17" t="e">
        <f>Tabuľka9[[#This Row],[Cena za MJ s DPH]]*Tabuľka9[[#This Row],[Predpokladaný odber počas 6 mesiacov]]</f>
        <v>#REF!</v>
      </c>
      <c r="L3148" s="1">
        <v>647918</v>
      </c>
      <c r="M3148" t="e">
        <f>_xlfn.XLOOKUP(Tabuľka9[[#This Row],[IČO]],#REF!,#REF!)</f>
        <v>#REF!</v>
      </c>
      <c r="N3148" t="e">
        <f>_xlfn.XLOOKUP(Tabuľka9[[#This Row],[IČO]],#REF!,#REF!)</f>
        <v>#REF!</v>
      </c>
    </row>
    <row r="3149" spans="1:14" hidden="1" x14ac:dyDescent="0.35">
      <c r="A3149" t="s">
        <v>95</v>
      </c>
      <c r="B3149" t="s">
        <v>106</v>
      </c>
      <c r="C3149" t="s">
        <v>13</v>
      </c>
      <c r="E3149" s="10">
        <f>IF(COUNTIF(cis_DPH!$B$2:$B$84,B3149)&gt;0,D3149*1.1,IF(COUNTIF(cis_DPH!$B$85:$B$171,B3149)&gt;0,D3149*1.2,"chyba"))</f>
        <v>0</v>
      </c>
      <c r="G3149" s="16" t="e">
        <f>_xlfn.XLOOKUP(Tabuľka9[[#This Row],[položka]],#REF!,#REF!)</f>
        <v>#REF!</v>
      </c>
      <c r="I3149" s="15">
        <f>Tabuľka9[[#This Row],[Aktuálna cena v RZ s DPH]]*Tabuľka9[[#This Row],[Priemerný odber za mesiac]]</f>
        <v>0</v>
      </c>
      <c r="J3149">
        <v>75</v>
      </c>
      <c r="K3149" s="17" t="e">
        <f>Tabuľka9[[#This Row],[Cena za MJ s DPH]]*Tabuľka9[[#This Row],[Predpokladaný odber počas 6 mesiacov]]</f>
        <v>#REF!</v>
      </c>
      <c r="L3149" s="1">
        <v>647918</v>
      </c>
      <c r="M3149" t="e">
        <f>_xlfn.XLOOKUP(Tabuľka9[[#This Row],[IČO]],#REF!,#REF!)</f>
        <v>#REF!</v>
      </c>
      <c r="N3149" t="e">
        <f>_xlfn.XLOOKUP(Tabuľka9[[#This Row],[IČO]],#REF!,#REF!)</f>
        <v>#REF!</v>
      </c>
    </row>
    <row r="3150" spans="1:14" hidden="1" x14ac:dyDescent="0.35">
      <c r="A3150" t="s">
        <v>93</v>
      </c>
      <c r="B3150" t="s">
        <v>107</v>
      </c>
      <c r="C3150" t="s">
        <v>48</v>
      </c>
      <c r="E3150" s="10">
        <f>IF(COUNTIF(cis_DPH!$B$2:$B$84,B3150)&gt;0,D3150*1.1,IF(COUNTIF(cis_DPH!$B$85:$B$171,B3150)&gt;0,D3150*1.2,"chyba"))</f>
        <v>0</v>
      </c>
      <c r="G3150" s="16" t="e">
        <f>_xlfn.XLOOKUP(Tabuľka9[[#This Row],[položka]],#REF!,#REF!)</f>
        <v>#REF!</v>
      </c>
      <c r="I3150" s="15">
        <f>Tabuľka9[[#This Row],[Aktuálna cena v RZ s DPH]]*Tabuľka9[[#This Row],[Priemerný odber za mesiac]]</f>
        <v>0</v>
      </c>
      <c r="K3150" s="17" t="e">
        <f>Tabuľka9[[#This Row],[Cena za MJ s DPH]]*Tabuľka9[[#This Row],[Predpokladaný odber počas 6 mesiacov]]</f>
        <v>#REF!</v>
      </c>
      <c r="L3150" s="1">
        <v>647918</v>
      </c>
      <c r="M3150" t="e">
        <f>_xlfn.XLOOKUP(Tabuľka9[[#This Row],[IČO]],#REF!,#REF!)</f>
        <v>#REF!</v>
      </c>
      <c r="N3150" t="e">
        <f>_xlfn.XLOOKUP(Tabuľka9[[#This Row],[IČO]],#REF!,#REF!)</f>
        <v>#REF!</v>
      </c>
    </row>
    <row r="3151" spans="1:14" hidden="1" x14ac:dyDescent="0.35">
      <c r="A3151" t="s">
        <v>95</v>
      </c>
      <c r="B3151" t="s">
        <v>108</v>
      </c>
      <c r="C3151" t="s">
        <v>13</v>
      </c>
      <c r="E3151" s="10">
        <f>IF(COUNTIF(cis_DPH!$B$2:$B$84,B3151)&gt;0,D3151*1.1,IF(COUNTIF(cis_DPH!$B$85:$B$171,B3151)&gt;0,D3151*1.2,"chyba"))</f>
        <v>0</v>
      </c>
      <c r="G3151" s="16" t="e">
        <f>_xlfn.XLOOKUP(Tabuľka9[[#This Row],[položka]],#REF!,#REF!)</f>
        <v>#REF!</v>
      </c>
      <c r="I3151" s="15">
        <f>Tabuľka9[[#This Row],[Aktuálna cena v RZ s DPH]]*Tabuľka9[[#This Row],[Priemerný odber za mesiac]]</f>
        <v>0</v>
      </c>
      <c r="K3151" s="17" t="e">
        <f>Tabuľka9[[#This Row],[Cena za MJ s DPH]]*Tabuľka9[[#This Row],[Predpokladaný odber počas 6 mesiacov]]</f>
        <v>#REF!</v>
      </c>
      <c r="L3151" s="1">
        <v>647918</v>
      </c>
      <c r="M3151" t="e">
        <f>_xlfn.XLOOKUP(Tabuľka9[[#This Row],[IČO]],#REF!,#REF!)</f>
        <v>#REF!</v>
      </c>
      <c r="N3151" t="e">
        <f>_xlfn.XLOOKUP(Tabuľka9[[#This Row],[IČO]],#REF!,#REF!)</f>
        <v>#REF!</v>
      </c>
    </row>
    <row r="3152" spans="1:14" hidden="1" x14ac:dyDescent="0.35">
      <c r="A3152" t="s">
        <v>95</v>
      </c>
      <c r="B3152" t="s">
        <v>109</v>
      </c>
      <c r="C3152" t="s">
        <v>13</v>
      </c>
      <c r="E3152" s="10">
        <f>IF(COUNTIF(cis_DPH!$B$2:$B$84,B3152)&gt;0,D3152*1.1,IF(COUNTIF(cis_DPH!$B$85:$B$171,B3152)&gt;0,D3152*1.2,"chyba"))</f>
        <v>0</v>
      </c>
      <c r="G3152" s="16" t="e">
        <f>_xlfn.XLOOKUP(Tabuľka9[[#This Row],[položka]],#REF!,#REF!)</f>
        <v>#REF!</v>
      </c>
      <c r="I3152" s="15">
        <f>Tabuľka9[[#This Row],[Aktuálna cena v RZ s DPH]]*Tabuľka9[[#This Row],[Priemerný odber za mesiac]]</f>
        <v>0</v>
      </c>
      <c r="K3152" s="17" t="e">
        <f>Tabuľka9[[#This Row],[Cena za MJ s DPH]]*Tabuľka9[[#This Row],[Predpokladaný odber počas 6 mesiacov]]</f>
        <v>#REF!</v>
      </c>
      <c r="L3152" s="1">
        <v>647918</v>
      </c>
      <c r="M3152" t="e">
        <f>_xlfn.XLOOKUP(Tabuľka9[[#This Row],[IČO]],#REF!,#REF!)</f>
        <v>#REF!</v>
      </c>
      <c r="N3152" t="e">
        <f>_xlfn.XLOOKUP(Tabuľka9[[#This Row],[IČO]],#REF!,#REF!)</f>
        <v>#REF!</v>
      </c>
    </row>
    <row r="3153" spans="1:14" hidden="1" x14ac:dyDescent="0.35">
      <c r="A3153" t="s">
        <v>95</v>
      </c>
      <c r="B3153" t="s">
        <v>110</v>
      </c>
      <c r="C3153" t="s">
        <v>13</v>
      </c>
      <c r="D3153" s="9">
        <v>0.32</v>
      </c>
      <c r="E3153" s="10">
        <f>IF(COUNTIF(cis_DPH!$B$2:$B$84,B3153)&gt;0,D3153*1.1,IF(COUNTIF(cis_DPH!$B$85:$B$171,B3153)&gt;0,D3153*1.2,"chyba"))</f>
        <v>0.35200000000000004</v>
      </c>
      <c r="G3153" s="16" t="e">
        <f>_xlfn.XLOOKUP(Tabuľka9[[#This Row],[položka]],#REF!,#REF!)</f>
        <v>#REF!</v>
      </c>
      <c r="H3153">
        <v>300</v>
      </c>
      <c r="I3153" s="15">
        <f>Tabuľka9[[#This Row],[Aktuálna cena v RZ s DPH]]*Tabuľka9[[#This Row],[Priemerný odber za mesiac]]</f>
        <v>105.60000000000001</v>
      </c>
      <c r="K3153" s="17" t="e">
        <f>Tabuľka9[[#This Row],[Cena za MJ s DPH]]*Tabuľka9[[#This Row],[Predpokladaný odber počas 6 mesiacov]]</f>
        <v>#REF!</v>
      </c>
      <c r="L3153" s="1">
        <v>647918</v>
      </c>
      <c r="M3153" t="e">
        <f>_xlfn.XLOOKUP(Tabuľka9[[#This Row],[IČO]],#REF!,#REF!)</f>
        <v>#REF!</v>
      </c>
      <c r="N3153" t="e">
        <f>_xlfn.XLOOKUP(Tabuľka9[[#This Row],[IČO]],#REF!,#REF!)</f>
        <v>#REF!</v>
      </c>
    </row>
    <row r="3154" spans="1:14" hidden="1" x14ac:dyDescent="0.35">
      <c r="A3154" t="s">
        <v>95</v>
      </c>
      <c r="B3154" t="s">
        <v>111</v>
      </c>
      <c r="C3154" t="s">
        <v>13</v>
      </c>
      <c r="D3154" s="9">
        <v>7.6959999999999997</v>
      </c>
      <c r="E3154" s="10">
        <f>IF(COUNTIF(cis_DPH!$B$2:$B$84,B3154)&gt;0,D3154*1.1,IF(COUNTIF(cis_DPH!$B$85:$B$171,B3154)&gt;0,D3154*1.2,"chyba"))</f>
        <v>8.4656000000000002</v>
      </c>
      <c r="G3154" s="16" t="e">
        <f>_xlfn.XLOOKUP(Tabuľka9[[#This Row],[položka]],#REF!,#REF!)</f>
        <v>#REF!</v>
      </c>
      <c r="H3154">
        <v>15</v>
      </c>
      <c r="I3154" s="15">
        <f>Tabuľka9[[#This Row],[Aktuálna cena v RZ s DPH]]*Tabuľka9[[#This Row],[Priemerný odber za mesiac]]</f>
        <v>126.98400000000001</v>
      </c>
      <c r="J3154">
        <v>15</v>
      </c>
      <c r="K3154" s="17" t="e">
        <f>Tabuľka9[[#This Row],[Cena za MJ s DPH]]*Tabuľka9[[#This Row],[Predpokladaný odber počas 6 mesiacov]]</f>
        <v>#REF!</v>
      </c>
      <c r="L3154" s="1">
        <v>647918</v>
      </c>
      <c r="M3154" t="e">
        <f>_xlfn.XLOOKUP(Tabuľka9[[#This Row],[IČO]],#REF!,#REF!)</f>
        <v>#REF!</v>
      </c>
      <c r="N3154" t="e">
        <f>_xlfn.XLOOKUP(Tabuľka9[[#This Row],[IČO]],#REF!,#REF!)</f>
        <v>#REF!</v>
      </c>
    </row>
    <row r="3155" spans="1:14" hidden="1" x14ac:dyDescent="0.35">
      <c r="A3155" t="s">
        <v>95</v>
      </c>
      <c r="B3155" t="s">
        <v>112</v>
      </c>
      <c r="C3155" t="s">
        <v>48</v>
      </c>
      <c r="E3155" s="10">
        <f>IF(COUNTIF(cis_DPH!$B$2:$B$84,B3155)&gt;0,D3155*1.1,IF(COUNTIF(cis_DPH!$B$85:$B$171,B3155)&gt;0,D3155*1.2,"chyba"))</f>
        <v>0</v>
      </c>
      <c r="G3155" s="16" t="e">
        <f>_xlfn.XLOOKUP(Tabuľka9[[#This Row],[položka]],#REF!,#REF!)</f>
        <v>#REF!</v>
      </c>
      <c r="I3155" s="15">
        <f>Tabuľka9[[#This Row],[Aktuálna cena v RZ s DPH]]*Tabuľka9[[#This Row],[Priemerný odber za mesiac]]</f>
        <v>0</v>
      </c>
      <c r="K3155" s="17" t="e">
        <f>Tabuľka9[[#This Row],[Cena za MJ s DPH]]*Tabuľka9[[#This Row],[Predpokladaný odber počas 6 mesiacov]]</f>
        <v>#REF!</v>
      </c>
      <c r="L3155" s="1">
        <v>647918</v>
      </c>
      <c r="M3155" t="e">
        <f>_xlfn.XLOOKUP(Tabuľka9[[#This Row],[IČO]],#REF!,#REF!)</f>
        <v>#REF!</v>
      </c>
      <c r="N3155" t="e">
        <f>_xlfn.XLOOKUP(Tabuľka9[[#This Row],[IČO]],#REF!,#REF!)</f>
        <v>#REF!</v>
      </c>
    </row>
    <row r="3156" spans="1:14" hidden="1" x14ac:dyDescent="0.35">
      <c r="A3156" t="s">
        <v>95</v>
      </c>
      <c r="B3156" t="s">
        <v>113</v>
      </c>
      <c r="C3156" t="s">
        <v>13</v>
      </c>
      <c r="D3156" s="9">
        <v>4.1280000000000001</v>
      </c>
      <c r="E3156" s="10">
        <f>IF(COUNTIF(cis_DPH!$B$2:$B$84,B3156)&gt;0,D3156*1.1,IF(COUNTIF(cis_DPH!$B$85:$B$171,B3156)&gt;0,D3156*1.2,"chyba"))</f>
        <v>4.5408000000000008</v>
      </c>
      <c r="G3156" s="16" t="e">
        <f>_xlfn.XLOOKUP(Tabuľka9[[#This Row],[položka]],#REF!,#REF!)</f>
        <v>#REF!</v>
      </c>
      <c r="H3156">
        <v>30</v>
      </c>
      <c r="I3156" s="15">
        <f>Tabuľka9[[#This Row],[Aktuálna cena v RZ s DPH]]*Tabuľka9[[#This Row],[Priemerný odber za mesiac]]</f>
        <v>136.22400000000002</v>
      </c>
      <c r="J3156">
        <v>30</v>
      </c>
      <c r="K3156" s="17" t="e">
        <f>Tabuľka9[[#This Row],[Cena za MJ s DPH]]*Tabuľka9[[#This Row],[Predpokladaný odber počas 6 mesiacov]]</f>
        <v>#REF!</v>
      </c>
      <c r="L3156" s="1">
        <v>647918</v>
      </c>
      <c r="M3156" t="e">
        <f>_xlfn.XLOOKUP(Tabuľka9[[#This Row],[IČO]],#REF!,#REF!)</f>
        <v>#REF!</v>
      </c>
      <c r="N3156" t="e">
        <f>_xlfn.XLOOKUP(Tabuľka9[[#This Row],[IČO]],#REF!,#REF!)</f>
        <v>#REF!</v>
      </c>
    </row>
    <row r="3157" spans="1:14" hidden="1" x14ac:dyDescent="0.35">
      <c r="A3157" t="s">
        <v>95</v>
      </c>
      <c r="B3157" t="s">
        <v>114</v>
      </c>
      <c r="C3157" t="s">
        <v>13</v>
      </c>
      <c r="E3157" s="10">
        <f>IF(COUNTIF(cis_DPH!$B$2:$B$84,B3157)&gt;0,D3157*1.1,IF(COUNTIF(cis_DPH!$B$85:$B$171,B3157)&gt;0,D3157*1.2,"chyba"))</f>
        <v>0</v>
      </c>
      <c r="G3157" s="16" t="e">
        <f>_xlfn.XLOOKUP(Tabuľka9[[#This Row],[položka]],#REF!,#REF!)</f>
        <v>#REF!</v>
      </c>
      <c r="I3157" s="15">
        <f>Tabuľka9[[#This Row],[Aktuálna cena v RZ s DPH]]*Tabuľka9[[#This Row],[Priemerný odber za mesiac]]</f>
        <v>0</v>
      </c>
      <c r="K3157" s="17" t="e">
        <f>Tabuľka9[[#This Row],[Cena za MJ s DPH]]*Tabuľka9[[#This Row],[Predpokladaný odber počas 6 mesiacov]]</f>
        <v>#REF!</v>
      </c>
      <c r="L3157" s="1">
        <v>647918</v>
      </c>
      <c r="M3157" t="e">
        <f>_xlfn.XLOOKUP(Tabuľka9[[#This Row],[IČO]],#REF!,#REF!)</f>
        <v>#REF!</v>
      </c>
      <c r="N3157" t="e">
        <f>_xlfn.XLOOKUP(Tabuľka9[[#This Row],[IČO]],#REF!,#REF!)</f>
        <v>#REF!</v>
      </c>
    </row>
    <row r="3158" spans="1:14" hidden="1" x14ac:dyDescent="0.35">
      <c r="A3158" t="s">
        <v>95</v>
      </c>
      <c r="B3158" t="s">
        <v>115</v>
      </c>
      <c r="C3158" t="s">
        <v>13</v>
      </c>
      <c r="D3158" s="9">
        <v>1.109</v>
      </c>
      <c r="E3158" s="10">
        <f>IF(COUNTIF(cis_DPH!$B$2:$B$84,B3158)&gt;0,D3158*1.1,IF(COUNTIF(cis_DPH!$B$85:$B$171,B3158)&gt;0,D3158*1.2,"chyba"))</f>
        <v>1.2199</v>
      </c>
      <c r="G3158" s="16" t="e">
        <f>_xlfn.XLOOKUP(Tabuľka9[[#This Row],[položka]],#REF!,#REF!)</f>
        <v>#REF!</v>
      </c>
      <c r="H3158">
        <v>50</v>
      </c>
      <c r="I3158" s="15">
        <f>Tabuľka9[[#This Row],[Aktuálna cena v RZ s DPH]]*Tabuľka9[[#This Row],[Priemerný odber za mesiac]]</f>
        <v>60.994999999999997</v>
      </c>
      <c r="J3158">
        <v>50</v>
      </c>
      <c r="K3158" s="17" t="e">
        <f>Tabuľka9[[#This Row],[Cena za MJ s DPH]]*Tabuľka9[[#This Row],[Predpokladaný odber počas 6 mesiacov]]</f>
        <v>#REF!</v>
      </c>
      <c r="L3158" s="1">
        <v>647918</v>
      </c>
      <c r="M3158" t="e">
        <f>_xlfn.XLOOKUP(Tabuľka9[[#This Row],[IČO]],#REF!,#REF!)</f>
        <v>#REF!</v>
      </c>
      <c r="N3158" t="e">
        <f>_xlfn.XLOOKUP(Tabuľka9[[#This Row],[IČO]],#REF!,#REF!)</f>
        <v>#REF!</v>
      </c>
    </row>
    <row r="3159" spans="1:14" hidden="1" x14ac:dyDescent="0.35">
      <c r="A3159" t="s">
        <v>95</v>
      </c>
      <c r="B3159" t="s">
        <v>116</v>
      </c>
      <c r="C3159" t="s">
        <v>13</v>
      </c>
      <c r="E3159" s="10">
        <f>IF(COUNTIF(cis_DPH!$B$2:$B$84,B3159)&gt;0,D3159*1.1,IF(COUNTIF(cis_DPH!$B$85:$B$171,B3159)&gt;0,D3159*1.2,"chyba"))</f>
        <v>0</v>
      </c>
      <c r="G3159" s="16" t="e">
        <f>_xlfn.XLOOKUP(Tabuľka9[[#This Row],[položka]],#REF!,#REF!)</f>
        <v>#REF!</v>
      </c>
      <c r="I3159" s="15">
        <f>Tabuľka9[[#This Row],[Aktuálna cena v RZ s DPH]]*Tabuľka9[[#This Row],[Priemerný odber za mesiac]]</f>
        <v>0</v>
      </c>
      <c r="J3159">
        <v>15</v>
      </c>
      <c r="K3159" s="17" t="e">
        <f>Tabuľka9[[#This Row],[Cena za MJ s DPH]]*Tabuľka9[[#This Row],[Predpokladaný odber počas 6 mesiacov]]</f>
        <v>#REF!</v>
      </c>
      <c r="L3159" s="1">
        <v>647918</v>
      </c>
      <c r="M3159" t="e">
        <f>_xlfn.XLOOKUP(Tabuľka9[[#This Row],[IČO]],#REF!,#REF!)</f>
        <v>#REF!</v>
      </c>
      <c r="N3159" t="e">
        <f>_xlfn.XLOOKUP(Tabuľka9[[#This Row],[IČO]],#REF!,#REF!)</f>
        <v>#REF!</v>
      </c>
    </row>
    <row r="3160" spans="1:14" hidden="1" x14ac:dyDescent="0.35">
      <c r="A3160" t="s">
        <v>84</v>
      </c>
      <c r="B3160" t="s">
        <v>117</v>
      </c>
      <c r="C3160" t="s">
        <v>13</v>
      </c>
      <c r="E3160" s="10">
        <f>IF(COUNTIF(cis_DPH!$B$2:$B$84,B3160)&gt;0,D3160*1.1,IF(COUNTIF(cis_DPH!$B$85:$B$171,B3160)&gt;0,D3160*1.2,"chyba"))</f>
        <v>0</v>
      </c>
      <c r="G3160" s="16" t="e">
        <f>_xlfn.XLOOKUP(Tabuľka9[[#This Row],[položka]],#REF!,#REF!)</f>
        <v>#REF!</v>
      </c>
      <c r="I3160" s="15">
        <f>Tabuľka9[[#This Row],[Aktuálna cena v RZ s DPH]]*Tabuľka9[[#This Row],[Priemerný odber za mesiac]]</f>
        <v>0</v>
      </c>
      <c r="K3160" s="17" t="e">
        <f>Tabuľka9[[#This Row],[Cena za MJ s DPH]]*Tabuľka9[[#This Row],[Predpokladaný odber počas 6 mesiacov]]</f>
        <v>#REF!</v>
      </c>
      <c r="L3160" s="1">
        <v>647918</v>
      </c>
      <c r="M3160" t="e">
        <f>_xlfn.XLOOKUP(Tabuľka9[[#This Row],[IČO]],#REF!,#REF!)</f>
        <v>#REF!</v>
      </c>
      <c r="N3160" t="e">
        <f>_xlfn.XLOOKUP(Tabuľka9[[#This Row],[IČO]],#REF!,#REF!)</f>
        <v>#REF!</v>
      </c>
    </row>
    <row r="3161" spans="1:14" hidden="1" x14ac:dyDescent="0.35">
      <c r="A3161" t="s">
        <v>84</v>
      </c>
      <c r="B3161" t="s">
        <v>118</v>
      </c>
      <c r="C3161" t="s">
        <v>13</v>
      </c>
      <c r="D3161" s="9">
        <v>4.99</v>
      </c>
      <c r="E3161" s="10">
        <f>IF(COUNTIF(cis_DPH!$B$2:$B$84,B3161)&gt;0,D3161*1.1,IF(COUNTIF(cis_DPH!$B$85:$B$171,B3161)&gt;0,D3161*1.2,"chyba"))</f>
        <v>5.4890000000000008</v>
      </c>
      <c r="G3161" s="16" t="e">
        <f>_xlfn.XLOOKUP(Tabuľka9[[#This Row],[položka]],#REF!,#REF!)</f>
        <v>#REF!</v>
      </c>
      <c r="H3161">
        <v>100</v>
      </c>
      <c r="I3161" s="15">
        <f>Tabuľka9[[#This Row],[Aktuálna cena v RZ s DPH]]*Tabuľka9[[#This Row],[Priemerný odber za mesiac]]</f>
        <v>548.90000000000009</v>
      </c>
      <c r="K3161" s="17" t="e">
        <f>Tabuľka9[[#This Row],[Cena za MJ s DPH]]*Tabuľka9[[#This Row],[Predpokladaný odber počas 6 mesiacov]]</f>
        <v>#REF!</v>
      </c>
      <c r="L3161" s="1">
        <v>647918</v>
      </c>
      <c r="M3161" t="e">
        <f>_xlfn.XLOOKUP(Tabuľka9[[#This Row],[IČO]],#REF!,#REF!)</f>
        <v>#REF!</v>
      </c>
      <c r="N3161" t="e">
        <f>_xlfn.XLOOKUP(Tabuľka9[[#This Row],[IČO]],#REF!,#REF!)</f>
        <v>#REF!</v>
      </c>
    </row>
    <row r="3162" spans="1:14" hidden="1" x14ac:dyDescent="0.35">
      <c r="A3162" t="s">
        <v>84</v>
      </c>
      <c r="B3162" t="s">
        <v>119</v>
      </c>
      <c r="C3162" t="s">
        <v>13</v>
      </c>
      <c r="E3162" s="10">
        <f>IF(COUNTIF(cis_DPH!$B$2:$B$84,B3162)&gt;0,D3162*1.1,IF(COUNTIF(cis_DPH!$B$85:$B$171,B3162)&gt;0,D3162*1.2,"chyba"))</f>
        <v>0</v>
      </c>
      <c r="G3162" s="16" t="e">
        <f>_xlfn.XLOOKUP(Tabuľka9[[#This Row],[položka]],#REF!,#REF!)</f>
        <v>#REF!</v>
      </c>
      <c r="I3162" s="15">
        <f>Tabuľka9[[#This Row],[Aktuálna cena v RZ s DPH]]*Tabuľka9[[#This Row],[Priemerný odber za mesiac]]</f>
        <v>0</v>
      </c>
      <c r="K3162" s="17" t="e">
        <f>Tabuľka9[[#This Row],[Cena za MJ s DPH]]*Tabuľka9[[#This Row],[Predpokladaný odber počas 6 mesiacov]]</f>
        <v>#REF!</v>
      </c>
      <c r="L3162" s="1">
        <v>647918</v>
      </c>
      <c r="M3162" t="e">
        <f>_xlfn.XLOOKUP(Tabuľka9[[#This Row],[IČO]],#REF!,#REF!)</f>
        <v>#REF!</v>
      </c>
      <c r="N3162" t="e">
        <f>_xlfn.XLOOKUP(Tabuľka9[[#This Row],[IČO]],#REF!,#REF!)</f>
        <v>#REF!</v>
      </c>
    </row>
    <row r="3163" spans="1:14" hidden="1" x14ac:dyDescent="0.35">
      <c r="A3163" t="s">
        <v>84</v>
      </c>
      <c r="B3163" t="s">
        <v>120</v>
      </c>
      <c r="C3163" t="s">
        <v>13</v>
      </c>
      <c r="E3163" s="10">
        <f>IF(COUNTIF(cis_DPH!$B$2:$B$84,B3163)&gt;0,D3163*1.1,IF(COUNTIF(cis_DPH!$B$85:$B$171,B3163)&gt;0,D3163*1.2,"chyba"))</f>
        <v>0</v>
      </c>
      <c r="G3163" s="16" t="e">
        <f>_xlfn.XLOOKUP(Tabuľka9[[#This Row],[položka]],#REF!,#REF!)</f>
        <v>#REF!</v>
      </c>
      <c r="I3163" s="15">
        <f>Tabuľka9[[#This Row],[Aktuálna cena v RZ s DPH]]*Tabuľka9[[#This Row],[Priemerný odber za mesiac]]</f>
        <v>0</v>
      </c>
      <c r="K3163" s="17" t="e">
        <f>Tabuľka9[[#This Row],[Cena za MJ s DPH]]*Tabuľka9[[#This Row],[Predpokladaný odber počas 6 mesiacov]]</f>
        <v>#REF!</v>
      </c>
      <c r="L3163" s="1">
        <v>647918</v>
      </c>
      <c r="M3163" t="e">
        <f>_xlfn.XLOOKUP(Tabuľka9[[#This Row],[IČO]],#REF!,#REF!)</f>
        <v>#REF!</v>
      </c>
      <c r="N3163" t="e">
        <f>_xlfn.XLOOKUP(Tabuľka9[[#This Row],[IČO]],#REF!,#REF!)</f>
        <v>#REF!</v>
      </c>
    </row>
    <row r="3164" spans="1:14" hidden="1" x14ac:dyDescent="0.35">
      <c r="A3164" t="s">
        <v>84</v>
      </c>
      <c r="B3164" t="s">
        <v>121</v>
      </c>
      <c r="C3164" t="s">
        <v>13</v>
      </c>
      <c r="D3164" s="9">
        <v>6.75</v>
      </c>
      <c r="E3164" s="10">
        <f>IF(COUNTIF(cis_DPH!$B$2:$B$84,B3164)&gt;0,D3164*1.1,IF(COUNTIF(cis_DPH!$B$85:$B$171,B3164)&gt;0,D3164*1.2,"chyba"))</f>
        <v>7.4250000000000007</v>
      </c>
      <c r="G3164" s="16" t="e">
        <f>_xlfn.XLOOKUP(Tabuľka9[[#This Row],[položka]],#REF!,#REF!)</f>
        <v>#REF!</v>
      </c>
      <c r="H3164">
        <v>100</v>
      </c>
      <c r="I3164" s="15">
        <f>Tabuľka9[[#This Row],[Aktuálna cena v RZ s DPH]]*Tabuľka9[[#This Row],[Priemerný odber za mesiac]]</f>
        <v>742.50000000000011</v>
      </c>
      <c r="K3164" s="17" t="e">
        <f>Tabuľka9[[#This Row],[Cena za MJ s DPH]]*Tabuľka9[[#This Row],[Predpokladaný odber počas 6 mesiacov]]</f>
        <v>#REF!</v>
      </c>
      <c r="L3164" s="1">
        <v>647918</v>
      </c>
      <c r="M3164" t="e">
        <f>_xlfn.XLOOKUP(Tabuľka9[[#This Row],[IČO]],#REF!,#REF!)</f>
        <v>#REF!</v>
      </c>
      <c r="N3164" t="e">
        <f>_xlfn.XLOOKUP(Tabuľka9[[#This Row],[IČO]],#REF!,#REF!)</f>
        <v>#REF!</v>
      </c>
    </row>
    <row r="3165" spans="1:14" hidden="1" x14ac:dyDescent="0.35">
      <c r="A3165" t="s">
        <v>84</v>
      </c>
      <c r="B3165" t="s">
        <v>122</v>
      </c>
      <c r="C3165" t="s">
        <v>13</v>
      </c>
      <c r="E3165" s="10">
        <f>IF(COUNTIF(cis_DPH!$B$2:$B$84,B3165)&gt;0,D3165*1.1,IF(COUNTIF(cis_DPH!$B$85:$B$171,B3165)&gt;0,D3165*1.2,"chyba"))</f>
        <v>0</v>
      </c>
      <c r="G3165" s="16" t="e">
        <f>_xlfn.XLOOKUP(Tabuľka9[[#This Row],[položka]],#REF!,#REF!)</f>
        <v>#REF!</v>
      </c>
      <c r="I3165" s="15">
        <f>Tabuľka9[[#This Row],[Aktuálna cena v RZ s DPH]]*Tabuľka9[[#This Row],[Priemerný odber za mesiac]]</f>
        <v>0</v>
      </c>
      <c r="K3165" s="17" t="e">
        <f>Tabuľka9[[#This Row],[Cena za MJ s DPH]]*Tabuľka9[[#This Row],[Predpokladaný odber počas 6 mesiacov]]</f>
        <v>#REF!</v>
      </c>
      <c r="L3165" s="1">
        <v>647918</v>
      </c>
      <c r="M3165" t="e">
        <f>_xlfn.XLOOKUP(Tabuľka9[[#This Row],[IČO]],#REF!,#REF!)</f>
        <v>#REF!</v>
      </c>
      <c r="N3165" t="e">
        <f>_xlfn.XLOOKUP(Tabuľka9[[#This Row],[IČO]],#REF!,#REF!)</f>
        <v>#REF!</v>
      </c>
    </row>
    <row r="3166" spans="1:14" hidden="1" x14ac:dyDescent="0.35">
      <c r="A3166" t="s">
        <v>84</v>
      </c>
      <c r="B3166" t="s">
        <v>123</v>
      </c>
      <c r="C3166" t="s">
        <v>13</v>
      </c>
      <c r="E3166" s="10">
        <f>IF(COUNTIF(cis_DPH!$B$2:$B$84,B3166)&gt;0,D3166*1.1,IF(COUNTIF(cis_DPH!$B$85:$B$171,B3166)&gt;0,D3166*1.2,"chyba"))</f>
        <v>0</v>
      </c>
      <c r="G3166" s="16" t="e">
        <f>_xlfn.XLOOKUP(Tabuľka9[[#This Row],[položka]],#REF!,#REF!)</f>
        <v>#REF!</v>
      </c>
      <c r="I3166" s="15">
        <f>Tabuľka9[[#This Row],[Aktuálna cena v RZ s DPH]]*Tabuľka9[[#This Row],[Priemerný odber za mesiac]]</f>
        <v>0</v>
      </c>
      <c r="K3166" s="17" t="e">
        <f>Tabuľka9[[#This Row],[Cena za MJ s DPH]]*Tabuľka9[[#This Row],[Predpokladaný odber počas 6 mesiacov]]</f>
        <v>#REF!</v>
      </c>
      <c r="L3166" s="1">
        <v>647918</v>
      </c>
      <c r="M3166" t="e">
        <f>_xlfn.XLOOKUP(Tabuľka9[[#This Row],[IČO]],#REF!,#REF!)</f>
        <v>#REF!</v>
      </c>
      <c r="N3166" t="e">
        <f>_xlfn.XLOOKUP(Tabuľka9[[#This Row],[IČO]],#REF!,#REF!)</f>
        <v>#REF!</v>
      </c>
    </row>
    <row r="3167" spans="1:14" hidden="1" x14ac:dyDescent="0.35">
      <c r="A3167" t="s">
        <v>84</v>
      </c>
      <c r="B3167" t="s">
        <v>124</v>
      </c>
      <c r="C3167" t="s">
        <v>13</v>
      </c>
      <c r="D3167" s="9">
        <v>8.99</v>
      </c>
      <c r="E3167" s="10">
        <f>IF(COUNTIF(cis_DPH!$B$2:$B$84,B3167)&gt;0,D3167*1.1,IF(COUNTIF(cis_DPH!$B$85:$B$171,B3167)&gt;0,D3167*1.2,"chyba"))</f>
        <v>9.8890000000000011</v>
      </c>
      <c r="G3167" s="16" t="e">
        <f>_xlfn.XLOOKUP(Tabuľka9[[#This Row],[položka]],#REF!,#REF!)</f>
        <v>#REF!</v>
      </c>
      <c r="H3167">
        <v>30</v>
      </c>
      <c r="I3167" s="15">
        <f>Tabuľka9[[#This Row],[Aktuálna cena v RZ s DPH]]*Tabuľka9[[#This Row],[Priemerný odber za mesiac]]</f>
        <v>296.67</v>
      </c>
      <c r="K3167" s="17" t="e">
        <f>Tabuľka9[[#This Row],[Cena za MJ s DPH]]*Tabuľka9[[#This Row],[Predpokladaný odber počas 6 mesiacov]]</f>
        <v>#REF!</v>
      </c>
      <c r="L3167" s="1">
        <v>647918</v>
      </c>
      <c r="M3167" t="e">
        <f>_xlfn.XLOOKUP(Tabuľka9[[#This Row],[IČO]],#REF!,#REF!)</f>
        <v>#REF!</v>
      </c>
      <c r="N3167" t="e">
        <f>_xlfn.XLOOKUP(Tabuľka9[[#This Row],[IČO]],#REF!,#REF!)</f>
        <v>#REF!</v>
      </c>
    </row>
    <row r="3168" spans="1:14" hidden="1" x14ac:dyDescent="0.35">
      <c r="A3168" t="s">
        <v>125</v>
      </c>
      <c r="B3168" t="s">
        <v>126</v>
      </c>
      <c r="C3168" t="s">
        <v>13</v>
      </c>
      <c r="E3168" s="10">
        <f>IF(COUNTIF(cis_DPH!$B$2:$B$84,B3168)&gt;0,D3168*1.1,IF(COUNTIF(cis_DPH!$B$85:$B$171,B3168)&gt;0,D3168*1.2,"chyba"))</f>
        <v>0</v>
      </c>
      <c r="G3168" s="16" t="e">
        <f>_xlfn.XLOOKUP(Tabuľka9[[#This Row],[položka]],#REF!,#REF!)</f>
        <v>#REF!</v>
      </c>
      <c r="I3168" s="15">
        <f>Tabuľka9[[#This Row],[Aktuálna cena v RZ s DPH]]*Tabuľka9[[#This Row],[Priemerný odber za mesiac]]</f>
        <v>0</v>
      </c>
      <c r="K3168" s="17" t="e">
        <f>Tabuľka9[[#This Row],[Cena za MJ s DPH]]*Tabuľka9[[#This Row],[Predpokladaný odber počas 6 mesiacov]]</f>
        <v>#REF!</v>
      </c>
      <c r="L3168" s="1">
        <v>647918</v>
      </c>
      <c r="M3168" t="e">
        <f>_xlfn.XLOOKUP(Tabuľka9[[#This Row],[IČO]],#REF!,#REF!)</f>
        <v>#REF!</v>
      </c>
      <c r="N3168" t="e">
        <f>_xlfn.XLOOKUP(Tabuľka9[[#This Row],[IČO]],#REF!,#REF!)</f>
        <v>#REF!</v>
      </c>
    </row>
    <row r="3169" spans="1:14" hidden="1" x14ac:dyDescent="0.35">
      <c r="A3169" t="s">
        <v>125</v>
      </c>
      <c r="B3169" t="s">
        <v>127</v>
      </c>
      <c r="C3169" t="s">
        <v>13</v>
      </c>
      <c r="D3169" s="9">
        <v>2.85</v>
      </c>
      <c r="E3169" s="10">
        <f>IF(COUNTIF(cis_DPH!$B$2:$B$84,B3169)&gt;0,D3169*1.1,IF(COUNTIF(cis_DPH!$B$85:$B$171,B3169)&gt;0,D3169*1.2,"chyba"))</f>
        <v>3.42</v>
      </c>
      <c r="G3169" s="16" t="e">
        <f>_xlfn.XLOOKUP(Tabuľka9[[#This Row],[položka]],#REF!,#REF!)</f>
        <v>#REF!</v>
      </c>
      <c r="I3169" s="15">
        <f>Tabuľka9[[#This Row],[Aktuálna cena v RZ s DPH]]*Tabuľka9[[#This Row],[Priemerný odber za mesiac]]</f>
        <v>0</v>
      </c>
      <c r="K3169" s="17" t="e">
        <f>Tabuľka9[[#This Row],[Cena za MJ s DPH]]*Tabuľka9[[#This Row],[Predpokladaný odber počas 6 mesiacov]]</f>
        <v>#REF!</v>
      </c>
      <c r="L3169" s="1">
        <v>647918</v>
      </c>
      <c r="M3169" t="e">
        <f>_xlfn.XLOOKUP(Tabuľka9[[#This Row],[IČO]],#REF!,#REF!)</f>
        <v>#REF!</v>
      </c>
      <c r="N3169" t="e">
        <f>_xlfn.XLOOKUP(Tabuľka9[[#This Row],[IČO]],#REF!,#REF!)</f>
        <v>#REF!</v>
      </c>
    </row>
    <row r="3170" spans="1:14" hidden="1" x14ac:dyDescent="0.35">
      <c r="A3170" t="s">
        <v>125</v>
      </c>
      <c r="B3170" t="s">
        <v>128</v>
      </c>
      <c r="C3170" t="s">
        <v>13</v>
      </c>
      <c r="D3170" s="9">
        <v>3.8</v>
      </c>
      <c r="E3170" s="10">
        <f>IF(COUNTIF(cis_DPH!$B$2:$B$84,B3170)&gt;0,D3170*1.1,IF(COUNTIF(cis_DPH!$B$85:$B$171,B3170)&gt;0,D3170*1.2,"chyba"))</f>
        <v>4.5599999999999996</v>
      </c>
      <c r="G3170" s="16" t="e">
        <f>_xlfn.XLOOKUP(Tabuľka9[[#This Row],[položka]],#REF!,#REF!)</f>
        <v>#REF!</v>
      </c>
      <c r="H3170">
        <v>50</v>
      </c>
      <c r="I3170" s="15">
        <f>Tabuľka9[[#This Row],[Aktuálna cena v RZ s DPH]]*Tabuľka9[[#This Row],[Priemerný odber za mesiac]]</f>
        <v>227.99999999999997</v>
      </c>
      <c r="K3170" s="17" t="e">
        <f>Tabuľka9[[#This Row],[Cena za MJ s DPH]]*Tabuľka9[[#This Row],[Predpokladaný odber počas 6 mesiacov]]</f>
        <v>#REF!</v>
      </c>
      <c r="L3170" s="1">
        <v>647918</v>
      </c>
      <c r="M3170" t="e">
        <f>_xlfn.XLOOKUP(Tabuľka9[[#This Row],[IČO]],#REF!,#REF!)</f>
        <v>#REF!</v>
      </c>
      <c r="N3170" t="e">
        <f>_xlfn.XLOOKUP(Tabuľka9[[#This Row],[IČO]],#REF!,#REF!)</f>
        <v>#REF!</v>
      </c>
    </row>
    <row r="3171" spans="1:14" hidden="1" x14ac:dyDescent="0.35">
      <c r="A3171" t="s">
        <v>125</v>
      </c>
      <c r="B3171" t="s">
        <v>129</v>
      </c>
      <c r="C3171" t="s">
        <v>13</v>
      </c>
      <c r="D3171" s="9">
        <v>3.35</v>
      </c>
      <c r="E3171" s="10">
        <f>IF(COUNTIF(cis_DPH!$B$2:$B$84,B3171)&gt;0,D3171*1.1,IF(COUNTIF(cis_DPH!$B$85:$B$171,B3171)&gt;0,D3171*1.2,"chyba"))</f>
        <v>4.0199999999999996</v>
      </c>
      <c r="G3171" s="16" t="e">
        <f>_xlfn.XLOOKUP(Tabuľka9[[#This Row],[položka]],#REF!,#REF!)</f>
        <v>#REF!</v>
      </c>
      <c r="H3171">
        <v>50</v>
      </c>
      <c r="I3171" s="15">
        <f>Tabuľka9[[#This Row],[Aktuálna cena v RZ s DPH]]*Tabuľka9[[#This Row],[Priemerný odber za mesiac]]</f>
        <v>200.99999999999997</v>
      </c>
      <c r="K3171" s="17" t="e">
        <f>Tabuľka9[[#This Row],[Cena za MJ s DPH]]*Tabuľka9[[#This Row],[Predpokladaný odber počas 6 mesiacov]]</f>
        <v>#REF!</v>
      </c>
      <c r="L3171" s="1">
        <v>647918</v>
      </c>
      <c r="M3171" t="e">
        <f>_xlfn.XLOOKUP(Tabuľka9[[#This Row],[IČO]],#REF!,#REF!)</f>
        <v>#REF!</v>
      </c>
      <c r="N3171" t="e">
        <f>_xlfn.XLOOKUP(Tabuľka9[[#This Row],[IČO]],#REF!,#REF!)</f>
        <v>#REF!</v>
      </c>
    </row>
    <row r="3172" spans="1:14" hidden="1" x14ac:dyDescent="0.35">
      <c r="A3172" t="s">
        <v>125</v>
      </c>
      <c r="B3172" t="s">
        <v>130</v>
      </c>
      <c r="C3172" t="s">
        <v>13</v>
      </c>
      <c r="E3172" s="10">
        <f>IF(COUNTIF(cis_DPH!$B$2:$B$84,B3172)&gt;0,D3172*1.1,IF(COUNTIF(cis_DPH!$B$85:$B$171,B3172)&gt;0,D3172*1.2,"chyba"))</f>
        <v>0</v>
      </c>
      <c r="G3172" s="16" t="e">
        <f>_xlfn.XLOOKUP(Tabuľka9[[#This Row],[položka]],#REF!,#REF!)</f>
        <v>#REF!</v>
      </c>
      <c r="I3172" s="15">
        <f>Tabuľka9[[#This Row],[Aktuálna cena v RZ s DPH]]*Tabuľka9[[#This Row],[Priemerný odber za mesiac]]</f>
        <v>0</v>
      </c>
      <c r="K3172" s="17" t="e">
        <f>Tabuľka9[[#This Row],[Cena za MJ s DPH]]*Tabuľka9[[#This Row],[Predpokladaný odber počas 6 mesiacov]]</f>
        <v>#REF!</v>
      </c>
      <c r="L3172" s="1">
        <v>647918</v>
      </c>
      <c r="M3172" t="e">
        <f>_xlfn.XLOOKUP(Tabuľka9[[#This Row],[IČO]],#REF!,#REF!)</f>
        <v>#REF!</v>
      </c>
      <c r="N3172" t="e">
        <f>_xlfn.XLOOKUP(Tabuľka9[[#This Row],[IČO]],#REF!,#REF!)</f>
        <v>#REF!</v>
      </c>
    </row>
    <row r="3173" spans="1:14" hidden="1" x14ac:dyDescent="0.35">
      <c r="A3173" t="s">
        <v>125</v>
      </c>
      <c r="B3173" t="s">
        <v>131</v>
      </c>
      <c r="C3173" t="s">
        <v>13</v>
      </c>
      <c r="E3173" s="10">
        <f>IF(COUNTIF(cis_DPH!$B$2:$B$84,B3173)&gt;0,D3173*1.1,IF(COUNTIF(cis_DPH!$B$85:$B$171,B3173)&gt;0,D3173*1.2,"chyba"))</f>
        <v>0</v>
      </c>
      <c r="G3173" s="16" t="e">
        <f>_xlfn.XLOOKUP(Tabuľka9[[#This Row],[položka]],#REF!,#REF!)</f>
        <v>#REF!</v>
      </c>
      <c r="I3173" s="15">
        <f>Tabuľka9[[#This Row],[Aktuálna cena v RZ s DPH]]*Tabuľka9[[#This Row],[Priemerný odber za mesiac]]</f>
        <v>0</v>
      </c>
      <c r="K3173" s="17" t="e">
        <f>Tabuľka9[[#This Row],[Cena za MJ s DPH]]*Tabuľka9[[#This Row],[Predpokladaný odber počas 6 mesiacov]]</f>
        <v>#REF!</v>
      </c>
      <c r="L3173" s="1">
        <v>647918</v>
      </c>
      <c r="M3173" t="e">
        <f>_xlfn.XLOOKUP(Tabuľka9[[#This Row],[IČO]],#REF!,#REF!)</f>
        <v>#REF!</v>
      </c>
      <c r="N3173" t="e">
        <f>_xlfn.XLOOKUP(Tabuľka9[[#This Row],[IČO]],#REF!,#REF!)</f>
        <v>#REF!</v>
      </c>
    </row>
    <row r="3174" spans="1:14" hidden="1" x14ac:dyDescent="0.35">
      <c r="A3174" t="s">
        <v>125</v>
      </c>
      <c r="B3174" t="s">
        <v>132</v>
      </c>
      <c r="C3174" t="s">
        <v>13</v>
      </c>
      <c r="E3174" s="10">
        <f>IF(COUNTIF(cis_DPH!$B$2:$B$84,B3174)&gt;0,D3174*1.1,IF(COUNTIF(cis_DPH!$B$85:$B$171,B3174)&gt;0,D3174*1.2,"chyba"))</f>
        <v>0</v>
      </c>
      <c r="G3174" s="16" t="e">
        <f>_xlfn.XLOOKUP(Tabuľka9[[#This Row],[položka]],#REF!,#REF!)</f>
        <v>#REF!</v>
      </c>
      <c r="I3174" s="15">
        <f>Tabuľka9[[#This Row],[Aktuálna cena v RZ s DPH]]*Tabuľka9[[#This Row],[Priemerný odber za mesiac]]</f>
        <v>0</v>
      </c>
      <c r="K3174" s="17" t="e">
        <f>Tabuľka9[[#This Row],[Cena za MJ s DPH]]*Tabuľka9[[#This Row],[Predpokladaný odber počas 6 mesiacov]]</f>
        <v>#REF!</v>
      </c>
      <c r="L3174" s="1">
        <v>647918</v>
      </c>
      <c r="M3174" t="e">
        <f>_xlfn.XLOOKUP(Tabuľka9[[#This Row],[IČO]],#REF!,#REF!)</f>
        <v>#REF!</v>
      </c>
      <c r="N3174" t="e">
        <f>_xlfn.XLOOKUP(Tabuľka9[[#This Row],[IČO]],#REF!,#REF!)</f>
        <v>#REF!</v>
      </c>
    </row>
    <row r="3175" spans="1:14" hidden="1" x14ac:dyDescent="0.35">
      <c r="A3175" t="s">
        <v>125</v>
      </c>
      <c r="B3175" t="s">
        <v>133</v>
      </c>
      <c r="C3175" t="s">
        <v>13</v>
      </c>
      <c r="D3175" s="9">
        <v>3.6</v>
      </c>
      <c r="E3175" s="10">
        <f>IF(COUNTIF(cis_DPH!$B$2:$B$84,B3175)&gt;0,D3175*1.1,IF(COUNTIF(cis_DPH!$B$85:$B$171,B3175)&gt;0,D3175*1.2,"chyba"))</f>
        <v>4.32</v>
      </c>
      <c r="G3175" s="16" t="e">
        <f>_xlfn.XLOOKUP(Tabuľka9[[#This Row],[položka]],#REF!,#REF!)</f>
        <v>#REF!</v>
      </c>
      <c r="H3175">
        <v>50</v>
      </c>
      <c r="I3175" s="15">
        <f>Tabuľka9[[#This Row],[Aktuálna cena v RZ s DPH]]*Tabuľka9[[#This Row],[Priemerný odber za mesiac]]</f>
        <v>216</v>
      </c>
      <c r="K3175" s="17" t="e">
        <f>Tabuľka9[[#This Row],[Cena za MJ s DPH]]*Tabuľka9[[#This Row],[Predpokladaný odber počas 6 mesiacov]]</f>
        <v>#REF!</v>
      </c>
      <c r="L3175" s="1">
        <v>647918</v>
      </c>
      <c r="M3175" t="e">
        <f>_xlfn.XLOOKUP(Tabuľka9[[#This Row],[IČO]],#REF!,#REF!)</f>
        <v>#REF!</v>
      </c>
      <c r="N3175" t="e">
        <f>_xlfn.XLOOKUP(Tabuľka9[[#This Row],[IČO]],#REF!,#REF!)</f>
        <v>#REF!</v>
      </c>
    </row>
    <row r="3176" spans="1:14" hidden="1" x14ac:dyDescent="0.35">
      <c r="A3176" t="s">
        <v>125</v>
      </c>
      <c r="B3176" t="s">
        <v>134</v>
      </c>
      <c r="C3176" t="s">
        <v>13</v>
      </c>
      <c r="E3176" s="10">
        <f>IF(COUNTIF(cis_DPH!$B$2:$B$84,B3176)&gt;0,D3176*1.1,IF(COUNTIF(cis_DPH!$B$85:$B$171,B3176)&gt;0,D3176*1.2,"chyba"))</f>
        <v>0</v>
      </c>
      <c r="G3176" s="16" t="e">
        <f>_xlfn.XLOOKUP(Tabuľka9[[#This Row],[položka]],#REF!,#REF!)</f>
        <v>#REF!</v>
      </c>
      <c r="I3176" s="15">
        <f>Tabuľka9[[#This Row],[Aktuálna cena v RZ s DPH]]*Tabuľka9[[#This Row],[Priemerný odber za mesiac]]</f>
        <v>0</v>
      </c>
      <c r="K3176" s="17" t="e">
        <f>Tabuľka9[[#This Row],[Cena za MJ s DPH]]*Tabuľka9[[#This Row],[Predpokladaný odber počas 6 mesiacov]]</f>
        <v>#REF!</v>
      </c>
      <c r="L3176" s="1">
        <v>647918</v>
      </c>
      <c r="M3176" t="e">
        <f>_xlfn.XLOOKUP(Tabuľka9[[#This Row],[IČO]],#REF!,#REF!)</f>
        <v>#REF!</v>
      </c>
      <c r="N3176" t="e">
        <f>_xlfn.XLOOKUP(Tabuľka9[[#This Row],[IČO]],#REF!,#REF!)</f>
        <v>#REF!</v>
      </c>
    </row>
    <row r="3177" spans="1:14" hidden="1" x14ac:dyDescent="0.35">
      <c r="A3177" t="s">
        <v>125</v>
      </c>
      <c r="B3177" t="s">
        <v>135</v>
      </c>
      <c r="C3177" t="s">
        <v>13</v>
      </c>
      <c r="D3177" s="9">
        <v>2.89</v>
      </c>
      <c r="E3177" s="10">
        <f>IF(COUNTIF(cis_DPH!$B$2:$B$84,B3177)&gt;0,D3177*1.1,IF(COUNTIF(cis_DPH!$B$85:$B$171,B3177)&gt;0,D3177*1.2,"chyba"))</f>
        <v>3.468</v>
      </c>
      <c r="G3177" s="16" t="e">
        <f>_xlfn.XLOOKUP(Tabuľka9[[#This Row],[položka]],#REF!,#REF!)</f>
        <v>#REF!</v>
      </c>
      <c r="I3177" s="15">
        <f>Tabuľka9[[#This Row],[Aktuálna cena v RZ s DPH]]*Tabuľka9[[#This Row],[Priemerný odber za mesiac]]</f>
        <v>0</v>
      </c>
      <c r="K3177" s="17" t="e">
        <f>Tabuľka9[[#This Row],[Cena za MJ s DPH]]*Tabuľka9[[#This Row],[Predpokladaný odber počas 6 mesiacov]]</f>
        <v>#REF!</v>
      </c>
      <c r="L3177" s="1">
        <v>647918</v>
      </c>
      <c r="M3177" t="e">
        <f>_xlfn.XLOOKUP(Tabuľka9[[#This Row],[IČO]],#REF!,#REF!)</f>
        <v>#REF!</v>
      </c>
      <c r="N3177" t="e">
        <f>_xlfn.XLOOKUP(Tabuľka9[[#This Row],[IČO]],#REF!,#REF!)</f>
        <v>#REF!</v>
      </c>
    </row>
    <row r="3178" spans="1:14" hidden="1" x14ac:dyDescent="0.35">
      <c r="A3178" t="s">
        <v>125</v>
      </c>
      <c r="B3178" t="s">
        <v>136</v>
      </c>
      <c r="C3178" t="s">
        <v>13</v>
      </c>
      <c r="D3178" s="9">
        <v>5.5</v>
      </c>
      <c r="E3178" s="10">
        <f>IF(COUNTIF(cis_DPH!$B$2:$B$84,B3178)&gt;0,D3178*1.1,IF(COUNTIF(cis_DPH!$B$85:$B$171,B3178)&gt;0,D3178*1.2,"chyba"))</f>
        <v>6.6</v>
      </c>
      <c r="G3178" s="16" t="e">
        <f>_xlfn.XLOOKUP(Tabuľka9[[#This Row],[položka]],#REF!,#REF!)</f>
        <v>#REF!</v>
      </c>
      <c r="H3178">
        <v>60</v>
      </c>
      <c r="I3178" s="15">
        <f>Tabuľka9[[#This Row],[Aktuálna cena v RZ s DPH]]*Tabuľka9[[#This Row],[Priemerný odber za mesiac]]</f>
        <v>396</v>
      </c>
      <c r="K3178" s="17" t="e">
        <f>Tabuľka9[[#This Row],[Cena za MJ s DPH]]*Tabuľka9[[#This Row],[Predpokladaný odber počas 6 mesiacov]]</f>
        <v>#REF!</v>
      </c>
      <c r="L3178" s="1">
        <v>647918</v>
      </c>
      <c r="M3178" t="e">
        <f>_xlfn.XLOOKUP(Tabuľka9[[#This Row],[IČO]],#REF!,#REF!)</f>
        <v>#REF!</v>
      </c>
      <c r="N3178" t="e">
        <f>_xlfn.XLOOKUP(Tabuľka9[[#This Row],[IČO]],#REF!,#REF!)</f>
        <v>#REF!</v>
      </c>
    </row>
    <row r="3179" spans="1:14" hidden="1" x14ac:dyDescent="0.35">
      <c r="A3179" t="s">
        <v>125</v>
      </c>
      <c r="B3179" t="s">
        <v>137</v>
      </c>
      <c r="C3179" t="s">
        <v>13</v>
      </c>
      <c r="E3179" s="10">
        <f>IF(COUNTIF(cis_DPH!$B$2:$B$84,B3179)&gt;0,D3179*1.1,IF(COUNTIF(cis_DPH!$B$85:$B$171,B3179)&gt;0,D3179*1.2,"chyba"))</f>
        <v>0</v>
      </c>
      <c r="G3179" s="16" t="e">
        <f>_xlfn.XLOOKUP(Tabuľka9[[#This Row],[položka]],#REF!,#REF!)</f>
        <v>#REF!</v>
      </c>
      <c r="I3179" s="15">
        <f>Tabuľka9[[#This Row],[Aktuálna cena v RZ s DPH]]*Tabuľka9[[#This Row],[Priemerný odber za mesiac]]</f>
        <v>0</v>
      </c>
      <c r="K3179" s="17" t="e">
        <f>Tabuľka9[[#This Row],[Cena za MJ s DPH]]*Tabuľka9[[#This Row],[Predpokladaný odber počas 6 mesiacov]]</f>
        <v>#REF!</v>
      </c>
      <c r="L3179" s="1">
        <v>647918</v>
      </c>
      <c r="M3179" t="e">
        <f>_xlfn.XLOOKUP(Tabuľka9[[#This Row],[IČO]],#REF!,#REF!)</f>
        <v>#REF!</v>
      </c>
      <c r="N3179" t="e">
        <f>_xlfn.XLOOKUP(Tabuľka9[[#This Row],[IČO]],#REF!,#REF!)</f>
        <v>#REF!</v>
      </c>
    </row>
    <row r="3180" spans="1:14" hidden="1" x14ac:dyDescent="0.35">
      <c r="A3180" t="s">
        <v>125</v>
      </c>
      <c r="B3180" t="s">
        <v>138</v>
      </c>
      <c r="C3180" t="s">
        <v>13</v>
      </c>
      <c r="E3180" s="10">
        <f>IF(COUNTIF(cis_DPH!$B$2:$B$84,B3180)&gt;0,D3180*1.1,IF(COUNTIF(cis_DPH!$B$85:$B$171,B3180)&gt;0,D3180*1.2,"chyba"))</f>
        <v>0</v>
      </c>
      <c r="G3180" s="16" t="e">
        <f>_xlfn.XLOOKUP(Tabuľka9[[#This Row],[položka]],#REF!,#REF!)</f>
        <v>#REF!</v>
      </c>
      <c r="I3180" s="15">
        <f>Tabuľka9[[#This Row],[Aktuálna cena v RZ s DPH]]*Tabuľka9[[#This Row],[Priemerný odber za mesiac]]</f>
        <v>0</v>
      </c>
      <c r="K3180" s="17" t="e">
        <f>Tabuľka9[[#This Row],[Cena za MJ s DPH]]*Tabuľka9[[#This Row],[Predpokladaný odber počas 6 mesiacov]]</f>
        <v>#REF!</v>
      </c>
      <c r="L3180" s="1">
        <v>647918</v>
      </c>
      <c r="M3180" t="e">
        <f>_xlfn.XLOOKUP(Tabuľka9[[#This Row],[IČO]],#REF!,#REF!)</f>
        <v>#REF!</v>
      </c>
      <c r="N3180" t="e">
        <f>_xlfn.XLOOKUP(Tabuľka9[[#This Row],[IČO]],#REF!,#REF!)</f>
        <v>#REF!</v>
      </c>
    </row>
    <row r="3181" spans="1:14" hidden="1" x14ac:dyDescent="0.35">
      <c r="A3181" t="s">
        <v>125</v>
      </c>
      <c r="B3181" t="s">
        <v>139</v>
      </c>
      <c r="C3181" t="s">
        <v>13</v>
      </c>
      <c r="E3181" s="10">
        <f>IF(COUNTIF(cis_DPH!$B$2:$B$84,B3181)&gt;0,D3181*1.1,IF(COUNTIF(cis_DPH!$B$85:$B$171,B3181)&gt;0,D3181*1.2,"chyba"))</f>
        <v>0</v>
      </c>
      <c r="G3181" s="16" t="e">
        <f>_xlfn.XLOOKUP(Tabuľka9[[#This Row],[položka]],#REF!,#REF!)</f>
        <v>#REF!</v>
      </c>
      <c r="I3181" s="15">
        <f>Tabuľka9[[#This Row],[Aktuálna cena v RZ s DPH]]*Tabuľka9[[#This Row],[Priemerný odber za mesiac]]</f>
        <v>0</v>
      </c>
      <c r="K3181" s="17" t="e">
        <f>Tabuľka9[[#This Row],[Cena za MJ s DPH]]*Tabuľka9[[#This Row],[Predpokladaný odber počas 6 mesiacov]]</f>
        <v>#REF!</v>
      </c>
      <c r="L3181" s="1">
        <v>647918</v>
      </c>
      <c r="M3181" t="e">
        <f>_xlfn.XLOOKUP(Tabuľka9[[#This Row],[IČO]],#REF!,#REF!)</f>
        <v>#REF!</v>
      </c>
      <c r="N3181" t="e">
        <f>_xlfn.XLOOKUP(Tabuľka9[[#This Row],[IČO]],#REF!,#REF!)</f>
        <v>#REF!</v>
      </c>
    </row>
    <row r="3182" spans="1:14" hidden="1" x14ac:dyDescent="0.35">
      <c r="A3182" t="s">
        <v>125</v>
      </c>
      <c r="B3182" t="s">
        <v>140</v>
      </c>
      <c r="C3182" t="s">
        <v>13</v>
      </c>
      <c r="E3182" s="10">
        <f>IF(COUNTIF(cis_DPH!$B$2:$B$84,B3182)&gt;0,D3182*1.1,IF(COUNTIF(cis_DPH!$B$85:$B$171,B3182)&gt;0,D3182*1.2,"chyba"))</f>
        <v>0</v>
      </c>
      <c r="G3182" s="16" t="e">
        <f>_xlfn.XLOOKUP(Tabuľka9[[#This Row],[položka]],#REF!,#REF!)</f>
        <v>#REF!</v>
      </c>
      <c r="I3182" s="15">
        <f>Tabuľka9[[#This Row],[Aktuálna cena v RZ s DPH]]*Tabuľka9[[#This Row],[Priemerný odber za mesiac]]</f>
        <v>0</v>
      </c>
      <c r="K3182" s="17" t="e">
        <f>Tabuľka9[[#This Row],[Cena za MJ s DPH]]*Tabuľka9[[#This Row],[Predpokladaný odber počas 6 mesiacov]]</f>
        <v>#REF!</v>
      </c>
      <c r="L3182" s="1">
        <v>647918</v>
      </c>
      <c r="M3182" t="e">
        <f>_xlfn.XLOOKUP(Tabuľka9[[#This Row],[IČO]],#REF!,#REF!)</f>
        <v>#REF!</v>
      </c>
      <c r="N3182" t="e">
        <f>_xlfn.XLOOKUP(Tabuľka9[[#This Row],[IČO]],#REF!,#REF!)</f>
        <v>#REF!</v>
      </c>
    </row>
    <row r="3183" spans="1:14" hidden="1" x14ac:dyDescent="0.35">
      <c r="A3183" t="s">
        <v>125</v>
      </c>
      <c r="B3183" t="s">
        <v>141</v>
      </c>
      <c r="C3183" t="s">
        <v>13</v>
      </c>
      <c r="E3183" s="10">
        <f>IF(COUNTIF(cis_DPH!$B$2:$B$84,B3183)&gt;0,D3183*1.1,IF(COUNTIF(cis_DPH!$B$85:$B$171,B3183)&gt;0,D3183*1.2,"chyba"))</f>
        <v>0</v>
      </c>
      <c r="G3183" s="16" t="e">
        <f>_xlfn.XLOOKUP(Tabuľka9[[#This Row],[položka]],#REF!,#REF!)</f>
        <v>#REF!</v>
      </c>
      <c r="I3183" s="15">
        <f>Tabuľka9[[#This Row],[Aktuálna cena v RZ s DPH]]*Tabuľka9[[#This Row],[Priemerný odber za mesiac]]</f>
        <v>0</v>
      </c>
      <c r="K3183" s="17" t="e">
        <f>Tabuľka9[[#This Row],[Cena za MJ s DPH]]*Tabuľka9[[#This Row],[Predpokladaný odber počas 6 mesiacov]]</f>
        <v>#REF!</v>
      </c>
      <c r="L3183" s="1">
        <v>647918</v>
      </c>
      <c r="M3183" t="e">
        <f>_xlfn.XLOOKUP(Tabuľka9[[#This Row],[IČO]],#REF!,#REF!)</f>
        <v>#REF!</v>
      </c>
      <c r="N3183" t="e">
        <f>_xlfn.XLOOKUP(Tabuľka9[[#This Row],[IČO]],#REF!,#REF!)</f>
        <v>#REF!</v>
      </c>
    </row>
    <row r="3184" spans="1:14" hidden="1" x14ac:dyDescent="0.35">
      <c r="A3184" t="s">
        <v>125</v>
      </c>
      <c r="B3184" t="s">
        <v>142</v>
      </c>
      <c r="C3184" t="s">
        <v>13</v>
      </c>
      <c r="E3184" s="10">
        <f>IF(COUNTIF(cis_DPH!$B$2:$B$84,B3184)&gt;0,D3184*1.1,IF(COUNTIF(cis_DPH!$B$85:$B$171,B3184)&gt;0,D3184*1.2,"chyba"))</f>
        <v>0</v>
      </c>
      <c r="G3184" s="16" t="e">
        <f>_xlfn.XLOOKUP(Tabuľka9[[#This Row],[položka]],#REF!,#REF!)</f>
        <v>#REF!</v>
      </c>
      <c r="I3184" s="15">
        <f>Tabuľka9[[#This Row],[Aktuálna cena v RZ s DPH]]*Tabuľka9[[#This Row],[Priemerný odber za mesiac]]</f>
        <v>0</v>
      </c>
      <c r="K3184" s="17" t="e">
        <f>Tabuľka9[[#This Row],[Cena za MJ s DPH]]*Tabuľka9[[#This Row],[Predpokladaný odber počas 6 mesiacov]]</f>
        <v>#REF!</v>
      </c>
      <c r="L3184" s="1">
        <v>647918</v>
      </c>
      <c r="M3184" t="e">
        <f>_xlfn.XLOOKUP(Tabuľka9[[#This Row],[IČO]],#REF!,#REF!)</f>
        <v>#REF!</v>
      </c>
      <c r="N3184" t="e">
        <f>_xlfn.XLOOKUP(Tabuľka9[[#This Row],[IČO]],#REF!,#REF!)</f>
        <v>#REF!</v>
      </c>
    </row>
    <row r="3185" spans="1:14" hidden="1" x14ac:dyDescent="0.35">
      <c r="A3185" t="s">
        <v>125</v>
      </c>
      <c r="B3185" t="s">
        <v>143</v>
      </c>
      <c r="C3185" t="s">
        <v>13</v>
      </c>
      <c r="E3185" s="10">
        <f>IF(COUNTIF(cis_DPH!$B$2:$B$84,B3185)&gt;0,D3185*1.1,IF(COUNTIF(cis_DPH!$B$85:$B$171,B3185)&gt;0,D3185*1.2,"chyba"))</f>
        <v>0</v>
      </c>
      <c r="G3185" s="16" t="e">
        <f>_xlfn.XLOOKUP(Tabuľka9[[#This Row],[položka]],#REF!,#REF!)</f>
        <v>#REF!</v>
      </c>
      <c r="I3185" s="15">
        <f>Tabuľka9[[#This Row],[Aktuálna cena v RZ s DPH]]*Tabuľka9[[#This Row],[Priemerný odber za mesiac]]</f>
        <v>0</v>
      </c>
      <c r="K3185" s="17" t="e">
        <f>Tabuľka9[[#This Row],[Cena za MJ s DPH]]*Tabuľka9[[#This Row],[Predpokladaný odber počas 6 mesiacov]]</f>
        <v>#REF!</v>
      </c>
      <c r="L3185" s="1">
        <v>647918</v>
      </c>
      <c r="M3185" t="e">
        <f>_xlfn.XLOOKUP(Tabuľka9[[#This Row],[IČO]],#REF!,#REF!)</f>
        <v>#REF!</v>
      </c>
      <c r="N3185" t="e">
        <f>_xlfn.XLOOKUP(Tabuľka9[[#This Row],[IČO]],#REF!,#REF!)</f>
        <v>#REF!</v>
      </c>
    </row>
    <row r="3186" spans="1:14" hidden="1" x14ac:dyDescent="0.35">
      <c r="A3186" t="s">
        <v>125</v>
      </c>
      <c r="B3186" t="s">
        <v>144</v>
      </c>
      <c r="C3186" t="s">
        <v>13</v>
      </c>
      <c r="D3186" s="9">
        <v>3.6</v>
      </c>
      <c r="E3186" s="10">
        <f>IF(COUNTIF(cis_DPH!$B$2:$B$84,B3186)&gt;0,D3186*1.1,IF(COUNTIF(cis_DPH!$B$85:$B$171,B3186)&gt;0,D3186*1.2,"chyba"))</f>
        <v>4.32</v>
      </c>
      <c r="G3186" s="16" t="e">
        <f>_xlfn.XLOOKUP(Tabuľka9[[#This Row],[položka]],#REF!,#REF!)</f>
        <v>#REF!</v>
      </c>
      <c r="H3186">
        <v>30</v>
      </c>
      <c r="I3186" s="15">
        <f>Tabuľka9[[#This Row],[Aktuálna cena v RZ s DPH]]*Tabuľka9[[#This Row],[Priemerný odber za mesiac]]</f>
        <v>129.60000000000002</v>
      </c>
      <c r="K3186" s="17" t="e">
        <f>Tabuľka9[[#This Row],[Cena za MJ s DPH]]*Tabuľka9[[#This Row],[Predpokladaný odber počas 6 mesiacov]]</f>
        <v>#REF!</v>
      </c>
      <c r="L3186" s="1">
        <v>647918</v>
      </c>
      <c r="M3186" t="e">
        <f>_xlfn.XLOOKUP(Tabuľka9[[#This Row],[IČO]],#REF!,#REF!)</f>
        <v>#REF!</v>
      </c>
      <c r="N3186" t="e">
        <f>_xlfn.XLOOKUP(Tabuľka9[[#This Row],[IČO]],#REF!,#REF!)</f>
        <v>#REF!</v>
      </c>
    </row>
    <row r="3187" spans="1:14" hidden="1" x14ac:dyDescent="0.35">
      <c r="A3187" t="s">
        <v>125</v>
      </c>
      <c r="B3187" t="s">
        <v>145</v>
      </c>
      <c r="C3187" t="s">
        <v>13</v>
      </c>
      <c r="E3187" s="10">
        <f>IF(COUNTIF(cis_DPH!$B$2:$B$84,B3187)&gt;0,D3187*1.1,IF(COUNTIF(cis_DPH!$B$85:$B$171,B3187)&gt;0,D3187*1.2,"chyba"))</f>
        <v>0</v>
      </c>
      <c r="G3187" s="16" t="e">
        <f>_xlfn.XLOOKUP(Tabuľka9[[#This Row],[položka]],#REF!,#REF!)</f>
        <v>#REF!</v>
      </c>
      <c r="I3187" s="15">
        <f>Tabuľka9[[#This Row],[Aktuálna cena v RZ s DPH]]*Tabuľka9[[#This Row],[Priemerný odber za mesiac]]</f>
        <v>0</v>
      </c>
      <c r="K3187" s="17" t="e">
        <f>Tabuľka9[[#This Row],[Cena za MJ s DPH]]*Tabuľka9[[#This Row],[Predpokladaný odber počas 6 mesiacov]]</f>
        <v>#REF!</v>
      </c>
      <c r="L3187" s="1">
        <v>647918</v>
      </c>
      <c r="M3187" t="e">
        <f>_xlfn.XLOOKUP(Tabuľka9[[#This Row],[IČO]],#REF!,#REF!)</f>
        <v>#REF!</v>
      </c>
      <c r="N3187" t="e">
        <f>_xlfn.XLOOKUP(Tabuľka9[[#This Row],[IČO]],#REF!,#REF!)</f>
        <v>#REF!</v>
      </c>
    </row>
    <row r="3188" spans="1:14" hidden="1" x14ac:dyDescent="0.35">
      <c r="A3188" t="s">
        <v>125</v>
      </c>
      <c r="B3188" t="s">
        <v>146</v>
      </c>
      <c r="C3188" t="s">
        <v>13</v>
      </c>
      <c r="E3188" s="10">
        <f>IF(COUNTIF(cis_DPH!$B$2:$B$84,B3188)&gt;0,D3188*1.1,IF(COUNTIF(cis_DPH!$B$85:$B$171,B3188)&gt;0,D3188*1.2,"chyba"))</f>
        <v>0</v>
      </c>
      <c r="G3188" s="16" t="e">
        <f>_xlfn.XLOOKUP(Tabuľka9[[#This Row],[položka]],#REF!,#REF!)</f>
        <v>#REF!</v>
      </c>
      <c r="I3188" s="15">
        <f>Tabuľka9[[#This Row],[Aktuálna cena v RZ s DPH]]*Tabuľka9[[#This Row],[Priemerný odber za mesiac]]</f>
        <v>0</v>
      </c>
      <c r="K3188" s="17" t="e">
        <f>Tabuľka9[[#This Row],[Cena za MJ s DPH]]*Tabuľka9[[#This Row],[Predpokladaný odber počas 6 mesiacov]]</f>
        <v>#REF!</v>
      </c>
      <c r="L3188" s="1">
        <v>647918</v>
      </c>
      <c r="M3188" t="e">
        <f>_xlfn.XLOOKUP(Tabuľka9[[#This Row],[IČO]],#REF!,#REF!)</f>
        <v>#REF!</v>
      </c>
      <c r="N3188" t="e">
        <f>_xlfn.XLOOKUP(Tabuľka9[[#This Row],[IČO]],#REF!,#REF!)</f>
        <v>#REF!</v>
      </c>
    </row>
    <row r="3189" spans="1:14" hidden="1" x14ac:dyDescent="0.35">
      <c r="A3189" t="s">
        <v>125</v>
      </c>
      <c r="B3189" t="s">
        <v>147</v>
      </c>
      <c r="C3189" t="s">
        <v>13</v>
      </c>
      <c r="D3189" s="9">
        <v>3</v>
      </c>
      <c r="E3189" s="10">
        <f>IF(COUNTIF(cis_DPH!$B$2:$B$84,B3189)&gt;0,D3189*1.1,IF(COUNTIF(cis_DPH!$B$85:$B$171,B3189)&gt;0,D3189*1.2,"chyba"))</f>
        <v>3.5999999999999996</v>
      </c>
      <c r="G3189" s="16" t="e">
        <f>_xlfn.XLOOKUP(Tabuľka9[[#This Row],[položka]],#REF!,#REF!)</f>
        <v>#REF!</v>
      </c>
      <c r="H3189">
        <v>25</v>
      </c>
      <c r="I3189" s="15">
        <f>Tabuľka9[[#This Row],[Aktuálna cena v RZ s DPH]]*Tabuľka9[[#This Row],[Priemerný odber za mesiac]]</f>
        <v>89.999999999999986</v>
      </c>
      <c r="K3189" s="17" t="e">
        <f>Tabuľka9[[#This Row],[Cena za MJ s DPH]]*Tabuľka9[[#This Row],[Predpokladaný odber počas 6 mesiacov]]</f>
        <v>#REF!</v>
      </c>
      <c r="L3189" s="1">
        <v>647918</v>
      </c>
      <c r="M3189" t="e">
        <f>_xlfn.XLOOKUP(Tabuľka9[[#This Row],[IČO]],#REF!,#REF!)</f>
        <v>#REF!</v>
      </c>
      <c r="N3189" t="e">
        <f>_xlfn.XLOOKUP(Tabuľka9[[#This Row],[IČO]],#REF!,#REF!)</f>
        <v>#REF!</v>
      </c>
    </row>
    <row r="3190" spans="1:14" hidden="1" x14ac:dyDescent="0.35">
      <c r="A3190" t="s">
        <v>125</v>
      </c>
      <c r="B3190" t="s">
        <v>148</v>
      </c>
      <c r="C3190" t="s">
        <v>13</v>
      </c>
      <c r="E3190" s="10">
        <f>IF(COUNTIF(cis_DPH!$B$2:$B$84,B3190)&gt;0,D3190*1.1,IF(COUNTIF(cis_DPH!$B$85:$B$171,B3190)&gt;0,D3190*1.2,"chyba"))</f>
        <v>0</v>
      </c>
      <c r="G3190" s="16" t="e">
        <f>_xlfn.XLOOKUP(Tabuľka9[[#This Row],[položka]],#REF!,#REF!)</f>
        <v>#REF!</v>
      </c>
      <c r="I3190" s="15">
        <f>Tabuľka9[[#This Row],[Aktuálna cena v RZ s DPH]]*Tabuľka9[[#This Row],[Priemerný odber za mesiac]]</f>
        <v>0</v>
      </c>
      <c r="K3190" s="17" t="e">
        <f>Tabuľka9[[#This Row],[Cena za MJ s DPH]]*Tabuľka9[[#This Row],[Predpokladaný odber počas 6 mesiacov]]</f>
        <v>#REF!</v>
      </c>
      <c r="L3190" s="1">
        <v>647918</v>
      </c>
      <c r="M3190" t="e">
        <f>_xlfn.XLOOKUP(Tabuľka9[[#This Row],[IČO]],#REF!,#REF!)</f>
        <v>#REF!</v>
      </c>
      <c r="N3190" t="e">
        <f>_xlfn.XLOOKUP(Tabuľka9[[#This Row],[IČO]],#REF!,#REF!)</f>
        <v>#REF!</v>
      </c>
    </row>
    <row r="3191" spans="1:14" hidden="1" x14ac:dyDescent="0.35">
      <c r="A3191" t="s">
        <v>125</v>
      </c>
      <c r="B3191" t="s">
        <v>149</v>
      </c>
      <c r="C3191" t="s">
        <v>13</v>
      </c>
      <c r="E3191" s="10">
        <f>IF(COUNTIF(cis_DPH!$B$2:$B$84,B3191)&gt;0,D3191*1.1,IF(COUNTIF(cis_DPH!$B$85:$B$171,B3191)&gt;0,D3191*1.2,"chyba"))</f>
        <v>0</v>
      </c>
      <c r="G3191" s="16" t="e">
        <f>_xlfn.XLOOKUP(Tabuľka9[[#This Row],[položka]],#REF!,#REF!)</f>
        <v>#REF!</v>
      </c>
      <c r="I3191" s="15">
        <f>Tabuľka9[[#This Row],[Aktuálna cena v RZ s DPH]]*Tabuľka9[[#This Row],[Priemerný odber za mesiac]]</f>
        <v>0</v>
      </c>
      <c r="K3191" s="17" t="e">
        <f>Tabuľka9[[#This Row],[Cena za MJ s DPH]]*Tabuľka9[[#This Row],[Predpokladaný odber počas 6 mesiacov]]</f>
        <v>#REF!</v>
      </c>
      <c r="L3191" s="1">
        <v>647918</v>
      </c>
      <c r="M3191" t="e">
        <f>_xlfn.XLOOKUP(Tabuľka9[[#This Row],[IČO]],#REF!,#REF!)</f>
        <v>#REF!</v>
      </c>
      <c r="N3191" t="e">
        <f>_xlfn.XLOOKUP(Tabuľka9[[#This Row],[IČO]],#REF!,#REF!)</f>
        <v>#REF!</v>
      </c>
    </row>
    <row r="3192" spans="1:14" hidden="1" x14ac:dyDescent="0.35">
      <c r="A3192" t="s">
        <v>125</v>
      </c>
      <c r="B3192" t="s">
        <v>150</v>
      </c>
      <c r="C3192" t="s">
        <v>13</v>
      </c>
      <c r="D3192" s="9">
        <v>2.89</v>
      </c>
      <c r="E3192" s="10">
        <f>IF(COUNTIF(cis_DPH!$B$2:$B$84,B3192)&gt;0,D3192*1.1,IF(COUNTIF(cis_DPH!$B$85:$B$171,B3192)&gt;0,D3192*1.2,"chyba"))</f>
        <v>3.468</v>
      </c>
      <c r="G3192" s="16" t="e">
        <f>_xlfn.XLOOKUP(Tabuľka9[[#This Row],[položka]],#REF!,#REF!)</f>
        <v>#REF!</v>
      </c>
      <c r="H3192">
        <v>15</v>
      </c>
      <c r="I3192" s="15">
        <f>Tabuľka9[[#This Row],[Aktuálna cena v RZ s DPH]]*Tabuľka9[[#This Row],[Priemerný odber za mesiac]]</f>
        <v>52.019999999999996</v>
      </c>
      <c r="K3192" s="17" t="e">
        <f>Tabuľka9[[#This Row],[Cena za MJ s DPH]]*Tabuľka9[[#This Row],[Predpokladaný odber počas 6 mesiacov]]</f>
        <v>#REF!</v>
      </c>
      <c r="L3192" s="1">
        <v>647918</v>
      </c>
      <c r="M3192" t="e">
        <f>_xlfn.XLOOKUP(Tabuľka9[[#This Row],[IČO]],#REF!,#REF!)</f>
        <v>#REF!</v>
      </c>
      <c r="N3192" t="e">
        <f>_xlfn.XLOOKUP(Tabuľka9[[#This Row],[IČO]],#REF!,#REF!)</f>
        <v>#REF!</v>
      </c>
    </row>
    <row r="3193" spans="1:14" hidden="1" x14ac:dyDescent="0.35">
      <c r="A3193" t="s">
        <v>125</v>
      </c>
      <c r="B3193" t="s">
        <v>151</v>
      </c>
      <c r="C3193" t="s">
        <v>13</v>
      </c>
      <c r="E3193" s="10">
        <f>IF(COUNTIF(cis_DPH!$B$2:$B$84,B3193)&gt;0,D3193*1.1,IF(COUNTIF(cis_DPH!$B$85:$B$171,B3193)&gt;0,D3193*1.2,"chyba"))</f>
        <v>0</v>
      </c>
      <c r="G3193" s="16" t="e">
        <f>_xlfn.XLOOKUP(Tabuľka9[[#This Row],[položka]],#REF!,#REF!)</f>
        <v>#REF!</v>
      </c>
      <c r="I3193" s="15">
        <f>Tabuľka9[[#This Row],[Aktuálna cena v RZ s DPH]]*Tabuľka9[[#This Row],[Priemerný odber za mesiac]]</f>
        <v>0</v>
      </c>
      <c r="K3193" s="17" t="e">
        <f>Tabuľka9[[#This Row],[Cena za MJ s DPH]]*Tabuľka9[[#This Row],[Predpokladaný odber počas 6 mesiacov]]</f>
        <v>#REF!</v>
      </c>
      <c r="L3193" s="1">
        <v>647918</v>
      </c>
      <c r="M3193" t="e">
        <f>_xlfn.XLOOKUP(Tabuľka9[[#This Row],[IČO]],#REF!,#REF!)</f>
        <v>#REF!</v>
      </c>
      <c r="N3193" t="e">
        <f>_xlfn.XLOOKUP(Tabuľka9[[#This Row],[IČO]],#REF!,#REF!)</f>
        <v>#REF!</v>
      </c>
    </row>
    <row r="3194" spans="1:14" hidden="1" x14ac:dyDescent="0.35">
      <c r="A3194" t="s">
        <v>125</v>
      </c>
      <c r="B3194" t="s">
        <v>152</v>
      </c>
      <c r="C3194" t="s">
        <v>13</v>
      </c>
      <c r="D3194" s="9">
        <v>6</v>
      </c>
      <c r="E3194" s="10">
        <f>IF(COUNTIF(cis_DPH!$B$2:$B$84,B3194)&gt;0,D3194*1.1,IF(COUNTIF(cis_DPH!$B$85:$B$171,B3194)&gt;0,D3194*1.2,"chyba"))</f>
        <v>7.1999999999999993</v>
      </c>
      <c r="G3194" s="16" t="e">
        <f>_xlfn.XLOOKUP(Tabuľka9[[#This Row],[položka]],#REF!,#REF!)</f>
        <v>#REF!</v>
      </c>
      <c r="H3194">
        <v>15</v>
      </c>
      <c r="I3194" s="15">
        <f>Tabuľka9[[#This Row],[Aktuálna cena v RZ s DPH]]*Tabuľka9[[#This Row],[Priemerný odber za mesiac]]</f>
        <v>107.99999999999999</v>
      </c>
      <c r="K3194" s="17" t="e">
        <f>Tabuľka9[[#This Row],[Cena za MJ s DPH]]*Tabuľka9[[#This Row],[Predpokladaný odber počas 6 mesiacov]]</f>
        <v>#REF!</v>
      </c>
      <c r="L3194" s="1">
        <v>647918</v>
      </c>
      <c r="M3194" t="e">
        <f>_xlfn.XLOOKUP(Tabuľka9[[#This Row],[IČO]],#REF!,#REF!)</f>
        <v>#REF!</v>
      </c>
      <c r="N3194" t="e">
        <f>_xlfn.XLOOKUP(Tabuľka9[[#This Row],[IČO]],#REF!,#REF!)</f>
        <v>#REF!</v>
      </c>
    </row>
    <row r="3195" spans="1:14" hidden="1" x14ac:dyDescent="0.35">
      <c r="A3195" t="s">
        <v>125</v>
      </c>
      <c r="B3195" t="s">
        <v>153</v>
      </c>
      <c r="C3195" t="s">
        <v>13</v>
      </c>
      <c r="E3195" s="10">
        <f>IF(COUNTIF(cis_DPH!$B$2:$B$84,B3195)&gt;0,D3195*1.1,IF(COUNTIF(cis_DPH!$B$85:$B$171,B3195)&gt;0,D3195*1.2,"chyba"))</f>
        <v>0</v>
      </c>
      <c r="G3195" s="16" t="e">
        <f>_xlfn.XLOOKUP(Tabuľka9[[#This Row],[položka]],#REF!,#REF!)</f>
        <v>#REF!</v>
      </c>
      <c r="I3195" s="15">
        <f>Tabuľka9[[#This Row],[Aktuálna cena v RZ s DPH]]*Tabuľka9[[#This Row],[Priemerný odber za mesiac]]</f>
        <v>0</v>
      </c>
      <c r="K3195" s="17" t="e">
        <f>Tabuľka9[[#This Row],[Cena za MJ s DPH]]*Tabuľka9[[#This Row],[Predpokladaný odber počas 6 mesiacov]]</f>
        <v>#REF!</v>
      </c>
      <c r="L3195" s="1">
        <v>647918</v>
      </c>
      <c r="M3195" t="e">
        <f>_xlfn.XLOOKUP(Tabuľka9[[#This Row],[IČO]],#REF!,#REF!)</f>
        <v>#REF!</v>
      </c>
      <c r="N3195" t="e">
        <f>_xlfn.XLOOKUP(Tabuľka9[[#This Row],[IČO]],#REF!,#REF!)</f>
        <v>#REF!</v>
      </c>
    </row>
    <row r="3196" spans="1:14" hidden="1" x14ac:dyDescent="0.35">
      <c r="A3196" t="s">
        <v>125</v>
      </c>
      <c r="B3196" t="s">
        <v>154</v>
      </c>
      <c r="C3196" t="s">
        <v>13</v>
      </c>
      <c r="D3196" s="9">
        <v>6</v>
      </c>
      <c r="E3196" s="10">
        <f>IF(COUNTIF(cis_DPH!$B$2:$B$84,B3196)&gt;0,D3196*1.1,IF(COUNTIF(cis_DPH!$B$85:$B$171,B3196)&gt;0,D3196*1.2,"chyba"))</f>
        <v>7.1999999999999993</v>
      </c>
      <c r="G3196" s="16" t="e">
        <f>_xlfn.XLOOKUP(Tabuľka9[[#This Row],[položka]],#REF!,#REF!)</f>
        <v>#REF!</v>
      </c>
      <c r="H3196">
        <v>15</v>
      </c>
      <c r="I3196" s="15">
        <f>Tabuľka9[[#This Row],[Aktuálna cena v RZ s DPH]]*Tabuľka9[[#This Row],[Priemerný odber za mesiac]]</f>
        <v>107.99999999999999</v>
      </c>
      <c r="K3196" s="17" t="e">
        <f>Tabuľka9[[#This Row],[Cena za MJ s DPH]]*Tabuľka9[[#This Row],[Predpokladaný odber počas 6 mesiacov]]</f>
        <v>#REF!</v>
      </c>
      <c r="L3196" s="1">
        <v>647918</v>
      </c>
      <c r="M3196" t="e">
        <f>_xlfn.XLOOKUP(Tabuľka9[[#This Row],[IČO]],#REF!,#REF!)</f>
        <v>#REF!</v>
      </c>
      <c r="N3196" t="e">
        <f>_xlfn.XLOOKUP(Tabuľka9[[#This Row],[IČO]],#REF!,#REF!)</f>
        <v>#REF!</v>
      </c>
    </row>
    <row r="3197" spans="1:14" hidden="1" x14ac:dyDescent="0.35">
      <c r="A3197" t="s">
        <v>125</v>
      </c>
      <c r="B3197" t="s">
        <v>155</v>
      </c>
      <c r="C3197" t="s">
        <v>13</v>
      </c>
      <c r="D3197" s="9">
        <v>2.64</v>
      </c>
      <c r="E3197" s="10">
        <f>IF(COUNTIF(cis_DPH!$B$2:$B$84,B3197)&gt;0,D3197*1.1,IF(COUNTIF(cis_DPH!$B$85:$B$171,B3197)&gt;0,D3197*1.2,"chyba"))</f>
        <v>3.1680000000000001</v>
      </c>
      <c r="G3197" s="16" t="e">
        <f>_xlfn.XLOOKUP(Tabuľka9[[#This Row],[položka]],#REF!,#REF!)</f>
        <v>#REF!</v>
      </c>
      <c r="H3197">
        <v>10</v>
      </c>
      <c r="I3197" s="15">
        <f>Tabuľka9[[#This Row],[Aktuálna cena v RZ s DPH]]*Tabuľka9[[#This Row],[Priemerný odber za mesiac]]</f>
        <v>31.68</v>
      </c>
      <c r="K3197" s="17" t="e">
        <f>Tabuľka9[[#This Row],[Cena za MJ s DPH]]*Tabuľka9[[#This Row],[Predpokladaný odber počas 6 mesiacov]]</f>
        <v>#REF!</v>
      </c>
      <c r="L3197" s="1">
        <v>647918</v>
      </c>
      <c r="M3197" t="e">
        <f>_xlfn.XLOOKUP(Tabuľka9[[#This Row],[IČO]],#REF!,#REF!)</f>
        <v>#REF!</v>
      </c>
      <c r="N3197" t="e">
        <f>_xlfn.XLOOKUP(Tabuľka9[[#This Row],[IČO]],#REF!,#REF!)</f>
        <v>#REF!</v>
      </c>
    </row>
    <row r="3198" spans="1:14" hidden="1" x14ac:dyDescent="0.35">
      <c r="A3198" t="s">
        <v>125</v>
      </c>
      <c r="B3198" t="s">
        <v>156</v>
      </c>
      <c r="C3198" t="s">
        <v>13</v>
      </c>
      <c r="D3198" s="9">
        <v>3.85</v>
      </c>
      <c r="E3198" s="10">
        <f>IF(COUNTIF(cis_DPH!$B$2:$B$84,B3198)&gt;0,D3198*1.1,IF(COUNTIF(cis_DPH!$B$85:$B$171,B3198)&gt;0,D3198*1.2,"chyba"))</f>
        <v>4.62</v>
      </c>
      <c r="G3198" s="16" t="e">
        <f>_xlfn.XLOOKUP(Tabuľka9[[#This Row],[položka]],#REF!,#REF!)</f>
        <v>#REF!</v>
      </c>
      <c r="H3198">
        <v>20</v>
      </c>
      <c r="I3198" s="15">
        <f>Tabuľka9[[#This Row],[Aktuálna cena v RZ s DPH]]*Tabuľka9[[#This Row],[Priemerný odber za mesiac]]</f>
        <v>92.4</v>
      </c>
      <c r="K3198" s="17" t="e">
        <f>Tabuľka9[[#This Row],[Cena za MJ s DPH]]*Tabuľka9[[#This Row],[Predpokladaný odber počas 6 mesiacov]]</f>
        <v>#REF!</v>
      </c>
      <c r="L3198" s="1">
        <v>647918</v>
      </c>
      <c r="M3198" t="e">
        <f>_xlfn.XLOOKUP(Tabuľka9[[#This Row],[IČO]],#REF!,#REF!)</f>
        <v>#REF!</v>
      </c>
      <c r="N3198" t="e">
        <f>_xlfn.XLOOKUP(Tabuľka9[[#This Row],[IČO]],#REF!,#REF!)</f>
        <v>#REF!</v>
      </c>
    </row>
    <row r="3199" spans="1:14" hidden="1" x14ac:dyDescent="0.35">
      <c r="A3199" t="s">
        <v>125</v>
      </c>
      <c r="B3199" t="s">
        <v>157</v>
      </c>
      <c r="C3199" t="s">
        <v>13</v>
      </c>
      <c r="D3199" s="9">
        <v>3.5</v>
      </c>
      <c r="E3199" s="10">
        <f>IF(COUNTIF(cis_DPH!$B$2:$B$84,B3199)&gt;0,D3199*1.1,IF(COUNTIF(cis_DPH!$B$85:$B$171,B3199)&gt;0,D3199*1.2,"chyba"))</f>
        <v>4.2</v>
      </c>
      <c r="G3199" s="16" t="e">
        <f>_xlfn.XLOOKUP(Tabuľka9[[#This Row],[položka]],#REF!,#REF!)</f>
        <v>#REF!</v>
      </c>
      <c r="H3199">
        <v>10</v>
      </c>
      <c r="I3199" s="15">
        <f>Tabuľka9[[#This Row],[Aktuálna cena v RZ s DPH]]*Tabuľka9[[#This Row],[Priemerný odber za mesiac]]</f>
        <v>42</v>
      </c>
      <c r="K3199" s="17" t="e">
        <f>Tabuľka9[[#This Row],[Cena za MJ s DPH]]*Tabuľka9[[#This Row],[Predpokladaný odber počas 6 mesiacov]]</f>
        <v>#REF!</v>
      </c>
      <c r="L3199" s="1">
        <v>647918</v>
      </c>
      <c r="M3199" t="e">
        <f>_xlfn.XLOOKUP(Tabuľka9[[#This Row],[IČO]],#REF!,#REF!)</f>
        <v>#REF!</v>
      </c>
      <c r="N3199" t="e">
        <f>_xlfn.XLOOKUP(Tabuľka9[[#This Row],[IČO]],#REF!,#REF!)</f>
        <v>#REF!</v>
      </c>
    </row>
    <row r="3200" spans="1:14" hidden="1" x14ac:dyDescent="0.35">
      <c r="A3200" t="s">
        <v>125</v>
      </c>
      <c r="B3200" t="s">
        <v>158</v>
      </c>
      <c r="C3200" t="s">
        <v>13</v>
      </c>
      <c r="E3200" s="10">
        <f>IF(COUNTIF(cis_DPH!$B$2:$B$84,B3200)&gt;0,D3200*1.1,IF(COUNTIF(cis_DPH!$B$85:$B$171,B3200)&gt;0,D3200*1.2,"chyba"))</f>
        <v>0</v>
      </c>
      <c r="G3200" s="16" t="e">
        <f>_xlfn.XLOOKUP(Tabuľka9[[#This Row],[položka]],#REF!,#REF!)</f>
        <v>#REF!</v>
      </c>
      <c r="I3200" s="15">
        <f>Tabuľka9[[#This Row],[Aktuálna cena v RZ s DPH]]*Tabuľka9[[#This Row],[Priemerný odber za mesiac]]</f>
        <v>0</v>
      </c>
      <c r="K3200" s="17" t="e">
        <f>Tabuľka9[[#This Row],[Cena za MJ s DPH]]*Tabuľka9[[#This Row],[Predpokladaný odber počas 6 mesiacov]]</f>
        <v>#REF!</v>
      </c>
      <c r="L3200" s="1">
        <v>647918</v>
      </c>
      <c r="M3200" t="e">
        <f>_xlfn.XLOOKUP(Tabuľka9[[#This Row],[IČO]],#REF!,#REF!)</f>
        <v>#REF!</v>
      </c>
      <c r="N3200" t="e">
        <f>_xlfn.XLOOKUP(Tabuľka9[[#This Row],[IČO]],#REF!,#REF!)</f>
        <v>#REF!</v>
      </c>
    </row>
    <row r="3201" spans="1:14" hidden="1" x14ac:dyDescent="0.35">
      <c r="A3201" t="s">
        <v>125</v>
      </c>
      <c r="B3201" t="s">
        <v>159</v>
      </c>
      <c r="C3201" t="s">
        <v>13</v>
      </c>
      <c r="E3201" s="10">
        <f>IF(COUNTIF(cis_DPH!$B$2:$B$84,B3201)&gt;0,D3201*1.1,IF(COUNTIF(cis_DPH!$B$85:$B$171,B3201)&gt;0,D3201*1.2,"chyba"))</f>
        <v>0</v>
      </c>
      <c r="G3201" s="16" t="e">
        <f>_xlfn.XLOOKUP(Tabuľka9[[#This Row],[položka]],#REF!,#REF!)</f>
        <v>#REF!</v>
      </c>
      <c r="I3201" s="15">
        <f>Tabuľka9[[#This Row],[Aktuálna cena v RZ s DPH]]*Tabuľka9[[#This Row],[Priemerný odber za mesiac]]</f>
        <v>0</v>
      </c>
      <c r="K3201" s="17" t="e">
        <f>Tabuľka9[[#This Row],[Cena za MJ s DPH]]*Tabuľka9[[#This Row],[Predpokladaný odber počas 6 mesiacov]]</f>
        <v>#REF!</v>
      </c>
      <c r="L3201" s="1">
        <v>647918</v>
      </c>
      <c r="M3201" t="e">
        <f>_xlfn.XLOOKUP(Tabuľka9[[#This Row],[IČO]],#REF!,#REF!)</f>
        <v>#REF!</v>
      </c>
      <c r="N3201" t="e">
        <f>_xlfn.XLOOKUP(Tabuľka9[[#This Row],[IČO]],#REF!,#REF!)</f>
        <v>#REF!</v>
      </c>
    </row>
    <row r="3202" spans="1:14" hidden="1" x14ac:dyDescent="0.35">
      <c r="A3202" t="s">
        <v>125</v>
      </c>
      <c r="B3202" t="s">
        <v>160</v>
      </c>
      <c r="C3202" t="s">
        <v>13</v>
      </c>
      <c r="D3202" s="9">
        <v>5.5</v>
      </c>
      <c r="E3202" s="10">
        <f>IF(COUNTIF(cis_DPH!$B$2:$B$84,B3202)&gt;0,D3202*1.1,IF(COUNTIF(cis_DPH!$B$85:$B$171,B3202)&gt;0,D3202*1.2,"chyba"))</f>
        <v>6.6</v>
      </c>
      <c r="G3202" s="16" t="e">
        <f>_xlfn.XLOOKUP(Tabuľka9[[#This Row],[položka]],#REF!,#REF!)</f>
        <v>#REF!</v>
      </c>
      <c r="H3202">
        <v>15</v>
      </c>
      <c r="I3202" s="15">
        <f>Tabuľka9[[#This Row],[Aktuálna cena v RZ s DPH]]*Tabuľka9[[#This Row],[Priemerný odber za mesiac]]</f>
        <v>99</v>
      </c>
      <c r="K3202" s="17" t="e">
        <f>Tabuľka9[[#This Row],[Cena za MJ s DPH]]*Tabuľka9[[#This Row],[Predpokladaný odber počas 6 mesiacov]]</f>
        <v>#REF!</v>
      </c>
      <c r="L3202" s="1">
        <v>647918</v>
      </c>
      <c r="M3202" t="e">
        <f>_xlfn.XLOOKUP(Tabuľka9[[#This Row],[IČO]],#REF!,#REF!)</f>
        <v>#REF!</v>
      </c>
      <c r="N3202" t="e">
        <f>_xlfn.XLOOKUP(Tabuľka9[[#This Row],[IČO]],#REF!,#REF!)</f>
        <v>#REF!</v>
      </c>
    </row>
    <row r="3203" spans="1:14" hidden="1" x14ac:dyDescent="0.35">
      <c r="A3203" t="s">
        <v>125</v>
      </c>
      <c r="B3203" t="s">
        <v>161</v>
      </c>
      <c r="C3203" t="s">
        <v>13</v>
      </c>
      <c r="E3203" s="10">
        <f>IF(COUNTIF(cis_DPH!$B$2:$B$84,B3203)&gt;0,D3203*1.1,IF(COUNTIF(cis_DPH!$B$85:$B$171,B3203)&gt;0,D3203*1.2,"chyba"))</f>
        <v>0</v>
      </c>
      <c r="G3203" s="16" t="e">
        <f>_xlfn.XLOOKUP(Tabuľka9[[#This Row],[položka]],#REF!,#REF!)</f>
        <v>#REF!</v>
      </c>
      <c r="I3203" s="15">
        <f>Tabuľka9[[#This Row],[Aktuálna cena v RZ s DPH]]*Tabuľka9[[#This Row],[Priemerný odber za mesiac]]</f>
        <v>0</v>
      </c>
      <c r="K3203" s="17" t="e">
        <f>Tabuľka9[[#This Row],[Cena za MJ s DPH]]*Tabuľka9[[#This Row],[Predpokladaný odber počas 6 mesiacov]]</f>
        <v>#REF!</v>
      </c>
      <c r="L3203" s="1">
        <v>647918</v>
      </c>
      <c r="M3203" t="e">
        <f>_xlfn.XLOOKUP(Tabuľka9[[#This Row],[IČO]],#REF!,#REF!)</f>
        <v>#REF!</v>
      </c>
      <c r="N3203" t="e">
        <f>_xlfn.XLOOKUP(Tabuľka9[[#This Row],[IČO]],#REF!,#REF!)</f>
        <v>#REF!</v>
      </c>
    </row>
    <row r="3204" spans="1:14" hidden="1" x14ac:dyDescent="0.35">
      <c r="A3204" t="s">
        <v>125</v>
      </c>
      <c r="B3204" t="s">
        <v>162</v>
      </c>
      <c r="C3204" t="s">
        <v>13</v>
      </c>
      <c r="E3204" s="10">
        <f>IF(COUNTIF(cis_DPH!$B$2:$B$84,B3204)&gt;0,D3204*1.1,IF(COUNTIF(cis_DPH!$B$85:$B$171,B3204)&gt;0,D3204*1.2,"chyba"))</f>
        <v>0</v>
      </c>
      <c r="G3204" s="16" t="e">
        <f>_xlfn.XLOOKUP(Tabuľka9[[#This Row],[položka]],#REF!,#REF!)</f>
        <v>#REF!</v>
      </c>
      <c r="I3204" s="15">
        <f>Tabuľka9[[#This Row],[Aktuálna cena v RZ s DPH]]*Tabuľka9[[#This Row],[Priemerný odber za mesiac]]</f>
        <v>0</v>
      </c>
      <c r="K3204" s="17" t="e">
        <f>Tabuľka9[[#This Row],[Cena za MJ s DPH]]*Tabuľka9[[#This Row],[Predpokladaný odber počas 6 mesiacov]]</f>
        <v>#REF!</v>
      </c>
      <c r="L3204" s="1">
        <v>647918</v>
      </c>
      <c r="M3204" t="e">
        <f>_xlfn.XLOOKUP(Tabuľka9[[#This Row],[IČO]],#REF!,#REF!)</f>
        <v>#REF!</v>
      </c>
      <c r="N3204" t="e">
        <f>_xlfn.XLOOKUP(Tabuľka9[[#This Row],[IČO]],#REF!,#REF!)</f>
        <v>#REF!</v>
      </c>
    </row>
    <row r="3205" spans="1:14" hidden="1" x14ac:dyDescent="0.35">
      <c r="A3205" t="s">
        <v>125</v>
      </c>
      <c r="B3205" t="s">
        <v>163</v>
      </c>
      <c r="C3205" t="s">
        <v>13</v>
      </c>
      <c r="E3205" s="10">
        <f>IF(COUNTIF(cis_DPH!$B$2:$B$84,B3205)&gt;0,D3205*1.1,IF(COUNTIF(cis_DPH!$B$85:$B$171,B3205)&gt;0,D3205*1.2,"chyba"))</f>
        <v>0</v>
      </c>
      <c r="G3205" s="16" t="e">
        <f>_xlfn.XLOOKUP(Tabuľka9[[#This Row],[položka]],#REF!,#REF!)</f>
        <v>#REF!</v>
      </c>
      <c r="I3205" s="15">
        <f>Tabuľka9[[#This Row],[Aktuálna cena v RZ s DPH]]*Tabuľka9[[#This Row],[Priemerný odber za mesiac]]</f>
        <v>0</v>
      </c>
      <c r="K3205" s="17" t="e">
        <f>Tabuľka9[[#This Row],[Cena za MJ s DPH]]*Tabuľka9[[#This Row],[Predpokladaný odber počas 6 mesiacov]]</f>
        <v>#REF!</v>
      </c>
      <c r="L3205" s="1">
        <v>647918</v>
      </c>
      <c r="M3205" t="e">
        <f>_xlfn.XLOOKUP(Tabuľka9[[#This Row],[IČO]],#REF!,#REF!)</f>
        <v>#REF!</v>
      </c>
      <c r="N3205" t="e">
        <f>_xlfn.XLOOKUP(Tabuľka9[[#This Row],[IČO]],#REF!,#REF!)</f>
        <v>#REF!</v>
      </c>
    </row>
    <row r="3206" spans="1:14" hidden="1" x14ac:dyDescent="0.35">
      <c r="A3206" t="s">
        <v>125</v>
      </c>
      <c r="B3206" t="s">
        <v>164</v>
      </c>
      <c r="C3206" t="s">
        <v>13</v>
      </c>
      <c r="E3206" s="10">
        <f>IF(COUNTIF(cis_DPH!$B$2:$B$84,B3206)&gt;0,D3206*1.1,IF(COUNTIF(cis_DPH!$B$85:$B$171,B3206)&gt;0,D3206*1.2,"chyba"))</f>
        <v>0</v>
      </c>
      <c r="G3206" s="16" t="e">
        <f>_xlfn.XLOOKUP(Tabuľka9[[#This Row],[položka]],#REF!,#REF!)</f>
        <v>#REF!</v>
      </c>
      <c r="I3206" s="15">
        <f>Tabuľka9[[#This Row],[Aktuálna cena v RZ s DPH]]*Tabuľka9[[#This Row],[Priemerný odber za mesiac]]</f>
        <v>0</v>
      </c>
      <c r="K3206" s="17" t="e">
        <f>Tabuľka9[[#This Row],[Cena za MJ s DPH]]*Tabuľka9[[#This Row],[Predpokladaný odber počas 6 mesiacov]]</f>
        <v>#REF!</v>
      </c>
      <c r="L3206" s="1">
        <v>647918</v>
      </c>
      <c r="M3206" t="e">
        <f>_xlfn.XLOOKUP(Tabuľka9[[#This Row],[IČO]],#REF!,#REF!)</f>
        <v>#REF!</v>
      </c>
      <c r="N3206" t="e">
        <f>_xlfn.XLOOKUP(Tabuľka9[[#This Row],[IČO]],#REF!,#REF!)</f>
        <v>#REF!</v>
      </c>
    </row>
    <row r="3207" spans="1:14" hidden="1" x14ac:dyDescent="0.35">
      <c r="A3207" t="s">
        <v>125</v>
      </c>
      <c r="B3207" t="s">
        <v>165</v>
      </c>
      <c r="C3207" t="s">
        <v>13</v>
      </c>
      <c r="D3207" s="9">
        <v>4.0999999999999996</v>
      </c>
      <c r="E3207" s="10">
        <f>IF(COUNTIF(cis_DPH!$B$2:$B$84,B3207)&gt;0,D3207*1.1,IF(COUNTIF(cis_DPH!$B$85:$B$171,B3207)&gt;0,D3207*1.2,"chyba"))</f>
        <v>4.919999999999999</v>
      </c>
      <c r="G3207" s="16" t="e">
        <f>_xlfn.XLOOKUP(Tabuľka9[[#This Row],[položka]],#REF!,#REF!)</f>
        <v>#REF!</v>
      </c>
      <c r="H3207">
        <v>15</v>
      </c>
      <c r="I3207" s="15">
        <f>Tabuľka9[[#This Row],[Aktuálna cena v RZ s DPH]]*Tabuľka9[[#This Row],[Priemerný odber za mesiac]]</f>
        <v>73.799999999999983</v>
      </c>
      <c r="K3207" s="17" t="e">
        <f>Tabuľka9[[#This Row],[Cena za MJ s DPH]]*Tabuľka9[[#This Row],[Predpokladaný odber počas 6 mesiacov]]</f>
        <v>#REF!</v>
      </c>
      <c r="L3207" s="1">
        <v>647918</v>
      </c>
      <c r="M3207" t="e">
        <f>_xlfn.XLOOKUP(Tabuľka9[[#This Row],[IČO]],#REF!,#REF!)</f>
        <v>#REF!</v>
      </c>
      <c r="N3207" t="e">
        <f>_xlfn.XLOOKUP(Tabuľka9[[#This Row],[IČO]],#REF!,#REF!)</f>
        <v>#REF!</v>
      </c>
    </row>
    <row r="3208" spans="1:14" hidden="1" x14ac:dyDescent="0.35">
      <c r="A3208" t="s">
        <v>125</v>
      </c>
      <c r="B3208" t="s">
        <v>166</v>
      </c>
      <c r="C3208" t="s">
        <v>13</v>
      </c>
      <c r="D3208" s="9">
        <v>1.55</v>
      </c>
      <c r="E3208" s="10">
        <f>IF(COUNTIF(cis_DPH!$B$2:$B$84,B3208)&gt;0,D3208*1.1,IF(COUNTIF(cis_DPH!$B$85:$B$171,B3208)&gt;0,D3208*1.2,"chyba"))</f>
        <v>1.8599999999999999</v>
      </c>
      <c r="G3208" s="16" t="e">
        <f>_xlfn.XLOOKUP(Tabuľka9[[#This Row],[položka]],#REF!,#REF!)</f>
        <v>#REF!</v>
      </c>
      <c r="H3208">
        <v>3</v>
      </c>
      <c r="I3208" s="15">
        <f>Tabuľka9[[#This Row],[Aktuálna cena v RZ s DPH]]*Tabuľka9[[#This Row],[Priemerný odber za mesiac]]</f>
        <v>5.58</v>
      </c>
      <c r="K3208" s="17" t="e">
        <f>Tabuľka9[[#This Row],[Cena za MJ s DPH]]*Tabuľka9[[#This Row],[Predpokladaný odber počas 6 mesiacov]]</f>
        <v>#REF!</v>
      </c>
      <c r="L3208" s="1">
        <v>647918</v>
      </c>
      <c r="M3208" t="e">
        <f>_xlfn.XLOOKUP(Tabuľka9[[#This Row],[IČO]],#REF!,#REF!)</f>
        <v>#REF!</v>
      </c>
      <c r="N3208" t="e">
        <f>_xlfn.XLOOKUP(Tabuľka9[[#This Row],[IČO]],#REF!,#REF!)</f>
        <v>#REF!</v>
      </c>
    </row>
    <row r="3209" spans="1:14" hidden="1" x14ac:dyDescent="0.35">
      <c r="A3209" t="s">
        <v>125</v>
      </c>
      <c r="B3209" t="s">
        <v>167</v>
      </c>
      <c r="C3209" t="s">
        <v>13</v>
      </c>
      <c r="E3209" s="10">
        <f>IF(COUNTIF(cis_DPH!$B$2:$B$84,B3209)&gt;0,D3209*1.1,IF(COUNTIF(cis_DPH!$B$85:$B$171,B3209)&gt;0,D3209*1.2,"chyba"))</f>
        <v>0</v>
      </c>
      <c r="G3209" s="16" t="e">
        <f>_xlfn.XLOOKUP(Tabuľka9[[#This Row],[položka]],#REF!,#REF!)</f>
        <v>#REF!</v>
      </c>
      <c r="I3209" s="15">
        <f>Tabuľka9[[#This Row],[Aktuálna cena v RZ s DPH]]*Tabuľka9[[#This Row],[Priemerný odber za mesiac]]</f>
        <v>0</v>
      </c>
      <c r="K3209" s="17" t="e">
        <f>Tabuľka9[[#This Row],[Cena za MJ s DPH]]*Tabuľka9[[#This Row],[Predpokladaný odber počas 6 mesiacov]]</f>
        <v>#REF!</v>
      </c>
      <c r="L3209" s="1">
        <v>647918</v>
      </c>
      <c r="M3209" t="e">
        <f>_xlfn.XLOOKUP(Tabuľka9[[#This Row],[IČO]],#REF!,#REF!)</f>
        <v>#REF!</v>
      </c>
      <c r="N3209" t="e">
        <f>_xlfn.XLOOKUP(Tabuľka9[[#This Row],[IČO]],#REF!,#REF!)</f>
        <v>#REF!</v>
      </c>
    </row>
    <row r="3210" spans="1:14" hidden="1" x14ac:dyDescent="0.35">
      <c r="A3210" t="s">
        <v>125</v>
      </c>
      <c r="B3210" t="s">
        <v>168</v>
      </c>
      <c r="C3210" t="s">
        <v>13</v>
      </c>
      <c r="D3210" s="9">
        <v>3.5</v>
      </c>
      <c r="E3210" s="10">
        <f>IF(COUNTIF(cis_DPH!$B$2:$B$84,B3210)&gt;0,D3210*1.1,IF(COUNTIF(cis_DPH!$B$85:$B$171,B3210)&gt;0,D3210*1.2,"chyba"))</f>
        <v>4.2</v>
      </c>
      <c r="G3210" s="16" t="e">
        <f>_xlfn.XLOOKUP(Tabuľka9[[#This Row],[položka]],#REF!,#REF!)</f>
        <v>#REF!</v>
      </c>
      <c r="H3210">
        <v>30</v>
      </c>
      <c r="I3210" s="15">
        <f>Tabuľka9[[#This Row],[Aktuálna cena v RZ s DPH]]*Tabuľka9[[#This Row],[Priemerný odber za mesiac]]</f>
        <v>126</v>
      </c>
      <c r="K3210" s="17" t="e">
        <f>Tabuľka9[[#This Row],[Cena za MJ s DPH]]*Tabuľka9[[#This Row],[Predpokladaný odber počas 6 mesiacov]]</f>
        <v>#REF!</v>
      </c>
      <c r="L3210" s="1">
        <v>647918</v>
      </c>
      <c r="M3210" t="e">
        <f>_xlfn.XLOOKUP(Tabuľka9[[#This Row],[IČO]],#REF!,#REF!)</f>
        <v>#REF!</v>
      </c>
      <c r="N3210" t="e">
        <f>_xlfn.XLOOKUP(Tabuľka9[[#This Row],[IČO]],#REF!,#REF!)</f>
        <v>#REF!</v>
      </c>
    </row>
    <row r="3211" spans="1:14" hidden="1" x14ac:dyDescent="0.35">
      <c r="A3211" t="s">
        <v>125</v>
      </c>
      <c r="B3211" t="s">
        <v>169</v>
      </c>
      <c r="C3211" t="s">
        <v>13</v>
      </c>
      <c r="E3211" s="10">
        <f>IF(COUNTIF(cis_DPH!$B$2:$B$84,B3211)&gt;0,D3211*1.1,IF(COUNTIF(cis_DPH!$B$85:$B$171,B3211)&gt;0,D3211*1.2,"chyba"))</f>
        <v>0</v>
      </c>
      <c r="G3211" s="16" t="e">
        <f>_xlfn.XLOOKUP(Tabuľka9[[#This Row],[položka]],#REF!,#REF!)</f>
        <v>#REF!</v>
      </c>
      <c r="I3211" s="15">
        <f>Tabuľka9[[#This Row],[Aktuálna cena v RZ s DPH]]*Tabuľka9[[#This Row],[Priemerný odber za mesiac]]</f>
        <v>0</v>
      </c>
      <c r="K3211" s="17" t="e">
        <f>Tabuľka9[[#This Row],[Cena za MJ s DPH]]*Tabuľka9[[#This Row],[Predpokladaný odber počas 6 mesiacov]]</f>
        <v>#REF!</v>
      </c>
      <c r="L3211" s="1">
        <v>647918</v>
      </c>
      <c r="M3211" t="e">
        <f>_xlfn.XLOOKUP(Tabuľka9[[#This Row],[IČO]],#REF!,#REF!)</f>
        <v>#REF!</v>
      </c>
      <c r="N3211" t="e">
        <f>_xlfn.XLOOKUP(Tabuľka9[[#This Row],[IČO]],#REF!,#REF!)</f>
        <v>#REF!</v>
      </c>
    </row>
    <row r="3212" spans="1:14" hidden="1" x14ac:dyDescent="0.35">
      <c r="A3212" t="s">
        <v>125</v>
      </c>
      <c r="B3212" t="s">
        <v>170</v>
      </c>
      <c r="C3212" t="s">
        <v>13</v>
      </c>
      <c r="D3212" s="9">
        <v>3</v>
      </c>
      <c r="E3212" s="10">
        <f>IF(COUNTIF(cis_DPH!$B$2:$B$84,B3212)&gt;0,D3212*1.1,IF(COUNTIF(cis_DPH!$B$85:$B$171,B3212)&gt;0,D3212*1.2,"chyba"))</f>
        <v>3.5999999999999996</v>
      </c>
      <c r="G3212" s="16" t="e">
        <f>_xlfn.XLOOKUP(Tabuľka9[[#This Row],[položka]],#REF!,#REF!)</f>
        <v>#REF!</v>
      </c>
      <c r="H3212">
        <v>15</v>
      </c>
      <c r="I3212" s="15">
        <f>Tabuľka9[[#This Row],[Aktuálna cena v RZ s DPH]]*Tabuľka9[[#This Row],[Priemerný odber za mesiac]]</f>
        <v>53.999999999999993</v>
      </c>
      <c r="K3212" s="17" t="e">
        <f>Tabuľka9[[#This Row],[Cena za MJ s DPH]]*Tabuľka9[[#This Row],[Predpokladaný odber počas 6 mesiacov]]</f>
        <v>#REF!</v>
      </c>
      <c r="L3212" s="1">
        <v>647918</v>
      </c>
      <c r="M3212" t="e">
        <f>_xlfn.XLOOKUP(Tabuľka9[[#This Row],[IČO]],#REF!,#REF!)</f>
        <v>#REF!</v>
      </c>
      <c r="N3212" t="e">
        <f>_xlfn.XLOOKUP(Tabuľka9[[#This Row],[IČO]],#REF!,#REF!)</f>
        <v>#REF!</v>
      </c>
    </row>
    <row r="3213" spans="1:14" hidden="1" x14ac:dyDescent="0.35">
      <c r="A3213" t="s">
        <v>125</v>
      </c>
      <c r="B3213" t="s">
        <v>171</v>
      </c>
      <c r="C3213" t="s">
        <v>13</v>
      </c>
      <c r="E3213" s="10">
        <f>IF(COUNTIF(cis_DPH!$B$2:$B$84,B3213)&gt;0,D3213*1.1,IF(COUNTIF(cis_DPH!$B$85:$B$171,B3213)&gt;0,D3213*1.2,"chyba"))</f>
        <v>0</v>
      </c>
      <c r="G3213" s="16" t="e">
        <f>_xlfn.XLOOKUP(Tabuľka9[[#This Row],[položka]],#REF!,#REF!)</f>
        <v>#REF!</v>
      </c>
      <c r="I3213" s="15">
        <f>Tabuľka9[[#This Row],[Aktuálna cena v RZ s DPH]]*Tabuľka9[[#This Row],[Priemerný odber za mesiac]]</f>
        <v>0</v>
      </c>
      <c r="K3213" s="17" t="e">
        <f>Tabuľka9[[#This Row],[Cena za MJ s DPH]]*Tabuľka9[[#This Row],[Predpokladaný odber počas 6 mesiacov]]</f>
        <v>#REF!</v>
      </c>
      <c r="L3213" s="1">
        <v>647918</v>
      </c>
      <c r="M3213" t="e">
        <f>_xlfn.XLOOKUP(Tabuľka9[[#This Row],[IČO]],#REF!,#REF!)</f>
        <v>#REF!</v>
      </c>
      <c r="N3213" t="e">
        <f>_xlfn.XLOOKUP(Tabuľka9[[#This Row],[IČO]],#REF!,#REF!)</f>
        <v>#REF!</v>
      </c>
    </row>
    <row r="3214" spans="1:14" hidden="1" x14ac:dyDescent="0.35">
      <c r="A3214" t="s">
        <v>125</v>
      </c>
      <c r="B3214" t="s">
        <v>172</v>
      </c>
      <c r="C3214" t="s">
        <v>13</v>
      </c>
      <c r="E3214" s="10">
        <f>IF(COUNTIF(cis_DPH!$B$2:$B$84,B3214)&gt;0,D3214*1.1,IF(COUNTIF(cis_DPH!$B$85:$B$171,B3214)&gt;0,D3214*1.2,"chyba"))</f>
        <v>0</v>
      </c>
      <c r="G3214" s="16" t="e">
        <f>_xlfn.XLOOKUP(Tabuľka9[[#This Row],[položka]],#REF!,#REF!)</f>
        <v>#REF!</v>
      </c>
      <c r="I3214" s="15">
        <f>Tabuľka9[[#This Row],[Aktuálna cena v RZ s DPH]]*Tabuľka9[[#This Row],[Priemerný odber za mesiac]]</f>
        <v>0</v>
      </c>
      <c r="K3214" s="17" t="e">
        <f>Tabuľka9[[#This Row],[Cena za MJ s DPH]]*Tabuľka9[[#This Row],[Predpokladaný odber počas 6 mesiacov]]</f>
        <v>#REF!</v>
      </c>
      <c r="L3214" s="1">
        <v>647918</v>
      </c>
      <c r="M3214" t="e">
        <f>_xlfn.XLOOKUP(Tabuľka9[[#This Row],[IČO]],#REF!,#REF!)</f>
        <v>#REF!</v>
      </c>
      <c r="N3214" t="e">
        <f>_xlfn.XLOOKUP(Tabuľka9[[#This Row],[IČO]],#REF!,#REF!)</f>
        <v>#REF!</v>
      </c>
    </row>
    <row r="3215" spans="1:14" hidden="1" x14ac:dyDescent="0.35">
      <c r="A3215" t="s">
        <v>125</v>
      </c>
      <c r="B3215" t="s">
        <v>173</v>
      </c>
      <c r="C3215" t="s">
        <v>13</v>
      </c>
      <c r="E3215" s="10">
        <f>IF(COUNTIF(cis_DPH!$B$2:$B$84,B3215)&gt;0,D3215*1.1,IF(COUNTIF(cis_DPH!$B$85:$B$171,B3215)&gt;0,D3215*1.2,"chyba"))</f>
        <v>0</v>
      </c>
      <c r="G3215" s="16" t="e">
        <f>_xlfn.XLOOKUP(Tabuľka9[[#This Row],[položka]],#REF!,#REF!)</f>
        <v>#REF!</v>
      </c>
      <c r="I3215" s="15">
        <f>Tabuľka9[[#This Row],[Aktuálna cena v RZ s DPH]]*Tabuľka9[[#This Row],[Priemerný odber za mesiac]]</f>
        <v>0</v>
      </c>
      <c r="K3215" s="17" t="e">
        <f>Tabuľka9[[#This Row],[Cena za MJ s DPH]]*Tabuľka9[[#This Row],[Predpokladaný odber počas 6 mesiacov]]</f>
        <v>#REF!</v>
      </c>
      <c r="L3215" s="1">
        <v>647918</v>
      </c>
      <c r="M3215" t="e">
        <f>_xlfn.XLOOKUP(Tabuľka9[[#This Row],[IČO]],#REF!,#REF!)</f>
        <v>#REF!</v>
      </c>
      <c r="N3215" t="e">
        <f>_xlfn.XLOOKUP(Tabuľka9[[#This Row],[IČO]],#REF!,#REF!)</f>
        <v>#REF!</v>
      </c>
    </row>
    <row r="3216" spans="1:14" hidden="1" x14ac:dyDescent="0.35">
      <c r="A3216" t="s">
        <v>125</v>
      </c>
      <c r="B3216" t="s">
        <v>174</v>
      </c>
      <c r="C3216" t="s">
        <v>13</v>
      </c>
      <c r="E3216" s="10">
        <f>IF(COUNTIF(cis_DPH!$B$2:$B$84,B3216)&gt;0,D3216*1.1,IF(COUNTIF(cis_DPH!$B$85:$B$171,B3216)&gt;0,D3216*1.2,"chyba"))</f>
        <v>0</v>
      </c>
      <c r="G3216" s="16" t="e">
        <f>_xlfn.XLOOKUP(Tabuľka9[[#This Row],[položka]],#REF!,#REF!)</f>
        <v>#REF!</v>
      </c>
      <c r="I3216" s="15">
        <f>Tabuľka9[[#This Row],[Aktuálna cena v RZ s DPH]]*Tabuľka9[[#This Row],[Priemerný odber za mesiac]]</f>
        <v>0</v>
      </c>
      <c r="K3216" s="17" t="e">
        <f>Tabuľka9[[#This Row],[Cena za MJ s DPH]]*Tabuľka9[[#This Row],[Predpokladaný odber počas 6 mesiacov]]</f>
        <v>#REF!</v>
      </c>
      <c r="L3216" s="1">
        <v>647918</v>
      </c>
      <c r="M3216" t="e">
        <f>_xlfn.XLOOKUP(Tabuľka9[[#This Row],[IČO]],#REF!,#REF!)</f>
        <v>#REF!</v>
      </c>
      <c r="N3216" t="e">
        <f>_xlfn.XLOOKUP(Tabuľka9[[#This Row],[IČO]],#REF!,#REF!)</f>
        <v>#REF!</v>
      </c>
    </row>
    <row r="3217" spans="1:14" hidden="1" x14ac:dyDescent="0.35">
      <c r="A3217" t="s">
        <v>125</v>
      </c>
      <c r="B3217" t="s">
        <v>175</v>
      </c>
      <c r="C3217" t="s">
        <v>13</v>
      </c>
      <c r="D3217" s="9">
        <v>3.85</v>
      </c>
      <c r="E3217" s="10">
        <f>IF(COUNTIF(cis_DPH!$B$2:$B$84,B3217)&gt;0,D3217*1.1,IF(COUNTIF(cis_DPH!$B$85:$B$171,B3217)&gt;0,D3217*1.2,"chyba"))</f>
        <v>4.62</v>
      </c>
      <c r="G3217" s="16" t="e">
        <f>_xlfn.XLOOKUP(Tabuľka9[[#This Row],[položka]],#REF!,#REF!)</f>
        <v>#REF!</v>
      </c>
      <c r="H3217">
        <v>10</v>
      </c>
      <c r="I3217" s="15">
        <f>Tabuľka9[[#This Row],[Aktuálna cena v RZ s DPH]]*Tabuľka9[[#This Row],[Priemerný odber za mesiac]]</f>
        <v>46.2</v>
      </c>
      <c r="K3217" s="17" t="e">
        <f>Tabuľka9[[#This Row],[Cena za MJ s DPH]]*Tabuľka9[[#This Row],[Predpokladaný odber počas 6 mesiacov]]</f>
        <v>#REF!</v>
      </c>
      <c r="L3217" s="1">
        <v>647918</v>
      </c>
      <c r="M3217" t="e">
        <f>_xlfn.XLOOKUP(Tabuľka9[[#This Row],[IČO]],#REF!,#REF!)</f>
        <v>#REF!</v>
      </c>
      <c r="N3217" t="e">
        <f>_xlfn.XLOOKUP(Tabuľka9[[#This Row],[IČO]],#REF!,#REF!)</f>
        <v>#REF!</v>
      </c>
    </row>
    <row r="3218" spans="1:14" hidden="1" x14ac:dyDescent="0.35">
      <c r="A3218" t="s">
        <v>125</v>
      </c>
      <c r="B3218" t="s">
        <v>176</v>
      </c>
      <c r="C3218" t="s">
        <v>13</v>
      </c>
      <c r="D3218" s="9">
        <v>3.65</v>
      </c>
      <c r="E3218" s="10">
        <f>IF(COUNTIF(cis_DPH!$B$2:$B$84,B3218)&gt;0,D3218*1.1,IF(COUNTIF(cis_DPH!$B$85:$B$171,B3218)&gt;0,D3218*1.2,"chyba"))</f>
        <v>4.38</v>
      </c>
      <c r="G3218" s="16" t="e">
        <f>_xlfn.XLOOKUP(Tabuľka9[[#This Row],[položka]],#REF!,#REF!)</f>
        <v>#REF!</v>
      </c>
      <c r="H3218">
        <v>10</v>
      </c>
      <c r="I3218" s="15">
        <f>Tabuľka9[[#This Row],[Aktuálna cena v RZ s DPH]]*Tabuľka9[[#This Row],[Priemerný odber za mesiac]]</f>
        <v>43.8</v>
      </c>
      <c r="K3218" s="17" t="e">
        <f>Tabuľka9[[#This Row],[Cena za MJ s DPH]]*Tabuľka9[[#This Row],[Predpokladaný odber počas 6 mesiacov]]</f>
        <v>#REF!</v>
      </c>
      <c r="L3218" s="1">
        <v>647918</v>
      </c>
      <c r="M3218" t="e">
        <f>_xlfn.XLOOKUP(Tabuľka9[[#This Row],[IČO]],#REF!,#REF!)</f>
        <v>#REF!</v>
      </c>
      <c r="N3218" t="e">
        <f>_xlfn.XLOOKUP(Tabuľka9[[#This Row],[IČO]],#REF!,#REF!)</f>
        <v>#REF!</v>
      </c>
    </row>
    <row r="3219" spans="1:14" hidden="1" x14ac:dyDescent="0.35">
      <c r="A3219" t="s">
        <v>125</v>
      </c>
      <c r="B3219" t="s">
        <v>177</v>
      </c>
      <c r="C3219" t="s">
        <v>13</v>
      </c>
      <c r="E3219" s="10">
        <f>IF(COUNTIF(cis_DPH!$B$2:$B$84,B3219)&gt;0,D3219*1.1,IF(COUNTIF(cis_DPH!$B$85:$B$171,B3219)&gt;0,D3219*1.2,"chyba"))</f>
        <v>0</v>
      </c>
      <c r="G3219" s="16" t="e">
        <f>_xlfn.XLOOKUP(Tabuľka9[[#This Row],[položka]],#REF!,#REF!)</f>
        <v>#REF!</v>
      </c>
      <c r="I3219" s="15">
        <f>Tabuľka9[[#This Row],[Aktuálna cena v RZ s DPH]]*Tabuľka9[[#This Row],[Priemerný odber za mesiac]]</f>
        <v>0</v>
      </c>
      <c r="K3219" s="17" t="e">
        <f>Tabuľka9[[#This Row],[Cena za MJ s DPH]]*Tabuľka9[[#This Row],[Predpokladaný odber počas 6 mesiacov]]</f>
        <v>#REF!</v>
      </c>
      <c r="L3219" s="1">
        <v>647918</v>
      </c>
      <c r="M3219" t="e">
        <f>_xlfn.XLOOKUP(Tabuľka9[[#This Row],[IČO]],#REF!,#REF!)</f>
        <v>#REF!</v>
      </c>
      <c r="N3219" t="e">
        <f>_xlfn.XLOOKUP(Tabuľka9[[#This Row],[IČO]],#REF!,#REF!)</f>
        <v>#REF!</v>
      </c>
    </row>
    <row r="3220" spans="1:14" hidden="1" x14ac:dyDescent="0.35">
      <c r="A3220" t="s">
        <v>125</v>
      </c>
      <c r="B3220" t="s">
        <v>178</v>
      </c>
      <c r="C3220" t="s">
        <v>13</v>
      </c>
      <c r="E3220" s="10">
        <f>IF(COUNTIF(cis_DPH!$B$2:$B$84,B3220)&gt;0,D3220*1.1,IF(COUNTIF(cis_DPH!$B$85:$B$171,B3220)&gt;0,D3220*1.2,"chyba"))</f>
        <v>0</v>
      </c>
      <c r="G3220" s="16" t="e">
        <f>_xlfn.XLOOKUP(Tabuľka9[[#This Row],[položka]],#REF!,#REF!)</f>
        <v>#REF!</v>
      </c>
      <c r="I3220" s="15">
        <f>Tabuľka9[[#This Row],[Aktuálna cena v RZ s DPH]]*Tabuľka9[[#This Row],[Priemerný odber za mesiac]]</f>
        <v>0</v>
      </c>
      <c r="K3220" s="17" t="e">
        <f>Tabuľka9[[#This Row],[Cena za MJ s DPH]]*Tabuľka9[[#This Row],[Predpokladaný odber počas 6 mesiacov]]</f>
        <v>#REF!</v>
      </c>
      <c r="L3220" s="1">
        <v>647918</v>
      </c>
      <c r="M3220" t="e">
        <f>_xlfn.XLOOKUP(Tabuľka9[[#This Row],[IČO]],#REF!,#REF!)</f>
        <v>#REF!</v>
      </c>
      <c r="N3220" t="e">
        <f>_xlfn.XLOOKUP(Tabuľka9[[#This Row],[IČO]],#REF!,#REF!)</f>
        <v>#REF!</v>
      </c>
    </row>
    <row r="3221" spans="1:14" hidden="1" x14ac:dyDescent="0.35">
      <c r="A3221" t="s">
        <v>125</v>
      </c>
      <c r="B3221" t="s">
        <v>179</v>
      </c>
      <c r="C3221" t="s">
        <v>13</v>
      </c>
      <c r="D3221" s="9">
        <v>3.6</v>
      </c>
      <c r="E3221" s="10">
        <f>IF(COUNTIF(cis_DPH!$B$2:$B$84,B3221)&gt;0,D3221*1.1,IF(COUNTIF(cis_DPH!$B$85:$B$171,B3221)&gt;0,D3221*1.2,"chyba"))</f>
        <v>4.32</v>
      </c>
      <c r="G3221" s="16" t="e">
        <f>_xlfn.XLOOKUP(Tabuľka9[[#This Row],[položka]],#REF!,#REF!)</f>
        <v>#REF!</v>
      </c>
      <c r="H3221">
        <v>10</v>
      </c>
      <c r="I3221" s="15">
        <f>Tabuľka9[[#This Row],[Aktuálna cena v RZ s DPH]]*Tabuľka9[[#This Row],[Priemerný odber za mesiac]]</f>
        <v>43.2</v>
      </c>
      <c r="K3221" s="17" t="e">
        <f>Tabuľka9[[#This Row],[Cena za MJ s DPH]]*Tabuľka9[[#This Row],[Predpokladaný odber počas 6 mesiacov]]</f>
        <v>#REF!</v>
      </c>
      <c r="L3221" s="1">
        <v>647918</v>
      </c>
      <c r="M3221" t="e">
        <f>_xlfn.XLOOKUP(Tabuľka9[[#This Row],[IČO]],#REF!,#REF!)</f>
        <v>#REF!</v>
      </c>
      <c r="N3221" t="e">
        <f>_xlfn.XLOOKUP(Tabuľka9[[#This Row],[IČO]],#REF!,#REF!)</f>
        <v>#REF!</v>
      </c>
    </row>
    <row r="3222" spans="1:14" hidden="1" x14ac:dyDescent="0.35">
      <c r="A3222" t="s">
        <v>125</v>
      </c>
      <c r="B3222" t="s">
        <v>180</v>
      </c>
      <c r="C3222" t="s">
        <v>13</v>
      </c>
      <c r="E3222" s="10">
        <f>IF(COUNTIF(cis_DPH!$B$2:$B$84,B3222)&gt;0,D3222*1.1,IF(COUNTIF(cis_DPH!$B$85:$B$171,B3222)&gt;0,D3222*1.2,"chyba"))</f>
        <v>0</v>
      </c>
      <c r="G3222" s="16" t="e">
        <f>_xlfn.XLOOKUP(Tabuľka9[[#This Row],[položka]],#REF!,#REF!)</f>
        <v>#REF!</v>
      </c>
      <c r="I3222" s="15">
        <f>Tabuľka9[[#This Row],[Aktuálna cena v RZ s DPH]]*Tabuľka9[[#This Row],[Priemerný odber za mesiac]]</f>
        <v>0</v>
      </c>
      <c r="K3222" s="17" t="e">
        <f>Tabuľka9[[#This Row],[Cena za MJ s DPH]]*Tabuľka9[[#This Row],[Predpokladaný odber počas 6 mesiacov]]</f>
        <v>#REF!</v>
      </c>
      <c r="L3222" s="1">
        <v>647918</v>
      </c>
      <c r="M3222" t="e">
        <f>_xlfn.XLOOKUP(Tabuľka9[[#This Row],[IČO]],#REF!,#REF!)</f>
        <v>#REF!</v>
      </c>
      <c r="N3222" t="e">
        <f>_xlfn.XLOOKUP(Tabuľka9[[#This Row],[IČO]],#REF!,#REF!)</f>
        <v>#REF!</v>
      </c>
    </row>
    <row r="3223" spans="1:14" hidden="1" x14ac:dyDescent="0.35">
      <c r="A3223" t="s">
        <v>125</v>
      </c>
      <c r="B3223" t="s">
        <v>181</v>
      </c>
      <c r="C3223" t="s">
        <v>13</v>
      </c>
      <c r="E3223" s="10">
        <f>IF(COUNTIF(cis_DPH!$B$2:$B$84,B3223)&gt;0,D3223*1.1,IF(COUNTIF(cis_DPH!$B$85:$B$171,B3223)&gt;0,D3223*1.2,"chyba"))</f>
        <v>0</v>
      </c>
      <c r="G3223" s="16" t="e">
        <f>_xlfn.XLOOKUP(Tabuľka9[[#This Row],[položka]],#REF!,#REF!)</f>
        <v>#REF!</v>
      </c>
      <c r="I3223" s="15">
        <f>Tabuľka9[[#This Row],[Aktuálna cena v RZ s DPH]]*Tabuľka9[[#This Row],[Priemerný odber za mesiac]]</f>
        <v>0</v>
      </c>
      <c r="K3223" s="17" t="e">
        <f>Tabuľka9[[#This Row],[Cena za MJ s DPH]]*Tabuľka9[[#This Row],[Predpokladaný odber počas 6 mesiacov]]</f>
        <v>#REF!</v>
      </c>
      <c r="L3223" s="1">
        <v>647918</v>
      </c>
      <c r="M3223" t="e">
        <f>_xlfn.XLOOKUP(Tabuľka9[[#This Row],[IČO]],#REF!,#REF!)</f>
        <v>#REF!</v>
      </c>
      <c r="N3223" t="e">
        <f>_xlfn.XLOOKUP(Tabuľka9[[#This Row],[IČO]],#REF!,#REF!)</f>
        <v>#REF!</v>
      </c>
    </row>
    <row r="3224" spans="1:14" hidden="1" x14ac:dyDescent="0.35">
      <c r="A3224" t="s">
        <v>125</v>
      </c>
      <c r="B3224" t="s">
        <v>182</v>
      </c>
      <c r="C3224" t="s">
        <v>13</v>
      </c>
      <c r="D3224" s="9">
        <v>3.49</v>
      </c>
      <c r="E3224" s="10">
        <f>IF(COUNTIF(cis_DPH!$B$2:$B$84,B3224)&gt;0,D3224*1.1,IF(COUNTIF(cis_DPH!$B$85:$B$171,B3224)&gt;0,D3224*1.2,"chyba"))</f>
        <v>4.1879999999999997</v>
      </c>
      <c r="G3224" s="16" t="e">
        <f>_xlfn.XLOOKUP(Tabuľka9[[#This Row],[položka]],#REF!,#REF!)</f>
        <v>#REF!</v>
      </c>
      <c r="H3224">
        <v>5</v>
      </c>
      <c r="I3224" s="15">
        <f>Tabuľka9[[#This Row],[Aktuálna cena v RZ s DPH]]*Tabuľka9[[#This Row],[Priemerný odber za mesiac]]</f>
        <v>20.939999999999998</v>
      </c>
      <c r="K3224" s="17" t="e">
        <f>Tabuľka9[[#This Row],[Cena za MJ s DPH]]*Tabuľka9[[#This Row],[Predpokladaný odber počas 6 mesiacov]]</f>
        <v>#REF!</v>
      </c>
      <c r="L3224" s="1">
        <v>647918</v>
      </c>
      <c r="M3224" t="e">
        <f>_xlfn.XLOOKUP(Tabuľka9[[#This Row],[IČO]],#REF!,#REF!)</f>
        <v>#REF!</v>
      </c>
      <c r="N3224" t="e">
        <f>_xlfn.XLOOKUP(Tabuľka9[[#This Row],[IČO]],#REF!,#REF!)</f>
        <v>#REF!</v>
      </c>
    </row>
    <row r="3225" spans="1:14" hidden="1" x14ac:dyDescent="0.35">
      <c r="A3225" t="s">
        <v>125</v>
      </c>
      <c r="B3225" t="s">
        <v>183</v>
      </c>
      <c r="C3225" t="s">
        <v>13</v>
      </c>
      <c r="E3225" s="10">
        <f>IF(COUNTIF(cis_DPH!$B$2:$B$84,B3225)&gt;0,D3225*1.1,IF(COUNTIF(cis_DPH!$B$85:$B$171,B3225)&gt;0,D3225*1.2,"chyba"))</f>
        <v>0</v>
      </c>
      <c r="G3225" s="16" t="e">
        <f>_xlfn.XLOOKUP(Tabuľka9[[#This Row],[položka]],#REF!,#REF!)</f>
        <v>#REF!</v>
      </c>
      <c r="I3225" s="15">
        <f>Tabuľka9[[#This Row],[Aktuálna cena v RZ s DPH]]*Tabuľka9[[#This Row],[Priemerný odber za mesiac]]</f>
        <v>0</v>
      </c>
      <c r="K3225" s="17" t="e">
        <f>Tabuľka9[[#This Row],[Cena za MJ s DPH]]*Tabuľka9[[#This Row],[Predpokladaný odber počas 6 mesiacov]]</f>
        <v>#REF!</v>
      </c>
      <c r="L3225" s="1">
        <v>647918</v>
      </c>
      <c r="M3225" t="e">
        <f>_xlfn.XLOOKUP(Tabuľka9[[#This Row],[IČO]],#REF!,#REF!)</f>
        <v>#REF!</v>
      </c>
      <c r="N3225" t="e">
        <f>_xlfn.XLOOKUP(Tabuľka9[[#This Row],[IČO]],#REF!,#REF!)</f>
        <v>#REF!</v>
      </c>
    </row>
    <row r="3226" spans="1:14" hidden="1" x14ac:dyDescent="0.35">
      <c r="A3226" t="s">
        <v>125</v>
      </c>
      <c r="B3226" t="s">
        <v>184</v>
      </c>
      <c r="C3226" t="s">
        <v>13</v>
      </c>
      <c r="E3226" s="10">
        <f>IF(COUNTIF(cis_DPH!$B$2:$B$84,B3226)&gt;0,D3226*1.1,IF(COUNTIF(cis_DPH!$B$85:$B$171,B3226)&gt;0,D3226*1.2,"chyba"))</f>
        <v>0</v>
      </c>
      <c r="G3226" s="16" t="e">
        <f>_xlfn.XLOOKUP(Tabuľka9[[#This Row],[položka]],#REF!,#REF!)</f>
        <v>#REF!</v>
      </c>
      <c r="I3226" s="15">
        <f>Tabuľka9[[#This Row],[Aktuálna cena v RZ s DPH]]*Tabuľka9[[#This Row],[Priemerný odber za mesiac]]</f>
        <v>0</v>
      </c>
      <c r="K3226" s="17" t="e">
        <f>Tabuľka9[[#This Row],[Cena za MJ s DPH]]*Tabuľka9[[#This Row],[Predpokladaný odber počas 6 mesiacov]]</f>
        <v>#REF!</v>
      </c>
      <c r="L3226" s="1">
        <v>647918</v>
      </c>
      <c r="M3226" t="e">
        <f>_xlfn.XLOOKUP(Tabuľka9[[#This Row],[IČO]],#REF!,#REF!)</f>
        <v>#REF!</v>
      </c>
      <c r="N3226" t="e">
        <f>_xlfn.XLOOKUP(Tabuľka9[[#This Row],[IČO]],#REF!,#REF!)</f>
        <v>#REF!</v>
      </c>
    </row>
    <row r="3227" spans="1:14" hidden="1" x14ac:dyDescent="0.35">
      <c r="A3227" t="s">
        <v>125</v>
      </c>
      <c r="B3227" t="s">
        <v>185</v>
      </c>
      <c r="C3227" t="s">
        <v>13</v>
      </c>
      <c r="E3227" s="10">
        <f>IF(COUNTIF(cis_DPH!$B$2:$B$84,B3227)&gt;0,D3227*1.1,IF(COUNTIF(cis_DPH!$B$85:$B$171,B3227)&gt;0,D3227*1.2,"chyba"))</f>
        <v>0</v>
      </c>
      <c r="G3227" s="16" t="e">
        <f>_xlfn.XLOOKUP(Tabuľka9[[#This Row],[položka]],#REF!,#REF!)</f>
        <v>#REF!</v>
      </c>
      <c r="I3227" s="15">
        <f>Tabuľka9[[#This Row],[Aktuálna cena v RZ s DPH]]*Tabuľka9[[#This Row],[Priemerný odber za mesiac]]</f>
        <v>0</v>
      </c>
      <c r="K3227" s="17" t="e">
        <f>Tabuľka9[[#This Row],[Cena za MJ s DPH]]*Tabuľka9[[#This Row],[Predpokladaný odber počas 6 mesiacov]]</f>
        <v>#REF!</v>
      </c>
      <c r="L3227" s="1">
        <v>647918</v>
      </c>
      <c r="M3227" t="e">
        <f>_xlfn.XLOOKUP(Tabuľka9[[#This Row],[IČO]],#REF!,#REF!)</f>
        <v>#REF!</v>
      </c>
      <c r="N3227" t="e">
        <f>_xlfn.XLOOKUP(Tabuľka9[[#This Row],[IČO]],#REF!,#REF!)</f>
        <v>#REF!</v>
      </c>
    </row>
    <row r="3228" spans="1:14" hidden="1" x14ac:dyDescent="0.35">
      <c r="A3228" t="s">
        <v>125</v>
      </c>
      <c r="B3228" t="s">
        <v>186</v>
      </c>
      <c r="C3228" t="s">
        <v>13</v>
      </c>
      <c r="D3228" s="9">
        <v>4.0999999999999996</v>
      </c>
      <c r="E3228" s="10">
        <f>IF(COUNTIF(cis_DPH!$B$2:$B$84,B3228)&gt;0,D3228*1.1,IF(COUNTIF(cis_DPH!$B$85:$B$171,B3228)&gt;0,D3228*1.2,"chyba"))</f>
        <v>4.919999999999999</v>
      </c>
      <c r="G3228" s="16" t="e">
        <f>_xlfn.XLOOKUP(Tabuľka9[[#This Row],[položka]],#REF!,#REF!)</f>
        <v>#REF!</v>
      </c>
      <c r="H3228">
        <v>15</v>
      </c>
      <c r="I3228" s="15">
        <f>Tabuľka9[[#This Row],[Aktuálna cena v RZ s DPH]]*Tabuľka9[[#This Row],[Priemerný odber za mesiac]]</f>
        <v>73.799999999999983</v>
      </c>
      <c r="K3228" s="17" t="e">
        <f>Tabuľka9[[#This Row],[Cena za MJ s DPH]]*Tabuľka9[[#This Row],[Predpokladaný odber počas 6 mesiacov]]</f>
        <v>#REF!</v>
      </c>
      <c r="L3228" s="1">
        <v>647918</v>
      </c>
      <c r="M3228" t="e">
        <f>_xlfn.XLOOKUP(Tabuľka9[[#This Row],[IČO]],#REF!,#REF!)</f>
        <v>#REF!</v>
      </c>
      <c r="N3228" t="e">
        <f>_xlfn.XLOOKUP(Tabuľka9[[#This Row],[IČO]],#REF!,#REF!)</f>
        <v>#REF!</v>
      </c>
    </row>
    <row r="3229" spans="1:14" hidden="1" x14ac:dyDescent="0.35">
      <c r="A3229" t="s">
        <v>95</v>
      </c>
      <c r="B3229" t="s">
        <v>187</v>
      </c>
      <c r="C3229" t="s">
        <v>48</v>
      </c>
      <c r="E3229" s="10">
        <f>IF(COUNTIF(cis_DPH!$B$2:$B$84,B3229)&gt;0,D3229*1.1,IF(COUNTIF(cis_DPH!$B$85:$B$171,B3229)&gt;0,D3229*1.2,"chyba"))</f>
        <v>0</v>
      </c>
      <c r="G3229" s="16" t="e">
        <f>_xlfn.XLOOKUP(Tabuľka9[[#This Row],[položka]],#REF!,#REF!)</f>
        <v>#REF!</v>
      </c>
      <c r="I3229" s="15">
        <f>Tabuľka9[[#This Row],[Aktuálna cena v RZ s DPH]]*Tabuľka9[[#This Row],[Priemerný odber za mesiac]]</f>
        <v>0</v>
      </c>
      <c r="K3229" s="17" t="e">
        <f>Tabuľka9[[#This Row],[Cena za MJ s DPH]]*Tabuľka9[[#This Row],[Predpokladaný odber počas 6 mesiacov]]</f>
        <v>#REF!</v>
      </c>
      <c r="L3229" s="1">
        <v>647918</v>
      </c>
      <c r="M3229" t="e">
        <f>_xlfn.XLOOKUP(Tabuľka9[[#This Row],[IČO]],#REF!,#REF!)</f>
        <v>#REF!</v>
      </c>
      <c r="N3229" t="e">
        <f>_xlfn.XLOOKUP(Tabuľka9[[#This Row],[IČO]],#REF!,#REF!)</f>
        <v>#REF!</v>
      </c>
    </row>
    <row r="3230" spans="1:14" hidden="1" x14ac:dyDescent="0.35">
      <c r="A3230" t="s">
        <v>95</v>
      </c>
      <c r="B3230" t="s">
        <v>188</v>
      </c>
      <c r="C3230" t="s">
        <v>13</v>
      </c>
      <c r="E3230" s="10">
        <f>IF(COUNTIF(cis_DPH!$B$2:$B$84,B3230)&gt;0,D3230*1.1,IF(COUNTIF(cis_DPH!$B$85:$B$171,B3230)&gt;0,D3230*1.2,"chyba"))</f>
        <v>0</v>
      </c>
      <c r="G3230" s="16" t="e">
        <f>_xlfn.XLOOKUP(Tabuľka9[[#This Row],[položka]],#REF!,#REF!)</f>
        <v>#REF!</v>
      </c>
      <c r="I3230" s="15">
        <f>Tabuľka9[[#This Row],[Aktuálna cena v RZ s DPH]]*Tabuľka9[[#This Row],[Priemerný odber za mesiac]]</f>
        <v>0</v>
      </c>
      <c r="K3230" s="17" t="e">
        <f>Tabuľka9[[#This Row],[Cena za MJ s DPH]]*Tabuľka9[[#This Row],[Predpokladaný odber počas 6 mesiacov]]</f>
        <v>#REF!</v>
      </c>
      <c r="L3230" s="1">
        <v>647918</v>
      </c>
      <c r="M3230" t="e">
        <f>_xlfn.XLOOKUP(Tabuľka9[[#This Row],[IČO]],#REF!,#REF!)</f>
        <v>#REF!</v>
      </c>
      <c r="N3230" t="e">
        <f>_xlfn.XLOOKUP(Tabuľka9[[#This Row],[IČO]],#REF!,#REF!)</f>
        <v>#REF!</v>
      </c>
    </row>
    <row r="3231" spans="1:14" hidden="1" x14ac:dyDescent="0.35">
      <c r="A3231" t="s">
        <v>95</v>
      </c>
      <c r="B3231" t="s">
        <v>189</v>
      </c>
      <c r="C3231" t="s">
        <v>13</v>
      </c>
      <c r="E3231" s="10">
        <f>IF(COUNTIF(cis_DPH!$B$2:$B$84,B3231)&gt;0,D3231*1.1,IF(COUNTIF(cis_DPH!$B$85:$B$171,B3231)&gt;0,D3231*1.2,"chyba"))</f>
        <v>0</v>
      </c>
      <c r="G3231" s="16" t="e">
        <f>_xlfn.XLOOKUP(Tabuľka9[[#This Row],[položka]],#REF!,#REF!)</f>
        <v>#REF!</v>
      </c>
      <c r="I3231" s="15">
        <f>Tabuľka9[[#This Row],[Aktuálna cena v RZ s DPH]]*Tabuľka9[[#This Row],[Priemerný odber za mesiac]]</f>
        <v>0</v>
      </c>
      <c r="K3231" s="17" t="e">
        <f>Tabuľka9[[#This Row],[Cena za MJ s DPH]]*Tabuľka9[[#This Row],[Predpokladaný odber počas 6 mesiacov]]</f>
        <v>#REF!</v>
      </c>
      <c r="L3231" s="1">
        <v>647918</v>
      </c>
      <c r="M3231" t="e">
        <f>_xlfn.XLOOKUP(Tabuľka9[[#This Row],[IČO]],#REF!,#REF!)</f>
        <v>#REF!</v>
      </c>
      <c r="N3231" t="e">
        <f>_xlfn.XLOOKUP(Tabuľka9[[#This Row],[IČO]],#REF!,#REF!)</f>
        <v>#REF!</v>
      </c>
    </row>
    <row r="3232" spans="1:14" hidden="1" x14ac:dyDescent="0.35">
      <c r="A3232" t="s">
        <v>10</v>
      </c>
      <c r="B3232" t="s">
        <v>11</v>
      </c>
      <c r="C3232" t="s">
        <v>13</v>
      </c>
      <c r="E3232" s="10">
        <f>IF(COUNTIF(cis_DPH!$B$2:$B$84,B3232)&gt;0,D3232*1.1,IF(COUNTIF(cis_DPH!$B$85:$B$171,B3232)&gt;0,D3232*1.2,"chyba"))</f>
        <v>0</v>
      </c>
      <c r="G3232" s="16" t="e">
        <f>_xlfn.XLOOKUP(Tabuľka9[[#This Row],[položka]],#REF!,#REF!)</f>
        <v>#REF!</v>
      </c>
      <c r="I3232" s="15">
        <f>Tabuľka9[[#This Row],[Aktuálna cena v RZ s DPH]]*Tabuľka9[[#This Row],[Priemerný odber za mesiac]]</f>
        <v>0</v>
      </c>
      <c r="K3232" s="17" t="e">
        <f>Tabuľka9[[#This Row],[Cena za MJ s DPH]]*Tabuľka9[[#This Row],[Predpokladaný odber počas 6 mesiacov]]</f>
        <v>#REF!</v>
      </c>
      <c r="L3232" s="1">
        <v>632325</v>
      </c>
      <c r="M3232" t="e">
        <f>_xlfn.XLOOKUP(Tabuľka9[[#This Row],[IČO]],#REF!,#REF!)</f>
        <v>#REF!</v>
      </c>
      <c r="N3232" t="e">
        <f>_xlfn.XLOOKUP(Tabuľka9[[#This Row],[IČO]],#REF!,#REF!)</f>
        <v>#REF!</v>
      </c>
    </row>
    <row r="3233" spans="1:14" hidden="1" x14ac:dyDescent="0.35">
      <c r="A3233" t="s">
        <v>10</v>
      </c>
      <c r="B3233" t="s">
        <v>12</v>
      </c>
      <c r="C3233" t="s">
        <v>13</v>
      </c>
      <c r="E3233" s="10">
        <f>IF(COUNTIF(cis_DPH!$B$2:$B$84,B3233)&gt;0,D3233*1.1,IF(COUNTIF(cis_DPH!$B$85:$B$171,B3233)&gt;0,D3233*1.2,"chyba"))</f>
        <v>0</v>
      </c>
      <c r="G3233" s="16" t="e">
        <f>_xlfn.XLOOKUP(Tabuľka9[[#This Row],[položka]],#REF!,#REF!)</f>
        <v>#REF!</v>
      </c>
      <c r="I3233" s="15">
        <f>Tabuľka9[[#This Row],[Aktuálna cena v RZ s DPH]]*Tabuľka9[[#This Row],[Priemerný odber za mesiac]]</f>
        <v>0</v>
      </c>
      <c r="K3233" s="17" t="e">
        <f>Tabuľka9[[#This Row],[Cena za MJ s DPH]]*Tabuľka9[[#This Row],[Predpokladaný odber počas 6 mesiacov]]</f>
        <v>#REF!</v>
      </c>
      <c r="L3233" s="1">
        <v>632325</v>
      </c>
      <c r="M3233" t="e">
        <f>_xlfn.XLOOKUP(Tabuľka9[[#This Row],[IČO]],#REF!,#REF!)</f>
        <v>#REF!</v>
      </c>
      <c r="N3233" t="e">
        <f>_xlfn.XLOOKUP(Tabuľka9[[#This Row],[IČO]],#REF!,#REF!)</f>
        <v>#REF!</v>
      </c>
    </row>
    <row r="3234" spans="1:14" hidden="1" x14ac:dyDescent="0.35">
      <c r="A3234" t="s">
        <v>10</v>
      </c>
      <c r="B3234" t="s">
        <v>14</v>
      </c>
      <c r="C3234" t="s">
        <v>13</v>
      </c>
      <c r="D3234" s="9">
        <v>1.5</v>
      </c>
      <c r="E3234" s="10">
        <f>IF(COUNTIF(cis_DPH!$B$2:$B$84,B3234)&gt;0,D3234*1.1,IF(COUNTIF(cis_DPH!$B$85:$B$171,B3234)&gt;0,D3234*1.2,"chyba"))</f>
        <v>1.7999999999999998</v>
      </c>
      <c r="G3234" s="16" t="e">
        <f>_xlfn.XLOOKUP(Tabuľka9[[#This Row],[položka]],#REF!,#REF!)</f>
        <v>#REF!</v>
      </c>
      <c r="H3234">
        <v>80</v>
      </c>
      <c r="I3234" s="15">
        <f>Tabuľka9[[#This Row],[Aktuálna cena v RZ s DPH]]*Tabuľka9[[#This Row],[Priemerný odber za mesiac]]</f>
        <v>144</v>
      </c>
      <c r="K3234" s="17" t="e">
        <f>Tabuľka9[[#This Row],[Cena za MJ s DPH]]*Tabuľka9[[#This Row],[Predpokladaný odber počas 6 mesiacov]]</f>
        <v>#REF!</v>
      </c>
      <c r="L3234" s="1">
        <v>632325</v>
      </c>
      <c r="M3234" t="e">
        <f>_xlfn.XLOOKUP(Tabuľka9[[#This Row],[IČO]],#REF!,#REF!)</f>
        <v>#REF!</v>
      </c>
      <c r="N3234" t="e">
        <f>_xlfn.XLOOKUP(Tabuľka9[[#This Row],[IČO]],#REF!,#REF!)</f>
        <v>#REF!</v>
      </c>
    </row>
    <row r="3235" spans="1:14" hidden="1" x14ac:dyDescent="0.35">
      <c r="A3235" t="s">
        <v>10</v>
      </c>
      <c r="B3235" t="s">
        <v>15</v>
      </c>
      <c r="C3235" t="s">
        <v>13</v>
      </c>
      <c r="D3235" s="9">
        <v>0.46</v>
      </c>
      <c r="E3235" s="10">
        <f>IF(COUNTIF(cis_DPH!$B$2:$B$84,B3235)&gt;0,D3235*1.1,IF(COUNTIF(cis_DPH!$B$85:$B$171,B3235)&gt;0,D3235*1.2,"chyba"))</f>
        <v>0.50600000000000012</v>
      </c>
      <c r="G3235" s="16" t="e">
        <f>_xlfn.XLOOKUP(Tabuľka9[[#This Row],[položka]],#REF!,#REF!)</f>
        <v>#REF!</v>
      </c>
      <c r="H3235">
        <v>25</v>
      </c>
      <c r="I3235" s="15">
        <f>Tabuľka9[[#This Row],[Aktuálna cena v RZ s DPH]]*Tabuľka9[[#This Row],[Priemerný odber za mesiac]]</f>
        <v>12.650000000000002</v>
      </c>
      <c r="J3235">
        <v>80</v>
      </c>
      <c r="K3235" s="17" t="e">
        <f>Tabuľka9[[#This Row],[Cena za MJ s DPH]]*Tabuľka9[[#This Row],[Predpokladaný odber počas 6 mesiacov]]</f>
        <v>#REF!</v>
      </c>
      <c r="L3235" s="1">
        <v>632325</v>
      </c>
      <c r="M3235" t="e">
        <f>_xlfn.XLOOKUP(Tabuľka9[[#This Row],[IČO]],#REF!,#REF!)</f>
        <v>#REF!</v>
      </c>
      <c r="N3235" t="e">
        <f>_xlfn.XLOOKUP(Tabuľka9[[#This Row],[IČO]],#REF!,#REF!)</f>
        <v>#REF!</v>
      </c>
    </row>
    <row r="3236" spans="1:14" hidden="1" x14ac:dyDescent="0.35">
      <c r="A3236" t="s">
        <v>10</v>
      </c>
      <c r="B3236" t="s">
        <v>16</v>
      </c>
      <c r="C3236" t="s">
        <v>13</v>
      </c>
      <c r="E3236" s="10">
        <f>IF(COUNTIF(cis_DPH!$B$2:$B$84,B3236)&gt;0,D3236*1.1,IF(COUNTIF(cis_DPH!$B$85:$B$171,B3236)&gt;0,D3236*1.2,"chyba"))</f>
        <v>0</v>
      </c>
      <c r="G3236" s="16" t="e">
        <f>_xlfn.XLOOKUP(Tabuľka9[[#This Row],[položka]],#REF!,#REF!)</f>
        <v>#REF!</v>
      </c>
      <c r="I3236" s="15">
        <f>Tabuľka9[[#This Row],[Aktuálna cena v RZ s DPH]]*Tabuľka9[[#This Row],[Priemerný odber za mesiac]]</f>
        <v>0</v>
      </c>
      <c r="K3236" s="17" t="e">
        <f>Tabuľka9[[#This Row],[Cena za MJ s DPH]]*Tabuľka9[[#This Row],[Predpokladaný odber počas 6 mesiacov]]</f>
        <v>#REF!</v>
      </c>
      <c r="L3236" s="1">
        <v>632325</v>
      </c>
      <c r="M3236" t="e">
        <f>_xlfn.XLOOKUP(Tabuľka9[[#This Row],[IČO]],#REF!,#REF!)</f>
        <v>#REF!</v>
      </c>
      <c r="N3236" t="e">
        <f>_xlfn.XLOOKUP(Tabuľka9[[#This Row],[IČO]],#REF!,#REF!)</f>
        <v>#REF!</v>
      </c>
    </row>
    <row r="3237" spans="1:14" hidden="1" x14ac:dyDescent="0.35">
      <c r="A3237" t="s">
        <v>10</v>
      </c>
      <c r="B3237" t="s">
        <v>17</v>
      </c>
      <c r="C3237" t="s">
        <v>13</v>
      </c>
      <c r="E3237" s="10">
        <f>IF(COUNTIF(cis_DPH!$B$2:$B$84,B3237)&gt;0,D3237*1.1,IF(COUNTIF(cis_DPH!$B$85:$B$171,B3237)&gt;0,D3237*1.2,"chyba"))</f>
        <v>0</v>
      </c>
      <c r="G3237" s="16" t="e">
        <f>_xlfn.XLOOKUP(Tabuľka9[[#This Row],[položka]],#REF!,#REF!)</f>
        <v>#REF!</v>
      </c>
      <c r="I3237" s="15">
        <f>Tabuľka9[[#This Row],[Aktuálna cena v RZ s DPH]]*Tabuľka9[[#This Row],[Priemerný odber za mesiac]]</f>
        <v>0</v>
      </c>
      <c r="K3237" s="17" t="e">
        <f>Tabuľka9[[#This Row],[Cena za MJ s DPH]]*Tabuľka9[[#This Row],[Predpokladaný odber počas 6 mesiacov]]</f>
        <v>#REF!</v>
      </c>
      <c r="L3237" s="1">
        <v>632325</v>
      </c>
      <c r="M3237" t="e">
        <f>_xlfn.XLOOKUP(Tabuľka9[[#This Row],[IČO]],#REF!,#REF!)</f>
        <v>#REF!</v>
      </c>
      <c r="N3237" t="e">
        <f>_xlfn.XLOOKUP(Tabuľka9[[#This Row],[IČO]],#REF!,#REF!)</f>
        <v>#REF!</v>
      </c>
    </row>
    <row r="3238" spans="1:14" hidden="1" x14ac:dyDescent="0.35">
      <c r="A3238" t="s">
        <v>10</v>
      </c>
      <c r="B3238" t="s">
        <v>18</v>
      </c>
      <c r="C3238" t="s">
        <v>19</v>
      </c>
      <c r="D3238" s="9">
        <v>0.46</v>
      </c>
      <c r="E3238" s="10">
        <f>IF(COUNTIF(cis_DPH!$B$2:$B$84,B3238)&gt;0,D3238*1.1,IF(COUNTIF(cis_DPH!$B$85:$B$171,B3238)&gt;0,D3238*1.2,"chyba"))</f>
        <v>0.50600000000000012</v>
      </c>
      <c r="G3238" s="16" t="e">
        <f>_xlfn.XLOOKUP(Tabuľka9[[#This Row],[položka]],#REF!,#REF!)</f>
        <v>#REF!</v>
      </c>
      <c r="H3238">
        <v>30</v>
      </c>
      <c r="I3238" s="15">
        <f>Tabuľka9[[#This Row],[Aktuálna cena v RZ s DPH]]*Tabuľka9[[#This Row],[Priemerný odber za mesiac]]</f>
        <v>15.180000000000003</v>
      </c>
      <c r="K3238" s="17" t="e">
        <f>Tabuľka9[[#This Row],[Cena za MJ s DPH]]*Tabuľka9[[#This Row],[Predpokladaný odber počas 6 mesiacov]]</f>
        <v>#REF!</v>
      </c>
      <c r="L3238" s="1">
        <v>632325</v>
      </c>
      <c r="M3238" t="e">
        <f>_xlfn.XLOOKUP(Tabuľka9[[#This Row],[IČO]],#REF!,#REF!)</f>
        <v>#REF!</v>
      </c>
      <c r="N3238" t="e">
        <f>_xlfn.XLOOKUP(Tabuľka9[[#This Row],[IČO]],#REF!,#REF!)</f>
        <v>#REF!</v>
      </c>
    </row>
    <row r="3239" spans="1:14" hidden="1" x14ac:dyDescent="0.35">
      <c r="A3239" t="s">
        <v>10</v>
      </c>
      <c r="B3239" t="s">
        <v>20</v>
      </c>
      <c r="C3239" t="s">
        <v>13</v>
      </c>
      <c r="D3239" s="9">
        <v>3.11</v>
      </c>
      <c r="E3239" s="10">
        <f>IF(COUNTIF(cis_DPH!$B$2:$B$84,B3239)&gt;0,D3239*1.1,IF(COUNTIF(cis_DPH!$B$85:$B$171,B3239)&gt;0,D3239*1.2,"chyba"))</f>
        <v>3.4210000000000003</v>
      </c>
      <c r="G3239" s="16" t="e">
        <f>_xlfn.XLOOKUP(Tabuľka9[[#This Row],[položka]],#REF!,#REF!)</f>
        <v>#REF!</v>
      </c>
      <c r="H3239">
        <v>2</v>
      </c>
      <c r="I3239" s="15">
        <f>Tabuľka9[[#This Row],[Aktuálna cena v RZ s DPH]]*Tabuľka9[[#This Row],[Priemerný odber za mesiac]]</f>
        <v>6.8420000000000005</v>
      </c>
      <c r="J3239">
        <v>4</v>
      </c>
      <c r="K3239" s="17" t="e">
        <f>Tabuľka9[[#This Row],[Cena za MJ s DPH]]*Tabuľka9[[#This Row],[Predpokladaný odber počas 6 mesiacov]]</f>
        <v>#REF!</v>
      </c>
      <c r="L3239" s="1">
        <v>632325</v>
      </c>
      <c r="M3239" t="e">
        <f>_xlfn.XLOOKUP(Tabuľka9[[#This Row],[IČO]],#REF!,#REF!)</f>
        <v>#REF!</v>
      </c>
      <c r="N3239" t="e">
        <f>_xlfn.XLOOKUP(Tabuľka9[[#This Row],[IČO]],#REF!,#REF!)</f>
        <v>#REF!</v>
      </c>
    </row>
    <row r="3240" spans="1:14" hidden="1" x14ac:dyDescent="0.35">
      <c r="A3240" t="s">
        <v>10</v>
      </c>
      <c r="B3240" t="s">
        <v>21</v>
      </c>
      <c r="C3240" t="s">
        <v>13</v>
      </c>
      <c r="E3240" s="10">
        <f>IF(COUNTIF(cis_DPH!$B$2:$B$84,B3240)&gt;0,D3240*1.1,IF(COUNTIF(cis_DPH!$B$85:$B$171,B3240)&gt;0,D3240*1.2,"chyba"))</f>
        <v>0</v>
      </c>
      <c r="G3240" s="16" t="e">
        <f>_xlfn.XLOOKUP(Tabuľka9[[#This Row],[položka]],#REF!,#REF!)</f>
        <v>#REF!</v>
      </c>
      <c r="I3240" s="15">
        <f>Tabuľka9[[#This Row],[Aktuálna cena v RZ s DPH]]*Tabuľka9[[#This Row],[Priemerný odber za mesiac]]</f>
        <v>0</v>
      </c>
      <c r="K3240" s="17" t="e">
        <f>Tabuľka9[[#This Row],[Cena za MJ s DPH]]*Tabuľka9[[#This Row],[Predpokladaný odber počas 6 mesiacov]]</f>
        <v>#REF!</v>
      </c>
      <c r="L3240" s="1">
        <v>632325</v>
      </c>
      <c r="M3240" t="e">
        <f>_xlfn.XLOOKUP(Tabuľka9[[#This Row],[IČO]],#REF!,#REF!)</f>
        <v>#REF!</v>
      </c>
      <c r="N3240" t="e">
        <f>_xlfn.XLOOKUP(Tabuľka9[[#This Row],[IČO]],#REF!,#REF!)</f>
        <v>#REF!</v>
      </c>
    </row>
    <row r="3241" spans="1:14" hidden="1" x14ac:dyDescent="0.35">
      <c r="A3241" t="s">
        <v>10</v>
      </c>
      <c r="B3241" t="s">
        <v>22</v>
      </c>
      <c r="C3241" t="s">
        <v>13</v>
      </c>
      <c r="E3241" s="10">
        <f>IF(COUNTIF(cis_DPH!$B$2:$B$84,B3241)&gt;0,D3241*1.1,IF(COUNTIF(cis_DPH!$B$85:$B$171,B3241)&gt;0,D3241*1.2,"chyba"))</f>
        <v>0</v>
      </c>
      <c r="G3241" s="16" t="e">
        <f>_xlfn.XLOOKUP(Tabuľka9[[#This Row],[položka]],#REF!,#REF!)</f>
        <v>#REF!</v>
      </c>
      <c r="I3241" s="15">
        <f>Tabuľka9[[#This Row],[Aktuálna cena v RZ s DPH]]*Tabuľka9[[#This Row],[Priemerný odber za mesiac]]</f>
        <v>0</v>
      </c>
      <c r="K3241" s="17" t="e">
        <f>Tabuľka9[[#This Row],[Cena za MJ s DPH]]*Tabuľka9[[#This Row],[Predpokladaný odber počas 6 mesiacov]]</f>
        <v>#REF!</v>
      </c>
      <c r="L3241" s="1">
        <v>632325</v>
      </c>
      <c r="M3241" t="e">
        <f>_xlfn.XLOOKUP(Tabuľka9[[#This Row],[IČO]],#REF!,#REF!)</f>
        <v>#REF!</v>
      </c>
      <c r="N3241" t="e">
        <f>_xlfn.XLOOKUP(Tabuľka9[[#This Row],[IČO]],#REF!,#REF!)</f>
        <v>#REF!</v>
      </c>
    </row>
    <row r="3242" spans="1:14" hidden="1" x14ac:dyDescent="0.35">
      <c r="A3242" t="s">
        <v>10</v>
      </c>
      <c r="B3242" t="s">
        <v>23</v>
      </c>
      <c r="C3242" t="s">
        <v>13</v>
      </c>
      <c r="E3242" s="10">
        <f>IF(COUNTIF(cis_DPH!$B$2:$B$84,B3242)&gt;0,D3242*1.1,IF(COUNTIF(cis_DPH!$B$85:$B$171,B3242)&gt;0,D3242*1.2,"chyba"))</f>
        <v>0</v>
      </c>
      <c r="G3242" s="16" t="e">
        <f>_xlfn.XLOOKUP(Tabuľka9[[#This Row],[položka]],#REF!,#REF!)</f>
        <v>#REF!</v>
      </c>
      <c r="I3242" s="15">
        <f>Tabuľka9[[#This Row],[Aktuálna cena v RZ s DPH]]*Tabuľka9[[#This Row],[Priemerný odber za mesiac]]</f>
        <v>0</v>
      </c>
      <c r="K3242" s="17" t="e">
        <f>Tabuľka9[[#This Row],[Cena za MJ s DPH]]*Tabuľka9[[#This Row],[Predpokladaný odber počas 6 mesiacov]]</f>
        <v>#REF!</v>
      </c>
      <c r="L3242" s="1">
        <v>632325</v>
      </c>
      <c r="M3242" t="e">
        <f>_xlfn.XLOOKUP(Tabuľka9[[#This Row],[IČO]],#REF!,#REF!)</f>
        <v>#REF!</v>
      </c>
      <c r="N3242" t="e">
        <f>_xlfn.XLOOKUP(Tabuľka9[[#This Row],[IČO]],#REF!,#REF!)</f>
        <v>#REF!</v>
      </c>
    </row>
    <row r="3243" spans="1:14" hidden="1" x14ac:dyDescent="0.35">
      <c r="A3243" t="s">
        <v>10</v>
      </c>
      <c r="B3243" t="s">
        <v>24</v>
      </c>
      <c r="C3243" t="s">
        <v>25</v>
      </c>
      <c r="E3243" s="10">
        <f>IF(COUNTIF(cis_DPH!$B$2:$B$84,B3243)&gt;0,D3243*1.1,IF(COUNTIF(cis_DPH!$B$85:$B$171,B3243)&gt;0,D3243*1.2,"chyba"))</f>
        <v>0</v>
      </c>
      <c r="G3243" s="16" t="e">
        <f>_xlfn.XLOOKUP(Tabuľka9[[#This Row],[položka]],#REF!,#REF!)</f>
        <v>#REF!</v>
      </c>
      <c r="I3243" s="15">
        <f>Tabuľka9[[#This Row],[Aktuálna cena v RZ s DPH]]*Tabuľka9[[#This Row],[Priemerný odber za mesiac]]</f>
        <v>0</v>
      </c>
      <c r="K3243" s="17" t="e">
        <f>Tabuľka9[[#This Row],[Cena za MJ s DPH]]*Tabuľka9[[#This Row],[Predpokladaný odber počas 6 mesiacov]]</f>
        <v>#REF!</v>
      </c>
      <c r="L3243" s="1">
        <v>632325</v>
      </c>
      <c r="M3243" t="e">
        <f>_xlfn.XLOOKUP(Tabuľka9[[#This Row],[IČO]],#REF!,#REF!)</f>
        <v>#REF!</v>
      </c>
      <c r="N3243" t="e">
        <f>_xlfn.XLOOKUP(Tabuľka9[[#This Row],[IČO]],#REF!,#REF!)</f>
        <v>#REF!</v>
      </c>
    </row>
    <row r="3244" spans="1:14" hidden="1" x14ac:dyDescent="0.35">
      <c r="A3244" t="s">
        <v>10</v>
      </c>
      <c r="B3244" t="s">
        <v>26</v>
      </c>
      <c r="C3244" t="s">
        <v>13</v>
      </c>
      <c r="E3244" s="10">
        <f>IF(COUNTIF(cis_DPH!$B$2:$B$84,B3244)&gt;0,D3244*1.1,IF(COUNTIF(cis_DPH!$B$85:$B$171,B3244)&gt;0,D3244*1.2,"chyba"))</f>
        <v>0</v>
      </c>
      <c r="G3244" s="16" t="e">
        <f>_xlfn.XLOOKUP(Tabuľka9[[#This Row],[položka]],#REF!,#REF!)</f>
        <v>#REF!</v>
      </c>
      <c r="I3244" s="15">
        <f>Tabuľka9[[#This Row],[Aktuálna cena v RZ s DPH]]*Tabuľka9[[#This Row],[Priemerný odber za mesiac]]</f>
        <v>0</v>
      </c>
      <c r="K3244" s="17" t="e">
        <f>Tabuľka9[[#This Row],[Cena za MJ s DPH]]*Tabuľka9[[#This Row],[Predpokladaný odber počas 6 mesiacov]]</f>
        <v>#REF!</v>
      </c>
      <c r="L3244" s="1">
        <v>632325</v>
      </c>
      <c r="M3244" t="e">
        <f>_xlfn.XLOOKUP(Tabuľka9[[#This Row],[IČO]],#REF!,#REF!)</f>
        <v>#REF!</v>
      </c>
      <c r="N3244" t="e">
        <f>_xlfn.XLOOKUP(Tabuľka9[[#This Row],[IČO]],#REF!,#REF!)</f>
        <v>#REF!</v>
      </c>
    </row>
    <row r="3245" spans="1:14" hidden="1" x14ac:dyDescent="0.35">
      <c r="A3245" t="s">
        <v>10</v>
      </c>
      <c r="B3245" t="s">
        <v>27</v>
      </c>
      <c r="C3245" t="s">
        <v>13</v>
      </c>
      <c r="D3245" s="9">
        <v>2.17</v>
      </c>
      <c r="E3245" s="10">
        <f>IF(COUNTIF(cis_DPH!$B$2:$B$84,B3245)&gt;0,D3245*1.1,IF(COUNTIF(cis_DPH!$B$85:$B$171,B3245)&gt;0,D3245*1.2,"chyba"))</f>
        <v>2.6039999999999996</v>
      </c>
      <c r="G3245" s="16" t="e">
        <f>_xlfn.XLOOKUP(Tabuľka9[[#This Row],[položka]],#REF!,#REF!)</f>
        <v>#REF!</v>
      </c>
      <c r="H3245">
        <v>70</v>
      </c>
      <c r="I3245" s="15">
        <f>Tabuľka9[[#This Row],[Aktuálna cena v RZ s DPH]]*Tabuľka9[[#This Row],[Priemerný odber za mesiac]]</f>
        <v>182.27999999999997</v>
      </c>
      <c r="J3245">
        <v>200</v>
      </c>
      <c r="K3245" s="17" t="e">
        <f>Tabuľka9[[#This Row],[Cena za MJ s DPH]]*Tabuľka9[[#This Row],[Predpokladaný odber počas 6 mesiacov]]</f>
        <v>#REF!</v>
      </c>
      <c r="L3245" s="1">
        <v>632325</v>
      </c>
      <c r="M3245" t="e">
        <f>_xlfn.XLOOKUP(Tabuľka9[[#This Row],[IČO]],#REF!,#REF!)</f>
        <v>#REF!</v>
      </c>
      <c r="N3245" t="e">
        <f>_xlfn.XLOOKUP(Tabuľka9[[#This Row],[IČO]],#REF!,#REF!)</f>
        <v>#REF!</v>
      </c>
    </row>
    <row r="3246" spans="1:14" hidden="1" x14ac:dyDescent="0.35">
      <c r="A3246" t="s">
        <v>10</v>
      </c>
      <c r="B3246" t="s">
        <v>28</v>
      </c>
      <c r="C3246" t="s">
        <v>13</v>
      </c>
      <c r="E3246" s="10">
        <f>IF(COUNTIF(cis_DPH!$B$2:$B$84,B3246)&gt;0,D3246*1.1,IF(COUNTIF(cis_DPH!$B$85:$B$171,B3246)&gt;0,D3246*1.2,"chyba"))</f>
        <v>0</v>
      </c>
      <c r="G3246" s="16" t="e">
        <f>_xlfn.XLOOKUP(Tabuľka9[[#This Row],[položka]],#REF!,#REF!)</f>
        <v>#REF!</v>
      </c>
      <c r="I3246" s="15">
        <f>Tabuľka9[[#This Row],[Aktuálna cena v RZ s DPH]]*Tabuľka9[[#This Row],[Priemerný odber za mesiac]]</f>
        <v>0</v>
      </c>
      <c r="K3246" s="17" t="e">
        <f>Tabuľka9[[#This Row],[Cena za MJ s DPH]]*Tabuľka9[[#This Row],[Predpokladaný odber počas 6 mesiacov]]</f>
        <v>#REF!</v>
      </c>
      <c r="L3246" s="1">
        <v>632325</v>
      </c>
      <c r="M3246" t="e">
        <f>_xlfn.XLOOKUP(Tabuľka9[[#This Row],[IČO]],#REF!,#REF!)</f>
        <v>#REF!</v>
      </c>
      <c r="N3246" t="e">
        <f>_xlfn.XLOOKUP(Tabuľka9[[#This Row],[IČO]],#REF!,#REF!)</f>
        <v>#REF!</v>
      </c>
    </row>
    <row r="3247" spans="1:14" hidden="1" x14ac:dyDescent="0.35">
      <c r="A3247" t="s">
        <v>10</v>
      </c>
      <c r="B3247" t="s">
        <v>29</v>
      </c>
      <c r="C3247" t="s">
        <v>13</v>
      </c>
      <c r="D3247" s="9">
        <v>1.08</v>
      </c>
      <c r="E3247" s="10">
        <f>IF(COUNTIF(cis_DPH!$B$2:$B$84,B3247)&gt;0,D3247*1.1,IF(COUNTIF(cis_DPH!$B$85:$B$171,B3247)&gt;0,D3247*1.2,"chyba"))</f>
        <v>1.1880000000000002</v>
      </c>
      <c r="G3247" s="16" t="e">
        <f>_xlfn.XLOOKUP(Tabuľka9[[#This Row],[položka]],#REF!,#REF!)</f>
        <v>#REF!</v>
      </c>
      <c r="H3247">
        <v>120</v>
      </c>
      <c r="I3247" s="15">
        <f>Tabuľka9[[#This Row],[Aktuálna cena v RZ s DPH]]*Tabuľka9[[#This Row],[Priemerný odber za mesiac]]</f>
        <v>142.56000000000003</v>
      </c>
      <c r="J3247">
        <v>300</v>
      </c>
      <c r="K3247" s="17" t="e">
        <f>Tabuľka9[[#This Row],[Cena za MJ s DPH]]*Tabuľka9[[#This Row],[Predpokladaný odber počas 6 mesiacov]]</f>
        <v>#REF!</v>
      </c>
      <c r="L3247" s="1">
        <v>632325</v>
      </c>
      <c r="M3247" t="e">
        <f>_xlfn.XLOOKUP(Tabuľka9[[#This Row],[IČO]],#REF!,#REF!)</f>
        <v>#REF!</v>
      </c>
      <c r="N3247" t="e">
        <f>_xlfn.XLOOKUP(Tabuľka9[[#This Row],[IČO]],#REF!,#REF!)</f>
        <v>#REF!</v>
      </c>
    </row>
    <row r="3248" spans="1:14" hidden="1" x14ac:dyDescent="0.35">
      <c r="A3248" t="s">
        <v>10</v>
      </c>
      <c r="B3248" t="s">
        <v>30</v>
      </c>
      <c r="C3248" t="s">
        <v>13</v>
      </c>
      <c r="D3248" s="9">
        <v>0.69</v>
      </c>
      <c r="E3248" s="10">
        <f>IF(COUNTIF(cis_DPH!$B$2:$B$84,B3248)&gt;0,D3248*1.1,IF(COUNTIF(cis_DPH!$B$85:$B$171,B3248)&gt;0,D3248*1.2,"chyba"))</f>
        <v>0.75900000000000001</v>
      </c>
      <c r="G3248" s="16" t="e">
        <f>_xlfn.XLOOKUP(Tabuľka9[[#This Row],[položka]],#REF!,#REF!)</f>
        <v>#REF!</v>
      </c>
      <c r="H3248">
        <v>150</v>
      </c>
      <c r="I3248" s="15">
        <f>Tabuľka9[[#This Row],[Aktuálna cena v RZ s DPH]]*Tabuľka9[[#This Row],[Priemerný odber za mesiac]]</f>
        <v>113.85</v>
      </c>
      <c r="J3248">
        <v>400</v>
      </c>
      <c r="K3248" s="17" t="e">
        <f>Tabuľka9[[#This Row],[Cena za MJ s DPH]]*Tabuľka9[[#This Row],[Predpokladaný odber počas 6 mesiacov]]</f>
        <v>#REF!</v>
      </c>
      <c r="L3248" s="1">
        <v>632325</v>
      </c>
      <c r="M3248" t="e">
        <f>_xlfn.XLOOKUP(Tabuľka9[[#This Row],[IČO]],#REF!,#REF!)</f>
        <v>#REF!</v>
      </c>
      <c r="N3248" t="e">
        <f>_xlfn.XLOOKUP(Tabuľka9[[#This Row],[IČO]],#REF!,#REF!)</f>
        <v>#REF!</v>
      </c>
    </row>
    <row r="3249" spans="1:14" hidden="1" x14ac:dyDescent="0.35">
      <c r="A3249" t="s">
        <v>10</v>
      </c>
      <c r="B3249" t="s">
        <v>31</v>
      </c>
      <c r="C3249" t="s">
        <v>13</v>
      </c>
      <c r="D3249" s="9">
        <v>0.69</v>
      </c>
      <c r="E3249" s="10">
        <f>IF(COUNTIF(cis_DPH!$B$2:$B$84,B3249)&gt;0,D3249*1.1,IF(COUNTIF(cis_DPH!$B$85:$B$171,B3249)&gt;0,D3249*1.2,"chyba"))</f>
        <v>0.75900000000000001</v>
      </c>
      <c r="G3249" s="16" t="e">
        <f>_xlfn.XLOOKUP(Tabuľka9[[#This Row],[položka]],#REF!,#REF!)</f>
        <v>#REF!</v>
      </c>
      <c r="H3249">
        <v>150</v>
      </c>
      <c r="I3249" s="15">
        <f>Tabuľka9[[#This Row],[Aktuálna cena v RZ s DPH]]*Tabuľka9[[#This Row],[Priemerný odber za mesiac]]</f>
        <v>113.85</v>
      </c>
      <c r="J3249">
        <v>500</v>
      </c>
      <c r="K3249" s="17" t="e">
        <f>Tabuľka9[[#This Row],[Cena za MJ s DPH]]*Tabuľka9[[#This Row],[Predpokladaný odber počas 6 mesiacov]]</f>
        <v>#REF!</v>
      </c>
      <c r="L3249" s="1">
        <v>632325</v>
      </c>
      <c r="M3249" t="e">
        <f>_xlfn.XLOOKUP(Tabuľka9[[#This Row],[IČO]],#REF!,#REF!)</f>
        <v>#REF!</v>
      </c>
      <c r="N3249" t="e">
        <f>_xlfn.XLOOKUP(Tabuľka9[[#This Row],[IČO]],#REF!,#REF!)</f>
        <v>#REF!</v>
      </c>
    </row>
    <row r="3250" spans="1:14" hidden="1" x14ac:dyDescent="0.35">
      <c r="A3250" t="s">
        <v>10</v>
      </c>
      <c r="B3250" t="s">
        <v>32</v>
      </c>
      <c r="C3250" t="s">
        <v>19</v>
      </c>
      <c r="E3250" s="10">
        <f>IF(COUNTIF(cis_DPH!$B$2:$B$84,B3250)&gt;0,D3250*1.1,IF(COUNTIF(cis_DPH!$B$85:$B$171,B3250)&gt;0,D3250*1.2,"chyba"))</f>
        <v>0</v>
      </c>
      <c r="G3250" s="16" t="e">
        <f>_xlfn.XLOOKUP(Tabuľka9[[#This Row],[položka]],#REF!,#REF!)</f>
        <v>#REF!</v>
      </c>
      <c r="I3250" s="15">
        <f>Tabuľka9[[#This Row],[Aktuálna cena v RZ s DPH]]*Tabuľka9[[#This Row],[Priemerný odber za mesiac]]</f>
        <v>0</v>
      </c>
      <c r="K3250" s="17" t="e">
        <f>Tabuľka9[[#This Row],[Cena za MJ s DPH]]*Tabuľka9[[#This Row],[Predpokladaný odber počas 6 mesiacov]]</f>
        <v>#REF!</v>
      </c>
      <c r="L3250" s="1">
        <v>632325</v>
      </c>
      <c r="M3250" t="e">
        <f>_xlfn.XLOOKUP(Tabuľka9[[#This Row],[IČO]],#REF!,#REF!)</f>
        <v>#REF!</v>
      </c>
      <c r="N3250" t="e">
        <f>_xlfn.XLOOKUP(Tabuľka9[[#This Row],[IČO]],#REF!,#REF!)</f>
        <v>#REF!</v>
      </c>
    </row>
    <row r="3251" spans="1:14" hidden="1" x14ac:dyDescent="0.35">
      <c r="A3251" t="s">
        <v>10</v>
      </c>
      <c r="B3251" t="s">
        <v>33</v>
      </c>
      <c r="C3251" t="s">
        <v>13</v>
      </c>
      <c r="E3251" s="10">
        <f>IF(COUNTIF(cis_DPH!$B$2:$B$84,B3251)&gt;0,D3251*1.1,IF(COUNTIF(cis_DPH!$B$85:$B$171,B3251)&gt;0,D3251*1.2,"chyba"))</f>
        <v>0</v>
      </c>
      <c r="G3251" s="16" t="e">
        <f>_xlfn.XLOOKUP(Tabuľka9[[#This Row],[položka]],#REF!,#REF!)</f>
        <v>#REF!</v>
      </c>
      <c r="I3251" s="15">
        <f>Tabuľka9[[#This Row],[Aktuálna cena v RZ s DPH]]*Tabuľka9[[#This Row],[Priemerný odber za mesiac]]</f>
        <v>0</v>
      </c>
      <c r="K3251" s="17" t="e">
        <f>Tabuľka9[[#This Row],[Cena za MJ s DPH]]*Tabuľka9[[#This Row],[Predpokladaný odber počas 6 mesiacov]]</f>
        <v>#REF!</v>
      </c>
      <c r="L3251" s="1">
        <v>632325</v>
      </c>
      <c r="M3251" t="e">
        <f>_xlfn.XLOOKUP(Tabuľka9[[#This Row],[IČO]],#REF!,#REF!)</f>
        <v>#REF!</v>
      </c>
      <c r="N3251" t="e">
        <f>_xlfn.XLOOKUP(Tabuľka9[[#This Row],[IČO]],#REF!,#REF!)</f>
        <v>#REF!</v>
      </c>
    </row>
    <row r="3252" spans="1:14" hidden="1" x14ac:dyDescent="0.35">
      <c r="A3252" t="s">
        <v>10</v>
      </c>
      <c r="B3252" t="s">
        <v>34</v>
      </c>
      <c r="C3252" t="s">
        <v>13</v>
      </c>
      <c r="E3252" s="10">
        <f>IF(COUNTIF(cis_DPH!$B$2:$B$84,B3252)&gt;0,D3252*1.1,IF(COUNTIF(cis_DPH!$B$85:$B$171,B3252)&gt;0,D3252*1.2,"chyba"))</f>
        <v>0</v>
      </c>
      <c r="G3252" s="16" t="e">
        <f>_xlfn.XLOOKUP(Tabuľka9[[#This Row],[položka]],#REF!,#REF!)</f>
        <v>#REF!</v>
      </c>
      <c r="I3252" s="15">
        <f>Tabuľka9[[#This Row],[Aktuálna cena v RZ s DPH]]*Tabuľka9[[#This Row],[Priemerný odber za mesiac]]</f>
        <v>0</v>
      </c>
      <c r="K3252" s="17" t="e">
        <f>Tabuľka9[[#This Row],[Cena za MJ s DPH]]*Tabuľka9[[#This Row],[Predpokladaný odber počas 6 mesiacov]]</f>
        <v>#REF!</v>
      </c>
      <c r="L3252" s="1">
        <v>632325</v>
      </c>
      <c r="M3252" t="e">
        <f>_xlfn.XLOOKUP(Tabuľka9[[#This Row],[IČO]],#REF!,#REF!)</f>
        <v>#REF!</v>
      </c>
      <c r="N3252" t="e">
        <f>_xlfn.XLOOKUP(Tabuľka9[[#This Row],[IČO]],#REF!,#REF!)</f>
        <v>#REF!</v>
      </c>
    </row>
    <row r="3253" spans="1:14" hidden="1" x14ac:dyDescent="0.35">
      <c r="A3253" t="s">
        <v>10</v>
      </c>
      <c r="B3253" t="s">
        <v>35</v>
      </c>
      <c r="C3253" t="s">
        <v>13</v>
      </c>
      <c r="D3253" s="9">
        <v>0.6</v>
      </c>
      <c r="E3253" s="10">
        <f>IF(COUNTIF(cis_DPH!$B$2:$B$84,B3253)&gt;0,D3253*1.1,IF(COUNTIF(cis_DPH!$B$85:$B$171,B3253)&gt;0,D3253*1.2,"chyba"))</f>
        <v>0.66</v>
      </c>
      <c r="G3253" s="16" t="e">
        <f>_xlfn.XLOOKUP(Tabuľka9[[#This Row],[položka]],#REF!,#REF!)</f>
        <v>#REF!</v>
      </c>
      <c r="H3253">
        <v>35</v>
      </c>
      <c r="I3253" s="15">
        <f>Tabuľka9[[#This Row],[Aktuálna cena v RZ s DPH]]*Tabuľka9[[#This Row],[Priemerný odber za mesiac]]</f>
        <v>23.1</v>
      </c>
      <c r="J3253">
        <v>100</v>
      </c>
      <c r="K3253" s="17" t="e">
        <f>Tabuľka9[[#This Row],[Cena za MJ s DPH]]*Tabuľka9[[#This Row],[Predpokladaný odber počas 6 mesiacov]]</f>
        <v>#REF!</v>
      </c>
      <c r="L3253" s="1">
        <v>632325</v>
      </c>
      <c r="M3253" t="e">
        <f>_xlfn.XLOOKUP(Tabuľka9[[#This Row],[IČO]],#REF!,#REF!)</f>
        <v>#REF!</v>
      </c>
      <c r="N3253" t="e">
        <f>_xlfn.XLOOKUP(Tabuľka9[[#This Row],[IČO]],#REF!,#REF!)</f>
        <v>#REF!</v>
      </c>
    </row>
    <row r="3254" spans="1:14" hidden="1" x14ac:dyDescent="0.35">
      <c r="A3254" t="s">
        <v>10</v>
      </c>
      <c r="B3254" t="s">
        <v>36</v>
      </c>
      <c r="C3254" t="s">
        <v>13</v>
      </c>
      <c r="E3254" s="10">
        <f>IF(COUNTIF(cis_DPH!$B$2:$B$84,B3254)&gt;0,D3254*1.1,IF(COUNTIF(cis_DPH!$B$85:$B$171,B3254)&gt;0,D3254*1.2,"chyba"))</f>
        <v>0</v>
      </c>
      <c r="G3254" s="16" t="e">
        <f>_xlfn.XLOOKUP(Tabuľka9[[#This Row],[položka]],#REF!,#REF!)</f>
        <v>#REF!</v>
      </c>
      <c r="I3254" s="15">
        <f>Tabuľka9[[#This Row],[Aktuálna cena v RZ s DPH]]*Tabuľka9[[#This Row],[Priemerný odber za mesiac]]</f>
        <v>0</v>
      </c>
      <c r="K3254" s="17" t="e">
        <f>Tabuľka9[[#This Row],[Cena za MJ s DPH]]*Tabuľka9[[#This Row],[Predpokladaný odber počas 6 mesiacov]]</f>
        <v>#REF!</v>
      </c>
      <c r="L3254" s="1">
        <v>632325</v>
      </c>
      <c r="M3254" t="e">
        <f>_xlfn.XLOOKUP(Tabuľka9[[#This Row],[IČO]],#REF!,#REF!)</f>
        <v>#REF!</v>
      </c>
      <c r="N3254" t="e">
        <f>_xlfn.XLOOKUP(Tabuľka9[[#This Row],[IČO]],#REF!,#REF!)</f>
        <v>#REF!</v>
      </c>
    </row>
    <row r="3255" spans="1:14" hidden="1" x14ac:dyDescent="0.35">
      <c r="A3255" t="s">
        <v>10</v>
      </c>
      <c r="B3255" t="s">
        <v>37</v>
      </c>
      <c r="C3255" t="s">
        <v>13</v>
      </c>
      <c r="E3255" s="10">
        <f>IF(COUNTIF(cis_DPH!$B$2:$B$84,B3255)&gt;0,D3255*1.1,IF(COUNTIF(cis_DPH!$B$85:$B$171,B3255)&gt;0,D3255*1.2,"chyba"))</f>
        <v>0</v>
      </c>
      <c r="G3255" s="16" t="e">
        <f>_xlfn.XLOOKUP(Tabuľka9[[#This Row],[položka]],#REF!,#REF!)</f>
        <v>#REF!</v>
      </c>
      <c r="I3255" s="15">
        <f>Tabuľka9[[#This Row],[Aktuálna cena v RZ s DPH]]*Tabuľka9[[#This Row],[Priemerný odber za mesiac]]</f>
        <v>0</v>
      </c>
      <c r="K3255" s="17" t="e">
        <f>Tabuľka9[[#This Row],[Cena za MJ s DPH]]*Tabuľka9[[#This Row],[Predpokladaný odber počas 6 mesiacov]]</f>
        <v>#REF!</v>
      </c>
      <c r="L3255" s="1">
        <v>632325</v>
      </c>
      <c r="M3255" t="e">
        <f>_xlfn.XLOOKUP(Tabuľka9[[#This Row],[IČO]],#REF!,#REF!)</f>
        <v>#REF!</v>
      </c>
      <c r="N3255" t="e">
        <f>_xlfn.XLOOKUP(Tabuľka9[[#This Row],[IČO]],#REF!,#REF!)</f>
        <v>#REF!</v>
      </c>
    </row>
    <row r="3256" spans="1:14" hidden="1" x14ac:dyDescent="0.35">
      <c r="A3256" t="s">
        <v>10</v>
      </c>
      <c r="B3256" t="s">
        <v>38</v>
      </c>
      <c r="C3256" t="s">
        <v>13</v>
      </c>
      <c r="E3256" s="10">
        <f>IF(COUNTIF(cis_DPH!$B$2:$B$84,B3256)&gt;0,D3256*1.1,IF(COUNTIF(cis_DPH!$B$85:$B$171,B3256)&gt;0,D3256*1.2,"chyba"))</f>
        <v>0</v>
      </c>
      <c r="G3256" s="16" t="e">
        <f>_xlfn.XLOOKUP(Tabuľka9[[#This Row],[položka]],#REF!,#REF!)</f>
        <v>#REF!</v>
      </c>
      <c r="I3256" s="15">
        <f>Tabuľka9[[#This Row],[Aktuálna cena v RZ s DPH]]*Tabuľka9[[#This Row],[Priemerný odber za mesiac]]</f>
        <v>0</v>
      </c>
      <c r="K3256" s="17" t="e">
        <f>Tabuľka9[[#This Row],[Cena za MJ s DPH]]*Tabuľka9[[#This Row],[Predpokladaný odber počas 6 mesiacov]]</f>
        <v>#REF!</v>
      </c>
      <c r="L3256" s="1">
        <v>632325</v>
      </c>
      <c r="M3256" t="e">
        <f>_xlfn.XLOOKUP(Tabuľka9[[#This Row],[IČO]],#REF!,#REF!)</f>
        <v>#REF!</v>
      </c>
      <c r="N3256" t="e">
        <f>_xlfn.XLOOKUP(Tabuľka9[[#This Row],[IČO]],#REF!,#REF!)</f>
        <v>#REF!</v>
      </c>
    </row>
    <row r="3257" spans="1:14" hidden="1" x14ac:dyDescent="0.35">
      <c r="A3257" t="s">
        <v>10</v>
      </c>
      <c r="B3257" t="s">
        <v>39</v>
      </c>
      <c r="C3257" t="s">
        <v>13</v>
      </c>
      <c r="E3257" s="10">
        <f>IF(COUNTIF(cis_DPH!$B$2:$B$84,B3257)&gt;0,D3257*1.1,IF(COUNTIF(cis_DPH!$B$85:$B$171,B3257)&gt;0,D3257*1.2,"chyba"))</f>
        <v>0</v>
      </c>
      <c r="G3257" s="16" t="e">
        <f>_xlfn.XLOOKUP(Tabuľka9[[#This Row],[položka]],#REF!,#REF!)</f>
        <v>#REF!</v>
      </c>
      <c r="I3257" s="15">
        <f>Tabuľka9[[#This Row],[Aktuálna cena v RZ s DPH]]*Tabuľka9[[#This Row],[Priemerný odber za mesiac]]</f>
        <v>0</v>
      </c>
      <c r="K3257" s="17" t="e">
        <f>Tabuľka9[[#This Row],[Cena za MJ s DPH]]*Tabuľka9[[#This Row],[Predpokladaný odber počas 6 mesiacov]]</f>
        <v>#REF!</v>
      </c>
      <c r="L3257" s="1">
        <v>632325</v>
      </c>
      <c r="M3257" t="e">
        <f>_xlfn.XLOOKUP(Tabuľka9[[#This Row],[IČO]],#REF!,#REF!)</f>
        <v>#REF!</v>
      </c>
      <c r="N3257" t="e">
        <f>_xlfn.XLOOKUP(Tabuľka9[[#This Row],[IČO]],#REF!,#REF!)</f>
        <v>#REF!</v>
      </c>
    </row>
    <row r="3258" spans="1:14" hidden="1" x14ac:dyDescent="0.35">
      <c r="A3258" t="s">
        <v>10</v>
      </c>
      <c r="B3258" t="s">
        <v>40</v>
      </c>
      <c r="C3258" t="s">
        <v>13</v>
      </c>
      <c r="E3258" s="10">
        <f>IF(COUNTIF(cis_DPH!$B$2:$B$84,B3258)&gt;0,D3258*1.1,IF(COUNTIF(cis_DPH!$B$85:$B$171,B3258)&gt;0,D3258*1.2,"chyba"))</f>
        <v>0</v>
      </c>
      <c r="G3258" s="16" t="e">
        <f>_xlfn.XLOOKUP(Tabuľka9[[#This Row],[položka]],#REF!,#REF!)</f>
        <v>#REF!</v>
      </c>
      <c r="I3258" s="15">
        <f>Tabuľka9[[#This Row],[Aktuálna cena v RZ s DPH]]*Tabuľka9[[#This Row],[Priemerný odber za mesiac]]</f>
        <v>0</v>
      </c>
      <c r="K3258" s="17" t="e">
        <f>Tabuľka9[[#This Row],[Cena za MJ s DPH]]*Tabuľka9[[#This Row],[Predpokladaný odber počas 6 mesiacov]]</f>
        <v>#REF!</v>
      </c>
      <c r="L3258" s="1">
        <v>632325</v>
      </c>
      <c r="M3258" t="e">
        <f>_xlfn.XLOOKUP(Tabuľka9[[#This Row],[IČO]],#REF!,#REF!)</f>
        <v>#REF!</v>
      </c>
      <c r="N3258" t="e">
        <f>_xlfn.XLOOKUP(Tabuľka9[[#This Row],[IČO]],#REF!,#REF!)</f>
        <v>#REF!</v>
      </c>
    </row>
    <row r="3259" spans="1:14" hidden="1" x14ac:dyDescent="0.35">
      <c r="A3259" t="s">
        <v>10</v>
      </c>
      <c r="B3259" t="s">
        <v>41</v>
      </c>
      <c r="C3259" t="s">
        <v>13</v>
      </c>
      <c r="E3259" s="10">
        <f>IF(COUNTIF(cis_DPH!$B$2:$B$84,B3259)&gt;0,D3259*1.1,IF(COUNTIF(cis_DPH!$B$85:$B$171,B3259)&gt;0,D3259*1.2,"chyba"))</f>
        <v>0</v>
      </c>
      <c r="G3259" s="16" t="e">
        <f>_xlfn.XLOOKUP(Tabuľka9[[#This Row],[položka]],#REF!,#REF!)</f>
        <v>#REF!</v>
      </c>
      <c r="I3259" s="15">
        <f>Tabuľka9[[#This Row],[Aktuálna cena v RZ s DPH]]*Tabuľka9[[#This Row],[Priemerný odber za mesiac]]</f>
        <v>0</v>
      </c>
      <c r="K3259" s="17" t="e">
        <f>Tabuľka9[[#This Row],[Cena za MJ s DPH]]*Tabuľka9[[#This Row],[Predpokladaný odber počas 6 mesiacov]]</f>
        <v>#REF!</v>
      </c>
      <c r="L3259" s="1">
        <v>632325</v>
      </c>
      <c r="M3259" t="e">
        <f>_xlfn.XLOOKUP(Tabuľka9[[#This Row],[IČO]],#REF!,#REF!)</f>
        <v>#REF!</v>
      </c>
      <c r="N3259" t="e">
        <f>_xlfn.XLOOKUP(Tabuľka9[[#This Row],[IČO]],#REF!,#REF!)</f>
        <v>#REF!</v>
      </c>
    </row>
    <row r="3260" spans="1:14" hidden="1" x14ac:dyDescent="0.35">
      <c r="A3260" t="s">
        <v>10</v>
      </c>
      <c r="B3260" t="s">
        <v>42</v>
      </c>
      <c r="C3260" t="s">
        <v>19</v>
      </c>
      <c r="E3260" s="10">
        <f>IF(COUNTIF(cis_DPH!$B$2:$B$84,B3260)&gt;0,D3260*1.1,IF(COUNTIF(cis_DPH!$B$85:$B$171,B3260)&gt;0,D3260*1.2,"chyba"))</f>
        <v>0</v>
      </c>
      <c r="G3260" s="16" t="e">
        <f>_xlfn.XLOOKUP(Tabuľka9[[#This Row],[položka]],#REF!,#REF!)</f>
        <v>#REF!</v>
      </c>
      <c r="I3260" s="15">
        <f>Tabuľka9[[#This Row],[Aktuálna cena v RZ s DPH]]*Tabuľka9[[#This Row],[Priemerný odber za mesiac]]</f>
        <v>0</v>
      </c>
      <c r="K3260" s="17" t="e">
        <f>Tabuľka9[[#This Row],[Cena za MJ s DPH]]*Tabuľka9[[#This Row],[Predpokladaný odber počas 6 mesiacov]]</f>
        <v>#REF!</v>
      </c>
      <c r="L3260" s="1">
        <v>632325</v>
      </c>
      <c r="M3260" t="e">
        <f>_xlfn.XLOOKUP(Tabuľka9[[#This Row],[IČO]],#REF!,#REF!)</f>
        <v>#REF!</v>
      </c>
      <c r="N3260" t="e">
        <f>_xlfn.XLOOKUP(Tabuľka9[[#This Row],[IČO]],#REF!,#REF!)</f>
        <v>#REF!</v>
      </c>
    </row>
    <row r="3261" spans="1:14" hidden="1" x14ac:dyDescent="0.35">
      <c r="A3261" t="s">
        <v>10</v>
      </c>
      <c r="B3261" t="s">
        <v>43</v>
      </c>
      <c r="C3261" t="s">
        <v>13</v>
      </c>
      <c r="D3261" s="9">
        <v>2</v>
      </c>
      <c r="E3261" s="10">
        <f>IF(COUNTIF(cis_DPH!$B$2:$B$84,B3261)&gt;0,D3261*1.1,IF(COUNTIF(cis_DPH!$B$85:$B$171,B3261)&gt;0,D3261*1.2,"chyba"))</f>
        <v>2.4</v>
      </c>
      <c r="G3261" s="16" t="e">
        <f>_xlfn.XLOOKUP(Tabuľka9[[#This Row],[položka]],#REF!,#REF!)</f>
        <v>#REF!</v>
      </c>
      <c r="H3261">
        <v>50</v>
      </c>
      <c r="I3261" s="15">
        <f>Tabuľka9[[#This Row],[Aktuálna cena v RZ s DPH]]*Tabuľka9[[#This Row],[Priemerný odber za mesiac]]</f>
        <v>120</v>
      </c>
      <c r="J3261">
        <v>100</v>
      </c>
      <c r="K3261" s="17" t="e">
        <f>Tabuľka9[[#This Row],[Cena za MJ s DPH]]*Tabuľka9[[#This Row],[Predpokladaný odber počas 6 mesiacov]]</f>
        <v>#REF!</v>
      </c>
      <c r="L3261" s="1">
        <v>632325</v>
      </c>
      <c r="M3261" t="e">
        <f>_xlfn.XLOOKUP(Tabuľka9[[#This Row],[IČO]],#REF!,#REF!)</f>
        <v>#REF!</v>
      </c>
      <c r="N3261" t="e">
        <f>_xlfn.XLOOKUP(Tabuľka9[[#This Row],[IČO]],#REF!,#REF!)</f>
        <v>#REF!</v>
      </c>
    </row>
    <row r="3262" spans="1:14" hidden="1" x14ac:dyDescent="0.35">
      <c r="A3262" t="s">
        <v>10</v>
      </c>
      <c r="B3262" t="s">
        <v>44</v>
      </c>
      <c r="C3262" t="s">
        <v>13</v>
      </c>
      <c r="D3262" s="9">
        <v>0.79</v>
      </c>
      <c r="E3262" s="10">
        <f>IF(COUNTIF(cis_DPH!$B$2:$B$84,B3262)&gt;0,D3262*1.1,IF(COUNTIF(cis_DPH!$B$85:$B$171,B3262)&gt;0,D3262*1.2,"chyba"))</f>
        <v>0.94799999999999995</v>
      </c>
      <c r="G3262" s="16" t="e">
        <f>_xlfn.XLOOKUP(Tabuľka9[[#This Row],[položka]],#REF!,#REF!)</f>
        <v>#REF!</v>
      </c>
      <c r="H3262">
        <v>100</v>
      </c>
      <c r="I3262" s="15">
        <f>Tabuľka9[[#This Row],[Aktuálna cena v RZ s DPH]]*Tabuľka9[[#This Row],[Priemerný odber za mesiac]]</f>
        <v>94.8</v>
      </c>
      <c r="J3262">
        <v>200</v>
      </c>
      <c r="K3262" s="17" t="e">
        <f>Tabuľka9[[#This Row],[Cena za MJ s DPH]]*Tabuľka9[[#This Row],[Predpokladaný odber počas 6 mesiacov]]</f>
        <v>#REF!</v>
      </c>
      <c r="L3262" s="1">
        <v>632325</v>
      </c>
      <c r="M3262" t="e">
        <f>_xlfn.XLOOKUP(Tabuľka9[[#This Row],[IČO]],#REF!,#REF!)</f>
        <v>#REF!</v>
      </c>
      <c r="N3262" t="e">
        <f>_xlfn.XLOOKUP(Tabuľka9[[#This Row],[IČO]],#REF!,#REF!)</f>
        <v>#REF!</v>
      </c>
    </row>
    <row r="3263" spans="1:14" hidden="1" x14ac:dyDescent="0.35">
      <c r="A3263" t="s">
        <v>10</v>
      </c>
      <c r="B3263" t="s">
        <v>45</v>
      </c>
      <c r="C3263" t="s">
        <v>13</v>
      </c>
      <c r="E3263" s="10">
        <f>IF(COUNTIF(cis_DPH!$B$2:$B$84,B3263)&gt;0,D3263*1.1,IF(COUNTIF(cis_DPH!$B$85:$B$171,B3263)&gt;0,D3263*1.2,"chyba"))</f>
        <v>0</v>
      </c>
      <c r="G3263" s="16" t="e">
        <f>_xlfn.XLOOKUP(Tabuľka9[[#This Row],[položka]],#REF!,#REF!)</f>
        <v>#REF!</v>
      </c>
      <c r="I3263" s="15">
        <f>Tabuľka9[[#This Row],[Aktuálna cena v RZ s DPH]]*Tabuľka9[[#This Row],[Priemerný odber za mesiac]]</f>
        <v>0</v>
      </c>
      <c r="K3263" s="17" t="e">
        <f>Tabuľka9[[#This Row],[Cena za MJ s DPH]]*Tabuľka9[[#This Row],[Predpokladaný odber počas 6 mesiacov]]</f>
        <v>#REF!</v>
      </c>
      <c r="L3263" s="1">
        <v>632325</v>
      </c>
      <c r="M3263" t="e">
        <f>_xlfn.XLOOKUP(Tabuľka9[[#This Row],[IČO]],#REF!,#REF!)</f>
        <v>#REF!</v>
      </c>
      <c r="N3263" t="e">
        <f>_xlfn.XLOOKUP(Tabuľka9[[#This Row],[IČO]],#REF!,#REF!)</f>
        <v>#REF!</v>
      </c>
    </row>
    <row r="3264" spans="1:14" hidden="1" x14ac:dyDescent="0.35">
      <c r="A3264" t="s">
        <v>10</v>
      </c>
      <c r="B3264" t="s">
        <v>46</v>
      </c>
      <c r="C3264" t="s">
        <v>13</v>
      </c>
      <c r="D3264" s="9">
        <v>0.5</v>
      </c>
      <c r="E3264" s="10">
        <f>IF(COUNTIF(cis_DPH!$B$2:$B$84,B3264)&gt;0,D3264*1.1,IF(COUNTIF(cis_DPH!$B$85:$B$171,B3264)&gt;0,D3264*1.2,"chyba"))</f>
        <v>0.6</v>
      </c>
      <c r="G3264" s="16" t="e">
        <f>_xlfn.XLOOKUP(Tabuľka9[[#This Row],[položka]],#REF!,#REF!)</f>
        <v>#REF!</v>
      </c>
      <c r="H3264">
        <v>5</v>
      </c>
      <c r="I3264" s="15">
        <f>Tabuľka9[[#This Row],[Aktuálna cena v RZ s DPH]]*Tabuľka9[[#This Row],[Priemerný odber za mesiac]]</f>
        <v>3</v>
      </c>
      <c r="K3264" s="17" t="e">
        <f>Tabuľka9[[#This Row],[Cena za MJ s DPH]]*Tabuľka9[[#This Row],[Predpokladaný odber počas 6 mesiacov]]</f>
        <v>#REF!</v>
      </c>
      <c r="L3264" s="1">
        <v>632325</v>
      </c>
      <c r="M3264" t="e">
        <f>_xlfn.XLOOKUP(Tabuľka9[[#This Row],[IČO]],#REF!,#REF!)</f>
        <v>#REF!</v>
      </c>
      <c r="N3264" t="e">
        <f>_xlfn.XLOOKUP(Tabuľka9[[#This Row],[IČO]],#REF!,#REF!)</f>
        <v>#REF!</v>
      </c>
    </row>
    <row r="3265" spans="1:14" hidden="1" x14ac:dyDescent="0.35">
      <c r="A3265" t="s">
        <v>10</v>
      </c>
      <c r="B3265" t="s">
        <v>47</v>
      </c>
      <c r="C3265" t="s">
        <v>48</v>
      </c>
      <c r="E3265" s="10">
        <f>IF(COUNTIF(cis_DPH!$B$2:$B$84,B3265)&gt;0,D3265*1.1,IF(COUNTIF(cis_DPH!$B$85:$B$171,B3265)&gt;0,D3265*1.2,"chyba"))</f>
        <v>0</v>
      </c>
      <c r="G3265" s="16" t="e">
        <f>_xlfn.XLOOKUP(Tabuľka9[[#This Row],[položka]],#REF!,#REF!)</f>
        <v>#REF!</v>
      </c>
      <c r="I3265" s="15">
        <f>Tabuľka9[[#This Row],[Aktuálna cena v RZ s DPH]]*Tabuľka9[[#This Row],[Priemerný odber za mesiac]]</f>
        <v>0</v>
      </c>
      <c r="K3265" s="17" t="e">
        <f>Tabuľka9[[#This Row],[Cena za MJ s DPH]]*Tabuľka9[[#This Row],[Predpokladaný odber počas 6 mesiacov]]</f>
        <v>#REF!</v>
      </c>
      <c r="L3265" s="1">
        <v>632325</v>
      </c>
      <c r="M3265" t="e">
        <f>_xlfn.XLOOKUP(Tabuľka9[[#This Row],[IČO]],#REF!,#REF!)</f>
        <v>#REF!</v>
      </c>
      <c r="N3265" t="e">
        <f>_xlfn.XLOOKUP(Tabuľka9[[#This Row],[IČO]],#REF!,#REF!)</f>
        <v>#REF!</v>
      </c>
    </row>
    <row r="3266" spans="1:14" hidden="1" x14ac:dyDescent="0.35">
      <c r="A3266" t="s">
        <v>10</v>
      </c>
      <c r="B3266" t="s">
        <v>49</v>
      </c>
      <c r="C3266" t="s">
        <v>48</v>
      </c>
      <c r="E3266" s="10">
        <f>IF(COUNTIF(cis_DPH!$B$2:$B$84,B3266)&gt;0,D3266*1.1,IF(COUNTIF(cis_DPH!$B$85:$B$171,B3266)&gt;0,D3266*1.2,"chyba"))</f>
        <v>0</v>
      </c>
      <c r="G3266" s="16" t="e">
        <f>_xlfn.XLOOKUP(Tabuľka9[[#This Row],[položka]],#REF!,#REF!)</f>
        <v>#REF!</v>
      </c>
      <c r="I3266" s="15">
        <f>Tabuľka9[[#This Row],[Aktuálna cena v RZ s DPH]]*Tabuľka9[[#This Row],[Priemerný odber za mesiac]]</f>
        <v>0</v>
      </c>
      <c r="K3266" s="17" t="e">
        <f>Tabuľka9[[#This Row],[Cena za MJ s DPH]]*Tabuľka9[[#This Row],[Predpokladaný odber počas 6 mesiacov]]</f>
        <v>#REF!</v>
      </c>
      <c r="L3266" s="1">
        <v>632325</v>
      </c>
      <c r="M3266" t="e">
        <f>_xlfn.XLOOKUP(Tabuľka9[[#This Row],[IČO]],#REF!,#REF!)</f>
        <v>#REF!</v>
      </c>
      <c r="N3266" t="e">
        <f>_xlfn.XLOOKUP(Tabuľka9[[#This Row],[IČO]],#REF!,#REF!)</f>
        <v>#REF!</v>
      </c>
    </row>
    <row r="3267" spans="1:14" hidden="1" x14ac:dyDescent="0.35">
      <c r="A3267" t="s">
        <v>10</v>
      </c>
      <c r="B3267" t="s">
        <v>50</v>
      </c>
      <c r="C3267" t="s">
        <v>13</v>
      </c>
      <c r="E3267" s="10">
        <f>IF(COUNTIF(cis_DPH!$B$2:$B$84,B3267)&gt;0,D3267*1.1,IF(COUNTIF(cis_DPH!$B$85:$B$171,B3267)&gt;0,D3267*1.2,"chyba"))</f>
        <v>0</v>
      </c>
      <c r="G3267" s="16" t="e">
        <f>_xlfn.XLOOKUP(Tabuľka9[[#This Row],[položka]],#REF!,#REF!)</f>
        <v>#REF!</v>
      </c>
      <c r="I3267" s="15">
        <f>Tabuľka9[[#This Row],[Aktuálna cena v RZ s DPH]]*Tabuľka9[[#This Row],[Priemerný odber za mesiac]]</f>
        <v>0</v>
      </c>
      <c r="K3267" s="17" t="e">
        <f>Tabuľka9[[#This Row],[Cena za MJ s DPH]]*Tabuľka9[[#This Row],[Predpokladaný odber počas 6 mesiacov]]</f>
        <v>#REF!</v>
      </c>
      <c r="L3267" s="1">
        <v>632325</v>
      </c>
      <c r="M3267" t="e">
        <f>_xlfn.XLOOKUP(Tabuľka9[[#This Row],[IČO]],#REF!,#REF!)</f>
        <v>#REF!</v>
      </c>
      <c r="N3267" t="e">
        <f>_xlfn.XLOOKUP(Tabuľka9[[#This Row],[IČO]],#REF!,#REF!)</f>
        <v>#REF!</v>
      </c>
    </row>
    <row r="3268" spans="1:14" hidden="1" x14ac:dyDescent="0.35">
      <c r="A3268" t="s">
        <v>10</v>
      </c>
      <c r="B3268" t="s">
        <v>51</v>
      </c>
      <c r="C3268" t="s">
        <v>13</v>
      </c>
      <c r="E3268" s="10">
        <f>IF(COUNTIF(cis_DPH!$B$2:$B$84,B3268)&gt;0,D3268*1.1,IF(COUNTIF(cis_DPH!$B$85:$B$171,B3268)&gt;0,D3268*1.2,"chyba"))</f>
        <v>0</v>
      </c>
      <c r="G3268" s="16" t="e">
        <f>_xlfn.XLOOKUP(Tabuľka9[[#This Row],[položka]],#REF!,#REF!)</f>
        <v>#REF!</v>
      </c>
      <c r="I3268" s="15">
        <f>Tabuľka9[[#This Row],[Aktuálna cena v RZ s DPH]]*Tabuľka9[[#This Row],[Priemerný odber za mesiac]]</f>
        <v>0</v>
      </c>
      <c r="K3268" s="17" t="e">
        <f>Tabuľka9[[#This Row],[Cena za MJ s DPH]]*Tabuľka9[[#This Row],[Predpokladaný odber počas 6 mesiacov]]</f>
        <v>#REF!</v>
      </c>
      <c r="L3268" s="1">
        <v>632325</v>
      </c>
      <c r="M3268" t="e">
        <f>_xlfn.XLOOKUP(Tabuľka9[[#This Row],[IČO]],#REF!,#REF!)</f>
        <v>#REF!</v>
      </c>
      <c r="N3268" t="e">
        <f>_xlfn.XLOOKUP(Tabuľka9[[#This Row],[IČO]],#REF!,#REF!)</f>
        <v>#REF!</v>
      </c>
    </row>
    <row r="3269" spans="1:14" hidden="1" x14ac:dyDescent="0.35">
      <c r="A3269" t="s">
        <v>10</v>
      </c>
      <c r="B3269" t="s">
        <v>52</v>
      </c>
      <c r="C3269" t="s">
        <v>13</v>
      </c>
      <c r="E3269" s="10">
        <f>IF(COUNTIF(cis_DPH!$B$2:$B$84,B3269)&gt;0,D3269*1.1,IF(COUNTIF(cis_DPH!$B$85:$B$171,B3269)&gt;0,D3269*1.2,"chyba"))</f>
        <v>0</v>
      </c>
      <c r="G3269" s="16" t="e">
        <f>_xlfn.XLOOKUP(Tabuľka9[[#This Row],[položka]],#REF!,#REF!)</f>
        <v>#REF!</v>
      </c>
      <c r="I3269" s="15">
        <f>Tabuľka9[[#This Row],[Aktuálna cena v RZ s DPH]]*Tabuľka9[[#This Row],[Priemerný odber za mesiac]]</f>
        <v>0</v>
      </c>
      <c r="K3269" s="17" t="e">
        <f>Tabuľka9[[#This Row],[Cena za MJ s DPH]]*Tabuľka9[[#This Row],[Predpokladaný odber počas 6 mesiacov]]</f>
        <v>#REF!</v>
      </c>
      <c r="L3269" s="1">
        <v>632325</v>
      </c>
      <c r="M3269" t="e">
        <f>_xlfn.XLOOKUP(Tabuľka9[[#This Row],[IČO]],#REF!,#REF!)</f>
        <v>#REF!</v>
      </c>
      <c r="N3269" t="e">
        <f>_xlfn.XLOOKUP(Tabuľka9[[#This Row],[IČO]],#REF!,#REF!)</f>
        <v>#REF!</v>
      </c>
    </row>
    <row r="3270" spans="1:14" hidden="1" x14ac:dyDescent="0.35">
      <c r="A3270" t="s">
        <v>10</v>
      </c>
      <c r="B3270" t="s">
        <v>53</v>
      </c>
      <c r="C3270" t="s">
        <v>13</v>
      </c>
      <c r="E3270" s="10">
        <f>IF(COUNTIF(cis_DPH!$B$2:$B$84,B3270)&gt;0,D3270*1.1,IF(COUNTIF(cis_DPH!$B$85:$B$171,B3270)&gt;0,D3270*1.2,"chyba"))</f>
        <v>0</v>
      </c>
      <c r="G3270" s="16" t="e">
        <f>_xlfn.XLOOKUP(Tabuľka9[[#This Row],[položka]],#REF!,#REF!)</f>
        <v>#REF!</v>
      </c>
      <c r="I3270" s="15">
        <f>Tabuľka9[[#This Row],[Aktuálna cena v RZ s DPH]]*Tabuľka9[[#This Row],[Priemerný odber za mesiac]]</f>
        <v>0</v>
      </c>
      <c r="K3270" s="17" t="e">
        <f>Tabuľka9[[#This Row],[Cena za MJ s DPH]]*Tabuľka9[[#This Row],[Predpokladaný odber počas 6 mesiacov]]</f>
        <v>#REF!</v>
      </c>
      <c r="L3270" s="1">
        <v>632325</v>
      </c>
      <c r="M3270" t="e">
        <f>_xlfn.XLOOKUP(Tabuľka9[[#This Row],[IČO]],#REF!,#REF!)</f>
        <v>#REF!</v>
      </c>
      <c r="N3270" t="e">
        <f>_xlfn.XLOOKUP(Tabuľka9[[#This Row],[IČO]],#REF!,#REF!)</f>
        <v>#REF!</v>
      </c>
    </row>
    <row r="3271" spans="1:14" hidden="1" x14ac:dyDescent="0.35">
      <c r="A3271" t="s">
        <v>10</v>
      </c>
      <c r="B3271" t="s">
        <v>54</v>
      </c>
      <c r="C3271" t="s">
        <v>13</v>
      </c>
      <c r="E3271" s="10">
        <f>IF(COUNTIF(cis_DPH!$B$2:$B$84,B3271)&gt;0,D3271*1.1,IF(COUNTIF(cis_DPH!$B$85:$B$171,B3271)&gt;0,D3271*1.2,"chyba"))</f>
        <v>0</v>
      </c>
      <c r="G3271" s="16" t="e">
        <f>_xlfn.XLOOKUP(Tabuľka9[[#This Row],[položka]],#REF!,#REF!)</f>
        <v>#REF!</v>
      </c>
      <c r="I3271" s="15">
        <f>Tabuľka9[[#This Row],[Aktuálna cena v RZ s DPH]]*Tabuľka9[[#This Row],[Priemerný odber za mesiac]]</f>
        <v>0</v>
      </c>
      <c r="K3271" s="17" t="e">
        <f>Tabuľka9[[#This Row],[Cena za MJ s DPH]]*Tabuľka9[[#This Row],[Predpokladaný odber počas 6 mesiacov]]</f>
        <v>#REF!</v>
      </c>
      <c r="L3271" s="1">
        <v>632325</v>
      </c>
      <c r="M3271" t="e">
        <f>_xlfn.XLOOKUP(Tabuľka9[[#This Row],[IČO]],#REF!,#REF!)</f>
        <v>#REF!</v>
      </c>
      <c r="N3271" t="e">
        <f>_xlfn.XLOOKUP(Tabuľka9[[#This Row],[IČO]],#REF!,#REF!)</f>
        <v>#REF!</v>
      </c>
    </row>
    <row r="3272" spans="1:14" hidden="1" x14ac:dyDescent="0.35">
      <c r="A3272" t="s">
        <v>10</v>
      </c>
      <c r="B3272" t="s">
        <v>55</v>
      </c>
      <c r="C3272" t="s">
        <v>13</v>
      </c>
      <c r="D3272" s="9">
        <v>1.83</v>
      </c>
      <c r="E3272" s="10">
        <f>IF(COUNTIF(cis_DPH!$B$2:$B$84,B3272)&gt;0,D3272*1.1,IF(COUNTIF(cis_DPH!$B$85:$B$171,B3272)&gt;0,D3272*1.2,"chyba"))</f>
        <v>2.0130000000000003</v>
      </c>
      <c r="G3272" s="16" t="e">
        <f>_xlfn.XLOOKUP(Tabuľka9[[#This Row],[položka]],#REF!,#REF!)</f>
        <v>#REF!</v>
      </c>
      <c r="H3272">
        <v>17</v>
      </c>
      <c r="I3272" s="15">
        <f>Tabuľka9[[#This Row],[Aktuálna cena v RZ s DPH]]*Tabuľka9[[#This Row],[Priemerný odber za mesiac]]</f>
        <v>34.221000000000004</v>
      </c>
      <c r="J3272">
        <v>50</v>
      </c>
      <c r="K3272" s="17" t="e">
        <f>Tabuľka9[[#This Row],[Cena za MJ s DPH]]*Tabuľka9[[#This Row],[Predpokladaný odber počas 6 mesiacov]]</f>
        <v>#REF!</v>
      </c>
      <c r="L3272" s="1">
        <v>632325</v>
      </c>
      <c r="M3272" t="e">
        <f>_xlfn.XLOOKUP(Tabuľka9[[#This Row],[IČO]],#REF!,#REF!)</f>
        <v>#REF!</v>
      </c>
      <c r="N3272" t="e">
        <f>_xlfn.XLOOKUP(Tabuľka9[[#This Row],[IČO]],#REF!,#REF!)</f>
        <v>#REF!</v>
      </c>
    </row>
    <row r="3273" spans="1:14" hidden="1" x14ac:dyDescent="0.35">
      <c r="A3273" t="s">
        <v>10</v>
      </c>
      <c r="B3273" t="s">
        <v>56</v>
      </c>
      <c r="C3273" t="s">
        <v>13</v>
      </c>
      <c r="D3273" s="9">
        <v>1.1000000000000001</v>
      </c>
      <c r="E3273" s="10">
        <f>IF(COUNTIF(cis_DPH!$B$2:$B$84,B3273)&gt;0,D3273*1.1,IF(COUNTIF(cis_DPH!$B$85:$B$171,B3273)&gt;0,D3273*1.2,"chyba"))</f>
        <v>1.2100000000000002</v>
      </c>
      <c r="G3273" s="16" t="e">
        <f>_xlfn.XLOOKUP(Tabuľka9[[#This Row],[položka]],#REF!,#REF!)</f>
        <v>#REF!</v>
      </c>
      <c r="H3273">
        <v>50</v>
      </c>
      <c r="I3273" s="15">
        <f>Tabuľka9[[#This Row],[Aktuálna cena v RZ s DPH]]*Tabuľka9[[#This Row],[Priemerný odber za mesiac]]</f>
        <v>60.500000000000007</v>
      </c>
      <c r="J3273">
        <v>150</v>
      </c>
      <c r="K3273" s="17" t="e">
        <f>Tabuľka9[[#This Row],[Cena za MJ s DPH]]*Tabuľka9[[#This Row],[Predpokladaný odber počas 6 mesiacov]]</f>
        <v>#REF!</v>
      </c>
      <c r="L3273" s="1">
        <v>632325</v>
      </c>
      <c r="M3273" t="e">
        <f>_xlfn.XLOOKUP(Tabuľka9[[#This Row],[IČO]],#REF!,#REF!)</f>
        <v>#REF!</v>
      </c>
      <c r="N3273" t="e">
        <f>_xlfn.XLOOKUP(Tabuľka9[[#This Row],[IČO]],#REF!,#REF!)</f>
        <v>#REF!</v>
      </c>
    </row>
    <row r="3274" spans="1:14" hidden="1" x14ac:dyDescent="0.35">
      <c r="A3274" t="s">
        <v>10</v>
      </c>
      <c r="B3274" t="s">
        <v>57</v>
      </c>
      <c r="C3274" t="s">
        <v>13</v>
      </c>
      <c r="E3274" s="10">
        <f>IF(COUNTIF(cis_DPH!$B$2:$B$84,B3274)&gt;0,D3274*1.1,IF(COUNTIF(cis_DPH!$B$85:$B$171,B3274)&gt;0,D3274*1.2,"chyba"))</f>
        <v>0</v>
      </c>
      <c r="G3274" s="16" t="e">
        <f>_xlfn.XLOOKUP(Tabuľka9[[#This Row],[položka]],#REF!,#REF!)</f>
        <v>#REF!</v>
      </c>
      <c r="I3274" s="15">
        <f>Tabuľka9[[#This Row],[Aktuálna cena v RZ s DPH]]*Tabuľka9[[#This Row],[Priemerný odber za mesiac]]</f>
        <v>0</v>
      </c>
      <c r="K3274" s="17" t="e">
        <f>Tabuľka9[[#This Row],[Cena za MJ s DPH]]*Tabuľka9[[#This Row],[Predpokladaný odber počas 6 mesiacov]]</f>
        <v>#REF!</v>
      </c>
      <c r="L3274" s="1">
        <v>632325</v>
      </c>
      <c r="M3274" t="e">
        <f>_xlfn.XLOOKUP(Tabuľka9[[#This Row],[IČO]],#REF!,#REF!)</f>
        <v>#REF!</v>
      </c>
      <c r="N3274" t="e">
        <f>_xlfn.XLOOKUP(Tabuľka9[[#This Row],[IČO]],#REF!,#REF!)</f>
        <v>#REF!</v>
      </c>
    </row>
    <row r="3275" spans="1:14" hidden="1" x14ac:dyDescent="0.35">
      <c r="A3275" t="s">
        <v>10</v>
      </c>
      <c r="B3275" t="s">
        <v>58</v>
      </c>
      <c r="C3275" t="s">
        <v>13</v>
      </c>
      <c r="E3275" s="10">
        <f>IF(COUNTIF(cis_DPH!$B$2:$B$84,B3275)&gt;0,D3275*1.1,IF(COUNTIF(cis_DPH!$B$85:$B$171,B3275)&gt;0,D3275*1.2,"chyba"))</f>
        <v>0</v>
      </c>
      <c r="G3275" s="16" t="e">
        <f>_xlfn.XLOOKUP(Tabuľka9[[#This Row],[položka]],#REF!,#REF!)</f>
        <v>#REF!</v>
      </c>
      <c r="I3275" s="15">
        <f>Tabuľka9[[#This Row],[Aktuálna cena v RZ s DPH]]*Tabuľka9[[#This Row],[Priemerný odber za mesiac]]</f>
        <v>0</v>
      </c>
      <c r="K3275" s="17" t="e">
        <f>Tabuľka9[[#This Row],[Cena za MJ s DPH]]*Tabuľka9[[#This Row],[Predpokladaný odber počas 6 mesiacov]]</f>
        <v>#REF!</v>
      </c>
      <c r="L3275" s="1">
        <v>632325</v>
      </c>
      <c r="M3275" t="e">
        <f>_xlfn.XLOOKUP(Tabuľka9[[#This Row],[IČO]],#REF!,#REF!)</f>
        <v>#REF!</v>
      </c>
      <c r="N3275" t="e">
        <f>_xlfn.XLOOKUP(Tabuľka9[[#This Row],[IČO]],#REF!,#REF!)</f>
        <v>#REF!</v>
      </c>
    </row>
    <row r="3276" spans="1:14" hidden="1" x14ac:dyDescent="0.35">
      <c r="A3276" t="s">
        <v>10</v>
      </c>
      <c r="B3276" t="s">
        <v>59</v>
      </c>
      <c r="C3276" t="s">
        <v>13</v>
      </c>
      <c r="E3276" s="10">
        <f>IF(COUNTIF(cis_DPH!$B$2:$B$84,B3276)&gt;0,D3276*1.1,IF(COUNTIF(cis_DPH!$B$85:$B$171,B3276)&gt;0,D3276*1.2,"chyba"))</f>
        <v>0</v>
      </c>
      <c r="G3276" s="16" t="e">
        <f>_xlfn.XLOOKUP(Tabuľka9[[#This Row],[položka]],#REF!,#REF!)</f>
        <v>#REF!</v>
      </c>
      <c r="I3276" s="15">
        <f>Tabuľka9[[#This Row],[Aktuálna cena v RZ s DPH]]*Tabuľka9[[#This Row],[Priemerný odber za mesiac]]</f>
        <v>0</v>
      </c>
      <c r="K3276" s="17" t="e">
        <f>Tabuľka9[[#This Row],[Cena za MJ s DPH]]*Tabuľka9[[#This Row],[Predpokladaný odber počas 6 mesiacov]]</f>
        <v>#REF!</v>
      </c>
      <c r="L3276" s="1">
        <v>632325</v>
      </c>
      <c r="M3276" t="e">
        <f>_xlfn.XLOOKUP(Tabuľka9[[#This Row],[IČO]],#REF!,#REF!)</f>
        <v>#REF!</v>
      </c>
      <c r="N3276" t="e">
        <f>_xlfn.XLOOKUP(Tabuľka9[[#This Row],[IČO]],#REF!,#REF!)</f>
        <v>#REF!</v>
      </c>
    </row>
    <row r="3277" spans="1:14" hidden="1" x14ac:dyDescent="0.35">
      <c r="A3277" t="s">
        <v>10</v>
      </c>
      <c r="B3277" t="s">
        <v>60</v>
      </c>
      <c r="C3277" t="s">
        <v>13</v>
      </c>
      <c r="E3277" s="10">
        <f>IF(COUNTIF(cis_DPH!$B$2:$B$84,B3277)&gt;0,D3277*1.1,IF(COUNTIF(cis_DPH!$B$85:$B$171,B3277)&gt;0,D3277*1.2,"chyba"))</f>
        <v>0</v>
      </c>
      <c r="G3277" s="16" t="e">
        <f>_xlfn.XLOOKUP(Tabuľka9[[#This Row],[položka]],#REF!,#REF!)</f>
        <v>#REF!</v>
      </c>
      <c r="I3277" s="15">
        <f>Tabuľka9[[#This Row],[Aktuálna cena v RZ s DPH]]*Tabuľka9[[#This Row],[Priemerný odber za mesiac]]</f>
        <v>0</v>
      </c>
      <c r="K3277" s="17" t="e">
        <f>Tabuľka9[[#This Row],[Cena za MJ s DPH]]*Tabuľka9[[#This Row],[Predpokladaný odber počas 6 mesiacov]]</f>
        <v>#REF!</v>
      </c>
      <c r="L3277" s="1">
        <v>632325</v>
      </c>
      <c r="M3277" t="e">
        <f>_xlfn.XLOOKUP(Tabuľka9[[#This Row],[IČO]],#REF!,#REF!)</f>
        <v>#REF!</v>
      </c>
      <c r="N3277" t="e">
        <f>_xlfn.XLOOKUP(Tabuľka9[[#This Row],[IČO]],#REF!,#REF!)</f>
        <v>#REF!</v>
      </c>
    </row>
    <row r="3278" spans="1:14" hidden="1" x14ac:dyDescent="0.35">
      <c r="A3278" t="s">
        <v>10</v>
      </c>
      <c r="B3278" t="s">
        <v>61</v>
      </c>
      <c r="C3278" t="s">
        <v>19</v>
      </c>
      <c r="D3278" s="9">
        <v>0.4</v>
      </c>
      <c r="E3278" s="10">
        <f>IF(COUNTIF(cis_DPH!$B$2:$B$84,B3278)&gt;0,D3278*1.1,IF(COUNTIF(cis_DPH!$B$85:$B$171,B3278)&gt;0,D3278*1.2,"chyba"))</f>
        <v>0.48</v>
      </c>
      <c r="G3278" s="16" t="e">
        <f>_xlfn.XLOOKUP(Tabuľka9[[#This Row],[položka]],#REF!,#REF!)</f>
        <v>#REF!</v>
      </c>
      <c r="H3278">
        <v>60</v>
      </c>
      <c r="I3278" s="15">
        <f>Tabuľka9[[#This Row],[Aktuálna cena v RZ s DPH]]*Tabuľka9[[#This Row],[Priemerný odber za mesiac]]</f>
        <v>28.799999999999997</v>
      </c>
      <c r="K3278" s="17" t="e">
        <f>Tabuľka9[[#This Row],[Cena za MJ s DPH]]*Tabuľka9[[#This Row],[Predpokladaný odber počas 6 mesiacov]]</f>
        <v>#REF!</v>
      </c>
      <c r="L3278" s="1">
        <v>632325</v>
      </c>
      <c r="M3278" t="e">
        <f>_xlfn.XLOOKUP(Tabuľka9[[#This Row],[IČO]],#REF!,#REF!)</f>
        <v>#REF!</v>
      </c>
      <c r="N3278" t="e">
        <f>_xlfn.XLOOKUP(Tabuľka9[[#This Row],[IČO]],#REF!,#REF!)</f>
        <v>#REF!</v>
      </c>
    </row>
    <row r="3279" spans="1:14" hidden="1" x14ac:dyDescent="0.35">
      <c r="A3279" t="s">
        <v>10</v>
      </c>
      <c r="B3279" t="s">
        <v>62</v>
      </c>
      <c r="C3279" t="s">
        <v>13</v>
      </c>
      <c r="D3279" s="9">
        <v>1.5</v>
      </c>
      <c r="E3279" s="10">
        <f>IF(COUNTIF(cis_DPH!$B$2:$B$84,B3279)&gt;0,D3279*1.1,IF(COUNTIF(cis_DPH!$B$85:$B$171,B3279)&gt;0,D3279*1.2,"chyba"))</f>
        <v>1.7999999999999998</v>
      </c>
      <c r="G3279" s="16" t="e">
        <f>_xlfn.XLOOKUP(Tabuľka9[[#This Row],[položka]],#REF!,#REF!)</f>
        <v>#REF!</v>
      </c>
      <c r="H3279">
        <v>50</v>
      </c>
      <c r="I3279" s="15">
        <f>Tabuľka9[[#This Row],[Aktuálna cena v RZ s DPH]]*Tabuľka9[[#This Row],[Priemerný odber za mesiac]]</f>
        <v>89.999999999999986</v>
      </c>
      <c r="J3279">
        <v>100</v>
      </c>
      <c r="K3279" s="17" t="e">
        <f>Tabuľka9[[#This Row],[Cena za MJ s DPH]]*Tabuľka9[[#This Row],[Predpokladaný odber počas 6 mesiacov]]</f>
        <v>#REF!</v>
      </c>
      <c r="L3279" s="1">
        <v>632325</v>
      </c>
      <c r="M3279" t="e">
        <f>_xlfn.XLOOKUP(Tabuľka9[[#This Row],[IČO]],#REF!,#REF!)</f>
        <v>#REF!</v>
      </c>
      <c r="N3279" t="e">
        <f>_xlfn.XLOOKUP(Tabuľka9[[#This Row],[IČO]],#REF!,#REF!)</f>
        <v>#REF!</v>
      </c>
    </row>
    <row r="3280" spans="1:14" hidden="1" x14ac:dyDescent="0.35">
      <c r="A3280" t="s">
        <v>10</v>
      </c>
      <c r="B3280" t="s">
        <v>63</v>
      </c>
      <c r="C3280" t="s">
        <v>13</v>
      </c>
      <c r="E3280" s="10">
        <f>IF(COUNTIF(cis_DPH!$B$2:$B$84,B3280)&gt;0,D3280*1.1,IF(COUNTIF(cis_DPH!$B$85:$B$171,B3280)&gt;0,D3280*1.2,"chyba"))</f>
        <v>0</v>
      </c>
      <c r="G3280" s="16" t="e">
        <f>_xlfn.XLOOKUP(Tabuľka9[[#This Row],[položka]],#REF!,#REF!)</f>
        <v>#REF!</v>
      </c>
      <c r="I3280" s="15">
        <f>Tabuľka9[[#This Row],[Aktuálna cena v RZ s DPH]]*Tabuľka9[[#This Row],[Priemerný odber za mesiac]]</f>
        <v>0</v>
      </c>
      <c r="K3280" s="17" t="e">
        <f>Tabuľka9[[#This Row],[Cena za MJ s DPH]]*Tabuľka9[[#This Row],[Predpokladaný odber počas 6 mesiacov]]</f>
        <v>#REF!</v>
      </c>
      <c r="L3280" s="1">
        <v>632325</v>
      </c>
      <c r="M3280" t="e">
        <f>_xlfn.XLOOKUP(Tabuľka9[[#This Row],[IČO]],#REF!,#REF!)</f>
        <v>#REF!</v>
      </c>
      <c r="N3280" t="e">
        <f>_xlfn.XLOOKUP(Tabuľka9[[#This Row],[IČO]],#REF!,#REF!)</f>
        <v>#REF!</v>
      </c>
    </row>
    <row r="3281" spans="1:14" hidden="1" x14ac:dyDescent="0.35">
      <c r="A3281" t="s">
        <v>10</v>
      </c>
      <c r="B3281" t="s">
        <v>64</v>
      </c>
      <c r="C3281" t="s">
        <v>19</v>
      </c>
      <c r="E3281" s="10">
        <f>IF(COUNTIF(cis_DPH!$B$2:$B$84,B3281)&gt;0,D3281*1.1,IF(COUNTIF(cis_DPH!$B$85:$B$171,B3281)&gt;0,D3281*1.2,"chyba"))</f>
        <v>0</v>
      </c>
      <c r="G3281" s="16" t="e">
        <f>_xlfn.XLOOKUP(Tabuľka9[[#This Row],[položka]],#REF!,#REF!)</f>
        <v>#REF!</v>
      </c>
      <c r="I3281" s="15">
        <f>Tabuľka9[[#This Row],[Aktuálna cena v RZ s DPH]]*Tabuľka9[[#This Row],[Priemerný odber za mesiac]]</f>
        <v>0</v>
      </c>
      <c r="K3281" s="17" t="e">
        <f>Tabuľka9[[#This Row],[Cena za MJ s DPH]]*Tabuľka9[[#This Row],[Predpokladaný odber počas 6 mesiacov]]</f>
        <v>#REF!</v>
      </c>
      <c r="L3281" s="1">
        <v>632325</v>
      </c>
      <c r="M3281" t="e">
        <f>_xlfn.XLOOKUP(Tabuľka9[[#This Row],[IČO]],#REF!,#REF!)</f>
        <v>#REF!</v>
      </c>
      <c r="N3281" t="e">
        <f>_xlfn.XLOOKUP(Tabuľka9[[#This Row],[IČO]],#REF!,#REF!)</f>
        <v>#REF!</v>
      </c>
    </row>
    <row r="3282" spans="1:14" hidden="1" x14ac:dyDescent="0.35">
      <c r="A3282" t="s">
        <v>10</v>
      </c>
      <c r="B3282" t="s">
        <v>65</v>
      </c>
      <c r="C3282" t="s">
        <v>19</v>
      </c>
      <c r="D3282" s="9">
        <v>0.73</v>
      </c>
      <c r="E3282" s="10">
        <f>IF(COUNTIF(cis_DPH!$B$2:$B$84,B3282)&gt;0,D3282*1.1,IF(COUNTIF(cis_DPH!$B$85:$B$171,B3282)&gt;0,D3282*1.2,"chyba"))</f>
        <v>0.80300000000000005</v>
      </c>
      <c r="G3282" s="16" t="e">
        <f>_xlfn.XLOOKUP(Tabuľka9[[#This Row],[položka]],#REF!,#REF!)</f>
        <v>#REF!</v>
      </c>
      <c r="H3282">
        <v>60</v>
      </c>
      <c r="I3282" s="15">
        <f>Tabuľka9[[#This Row],[Aktuálna cena v RZ s DPH]]*Tabuľka9[[#This Row],[Priemerný odber za mesiac]]</f>
        <v>48.18</v>
      </c>
      <c r="J3282">
        <v>60</v>
      </c>
      <c r="K3282" s="17" t="e">
        <f>Tabuľka9[[#This Row],[Cena za MJ s DPH]]*Tabuľka9[[#This Row],[Predpokladaný odber počas 6 mesiacov]]</f>
        <v>#REF!</v>
      </c>
      <c r="L3282" s="1">
        <v>632325</v>
      </c>
      <c r="M3282" t="e">
        <f>_xlfn.XLOOKUP(Tabuľka9[[#This Row],[IČO]],#REF!,#REF!)</f>
        <v>#REF!</v>
      </c>
      <c r="N3282" t="e">
        <f>_xlfn.XLOOKUP(Tabuľka9[[#This Row],[IČO]],#REF!,#REF!)</f>
        <v>#REF!</v>
      </c>
    </row>
    <row r="3283" spans="1:14" hidden="1" x14ac:dyDescent="0.35">
      <c r="A3283" t="s">
        <v>10</v>
      </c>
      <c r="B3283" t="s">
        <v>66</v>
      </c>
      <c r="C3283" t="s">
        <v>19</v>
      </c>
      <c r="E3283" s="10">
        <f>IF(COUNTIF(cis_DPH!$B$2:$B$84,B3283)&gt;0,D3283*1.1,IF(COUNTIF(cis_DPH!$B$85:$B$171,B3283)&gt;0,D3283*1.2,"chyba"))</f>
        <v>0</v>
      </c>
      <c r="G3283" s="16" t="e">
        <f>_xlfn.XLOOKUP(Tabuľka9[[#This Row],[položka]],#REF!,#REF!)</f>
        <v>#REF!</v>
      </c>
      <c r="I3283" s="15">
        <f>Tabuľka9[[#This Row],[Aktuálna cena v RZ s DPH]]*Tabuľka9[[#This Row],[Priemerný odber za mesiac]]</f>
        <v>0</v>
      </c>
      <c r="K3283" s="17" t="e">
        <f>Tabuľka9[[#This Row],[Cena za MJ s DPH]]*Tabuľka9[[#This Row],[Predpokladaný odber počas 6 mesiacov]]</f>
        <v>#REF!</v>
      </c>
      <c r="L3283" s="1">
        <v>632325</v>
      </c>
      <c r="M3283" t="e">
        <f>_xlfn.XLOOKUP(Tabuľka9[[#This Row],[IČO]],#REF!,#REF!)</f>
        <v>#REF!</v>
      </c>
      <c r="N3283" t="e">
        <f>_xlfn.XLOOKUP(Tabuľka9[[#This Row],[IČO]],#REF!,#REF!)</f>
        <v>#REF!</v>
      </c>
    </row>
    <row r="3284" spans="1:14" hidden="1" x14ac:dyDescent="0.35">
      <c r="A3284" t="s">
        <v>10</v>
      </c>
      <c r="B3284" t="s">
        <v>67</v>
      </c>
      <c r="C3284" t="s">
        <v>13</v>
      </c>
      <c r="E3284" s="10">
        <f>IF(COUNTIF(cis_DPH!$B$2:$B$84,B3284)&gt;0,D3284*1.1,IF(COUNTIF(cis_DPH!$B$85:$B$171,B3284)&gt;0,D3284*1.2,"chyba"))</f>
        <v>0</v>
      </c>
      <c r="G3284" s="16" t="e">
        <f>_xlfn.XLOOKUP(Tabuľka9[[#This Row],[položka]],#REF!,#REF!)</f>
        <v>#REF!</v>
      </c>
      <c r="I3284" s="15">
        <f>Tabuľka9[[#This Row],[Aktuálna cena v RZ s DPH]]*Tabuľka9[[#This Row],[Priemerný odber za mesiac]]</f>
        <v>0</v>
      </c>
      <c r="K3284" s="17" t="e">
        <f>Tabuľka9[[#This Row],[Cena za MJ s DPH]]*Tabuľka9[[#This Row],[Predpokladaný odber počas 6 mesiacov]]</f>
        <v>#REF!</v>
      </c>
      <c r="L3284" s="1">
        <v>632325</v>
      </c>
      <c r="M3284" t="e">
        <f>_xlfn.XLOOKUP(Tabuľka9[[#This Row],[IČO]],#REF!,#REF!)</f>
        <v>#REF!</v>
      </c>
      <c r="N3284" t="e">
        <f>_xlfn.XLOOKUP(Tabuľka9[[#This Row],[IČO]],#REF!,#REF!)</f>
        <v>#REF!</v>
      </c>
    </row>
    <row r="3285" spans="1:14" hidden="1" x14ac:dyDescent="0.35">
      <c r="A3285" t="s">
        <v>10</v>
      </c>
      <c r="B3285" t="s">
        <v>68</v>
      </c>
      <c r="C3285" t="s">
        <v>13</v>
      </c>
      <c r="D3285" s="9">
        <v>1.19</v>
      </c>
      <c r="E3285" s="10">
        <f>IF(COUNTIF(cis_DPH!$B$2:$B$84,B3285)&gt;0,D3285*1.1,IF(COUNTIF(cis_DPH!$B$85:$B$171,B3285)&gt;0,D3285*1.2,"chyba"))</f>
        <v>1.3089999999999999</v>
      </c>
      <c r="G3285" s="16" t="e">
        <f>_xlfn.XLOOKUP(Tabuľka9[[#This Row],[položka]],#REF!,#REF!)</f>
        <v>#REF!</v>
      </c>
      <c r="H3285">
        <v>20</v>
      </c>
      <c r="I3285" s="15">
        <f>Tabuľka9[[#This Row],[Aktuálna cena v RZ s DPH]]*Tabuľka9[[#This Row],[Priemerný odber za mesiac]]</f>
        <v>26.18</v>
      </c>
      <c r="J3285">
        <v>60</v>
      </c>
      <c r="K3285" s="17" t="e">
        <f>Tabuľka9[[#This Row],[Cena za MJ s DPH]]*Tabuľka9[[#This Row],[Predpokladaný odber počas 6 mesiacov]]</f>
        <v>#REF!</v>
      </c>
      <c r="L3285" s="1">
        <v>632325</v>
      </c>
      <c r="M3285" t="e">
        <f>_xlfn.XLOOKUP(Tabuľka9[[#This Row],[IČO]],#REF!,#REF!)</f>
        <v>#REF!</v>
      </c>
      <c r="N3285" t="e">
        <f>_xlfn.XLOOKUP(Tabuľka9[[#This Row],[IČO]],#REF!,#REF!)</f>
        <v>#REF!</v>
      </c>
    </row>
    <row r="3286" spans="1:14" hidden="1" x14ac:dyDescent="0.35">
      <c r="A3286" t="s">
        <v>10</v>
      </c>
      <c r="B3286" t="s">
        <v>69</v>
      </c>
      <c r="C3286" t="s">
        <v>13</v>
      </c>
      <c r="E3286" s="10">
        <f>IF(COUNTIF(cis_DPH!$B$2:$B$84,B3286)&gt;0,D3286*1.1,IF(COUNTIF(cis_DPH!$B$85:$B$171,B3286)&gt;0,D3286*1.2,"chyba"))</f>
        <v>0</v>
      </c>
      <c r="G3286" s="16" t="e">
        <f>_xlfn.XLOOKUP(Tabuľka9[[#This Row],[položka]],#REF!,#REF!)</f>
        <v>#REF!</v>
      </c>
      <c r="I3286" s="15">
        <f>Tabuľka9[[#This Row],[Aktuálna cena v RZ s DPH]]*Tabuľka9[[#This Row],[Priemerný odber za mesiac]]</f>
        <v>0</v>
      </c>
      <c r="K3286" s="17" t="e">
        <f>Tabuľka9[[#This Row],[Cena za MJ s DPH]]*Tabuľka9[[#This Row],[Predpokladaný odber počas 6 mesiacov]]</f>
        <v>#REF!</v>
      </c>
      <c r="L3286" s="1">
        <v>632325</v>
      </c>
      <c r="M3286" t="e">
        <f>_xlfn.XLOOKUP(Tabuľka9[[#This Row],[IČO]],#REF!,#REF!)</f>
        <v>#REF!</v>
      </c>
      <c r="N3286" t="e">
        <f>_xlfn.XLOOKUP(Tabuľka9[[#This Row],[IČO]],#REF!,#REF!)</f>
        <v>#REF!</v>
      </c>
    </row>
    <row r="3287" spans="1:14" hidden="1" x14ac:dyDescent="0.35">
      <c r="A3287" t="s">
        <v>10</v>
      </c>
      <c r="B3287" t="s">
        <v>70</v>
      </c>
      <c r="C3287" t="s">
        <v>13</v>
      </c>
      <c r="E3287" s="10">
        <f>IF(COUNTIF(cis_DPH!$B$2:$B$84,B3287)&gt;0,D3287*1.1,IF(COUNTIF(cis_DPH!$B$85:$B$171,B3287)&gt;0,D3287*1.2,"chyba"))</f>
        <v>0</v>
      </c>
      <c r="G3287" s="16" t="e">
        <f>_xlfn.XLOOKUP(Tabuľka9[[#This Row],[položka]],#REF!,#REF!)</f>
        <v>#REF!</v>
      </c>
      <c r="I3287" s="15">
        <f>Tabuľka9[[#This Row],[Aktuálna cena v RZ s DPH]]*Tabuľka9[[#This Row],[Priemerný odber za mesiac]]</f>
        <v>0</v>
      </c>
      <c r="K3287" s="17" t="e">
        <f>Tabuľka9[[#This Row],[Cena za MJ s DPH]]*Tabuľka9[[#This Row],[Predpokladaný odber počas 6 mesiacov]]</f>
        <v>#REF!</v>
      </c>
      <c r="L3287" s="1">
        <v>632325</v>
      </c>
      <c r="M3287" t="e">
        <f>_xlfn.XLOOKUP(Tabuľka9[[#This Row],[IČO]],#REF!,#REF!)</f>
        <v>#REF!</v>
      </c>
      <c r="N3287" t="e">
        <f>_xlfn.XLOOKUP(Tabuľka9[[#This Row],[IČO]],#REF!,#REF!)</f>
        <v>#REF!</v>
      </c>
    </row>
    <row r="3288" spans="1:14" hidden="1" x14ac:dyDescent="0.35">
      <c r="A3288" t="s">
        <v>10</v>
      </c>
      <c r="B3288" t="s">
        <v>71</v>
      </c>
      <c r="C3288" t="s">
        <v>13</v>
      </c>
      <c r="E3288" s="10">
        <f>IF(COUNTIF(cis_DPH!$B$2:$B$84,B3288)&gt;0,D3288*1.1,IF(COUNTIF(cis_DPH!$B$85:$B$171,B3288)&gt;0,D3288*1.2,"chyba"))</f>
        <v>0</v>
      </c>
      <c r="G3288" s="16" t="e">
        <f>_xlfn.XLOOKUP(Tabuľka9[[#This Row],[položka]],#REF!,#REF!)</f>
        <v>#REF!</v>
      </c>
      <c r="I3288" s="15">
        <f>Tabuľka9[[#This Row],[Aktuálna cena v RZ s DPH]]*Tabuľka9[[#This Row],[Priemerný odber za mesiac]]</f>
        <v>0</v>
      </c>
      <c r="K3288" s="17" t="e">
        <f>Tabuľka9[[#This Row],[Cena za MJ s DPH]]*Tabuľka9[[#This Row],[Predpokladaný odber počas 6 mesiacov]]</f>
        <v>#REF!</v>
      </c>
      <c r="L3288" s="1">
        <v>632325</v>
      </c>
      <c r="M3288" t="e">
        <f>_xlfn.XLOOKUP(Tabuľka9[[#This Row],[IČO]],#REF!,#REF!)</f>
        <v>#REF!</v>
      </c>
      <c r="N3288" t="e">
        <f>_xlfn.XLOOKUP(Tabuľka9[[#This Row],[IČO]],#REF!,#REF!)</f>
        <v>#REF!</v>
      </c>
    </row>
    <row r="3289" spans="1:14" hidden="1" x14ac:dyDescent="0.35">
      <c r="A3289" t="s">
        <v>10</v>
      </c>
      <c r="B3289" t="s">
        <v>72</v>
      </c>
      <c r="C3289" t="s">
        <v>13</v>
      </c>
      <c r="E3289" s="10">
        <f>IF(COUNTIF(cis_DPH!$B$2:$B$84,B3289)&gt;0,D3289*1.1,IF(COUNTIF(cis_DPH!$B$85:$B$171,B3289)&gt;0,D3289*1.2,"chyba"))</f>
        <v>0</v>
      </c>
      <c r="G3289" s="16" t="e">
        <f>_xlfn.XLOOKUP(Tabuľka9[[#This Row],[položka]],#REF!,#REF!)</f>
        <v>#REF!</v>
      </c>
      <c r="I3289" s="15">
        <f>Tabuľka9[[#This Row],[Aktuálna cena v RZ s DPH]]*Tabuľka9[[#This Row],[Priemerný odber za mesiac]]</f>
        <v>0</v>
      </c>
      <c r="K3289" s="17" t="e">
        <f>Tabuľka9[[#This Row],[Cena za MJ s DPH]]*Tabuľka9[[#This Row],[Predpokladaný odber počas 6 mesiacov]]</f>
        <v>#REF!</v>
      </c>
      <c r="L3289" s="1">
        <v>632325</v>
      </c>
      <c r="M3289" t="e">
        <f>_xlfn.XLOOKUP(Tabuľka9[[#This Row],[IČO]],#REF!,#REF!)</f>
        <v>#REF!</v>
      </c>
      <c r="N3289" t="e">
        <f>_xlfn.XLOOKUP(Tabuľka9[[#This Row],[IČO]],#REF!,#REF!)</f>
        <v>#REF!</v>
      </c>
    </row>
    <row r="3290" spans="1:14" hidden="1" x14ac:dyDescent="0.35">
      <c r="A3290" t="s">
        <v>10</v>
      </c>
      <c r="B3290" t="s">
        <v>73</v>
      </c>
      <c r="C3290" t="s">
        <v>13</v>
      </c>
      <c r="E3290" s="10">
        <f>IF(COUNTIF(cis_DPH!$B$2:$B$84,B3290)&gt;0,D3290*1.1,IF(COUNTIF(cis_DPH!$B$85:$B$171,B3290)&gt;0,D3290*1.2,"chyba"))</f>
        <v>0</v>
      </c>
      <c r="G3290" s="16" t="e">
        <f>_xlfn.XLOOKUP(Tabuľka9[[#This Row],[položka]],#REF!,#REF!)</f>
        <v>#REF!</v>
      </c>
      <c r="I3290" s="15">
        <f>Tabuľka9[[#This Row],[Aktuálna cena v RZ s DPH]]*Tabuľka9[[#This Row],[Priemerný odber za mesiac]]</f>
        <v>0</v>
      </c>
      <c r="K3290" s="17" t="e">
        <f>Tabuľka9[[#This Row],[Cena za MJ s DPH]]*Tabuľka9[[#This Row],[Predpokladaný odber počas 6 mesiacov]]</f>
        <v>#REF!</v>
      </c>
      <c r="L3290" s="1">
        <v>632325</v>
      </c>
      <c r="M3290" t="e">
        <f>_xlfn.XLOOKUP(Tabuľka9[[#This Row],[IČO]],#REF!,#REF!)</f>
        <v>#REF!</v>
      </c>
      <c r="N3290" t="e">
        <f>_xlfn.XLOOKUP(Tabuľka9[[#This Row],[IČO]],#REF!,#REF!)</f>
        <v>#REF!</v>
      </c>
    </row>
    <row r="3291" spans="1:14" hidden="1" x14ac:dyDescent="0.35">
      <c r="A3291" t="s">
        <v>10</v>
      </c>
      <c r="B3291" t="s">
        <v>74</v>
      </c>
      <c r="C3291" t="s">
        <v>13</v>
      </c>
      <c r="D3291" s="9">
        <v>0.37</v>
      </c>
      <c r="E3291" s="10">
        <f>IF(COUNTIF(cis_DPH!$B$2:$B$84,B3291)&gt;0,D3291*1.1,IF(COUNTIF(cis_DPH!$B$85:$B$171,B3291)&gt;0,D3291*1.2,"chyba"))</f>
        <v>0.40700000000000003</v>
      </c>
      <c r="G3291" s="16" t="e">
        <f>_xlfn.XLOOKUP(Tabuľka9[[#This Row],[položka]],#REF!,#REF!)</f>
        <v>#REF!</v>
      </c>
      <c r="H3291">
        <v>600</v>
      </c>
      <c r="I3291" s="15">
        <f>Tabuľka9[[#This Row],[Aktuálna cena v RZ s DPH]]*Tabuľka9[[#This Row],[Priemerný odber za mesiac]]</f>
        <v>244.20000000000002</v>
      </c>
      <c r="K3291" s="17" t="e">
        <f>Tabuľka9[[#This Row],[Cena za MJ s DPH]]*Tabuľka9[[#This Row],[Predpokladaný odber počas 6 mesiacov]]</f>
        <v>#REF!</v>
      </c>
      <c r="L3291" s="1">
        <v>632325</v>
      </c>
      <c r="M3291" t="e">
        <f>_xlfn.XLOOKUP(Tabuľka9[[#This Row],[IČO]],#REF!,#REF!)</f>
        <v>#REF!</v>
      </c>
      <c r="N3291" t="e">
        <f>_xlfn.XLOOKUP(Tabuľka9[[#This Row],[IČO]],#REF!,#REF!)</f>
        <v>#REF!</v>
      </c>
    </row>
    <row r="3292" spans="1:14" hidden="1" x14ac:dyDescent="0.35">
      <c r="A3292" t="s">
        <v>10</v>
      </c>
      <c r="B3292" t="s">
        <v>75</v>
      </c>
      <c r="C3292" t="s">
        <v>13</v>
      </c>
      <c r="D3292" s="9">
        <v>0.34</v>
      </c>
      <c r="E3292" s="10">
        <f>IF(COUNTIF(cis_DPH!$B$2:$B$84,B3292)&gt;0,D3292*1.1,IF(COUNTIF(cis_DPH!$B$85:$B$171,B3292)&gt;0,D3292*1.2,"chyba"))</f>
        <v>0.37400000000000005</v>
      </c>
      <c r="G3292" s="16" t="e">
        <f>_xlfn.XLOOKUP(Tabuľka9[[#This Row],[položka]],#REF!,#REF!)</f>
        <v>#REF!</v>
      </c>
      <c r="H3292">
        <v>500</v>
      </c>
      <c r="I3292" s="15">
        <f>Tabuľka9[[#This Row],[Aktuálna cena v RZ s DPH]]*Tabuľka9[[#This Row],[Priemerný odber za mesiac]]</f>
        <v>187.00000000000003</v>
      </c>
      <c r="J3292">
        <v>3000</v>
      </c>
      <c r="K3292" s="17" t="e">
        <f>Tabuľka9[[#This Row],[Cena za MJ s DPH]]*Tabuľka9[[#This Row],[Predpokladaný odber počas 6 mesiacov]]</f>
        <v>#REF!</v>
      </c>
      <c r="L3292" s="1">
        <v>632325</v>
      </c>
      <c r="M3292" t="e">
        <f>_xlfn.XLOOKUP(Tabuľka9[[#This Row],[IČO]],#REF!,#REF!)</f>
        <v>#REF!</v>
      </c>
      <c r="N3292" t="e">
        <f>_xlfn.XLOOKUP(Tabuľka9[[#This Row],[IČO]],#REF!,#REF!)</f>
        <v>#REF!</v>
      </c>
    </row>
    <row r="3293" spans="1:14" hidden="1" x14ac:dyDescent="0.35">
      <c r="A3293" t="s">
        <v>10</v>
      </c>
      <c r="B3293" t="s">
        <v>76</v>
      </c>
      <c r="C3293" t="s">
        <v>13</v>
      </c>
      <c r="E3293" s="10">
        <f>IF(COUNTIF(cis_DPH!$B$2:$B$84,B3293)&gt;0,D3293*1.1,IF(COUNTIF(cis_DPH!$B$85:$B$171,B3293)&gt;0,D3293*1.2,"chyba"))</f>
        <v>0</v>
      </c>
      <c r="G3293" s="16" t="e">
        <f>_xlfn.XLOOKUP(Tabuľka9[[#This Row],[položka]],#REF!,#REF!)</f>
        <v>#REF!</v>
      </c>
      <c r="I3293" s="15">
        <f>Tabuľka9[[#This Row],[Aktuálna cena v RZ s DPH]]*Tabuľka9[[#This Row],[Priemerný odber za mesiac]]</f>
        <v>0</v>
      </c>
      <c r="K3293" s="17" t="e">
        <f>Tabuľka9[[#This Row],[Cena za MJ s DPH]]*Tabuľka9[[#This Row],[Predpokladaný odber počas 6 mesiacov]]</f>
        <v>#REF!</v>
      </c>
      <c r="L3293" s="1">
        <v>632325</v>
      </c>
      <c r="M3293" t="e">
        <f>_xlfn.XLOOKUP(Tabuľka9[[#This Row],[IČO]],#REF!,#REF!)</f>
        <v>#REF!</v>
      </c>
      <c r="N3293" t="e">
        <f>_xlfn.XLOOKUP(Tabuľka9[[#This Row],[IČO]],#REF!,#REF!)</f>
        <v>#REF!</v>
      </c>
    </row>
    <row r="3294" spans="1:14" hidden="1" x14ac:dyDescent="0.35">
      <c r="A3294" t="s">
        <v>10</v>
      </c>
      <c r="B3294" t="s">
        <v>77</v>
      </c>
      <c r="C3294" t="s">
        <v>13</v>
      </c>
      <c r="E3294" s="10">
        <f>IF(COUNTIF(cis_DPH!$B$2:$B$84,B3294)&gt;0,D3294*1.1,IF(COUNTIF(cis_DPH!$B$85:$B$171,B3294)&gt;0,D3294*1.2,"chyba"))</f>
        <v>0</v>
      </c>
      <c r="G3294" s="16" t="e">
        <f>_xlfn.XLOOKUP(Tabuľka9[[#This Row],[položka]],#REF!,#REF!)</f>
        <v>#REF!</v>
      </c>
      <c r="I3294" s="15">
        <f>Tabuľka9[[#This Row],[Aktuálna cena v RZ s DPH]]*Tabuľka9[[#This Row],[Priemerný odber za mesiac]]</f>
        <v>0</v>
      </c>
      <c r="K3294" s="17" t="e">
        <f>Tabuľka9[[#This Row],[Cena za MJ s DPH]]*Tabuľka9[[#This Row],[Predpokladaný odber počas 6 mesiacov]]</f>
        <v>#REF!</v>
      </c>
      <c r="L3294" s="1">
        <v>632325</v>
      </c>
      <c r="M3294" t="e">
        <f>_xlfn.XLOOKUP(Tabuľka9[[#This Row],[IČO]],#REF!,#REF!)</f>
        <v>#REF!</v>
      </c>
      <c r="N3294" t="e">
        <f>_xlfn.XLOOKUP(Tabuľka9[[#This Row],[IČO]],#REF!,#REF!)</f>
        <v>#REF!</v>
      </c>
    </row>
    <row r="3295" spans="1:14" hidden="1" x14ac:dyDescent="0.35">
      <c r="A3295" t="s">
        <v>10</v>
      </c>
      <c r="B3295" t="s">
        <v>78</v>
      </c>
      <c r="C3295" t="s">
        <v>13</v>
      </c>
      <c r="E3295" s="10">
        <f>IF(COUNTIF(cis_DPH!$B$2:$B$84,B3295)&gt;0,D3295*1.1,IF(COUNTIF(cis_DPH!$B$85:$B$171,B3295)&gt;0,D3295*1.2,"chyba"))</f>
        <v>0</v>
      </c>
      <c r="G3295" s="16" t="e">
        <f>_xlfn.XLOOKUP(Tabuľka9[[#This Row],[položka]],#REF!,#REF!)</f>
        <v>#REF!</v>
      </c>
      <c r="I3295" s="15">
        <f>Tabuľka9[[#This Row],[Aktuálna cena v RZ s DPH]]*Tabuľka9[[#This Row],[Priemerný odber za mesiac]]</f>
        <v>0</v>
      </c>
      <c r="K3295" s="17" t="e">
        <f>Tabuľka9[[#This Row],[Cena za MJ s DPH]]*Tabuľka9[[#This Row],[Predpokladaný odber počas 6 mesiacov]]</f>
        <v>#REF!</v>
      </c>
      <c r="L3295" s="1">
        <v>632325</v>
      </c>
      <c r="M3295" t="e">
        <f>_xlfn.XLOOKUP(Tabuľka9[[#This Row],[IČO]],#REF!,#REF!)</f>
        <v>#REF!</v>
      </c>
      <c r="N3295" t="e">
        <f>_xlfn.XLOOKUP(Tabuľka9[[#This Row],[IČO]],#REF!,#REF!)</f>
        <v>#REF!</v>
      </c>
    </row>
    <row r="3296" spans="1:14" hidden="1" x14ac:dyDescent="0.35">
      <c r="A3296" t="s">
        <v>10</v>
      </c>
      <c r="B3296" t="s">
        <v>79</v>
      </c>
      <c r="C3296" t="s">
        <v>13</v>
      </c>
      <c r="E3296" s="10">
        <f>IF(COUNTIF(cis_DPH!$B$2:$B$84,B3296)&gt;0,D3296*1.1,IF(COUNTIF(cis_DPH!$B$85:$B$171,B3296)&gt;0,D3296*1.2,"chyba"))</f>
        <v>0</v>
      </c>
      <c r="G3296" s="16" t="e">
        <f>_xlfn.XLOOKUP(Tabuľka9[[#This Row],[položka]],#REF!,#REF!)</f>
        <v>#REF!</v>
      </c>
      <c r="I3296" s="15">
        <f>Tabuľka9[[#This Row],[Aktuálna cena v RZ s DPH]]*Tabuľka9[[#This Row],[Priemerný odber za mesiac]]</f>
        <v>0</v>
      </c>
      <c r="K3296" s="17" t="e">
        <f>Tabuľka9[[#This Row],[Cena za MJ s DPH]]*Tabuľka9[[#This Row],[Predpokladaný odber počas 6 mesiacov]]</f>
        <v>#REF!</v>
      </c>
      <c r="L3296" s="1">
        <v>632325</v>
      </c>
      <c r="M3296" t="e">
        <f>_xlfn.XLOOKUP(Tabuľka9[[#This Row],[IČO]],#REF!,#REF!)</f>
        <v>#REF!</v>
      </c>
      <c r="N3296" t="e">
        <f>_xlfn.XLOOKUP(Tabuľka9[[#This Row],[IČO]],#REF!,#REF!)</f>
        <v>#REF!</v>
      </c>
    </row>
    <row r="3297" spans="1:14" hidden="1" x14ac:dyDescent="0.35">
      <c r="A3297" t="s">
        <v>10</v>
      </c>
      <c r="B3297" t="s">
        <v>80</v>
      </c>
      <c r="C3297" t="s">
        <v>13</v>
      </c>
      <c r="E3297" s="10">
        <f>IF(COUNTIF(cis_DPH!$B$2:$B$84,B3297)&gt;0,D3297*1.1,IF(COUNTIF(cis_DPH!$B$85:$B$171,B3297)&gt;0,D3297*1.2,"chyba"))</f>
        <v>0</v>
      </c>
      <c r="G3297" s="16" t="e">
        <f>_xlfn.XLOOKUP(Tabuľka9[[#This Row],[položka]],#REF!,#REF!)</f>
        <v>#REF!</v>
      </c>
      <c r="I3297" s="15">
        <f>Tabuľka9[[#This Row],[Aktuálna cena v RZ s DPH]]*Tabuľka9[[#This Row],[Priemerný odber za mesiac]]</f>
        <v>0</v>
      </c>
      <c r="K3297" s="17" t="e">
        <f>Tabuľka9[[#This Row],[Cena za MJ s DPH]]*Tabuľka9[[#This Row],[Predpokladaný odber počas 6 mesiacov]]</f>
        <v>#REF!</v>
      </c>
      <c r="L3297" s="1">
        <v>632325</v>
      </c>
      <c r="M3297" t="e">
        <f>_xlfn.XLOOKUP(Tabuľka9[[#This Row],[IČO]],#REF!,#REF!)</f>
        <v>#REF!</v>
      </c>
      <c r="N3297" t="e">
        <f>_xlfn.XLOOKUP(Tabuľka9[[#This Row],[IČO]],#REF!,#REF!)</f>
        <v>#REF!</v>
      </c>
    </row>
    <row r="3298" spans="1:14" hidden="1" x14ac:dyDescent="0.35">
      <c r="A3298" t="s">
        <v>81</v>
      </c>
      <c r="B3298" t="s">
        <v>82</v>
      </c>
      <c r="C3298" t="s">
        <v>19</v>
      </c>
      <c r="E3298" s="10">
        <f>IF(COUNTIF(cis_DPH!$B$2:$B$84,B3298)&gt;0,D3298*1.1,IF(COUNTIF(cis_DPH!$B$85:$B$171,B3298)&gt;0,D3298*1.2,"chyba"))</f>
        <v>0</v>
      </c>
      <c r="G3298" s="16" t="e">
        <f>_xlfn.XLOOKUP(Tabuľka9[[#This Row],[položka]],#REF!,#REF!)</f>
        <v>#REF!</v>
      </c>
      <c r="I3298" s="15">
        <f>Tabuľka9[[#This Row],[Aktuálna cena v RZ s DPH]]*Tabuľka9[[#This Row],[Priemerný odber za mesiac]]</f>
        <v>0</v>
      </c>
      <c r="K3298" s="17" t="e">
        <f>Tabuľka9[[#This Row],[Cena za MJ s DPH]]*Tabuľka9[[#This Row],[Predpokladaný odber počas 6 mesiacov]]</f>
        <v>#REF!</v>
      </c>
      <c r="L3298" s="1">
        <v>160580</v>
      </c>
      <c r="M3298" t="e">
        <f>_xlfn.XLOOKUP(Tabuľka9[[#This Row],[IČO]],#REF!,#REF!)</f>
        <v>#REF!</v>
      </c>
      <c r="N3298" t="e">
        <f>_xlfn.XLOOKUP(Tabuľka9[[#This Row],[IČO]],#REF!,#REF!)</f>
        <v>#REF!</v>
      </c>
    </row>
    <row r="3299" spans="1:14" hidden="1" x14ac:dyDescent="0.35">
      <c r="A3299" t="s">
        <v>81</v>
      </c>
      <c r="B3299" t="s">
        <v>83</v>
      </c>
      <c r="C3299" t="s">
        <v>19</v>
      </c>
      <c r="D3299" s="9">
        <v>0.1</v>
      </c>
      <c r="E3299" s="10">
        <f>IF(COUNTIF(cis_DPH!$B$2:$B$84,B3299)&gt;0,D3299*1.1,IF(COUNTIF(cis_DPH!$B$85:$B$171,B3299)&gt;0,D3299*1.2,"chyba"))</f>
        <v>0.12</v>
      </c>
      <c r="G3299" s="16" t="e">
        <f>_xlfn.XLOOKUP(Tabuľka9[[#This Row],[položka]],#REF!,#REF!)</f>
        <v>#REF!</v>
      </c>
      <c r="H3299">
        <v>1200</v>
      </c>
      <c r="I3299" s="15">
        <f>Tabuľka9[[#This Row],[Aktuálna cena v RZ s DPH]]*Tabuľka9[[#This Row],[Priemerný odber za mesiac]]</f>
        <v>144</v>
      </c>
      <c r="J3299">
        <v>5800</v>
      </c>
      <c r="K3299" s="17" t="e">
        <f>Tabuľka9[[#This Row],[Cena za MJ s DPH]]*Tabuľka9[[#This Row],[Predpokladaný odber počas 6 mesiacov]]</f>
        <v>#REF!</v>
      </c>
      <c r="L3299" s="1">
        <v>632325</v>
      </c>
      <c r="M3299" t="e">
        <f>_xlfn.XLOOKUP(Tabuľka9[[#This Row],[IČO]],#REF!,#REF!)</f>
        <v>#REF!</v>
      </c>
      <c r="N3299" t="e">
        <f>_xlfn.XLOOKUP(Tabuľka9[[#This Row],[IČO]],#REF!,#REF!)</f>
        <v>#REF!</v>
      </c>
    </row>
    <row r="3300" spans="1:14" hidden="1" x14ac:dyDescent="0.35">
      <c r="A3300" t="s">
        <v>84</v>
      </c>
      <c r="B3300" t="s">
        <v>85</v>
      </c>
      <c r="C3300" t="s">
        <v>13</v>
      </c>
      <c r="D3300" s="9">
        <v>4.49</v>
      </c>
      <c r="E3300" s="10">
        <f>IF(COUNTIF(cis_DPH!$B$2:$B$84,B3300)&gt;0,D3300*1.1,IF(COUNTIF(cis_DPH!$B$85:$B$171,B3300)&gt;0,D3300*1.2,"chyba"))</f>
        <v>4.9390000000000009</v>
      </c>
      <c r="G3300" s="16" t="e">
        <f>_xlfn.XLOOKUP(Tabuľka9[[#This Row],[položka]],#REF!,#REF!)</f>
        <v>#REF!</v>
      </c>
      <c r="H3300">
        <v>75</v>
      </c>
      <c r="I3300" s="15">
        <f>Tabuľka9[[#This Row],[Aktuálna cena v RZ s DPH]]*Tabuľka9[[#This Row],[Priemerný odber za mesiac]]</f>
        <v>370.42500000000007</v>
      </c>
      <c r="K3300" s="17" t="e">
        <f>Tabuľka9[[#This Row],[Cena za MJ s DPH]]*Tabuľka9[[#This Row],[Predpokladaný odber počas 6 mesiacov]]</f>
        <v>#REF!</v>
      </c>
      <c r="L3300" s="1">
        <v>632325</v>
      </c>
      <c r="M3300" t="e">
        <f>_xlfn.XLOOKUP(Tabuľka9[[#This Row],[IČO]],#REF!,#REF!)</f>
        <v>#REF!</v>
      </c>
      <c r="N3300" t="e">
        <f>_xlfn.XLOOKUP(Tabuľka9[[#This Row],[IČO]],#REF!,#REF!)</f>
        <v>#REF!</v>
      </c>
    </row>
    <row r="3301" spans="1:14" hidden="1" x14ac:dyDescent="0.35">
      <c r="A3301" t="s">
        <v>84</v>
      </c>
      <c r="B3301" t="s">
        <v>86</v>
      </c>
      <c r="C3301" t="s">
        <v>13</v>
      </c>
      <c r="D3301" s="9">
        <v>3.7</v>
      </c>
      <c r="E3301" s="10">
        <f>IF(COUNTIF(cis_DPH!$B$2:$B$84,B3301)&gt;0,D3301*1.1,IF(COUNTIF(cis_DPH!$B$85:$B$171,B3301)&gt;0,D3301*1.2,"chyba"))</f>
        <v>4.07</v>
      </c>
      <c r="G3301" s="16" t="e">
        <f>_xlfn.XLOOKUP(Tabuľka9[[#This Row],[položka]],#REF!,#REF!)</f>
        <v>#REF!</v>
      </c>
      <c r="H3301">
        <v>35</v>
      </c>
      <c r="I3301" s="15">
        <f>Tabuľka9[[#This Row],[Aktuálna cena v RZ s DPH]]*Tabuľka9[[#This Row],[Priemerný odber za mesiac]]</f>
        <v>142.45000000000002</v>
      </c>
      <c r="K3301" s="17" t="e">
        <f>Tabuľka9[[#This Row],[Cena za MJ s DPH]]*Tabuľka9[[#This Row],[Predpokladaný odber počas 6 mesiacov]]</f>
        <v>#REF!</v>
      </c>
      <c r="L3301" s="1">
        <v>632325</v>
      </c>
      <c r="M3301" t="e">
        <f>_xlfn.XLOOKUP(Tabuľka9[[#This Row],[IČO]],#REF!,#REF!)</f>
        <v>#REF!</v>
      </c>
      <c r="N3301" t="e">
        <f>_xlfn.XLOOKUP(Tabuľka9[[#This Row],[IČO]],#REF!,#REF!)</f>
        <v>#REF!</v>
      </c>
    </row>
    <row r="3302" spans="1:14" hidden="1" x14ac:dyDescent="0.35">
      <c r="A3302" t="s">
        <v>84</v>
      </c>
      <c r="B3302" t="s">
        <v>87</v>
      </c>
      <c r="C3302" t="s">
        <v>13</v>
      </c>
      <c r="D3302" s="9">
        <v>4.21</v>
      </c>
      <c r="E3302" s="10">
        <f>IF(COUNTIF(cis_DPH!$B$2:$B$84,B3302)&gt;0,D3302*1.1,IF(COUNTIF(cis_DPH!$B$85:$B$171,B3302)&gt;0,D3302*1.2,"chyba"))</f>
        <v>4.6310000000000002</v>
      </c>
      <c r="G3302" s="16" t="e">
        <f>_xlfn.XLOOKUP(Tabuľka9[[#This Row],[položka]],#REF!,#REF!)</f>
        <v>#REF!</v>
      </c>
      <c r="H3302">
        <v>20</v>
      </c>
      <c r="I3302" s="15">
        <f>Tabuľka9[[#This Row],[Aktuálna cena v RZ s DPH]]*Tabuľka9[[#This Row],[Priemerný odber za mesiac]]</f>
        <v>92.62</v>
      </c>
      <c r="K3302" s="17" t="e">
        <f>Tabuľka9[[#This Row],[Cena za MJ s DPH]]*Tabuľka9[[#This Row],[Predpokladaný odber počas 6 mesiacov]]</f>
        <v>#REF!</v>
      </c>
      <c r="L3302" s="1">
        <v>632325</v>
      </c>
      <c r="M3302" t="e">
        <f>_xlfn.XLOOKUP(Tabuľka9[[#This Row],[IČO]],#REF!,#REF!)</f>
        <v>#REF!</v>
      </c>
      <c r="N3302" t="e">
        <f>_xlfn.XLOOKUP(Tabuľka9[[#This Row],[IČO]],#REF!,#REF!)</f>
        <v>#REF!</v>
      </c>
    </row>
    <row r="3303" spans="1:14" hidden="1" x14ac:dyDescent="0.35">
      <c r="A3303" t="s">
        <v>84</v>
      </c>
      <c r="B3303" t="s">
        <v>88</v>
      </c>
      <c r="C3303" t="s">
        <v>13</v>
      </c>
      <c r="D3303" s="9">
        <v>3.7</v>
      </c>
      <c r="E3303" s="10">
        <f>IF(COUNTIF(cis_DPH!$B$2:$B$84,B3303)&gt;0,D3303*1.1,IF(COUNTIF(cis_DPH!$B$85:$B$171,B3303)&gt;0,D3303*1.2,"chyba"))</f>
        <v>4.07</v>
      </c>
      <c r="G3303" s="16" t="e">
        <f>_xlfn.XLOOKUP(Tabuľka9[[#This Row],[položka]],#REF!,#REF!)</f>
        <v>#REF!</v>
      </c>
      <c r="H3303">
        <v>30</v>
      </c>
      <c r="I3303" s="15">
        <f>Tabuľka9[[#This Row],[Aktuálna cena v RZ s DPH]]*Tabuľka9[[#This Row],[Priemerný odber za mesiac]]</f>
        <v>122.10000000000001</v>
      </c>
      <c r="K3303" s="17" t="e">
        <f>Tabuľka9[[#This Row],[Cena za MJ s DPH]]*Tabuľka9[[#This Row],[Predpokladaný odber počas 6 mesiacov]]</f>
        <v>#REF!</v>
      </c>
      <c r="L3303" s="1">
        <v>632325</v>
      </c>
      <c r="M3303" t="e">
        <f>_xlfn.XLOOKUP(Tabuľka9[[#This Row],[IČO]],#REF!,#REF!)</f>
        <v>#REF!</v>
      </c>
      <c r="N3303" t="e">
        <f>_xlfn.XLOOKUP(Tabuľka9[[#This Row],[IČO]],#REF!,#REF!)</f>
        <v>#REF!</v>
      </c>
    </row>
    <row r="3304" spans="1:14" hidden="1" x14ac:dyDescent="0.35">
      <c r="A3304" t="s">
        <v>84</v>
      </c>
      <c r="B3304" t="s">
        <v>89</v>
      </c>
      <c r="C3304" t="s">
        <v>13</v>
      </c>
      <c r="E3304" s="10">
        <f>IF(COUNTIF(cis_DPH!$B$2:$B$84,B3304)&gt;0,D3304*1.1,IF(COUNTIF(cis_DPH!$B$85:$B$171,B3304)&gt;0,D3304*1.2,"chyba"))</f>
        <v>0</v>
      </c>
      <c r="G3304" s="16" t="e">
        <f>_xlfn.XLOOKUP(Tabuľka9[[#This Row],[položka]],#REF!,#REF!)</f>
        <v>#REF!</v>
      </c>
      <c r="I3304" s="15">
        <f>Tabuľka9[[#This Row],[Aktuálna cena v RZ s DPH]]*Tabuľka9[[#This Row],[Priemerný odber za mesiac]]</f>
        <v>0</v>
      </c>
      <c r="K3304" s="17" t="e">
        <f>Tabuľka9[[#This Row],[Cena za MJ s DPH]]*Tabuľka9[[#This Row],[Predpokladaný odber počas 6 mesiacov]]</f>
        <v>#REF!</v>
      </c>
      <c r="L3304" s="1">
        <v>632325</v>
      </c>
      <c r="M3304" t="e">
        <f>_xlfn.XLOOKUP(Tabuľka9[[#This Row],[IČO]],#REF!,#REF!)</f>
        <v>#REF!</v>
      </c>
      <c r="N3304" t="e">
        <f>_xlfn.XLOOKUP(Tabuľka9[[#This Row],[IČO]],#REF!,#REF!)</f>
        <v>#REF!</v>
      </c>
    </row>
    <row r="3305" spans="1:14" hidden="1" x14ac:dyDescent="0.35">
      <c r="A3305" t="s">
        <v>84</v>
      </c>
      <c r="B3305" t="s">
        <v>90</v>
      </c>
      <c r="C3305" t="s">
        <v>13</v>
      </c>
      <c r="E3305" s="10">
        <f>IF(COUNTIF(cis_DPH!$B$2:$B$84,B3305)&gt;0,D3305*1.1,IF(COUNTIF(cis_DPH!$B$85:$B$171,B3305)&gt;0,D3305*1.2,"chyba"))</f>
        <v>0</v>
      </c>
      <c r="G3305" s="16" t="e">
        <f>_xlfn.XLOOKUP(Tabuľka9[[#This Row],[položka]],#REF!,#REF!)</f>
        <v>#REF!</v>
      </c>
      <c r="I3305" s="15">
        <f>Tabuľka9[[#This Row],[Aktuálna cena v RZ s DPH]]*Tabuľka9[[#This Row],[Priemerný odber za mesiac]]</f>
        <v>0</v>
      </c>
      <c r="K3305" s="17" t="e">
        <f>Tabuľka9[[#This Row],[Cena za MJ s DPH]]*Tabuľka9[[#This Row],[Predpokladaný odber počas 6 mesiacov]]</f>
        <v>#REF!</v>
      </c>
      <c r="L3305" s="1">
        <v>632325</v>
      </c>
      <c r="M3305" t="e">
        <f>_xlfn.XLOOKUP(Tabuľka9[[#This Row],[IČO]],#REF!,#REF!)</f>
        <v>#REF!</v>
      </c>
      <c r="N3305" t="e">
        <f>_xlfn.XLOOKUP(Tabuľka9[[#This Row],[IČO]],#REF!,#REF!)</f>
        <v>#REF!</v>
      </c>
    </row>
    <row r="3306" spans="1:14" hidden="1" x14ac:dyDescent="0.35">
      <c r="A3306" t="s">
        <v>84</v>
      </c>
      <c r="B3306" t="s">
        <v>91</v>
      </c>
      <c r="C3306" t="s">
        <v>13</v>
      </c>
      <c r="E3306" s="10">
        <f>IF(COUNTIF(cis_DPH!$B$2:$B$84,B3306)&gt;0,D3306*1.1,IF(COUNTIF(cis_DPH!$B$85:$B$171,B3306)&gt;0,D3306*1.2,"chyba"))</f>
        <v>0</v>
      </c>
      <c r="G3306" s="16" t="e">
        <f>_xlfn.XLOOKUP(Tabuľka9[[#This Row],[položka]],#REF!,#REF!)</f>
        <v>#REF!</v>
      </c>
      <c r="I3306" s="15">
        <f>Tabuľka9[[#This Row],[Aktuálna cena v RZ s DPH]]*Tabuľka9[[#This Row],[Priemerný odber za mesiac]]</f>
        <v>0</v>
      </c>
      <c r="K3306" s="17" t="e">
        <f>Tabuľka9[[#This Row],[Cena za MJ s DPH]]*Tabuľka9[[#This Row],[Predpokladaný odber počas 6 mesiacov]]</f>
        <v>#REF!</v>
      </c>
      <c r="L3306" s="1">
        <v>632325</v>
      </c>
      <c r="M3306" t="e">
        <f>_xlfn.XLOOKUP(Tabuľka9[[#This Row],[IČO]],#REF!,#REF!)</f>
        <v>#REF!</v>
      </c>
      <c r="N3306" t="e">
        <f>_xlfn.XLOOKUP(Tabuľka9[[#This Row],[IČO]],#REF!,#REF!)</f>
        <v>#REF!</v>
      </c>
    </row>
    <row r="3307" spans="1:14" hidden="1" x14ac:dyDescent="0.35">
      <c r="A3307" t="s">
        <v>84</v>
      </c>
      <c r="B3307" t="s">
        <v>92</v>
      </c>
      <c r="C3307" t="s">
        <v>13</v>
      </c>
      <c r="E3307" s="10">
        <f>IF(COUNTIF(cis_DPH!$B$2:$B$84,B3307)&gt;0,D3307*1.1,IF(COUNTIF(cis_DPH!$B$85:$B$171,B3307)&gt;0,D3307*1.2,"chyba"))</f>
        <v>0</v>
      </c>
      <c r="G3307" s="16" t="e">
        <f>_xlfn.XLOOKUP(Tabuľka9[[#This Row],[položka]],#REF!,#REF!)</f>
        <v>#REF!</v>
      </c>
      <c r="I3307" s="15">
        <f>Tabuľka9[[#This Row],[Aktuálna cena v RZ s DPH]]*Tabuľka9[[#This Row],[Priemerný odber za mesiac]]</f>
        <v>0</v>
      </c>
      <c r="K3307" s="17" t="e">
        <f>Tabuľka9[[#This Row],[Cena za MJ s DPH]]*Tabuľka9[[#This Row],[Predpokladaný odber počas 6 mesiacov]]</f>
        <v>#REF!</v>
      </c>
      <c r="L3307" s="1">
        <v>632325</v>
      </c>
      <c r="M3307" t="e">
        <f>_xlfn.XLOOKUP(Tabuľka9[[#This Row],[IČO]],#REF!,#REF!)</f>
        <v>#REF!</v>
      </c>
      <c r="N3307" t="e">
        <f>_xlfn.XLOOKUP(Tabuľka9[[#This Row],[IČO]],#REF!,#REF!)</f>
        <v>#REF!</v>
      </c>
    </row>
    <row r="3308" spans="1:14" hidden="1" x14ac:dyDescent="0.35">
      <c r="A3308" t="s">
        <v>93</v>
      </c>
      <c r="B3308" t="s">
        <v>94</v>
      </c>
      <c r="C3308" t="s">
        <v>13</v>
      </c>
      <c r="D3308" s="9">
        <v>0.4</v>
      </c>
      <c r="E3308" s="10">
        <f>IF(COUNTIF(cis_DPH!$B$2:$B$84,B3308)&gt;0,D3308*1.1,IF(COUNTIF(cis_DPH!$B$85:$B$171,B3308)&gt;0,D3308*1.2,"chyba"))</f>
        <v>0.44000000000000006</v>
      </c>
      <c r="G3308" s="16" t="e">
        <f>_xlfn.XLOOKUP(Tabuľka9[[#This Row],[položka]],#REF!,#REF!)</f>
        <v>#REF!</v>
      </c>
      <c r="H3308">
        <v>580</v>
      </c>
      <c r="I3308" s="15">
        <f>Tabuľka9[[#This Row],[Aktuálna cena v RZ s DPH]]*Tabuľka9[[#This Row],[Priemerný odber za mesiac]]</f>
        <v>255.20000000000005</v>
      </c>
      <c r="K3308" s="17" t="e">
        <f>Tabuľka9[[#This Row],[Cena za MJ s DPH]]*Tabuľka9[[#This Row],[Predpokladaný odber počas 6 mesiacov]]</f>
        <v>#REF!</v>
      </c>
      <c r="L3308" s="1">
        <v>632325</v>
      </c>
      <c r="M3308" t="e">
        <f>_xlfn.XLOOKUP(Tabuľka9[[#This Row],[IČO]],#REF!,#REF!)</f>
        <v>#REF!</v>
      </c>
      <c r="N3308" t="e">
        <f>_xlfn.XLOOKUP(Tabuľka9[[#This Row],[IČO]],#REF!,#REF!)</f>
        <v>#REF!</v>
      </c>
    </row>
    <row r="3309" spans="1:14" hidden="1" x14ac:dyDescent="0.35">
      <c r="A3309" t="s">
        <v>95</v>
      </c>
      <c r="B3309" t="s">
        <v>96</v>
      </c>
      <c r="C3309" t="s">
        <v>13</v>
      </c>
      <c r="E3309" s="10">
        <f>IF(COUNTIF(cis_DPH!$B$2:$B$84,B3309)&gt;0,D3309*1.1,IF(COUNTIF(cis_DPH!$B$85:$B$171,B3309)&gt;0,D3309*1.2,"chyba"))</f>
        <v>0</v>
      </c>
      <c r="G3309" s="16" t="e">
        <f>_xlfn.XLOOKUP(Tabuľka9[[#This Row],[položka]],#REF!,#REF!)</f>
        <v>#REF!</v>
      </c>
      <c r="I3309" s="15">
        <f>Tabuľka9[[#This Row],[Aktuálna cena v RZ s DPH]]*Tabuľka9[[#This Row],[Priemerný odber za mesiac]]</f>
        <v>0</v>
      </c>
      <c r="K3309" s="17" t="e">
        <f>Tabuľka9[[#This Row],[Cena za MJ s DPH]]*Tabuľka9[[#This Row],[Predpokladaný odber počas 6 mesiacov]]</f>
        <v>#REF!</v>
      </c>
      <c r="L3309" s="1">
        <v>632325</v>
      </c>
      <c r="M3309" t="e">
        <f>_xlfn.XLOOKUP(Tabuľka9[[#This Row],[IČO]],#REF!,#REF!)</f>
        <v>#REF!</v>
      </c>
      <c r="N3309" t="e">
        <f>_xlfn.XLOOKUP(Tabuľka9[[#This Row],[IČO]],#REF!,#REF!)</f>
        <v>#REF!</v>
      </c>
    </row>
    <row r="3310" spans="1:14" hidden="1" x14ac:dyDescent="0.35">
      <c r="A3310" t="s">
        <v>95</v>
      </c>
      <c r="B3310" t="s">
        <v>97</v>
      </c>
      <c r="C3310" t="s">
        <v>13</v>
      </c>
      <c r="E3310" s="10">
        <f>IF(COUNTIF(cis_DPH!$B$2:$B$84,B3310)&gt;0,D3310*1.1,IF(COUNTIF(cis_DPH!$B$85:$B$171,B3310)&gt;0,D3310*1.2,"chyba"))</f>
        <v>0</v>
      </c>
      <c r="G3310" s="16" t="e">
        <f>_xlfn.XLOOKUP(Tabuľka9[[#This Row],[položka]],#REF!,#REF!)</f>
        <v>#REF!</v>
      </c>
      <c r="I3310" s="15">
        <f>Tabuľka9[[#This Row],[Aktuálna cena v RZ s DPH]]*Tabuľka9[[#This Row],[Priemerný odber za mesiac]]</f>
        <v>0</v>
      </c>
      <c r="K3310" s="17" t="e">
        <f>Tabuľka9[[#This Row],[Cena za MJ s DPH]]*Tabuľka9[[#This Row],[Predpokladaný odber počas 6 mesiacov]]</f>
        <v>#REF!</v>
      </c>
      <c r="L3310" s="1">
        <v>632325</v>
      </c>
      <c r="M3310" t="e">
        <f>_xlfn.XLOOKUP(Tabuľka9[[#This Row],[IČO]],#REF!,#REF!)</f>
        <v>#REF!</v>
      </c>
      <c r="N3310" t="e">
        <f>_xlfn.XLOOKUP(Tabuľka9[[#This Row],[IČO]],#REF!,#REF!)</f>
        <v>#REF!</v>
      </c>
    </row>
    <row r="3311" spans="1:14" hidden="1" x14ac:dyDescent="0.35">
      <c r="A3311" t="s">
        <v>95</v>
      </c>
      <c r="B3311" t="s">
        <v>98</v>
      </c>
      <c r="C3311" t="s">
        <v>13</v>
      </c>
      <c r="E3311" s="10">
        <f>IF(COUNTIF(cis_DPH!$B$2:$B$84,B3311)&gt;0,D3311*1.1,IF(COUNTIF(cis_DPH!$B$85:$B$171,B3311)&gt;0,D3311*1.2,"chyba"))</f>
        <v>0</v>
      </c>
      <c r="G3311" s="16" t="e">
        <f>_xlfn.XLOOKUP(Tabuľka9[[#This Row],[položka]],#REF!,#REF!)</f>
        <v>#REF!</v>
      </c>
      <c r="I3311" s="15">
        <f>Tabuľka9[[#This Row],[Aktuálna cena v RZ s DPH]]*Tabuľka9[[#This Row],[Priemerný odber za mesiac]]</f>
        <v>0</v>
      </c>
      <c r="K3311" s="17" t="e">
        <f>Tabuľka9[[#This Row],[Cena za MJ s DPH]]*Tabuľka9[[#This Row],[Predpokladaný odber počas 6 mesiacov]]</f>
        <v>#REF!</v>
      </c>
      <c r="L3311" s="1">
        <v>632325</v>
      </c>
      <c r="M3311" t="e">
        <f>_xlfn.XLOOKUP(Tabuľka9[[#This Row],[IČO]],#REF!,#REF!)</f>
        <v>#REF!</v>
      </c>
      <c r="N3311" t="e">
        <f>_xlfn.XLOOKUP(Tabuľka9[[#This Row],[IČO]],#REF!,#REF!)</f>
        <v>#REF!</v>
      </c>
    </row>
    <row r="3312" spans="1:14" hidden="1" x14ac:dyDescent="0.35">
      <c r="A3312" t="s">
        <v>95</v>
      </c>
      <c r="B3312" t="s">
        <v>99</v>
      </c>
      <c r="C3312" t="s">
        <v>13</v>
      </c>
      <c r="E3312" s="10">
        <f>IF(COUNTIF(cis_DPH!$B$2:$B$84,B3312)&gt;0,D3312*1.1,IF(COUNTIF(cis_DPH!$B$85:$B$171,B3312)&gt;0,D3312*1.2,"chyba"))</f>
        <v>0</v>
      </c>
      <c r="G3312" s="16" t="e">
        <f>_xlfn.XLOOKUP(Tabuľka9[[#This Row],[položka]],#REF!,#REF!)</f>
        <v>#REF!</v>
      </c>
      <c r="I3312" s="15">
        <f>Tabuľka9[[#This Row],[Aktuálna cena v RZ s DPH]]*Tabuľka9[[#This Row],[Priemerný odber za mesiac]]</f>
        <v>0</v>
      </c>
      <c r="K3312" s="17" t="e">
        <f>Tabuľka9[[#This Row],[Cena za MJ s DPH]]*Tabuľka9[[#This Row],[Predpokladaný odber počas 6 mesiacov]]</f>
        <v>#REF!</v>
      </c>
      <c r="L3312" s="1">
        <v>632325</v>
      </c>
      <c r="M3312" t="e">
        <f>_xlfn.XLOOKUP(Tabuľka9[[#This Row],[IČO]],#REF!,#REF!)</f>
        <v>#REF!</v>
      </c>
      <c r="N3312" t="e">
        <f>_xlfn.XLOOKUP(Tabuľka9[[#This Row],[IČO]],#REF!,#REF!)</f>
        <v>#REF!</v>
      </c>
    </row>
    <row r="3313" spans="1:14" hidden="1" x14ac:dyDescent="0.35">
      <c r="A3313" t="s">
        <v>95</v>
      </c>
      <c r="B3313" t="s">
        <v>100</v>
      </c>
      <c r="C3313" t="s">
        <v>13</v>
      </c>
      <c r="D3313" s="9">
        <v>2.2000000000000002</v>
      </c>
      <c r="E3313" s="10">
        <f>IF(COUNTIF(cis_DPH!$B$2:$B$84,B3313)&gt;0,D3313*1.1,IF(COUNTIF(cis_DPH!$B$85:$B$171,B3313)&gt;0,D3313*1.2,"chyba"))</f>
        <v>2.4200000000000004</v>
      </c>
      <c r="G3313" s="16" t="e">
        <f>_xlfn.XLOOKUP(Tabuľka9[[#This Row],[položka]],#REF!,#REF!)</f>
        <v>#REF!</v>
      </c>
      <c r="H3313">
        <v>90</v>
      </c>
      <c r="I3313" s="15">
        <f>Tabuľka9[[#This Row],[Aktuálna cena v RZ s DPH]]*Tabuľka9[[#This Row],[Priemerný odber za mesiac]]</f>
        <v>217.80000000000004</v>
      </c>
      <c r="K3313" s="17" t="e">
        <f>Tabuľka9[[#This Row],[Cena za MJ s DPH]]*Tabuľka9[[#This Row],[Predpokladaný odber počas 6 mesiacov]]</f>
        <v>#REF!</v>
      </c>
      <c r="L3313" s="1">
        <v>632325</v>
      </c>
      <c r="M3313" t="e">
        <f>_xlfn.XLOOKUP(Tabuľka9[[#This Row],[IČO]],#REF!,#REF!)</f>
        <v>#REF!</v>
      </c>
      <c r="N3313" t="e">
        <f>_xlfn.XLOOKUP(Tabuľka9[[#This Row],[IČO]],#REF!,#REF!)</f>
        <v>#REF!</v>
      </c>
    </row>
    <row r="3314" spans="1:14" hidden="1" x14ac:dyDescent="0.35">
      <c r="A3314" t="s">
        <v>95</v>
      </c>
      <c r="B3314" t="s">
        <v>101</v>
      </c>
      <c r="C3314" t="s">
        <v>13</v>
      </c>
      <c r="E3314" s="10">
        <f>IF(COUNTIF(cis_DPH!$B$2:$B$84,B3314)&gt;0,D3314*1.1,IF(COUNTIF(cis_DPH!$B$85:$B$171,B3314)&gt;0,D3314*1.2,"chyba"))</f>
        <v>0</v>
      </c>
      <c r="G3314" s="16" t="e">
        <f>_xlfn.XLOOKUP(Tabuľka9[[#This Row],[položka]],#REF!,#REF!)</f>
        <v>#REF!</v>
      </c>
      <c r="I3314" s="15">
        <f>Tabuľka9[[#This Row],[Aktuálna cena v RZ s DPH]]*Tabuľka9[[#This Row],[Priemerný odber za mesiac]]</f>
        <v>0</v>
      </c>
      <c r="K3314" s="17" t="e">
        <f>Tabuľka9[[#This Row],[Cena za MJ s DPH]]*Tabuľka9[[#This Row],[Predpokladaný odber počas 6 mesiacov]]</f>
        <v>#REF!</v>
      </c>
      <c r="L3314" s="1">
        <v>632325</v>
      </c>
      <c r="M3314" t="e">
        <f>_xlfn.XLOOKUP(Tabuľka9[[#This Row],[IČO]],#REF!,#REF!)</f>
        <v>#REF!</v>
      </c>
      <c r="N3314" t="e">
        <f>_xlfn.XLOOKUP(Tabuľka9[[#This Row],[IČO]],#REF!,#REF!)</f>
        <v>#REF!</v>
      </c>
    </row>
    <row r="3315" spans="1:14" hidden="1" x14ac:dyDescent="0.35">
      <c r="A3315" t="s">
        <v>95</v>
      </c>
      <c r="B3315" t="s">
        <v>102</v>
      </c>
      <c r="C3315" t="s">
        <v>48</v>
      </c>
      <c r="E3315" s="10">
        <f>IF(COUNTIF(cis_DPH!$B$2:$B$84,B3315)&gt;0,D3315*1.1,IF(COUNTIF(cis_DPH!$B$85:$B$171,B3315)&gt;0,D3315*1.2,"chyba"))</f>
        <v>0</v>
      </c>
      <c r="G3315" s="16" t="e">
        <f>_xlfn.XLOOKUP(Tabuľka9[[#This Row],[položka]],#REF!,#REF!)</f>
        <v>#REF!</v>
      </c>
      <c r="I3315" s="15">
        <f>Tabuľka9[[#This Row],[Aktuálna cena v RZ s DPH]]*Tabuľka9[[#This Row],[Priemerný odber za mesiac]]</f>
        <v>0</v>
      </c>
      <c r="K3315" s="17" t="e">
        <f>Tabuľka9[[#This Row],[Cena za MJ s DPH]]*Tabuľka9[[#This Row],[Predpokladaný odber počas 6 mesiacov]]</f>
        <v>#REF!</v>
      </c>
      <c r="L3315" s="1">
        <v>632325</v>
      </c>
      <c r="M3315" t="e">
        <f>_xlfn.XLOOKUP(Tabuľka9[[#This Row],[IČO]],#REF!,#REF!)</f>
        <v>#REF!</v>
      </c>
      <c r="N3315" t="e">
        <f>_xlfn.XLOOKUP(Tabuľka9[[#This Row],[IČO]],#REF!,#REF!)</f>
        <v>#REF!</v>
      </c>
    </row>
    <row r="3316" spans="1:14" hidden="1" x14ac:dyDescent="0.35">
      <c r="A3316" t="s">
        <v>95</v>
      </c>
      <c r="B3316" t="s">
        <v>103</v>
      </c>
      <c r="C3316" t="s">
        <v>13</v>
      </c>
      <c r="E3316" s="10">
        <f>IF(COUNTIF(cis_DPH!$B$2:$B$84,B3316)&gt;0,D3316*1.1,IF(COUNTIF(cis_DPH!$B$85:$B$171,B3316)&gt;0,D3316*1.2,"chyba"))</f>
        <v>0</v>
      </c>
      <c r="G3316" s="16" t="e">
        <f>_xlfn.XLOOKUP(Tabuľka9[[#This Row],[položka]],#REF!,#REF!)</f>
        <v>#REF!</v>
      </c>
      <c r="I3316" s="15">
        <f>Tabuľka9[[#This Row],[Aktuálna cena v RZ s DPH]]*Tabuľka9[[#This Row],[Priemerný odber za mesiac]]</f>
        <v>0</v>
      </c>
      <c r="K3316" s="17" t="e">
        <f>Tabuľka9[[#This Row],[Cena za MJ s DPH]]*Tabuľka9[[#This Row],[Predpokladaný odber počas 6 mesiacov]]</f>
        <v>#REF!</v>
      </c>
      <c r="L3316" s="1">
        <v>632325</v>
      </c>
      <c r="M3316" t="e">
        <f>_xlfn.XLOOKUP(Tabuľka9[[#This Row],[IČO]],#REF!,#REF!)</f>
        <v>#REF!</v>
      </c>
      <c r="N3316" t="e">
        <f>_xlfn.XLOOKUP(Tabuľka9[[#This Row],[IČO]],#REF!,#REF!)</f>
        <v>#REF!</v>
      </c>
    </row>
    <row r="3317" spans="1:14" hidden="1" x14ac:dyDescent="0.35">
      <c r="A3317" t="s">
        <v>95</v>
      </c>
      <c r="B3317" t="s">
        <v>104</v>
      </c>
      <c r="C3317" t="s">
        <v>48</v>
      </c>
      <c r="E3317" s="10">
        <f>IF(COUNTIF(cis_DPH!$B$2:$B$84,B3317)&gt;0,D3317*1.1,IF(COUNTIF(cis_DPH!$B$85:$B$171,B3317)&gt;0,D3317*1.2,"chyba"))</f>
        <v>0</v>
      </c>
      <c r="G3317" s="16" t="e">
        <f>_xlfn.XLOOKUP(Tabuľka9[[#This Row],[položka]],#REF!,#REF!)</f>
        <v>#REF!</v>
      </c>
      <c r="I3317" s="15">
        <f>Tabuľka9[[#This Row],[Aktuálna cena v RZ s DPH]]*Tabuľka9[[#This Row],[Priemerný odber za mesiac]]</f>
        <v>0</v>
      </c>
      <c r="K3317" s="17" t="e">
        <f>Tabuľka9[[#This Row],[Cena za MJ s DPH]]*Tabuľka9[[#This Row],[Predpokladaný odber počas 6 mesiacov]]</f>
        <v>#REF!</v>
      </c>
      <c r="L3317" s="1">
        <v>632325</v>
      </c>
      <c r="M3317" t="e">
        <f>_xlfn.XLOOKUP(Tabuľka9[[#This Row],[IČO]],#REF!,#REF!)</f>
        <v>#REF!</v>
      </c>
      <c r="N3317" t="e">
        <f>_xlfn.XLOOKUP(Tabuľka9[[#This Row],[IČO]],#REF!,#REF!)</f>
        <v>#REF!</v>
      </c>
    </row>
    <row r="3318" spans="1:14" hidden="1" x14ac:dyDescent="0.35">
      <c r="A3318" t="s">
        <v>95</v>
      </c>
      <c r="B3318" t="s">
        <v>105</v>
      </c>
      <c r="C3318" t="s">
        <v>13</v>
      </c>
      <c r="E3318" s="10">
        <f>IF(COUNTIF(cis_DPH!$B$2:$B$84,B3318)&gt;0,D3318*1.1,IF(COUNTIF(cis_DPH!$B$85:$B$171,B3318)&gt;0,D3318*1.2,"chyba"))</f>
        <v>0</v>
      </c>
      <c r="G3318" s="16" t="e">
        <f>_xlfn.XLOOKUP(Tabuľka9[[#This Row],[položka]],#REF!,#REF!)</f>
        <v>#REF!</v>
      </c>
      <c r="I3318" s="15">
        <f>Tabuľka9[[#This Row],[Aktuálna cena v RZ s DPH]]*Tabuľka9[[#This Row],[Priemerný odber za mesiac]]</f>
        <v>0</v>
      </c>
      <c r="K3318" s="17" t="e">
        <f>Tabuľka9[[#This Row],[Cena za MJ s DPH]]*Tabuľka9[[#This Row],[Predpokladaný odber počas 6 mesiacov]]</f>
        <v>#REF!</v>
      </c>
      <c r="L3318" s="1">
        <v>632325</v>
      </c>
      <c r="M3318" t="e">
        <f>_xlfn.XLOOKUP(Tabuľka9[[#This Row],[IČO]],#REF!,#REF!)</f>
        <v>#REF!</v>
      </c>
      <c r="N3318" t="e">
        <f>_xlfn.XLOOKUP(Tabuľka9[[#This Row],[IČO]],#REF!,#REF!)</f>
        <v>#REF!</v>
      </c>
    </row>
    <row r="3319" spans="1:14" hidden="1" x14ac:dyDescent="0.35">
      <c r="A3319" t="s">
        <v>95</v>
      </c>
      <c r="B3319" t="s">
        <v>106</v>
      </c>
      <c r="C3319" t="s">
        <v>13</v>
      </c>
      <c r="E3319" s="10">
        <f>IF(COUNTIF(cis_DPH!$B$2:$B$84,B3319)&gt;0,D3319*1.1,IF(COUNTIF(cis_DPH!$B$85:$B$171,B3319)&gt;0,D3319*1.2,"chyba"))</f>
        <v>0</v>
      </c>
      <c r="G3319" s="16" t="e">
        <f>_xlfn.XLOOKUP(Tabuľka9[[#This Row],[položka]],#REF!,#REF!)</f>
        <v>#REF!</v>
      </c>
      <c r="I3319" s="15">
        <f>Tabuľka9[[#This Row],[Aktuálna cena v RZ s DPH]]*Tabuľka9[[#This Row],[Priemerný odber za mesiac]]</f>
        <v>0</v>
      </c>
      <c r="K3319" s="17" t="e">
        <f>Tabuľka9[[#This Row],[Cena za MJ s DPH]]*Tabuľka9[[#This Row],[Predpokladaný odber počas 6 mesiacov]]</f>
        <v>#REF!</v>
      </c>
      <c r="L3319" s="1">
        <v>632325</v>
      </c>
      <c r="M3319" t="e">
        <f>_xlfn.XLOOKUP(Tabuľka9[[#This Row],[IČO]],#REF!,#REF!)</f>
        <v>#REF!</v>
      </c>
      <c r="N3319" t="e">
        <f>_xlfn.XLOOKUP(Tabuľka9[[#This Row],[IČO]],#REF!,#REF!)</f>
        <v>#REF!</v>
      </c>
    </row>
    <row r="3320" spans="1:14" hidden="1" x14ac:dyDescent="0.35">
      <c r="A3320" t="s">
        <v>93</v>
      </c>
      <c r="B3320" t="s">
        <v>107</v>
      </c>
      <c r="C3320" t="s">
        <v>48</v>
      </c>
      <c r="E3320" s="10">
        <f>IF(COUNTIF(cis_DPH!$B$2:$B$84,B3320)&gt;0,D3320*1.1,IF(COUNTIF(cis_DPH!$B$85:$B$171,B3320)&gt;0,D3320*1.2,"chyba"))</f>
        <v>0</v>
      </c>
      <c r="G3320" s="16" t="e">
        <f>_xlfn.XLOOKUP(Tabuľka9[[#This Row],[položka]],#REF!,#REF!)</f>
        <v>#REF!</v>
      </c>
      <c r="I3320" s="15">
        <f>Tabuľka9[[#This Row],[Aktuálna cena v RZ s DPH]]*Tabuľka9[[#This Row],[Priemerný odber za mesiac]]</f>
        <v>0</v>
      </c>
      <c r="K3320" s="17" t="e">
        <f>Tabuľka9[[#This Row],[Cena za MJ s DPH]]*Tabuľka9[[#This Row],[Predpokladaný odber počas 6 mesiacov]]</f>
        <v>#REF!</v>
      </c>
      <c r="L3320" s="1">
        <v>632325</v>
      </c>
      <c r="M3320" t="e">
        <f>_xlfn.XLOOKUP(Tabuľka9[[#This Row],[IČO]],#REF!,#REF!)</f>
        <v>#REF!</v>
      </c>
      <c r="N3320" t="e">
        <f>_xlfn.XLOOKUP(Tabuľka9[[#This Row],[IČO]],#REF!,#REF!)</f>
        <v>#REF!</v>
      </c>
    </row>
    <row r="3321" spans="1:14" hidden="1" x14ac:dyDescent="0.35">
      <c r="A3321" t="s">
        <v>95</v>
      </c>
      <c r="B3321" t="s">
        <v>108</v>
      </c>
      <c r="C3321" t="s">
        <v>13</v>
      </c>
      <c r="E3321" s="10">
        <f>IF(COUNTIF(cis_DPH!$B$2:$B$84,B3321)&gt;0,D3321*1.1,IF(COUNTIF(cis_DPH!$B$85:$B$171,B3321)&gt;0,D3321*1.2,"chyba"))</f>
        <v>0</v>
      </c>
      <c r="G3321" s="16" t="e">
        <f>_xlfn.XLOOKUP(Tabuľka9[[#This Row],[položka]],#REF!,#REF!)</f>
        <v>#REF!</v>
      </c>
      <c r="I3321" s="15">
        <f>Tabuľka9[[#This Row],[Aktuálna cena v RZ s DPH]]*Tabuľka9[[#This Row],[Priemerný odber za mesiac]]</f>
        <v>0</v>
      </c>
      <c r="K3321" s="17" t="e">
        <f>Tabuľka9[[#This Row],[Cena za MJ s DPH]]*Tabuľka9[[#This Row],[Predpokladaný odber počas 6 mesiacov]]</f>
        <v>#REF!</v>
      </c>
      <c r="L3321" s="1">
        <v>632325</v>
      </c>
      <c r="M3321" t="e">
        <f>_xlfn.XLOOKUP(Tabuľka9[[#This Row],[IČO]],#REF!,#REF!)</f>
        <v>#REF!</v>
      </c>
      <c r="N3321" t="e">
        <f>_xlfn.XLOOKUP(Tabuľka9[[#This Row],[IČO]],#REF!,#REF!)</f>
        <v>#REF!</v>
      </c>
    </row>
    <row r="3322" spans="1:14" hidden="1" x14ac:dyDescent="0.35">
      <c r="A3322" t="s">
        <v>95</v>
      </c>
      <c r="B3322" t="s">
        <v>109</v>
      </c>
      <c r="C3322" t="s">
        <v>13</v>
      </c>
      <c r="E3322" s="10">
        <f>IF(COUNTIF(cis_DPH!$B$2:$B$84,B3322)&gt;0,D3322*1.1,IF(COUNTIF(cis_DPH!$B$85:$B$171,B3322)&gt;0,D3322*1.2,"chyba"))</f>
        <v>0</v>
      </c>
      <c r="G3322" s="16" t="e">
        <f>_xlfn.XLOOKUP(Tabuľka9[[#This Row],[položka]],#REF!,#REF!)</f>
        <v>#REF!</v>
      </c>
      <c r="I3322" s="15">
        <f>Tabuľka9[[#This Row],[Aktuálna cena v RZ s DPH]]*Tabuľka9[[#This Row],[Priemerný odber za mesiac]]</f>
        <v>0</v>
      </c>
      <c r="K3322" s="17" t="e">
        <f>Tabuľka9[[#This Row],[Cena za MJ s DPH]]*Tabuľka9[[#This Row],[Predpokladaný odber počas 6 mesiacov]]</f>
        <v>#REF!</v>
      </c>
      <c r="L3322" s="1">
        <v>632325</v>
      </c>
      <c r="M3322" t="e">
        <f>_xlfn.XLOOKUP(Tabuľka9[[#This Row],[IČO]],#REF!,#REF!)</f>
        <v>#REF!</v>
      </c>
      <c r="N3322" t="e">
        <f>_xlfn.XLOOKUP(Tabuľka9[[#This Row],[IČO]],#REF!,#REF!)</f>
        <v>#REF!</v>
      </c>
    </row>
    <row r="3323" spans="1:14" hidden="1" x14ac:dyDescent="0.35">
      <c r="A3323" t="s">
        <v>95</v>
      </c>
      <c r="B3323" t="s">
        <v>110</v>
      </c>
      <c r="C3323" t="s">
        <v>13</v>
      </c>
      <c r="D3323" s="9">
        <v>1.05</v>
      </c>
      <c r="E3323" s="10">
        <f>IF(COUNTIF(cis_DPH!$B$2:$B$84,B3323)&gt;0,D3323*1.1,IF(COUNTIF(cis_DPH!$B$85:$B$171,B3323)&gt;0,D3323*1.2,"chyba"))</f>
        <v>1.1550000000000002</v>
      </c>
      <c r="G3323" s="16" t="e">
        <f>_xlfn.XLOOKUP(Tabuľka9[[#This Row],[položka]],#REF!,#REF!)</f>
        <v>#REF!</v>
      </c>
      <c r="H3323">
        <v>40</v>
      </c>
      <c r="I3323" s="15">
        <f>Tabuľka9[[#This Row],[Aktuálna cena v RZ s DPH]]*Tabuľka9[[#This Row],[Priemerný odber za mesiac]]</f>
        <v>46.20000000000001</v>
      </c>
      <c r="K3323" s="17" t="e">
        <f>Tabuľka9[[#This Row],[Cena za MJ s DPH]]*Tabuľka9[[#This Row],[Predpokladaný odber počas 6 mesiacov]]</f>
        <v>#REF!</v>
      </c>
      <c r="L3323" s="1">
        <v>632325</v>
      </c>
      <c r="M3323" t="e">
        <f>_xlfn.XLOOKUP(Tabuľka9[[#This Row],[IČO]],#REF!,#REF!)</f>
        <v>#REF!</v>
      </c>
      <c r="N3323" t="e">
        <f>_xlfn.XLOOKUP(Tabuľka9[[#This Row],[IČO]],#REF!,#REF!)</f>
        <v>#REF!</v>
      </c>
    </row>
    <row r="3324" spans="1:14" hidden="1" x14ac:dyDescent="0.35">
      <c r="A3324" t="s">
        <v>95</v>
      </c>
      <c r="B3324" t="s">
        <v>111</v>
      </c>
      <c r="C3324" t="s">
        <v>13</v>
      </c>
      <c r="D3324" s="9">
        <v>3.6</v>
      </c>
      <c r="E3324" s="10">
        <f>IF(COUNTIF(cis_DPH!$B$2:$B$84,B3324)&gt;0,D3324*1.1,IF(COUNTIF(cis_DPH!$B$85:$B$171,B3324)&gt;0,D3324*1.2,"chyba"))</f>
        <v>3.9600000000000004</v>
      </c>
      <c r="G3324" s="16" t="e">
        <f>_xlfn.XLOOKUP(Tabuľka9[[#This Row],[položka]],#REF!,#REF!)</f>
        <v>#REF!</v>
      </c>
      <c r="H3324">
        <v>25</v>
      </c>
      <c r="I3324" s="15">
        <f>Tabuľka9[[#This Row],[Aktuálna cena v RZ s DPH]]*Tabuľka9[[#This Row],[Priemerný odber za mesiac]]</f>
        <v>99.000000000000014</v>
      </c>
      <c r="K3324" s="17" t="e">
        <f>Tabuľka9[[#This Row],[Cena za MJ s DPH]]*Tabuľka9[[#This Row],[Predpokladaný odber počas 6 mesiacov]]</f>
        <v>#REF!</v>
      </c>
      <c r="L3324" s="1">
        <v>632325</v>
      </c>
      <c r="M3324" t="e">
        <f>_xlfn.XLOOKUP(Tabuľka9[[#This Row],[IČO]],#REF!,#REF!)</f>
        <v>#REF!</v>
      </c>
      <c r="N3324" t="e">
        <f>_xlfn.XLOOKUP(Tabuľka9[[#This Row],[IČO]],#REF!,#REF!)</f>
        <v>#REF!</v>
      </c>
    </row>
    <row r="3325" spans="1:14" hidden="1" x14ac:dyDescent="0.35">
      <c r="A3325" t="s">
        <v>95</v>
      </c>
      <c r="B3325" t="s">
        <v>112</v>
      </c>
      <c r="C3325" t="s">
        <v>48</v>
      </c>
      <c r="E3325" s="10">
        <f>IF(COUNTIF(cis_DPH!$B$2:$B$84,B3325)&gt;0,D3325*1.1,IF(COUNTIF(cis_DPH!$B$85:$B$171,B3325)&gt;0,D3325*1.2,"chyba"))</f>
        <v>0</v>
      </c>
      <c r="G3325" s="16" t="e">
        <f>_xlfn.XLOOKUP(Tabuľka9[[#This Row],[položka]],#REF!,#REF!)</f>
        <v>#REF!</v>
      </c>
      <c r="I3325" s="15">
        <f>Tabuľka9[[#This Row],[Aktuálna cena v RZ s DPH]]*Tabuľka9[[#This Row],[Priemerný odber za mesiac]]</f>
        <v>0</v>
      </c>
      <c r="K3325" s="17" t="e">
        <f>Tabuľka9[[#This Row],[Cena za MJ s DPH]]*Tabuľka9[[#This Row],[Predpokladaný odber počas 6 mesiacov]]</f>
        <v>#REF!</v>
      </c>
      <c r="L3325" s="1">
        <v>632325</v>
      </c>
      <c r="M3325" t="e">
        <f>_xlfn.XLOOKUP(Tabuľka9[[#This Row],[IČO]],#REF!,#REF!)</f>
        <v>#REF!</v>
      </c>
      <c r="N3325" t="e">
        <f>_xlfn.XLOOKUP(Tabuľka9[[#This Row],[IČO]],#REF!,#REF!)</f>
        <v>#REF!</v>
      </c>
    </row>
    <row r="3326" spans="1:14" hidden="1" x14ac:dyDescent="0.35">
      <c r="A3326" t="s">
        <v>95</v>
      </c>
      <c r="B3326" t="s">
        <v>113</v>
      </c>
      <c r="C3326" t="s">
        <v>13</v>
      </c>
      <c r="E3326" s="10">
        <f>IF(COUNTIF(cis_DPH!$B$2:$B$84,B3326)&gt;0,D3326*1.1,IF(COUNTIF(cis_DPH!$B$85:$B$171,B3326)&gt;0,D3326*1.2,"chyba"))</f>
        <v>0</v>
      </c>
      <c r="G3326" s="16" t="e">
        <f>_xlfn.XLOOKUP(Tabuľka9[[#This Row],[položka]],#REF!,#REF!)</f>
        <v>#REF!</v>
      </c>
      <c r="I3326" s="15">
        <f>Tabuľka9[[#This Row],[Aktuálna cena v RZ s DPH]]*Tabuľka9[[#This Row],[Priemerný odber za mesiac]]</f>
        <v>0</v>
      </c>
      <c r="K3326" s="17" t="e">
        <f>Tabuľka9[[#This Row],[Cena za MJ s DPH]]*Tabuľka9[[#This Row],[Predpokladaný odber počas 6 mesiacov]]</f>
        <v>#REF!</v>
      </c>
      <c r="L3326" s="1">
        <v>632325</v>
      </c>
      <c r="M3326" t="e">
        <f>_xlfn.XLOOKUP(Tabuľka9[[#This Row],[IČO]],#REF!,#REF!)</f>
        <v>#REF!</v>
      </c>
      <c r="N3326" t="e">
        <f>_xlfn.XLOOKUP(Tabuľka9[[#This Row],[IČO]],#REF!,#REF!)</f>
        <v>#REF!</v>
      </c>
    </row>
    <row r="3327" spans="1:14" hidden="1" x14ac:dyDescent="0.35">
      <c r="A3327" t="s">
        <v>95</v>
      </c>
      <c r="B3327" t="s">
        <v>114</v>
      </c>
      <c r="C3327" t="s">
        <v>13</v>
      </c>
      <c r="E3327" s="10">
        <f>IF(COUNTIF(cis_DPH!$B$2:$B$84,B3327)&gt;0,D3327*1.1,IF(COUNTIF(cis_DPH!$B$85:$B$171,B3327)&gt;0,D3327*1.2,"chyba"))</f>
        <v>0</v>
      </c>
      <c r="G3327" s="16" t="e">
        <f>_xlfn.XLOOKUP(Tabuľka9[[#This Row],[položka]],#REF!,#REF!)</f>
        <v>#REF!</v>
      </c>
      <c r="I3327" s="15">
        <f>Tabuľka9[[#This Row],[Aktuálna cena v RZ s DPH]]*Tabuľka9[[#This Row],[Priemerný odber za mesiac]]</f>
        <v>0</v>
      </c>
      <c r="K3327" s="17" t="e">
        <f>Tabuľka9[[#This Row],[Cena za MJ s DPH]]*Tabuľka9[[#This Row],[Predpokladaný odber počas 6 mesiacov]]</f>
        <v>#REF!</v>
      </c>
      <c r="L3327" s="1">
        <v>632325</v>
      </c>
      <c r="M3327" t="e">
        <f>_xlfn.XLOOKUP(Tabuľka9[[#This Row],[IČO]],#REF!,#REF!)</f>
        <v>#REF!</v>
      </c>
      <c r="N3327" t="e">
        <f>_xlfn.XLOOKUP(Tabuľka9[[#This Row],[IČO]],#REF!,#REF!)</f>
        <v>#REF!</v>
      </c>
    </row>
    <row r="3328" spans="1:14" hidden="1" x14ac:dyDescent="0.35">
      <c r="A3328" t="s">
        <v>95</v>
      </c>
      <c r="B3328" t="s">
        <v>115</v>
      </c>
      <c r="C3328" t="s">
        <v>13</v>
      </c>
      <c r="D3328" s="9">
        <v>7.73</v>
      </c>
      <c r="E3328" s="10">
        <f>IF(COUNTIF(cis_DPH!$B$2:$B$84,B3328)&gt;0,D3328*1.1,IF(COUNTIF(cis_DPH!$B$85:$B$171,B3328)&gt;0,D3328*1.2,"chyba"))</f>
        <v>8.5030000000000019</v>
      </c>
      <c r="G3328" s="16" t="e">
        <f>_xlfn.XLOOKUP(Tabuľka9[[#This Row],[položka]],#REF!,#REF!)</f>
        <v>#REF!</v>
      </c>
      <c r="H3328">
        <v>10</v>
      </c>
      <c r="I3328" s="15">
        <f>Tabuľka9[[#This Row],[Aktuálna cena v RZ s DPH]]*Tabuľka9[[#This Row],[Priemerný odber za mesiac]]</f>
        <v>85.030000000000015</v>
      </c>
      <c r="K3328" s="17" t="e">
        <f>Tabuľka9[[#This Row],[Cena za MJ s DPH]]*Tabuľka9[[#This Row],[Predpokladaný odber počas 6 mesiacov]]</f>
        <v>#REF!</v>
      </c>
      <c r="L3328" s="1">
        <v>632325</v>
      </c>
      <c r="M3328" t="e">
        <f>_xlfn.XLOOKUP(Tabuľka9[[#This Row],[IČO]],#REF!,#REF!)</f>
        <v>#REF!</v>
      </c>
      <c r="N3328" t="e">
        <f>_xlfn.XLOOKUP(Tabuľka9[[#This Row],[IČO]],#REF!,#REF!)</f>
        <v>#REF!</v>
      </c>
    </row>
    <row r="3329" spans="1:14" hidden="1" x14ac:dyDescent="0.35">
      <c r="A3329" t="s">
        <v>95</v>
      </c>
      <c r="B3329" t="s">
        <v>116</v>
      </c>
      <c r="C3329" t="s">
        <v>13</v>
      </c>
      <c r="E3329" s="10">
        <f>IF(COUNTIF(cis_DPH!$B$2:$B$84,B3329)&gt;0,D3329*1.1,IF(COUNTIF(cis_DPH!$B$85:$B$171,B3329)&gt;0,D3329*1.2,"chyba"))</f>
        <v>0</v>
      </c>
      <c r="G3329" s="16" t="e">
        <f>_xlfn.XLOOKUP(Tabuľka9[[#This Row],[položka]],#REF!,#REF!)</f>
        <v>#REF!</v>
      </c>
      <c r="I3329" s="15">
        <f>Tabuľka9[[#This Row],[Aktuálna cena v RZ s DPH]]*Tabuľka9[[#This Row],[Priemerný odber za mesiac]]</f>
        <v>0</v>
      </c>
      <c r="K3329" s="17" t="e">
        <f>Tabuľka9[[#This Row],[Cena za MJ s DPH]]*Tabuľka9[[#This Row],[Predpokladaný odber počas 6 mesiacov]]</f>
        <v>#REF!</v>
      </c>
      <c r="L3329" s="1">
        <v>632325</v>
      </c>
      <c r="M3329" t="e">
        <f>_xlfn.XLOOKUP(Tabuľka9[[#This Row],[IČO]],#REF!,#REF!)</f>
        <v>#REF!</v>
      </c>
      <c r="N3329" t="e">
        <f>_xlfn.XLOOKUP(Tabuľka9[[#This Row],[IČO]],#REF!,#REF!)</f>
        <v>#REF!</v>
      </c>
    </row>
    <row r="3330" spans="1:14" hidden="1" x14ac:dyDescent="0.35">
      <c r="A3330" t="s">
        <v>84</v>
      </c>
      <c r="B3330" t="s">
        <v>117</v>
      </c>
      <c r="C3330" t="s">
        <v>13</v>
      </c>
      <c r="E3330" s="10">
        <f>IF(COUNTIF(cis_DPH!$B$2:$B$84,B3330)&gt;0,D3330*1.1,IF(COUNTIF(cis_DPH!$B$85:$B$171,B3330)&gt;0,D3330*1.2,"chyba"))</f>
        <v>0</v>
      </c>
      <c r="G3330" s="16" t="e">
        <f>_xlfn.XLOOKUP(Tabuľka9[[#This Row],[položka]],#REF!,#REF!)</f>
        <v>#REF!</v>
      </c>
      <c r="I3330" s="15">
        <f>Tabuľka9[[#This Row],[Aktuálna cena v RZ s DPH]]*Tabuľka9[[#This Row],[Priemerný odber za mesiac]]</f>
        <v>0</v>
      </c>
      <c r="K3330" s="17" t="e">
        <f>Tabuľka9[[#This Row],[Cena za MJ s DPH]]*Tabuľka9[[#This Row],[Predpokladaný odber počas 6 mesiacov]]</f>
        <v>#REF!</v>
      </c>
      <c r="L3330" s="1">
        <v>632325</v>
      </c>
      <c r="M3330" t="e">
        <f>_xlfn.XLOOKUP(Tabuľka9[[#This Row],[IČO]],#REF!,#REF!)</f>
        <v>#REF!</v>
      </c>
      <c r="N3330" t="e">
        <f>_xlfn.XLOOKUP(Tabuľka9[[#This Row],[IČO]],#REF!,#REF!)</f>
        <v>#REF!</v>
      </c>
    </row>
    <row r="3331" spans="1:14" hidden="1" x14ac:dyDescent="0.35">
      <c r="A3331" t="s">
        <v>84</v>
      </c>
      <c r="B3331" t="s">
        <v>118</v>
      </c>
      <c r="C3331" t="s">
        <v>13</v>
      </c>
      <c r="E3331" s="10">
        <f>IF(COUNTIF(cis_DPH!$B$2:$B$84,B3331)&gt;0,D3331*1.1,IF(COUNTIF(cis_DPH!$B$85:$B$171,B3331)&gt;0,D3331*1.2,"chyba"))</f>
        <v>0</v>
      </c>
      <c r="G3331" s="16" t="e">
        <f>_xlfn.XLOOKUP(Tabuľka9[[#This Row],[položka]],#REF!,#REF!)</f>
        <v>#REF!</v>
      </c>
      <c r="I3331" s="15">
        <f>Tabuľka9[[#This Row],[Aktuálna cena v RZ s DPH]]*Tabuľka9[[#This Row],[Priemerný odber za mesiac]]</f>
        <v>0</v>
      </c>
      <c r="K3331" s="17" t="e">
        <f>Tabuľka9[[#This Row],[Cena za MJ s DPH]]*Tabuľka9[[#This Row],[Predpokladaný odber počas 6 mesiacov]]</f>
        <v>#REF!</v>
      </c>
      <c r="L3331" s="1">
        <v>632325</v>
      </c>
      <c r="M3331" t="e">
        <f>_xlfn.XLOOKUP(Tabuľka9[[#This Row],[IČO]],#REF!,#REF!)</f>
        <v>#REF!</v>
      </c>
      <c r="N3331" t="e">
        <f>_xlfn.XLOOKUP(Tabuľka9[[#This Row],[IČO]],#REF!,#REF!)</f>
        <v>#REF!</v>
      </c>
    </row>
    <row r="3332" spans="1:14" hidden="1" x14ac:dyDescent="0.35">
      <c r="A3332" t="s">
        <v>84</v>
      </c>
      <c r="B3332" t="s">
        <v>119</v>
      </c>
      <c r="C3332" t="s">
        <v>13</v>
      </c>
      <c r="E3332" s="10">
        <f>IF(COUNTIF(cis_DPH!$B$2:$B$84,B3332)&gt;0,D3332*1.1,IF(COUNTIF(cis_DPH!$B$85:$B$171,B3332)&gt;0,D3332*1.2,"chyba"))</f>
        <v>0</v>
      </c>
      <c r="G3332" s="16" t="e">
        <f>_xlfn.XLOOKUP(Tabuľka9[[#This Row],[položka]],#REF!,#REF!)</f>
        <v>#REF!</v>
      </c>
      <c r="I3332" s="15">
        <f>Tabuľka9[[#This Row],[Aktuálna cena v RZ s DPH]]*Tabuľka9[[#This Row],[Priemerný odber za mesiac]]</f>
        <v>0</v>
      </c>
      <c r="K3332" s="17" t="e">
        <f>Tabuľka9[[#This Row],[Cena za MJ s DPH]]*Tabuľka9[[#This Row],[Predpokladaný odber počas 6 mesiacov]]</f>
        <v>#REF!</v>
      </c>
      <c r="L3332" s="1">
        <v>632325</v>
      </c>
      <c r="M3332" t="e">
        <f>_xlfn.XLOOKUP(Tabuľka9[[#This Row],[IČO]],#REF!,#REF!)</f>
        <v>#REF!</v>
      </c>
      <c r="N3332" t="e">
        <f>_xlfn.XLOOKUP(Tabuľka9[[#This Row],[IČO]],#REF!,#REF!)</f>
        <v>#REF!</v>
      </c>
    </row>
    <row r="3333" spans="1:14" hidden="1" x14ac:dyDescent="0.35">
      <c r="A3333" t="s">
        <v>84</v>
      </c>
      <c r="B3333" t="s">
        <v>120</v>
      </c>
      <c r="C3333" t="s">
        <v>13</v>
      </c>
      <c r="E3333" s="10">
        <f>IF(COUNTIF(cis_DPH!$B$2:$B$84,B3333)&gt;0,D3333*1.1,IF(COUNTIF(cis_DPH!$B$85:$B$171,B3333)&gt;0,D3333*1.2,"chyba"))</f>
        <v>0</v>
      </c>
      <c r="G3333" s="16" t="e">
        <f>_xlfn.XLOOKUP(Tabuľka9[[#This Row],[položka]],#REF!,#REF!)</f>
        <v>#REF!</v>
      </c>
      <c r="I3333" s="15">
        <f>Tabuľka9[[#This Row],[Aktuálna cena v RZ s DPH]]*Tabuľka9[[#This Row],[Priemerný odber za mesiac]]</f>
        <v>0</v>
      </c>
      <c r="K3333" s="17" t="e">
        <f>Tabuľka9[[#This Row],[Cena za MJ s DPH]]*Tabuľka9[[#This Row],[Predpokladaný odber počas 6 mesiacov]]</f>
        <v>#REF!</v>
      </c>
      <c r="L3333" s="1">
        <v>632325</v>
      </c>
      <c r="M3333" t="e">
        <f>_xlfn.XLOOKUP(Tabuľka9[[#This Row],[IČO]],#REF!,#REF!)</f>
        <v>#REF!</v>
      </c>
      <c r="N3333" t="e">
        <f>_xlfn.XLOOKUP(Tabuľka9[[#This Row],[IČO]],#REF!,#REF!)</f>
        <v>#REF!</v>
      </c>
    </row>
    <row r="3334" spans="1:14" hidden="1" x14ac:dyDescent="0.35">
      <c r="A3334" t="s">
        <v>84</v>
      </c>
      <c r="B3334" t="s">
        <v>121</v>
      </c>
      <c r="C3334" t="s">
        <v>13</v>
      </c>
      <c r="E3334" s="10">
        <f>IF(COUNTIF(cis_DPH!$B$2:$B$84,B3334)&gt;0,D3334*1.1,IF(COUNTIF(cis_DPH!$B$85:$B$171,B3334)&gt;0,D3334*1.2,"chyba"))</f>
        <v>0</v>
      </c>
      <c r="G3334" s="16" t="e">
        <f>_xlfn.XLOOKUP(Tabuľka9[[#This Row],[položka]],#REF!,#REF!)</f>
        <v>#REF!</v>
      </c>
      <c r="I3334" s="15">
        <f>Tabuľka9[[#This Row],[Aktuálna cena v RZ s DPH]]*Tabuľka9[[#This Row],[Priemerný odber za mesiac]]</f>
        <v>0</v>
      </c>
      <c r="K3334" s="17" t="e">
        <f>Tabuľka9[[#This Row],[Cena za MJ s DPH]]*Tabuľka9[[#This Row],[Predpokladaný odber počas 6 mesiacov]]</f>
        <v>#REF!</v>
      </c>
      <c r="L3334" s="1">
        <v>632325</v>
      </c>
      <c r="M3334" t="e">
        <f>_xlfn.XLOOKUP(Tabuľka9[[#This Row],[IČO]],#REF!,#REF!)</f>
        <v>#REF!</v>
      </c>
      <c r="N3334" t="e">
        <f>_xlfn.XLOOKUP(Tabuľka9[[#This Row],[IČO]],#REF!,#REF!)</f>
        <v>#REF!</v>
      </c>
    </row>
    <row r="3335" spans="1:14" hidden="1" x14ac:dyDescent="0.35">
      <c r="A3335" t="s">
        <v>84</v>
      </c>
      <c r="B3335" t="s">
        <v>122</v>
      </c>
      <c r="C3335" t="s">
        <v>13</v>
      </c>
      <c r="E3335" s="10">
        <f>IF(COUNTIF(cis_DPH!$B$2:$B$84,B3335)&gt;0,D3335*1.1,IF(COUNTIF(cis_DPH!$B$85:$B$171,B3335)&gt;0,D3335*1.2,"chyba"))</f>
        <v>0</v>
      </c>
      <c r="G3335" s="16" t="e">
        <f>_xlfn.XLOOKUP(Tabuľka9[[#This Row],[položka]],#REF!,#REF!)</f>
        <v>#REF!</v>
      </c>
      <c r="I3335" s="15">
        <f>Tabuľka9[[#This Row],[Aktuálna cena v RZ s DPH]]*Tabuľka9[[#This Row],[Priemerný odber za mesiac]]</f>
        <v>0</v>
      </c>
      <c r="K3335" s="17" t="e">
        <f>Tabuľka9[[#This Row],[Cena za MJ s DPH]]*Tabuľka9[[#This Row],[Predpokladaný odber počas 6 mesiacov]]</f>
        <v>#REF!</v>
      </c>
      <c r="L3335" s="1">
        <v>632325</v>
      </c>
      <c r="M3335" t="e">
        <f>_xlfn.XLOOKUP(Tabuľka9[[#This Row],[IČO]],#REF!,#REF!)</f>
        <v>#REF!</v>
      </c>
      <c r="N3335" t="e">
        <f>_xlfn.XLOOKUP(Tabuľka9[[#This Row],[IČO]],#REF!,#REF!)</f>
        <v>#REF!</v>
      </c>
    </row>
    <row r="3336" spans="1:14" hidden="1" x14ac:dyDescent="0.35">
      <c r="A3336" t="s">
        <v>84</v>
      </c>
      <c r="B3336" t="s">
        <v>123</v>
      </c>
      <c r="C3336" t="s">
        <v>13</v>
      </c>
      <c r="D3336" s="9">
        <v>8.2899999999999991</v>
      </c>
      <c r="E3336" s="10">
        <f>IF(COUNTIF(cis_DPH!$B$2:$B$84,B3336)&gt;0,D3336*1.1,IF(COUNTIF(cis_DPH!$B$85:$B$171,B3336)&gt;0,D3336*1.2,"chyba"))</f>
        <v>9.1189999999999998</v>
      </c>
      <c r="G3336" s="16" t="e">
        <f>_xlfn.XLOOKUP(Tabuľka9[[#This Row],[položka]],#REF!,#REF!)</f>
        <v>#REF!</v>
      </c>
      <c r="H3336">
        <v>45</v>
      </c>
      <c r="I3336" s="15">
        <f>Tabuľka9[[#This Row],[Aktuálna cena v RZ s DPH]]*Tabuľka9[[#This Row],[Priemerný odber za mesiac]]</f>
        <v>410.35500000000002</v>
      </c>
      <c r="K3336" s="17" t="e">
        <f>Tabuľka9[[#This Row],[Cena za MJ s DPH]]*Tabuľka9[[#This Row],[Predpokladaný odber počas 6 mesiacov]]</f>
        <v>#REF!</v>
      </c>
      <c r="L3336" s="1">
        <v>632325</v>
      </c>
      <c r="M3336" t="e">
        <f>_xlfn.XLOOKUP(Tabuľka9[[#This Row],[IČO]],#REF!,#REF!)</f>
        <v>#REF!</v>
      </c>
      <c r="N3336" t="e">
        <f>_xlfn.XLOOKUP(Tabuľka9[[#This Row],[IČO]],#REF!,#REF!)</f>
        <v>#REF!</v>
      </c>
    </row>
    <row r="3337" spans="1:14" hidden="1" x14ac:dyDescent="0.35">
      <c r="A3337" t="s">
        <v>84</v>
      </c>
      <c r="B3337" t="s">
        <v>124</v>
      </c>
      <c r="C3337" t="s">
        <v>13</v>
      </c>
      <c r="D3337" s="9">
        <v>9.5</v>
      </c>
      <c r="E3337" s="10">
        <f>IF(COUNTIF(cis_DPH!$B$2:$B$84,B3337)&gt;0,D3337*1.1,IF(COUNTIF(cis_DPH!$B$85:$B$171,B3337)&gt;0,D3337*1.2,"chyba"))</f>
        <v>10.450000000000001</v>
      </c>
      <c r="G3337" s="16" t="e">
        <f>_xlfn.XLOOKUP(Tabuľka9[[#This Row],[položka]],#REF!,#REF!)</f>
        <v>#REF!</v>
      </c>
      <c r="H3337">
        <v>60</v>
      </c>
      <c r="I3337" s="15">
        <f>Tabuľka9[[#This Row],[Aktuálna cena v RZ s DPH]]*Tabuľka9[[#This Row],[Priemerný odber za mesiac]]</f>
        <v>627.00000000000011</v>
      </c>
      <c r="K3337" s="17" t="e">
        <f>Tabuľka9[[#This Row],[Cena za MJ s DPH]]*Tabuľka9[[#This Row],[Predpokladaný odber počas 6 mesiacov]]</f>
        <v>#REF!</v>
      </c>
      <c r="L3337" s="1">
        <v>632325</v>
      </c>
      <c r="M3337" t="e">
        <f>_xlfn.XLOOKUP(Tabuľka9[[#This Row],[IČO]],#REF!,#REF!)</f>
        <v>#REF!</v>
      </c>
      <c r="N3337" t="e">
        <f>_xlfn.XLOOKUP(Tabuľka9[[#This Row],[IČO]],#REF!,#REF!)</f>
        <v>#REF!</v>
      </c>
    </row>
    <row r="3338" spans="1:14" hidden="1" x14ac:dyDescent="0.35">
      <c r="A3338" t="s">
        <v>125</v>
      </c>
      <c r="B3338" t="s">
        <v>126</v>
      </c>
      <c r="C3338" t="s">
        <v>13</v>
      </c>
      <c r="E3338" s="10">
        <f>IF(COUNTIF(cis_DPH!$B$2:$B$84,B3338)&gt;0,D3338*1.1,IF(COUNTIF(cis_DPH!$B$85:$B$171,B3338)&gt;0,D3338*1.2,"chyba"))</f>
        <v>0</v>
      </c>
      <c r="G3338" s="16" t="e">
        <f>_xlfn.XLOOKUP(Tabuľka9[[#This Row],[položka]],#REF!,#REF!)</f>
        <v>#REF!</v>
      </c>
      <c r="I3338" s="15">
        <f>Tabuľka9[[#This Row],[Aktuálna cena v RZ s DPH]]*Tabuľka9[[#This Row],[Priemerný odber za mesiac]]</f>
        <v>0</v>
      </c>
      <c r="K3338" s="17" t="e">
        <f>Tabuľka9[[#This Row],[Cena za MJ s DPH]]*Tabuľka9[[#This Row],[Predpokladaný odber počas 6 mesiacov]]</f>
        <v>#REF!</v>
      </c>
      <c r="L3338" s="1">
        <v>632325</v>
      </c>
      <c r="M3338" t="e">
        <f>_xlfn.XLOOKUP(Tabuľka9[[#This Row],[IČO]],#REF!,#REF!)</f>
        <v>#REF!</v>
      </c>
      <c r="N3338" t="e">
        <f>_xlfn.XLOOKUP(Tabuľka9[[#This Row],[IČO]],#REF!,#REF!)</f>
        <v>#REF!</v>
      </c>
    </row>
    <row r="3339" spans="1:14" hidden="1" x14ac:dyDescent="0.35">
      <c r="A3339" t="s">
        <v>125</v>
      </c>
      <c r="B3339" t="s">
        <v>127</v>
      </c>
      <c r="C3339" t="s">
        <v>13</v>
      </c>
      <c r="D3339" s="9">
        <v>3.01</v>
      </c>
      <c r="E3339" s="10">
        <f>IF(COUNTIF(cis_DPH!$B$2:$B$84,B3339)&gt;0,D3339*1.1,IF(COUNTIF(cis_DPH!$B$85:$B$171,B3339)&gt;0,D3339*1.2,"chyba"))</f>
        <v>3.6119999999999997</v>
      </c>
      <c r="G3339" s="16" t="e">
        <f>_xlfn.XLOOKUP(Tabuľka9[[#This Row],[položka]],#REF!,#REF!)</f>
        <v>#REF!</v>
      </c>
      <c r="H3339">
        <v>30</v>
      </c>
      <c r="I3339" s="15">
        <f>Tabuľka9[[#This Row],[Aktuálna cena v RZ s DPH]]*Tabuľka9[[#This Row],[Priemerný odber za mesiac]]</f>
        <v>108.35999999999999</v>
      </c>
      <c r="K3339" s="17" t="e">
        <f>Tabuľka9[[#This Row],[Cena za MJ s DPH]]*Tabuľka9[[#This Row],[Predpokladaný odber počas 6 mesiacov]]</f>
        <v>#REF!</v>
      </c>
      <c r="L3339" s="1">
        <v>632325</v>
      </c>
      <c r="M3339" t="e">
        <f>_xlfn.XLOOKUP(Tabuľka9[[#This Row],[IČO]],#REF!,#REF!)</f>
        <v>#REF!</v>
      </c>
      <c r="N3339" t="e">
        <f>_xlfn.XLOOKUP(Tabuľka9[[#This Row],[IČO]],#REF!,#REF!)</f>
        <v>#REF!</v>
      </c>
    </row>
    <row r="3340" spans="1:14" hidden="1" x14ac:dyDescent="0.35">
      <c r="A3340" t="s">
        <v>125</v>
      </c>
      <c r="B3340" t="s">
        <v>128</v>
      </c>
      <c r="C3340" t="s">
        <v>13</v>
      </c>
      <c r="E3340" s="10">
        <f>IF(COUNTIF(cis_DPH!$B$2:$B$84,B3340)&gt;0,D3340*1.1,IF(COUNTIF(cis_DPH!$B$85:$B$171,B3340)&gt;0,D3340*1.2,"chyba"))</f>
        <v>0</v>
      </c>
      <c r="G3340" s="16" t="e">
        <f>_xlfn.XLOOKUP(Tabuľka9[[#This Row],[položka]],#REF!,#REF!)</f>
        <v>#REF!</v>
      </c>
      <c r="I3340" s="15">
        <f>Tabuľka9[[#This Row],[Aktuálna cena v RZ s DPH]]*Tabuľka9[[#This Row],[Priemerný odber za mesiac]]</f>
        <v>0</v>
      </c>
      <c r="K3340" s="17" t="e">
        <f>Tabuľka9[[#This Row],[Cena za MJ s DPH]]*Tabuľka9[[#This Row],[Predpokladaný odber počas 6 mesiacov]]</f>
        <v>#REF!</v>
      </c>
      <c r="L3340" s="1">
        <v>632325</v>
      </c>
      <c r="M3340" t="e">
        <f>_xlfn.XLOOKUP(Tabuľka9[[#This Row],[IČO]],#REF!,#REF!)</f>
        <v>#REF!</v>
      </c>
      <c r="N3340" t="e">
        <f>_xlfn.XLOOKUP(Tabuľka9[[#This Row],[IČO]],#REF!,#REF!)</f>
        <v>#REF!</v>
      </c>
    </row>
    <row r="3341" spans="1:14" hidden="1" x14ac:dyDescent="0.35">
      <c r="A3341" t="s">
        <v>125</v>
      </c>
      <c r="B3341" t="s">
        <v>129</v>
      </c>
      <c r="C3341" t="s">
        <v>13</v>
      </c>
      <c r="E3341" s="10">
        <f>IF(COUNTIF(cis_DPH!$B$2:$B$84,B3341)&gt;0,D3341*1.1,IF(COUNTIF(cis_DPH!$B$85:$B$171,B3341)&gt;0,D3341*1.2,"chyba"))</f>
        <v>0</v>
      </c>
      <c r="G3341" s="16" t="e">
        <f>_xlfn.XLOOKUP(Tabuľka9[[#This Row],[položka]],#REF!,#REF!)</f>
        <v>#REF!</v>
      </c>
      <c r="I3341" s="15">
        <f>Tabuľka9[[#This Row],[Aktuálna cena v RZ s DPH]]*Tabuľka9[[#This Row],[Priemerný odber za mesiac]]</f>
        <v>0</v>
      </c>
      <c r="K3341" s="17" t="e">
        <f>Tabuľka9[[#This Row],[Cena za MJ s DPH]]*Tabuľka9[[#This Row],[Predpokladaný odber počas 6 mesiacov]]</f>
        <v>#REF!</v>
      </c>
      <c r="L3341" s="1">
        <v>632325</v>
      </c>
      <c r="M3341" t="e">
        <f>_xlfn.XLOOKUP(Tabuľka9[[#This Row],[IČO]],#REF!,#REF!)</f>
        <v>#REF!</v>
      </c>
      <c r="N3341" t="e">
        <f>_xlfn.XLOOKUP(Tabuľka9[[#This Row],[IČO]],#REF!,#REF!)</f>
        <v>#REF!</v>
      </c>
    </row>
    <row r="3342" spans="1:14" hidden="1" x14ac:dyDescent="0.35">
      <c r="A3342" t="s">
        <v>125</v>
      </c>
      <c r="B3342" t="s">
        <v>130</v>
      </c>
      <c r="C3342" t="s">
        <v>13</v>
      </c>
      <c r="E3342" s="10">
        <f>IF(COUNTIF(cis_DPH!$B$2:$B$84,B3342)&gt;0,D3342*1.1,IF(COUNTIF(cis_DPH!$B$85:$B$171,B3342)&gt;0,D3342*1.2,"chyba"))</f>
        <v>0</v>
      </c>
      <c r="G3342" s="16" t="e">
        <f>_xlfn.XLOOKUP(Tabuľka9[[#This Row],[položka]],#REF!,#REF!)</f>
        <v>#REF!</v>
      </c>
      <c r="I3342" s="15">
        <f>Tabuľka9[[#This Row],[Aktuálna cena v RZ s DPH]]*Tabuľka9[[#This Row],[Priemerný odber za mesiac]]</f>
        <v>0</v>
      </c>
      <c r="K3342" s="17" t="e">
        <f>Tabuľka9[[#This Row],[Cena za MJ s DPH]]*Tabuľka9[[#This Row],[Predpokladaný odber počas 6 mesiacov]]</f>
        <v>#REF!</v>
      </c>
      <c r="L3342" s="1">
        <v>632325</v>
      </c>
      <c r="M3342" t="e">
        <f>_xlfn.XLOOKUP(Tabuľka9[[#This Row],[IČO]],#REF!,#REF!)</f>
        <v>#REF!</v>
      </c>
      <c r="N3342" t="e">
        <f>_xlfn.XLOOKUP(Tabuľka9[[#This Row],[IČO]],#REF!,#REF!)</f>
        <v>#REF!</v>
      </c>
    </row>
    <row r="3343" spans="1:14" hidden="1" x14ac:dyDescent="0.35">
      <c r="A3343" t="s">
        <v>125</v>
      </c>
      <c r="B3343" t="s">
        <v>131</v>
      </c>
      <c r="C3343" t="s">
        <v>13</v>
      </c>
      <c r="E3343" s="10">
        <f>IF(COUNTIF(cis_DPH!$B$2:$B$84,B3343)&gt;0,D3343*1.1,IF(COUNTIF(cis_DPH!$B$85:$B$171,B3343)&gt;0,D3343*1.2,"chyba"))</f>
        <v>0</v>
      </c>
      <c r="G3343" s="16" t="e">
        <f>_xlfn.XLOOKUP(Tabuľka9[[#This Row],[položka]],#REF!,#REF!)</f>
        <v>#REF!</v>
      </c>
      <c r="I3343" s="15">
        <f>Tabuľka9[[#This Row],[Aktuálna cena v RZ s DPH]]*Tabuľka9[[#This Row],[Priemerný odber za mesiac]]</f>
        <v>0</v>
      </c>
      <c r="K3343" s="17" t="e">
        <f>Tabuľka9[[#This Row],[Cena za MJ s DPH]]*Tabuľka9[[#This Row],[Predpokladaný odber počas 6 mesiacov]]</f>
        <v>#REF!</v>
      </c>
      <c r="L3343" s="1">
        <v>632325</v>
      </c>
      <c r="M3343" t="e">
        <f>_xlfn.XLOOKUP(Tabuľka9[[#This Row],[IČO]],#REF!,#REF!)</f>
        <v>#REF!</v>
      </c>
      <c r="N3343" t="e">
        <f>_xlfn.XLOOKUP(Tabuľka9[[#This Row],[IČO]],#REF!,#REF!)</f>
        <v>#REF!</v>
      </c>
    </row>
    <row r="3344" spans="1:14" hidden="1" x14ac:dyDescent="0.35">
      <c r="A3344" t="s">
        <v>125</v>
      </c>
      <c r="B3344" t="s">
        <v>132</v>
      </c>
      <c r="C3344" t="s">
        <v>13</v>
      </c>
      <c r="E3344" s="10">
        <f>IF(COUNTIF(cis_DPH!$B$2:$B$84,B3344)&gt;0,D3344*1.1,IF(COUNTIF(cis_DPH!$B$85:$B$171,B3344)&gt;0,D3344*1.2,"chyba"))</f>
        <v>0</v>
      </c>
      <c r="G3344" s="16" t="e">
        <f>_xlfn.XLOOKUP(Tabuľka9[[#This Row],[položka]],#REF!,#REF!)</f>
        <v>#REF!</v>
      </c>
      <c r="I3344" s="15">
        <f>Tabuľka9[[#This Row],[Aktuálna cena v RZ s DPH]]*Tabuľka9[[#This Row],[Priemerný odber za mesiac]]</f>
        <v>0</v>
      </c>
      <c r="K3344" s="17" t="e">
        <f>Tabuľka9[[#This Row],[Cena za MJ s DPH]]*Tabuľka9[[#This Row],[Predpokladaný odber počas 6 mesiacov]]</f>
        <v>#REF!</v>
      </c>
      <c r="L3344" s="1">
        <v>632325</v>
      </c>
      <c r="M3344" t="e">
        <f>_xlfn.XLOOKUP(Tabuľka9[[#This Row],[IČO]],#REF!,#REF!)</f>
        <v>#REF!</v>
      </c>
      <c r="N3344" t="e">
        <f>_xlfn.XLOOKUP(Tabuľka9[[#This Row],[IČO]],#REF!,#REF!)</f>
        <v>#REF!</v>
      </c>
    </row>
    <row r="3345" spans="1:14" hidden="1" x14ac:dyDescent="0.35">
      <c r="A3345" t="s">
        <v>125</v>
      </c>
      <c r="B3345" t="s">
        <v>133</v>
      </c>
      <c r="C3345" t="s">
        <v>13</v>
      </c>
      <c r="E3345" s="10">
        <f>IF(COUNTIF(cis_DPH!$B$2:$B$84,B3345)&gt;0,D3345*1.1,IF(COUNTIF(cis_DPH!$B$85:$B$171,B3345)&gt;0,D3345*1.2,"chyba"))</f>
        <v>0</v>
      </c>
      <c r="G3345" s="16" t="e">
        <f>_xlfn.XLOOKUP(Tabuľka9[[#This Row],[položka]],#REF!,#REF!)</f>
        <v>#REF!</v>
      </c>
      <c r="I3345" s="15">
        <f>Tabuľka9[[#This Row],[Aktuálna cena v RZ s DPH]]*Tabuľka9[[#This Row],[Priemerný odber za mesiac]]</f>
        <v>0</v>
      </c>
      <c r="K3345" s="17" t="e">
        <f>Tabuľka9[[#This Row],[Cena za MJ s DPH]]*Tabuľka9[[#This Row],[Predpokladaný odber počas 6 mesiacov]]</f>
        <v>#REF!</v>
      </c>
      <c r="L3345" s="1">
        <v>632325</v>
      </c>
      <c r="M3345" t="e">
        <f>_xlfn.XLOOKUP(Tabuľka9[[#This Row],[IČO]],#REF!,#REF!)</f>
        <v>#REF!</v>
      </c>
      <c r="N3345" t="e">
        <f>_xlfn.XLOOKUP(Tabuľka9[[#This Row],[IČO]],#REF!,#REF!)</f>
        <v>#REF!</v>
      </c>
    </row>
    <row r="3346" spans="1:14" hidden="1" x14ac:dyDescent="0.35">
      <c r="A3346" t="s">
        <v>125</v>
      </c>
      <c r="B3346" t="s">
        <v>134</v>
      </c>
      <c r="C3346" t="s">
        <v>13</v>
      </c>
      <c r="E3346" s="10">
        <f>IF(COUNTIF(cis_DPH!$B$2:$B$84,B3346)&gt;0,D3346*1.1,IF(COUNTIF(cis_DPH!$B$85:$B$171,B3346)&gt;0,D3346*1.2,"chyba"))</f>
        <v>0</v>
      </c>
      <c r="G3346" s="16" t="e">
        <f>_xlfn.XLOOKUP(Tabuľka9[[#This Row],[položka]],#REF!,#REF!)</f>
        <v>#REF!</v>
      </c>
      <c r="I3346" s="15">
        <f>Tabuľka9[[#This Row],[Aktuálna cena v RZ s DPH]]*Tabuľka9[[#This Row],[Priemerný odber za mesiac]]</f>
        <v>0</v>
      </c>
      <c r="K3346" s="17" t="e">
        <f>Tabuľka9[[#This Row],[Cena za MJ s DPH]]*Tabuľka9[[#This Row],[Predpokladaný odber počas 6 mesiacov]]</f>
        <v>#REF!</v>
      </c>
      <c r="L3346" s="1">
        <v>632325</v>
      </c>
      <c r="M3346" t="e">
        <f>_xlfn.XLOOKUP(Tabuľka9[[#This Row],[IČO]],#REF!,#REF!)</f>
        <v>#REF!</v>
      </c>
      <c r="N3346" t="e">
        <f>_xlfn.XLOOKUP(Tabuľka9[[#This Row],[IČO]],#REF!,#REF!)</f>
        <v>#REF!</v>
      </c>
    </row>
    <row r="3347" spans="1:14" hidden="1" x14ac:dyDescent="0.35">
      <c r="A3347" t="s">
        <v>125</v>
      </c>
      <c r="B3347" t="s">
        <v>135</v>
      </c>
      <c r="C3347" t="s">
        <v>13</v>
      </c>
      <c r="E3347" s="10">
        <f>IF(COUNTIF(cis_DPH!$B$2:$B$84,B3347)&gt;0,D3347*1.1,IF(COUNTIF(cis_DPH!$B$85:$B$171,B3347)&gt;0,D3347*1.2,"chyba"))</f>
        <v>0</v>
      </c>
      <c r="G3347" s="16" t="e">
        <f>_xlfn.XLOOKUP(Tabuľka9[[#This Row],[položka]],#REF!,#REF!)</f>
        <v>#REF!</v>
      </c>
      <c r="I3347" s="15">
        <f>Tabuľka9[[#This Row],[Aktuálna cena v RZ s DPH]]*Tabuľka9[[#This Row],[Priemerný odber za mesiac]]</f>
        <v>0</v>
      </c>
      <c r="K3347" s="17" t="e">
        <f>Tabuľka9[[#This Row],[Cena za MJ s DPH]]*Tabuľka9[[#This Row],[Predpokladaný odber počas 6 mesiacov]]</f>
        <v>#REF!</v>
      </c>
      <c r="L3347" s="1">
        <v>632325</v>
      </c>
      <c r="M3347" t="e">
        <f>_xlfn.XLOOKUP(Tabuľka9[[#This Row],[IČO]],#REF!,#REF!)</f>
        <v>#REF!</v>
      </c>
      <c r="N3347" t="e">
        <f>_xlfn.XLOOKUP(Tabuľka9[[#This Row],[IČO]],#REF!,#REF!)</f>
        <v>#REF!</v>
      </c>
    </row>
    <row r="3348" spans="1:14" hidden="1" x14ac:dyDescent="0.35">
      <c r="A3348" t="s">
        <v>125</v>
      </c>
      <c r="B3348" t="s">
        <v>136</v>
      </c>
      <c r="C3348" t="s">
        <v>13</v>
      </c>
      <c r="E3348" s="10">
        <f>IF(COUNTIF(cis_DPH!$B$2:$B$84,B3348)&gt;0,D3348*1.1,IF(COUNTIF(cis_DPH!$B$85:$B$171,B3348)&gt;0,D3348*1.2,"chyba"))</f>
        <v>0</v>
      </c>
      <c r="G3348" s="16" t="e">
        <f>_xlfn.XLOOKUP(Tabuľka9[[#This Row],[položka]],#REF!,#REF!)</f>
        <v>#REF!</v>
      </c>
      <c r="I3348" s="15">
        <f>Tabuľka9[[#This Row],[Aktuálna cena v RZ s DPH]]*Tabuľka9[[#This Row],[Priemerný odber za mesiac]]</f>
        <v>0</v>
      </c>
      <c r="K3348" s="17" t="e">
        <f>Tabuľka9[[#This Row],[Cena za MJ s DPH]]*Tabuľka9[[#This Row],[Predpokladaný odber počas 6 mesiacov]]</f>
        <v>#REF!</v>
      </c>
      <c r="L3348" s="1">
        <v>632325</v>
      </c>
      <c r="M3348" t="e">
        <f>_xlfn.XLOOKUP(Tabuľka9[[#This Row],[IČO]],#REF!,#REF!)</f>
        <v>#REF!</v>
      </c>
      <c r="N3348" t="e">
        <f>_xlfn.XLOOKUP(Tabuľka9[[#This Row],[IČO]],#REF!,#REF!)</f>
        <v>#REF!</v>
      </c>
    </row>
    <row r="3349" spans="1:14" hidden="1" x14ac:dyDescent="0.35">
      <c r="A3349" t="s">
        <v>125</v>
      </c>
      <c r="B3349" t="s">
        <v>137</v>
      </c>
      <c r="C3349" t="s">
        <v>13</v>
      </c>
      <c r="E3349" s="10">
        <f>IF(COUNTIF(cis_DPH!$B$2:$B$84,B3349)&gt;0,D3349*1.1,IF(COUNTIF(cis_DPH!$B$85:$B$171,B3349)&gt;0,D3349*1.2,"chyba"))</f>
        <v>0</v>
      </c>
      <c r="G3349" s="16" t="e">
        <f>_xlfn.XLOOKUP(Tabuľka9[[#This Row],[položka]],#REF!,#REF!)</f>
        <v>#REF!</v>
      </c>
      <c r="I3349" s="15">
        <f>Tabuľka9[[#This Row],[Aktuálna cena v RZ s DPH]]*Tabuľka9[[#This Row],[Priemerný odber za mesiac]]</f>
        <v>0</v>
      </c>
      <c r="K3349" s="17" t="e">
        <f>Tabuľka9[[#This Row],[Cena za MJ s DPH]]*Tabuľka9[[#This Row],[Predpokladaný odber počas 6 mesiacov]]</f>
        <v>#REF!</v>
      </c>
      <c r="L3349" s="1">
        <v>632325</v>
      </c>
      <c r="M3349" t="e">
        <f>_xlfn.XLOOKUP(Tabuľka9[[#This Row],[IČO]],#REF!,#REF!)</f>
        <v>#REF!</v>
      </c>
      <c r="N3349" t="e">
        <f>_xlfn.XLOOKUP(Tabuľka9[[#This Row],[IČO]],#REF!,#REF!)</f>
        <v>#REF!</v>
      </c>
    </row>
    <row r="3350" spans="1:14" hidden="1" x14ac:dyDescent="0.35">
      <c r="A3350" t="s">
        <v>125</v>
      </c>
      <c r="B3350" t="s">
        <v>138</v>
      </c>
      <c r="C3350" t="s">
        <v>13</v>
      </c>
      <c r="E3350" s="10">
        <f>IF(COUNTIF(cis_DPH!$B$2:$B$84,B3350)&gt;0,D3350*1.1,IF(COUNTIF(cis_DPH!$B$85:$B$171,B3350)&gt;0,D3350*1.2,"chyba"))</f>
        <v>0</v>
      </c>
      <c r="G3350" s="16" t="e">
        <f>_xlfn.XLOOKUP(Tabuľka9[[#This Row],[položka]],#REF!,#REF!)</f>
        <v>#REF!</v>
      </c>
      <c r="I3350" s="15">
        <f>Tabuľka9[[#This Row],[Aktuálna cena v RZ s DPH]]*Tabuľka9[[#This Row],[Priemerný odber za mesiac]]</f>
        <v>0</v>
      </c>
      <c r="K3350" s="17" t="e">
        <f>Tabuľka9[[#This Row],[Cena za MJ s DPH]]*Tabuľka9[[#This Row],[Predpokladaný odber počas 6 mesiacov]]</f>
        <v>#REF!</v>
      </c>
      <c r="L3350" s="1">
        <v>632325</v>
      </c>
      <c r="M3350" t="e">
        <f>_xlfn.XLOOKUP(Tabuľka9[[#This Row],[IČO]],#REF!,#REF!)</f>
        <v>#REF!</v>
      </c>
      <c r="N3350" t="e">
        <f>_xlfn.XLOOKUP(Tabuľka9[[#This Row],[IČO]],#REF!,#REF!)</f>
        <v>#REF!</v>
      </c>
    </row>
    <row r="3351" spans="1:14" hidden="1" x14ac:dyDescent="0.35">
      <c r="A3351" t="s">
        <v>125</v>
      </c>
      <c r="B3351" t="s">
        <v>139</v>
      </c>
      <c r="C3351" t="s">
        <v>13</v>
      </c>
      <c r="E3351" s="10">
        <f>IF(COUNTIF(cis_DPH!$B$2:$B$84,B3351)&gt;0,D3351*1.1,IF(COUNTIF(cis_DPH!$B$85:$B$171,B3351)&gt;0,D3351*1.2,"chyba"))</f>
        <v>0</v>
      </c>
      <c r="G3351" s="16" t="e">
        <f>_xlfn.XLOOKUP(Tabuľka9[[#This Row],[položka]],#REF!,#REF!)</f>
        <v>#REF!</v>
      </c>
      <c r="I3351" s="15">
        <f>Tabuľka9[[#This Row],[Aktuálna cena v RZ s DPH]]*Tabuľka9[[#This Row],[Priemerný odber za mesiac]]</f>
        <v>0</v>
      </c>
      <c r="K3351" s="17" t="e">
        <f>Tabuľka9[[#This Row],[Cena za MJ s DPH]]*Tabuľka9[[#This Row],[Predpokladaný odber počas 6 mesiacov]]</f>
        <v>#REF!</v>
      </c>
      <c r="L3351" s="1">
        <v>632325</v>
      </c>
      <c r="M3351" t="e">
        <f>_xlfn.XLOOKUP(Tabuľka9[[#This Row],[IČO]],#REF!,#REF!)</f>
        <v>#REF!</v>
      </c>
      <c r="N3351" t="e">
        <f>_xlfn.XLOOKUP(Tabuľka9[[#This Row],[IČO]],#REF!,#REF!)</f>
        <v>#REF!</v>
      </c>
    </row>
    <row r="3352" spans="1:14" hidden="1" x14ac:dyDescent="0.35">
      <c r="A3352" t="s">
        <v>125</v>
      </c>
      <c r="B3352" t="s">
        <v>140</v>
      </c>
      <c r="C3352" t="s">
        <v>13</v>
      </c>
      <c r="E3352" s="10">
        <f>IF(COUNTIF(cis_DPH!$B$2:$B$84,B3352)&gt;0,D3352*1.1,IF(COUNTIF(cis_DPH!$B$85:$B$171,B3352)&gt;0,D3352*1.2,"chyba"))</f>
        <v>0</v>
      </c>
      <c r="G3352" s="16" t="e">
        <f>_xlfn.XLOOKUP(Tabuľka9[[#This Row],[položka]],#REF!,#REF!)</f>
        <v>#REF!</v>
      </c>
      <c r="I3352" s="15">
        <f>Tabuľka9[[#This Row],[Aktuálna cena v RZ s DPH]]*Tabuľka9[[#This Row],[Priemerný odber za mesiac]]</f>
        <v>0</v>
      </c>
      <c r="K3352" s="17" t="e">
        <f>Tabuľka9[[#This Row],[Cena za MJ s DPH]]*Tabuľka9[[#This Row],[Predpokladaný odber počas 6 mesiacov]]</f>
        <v>#REF!</v>
      </c>
      <c r="L3352" s="1">
        <v>632325</v>
      </c>
      <c r="M3352" t="e">
        <f>_xlfn.XLOOKUP(Tabuľka9[[#This Row],[IČO]],#REF!,#REF!)</f>
        <v>#REF!</v>
      </c>
      <c r="N3352" t="e">
        <f>_xlfn.XLOOKUP(Tabuľka9[[#This Row],[IČO]],#REF!,#REF!)</f>
        <v>#REF!</v>
      </c>
    </row>
    <row r="3353" spans="1:14" hidden="1" x14ac:dyDescent="0.35">
      <c r="A3353" t="s">
        <v>125</v>
      </c>
      <c r="B3353" t="s">
        <v>141</v>
      </c>
      <c r="C3353" t="s">
        <v>13</v>
      </c>
      <c r="E3353" s="10">
        <f>IF(COUNTIF(cis_DPH!$B$2:$B$84,B3353)&gt;0,D3353*1.1,IF(COUNTIF(cis_DPH!$B$85:$B$171,B3353)&gt;0,D3353*1.2,"chyba"))</f>
        <v>0</v>
      </c>
      <c r="G3353" s="16" t="e">
        <f>_xlfn.XLOOKUP(Tabuľka9[[#This Row],[položka]],#REF!,#REF!)</f>
        <v>#REF!</v>
      </c>
      <c r="I3353" s="15">
        <f>Tabuľka9[[#This Row],[Aktuálna cena v RZ s DPH]]*Tabuľka9[[#This Row],[Priemerný odber za mesiac]]</f>
        <v>0</v>
      </c>
      <c r="K3353" s="17" t="e">
        <f>Tabuľka9[[#This Row],[Cena za MJ s DPH]]*Tabuľka9[[#This Row],[Predpokladaný odber počas 6 mesiacov]]</f>
        <v>#REF!</v>
      </c>
      <c r="L3353" s="1">
        <v>632325</v>
      </c>
      <c r="M3353" t="e">
        <f>_xlfn.XLOOKUP(Tabuľka9[[#This Row],[IČO]],#REF!,#REF!)</f>
        <v>#REF!</v>
      </c>
      <c r="N3353" t="e">
        <f>_xlfn.XLOOKUP(Tabuľka9[[#This Row],[IČO]],#REF!,#REF!)</f>
        <v>#REF!</v>
      </c>
    </row>
    <row r="3354" spans="1:14" hidden="1" x14ac:dyDescent="0.35">
      <c r="A3354" t="s">
        <v>125</v>
      </c>
      <c r="B3354" t="s">
        <v>142</v>
      </c>
      <c r="C3354" t="s">
        <v>13</v>
      </c>
      <c r="E3354" s="10">
        <f>IF(COUNTIF(cis_DPH!$B$2:$B$84,B3354)&gt;0,D3354*1.1,IF(COUNTIF(cis_DPH!$B$85:$B$171,B3354)&gt;0,D3354*1.2,"chyba"))</f>
        <v>0</v>
      </c>
      <c r="G3354" s="16" t="e">
        <f>_xlfn.XLOOKUP(Tabuľka9[[#This Row],[položka]],#REF!,#REF!)</f>
        <v>#REF!</v>
      </c>
      <c r="I3354" s="15">
        <f>Tabuľka9[[#This Row],[Aktuálna cena v RZ s DPH]]*Tabuľka9[[#This Row],[Priemerný odber za mesiac]]</f>
        <v>0</v>
      </c>
      <c r="K3354" s="17" t="e">
        <f>Tabuľka9[[#This Row],[Cena za MJ s DPH]]*Tabuľka9[[#This Row],[Predpokladaný odber počas 6 mesiacov]]</f>
        <v>#REF!</v>
      </c>
      <c r="L3354" s="1">
        <v>632325</v>
      </c>
      <c r="M3354" t="e">
        <f>_xlfn.XLOOKUP(Tabuľka9[[#This Row],[IČO]],#REF!,#REF!)</f>
        <v>#REF!</v>
      </c>
      <c r="N3354" t="e">
        <f>_xlfn.XLOOKUP(Tabuľka9[[#This Row],[IČO]],#REF!,#REF!)</f>
        <v>#REF!</v>
      </c>
    </row>
    <row r="3355" spans="1:14" hidden="1" x14ac:dyDescent="0.35">
      <c r="A3355" t="s">
        <v>125</v>
      </c>
      <c r="B3355" t="s">
        <v>143</v>
      </c>
      <c r="C3355" t="s">
        <v>13</v>
      </c>
      <c r="E3355" s="10">
        <f>IF(COUNTIF(cis_DPH!$B$2:$B$84,B3355)&gt;0,D3355*1.1,IF(COUNTIF(cis_DPH!$B$85:$B$171,B3355)&gt;0,D3355*1.2,"chyba"))</f>
        <v>0</v>
      </c>
      <c r="G3355" s="16" t="e">
        <f>_xlfn.XLOOKUP(Tabuľka9[[#This Row],[položka]],#REF!,#REF!)</f>
        <v>#REF!</v>
      </c>
      <c r="I3355" s="15">
        <f>Tabuľka9[[#This Row],[Aktuálna cena v RZ s DPH]]*Tabuľka9[[#This Row],[Priemerný odber za mesiac]]</f>
        <v>0</v>
      </c>
      <c r="K3355" s="17" t="e">
        <f>Tabuľka9[[#This Row],[Cena za MJ s DPH]]*Tabuľka9[[#This Row],[Predpokladaný odber počas 6 mesiacov]]</f>
        <v>#REF!</v>
      </c>
      <c r="L3355" s="1">
        <v>632325</v>
      </c>
      <c r="M3355" t="e">
        <f>_xlfn.XLOOKUP(Tabuľka9[[#This Row],[IČO]],#REF!,#REF!)</f>
        <v>#REF!</v>
      </c>
      <c r="N3355" t="e">
        <f>_xlfn.XLOOKUP(Tabuľka9[[#This Row],[IČO]],#REF!,#REF!)</f>
        <v>#REF!</v>
      </c>
    </row>
    <row r="3356" spans="1:14" hidden="1" x14ac:dyDescent="0.35">
      <c r="A3356" t="s">
        <v>125</v>
      </c>
      <c r="B3356" t="s">
        <v>144</v>
      </c>
      <c r="C3356" t="s">
        <v>13</v>
      </c>
      <c r="D3356" s="9">
        <v>2.59</v>
      </c>
      <c r="E3356" s="10">
        <f>IF(COUNTIF(cis_DPH!$B$2:$B$84,B3356)&gt;0,D3356*1.1,IF(COUNTIF(cis_DPH!$B$85:$B$171,B3356)&gt;0,D3356*1.2,"chyba"))</f>
        <v>3.1079999999999997</v>
      </c>
      <c r="G3356" s="16" t="e">
        <f>_xlfn.XLOOKUP(Tabuľka9[[#This Row],[položka]],#REF!,#REF!)</f>
        <v>#REF!</v>
      </c>
      <c r="H3356">
        <v>10</v>
      </c>
      <c r="I3356" s="15">
        <f>Tabuľka9[[#This Row],[Aktuálna cena v RZ s DPH]]*Tabuľka9[[#This Row],[Priemerný odber za mesiac]]</f>
        <v>31.08</v>
      </c>
      <c r="K3356" s="17" t="e">
        <f>Tabuľka9[[#This Row],[Cena za MJ s DPH]]*Tabuľka9[[#This Row],[Predpokladaný odber počas 6 mesiacov]]</f>
        <v>#REF!</v>
      </c>
      <c r="L3356" s="1">
        <v>632325</v>
      </c>
      <c r="M3356" t="e">
        <f>_xlfn.XLOOKUP(Tabuľka9[[#This Row],[IČO]],#REF!,#REF!)</f>
        <v>#REF!</v>
      </c>
      <c r="N3356" t="e">
        <f>_xlfn.XLOOKUP(Tabuľka9[[#This Row],[IČO]],#REF!,#REF!)</f>
        <v>#REF!</v>
      </c>
    </row>
    <row r="3357" spans="1:14" hidden="1" x14ac:dyDescent="0.35">
      <c r="A3357" t="s">
        <v>125</v>
      </c>
      <c r="B3357" t="s">
        <v>145</v>
      </c>
      <c r="C3357" t="s">
        <v>13</v>
      </c>
      <c r="E3357" s="10">
        <f>IF(COUNTIF(cis_DPH!$B$2:$B$84,B3357)&gt;0,D3357*1.1,IF(COUNTIF(cis_DPH!$B$85:$B$171,B3357)&gt;0,D3357*1.2,"chyba"))</f>
        <v>0</v>
      </c>
      <c r="G3357" s="16" t="e">
        <f>_xlfn.XLOOKUP(Tabuľka9[[#This Row],[položka]],#REF!,#REF!)</f>
        <v>#REF!</v>
      </c>
      <c r="I3357" s="15">
        <f>Tabuľka9[[#This Row],[Aktuálna cena v RZ s DPH]]*Tabuľka9[[#This Row],[Priemerný odber za mesiac]]</f>
        <v>0</v>
      </c>
      <c r="K3357" s="17" t="e">
        <f>Tabuľka9[[#This Row],[Cena za MJ s DPH]]*Tabuľka9[[#This Row],[Predpokladaný odber počas 6 mesiacov]]</f>
        <v>#REF!</v>
      </c>
      <c r="L3357" s="1">
        <v>632325</v>
      </c>
      <c r="M3357" t="e">
        <f>_xlfn.XLOOKUP(Tabuľka9[[#This Row],[IČO]],#REF!,#REF!)</f>
        <v>#REF!</v>
      </c>
      <c r="N3357" t="e">
        <f>_xlfn.XLOOKUP(Tabuľka9[[#This Row],[IČO]],#REF!,#REF!)</f>
        <v>#REF!</v>
      </c>
    </row>
    <row r="3358" spans="1:14" hidden="1" x14ac:dyDescent="0.35">
      <c r="A3358" t="s">
        <v>125</v>
      </c>
      <c r="B3358" t="s">
        <v>146</v>
      </c>
      <c r="C3358" t="s">
        <v>13</v>
      </c>
      <c r="E3358" s="10">
        <f>IF(COUNTIF(cis_DPH!$B$2:$B$84,B3358)&gt;0,D3358*1.1,IF(COUNTIF(cis_DPH!$B$85:$B$171,B3358)&gt;0,D3358*1.2,"chyba"))</f>
        <v>0</v>
      </c>
      <c r="G3358" s="16" t="e">
        <f>_xlfn.XLOOKUP(Tabuľka9[[#This Row],[položka]],#REF!,#REF!)</f>
        <v>#REF!</v>
      </c>
      <c r="I3358" s="15">
        <f>Tabuľka9[[#This Row],[Aktuálna cena v RZ s DPH]]*Tabuľka9[[#This Row],[Priemerný odber za mesiac]]</f>
        <v>0</v>
      </c>
      <c r="K3358" s="17" t="e">
        <f>Tabuľka9[[#This Row],[Cena za MJ s DPH]]*Tabuľka9[[#This Row],[Predpokladaný odber počas 6 mesiacov]]</f>
        <v>#REF!</v>
      </c>
      <c r="L3358" s="1">
        <v>632325</v>
      </c>
      <c r="M3358" t="e">
        <f>_xlfn.XLOOKUP(Tabuľka9[[#This Row],[IČO]],#REF!,#REF!)</f>
        <v>#REF!</v>
      </c>
      <c r="N3358" t="e">
        <f>_xlfn.XLOOKUP(Tabuľka9[[#This Row],[IČO]],#REF!,#REF!)</f>
        <v>#REF!</v>
      </c>
    </row>
    <row r="3359" spans="1:14" hidden="1" x14ac:dyDescent="0.35">
      <c r="A3359" t="s">
        <v>125</v>
      </c>
      <c r="B3359" t="s">
        <v>147</v>
      </c>
      <c r="C3359" t="s">
        <v>13</v>
      </c>
      <c r="D3359" s="9">
        <v>1.84</v>
      </c>
      <c r="E3359" s="10">
        <f>IF(COUNTIF(cis_DPH!$B$2:$B$84,B3359)&gt;0,D3359*1.1,IF(COUNTIF(cis_DPH!$B$85:$B$171,B3359)&gt;0,D3359*1.2,"chyba"))</f>
        <v>2.2080000000000002</v>
      </c>
      <c r="G3359" s="16" t="e">
        <f>_xlfn.XLOOKUP(Tabuľka9[[#This Row],[položka]],#REF!,#REF!)</f>
        <v>#REF!</v>
      </c>
      <c r="H3359">
        <v>10</v>
      </c>
      <c r="I3359" s="15">
        <f>Tabuľka9[[#This Row],[Aktuálna cena v RZ s DPH]]*Tabuľka9[[#This Row],[Priemerný odber za mesiac]]</f>
        <v>22.080000000000002</v>
      </c>
      <c r="K3359" s="17" t="e">
        <f>Tabuľka9[[#This Row],[Cena za MJ s DPH]]*Tabuľka9[[#This Row],[Predpokladaný odber počas 6 mesiacov]]</f>
        <v>#REF!</v>
      </c>
      <c r="L3359" s="1">
        <v>632325</v>
      </c>
      <c r="M3359" t="e">
        <f>_xlfn.XLOOKUP(Tabuľka9[[#This Row],[IČO]],#REF!,#REF!)</f>
        <v>#REF!</v>
      </c>
      <c r="N3359" t="e">
        <f>_xlfn.XLOOKUP(Tabuľka9[[#This Row],[IČO]],#REF!,#REF!)</f>
        <v>#REF!</v>
      </c>
    </row>
    <row r="3360" spans="1:14" hidden="1" x14ac:dyDescent="0.35">
      <c r="A3360" t="s">
        <v>125</v>
      </c>
      <c r="B3360" t="s">
        <v>148</v>
      </c>
      <c r="C3360" t="s">
        <v>13</v>
      </c>
      <c r="E3360" s="10">
        <f>IF(COUNTIF(cis_DPH!$B$2:$B$84,B3360)&gt;0,D3360*1.1,IF(COUNTIF(cis_DPH!$B$85:$B$171,B3360)&gt;0,D3360*1.2,"chyba"))</f>
        <v>0</v>
      </c>
      <c r="G3360" s="16" t="e">
        <f>_xlfn.XLOOKUP(Tabuľka9[[#This Row],[položka]],#REF!,#REF!)</f>
        <v>#REF!</v>
      </c>
      <c r="I3360" s="15">
        <f>Tabuľka9[[#This Row],[Aktuálna cena v RZ s DPH]]*Tabuľka9[[#This Row],[Priemerný odber za mesiac]]</f>
        <v>0</v>
      </c>
      <c r="K3360" s="17" t="e">
        <f>Tabuľka9[[#This Row],[Cena za MJ s DPH]]*Tabuľka9[[#This Row],[Predpokladaný odber počas 6 mesiacov]]</f>
        <v>#REF!</v>
      </c>
      <c r="L3360" s="1">
        <v>632325</v>
      </c>
      <c r="M3360" t="e">
        <f>_xlfn.XLOOKUP(Tabuľka9[[#This Row],[IČO]],#REF!,#REF!)</f>
        <v>#REF!</v>
      </c>
      <c r="N3360" t="e">
        <f>_xlfn.XLOOKUP(Tabuľka9[[#This Row],[IČO]],#REF!,#REF!)</f>
        <v>#REF!</v>
      </c>
    </row>
    <row r="3361" spans="1:14" hidden="1" x14ac:dyDescent="0.35">
      <c r="A3361" t="s">
        <v>125</v>
      </c>
      <c r="B3361" t="s">
        <v>149</v>
      </c>
      <c r="C3361" t="s">
        <v>13</v>
      </c>
      <c r="E3361" s="10">
        <f>IF(COUNTIF(cis_DPH!$B$2:$B$84,B3361)&gt;0,D3361*1.1,IF(COUNTIF(cis_DPH!$B$85:$B$171,B3361)&gt;0,D3361*1.2,"chyba"))</f>
        <v>0</v>
      </c>
      <c r="G3361" s="16" t="e">
        <f>_xlfn.XLOOKUP(Tabuľka9[[#This Row],[položka]],#REF!,#REF!)</f>
        <v>#REF!</v>
      </c>
      <c r="I3361" s="15">
        <f>Tabuľka9[[#This Row],[Aktuálna cena v RZ s DPH]]*Tabuľka9[[#This Row],[Priemerný odber za mesiac]]</f>
        <v>0</v>
      </c>
      <c r="K3361" s="17" t="e">
        <f>Tabuľka9[[#This Row],[Cena za MJ s DPH]]*Tabuľka9[[#This Row],[Predpokladaný odber počas 6 mesiacov]]</f>
        <v>#REF!</v>
      </c>
      <c r="L3361" s="1">
        <v>632325</v>
      </c>
      <c r="M3361" t="e">
        <f>_xlfn.XLOOKUP(Tabuľka9[[#This Row],[IČO]],#REF!,#REF!)</f>
        <v>#REF!</v>
      </c>
      <c r="N3361" t="e">
        <f>_xlfn.XLOOKUP(Tabuľka9[[#This Row],[IČO]],#REF!,#REF!)</f>
        <v>#REF!</v>
      </c>
    </row>
    <row r="3362" spans="1:14" hidden="1" x14ac:dyDescent="0.35">
      <c r="A3362" t="s">
        <v>125</v>
      </c>
      <c r="B3362" t="s">
        <v>150</v>
      </c>
      <c r="C3362" t="s">
        <v>13</v>
      </c>
      <c r="E3362" s="10">
        <f>IF(COUNTIF(cis_DPH!$B$2:$B$84,B3362)&gt;0,D3362*1.1,IF(COUNTIF(cis_DPH!$B$85:$B$171,B3362)&gt;0,D3362*1.2,"chyba"))</f>
        <v>0</v>
      </c>
      <c r="G3362" s="16" t="e">
        <f>_xlfn.XLOOKUP(Tabuľka9[[#This Row],[položka]],#REF!,#REF!)</f>
        <v>#REF!</v>
      </c>
      <c r="I3362" s="15">
        <f>Tabuľka9[[#This Row],[Aktuálna cena v RZ s DPH]]*Tabuľka9[[#This Row],[Priemerný odber za mesiac]]</f>
        <v>0</v>
      </c>
      <c r="K3362" s="17" t="e">
        <f>Tabuľka9[[#This Row],[Cena za MJ s DPH]]*Tabuľka9[[#This Row],[Predpokladaný odber počas 6 mesiacov]]</f>
        <v>#REF!</v>
      </c>
      <c r="L3362" s="1">
        <v>632325</v>
      </c>
      <c r="M3362" t="e">
        <f>_xlfn.XLOOKUP(Tabuľka9[[#This Row],[IČO]],#REF!,#REF!)</f>
        <v>#REF!</v>
      </c>
      <c r="N3362" t="e">
        <f>_xlfn.XLOOKUP(Tabuľka9[[#This Row],[IČO]],#REF!,#REF!)</f>
        <v>#REF!</v>
      </c>
    </row>
    <row r="3363" spans="1:14" hidden="1" x14ac:dyDescent="0.35">
      <c r="A3363" t="s">
        <v>125</v>
      </c>
      <c r="B3363" t="s">
        <v>151</v>
      </c>
      <c r="C3363" t="s">
        <v>13</v>
      </c>
      <c r="E3363" s="10">
        <f>IF(COUNTIF(cis_DPH!$B$2:$B$84,B3363)&gt;0,D3363*1.1,IF(COUNTIF(cis_DPH!$B$85:$B$171,B3363)&gt;0,D3363*1.2,"chyba"))</f>
        <v>0</v>
      </c>
      <c r="G3363" s="16" t="e">
        <f>_xlfn.XLOOKUP(Tabuľka9[[#This Row],[položka]],#REF!,#REF!)</f>
        <v>#REF!</v>
      </c>
      <c r="I3363" s="15">
        <f>Tabuľka9[[#This Row],[Aktuálna cena v RZ s DPH]]*Tabuľka9[[#This Row],[Priemerný odber za mesiac]]</f>
        <v>0</v>
      </c>
      <c r="K3363" s="17" t="e">
        <f>Tabuľka9[[#This Row],[Cena za MJ s DPH]]*Tabuľka9[[#This Row],[Predpokladaný odber počas 6 mesiacov]]</f>
        <v>#REF!</v>
      </c>
      <c r="L3363" s="1">
        <v>632325</v>
      </c>
      <c r="M3363" t="e">
        <f>_xlfn.XLOOKUP(Tabuľka9[[#This Row],[IČO]],#REF!,#REF!)</f>
        <v>#REF!</v>
      </c>
      <c r="N3363" t="e">
        <f>_xlfn.XLOOKUP(Tabuľka9[[#This Row],[IČO]],#REF!,#REF!)</f>
        <v>#REF!</v>
      </c>
    </row>
    <row r="3364" spans="1:14" hidden="1" x14ac:dyDescent="0.35">
      <c r="A3364" t="s">
        <v>125</v>
      </c>
      <c r="B3364" t="s">
        <v>152</v>
      </c>
      <c r="C3364" t="s">
        <v>13</v>
      </c>
      <c r="D3364" s="9">
        <v>5</v>
      </c>
      <c r="E3364" s="10">
        <f>IF(COUNTIF(cis_DPH!$B$2:$B$84,B3364)&gt;0,D3364*1.1,IF(COUNTIF(cis_DPH!$B$85:$B$171,B3364)&gt;0,D3364*1.2,"chyba"))</f>
        <v>6</v>
      </c>
      <c r="G3364" s="16" t="e">
        <f>_xlfn.XLOOKUP(Tabuľka9[[#This Row],[položka]],#REF!,#REF!)</f>
        <v>#REF!</v>
      </c>
      <c r="H3364">
        <v>30</v>
      </c>
      <c r="I3364" s="15">
        <f>Tabuľka9[[#This Row],[Aktuálna cena v RZ s DPH]]*Tabuľka9[[#This Row],[Priemerný odber za mesiac]]</f>
        <v>180</v>
      </c>
      <c r="K3364" s="17" t="e">
        <f>Tabuľka9[[#This Row],[Cena za MJ s DPH]]*Tabuľka9[[#This Row],[Predpokladaný odber počas 6 mesiacov]]</f>
        <v>#REF!</v>
      </c>
      <c r="L3364" s="1">
        <v>632325</v>
      </c>
      <c r="M3364" t="e">
        <f>_xlfn.XLOOKUP(Tabuľka9[[#This Row],[IČO]],#REF!,#REF!)</f>
        <v>#REF!</v>
      </c>
      <c r="N3364" t="e">
        <f>_xlfn.XLOOKUP(Tabuľka9[[#This Row],[IČO]],#REF!,#REF!)</f>
        <v>#REF!</v>
      </c>
    </row>
    <row r="3365" spans="1:14" hidden="1" x14ac:dyDescent="0.35">
      <c r="A3365" t="s">
        <v>125</v>
      </c>
      <c r="B3365" t="s">
        <v>153</v>
      </c>
      <c r="C3365" t="s">
        <v>13</v>
      </c>
      <c r="E3365" s="10">
        <f>IF(COUNTIF(cis_DPH!$B$2:$B$84,B3365)&gt;0,D3365*1.1,IF(COUNTIF(cis_DPH!$B$85:$B$171,B3365)&gt;0,D3365*1.2,"chyba"))</f>
        <v>0</v>
      </c>
      <c r="G3365" s="16" t="e">
        <f>_xlfn.XLOOKUP(Tabuľka9[[#This Row],[položka]],#REF!,#REF!)</f>
        <v>#REF!</v>
      </c>
      <c r="I3365" s="15">
        <f>Tabuľka9[[#This Row],[Aktuálna cena v RZ s DPH]]*Tabuľka9[[#This Row],[Priemerný odber za mesiac]]</f>
        <v>0</v>
      </c>
      <c r="K3365" s="17" t="e">
        <f>Tabuľka9[[#This Row],[Cena za MJ s DPH]]*Tabuľka9[[#This Row],[Predpokladaný odber počas 6 mesiacov]]</f>
        <v>#REF!</v>
      </c>
      <c r="L3365" s="1">
        <v>632325</v>
      </c>
      <c r="M3365" t="e">
        <f>_xlfn.XLOOKUP(Tabuľka9[[#This Row],[IČO]],#REF!,#REF!)</f>
        <v>#REF!</v>
      </c>
      <c r="N3365" t="e">
        <f>_xlfn.XLOOKUP(Tabuľka9[[#This Row],[IČO]],#REF!,#REF!)</f>
        <v>#REF!</v>
      </c>
    </row>
    <row r="3366" spans="1:14" hidden="1" x14ac:dyDescent="0.35">
      <c r="A3366" t="s">
        <v>125</v>
      </c>
      <c r="B3366" t="s">
        <v>154</v>
      </c>
      <c r="C3366" t="s">
        <v>13</v>
      </c>
      <c r="D3366" s="9">
        <v>5</v>
      </c>
      <c r="E3366" s="10">
        <f>IF(COUNTIF(cis_DPH!$B$2:$B$84,B3366)&gt;0,D3366*1.1,IF(COUNTIF(cis_DPH!$B$85:$B$171,B3366)&gt;0,D3366*1.2,"chyba"))</f>
        <v>6</v>
      </c>
      <c r="G3366" s="16" t="e">
        <f>_xlfn.XLOOKUP(Tabuľka9[[#This Row],[položka]],#REF!,#REF!)</f>
        <v>#REF!</v>
      </c>
      <c r="H3366">
        <v>30</v>
      </c>
      <c r="I3366" s="15">
        <f>Tabuľka9[[#This Row],[Aktuálna cena v RZ s DPH]]*Tabuľka9[[#This Row],[Priemerný odber za mesiac]]</f>
        <v>180</v>
      </c>
      <c r="K3366" s="17" t="e">
        <f>Tabuľka9[[#This Row],[Cena za MJ s DPH]]*Tabuľka9[[#This Row],[Predpokladaný odber počas 6 mesiacov]]</f>
        <v>#REF!</v>
      </c>
      <c r="L3366" s="1">
        <v>632325</v>
      </c>
      <c r="M3366" t="e">
        <f>_xlfn.XLOOKUP(Tabuľka9[[#This Row],[IČO]],#REF!,#REF!)</f>
        <v>#REF!</v>
      </c>
      <c r="N3366" t="e">
        <f>_xlfn.XLOOKUP(Tabuľka9[[#This Row],[IČO]],#REF!,#REF!)</f>
        <v>#REF!</v>
      </c>
    </row>
    <row r="3367" spans="1:14" hidden="1" x14ac:dyDescent="0.35">
      <c r="A3367" t="s">
        <v>125</v>
      </c>
      <c r="B3367" t="s">
        <v>155</v>
      </c>
      <c r="C3367" t="s">
        <v>13</v>
      </c>
      <c r="D3367" s="9">
        <v>2</v>
      </c>
      <c r="E3367" s="10">
        <f>IF(COUNTIF(cis_DPH!$B$2:$B$84,B3367)&gt;0,D3367*1.1,IF(COUNTIF(cis_DPH!$B$85:$B$171,B3367)&gt;0,D3367*1.2,"chyba"))</f>
        <v>2.4</v>
      </c>
      <c r="G3367" s="16" t="e">
        <f>_xlfn.XLOOKUP(Tabuľka9[[#This Row],[položka]],#REF!,#REF!)</f>
        <v>#REF!</v>
      </c>
      <c r="H3367">
        <v>25</v>
      </c>
      <c r="I3367" s="15">
        <f>Tabuľka9[[#This Row],[Aktuálna cena v RZ s DPH]]*Tabuľka9[[#This Row],[Priemerný odber za mesiac]]</f>
        <v>60</v>
      </c>
      <c r="K3367" s="17" t="e">
        <f>Tabuľka9[[#This Row],[Cena za MJ s DPH]]*Tabuľka9[[#This Row],[Predpokladaný odber počas 6 mesiacov]]</f>
        <v>#REF!</v>
      </c>
      <c r="L3367" s="1">
        <v>632325</v>
      </c>
      <c r="M3367" t="e">
        <f>_xlfn.XLOOKUP(Tabuľka9[[#This Row],[IČO]],#REF!,#REF!)</f>
        <v>#REF!</v>
      </c>
      <c r="N3367" t="e">
        <f>_xlfn.XLOOKUP(Tabuľka9[[#This Row],[IČO]],#REF!,#REF!)</f>
        <v>#REF!</v>
      </c>
    </row>
    <row r="3368" spans="1:14" hidden="1" x14ac:dyDescent="0.35">
      <c r="A3368" t="s">
        <v>125</v>
      </c>
      <c r="B3368" t="s">
        <v>156</v>
      </c>
      <c r="C3368" t="s">
        <v>13</v>
      </c>
      <c r="E3368" s="10">
        <f>IF(COUNTIF(cis_DPH!$B$2:$B$84,B3368)&gt;0,D3368*1.1,IF(COUNTIF(cis_DPH!$B$85:$B$171,B3368)&gt;0,D3368*1.2,"chyba"))</f>
        <v>0</v>
      </c>
      <c r="G3368" s="16" t="e">
        <f>_xlfn.XLOOKUP(Tabuľka9[[#This Row],[položka]],#REF!,#REF!)</f>
        <v>#REF!</v>
      </c>
      <c r="I3368" s="15">
        <f>Tabuľka9[[#This Row],[Aktuálna cena v RZ s DPH]]*Tabuľka9[[#This Row],[Priemerný odber za mesiac]]</f>
        <v>0</v>
      </c>
      <c r="K3368" s="17" t="e">
        <f>Tabuľka9[[#This Row],[Cena za MJ s DPH]]*Tabuľka9[[#This Row],[Predpokladaný odber počas 6 mesiacov]]</f>
        <v>#REF!</v>
      </c>
      <c r="L3368" s="1">
        <v>632325</v>
      </c>
      <c r="M3368" t="e">
        <f>_xlfn.XLOOKUP(Tabuľka9[[#This Row],[IČO]],#REF!,#REF!)</f>
        <v>#REF!</v>
      </c>
      <c r="N3368" t="e">
        <f>_xlfn.XLOOKUP(Tabuľka9[[#This Row],[IČO]],#REF!,#REF!)</f>
        <v>#REF!</v>
      </c>
    </row>
    <row r="3369" spans="1:14" hidden="1" x14ac:dyDescent="0.35">
      <c r="A3369" t="s">
        <v>125</v>
      </c>
      <c r="B3369" t="s">
        <v>157</v>
      </c>
      <c r="C3369" t="s">
        <v>13</v>
      </c>
      <c r="D3369" s="9">
        <v>2</v>
      </c>
      <c r="E3369" s="10">
        <f>IF(COUNTIF(cis_DPH!$B$2:$B$84,B3369)&gt;0,D3369*1.1,IF(COUNTIF(cis_DPH!$B$85:$B$171,B3369)&gt;0,D3369*1.2,"chyba"))</f>
        <v>2.4</v>
      </c>
      <c r="G3369" s="16" t="e">
        <f>_xlfn.XLOOKUP(Tabuľka9[[#This Row],[položka]],#REF!,#REF!)</f>
        <v>#REF!</v>
      </c>
      <c r="H3369">
        <v>4</v>
      </c>
      <c r="I3369" s="15">
        <f>Tabuľka9[[#This Row],[Aktuálna cena v RZ s DPH]]*Tabuľka9[[#This Row],[Priemerný odber za mesiac]]</f>
        <v>9.6</v>
      </c>
      <c r="K3369" s="17" t="e">
        <f>Tabuľka9[[#This Row],[Cena za MJ s DPH]]*Tabuľka9[[#This Row],[Predpokladaný odber počas 6 mesiacov]]</f>
        <v>#REF!</v>
      </c>
      <c r="L3369" s="1">
        <v>632325</v>
      </c>
      <c r="M3369" t="e">
        <f>_xlfn.XLOOKUP(Tabuľka9[[#This Row],[IČO]],#REF!,#REF!)</f>
        <v>#REF!</v>
      </c>
      <c r="N3369" t="e">
        <f>_xlfn.XLOOKUP(Tabuľka9[[#This Row],[IČO]],#REF!,#REF!)</f>
        <v>#REF!</v>
      </c>
    </row>
    <row r="3370" spans="1:14" hidden="1" x14ac:dyDescent="0.35">
      <c r="A3370" t="s">
        <v>125</v>
      </c>
      <c r="B3370" t="s">
        <v>158</v>
      </c>
      <c r="C3370" t="s">
        <v>13</v>
      </c>
      <c r="E3370" s="10">
        <f>IF(COUNTIF(cis_DPH!$B$2:$B$84,B3370)&gt;0,D3370*1.1,IF(COUNTIF(cis_DPH!$B$85:$B$171,B3370)&gt;0,D3370*1.2,"chyba"))</f>
        <v>0</v>
      </c>
      <c r="G3370" s="16" t="e">
        <f>_xlfn.XLOOKUP(Tabuľka9[[#This Row],[položka]],#REF!,#REF!)</f>
        <v>#REF!</v>
      </c>
      <c r="I3370" s="15">
        <f>Tabuľka9[[#This Row],[Aktuálna cena v RZ s DPH]]*Tabuľka9[[#This Row],[Priemerný odber za mesiac]]</f>
        <v>0</v>
      </c>
      <c r="K3370" s="17" t="e">
        <f>Tabuľka9[[#This Row],[Cena za MJ s DPH]]*Tabuľka9[[#This Row],[Predpokladaný odber počas 6 mesiacov]]</f>
        <v>#REF!</v>
      </c>
      <c r="L3370" s="1">
        <v>632325</v>
      </c>
      <c r="M3370" t="e">
        <f>_xlfn.XLOOKUP(Tabuľka9[[#This Row],[IČO]],#REF!,#REF!)</f>
        <v>#REF!</v>
      </c>
      <c r="N3370" t="e">
        <f>_xlfn.XLOOKUP(Tabuľka9[[#This Row],[IČO]],#REF!,#REF!)</f>
        <v>#REF!</v>
      </c>
    </row>
    <row r="3371" spans="1:14" hidden="1" x14ac:dyDescent="0.35">
      <c r="A3371" t="s">
        <v>125</v>
      </c>
      <c r="B3371" t="s">
        <v>159</v>
      </c>
      <c r="C3371" t="s">
        <v>13</v>
      </c>
      <c r="E3371" s="10">
        <f>IF(COUNTIF(cis_DPH!$B$2:$B$84,B3371)&gt;0,D3371*1.1,IF(COUNTIF(cis_DPH!$B$85:$B$171,B3371)&gt;0,D3371*1.2,"chyba"))</f>
        <v>0</v>
      </c>
      <c r="G3371" s="16" t="e">
        <f>_xlfn.XLOOKUP(Tabuľka9[[#This Row],[položka]],#REF!,#REF!)</f>
        <v>#REF!</v>
      </c>
      <c r="I3371" s="15">
        <f>Tabuľka9[[#This Row],[Aktuálna cena v RZ s DPH]]*Tabuľka9[[#This Row],[Priemerný odber za mesiac]]</f>
        <v>0</v>
      </c>
      <c r="K3371" s="17" t="e">
        <f>Tabuľka9[[#This Row],[Cena za MJ s DPH]]*Tabuľka9[[#This Row],[Predpokladaný odber počas 6 mesiacov]]</f>
        <v>#REF!</v>
      </c>
      <c r="L3371" s="1">
        <v>632325</v>
      </c>
      <c r="M3371" t="e">
        <f>_xlfn.XLOOKUP(Tabuľka9[[#This Row],[IČO]],#REF!,#REF!)</f>
        <v>#REF!</v>
      </c>
      <c r="N3371" t="e">
        <f>_xlfn.XLOOKUP(Tabuľka9[[#This Row],[IČO]],#REF!,#REF!)</f>
        <v>#REF!</v>
      </c>
    </row>
    <row r="3372" spans="1:14" hidden="1" x14ac:dyDescent="0.35">
      <c r="A3372" t="s">
        <v>125</v>
      </c>
      <c r="B3372" t="s">
        <v>160</v>
      </c>
      <c r="C3372" t="s">
        <v>13</v>
      </c>
      <c r="E3372" s="10">
        <f>IF(COUNTIF(cis_DPH!$B$2:$B$84,B3372)&gt;0,D3372*1.1,IF(COUNTIF(cis_DPH!$B$85:$B$171,B3372)&gt;0,D3372*1.2,"chyba"))</f>
        <v>0</v>
      </c>
      <c r="G3372" s="16" t="e">
        <f>_xlfn.XLOOKUP(Tabuľka9[[#This Row],[položka]],#REF!,#REF!)</f>
        <v>#REF!</v>
      </c>
      <c r="I3372" s="15">
        <f>Tabuľka9[[#This Row],[Aktuálna cena v RZ s DPH]]*Tabuľka9[[#This Row],[Priemerný odber za mesiac]]</f>
        <v>0</v>
      </c>
      <c r="K3372" s="17" t="e">
        <f>Tabuľka9[[#This Row],[Cena za MJ s DPH]]*Tabuľka9[[#This Row],[Predpokladaný odber počas 6 mesiacov]]</f>
        <v>#REF!</v>
      </c>
      <c r="L3372" s="1">
        <v>632325</v>
      </c>
      <c r="M3372" t="e">
        <f>_xlfn.XLOOKUP(Tabuľka9[[#This Row],[IČO]],#REF!,#REF!)</f>
        <v>#REF!</v>
      </c>
      <c r="N3372" t="e">
        <f>_xlfn.XLOOKUP(Tabuľka9[[#This Row],[IČO]],#REF!,#REF!)</f>
        <v>#REF!</v>
      </c>
    </row>
    <row r="3373" spans="1:14" hidden="1" x14ac:dyDescent="0.35">
      <c r="A3373" t="s">
        <v>125</v>
      </c>
      <c r="B3373" t="s">
        <v>161</v>
      </c>
      <c r="C3373" t="s">
        <v>13</v>
      </c>
      <c r="E3373" s="10">
        <f>IF(COUNTIF(cis_DPH!$B$2:$B$84,B3373)&gt;0,D3373*1.1,IF(COUNTIF(cis_DPH!$B$85:$B$171,B3373)&gt;0,D3373*1.2,"chyba"))</f>
        <v>0</v>
      </c>
      <c r="G3373" s="16" t="e">
        <f>_xlfn.XLOOKUP(Tabuľka9[[#This Row],[položka]],#REF!,#REF!)</f>
        <v>#REF!</v>
      </c>
      <c r="I3373" s="15">
        <f>Tabuľka9[[#This Row],[Aktuálna cena v RZ s DPH]]*Tabuľka9[[#This Row],[Priemerný odber za mesiac]]</f>
        <v>0</v>
      </c>
      <c r="K3373" s="17" t="e">
        <f>Tabuľka9[[#This Row],[Cena za MJ s DPH]]*Tabuľka9[[#This Row],[Predpokladaný odber počas 6 mesiacov]]</f>
        <v>#REF!</v>
      </c>
      <c r="L3373" s="1">
        <v>632325</v>
      </c>
      <c r="M3373" t="e">
        <f>_xlfn.XLOOKUP(Tabuľka9[[#This Row],[IČO]],#REF!,#REF!)</f>
        <v>#REF!</v>
      </c>
      <c r="N3373" t="e">
        <f>_xlfn.XLOOKUP(Tabuľka9[[#This Row],[IČO]],#REF!,#REF!)</f>
        <v>#REF!</v>
      </c>
    </row>
    <row r="3374" spans="1:14" hidden="1" x14ac:dyDescent="0.35">
      <c r="A3374" t="s">
        <v>125</v>
      </c>
      <c r="B3374" t="s">
        <v>162</v>
      </c>
      <c r="C3374" t="s">
        <v>13</v>
      </c>
      <c r="E3374" s="10">
        <f>IF(COUNTIF(cis_DPH!$B$2:$B$84,B3374)&gt;0,D3374*1.1,IF(COUNTIF(cis_DPH!$B$85:$B$171,B3374)&gt;0,D3374*1.2,"chyba"))</f>
        <v>0</v>
      </c>
      <c r="G3374" s="16" t="e">
        <f>_xlfn.XLOOKUP(Tabuľka9[[#This Row],[položka]],#REF!,#REF!)</f>
        <v>#REF!</v>
      </c>
      <c r="I3374" s="15">
        <f>Tabuľka9[[#This Row],[Aktuálna cena v RZ s DPH]]*Tabuľka9[[#This Row],[Priemerný odber za mesiac]]</f>
        <v>0</v>
      </c>
      <c r="K3374" s="17" t="e">
        <f>Tabuľka9[[#This Row],[Cena za MJ s DPH]]*Tabuľka9[[#This Row],[Predpokladaný odber počas 6 mesiacov]]</f>
        <v>#REF!</v>
      </c>
      <c r="L3374" s="1">
        <v>632325</v>
      </c>
      <c r="M3374" t="e">
        <f>_xlfn.XLOOKUP(Tabuľka9[[#This Row],[IČO]],#REF!,#REF!)</f>
        <v>#REF!</v>
      </c>
      <c r="N3374" t="e">
        <f>_xlfn.XLOOKUP(Tabuľka9[[#This Row],[IČO]],#REF!,#REF!)</f>
        <v>#REF!</v>
      </c>
    </row>
    <row r="3375" spans="1:14" hidden="1" x14ac:dyDescent="0.35">
      <c r="A3375" t="s">
        <v>125</v>
      </c>
      <c r="B3375" t="s">
        <v>163</v>
      </c>
      <c r="C3375" t="s">
        <v>13</v>
      </c>
      <c r="E3375" s="10">
        <f>IF(COUNTIF(cis_DPH!$B$2:$B$84,B3375)&gt;0,D3375*1.1,IF(COUNTIF(cis_DPH!$B$85:$B$171,B3375)&gt;0,D3375*1.2,"chyba"))</f>
        <v>0</v>
      </c>
      <c r="G3375" s="16" t="e">
        <f>_xlfn.XLOOKUP(Tabuľka9[[#This Row],[položka]],#REF!,#REF!)</f>
        <v>#REF!</v>
      </c>
      <c r="I3375" s="15">
        <f>Tabuľka9[[#This Row],[Aktuálna cena v RZ s DPH]]*Tabuľka9[[#This Row],[Priemerný odber za mesiac]]</f>
        <v>0</v>
      </c>
      <c r="K3375" s="17" t="e">
        <f>Tabuľka9[[#This Row],[Cena za MJ s DPH]]*Tabuľka9[[#This Row],[Predpokladaný odber počas 6 mesiacov]]</f>
        <v>#REF!</v>
      </c>
      <c r="L3375" s="1">
        <v>632325</v>
      </c>
      <c r="M3375" t="e">
        <f>_xlfn.XLOOKUP(Tabuľka9[[#This Row],[IČO]],#REF!,#REF!)</f>
        <v>#REF!</v>
      </c>
      <c r="N3375" t="e">
        <f>_xlfn.XLOOKUP(Tabuľka9[[#This Row],[IČO]],#REF!,#REF!)</f>
        <v>#REF!</v>
      </c>
    </row>
    <row r="3376" spans="1:14" hidden="1" x14ac:dyDescent="0.35">
      <c r="A3376" t="s">
        <v>125</v>
      </c>
      <c r="B3376" t="s">
        <v>164</v>
      </c>
      <c r="C3376" t="s">
        <v>13</v>
      </c>
      <c r="E3376" s="10">
        <f>IF(COUNTIF(cis_DPH!$B$2:$B$84,B3376)&gt;0,D3376*1.1,IF(COUNTIF(cis_DPH!$B$85:$B$171,B3376)&gt;0,D3376*1.2,"chyba"))</f>
        <v>0</v>
      </c>
      <c r="G3376" s="16" t="e">
        <f>_xlfn.XLOOKUP(Tabuľka9[[#This Row],[položka]],#REF!,#REF!)</f>
        <v>#REF!</v>
      </c>
      <c r="I3376" s="15">
        <f>Tabuľka9[[#This Row],[Aktuálna cena v RZ s DPH]]*Tabuľka9[[#This Row],[Priemerný odber za mesiac]]</f>
        <v>0</v>
      </c>
      <c r="K3376" s="17" t="e">
        <f>Tabuľka9[[#This Row],[Cena za MJ s DPH]]*Tabuľka9[[#This Row],[Predpokladaný odber počas 6 mesiacov]]</f>
        <v>#REF!</v>
      </c>
      <c r="L3376" s="1">
        <v>632325</v>
      </c>
      <c r="M3376" t="e">
        <f>_xlfn.XLOOKUP(Tabuľka9[[#This Row],[IČO]],#REF!,#REF!)</f>
        <v>#REF!</v>
      </c>
      <c r="N3376" t="e">
        <f>_xlfn.XLOOKUP(Tabuľka9[[#This Row],[IČO]],#REF!,#REF!)</f>
        <v>#REF!</v>
      </c>
    </row>
    <row r="3377" spans="1:14" hidden="1" x14ac:dyDescent="0.35">
      <c r="A3377" t="s">
        <v>125</v>
      </c>
      <c r="B3377" t="s">
        <v>165</v>
      </c>
      <c r="C3377" t="s">
        <v>13</v>
      </c>
      <c r="E3377" s="10">
        <f>IF(COUNTIF(cis_DPH!$B$2:$B$84,B3377)&gt;0,D3377*1.1,IF(COUNTIF(cis_DPH!$B$85:$B$171,B3377)&gt;0,D3377*1.2,"chyba"))</f>
        <v>0</v>
      </c>
      <c r="G3377" s="16" t="e">
        <f>_xlfn.XLOOKUP(Tabuľka9[[#This Row],[položka]],#REF!,#REF!)</f>
        <v>#REF!</v>
      </c>
      <c r="I3377" s="15">
        <f>Tabuľka9[[#This Row],[Aktuálna cena v RZ s DPH]]*Tabuľka9[[#This Row],[Priemerný odber za mesiac]]</f>
        <v>0</v>
      </c>
      <c r="K3377" s="17" t="e">
        <f>Tabuľka9[[#This Row],[Cena za MJ s DPH]]*Tabuľka9[[#This Row],[Predpokladaný odber počas 6 mesiacov]]</f>
        <v>#REF!</v>
      </c>
      <c r="L3377" s="1">
        <v>632325</v>
      </c>
      <c r="M3377" t="e">
        <f>_xlfn.XLOOKUP(Tabuľka9[[#This Row],[IČO]],#REF!,#REF!)</f>
        <v>#REF!</v>
      </c>
      <c r="N3377" t="e">
        <f>_xlfn.XLOOKUP(Tabuľka9[[#This Row],[IČO]],#REF!,#REF!)</f>
        <v>#REF!</v>
      </c>
    </row>
    <row r="3378" spans="1:14" hidden="1" x14ac:dyDescent="0.35">
      <c r="A3378" t="s">
        <v>125</v>
      </c>
      <c r="B3378" t="s">
        <v>166</v>
      </c>
      <c r="C3378" t="s">
        <v>13</v>
      </c>
      <c r="D3378" s="9">
        <v>1</v>
      </c>
      <c r="E3378" s="10">
        <f>IF(COUNTIF(cis_DPH!$B$2:$B$84,B3378)&gt;0,D3378*1.1,IF(COUNTIF(cis_DPH!$B$85:$B$171,B3378)&gt;0,D3378*1.2,"chyba"))</f>
        <v>1.2</v>
      </c>
      <c r="G3378" s="16" t="e">
        <f>_xlfn.XLOOKUP(Tabuľka9[[#This Row],[položka]],#REF!,#REF!)</f>
        <v>#REF!</v>
      </c>
      <c r="H3378">
        <v>40</v>
      </c>
      <c r="I3378" s="15">
        <f>Tabuľka9[[#This Row],[Aktuálna cena v RZ s DPH]]*Tabuľka9[[#This Row],[Priemerný odber za mesiac]]</f>
        <v>48</v>
      </c>
      <c r="K3378" s="17" t="e">
        <f>Tabuľka9[[#This Row],[Cena za MJ s DPH]]*Tabuľka9[[#This Row],[Predpokladaný odber počas 6 mesiacov]]</f>
        <v>#REF!</v>
      </c>
      <c r="L3378" s="1">
        <v>632325</v>
      </c>
      <c r="M3378" t="e">
        <f>_xlfn.XLOOKUP(Tabuľka9[[#This Row],[IČO]],#REF!,#REF!)</f>
        <v>#REF!</v>
      </c>
      <c r="N3378" t="e">
        <f>_xlfn.XLOOKUP(Tabuľka9[[#This Row],[IČO]],#REF!,#REF!)</f>
        <v>#REF!</v>
      </c>
    </row>
    <row r="3379" spans="1:14" hidden="1" x14ac:dyDescent="0.35">
      <c r="A3379" t="s">
        <v>125</v>
      </c>
      <c r="B3379" t="s">
        <v>167</v>
      </c>
      <c r="C3379" t="s">
        <v>13</v>
      </c>
      <c r="E3379" s="10">
        <f>IF(COUNTIF(cis_DPH!$B$2:$B$84,B3379)&gt;0,D3379*1.1,IF(COUNTIF(cis_DPH!$B$85:$B$171,B3379)&gt;0,D3379*1.2,"chyba"))</f>
        <v>0</v>
      </c>
      <c r="G3379" s="16" t="e">
        <f>_xlfn.XLOOKUP(Tabuľka9[[#This Row],[položka]],#REF!,#REF!)</f>
        <v>#REF!</v>
      </c>
      <c r="I3379" s="15">
        <f>Tabuľka9[[#This Row],[Aktuálna cena v RZ s DPH]]*Tabuľka9[[#This Row],[Priemerný odber za mesiac]]</f>
        <v>0</v>
      </c>
      <c r="K3379" s="17" t="e">
        <f>Tabuľka9[[#This Row],[Cena za MJ s DPH]]*Tabuľka9[[#This Row],[Predpokladaný odber počas 6 mesiacov]]</f>
        <v>#REF!</v>
      </c>
      <c r="L3379" s="1">
        <v>632325</v>
      </c>
      <c r="M3379" t="e">
        <f>_xlfn.XLOOKUP(Tabuľka9[[#This Row],[IČO]],#REF!,#REF!)</f>
        <v>#REF!</v>
      </c>
      <c r="N3379" t="e">
        <f>_xlfn.XLOOKUP(Tabuľka9[[#This Row],[IČO]],#REF!,#REF!)</f>
        <v>#REF!</v>
      </c>
    </row>
    <row r="3380" spans="1:14" hidden="1" x14ac:dyDescent="0.35">
      <c r="A3380" t="s">
        <v>125</v>
      </c>
      <c r="B3380" t="s">
        <v>168</v>
      </c>
      <c r="C3380" t="s">
        <v>13</v>
      </c>
      <c r="D3380" s="9">
        <v>2.25</v>
      </c>
      <c r="E3380" s="10">
        <f>IF(COUNTIF(cis_DPH!$B$2:$B$84,B3380)&gt;0,D3380*1.1,IF(COUNTIF(cis_DPH!$B$85:$B$171,B3380)&gt;0,D3380*1.2,"chyba"))</f>
        <v>2.6999999999999997</v>
      </c>
      <c r="G3380" s="16" t="e">
        <f>_xlfn.XLOOKUP(Tabuľka9[[#This Row],[položka]],#REF!,#REF!)</f>
        <v>#REF!</v>
      </c>
      <c r="H3380">
        <v>10</v>
      </c>
      <c r="I3380" s="15">
        <f>Tabuľka9[[#This Row],[Aktuálna cena v RZ s DPH]]*Tabuľka9[[#This Row],[Priemerný odber za mesiac]]</f>
        <v>26.999999999999996</v>
      </c>
      <c r="K3380" s="17" t="e">
        <f>Tabuľka9[[#This Row],[Cena za MJ s DPH]]*Tabuľka9[[#This Row],[Predpokladaný odber počas 6 mesiacov]]</f>
        <v>#REF!</v>
      </c>
      <c r="L3380" s="1">
        <v>632325</v>
      </c>
      <c r="M3380" t="e">
        <f>_xlfn.XLOOKUP(Tabuľka9[[#This Row],[IČO]],#REF!,#REF!)</f>
        <v>#REF!</v>
      </c>
      <c r="N3380" t="e">
        <f>_xlfn.XLOOKUP(Tabuľka9[[#This Row],[IČO]],#REF!,#REF!)</f>
        <v>#REF!</v>
      </c>
    </row>
    <row r="3381" spans="1:14" hidden="1" x14ac:dyDescent="0.35">
      <c r="A3381" t="s">
        <v>125</v>
      </c>
      <c r="B3381" t="s">
        <v>169</v>
      </c>
      <c r="C3381" t="s">
        <v>13</v>
      </c>
      <c r="E3381" s="10">
        <f>IF(COUNTIF(cis_DPH!$B$2:$B$84,B3381)&gt;0,D3381*1.1,IF(COUNTIF(cis_DPH!$B$85:$B$171,B3381)&gt;0,D3381*1.2,"chyba"))</f>
        <v>0</v>
      </c>
      <c r="G3381" s="16" t="e">
        <f>_xlfn.XLOOKUP(Tabuľka9[[#This Row],[položka]],#REF!,#REF!)</f>
        <v>#REF!</v>
      </c>
      <c r="I3381" s="15">
        <f>Tabuľka9[[#This Row],[Aktuálna cena v RZ s DPH]]*Tabuľka9[[#This Row],[Priemerný odber za mesiac]]</f>
        <v>0</v>
      </c>
      <c r="K3381" s="17" t="e">
        <f>Tabuľka9[[#This Row],[Cena za MJ s DPH]]*Tabuľka9[[#This Row],[Predpokladaný odber počas 6 mesiacov]]</f>
        <v>#REF!</v>
      </c>
      <c r="L3381" s="1">
        <v>632325</v>
      </c>
      <c r="M3381" t="e">
        <f>_xlfn.XLOOKUP(Tabuľka9[[#This Row],[IČO]],#REF!,#REF!)</f>
        <v>#REF!</v>
      </c>
      <c r="N3381" t="e">
        <f>_xlfn.XLOOKUP(Tabuľka9[[#This Row],[IČO]],#REF!,#REF!)</f>
        <v>#REF!</v>
      </c>
    </row>
    <row r="3382" spans="1:14" hidden="1" x14ac:dyDescent="0.35">
      <c r="A3382" t="s">
        <v>125</v>
      </c>
      <c r="B3382" t="s">
        <v>170</v>
      </c>
      <c r="C3382" t="s">
        <v>13</v>
      </c>
      <c r="D3382" s="9">
        <v>4</v>
      </c>
      <c r="E3382" s="10">
        <f>IF(COUNTIF(cis_DPH!$B$2:$B$84,B3382)&gt;0,D3382*1.1,IF(COUNTIF(cis_DPH!$B$85:$B$171,B3382)&gt;0,D3382*1.2,"chyba"))</f>
        <v>4.8</v>
      </c>
      <c r="G3382" s="16" t="e">
        <f>_xlfn.XLOOKUP(Tabuľka9[[#This Row],[položka]],#REF!,#REF!)</f>
        <v>#REF!</v>
      </c>
      <c r="H3382">
        <v>40</v>
      </c>
      <c r="I3382" s="15">
        <f>Tabuľka9[[#This Row],[Aktuálna cena v RZ s DPH]]*Tabuľka9[[#This Row],[Priemerný odber za mesiac]]</f>
        <v>192</v>
      </c>
      <c r="K3382" s="17" t="e">
        <f>Tabuľka9[[#This Row],[Cena za MJ s DPH]]*Tabuľka9[[#This Row],[Predpokladaný odber počas 6 mesiacov]]</f>
        <v>#REF!</v>
      </c>
      <c r="L3382" s="1">
        <v>632325</v>
      </c>
      <c r="M3382" t="e">
        <f>_xlfn.XLOOKUP(Tabuľka9[[#This Row],[IČO]],#REF!,#REF!)</f>
        <v>#REF!</v>
      </c>
      <c r="N3382" t="e">
        <f>_xlfn.XLOOKUP(Tabuľka9[[#This Row],[IČO]],#REF!,#REF!)</f>
        <v>#REF!</v>
      </c>
    </row>
    <row r="3383" spans="1:14" hidden="1" x14ac:dyDescent="0.35">
      <c r="A3383" t="s">
        <v>125</v>
      </c>
      <c r="B3383" t="s">
        <v>171</v>
      </c>
      <c r="C3383" t="s">
        <v>13</v>
      </c>
      <c r="E3383" s="10">
        <f>IF(COUNTIF(cis_DPH!$B$2:$B$84,B3383)&gt;0,D3383*1.1,IF(COUNTIF(cis_DPH!$B$85:$B$171,B3383)&gt;0,D3383*1.2,"chyba"))</f>
        <v>0</v>
      </c>
      <c r="G3383" s="16" t="e">
        <f>_xlfn.XLOOKUP(Tabuľka9[[#This Row],[položka]],#REF!,#REF!)</f>
        <v>#REF!</v>
      </c>
      <c r="I3383" s="15">
        <f>Tabuľka9[[#This Row],[Aktuálna cena v RZ s DPH]]*Tabuľka9[[#This Row],[Priemerný odber za mesiac]]</f>
        <v>0</v>
      </c>
      <c r="K3383" s="17" t="e">
        <f>Tabuľka9[[#This Row],[Cena za MJ s DPH]]*Tabuľka9[[#This Row],[Predpokladaný odber počas 6 mesiacov]]</f>
        <v>#REF!</v>
      </c>
      <c r="L3383" s="1">
        <v>632325</v>
      </c>
      <c r="M3383" t="e">
        <f>_xlfn.XLOOKUP(Tabuľka9[[#This Row],[IČO]],#REF!,#REF!)</f>
        <v>#REF!</v>
      </c>
      <c r="N3383" t="e">
        <f>_xlfn.XLOOKUP(Tabuľka9[[#This Row],[IČO]],#REF!,#REF!)</f>
        <v>#REF!</v>
      </c>
    </row>
    <row r="3384" spans="1:14" hidden="1" x14ac:dyDescent="0.35">
      <c r="A3384" t="s">
        <v>125</v>
      </c>
      <c r="B3384" t="s">
        <v>172</v>
      </c>
      <c r="C3384" t="s">
        <v>13</v>
      </c>
      <c r="E3384" s="10">
        <f>IF(COUNTIF(cis_DPH!$B$2:$B$84,B3384)&gt;0,D3384*1.1,IF(COUNTIF(cis_DPH!$B$85:$B$171,B3384)&gt;0,D3384*1.2,"chyba"))</f>
        <v>0</v>
      </c>
      <c r="G3384" s="16" t="e">
        <f>_xlfn.XLOOKUP(Tabuľka9[[#This Row],[položka]],#REF!,#REF!)</f>
        <v>#REF!</v>
      </c>
      <c r="I3384" s="15">
        <f>Tabuľka9[[#This Row],[Aktuálna cena v RZ s DPH]]*Tabuľka9[[#This Row],[Priemerný odber za mesiac]]</f>
        <v>0</v>
      </c>
      <c r="K3384" s="17" t="e">
        <f>Tabuľka9[[#This Row],[Cena za MJ s DPH]]*Tabuľka9[[#This Row],[Predpokladaný odber počas 6 mesiacov]]</f>
        <v>#REF!</v>
      </c>
      <c r="L3384" s="1">
        <v>632325</v>
      </c>
      <c r="M3384" t="e">
        <f>_xlfn.XLOOKUP(Tabuľka9[[#This Row],[IČO]],#REF!,#REF!)</f>
        <v>#REF!</v>
      </c>
      <c r="N3384" t="e">
        <f>_xlfn.XLOOKUP(Tabuľka9[[#This Row],[IČO]],#REF!,#REF!)</f>
        <v>#REF!</v>
      </c>
    </row>
    <row r="3385" spans="1:14" hidden="1" x14ac:dyDescent="0.35">
      <c r="A3385" t="s">
        <v>125</v>
      </c>
      <c r="B3385" t="s">
        <v>173</v>
      </c>
      <c r="C3385" t="s">
        <v>13</v>
      </c>
      <c r="D3385" s="9">
        <v>3.4</v>
      </c>
      <c r="E3385" s="10">
        <f>IF(COUNTIF(cis_DPH!$B$2:$B$84,B3385)&gt;0,D3385*1.1,IF(COUNTIF(cis_DPH!$B$85:$B$171,B3385)&gt;0,D3385*1.2,"chyba"))</f>
        <v>4.08</v>
      </c>
      <c r="G3385" s="16" t="e">
        <f>_xlfn.XLOOKUP(Tabuľka9[[#This Row],[položka]],#REF!,#REF!)</f>
        <v>#REF!</v>
      </c>
      <c r="H3385">
        <v>7</v>
      </c>
      <c r="I3385" s="15">
        <f>Tabuľka9[[#This Row],[Aktuálna cena v RZ s DPH]]*Tabuľka9[[#This Row],[Priemerný odber za mesiac]]</f>
        <v>28.560000000000002</v>
      </c>
      <c r="K3385" s="17" t="e">
        <f>Tabuľka9[[#This Row],[Cena za MJ s DPH]]*Tabuľka9[[#This Row],[Predpokladaný odber počas 6 mesiacov]]</f>
        <v>#REF!</v>
      </c>
      <c r="L3385" s="1">
        <v>632325</v>
      </c>
      <c r="M3385" t="e">
        <f>_xlfn.XLOOKUP(Tabuľka9[[#This Row],[IČO]],#REF!,#REF!)</f>
        <v>#REF!</v>
      </c>
      <c r="N3385" t="e">
        <f>_xlfn.XLOOKUP(Tabuľka9[[#This Row],[IČO]],#REF!,#REF!)</f>
        <v>#REF!</v>
      </c>
    </row>
    <row r="3386" spans="1:14" hidden="1" x14ac:dyDescent="0.35">
      <c r="A3386" t="s">
        <v>125</v>
      </c>
      <c r="B3386" t="s">
        <v>174</v>
      </c>
      <c r="C3386" t="s">
        <v>13</v>
      </c>
      <c r="E3386" s="10">
        <f>IF(COUNTIF(cis_DPH!$B$2:$B$84,B3386)&gt;0,D3386*1.1,IF(COUNTIF(cis_DPH!$B$85:$B$171,B3386)&gt;0,D3386*1.2,"chyba"))</f>
        <v>0</v>
      </c>
      <c r="G3386" s="16" t="e">
        <f>_xlfn.XLOOKUP(Tabuľka9[[#This Row],[položka]],#REF!,#REF!)</f>
        <v>#REF!</v>
      </c>
      <c r="I3386" s="15">
        <f>Tabuľka9[[#This Row],[Aktuálna cena v RZ s DPH]]*Tabuľka9[[#This Row],[Priemerný odber za mesiac]]</f>
        <v>0</v>
      </c>
      <c r="K3386" s="17" t="e">
        <f>Tabuľka9[[#This Row],[Cena za MJ s DPH]]*Tabuľka9[[#This Row],[Predpokladaný odber počas 6 mesiacov]]</f>
        <v>#REF!</v>
      </c>
      <c r="L3386" s="1">
        <v>632325</v>
      </c>
      <c r="M3386" t="e">
        <f>_xlfn.XLOOKUP(Tabuľka9[[#This Row],[IČO]],#REF!,#REF!)</f>
        <v>#REF!</v>
      </c>
      <c r="N3386" t="e">
        <f>_xlfn.XLOOKUP(Tabuľka9[[#This Row],[IČO]],#REF!,#REF!)</f>
        <v>#REF!</v>
      </c>
    </row>
    <row r="3387" spans="1:14" hidden="1" x14ac:dyDescent="0.35">
      <c r="A3387" t="s">
        <v>125</v>
      </c>
      <c r="B3387" t="s">
        <v>175</v>
      </c>
      <c r="C3387" t="s">
        <v>13</v>
      </c>
      <c r="D3387" s="9">
        <v>4.58</v>
      </c>
      <c r="E3387" s="10">
        <f>IF(COUNTIF(cis_DPH!$B$2:$B$84,B3387)&gt;0,D3387*1.1,IF(COUNTIF(cis_DPH!$B$85:$B$171,B3387)&gt;0,D3387*1.2,"chyba"))</f>
        <v>5.4959999999999996</v>
      </c>
      <c r="G3387" s="16" t="e">
        <f>_xlfn.XLOOKUP(Tabuľka9[[#This Row],[položka]],#REF!,#REF!)</f>
        <v>#REF!</v>
      </c>
      <c r="H3387">
        <v>3</v>
      </c>
      <c r="I3387" s="15">
        <f>Tabuľka9[[#This Row],[Aktuálna cena v RZ s DPH]]*Tabuľka9[[#This Row],[Priemerný odber za mesiac]]</f>
        <v>16.488</v>
      </c>
      <c r="K3387" s="17" t="e">
        <f>Tabuľka9[[#This Row],[Cena za MJ s DPH]]*Tabuľka9[[#This Row],[Predpokladaný odber počas 6 mesiacov]]</f>
        <v>#REF!</v>
      </c>
      <c r="L3387" s="1">
        <v>632325</v>
      </c>
      <c r="M3387" t="e">
        <f>_xlfn.XLOOKUP(Tabuľka9[[#This Row],[IČO]],#REF!,#REF!)</f>
        <v>#REF!</v>
      </c>
      <c r="N3387" t="e">
        <f>_xlfn.XLOOKUP(Tabuľka9[[#This Row],[IČO]],#REF!,#REF!)</f>
        <v>#REF!</v>
      </c>
    </row>
    <row r="3388" spans="1:14" hidden="1" x14ac:dyDescent="0.35">
      <c r="A3388" t="s">
        <v>125</v>
      </c>
      <c r="B3388" t="s">
        <v>176</v>
      </c>
      <c r="C3388" t="s">
        <v>13</v>
      </c>
      <c r="E3388" s="10">
        <f>IF(COUNTIF(cis_DPH!$B$2:$B$84,B3388)&gt;0,D3388*1.1,IF(COUNTIF(cis_DPH!$B$85:$B$171,B3388)&gt;0,D3388*1.2,"chyba"))</f>
        <v>0</v>
      </c>
      <c r="G3388" s="16" t="e">
        <f>_xlfn.XLOOKUP(Tabuľka9[[#This Row],[položka]],#REF!,#REF!)</f>
        <v>#REF!</v>
      </c>
      <c r="I3388" s="15">
        <f>Tabuľka9[[#This Row],[Aktuálna cena v RZ s DPH]]*Tabuľka9[[#This Row],[Priemerný odber za mesiac]]</f>
        <v>0</v>
      </c>
      <c r="K3388" s="17" t="e">
        <f>Tabuľka9[[#This Row],[Cena za MJ s DPH]]*Tabuľka9[[#This Row],[Predpokladaný odber počas 6 mesiacov]]</f>
        <v>#REF!</v>
      </c>
      <c r="L3388" s="1">
        <v>632325</v>
      </c>
      <c r="M3388" t="e">
        <f>_xlfn.XLOOKUP(Tabuľka9[[#This Row],[IČO]],#REF!,#REF!)</f>
        <v>#REF!</v>
      </c>
      <c r="N3388" t="e">
        <f>_xlfn.XLOOKUP(Tabuľka9[[#This Row],[IČO]],#REF!,#REF!)</f>
        <v>#REF!</v>
      </c>
    </row>
    <row r="3389" spans="1:14" hidden="1" x14ac:dyDescent="0.35">
      <c r="A3389" t="s">
        <v>125</v>
      </c>
      <c r="B3389" t="s">
        <v>177</v>
      </c>
      <c r="C3389" t="s">
        <v>13</v>
      </c>
      <c r="E3389" s="10">
        <f>IF(COUNTIF(cis_DPH!$B$2:$B$84,B3389)&gt;0,D3389*1.1,IF(COUNTIF(cis_DPH!$B$85:$B$171,B3389)&gt;0,D3389*1.2,"chyba"))</f>
        <v>0</v>
      </c>
      <c r="G3389" s="16" t="e">
        <f>_xlfn.XLOOKUP(Tabuľka9[[#This Row],[položka]],#REF!,#REF!)</f>
        <v>#REF!</v>
      </c>
      <c r="I3389" s="15">
        <f>Tabuľka9[[#This Row],[Aktuálna cena v RZ s DPH]]*Tabuľka9[[#This Row],[Priemerný odber za mesiac]]</f>
        <v>0</v>
      </c>
      <c r="K3389" s="17" t="e">
        <f>Tabuľka9[[#This Row],[Cena za MJ s DPH]]*Tabuľka9[[#This Row],[Predpokladaný odber počas 6 mesiacov]]</f>
        <v>#REF!</v>
      </c>
      <c r="L3389" s="1">
        <v>632325</v>
      </c>
      <c r="M3389" t="e">
        <f>_xlfn.XLOOKUP(Tabuľka9[[#This Row],[IČO]],#REF!,#REF!)</f>
        <v>#REF!</v>
      </c>
      <c r="N3389" t="e">
        <f>_xlfn.XLOOKUP(Tabuľka9[[#This Row],[IČO]],#REF!,#REF!)</f>
        <v>#REF!</v>
      </c>
    </row>
    <row r="3390" spans="1:14" hidden="1" x14ac:dyDescent="0.35">
      <c r="A3390" t="s">
        <v>125</v>
      </c>
      <c r="B3390" t="s">
        <v>178</v>
      </c>
      <c r="C3390" t="s">
        <v>13</v>
      </c>
      <c r="E3390" s="10">
        <f>IF(COUNTIF(cis_DPH!$B$2:$B$84,B3390)&gt;0,D3390*1.1,IF(COUNTIF(cis_DPH!$B$85:$B$171,B3390)&gt;0,D3390*1.2,"chyba"))</f>
        <v>0</v>
      </c>
      <c r="G3390" s="16" t="e">
        <f>_xlfn.XLOOKUP(Tabuľka9[[#This Row],[položka]],#REF!,#REF!)</f>
        <v>#REF!</v>
      </c>
      <c r="I3390" s="15">
        <f>Tabuľka9[[#This Row],[Aktuálna cena v RZ s DPH]]*Tabuľka9[[#This Row],[Priemerný odber za mesiac]]</f>
        <v>0</v>
      </c>
      <c r="K3390" s="17" t="e">
        <f>Tabuľka9[[#This Row],[Cena za MJ s DPH]]*Tabuľka9[[#This Row],[Predpokladaný odber počas 6 mesiacov]]</f>
        <v>#REF!</v>
      </c>
      <c r="L3390" s="1">
        <v>632325</v>
      </c>
      <c r="M3390" t="e">
        <f>_xlfn.XLOOKUP(Tabuľka9[[#This Row],[IČO]],#REF!,#REF!)</f>
        <v>#REF!</v>
      </c>
      <c r="N3390" t="e">
        <f>_xlfn.XLOOKUP(Tabuľka9[[#This Row],[IČO]],#REF!,#REF!)</f>
        <v>#REF!</v>
      </c>
    </row>
    <row r="3391" spans="1:14" hidden="1" x14ac:dyDescent="0.35">
      <c r="A3391" t="s">
        <v>125</v>
      </c>
      <c r="B3391" t="s">
        <v>179</v>
      </c>
      <c r="C3391" t="s">
        <v>13</v>
      </c>
      <c r="D3391" s="9">
        <v>5</v>
      </c>
      <c r="E3391" s="10">
        <f>IF(COUNTIF(cis_DPH!$B$2:$B$84,B3391)&gt;0,D3391*1.1,IF(COUNTIF(cis_DPH!$B$85:$B$171,B3391)&gt;0,D3391*1.2,"chyba"))</f>
        <v>6</v>
      </c>
      <c r="G3391" s="16" t="e">
        <f>_xlfn.XLOOKUP(Tabuľka9[[#This Row],[položka]],#REF!,#REF!)</f>
        <v>#REF!</v>
      </c>
      <c r="H3391">
        <v>14</v>
      </c>
      <c r="I3391" s="15">
        <f>Tabuľka9[[#This Row],[Aktuálna cena v RZ s DPH]]*Tabuľka9[[#This Row],[Priemerný odber za mesiac]]</f>
        <v>84</v>
      </c>
      <c r="K3391" s="17" t="e">
        <f>Tabuľka9[[#This Row],[Cena za MJ s DPH]]*Tabuľka9[[#This Row],[Predpokladaný odber počas 6 mesiacov]]</f>
        <v>#REF!</v>
      </c>
      <c r="L3391" s="1">
        <v>632325</v>
      </c>
      <c r="M3391" t="e">
        <f>_xlfn.XLOOKUP(Tabuľka9[[#This Row],[IČO]],#REF!,#REF!)</f>
        <v>#REF!</v>
      </c>
      <c r="N3391" t="e">
        <f>_xlfn.XLOOKUP(Tabuľka9[[#This Row],[IČO]],#REF!,#REF!)</f>
        <v>#REF!</v>
      </c>
    </row>
    <row r="3392" spans="1:14" hidden="1" x14ac:dyDescent="0.35">
      <c r="A3392" t="s">
        <v>125</v>
      </c>
      <c r="B3392" t="s">
        <v>180</v>
      </c>
      <c r="C3392" t="s">
        <v>13</v>
      </c>
      <c r="E3392" s="10">
        <f>IF(COUNTIF(cis_DPH!$B$2:$B$84,B3392)&gt;0,D3392*1.1,IF(COUNTIF(cis_DPH!$B$85:$B$171,B3392)&gt;0,D3392*1.2,"chyba"))</f>
        <v>0</v>
      </c>
      <c r="G3392" s="16" t="e">
        <f>_xlfn.XLOOKUP(Tabuľka9[[#This Row],[položka]],#REF!,#REF!)</f>
        <v>#REF!</v>
      </c>
      <c r="I3392" s="15">
        <f>Tabuľka9[[#This Row],[Aktuálna cena v RZ s DPH]]*Tabuľka9[[#This Row],[Priemerný odber za mesiac]]</f>
        <v>0</v>
      </c>
      <c r="K3392" s="17" t="e">
        <f>Tabuľka9[[#This Row],[Cena za MJ s DPH]]*Tabuľka9[[#This Row],[Predpokladaný odber počas 6 mesiacov]]</f>
        <v>#REF!</v>
      </c>
      <c r="L3392" s="1">
        <v>632325</v>
      </c>
      <c r="M3392" t="e">
        <f>_xlfn.XLOOKUP(Tabuľka9[[#This Row],[IČO]],#REF!,#REF!)</f>
        <v>#REF!</v>
      </c>
      <c r="N3392" t="e">
        <f>_xlfn.XLOOKUP(Tabuľka9[[#This Row],[IČO]],#REF!,#REF!)</f>
        <v>#REF!</v>
      </c>
    </row>
    <row r="3393" spans="1:14" hidden="1" x14ac:dyDescent="0.35">
      <c r="A3393" t="s">
        <v>125</v>
      </c>
      <c r="B3393" t="s">
        <v>181</v>
      </c>
      <c r="C3393" t="s">
        <v>13</v>
      </c>
      <c r="E3393" s="10">
        <f>IF(COUNTIF(cis_DPH!$B$2:$B$84,B3393)&gt;0,D3393*1.1,IF(COUNTIF(cis_DPH!$B$85:$B$171,B3393)&gt;0,D3393*1.2,"chyba"))</f>
        <v>0</v>
      </c>
      <c r="G3393" s="16" t="e">
        <f>_xlfn.XLOOKUP(Tabuľka9[[#This Row],[položka]],#REF!,#REF!)</f>
        <v>#REF!</v>
      </c>
      <c r="I3393" s="15">
        <f>Tabuľka9[[#This Row],[Aktuálna cena v RZ s DPH]]*Tabuľka9[[#This Row],[Priemerný odber za mesiac]]</f>
        <v>0</v>
      </c>
      <c r="K3393" s="17" t="e">
        <f>Tabuľka9[[#This Row],[Cena za MJ s DPH]]*Tabuľka9[[#This Row],[Predpokladaný odber počas 6 mesiacov]]</f>
        <v>#REF!</v>
      </c>
      <c r="L3393" s="1">
        <v>632325</v>
      </c>
      <c r="M3393" t="e">
        <f>_xlfn.XLOOKUP(Tabuľka9[[#This Row],[IČO]],#REF!,#REF!)</f>
        <v>#REF!</v>
      </c>
      <c r="N3393" t="e">
        <f>_xlfn.XLOOKUP(Tabuľka9[[#This Row],[IČO]],#REF!,#REF!)</f>
        <v>#REF!</v>
      </c>
    </row>
    <row r="3394" spans="1:14" hidden="1" x14ac:dyDescent="0.35">
      <c r="A3394" t="s">
        <v>125</v>
      </c>
      <c r="B3394" t="s">
        <v>182</v>
      </c>
      <c r="C3394" t="s">
        <v>13</v>
      </c>
      <c r="E3394" s="10">
        <f>IF(COUNTIF(cis_DPH!$B$2:$B$84,B3394)&gt;0,D3394*1.1,IF(COUNTIF(cis_DPH!$B$85:$B$171,B3394)&gt;0,D3394*1.2,"chyba"))</f>
        <v>0</v>
      </c>
      <c r="G3394" s="16" t="e">
        <f>_xlfn.XLOOKUP(Tabuľka9[[#This Row],[položka]],#REF!,#REF!)</f>
        <v>#REF!</v>
      </c>
      <c r="I3394" s="15">
        <f>Tabuľka9[[#This Row],[Aktuálna cena v RZ s DPH]]*Tabuľka9[[#This Row],[Priemerný odber za mesiac]]</f>
        <v>0</v>
      </c>
      <c r="K3394" s="17" t="e">
        <f>Tabuľka9[[#This Row],[Cena za MJ s DPH]]*Tabuľka9[[#This Row],[Predpokladaný odber počas 6 mesiacov]]</f>
        <v>#REF!</v>
      </c>
      <c r="L3394" s="1">
        <v>632325</v>
      </c>
      <c r="M3394" t="e">
        <f>_xlfn.XLOOKUP(Tabuľka9[[#This Row],[IČO]],#REF!,#REF!)</f>
        <v>#REF!</v>
      </c>
      <c r="N3394" t="e">
        <f>_xlfn.XLOOKUP(Tabuľka9[[#This Row],[IČO]],#REF!,#REF!)</f>
        <v>#REF!</v>
      </c>
    </row>
    <row r="3395" spans="1:14" hidden="1" x14ac:dyDescent="0.35">
      <c r="A3395" t="s">
        <v>125</v>
      </c>
      <c r="B3395" t="s">
        <v>183</v>
      </c>
      <c r="C3395" t="s">
        <v>13</v>
      </c>
      <c r="E3395" s="10">
        <f>IF(COUNTIF(cis_DPH!$B$2:$B$84,B3395)&gt;0,D3395*1.1,IF(COUNTIF(cis_DPH!$B$85:$B$171,B3395)&gt;0,D3395*1.2,"chyba"))</f>
        <v>0</v>
      </c>
      <c r="G3395" s="16" t="e">
        <f>_xlfn.XLOOKUP(Tabuľka9[[#This Row],[položka]],#REF!,#REF!)</f>
        <v>#REF!</v>
      </c>
      <c r="I3395" s="15">
        <f>Tabuľka9[[#This Row],[Aktuálna cena v RZ s DPH]]*Tabuľka9[[#This Row],[Priemerný odber za mesiac]]</f>
        <v>0</v>
      </c>
      <c r="K3395" s="17" t="e">
        <f>Tabuľka9[[#This Row],[Cena za MJ s DPH]]*Tabuľka9[[#This Row],[Predpokladaný odber počas 6 mesiacov]]</f>
        <v>#REF!</v>
      </c>
      <c r="L3395" s="1">
        <v>632325</v>
      </c>
      <c r="M3395" t="e">
        <f>_xlfn.XLOOKUP(Tabuľka9[[#This Row],[IČO]],#REF!,#REF!)</f>
        <v>#REF!</v>
      </c>
      <c r="N3395" t="e">
        <f>_xlfn.XLOOKUP(Tabuľka9[[#This Row],[IČO]],#REF!,#REF!)</f>
        <v>#REF!</v>
      </c>
    </row>
    <row r="3396" spans="1:14" hidden="1" x14ac:dyDescent="0.35">
      <c r="A3396" t="s">
        <v>125</v>
      </c>
      <c r="B3396" t="s">
        <v>184</v>
      </c>
      <c r="C3396" t="s">
        <v>13</v>
      </c>
      <c r="E3396" s="10">
        <f>IF(COUNTIF(cis_DPH!$B$2:$B$84,B3396)&gt;0,D3396*1.1,IF(COUNTIF(cis_DPH!$B$85:$B$171,B3396)&gt;0,D3396*1.2,"chyba"))</f>
        <v>0</v>
      </c>
      <c r="G3396" s="16" t="e">
        <f>_xlfn.XLOOKUP(Tabuľka9[[#This Row],[položka]],#REF!,#REF!)</f>
        <v>#REF!</v>
      </c>
      <c r="I3396" s="15">
        <f>Tabuľka9[[#This Row],[Aktuálna cena v RZ s DPH]]*Tabuľka9[[#This Row],[Priemerný odber za mesiac]]</f>
        <v>0</v>
      </c>
      <c r="K3396" s="17" t="e">
        <f>Tabuľka9[[#This Row],[Cena za MJ s DPH]]*Tabuľka9[[#This Row],[Predpokladaný odber počas 6 mesiacov]]</f>
        <v>#REF!</v>
      </c>
      <c r="L3396" s="1">
        <v>632325</v>
      </c>
      <c r="M3396" t="e">
        <f>_xlfn.XLOOKUP(Tabuľka9[[#This Row],[IČO]],#REF!,#REF!)</f>
        <v>#REF!</v>
      </c>
      <c r="N3396" t="e">
        <f>_xlfn.XLOOKUP(Tabuľka9[[#This Row],[IČO]],#REF!,#REF!)</f>
        <v>#REF!</v>
      </c>
    </row>
    <row r="3397" spans="1:14" hidden="1" x14ac:dyDescent="0.35">
      <c r="A3397" t="s">
        <v>125</v>
      </c>
      <c r="B3397" t="s">
        <v>185</v>
      </c>
      <c r="C3397" t="s">
        <v>13</v>
      </c>
      <c r="E3397" s="10">
        <f>IF(COUNTIF(cis_DPH!$B$2:$B$84,B3397)&gt;0,D3397*1.1,IF(COUNTIF(cis_DPH!$B$85:$B$171,B3397)&gt;0,D3397*1.2,"chyba"))</f>
        <v>0</v>
      </c>
      <c r="G3397" s="16" t="e">
        <f>_xlfn.XLOOKUP(Tabuľka9[[#This Row],[položka]],#REF!,#REF!)</f>
        <v>#REF!</v>
      </c>
      <c r="I3397" s="15">
        <f>Tabuľka9[[#This Row],[Aktuálna cena v RZ s DPH]]*Tabuľka9[[#This Row],[Priemerný odber za mesiac]]</f>
        <v>0</v>
      </c>
      <c r="K3397" s="17" t="e">
        <f>Tabuľka9[[#This Row],[Cena za MJ s DPH]]*Tabuľka9[[#This Row],[Predpokladaný odber počas 6 mesiacov]]</f>
        <v>#REF!</v>
      </c>
      <c r="L3397" s="1">
        <v>632325</v>
      </c>
      <c r="M3397" t="e">
        <f>_xlfn.XLOOKUP(Tabuľka9[[#This Row],[IČO]],#REF!,#REF!)</f>
        <v>#REF!</v>
      </c>
      <c r="N3397" t="e">
        <f>_xlfn.XLOOKUP(Tabuľka9[[#This Row],[IČO]],#REF!,#REF!)</f>
        <v>#REF!</v>
      </c>
    </row>
    <row r="3398" spans="1:14" hidden="1" x14ac:dyDescent="0.35">
      <c r="A3398" t="s">
        <v>125</v>
      </c>
      <c r="B3398" t="s">
        <v>186</v>
      </c>
      <c r="C3398" t="s">
        <v>13</v>
      </c>
      <c r="E3398" s="10">
        <f>IF(COUNTIF(cis_DPH!$B$2:$B$84,B3398)&gt;0,D3398*1.1,IF(COUNTIF(cis_DPH!$B$85:$B$171,B3398)&gt;0,D3398*1.2,"chyba"))</f>
        <v>0</v>
      </c>
      <c r="G3398" s="16" t="e">
        <f>_xlfn.XLOOKUP(Tabuľka9[[#This Row],[položka]],#REF!,#REF!)</f>
        <v>#REF!</v>
      </c>
      <c r="I3398" s="15">
        <f>Tabuľka9[[#This Row],[Aktuálna cena v RZ s DPH]]*Tabuľka9[[#This Row],[Priemerný odber za mesiac]]</f>
        <v>0</v>
      </c>
      <c r="K3398" s="17" t="e">
        <f>Tabuľka9[[#This Row],[Cena za MJ s DPH]]*Tabuľka9[[#This Row],[Predpokladaný odber počas 6 mesiacov]]</f>
        <v>#REF!</v>
      </c>
      <c r="L3398" s="1">
        <v>632325</v>
      </c>
      <c r="M3398" t="e">
        <f>_xlfn.XLOOKUP(Tabuľka9[[#This Row],[IČO]],#REF!,#REF!)</f>
        <v>#REF!</v>
      </c>
      <c r="N3398" t="e">
        <f>_xlfn.XLOOKUP(Tabuľka9[[#This Row],[IČO]],#REF!,#REF!)</f>
        <v>#REF!</v>
      </c>
    </row>
    <row r="3399" spans="1:14" hidden="1" x14ac:dyDescent="0.35">
      <c r="A3399" t="s">
        <v>95</v>
      </c>
      <c r="B3399" t="s">
        <v>187</v>
      </c>
      <c r="C3399" t="s">
        <v>48</v>
      </c>
      <c r="E3399" s="10">
        <f>IF(COUNTIF(cis_DPH!$B$2:$B$84,B3399)&gt;0,D3399*1.1,IF(COUNTIF(cis_DPH!$B$85:$B$171,B3399)&gt;0,D3399*1.2,"chyba"))</f>
        <v>0</v>
      </c>
      <c r="G3399" s="16" t="e">
        <f>_xlfn.XLOOKUP(Tabuľka9[[#This Row],[položka]],#REF!,#REF!)</f>
        <v>#REF!</v>
      </c>
      <c r="I3399" s="15">
        <f>Tabuľka9[[#This Row],[Aktuálna cena v RZ s DPH]]*Tabuľka9[[#This Row],[Priemerný odber za mesiac]]</f>
        <v>0</v>
      </c>
      <c r="K3399" s="17" t="e">
        <f>Tabuľka9[[#This Row],[Cena za MJ s DPH]]*Tabuľka9[[#This Row],[Predpokladaný odber počas 6 mesiacov]]</f>
        <v>#REF!</v>
      </c>
      <c r="L3399" s="1">
        <v>632325</v>
      </c>
      <c r="M3399" t="e">
        <f>_xlfn.XLOOKUP(Tabuľka9[[#This Row],[IČO]],#REF!,#REF!)</f>
        <v>#REF!</v>
      </c>
      <c r="N3399" t="e">
        <f>_xlfn.XLOOKUP(Tabuľka9[[#This Row],[IČO]],#REF!,#REF!)</f>
        <v>#REF!</v>
      </c>
    </row>
    <row r="3400" spans="1:14" hidden="1" x14ac:dyDescent="0.35">
      <c r="A3400" t="s">
        <v>95</v>
      </c>
      <c r="B3400" t="s">
        <v>188</v>
      </c>
      <c r="C3400" t="s">
        <v>13</v>
      </c>
      <c r="E3400" s="10">
        <f>IF(COUNTIF(cis_DPH!$B$2:$B$84,B3400)&gt;0,D3400*1.1,IF(COUNTIF(cis_DPH!$B$85:$B$171,B3400)&gt;0,D3400*1.2,"chyba"))</f>
        <v>0</v>
      </c>
      <c r="G3400" s="16" t="e">
        <f>_xlfn.XLOOKUP(Tabuľka9[[#This Row],[položka]],#REF!,#REF!)</f>
        <v>#REF!</v>
      </c>
      <c r="I3400" s="15">
        <f>Tabuľka9[[#This Row],[Aktuálna cena v RZ s DPH]]*Tabuľka9[[#This Row],[Priemerný odber za mesiac]]</f>
        <v>0</v>
      </c>
      <c r="K3400" s="17" t="e">
        <f>Tabuľka9[[#This Row],[Cena za MJ s DPH]]*Tabuľka9[[#This Row],[Predpokladaný odber počas 6 mesiacov]]</f>
        <v>#REF!</v>
      </c>
      <c r="L3400" s="1">
        <v>632325</v>
      </c>
      <c r="M3400" t="e">
        <f>_xlfn.XLOOKUP(Tabuľka9[[#This Row],[IČO]],#REF!,#REF!)</f>
        <v>#REF!</v>
      </c>
      <c r="N3400" t="e">
        <f>_xlfn.XLOOKUP(Tabuľka9[[#This Row],[IČO]],#REF!,#REF!)</f>
        <v>#REF!</v>
      </c>
    </row>
    <row r="3401" spans="1:14" hidden="1" x14ac:dyDescent="0.35">
      <c r="A3401" t="s">
        <v>95</v>
      </c>
      <c r="B3401" t="s">
        <v>189</v>
      </c>
      <c r="C3401" t="s">
        <v>13</v>
      </c>
      <c r="E3401" s="10">
        <f>IF(COUNTIF(cis_DPH!$B$2:$B$84,B3401)&gt;0,D3401*1.1,IF(COUNTIF(cis_DPH!$B$85:$B$171,B3401)&gt;0,D3401*1.2,"chyba"))</f>
        <v>0</v>
      </c>
      <c r="G3401" s="16" t="e">
        <f>_xlfn.XLOOKUP(Tabuľka9[[#This Row],[položka]],#REF!,#REF!)</f>
        <v>#REF!</v>
      </c>
      <c r="I3401" s="15">
        <f>Tabuľka9[[#This Row],[Aktuálna cena v RZ s DPH]]*Tabuľka9[[#This Row],[Priemerný odber za mesiac]]</f>
        <v>0</v>
      </c>
      <c r="K3401" s="17" t="e">
        <f>Tabuľka9[[#This Row],[Cena za MJ s DPH]]*Tabuľka9[[#This Row],[Predpokladaný odber počas 6 mesiacov]]</f>
        <v>#REF!</v>
      </c>
      <c r="L3401" s="1">
        <v>632325</v>
      </c>
      <c r="M3401" t="e">
        <f>_xlfn.XLOOKUP(Tabuľka9[[#This Row],[IČO]],#REF!,#REF!)</f>
        <v>#REF!</v>
      </c>
      <c r="N3401" t="e">
        <f>_xlfn.XLOOKUP(Tabuľka9[[#This Row],[IČO]],#REF!,#REF!)</f>
        <v>#REF!</v>
      </c>
    </row>
    <row r="3402" spans="1:14" hidden="1" x14ac:dyDescent="0.35">
      <c r="A3402" t="s">
        <v>10</v>
      </c>
      <c r="B3402" t="s">
        <v>11</v>
      </c>
      <c r="C3402" t="s">
        <v>13</v>
      </c>
      <c r="E3402" s="10">
        <f>IF(COUNTIF(cis_DPH!$B$2:$B$84,B3402)&gt;0,D3402*1.1,IF(COUNTIF(cis_DPH!$B$85:$B$171,B3402)&gt;0,D3402*1.2,"chyba"))</f>
        <v>0</v>
      </c>
      <c r="G3402" s="16" t="e">
        <f>_xlfn.XLOOKUP(Tabuľka9[[#This Row],[položka]],#REF!,#REF!)</f>
        <v>#REF!</v>
      </c>
      <c r="I3402" s="15">
        <f>Tabuľka9[[#This Row],[Aktuálna cena v RZ s DPH]]*Tabuľka9[[#This Row],[Priemerný odber za mesiac]]</f>
        <v>0</v>
      </c>
      <c r="K3402" s="17" t="e">
        <f>Tabuľka9[[#This Row],[Cena za MJ s DPH]]*Tabuľka9[[#This Row],[Predpokladaný odber počas 6 mesiacov]]</f>
        <v>#REF!</v>
      </c>
      <c r="L3402" s="1">
        <v>37827464</v>
      </c>
      <c r="M3402" t="e">
        <f>_xlfn.XLOOKUP(Tabuľka9[[#This Row],[IČO]],#REF!,#REF!)</f>
        <v>#REF!</v>
      </c>
      <c r="N3402" t="e">
        <f>_xlfn.XLOOKUP(Tabuľka9[[#This Row],[IČO]],#REF!,#REF!)</f>
        <v>#REF!</v>
      </c>
    </row>
    <row r="3403" spans="1:14" hidden="1" x14ac:dyDescent="0.35">
      <c r="A3403" t="s">
        <v>10</v>
      </c>
      <c r="B3403" t="s">
        <v>12</v>
      </c>
      <c r="C3403" t="s">
        <v>13</v>
      </c>
      <c r="E3403" s="10">
        <f>IF(COUNTIF(cis_DPH!$B$2:$B$84,B3403)&gt;0,D3403*1.1,IF(COUNTIF(cis_DPH!$B$85:$B$171,B3403)&gt;0,D3403*1.2,"chyba"))</f>
        <v>0</v>
      </c>
      <c r="G3403" s="16" t="e">
        <f>_xlfn.XLOOKUP(Tabuľka9[[#This Row],[položka]],#REF!,#REF!)</f>
        <v>#REF!</v>
      </c>
      <c r="H3403">
        <v>5</v>
      </c>
      <c r="I3403" s="15">
        <f>Tabuľka9[[#This Row],[Aktuálna cena v RZ s DPH]]*Tabuľka9[[#This Row],[Priemerný odber za mesiac]]</f>
        <v>0</v>
      </c>
      <c r="J3403">
        <v>30</v>
      </c>
      <c r="K3403" s="17" t="e">
        <f>Tabuľka9[[#This Row],[Cena za MJ s DPH]]*Tabuľka9[[#This Row],[Predpokladaný odber počas 6 mesiacov]]</f>
        <v>#REF!</v>
      </c>
      <c r="L3403" s="1">
        <v>37827464</v>
      </c>
      <c r="M3403" t="e">
        <f>_xlfn.XLOOKUP(Tabuľka9[[#This Row],[IČO]],#REF!,#REF!)</f>
        <v>#REF!</v>
      </c>
      <c r="N3403" t="e">
        <f>_xlfn.XLOOKUP(Tabuľka9[[#This Row],[IČO]],#REF!,#REF!)</f>
        <v>#REF!</v>
      </c>
    </row>
    <row r="3404" spans="1:14" hidden="1" x14ac:dyDescent="0.35">
      <c r="A3404" t="s">
        <v>10</v>
      </c>
      <c r="B3404" t="s">
        <v>14</v>
      </c>
      <c r="C3404" t="s">
        <v>13</v>
      </c>
      <c r="E3404" s="10">
        <f>IF(COUNTIF(cis_DPH!$B$2:$B$84,B3404)&gt;0,D3404*1.1,IF(COUNTIF(cis_DPH!$B$85:$B$171,B3404)&gt;0,D3404*1.2,"chyba"))</f>
        <v>0</v>
      </c>
      <c r="G3404" s="16" t="e">
        <f>_xlfn.XLOOKUP(Tabuľka9[[#This Row],[položka]],#REF!,#REF!)</f>
        <v>#REF!</v>
      </c>
      <c r="H3404">
        <v>10</v>
      </c>
      <c r="I3404" s="15">
        <f>Tabuľka9[[#This Row],[Aktuálna cena v RZ s DPH]]*Tabuľka9[[#This Row],[Priemerný odber za mesiac]]</f>
        <v>0</v>
      </c>
      <c r="J3404">
        <v>20</v>
      </c>
      <c r="K3404" s="17" t="e">
        <f>Tabuľka9[[#This Row],[Cena za MJ s DPH]]*Tabuľka9[[#This Row],[Predpokladaný odber počas 6 mesiacov]]</f>
        <v>#REF!</v>
      </c>
      <c r="L3404" s="1">
        <v>37827464</v>
      </c>
      <c r="M3404" t="e">
        <f>_xlfn.XLOOKUP(Tabuľka9[[#This Row],[IČO]],#REF!,#REF!)</f>
        <v>#REF!</v>
      </c>
      <c r="N3404" t="e">
        <f>_xlfn.XLOOKUP(Tabuľka9[[#This Row],[IČO]],#REF!,#REF!)</f>
        <v>#REF!</v>
      </c>
    </row>
    <row r="3405" spans="1:14" hidden="1" x14ac:dyDescent="0.35">
      <c r="A3405" t="s">
        <v>10</v>
      </c>
      <c r="B3405" t="s">
        <v>15</v>
      </c>
      <c r="C3405" t="s">
        <v>13</v>
      </c>
      <c r="D3405" s="9">
        <v>0.49</v>
      </c>
      <c r="E3405" s="10">
        <f>IF(COUNTIF(cis_DPH!$B$2:$B$84,B3405)&gt;0,D3405*1.1,IF(COUNTIF(cis_DPH!$B$85:$B$171,B3405)&gt;0,D3405*1.2,"chyba"))</f>
        <v>0.53900000000000003</v>
      </c>
      <c r="G3405" s="16" t="e">
        <f>_xlfn.XLOOKUP(Tabuľka9[[#This Row],[položka]],#REF!,#REF!)</f>
        <v>#REF!</v>
      </c>
      <c r="H3405">
        <v>40</v>
      </c>
      <c r="I3405" s="15">
        <f>Tabuľka9[[#This Row],[Aktuálna cena v RZ s DPH]]*Tabuľka9[[#This Row],[Priemerný odber za mesiac]]</f>
        <v>21.560000000000002</v>
      </c>
      <c r="J3405">
        <v>240</v>
      </c>
      <c r="K3405" s="17" t="e">
        <f>Tabuľka9[[#This Row],[Cena za MJ s DPH]]*Tabuľka9[[#This Row],[Predpokladaný odber počas 6 mesiacov]]</f>
        <v>#REF!</v>
      </c>
      <c r="L3405" s="1">
        <v>37827464</v>
      </c>
      <c r="M3405" t="e">
        <f>_xlfn.XLOOKUP(Tabuľka9[[#This Row],[IČO]],#REF!,#REF!)</f>
        <v>#REF!</v>
      </c>
      <c r="N3405" t="e">
        <f>_xlfn.XLOOKUP(Tabuľka9[[#This Row],[IČO]],#REF!,#REF!)</f>
        <v>#REF!</v>
      </c>
    </row>
    <row r="3406" spans="1:14" hidden="1" x14ac:dyDescent="0.35">
      <c r="A3406" t="s">
        <v>10</v>
      </c>
      <c r="B3406" t="s">
        <v>16</v>
      </c>
      <c r="C3406" t="s">
        <v>13</v>
      </c>
      <c r="E3406" s="10">
        <f>IF(COUNTIF(cis_DPH!$B$2:$B$84,B3406)&gt;0,D3406*1.1,IF(COUNTIF(cis_DPH!$B$85:$B$171,B3406)&gt;0,D3406*1.2,"chyba"))</f>
        <v>0</v>
      </c>
      <c r="G3406" s="16" t="e">
        <f>_xlfn.XLOOKUP(Tabuľka9[[#This Row],[položka]],#REF!,#REF!)</f>
        <v>#REF!</v>
      </c>
      <c r="I3406" s="15">
        <f>Tabuľka9[[#This Row],[Aktuálna cena v RZ s DPH]]*Tabuľka9[[#This Row],[Priemerný odber za mesiac]]</f>
        <v>0</v>
      </c>
      <c r="K3406" s="17" t="e">
        <f>Tabuľka9[[#This Row],[Cena za MJ s DPH]]*Tabuľka9[[#This Row],[Predpokladaný odber počas 6 mesiacov]]</f>
        <v>#REF!</v>
      </c>
      <c r="L3406" s="1">
        <v>37827464</v>
      </c>
      <c r="M3406" t="e">
        <f>_xlfn.XLOOKUP(Tabuľka9[[#This Row],[IČO]],#REF!,#REF!)</f>
        <v>#REF!</v>
      </c>
      <c r="N3406" t="e">
        <f>_xlfn.XLOOKUP(Tabuľka9[[#This Row],[IČO]],#REF!,#REF!)</f>
        <v>#REF!</v>
      </c>
    </row>
    <row r="3407" spans="1:14" hidden="1" x14ac:dyDescent="0.35">
      <c r="A3407" t="s">
        <v>10</v>
      </c>
      <c r="B3407" t="s">
        <v>17</v>
      </c>
      <c r="C3407" t="s">
        <v>13</v>
      </c>
      <c r="D3407" s="9">
        <v>0.65</v>
      </c>
      <c r="E3407" s="10">
        <f>IF(COUNTIF(cis_DPH!$B$2:$B$84,B3407)&gt;0,D3407*1.1,IF(COUNTIF(cis_DPH!$B$85:$B$171,B3407)&gt;0,D3407*1.2,"chyba"))</f>
        <v>0.71500000000000008</v>
      </c>
      <c r="G3407" s="16" t="e">
        <f>_xlfn.XLOOKUP(Tabuľka9[[#This Row],[položka]],#REF!,#REF!)</f>
        <v>#REF!</v>
      </c>
      <c r="I3407" s="15">
        <f>Tabuľka9[[#This Row],[Aktuálna cena v RZ s DPH]]*Tabuľka9[[#This Row],[Priemerný odber za mesiac]]</f>
        <v>0</v>
      </c>
      <c r="K3407" s="17" t="e">
        <f>Tabuľka9[[#This Row],[Cena za MJ s DPH]]*Tabuľka9[[#This Row],[Predpokladaný odber počas 6 mesiacov]]</f>
        <v>#REF!</v>
      </c>
      <c r="L3407" s="1">
        <v>37827464</v>
      </c>
      <c r="M3407" t="e">
        <f>_xlfn.XLOOKUP(Tabuľka9[[#This Row],[IČO]],#REF!,#REF!)</f>
        <v>#REF!</v>
      </c>
      <c r="N3407" t="e">
        <f>_xlfn.XLOOKUP(Tabuľka9[[#This Row],[IČO]],#REF!,#REF!)</f>
        <v>#REF!</v>
      </c>
    </row>
    <row r="3408" spans="1:14" hidden="1" x14ac:dyDescent="0.35">
      <c r="A3408" t="s">
        <v>10</v>
      </c>
      <c r="B3408" t="s">
        <v>18</v>
      </c>
      <c r="C3408" t="s">
        <v>19</v>
      </c>
      <c r="D3408" s="9">
        <v>0.5</v>
      </c>
      <c r="E3408" s="10">
        <f>IF(COUNTIF(cis_DPH!$B$2:$B$84,B3408)&gt;0,D3408*1.1,IF(COUNTIF(cis_DPH!$B$85:$B$171,B3408)&gt;0,D3408*1.2,"chyba"))</f>
        <v>0.55000000000000004</v>
      </c>
      <c r="G3408" s="16" t="e">
        <f>_xlfn.XLOOKUP(Tabuľka9[[#This Row],[položka]],#REF!,#REF!)</f>
        <v>#REF!</v>
      </c>
      <c r="H3408">
        <v>10</v>
      </c>
      <c r="I3408" s="15">
        <f>Tabuľka9[[#This Row],[Aktuálna cena v RZ s DPH]]*Tabuľka9[[#This Row],[Priemerný odber za mesiac]]</f>
        <v>5.5</v>
      </c>
      <c r="J3408">
        <v>30</v>
      </c>
      <c r="K3408" s="17" t="e">
        <f>Tabuľka9[[#This Row],[Cena za MJ s DPH]]*Tabuľka9[[#This Row],[Predpokladaný odber počas 6 mesiacov]]</f>
        <v>#REF!</v>
      </c>
      <c r="L3408" s="1">
        <v>37827464</v>
      </c>
      <c r="M3408" t="e">
        <f>_xlfn.XLOOKUP(Tabuľka9[[#This Row],[IČO]],#REF!,#REF!)</f>
        <v>#REF!</v>
      </c>
      <c r="N3408" t="e">
        <f>_xlfn.XLOOKUP(Tabuľka9[[#This Row],[IČO]],#REF!,#REF!)</f>
        <v>#REF!</v>
      </c>
    </row>
    <row r="3409" spans="1:14" hidden="1" x14ac:dyDescent="0.35">
      <c r="A3409" t="s">
        <v>10</v>
      </c>
      <c r="B3409" t="s">
        <v>20</v>
      </c>
      <c r="C3409" t="s">
        <v>13</v>
      </c>
      <c r="D3409" s="9">
        <v>3.9</v>
      </c>
      <c r="E3409" s="10">
        <f>IF(COUNTIF(cis_DPH!$B$2:$B$84,B3409)&gt;0,D3409*1.1,IF(COUNTIF(cis_DPH!$B$85:$B$171,B3409)&gt;0,D3409*1.2,"chyba"))</f>
        <v>4.29</v>
      </c>
      <c r="G3409" s="16" t="e">
        <f>_xlfn.XLOOKUP(Tabuľka9[[#This Row],[položka]],#REF!,#REF!)</f>
        <v>#REF!</v>
      </c>
      <c r="H3409">
        <v>4</v>
      </c>
      <c r="I3409" s="15">
        <f>Tabuľka9[[#This Row],[Aktuálna cena v RZ s DPH]]*Tabuľka9[[#This Row],[Priemerný odber za mesiac]]</f>
        <v>17.16</v>
      </c>
      <c r="J3409">
        <v>20</v>
      </c>
      <c r="K3409" s="17" t="e">
        <f>Tabuľka9[[#This Row],[Cena za MJ s DPH]]*Tabuľka9[[#This Row],[Predpokladaný odber počas 6 mesiacov]]</f>
        <v>#REF!</v>
      </c>
      <c r="L3409" s="1">
        <v>37827464</v>
      </c>
      <c r="M3409" t="e">
        <f>_xlfn.XLOOKUP(Tabuľka9[[#This Row],[IČO]],#REF!,#REF!)</f>
        <v>#REF!</v>
      </c>
      <c r="N3409" t="e">
        <f>_xlfn.XLOOKUP(Tabuľka9[[#This Row],[IČO]],#REF!,#REF!)</f>
        <v>#REF!</v>
      </c>
    </row>
    <row r="3410" spans="1:14" hidden="1" x14ac:dyDescent="0.35">
      <c r="A3410" t="s">
        <v>10</v>
      </c>
      <c r="B3410" t="s">
        <v>21</v>
      </c>
      <c r="C3410" t="s">
        <v>13</v>
      </c>
      <c r="D3410" s="9">
        <v>0.45</v>
      </c>
      <c r="E3410" s="10">
        <f>IF(COUNTIF(cis_DPH!$B$2:$B$84,B3410)&gt;0,D3410*1.1,IF(COUNTIF(cis_DPH!$B$85:$B$171,B3410)&gt;0,D3410*1.2,"chyba"))</f>
        <v>0.54</v>
      </c>
      <c r="G3410" s="16" t="e">
        <f>_xlfn.XLOOKUP(Tabuľka9[[#This Row],[položka]],#REF!,#REF!)</f>
        <v>#REF!</v>
      </c>
      <c r="H3410">
        <v>2</v>
      </c>
      <c r="I3410" s="15">
        <f>Tabuľka9[[#This Row],[Aktuálna cena v RZ s DPH]]*Tabuľka9[[#This Row],[Priemerný odber za mesiac]]</f>
        <v>1.08</v>
      </c>
      <c r="J3410">
        <v>6</v>
      </c>
      <c r="K3410" s="17" t="e">
        <f>Tabuľka9[[#This Row],[Cena za MJ s DPH]]*Tabuľka9[[#This Row],[Predpokladaný odber počas 6 mesiacov]]</f>
        <v>#REF!</v>
      </c>
      <c r="L3410" s="1">
        <v>37827464</v>
      </c>
      <c r="M3410" t="e">
        <f>_xlfn.XLOOKUP(Tabuľka9[[#This Row],[IČO]],#REF!,#REF!)</f>
        <v>#REF!</v>
      </c>
      <c r="N3410" t="e">
        <f>_xlfn.XLOOKUP(Tabuľka9[[#This Row],[IČO]],#REF!,#REF!)</f>
        <v>#REF!</v>
      </c>
    </row>
    <row r="3411" spans="1:14" hidden="1" x14ac:dyDescent="0.35">
      <c r="A3411" t="s">
        <v>10</v>
      </c>
      <c r="B3411" t="s">
        <v>22</v>
      </c>
      <c r="C3411" t="s">
        <v>13</v>
      </c>
      <c r="E3411" s="10">
        <f>IF(COUNTIF(cis_DPH!$B$2:$B$84,B3411)&gt;0,D3411*1.1,IF(COUNTIF(cis_DPH!$B$85:$B$171,B3411)&gt;0,D3411*1.2,"chyba"))</f>
        <v>0</v>
      </c>
      <c r="G3411" s="16" t="e">
        <f>_xlfn.XLOOKUP(Tabuľka9[[#This Row],[položka]],#REF!,#REF!)</f>
        <v>#REF!</v>
      </c>
      <c r="H3411">
        <v>1</v>
      </c>
      <c r="I3411" s="15">
        <f>Tabuľka9[[#This Row],[Aktuálna cena v RZ s DPH]]*Tabuľka9[[#This Row],[Priemerný odber za mesiac]]</f>
        <v>0</v>
      </c>
      <c r="J3411">
        <v>6</v>
      </c>
      <c r="K3411" s="17" t="e">
        <f>Tabuľka9[[#This Row],[Cena za MJ s DPH]]*Tabuľka9[[#This Row],[Predpokladaný odber počas 6 mesiacov]]</f>
        <v>#REF!</v>
      </c>
      <c r="L3411" s="1">
        <v>37827464</v>
      </c>
      <c r="M3411" t="e">
        <f>_xlfn.XLOOKUP(Tabuľka9[[#This Row],[IČO]],#REF!,#REF!)</f>
        <v>#REF!</v>
      </c>
      <c r="N3411" t="e">
        <f>_xlfn.XLOOKUP(Tabuľka9[[#This Row],[IČO]],#REF!,#REF!)</f>
        <v>#REF!</v>
      </c>
    </row>
    <row r="3412" spans="1:14" hidden="1" x14ac:dyDescent="0.35">
      <c r="A3412" t="s">
        <v>10</v>
      </c>
      <c r="B3412" t="s">
        <v>23</v>
      </c>
      <c r="C3412" t="s">
        <v>13</v>
      </c>
      <c r="E3412" s="10">
        <f>IF(COUNTIF(cis_DPH!$B$2:$B$84,B3412)&gt;0,D3412*1.1,IF(COUNTIF(cis_DPH!$B$85:$B$171,B3412)&gt;0,D3412*1.2,"chyba"))</f>
        <v>0</v>
      </c>
      <c r="G3412" s="16" t="e">
        <f>_xlfn.XLOOKUP(Tabuľka9[[#This Row],[položka]],#REF!,#REF!)</f>
        <v>#REF!</v>
      </c>
      <c r="H3412">
        <v>10</v>
      </c>
      <c r="I3412" s="15">
        <f>Tabuľka9[[#This Row],[Aktuálna cena v RZ s DPH]]*Tabuľka9[[#This Row],[Priemerný odber za mesiac]]</f>
        <v>0</v>
      </c>
      <c r="J3412">
        <v>100</v>
      </c>
      <c r="K3412" s="17" t="e">
        <f>Tabuľka9[[#This Row],[Cena za MJ s DPH]]*Tabuľka9[[#This Row],[Predpokladaný odber počas 6 mesiacov]]</f>
        <v>#REF!</v>
      </c>
      <c r="L3412" s="1">
        <v>37827464</v>
      </c>
      <c r="M3412" t="e">
        <f>_xlfn.XLOOKUP(Tabuľka9[[#This Row],[IČO]],#REF!,#REF!)</f>
        <v>#REF!</v>
      </c>
      <c r="N3412" t="e">
        <f>_xlfn.XLOOKUP(Tabuľka9[[#This Row],[IČO]],#REF!,#REF!)</f>
        <v>#REF!</v>
      </c>
    </row>
    <row r="3413" spans="1:14" hidden="1" x14ac:dyDescent="0.35">
      <c r="A3413" t="s">
        <v>10</v>
      </c>
      <c r="B3413" t="s">
        <v>24</v>
      </c>
      <c r="C3413" t="s">
        <v>25</v>
      </c>
      <c r="E3413" s="10">
        <f>IF(COUNTIF(cis_DPH!$B$2:$B$84,B3413)&gt;0,D3413*1.1,IF(COUNTIF(cis_DPH!$B$85:$B$171,B3413)&gt;0,D3413*1.2,"chyba"))</f>
        <v>0</v>
      </c>
      <c r="G3413" s="16" t="e">
        <f>_xlfn.XLOOKUP(Tabuľka9[[#This Row],[položka]],#REF!,#REF!)</f>
        <v>#REF!</v>
      </c>
      <c r="I3413" s="15">
        <f>Tabuľka9[[#This Row],[Aktuálna cena v RZ s DPH]]*Tabuľka9[[#This Row],[Priemerný odber za mesiac]]</f>
        <v>0</v>
      </c>
      <c r="K3413" s="17" t="e">
        <f>Tabuľka9[[#This Row],[Cena za MJ s DPH]]*Tabuľka9[[#This Row],[Predpokladaný odber počas 6 mesiacov]]</f>
        <v>#REF!</v>
      </c>
      <c r="L3413" s="1">
        <v>37827464</v>
      </c>
      <c r="M3413" t="e">
        <f>_xlfn.XLOOKUP(Tabuľka9[[#This Row],[IČO]],#REF!,#REF!)</f>
        <v>#REF!</v>
      </c>
      <c r="N3413" t="e">
        <f>_xlfn.XLOOKUP(Tabuľka9[[#This Row],[IČO]],#REF!,#REF!)</f>
        <v>#REF!</v>
      </c>
    </row>
    <row r="3414" spans="1:14" hidden="1" x14ac:dyDescent="0.35">
      <c r="A3414" t="s">
        <v>10</v>
      </c>
      <c r="B3414" t="s">
        <v>26</v>
      </c>
      <c r="C3414" t="s">
        <v>13</v>
      </c>
      <c r="E3414" s="10">
        <f>IF(COUNTIF(cis_DPH!$B$2:$B$84,B3414)&gt;0,D3414*1.1,IF(COUNTIF(cis_DPH!$B$85:$B$171,B3414)&gt;0,D3414*1.2,"chyba"))</f>
        <v>0</v>
      </c>
      <c r="G3414" s="16" t="e">
        <f>_xlfn.XLOOKUP(Tabuľka9[[#This Row],[položka]],#REF!,#REF!)</f>
        <v>#REF!</v>
      </c>
      <c r="I3414" s="15">
        <f>Tabuľka9[[#This Row],[Aktuálna cena v RZ s DPH]]*Tabuľka9[[#This Row],[Priemerný odber za mesiac]]</f>
        <v>0</v>
      </c>
      <c r="K3414" s="17" t="e">
        <f>Tabuľka9[[#This Row],[Cena za MJ s DPH]]*Tabuľka9[[#This Row],[Predpokladaný odber počas 6 mesiacov]]</f>
        <v>#REF!</v>
      </c>
      <c r="L3414" s="1">
        <v>37827464</v>
      </c>
      <c r="M3414" t="e">
        <f>_xlfn.XLOOKUP(Tabuľka9[[#This Row],[IČO]],#REF!,#REF!)</f>
        <v>#REF!</v>
      </c>
      <c r="N3414" t="e">
        <f>_xlfn.XLOOKUP(Tabuľka9[[#This Row],[IČO]],#REF!,#REF!)</f>
        <v>#REF!</v>
      </c>
    </row>
    <row r="3415" spans="1:14" hidden="1" x14ac:dyDescent="0.35">
      <c r="A3415" t="s">
        <v>10</v>
      </c>
      <c r="B3415" t="s">
        <v>27</v>
      </c>
      <c r="C3415" t="s">
        <v>13</v>
      </c>
      <c r="E3415" s="10">
        <f>IF(COUNTIF(cis_DPH!$B$2:$B$84,B3415)&gt;0,D3415*1.1,IF(COUNTIF(cis_DPH!$B$85:$B$171,B3415)&gt;0,D3415*1.2,"chyba"))</f>
        <v>0</v>
      </c>
      <c r="G3415" s="16" t="e">
        <f>_xlfn.XLOOKUP(Tabuľka9[[#This Row],[položka]],#REF!,#REF!)</f>
        <v>#REF!</v>
      </c>
      <c r="H3415">
        <v>10</v>
      </c>
      <c r="I3415" s="15">
        <f>Tabuľka9[[#This Row],[Aktuálna cena v RZ s DPH]]*Tabuľka9[[#This Row],[Priemerný odber za mesiac]]</f>
        <v>0</v>
      </c>
      <c r="J3415">
        <v>50</v>
      </c>
      <c r="K3415" s="17" t="e">
        <f>Tabuľka9[[#This Row],[Cena za MJ s DPH]]*Tabuľka9[[#This Row],[Predpokladaný odber počas 6 mesiacov]]</f>
        <v>#REF!</v>
      </c>
      <c r="L3415" s="1">
        <v>37827464</v>
      </c>
      <c r="M3415" t="e">
        <f>_xlfn.XLOOKUP(Tabuľka9[[#This Row],[IČO]],#REF!,#REF!)</f>
        <v>#REF!</v>
      </c>
      <c r="N3415" t="e">
        <f>_xlfn.XLOOKUP(Tabuľka9[[#This Row],[IČO]],#REF!,#REF!)</f>
        <v>#REF!</v>
      </c>
    </row>
    <row r="3416" spans="1:14" hidden="1" x14ac:dyDescent="0.35">
      <c r="A3416" t="s">
        <v>10</v>
      </c>
      <c r="B3416" t="s">
        <v>28</v>
      </c>
      <c r="C3416" t="s">
        <v>13</v>
      </c>
      <c r="E3416" s="10">
        <f>IF(COUNTIF(cis_DPH!$B$2:$B$84,B3416)&gt;0,D3416*1.1,IF(COUNTIF(cis_DPH!$B$85:$B$171,B3416)&gt;0,D3416*1.2,"chyba"))</f>
        <v>0</v>
      </c>
      <c r="G3416" s="16" t="e">
        <f>_xlfn.XLOOKUP(Tabuľka9[[#This Row],[položka]],#REF!,#REF!)</f>
        <v>#REF!</v>
      </c>
      <c r="I3416" s="15">
        <f>Tabuľka9[[#This Row],[Aktuálna cena v RZ s DPH]]*Tabuľka9[[#This Row],[Priemerný odber za mesiac]]</f>
        <v>0</v>
      </c>
      <c r="K3416" s="17" t="e">
        <f>Tabuľka9[[#This Row],[Cena za MJ s DPH]]*Tabuľka9[[#This Row],[Predpokladaný odber počas 6 mesiacov]]</f>
        <v>#REF!</v>
      </c>
      <c r="L3416" s="1">
        <v>37827464</v>
      </c>
      <c r="M3416" t="e">
        <f>_xlfn.XLOOKUP(Tabuľka9[[#This Row],[IČO]],#REF!,#REF!)</f>
        <v>#REF!</v>
      </c>
      <c r="N3416" t="e">
        <f>_xlfn.XLOOKUP(Tabuľka9[[#This Row],[IČO]],#REF!,#REF!)</f>
        <v>#REF!</v>
      </c>
    </row>
    <row r="3417" spans="1:14" hidden="1" x14ac:dyDescent="0.35">
      <c r="A3417" t="s">
        <v>10</v>
      </c>
      <c r="B3417" t="s">
        <v>29</v>
      </c>
      <c r="C3417" t="s">
        <v>13</v>
      </c>
      <c r="D3417" s="9">
        <v>1.19</v>
      </c>
      <c r="E3417" s="10">
        <f>IF(COUNTIF(cis_DPH!$B$2:$B$84,B3417)&gt;0,D3417*1.1,IF(COUNTIF(cis_DPH!$B$85:$B$171,B3417)&gt;0,D3417*1.2,"chyba"))</f>
        <v>1.3089999999999999</v>
      </c>
      <c r="G3417" s="16" t="e">
        <f>_xlfn.XLOOKUP(Tabuľka9[[#This Row],[položka]],#REF!,#REF!)</f>
        <v>#REF!</v>
      </c>
      <c r="H3417">
        <v>10</v>
      </c>
      <c r="I3417" s="15">
        <f>Tabuľka9[[#This Row],[Aktuálna cena v RZ s DPH]]*Tabuľka9[[#This Row],[Priemerný odber za mesiac]]</f>
        <v>13.09</v>
      </c>
      <c r="J3417">
        <v>60</v>
      </c>
      <c r="K3417" s="17" t="e">
        <f>Tabuľka9[[#This Row],[Cena za MJ s DPH]]*Tabuľka9[[#This Row],[Predpokladaný odber počas 6 mesiacov]]</f>
        <v>#REF!</v>
      </c>
      <c r="L3417" s="1">
        <v>37827464</v>
      </c>
      <c r="M3417" t="e">
        <f>_xlfn.XLOOKUP(Tabuľka9[[#This Row],[IČO]],#REF!,#REF!)</f>
        <v>#REF!</v>
      </c>
      <c r="N3417" t="e">
        <f>_xlfn.XLOOKUP(Tabuľka9[[#This Row],[IČO]],#REF!,#REF!)</f>
        <v>#REF!</v>
      </c>
    </row>
    <row r="3418" spans="1:14" hidden="1" x14ac:dyDescent="0.35">
      <c r="A3418" t="s">
        <v>10</v>
      </c>
      <c r="B3418" t="s">
        <v>30</v>
      </c>
      <c r="C3418" t="s">
        <v>13</v>
      </c>
      <c r="D3418" s="9">
        <v>0.55000000000000004</v>
      </c>
      <c r="E3418" s="10">
        <f>IF(COUNTIF(cis_DPH!$B$2:$B$84,B3418)&gt;0,D3418*1.1,IF(COUNTIF(cis_DPH!$B$85:$B$171,B3418)&gt;0,D3418*1.2,"chyba"))</f>
        <v>0.60500000000000009</v>
      </c>
      <c r="G3418" s="16" t="e">
        <f>_xlfn.XLOOKUP(Tabuľka9[[#This Row],[položka]],#REF!,#REF!)</f>
        <v>#REF!</v>
      </c>
      <c r="H3418">
        <v>50</v>
      </c>
      <c r="I3418" s="15">
        <f>Tabuľka9[[#This Row],[Aktuálna cena v RZ s DPH]]*Tabuľka9[[#This Row],[Priemerný odber za mesiac]]</f>
        <v>30.250000000000004</v>
      </c>
      <c r="J3418">
        <v>300</v>
      </c>
      <c r="K3418" s="17" t="e">
        <f>Tabuľka9[[#This Row],[Cena za MJ s DPH]]*Tabuľka9[[#This Row],[Predpokladaný odber počas 6 mesiacov]]</f>
        <v>#REF!</v>
      </c>
      <c r="L3418" s="1">
        <v>37827464</v>
      </c>
      <c r="M3418" t="e">
        <f>_xlfn.XLOOKUP(Tabuľka9[[#This Row],[IČO]],#REF!,#REF!)</f>
        <v>#REF!</v>
      </c>
      <c r="N3418" t="e">
        <f>_xlfn.XLOOKUP(Tabuľka9[[#This Row],[IČO]],#REF!,#REF!)</f>
        <v>#REF!</v>
      </c>
    </row>
    <row r="3419" spans="1:14" hidden="1" x14ac:dyDescent="0.35">
      <c r="A3419" t="s">
        <v>10</v>
      </c>
      <c r="B3419" t="s">
        <v>31</v>
      </c>
      <c r="C3419" t="s">
        <v>13</v>
      </c>
      <c r="D3419" s="9">
        <v>0.65</v>
      </c>
      <c r="E3419" s="10">
        <f>IF(COUNTIF(cis_DPH!$B$2:$B$84,B3419)&gt;0,D3419*1.1,IF(COUNTIF(cis_DPH!$B$85:$B$171,B3419)&gt;0,D3419*1.2,"chyba"))</f>
        <v>0.71500000000000008</v>
      </c>
      <c r="G3419" s="16" t="e">
        <f>_xlfn.XLOOKUP(Tabuľka9[[#This Row],[položka]],#REF!,#REF!)</f>
        <v>#REF!</v>
      </c>
      <c r="H3419">
        <v>40</v>
      </c>
      <c r="I3419" s="15">
        <f>Tabuľka9[[#This Row],[Aktuálna cena v RZ s DPH]]*Tabuľka9[[#This Row],[Priemerný odber za mesiac]]</f>
        <v>28.6</v>
      </c>
      <c r="J3419">
        <v>250</v>
      </c>
      <c r="K3419" s="17" t="e">
        <f>Tabuľka9[[#This Row],[Cena za MJ s DPH]]*Tabuľka9[[#This Row],[Predpokladaný odber počas 6 mesiacov]]</f>
        <v>#REF!</v>
      </c>
      <c r="L3419" s="1">
        <v>37827464</v>
      </c>
      <c r="M3419" t="e">
        <f>_xlfn.XLOOKUP(Tabuľka9[[#This Row],[IČO]],#REF!,#REF!)</f>
        <v>#REF!</v>
      </c>
      <c r="N3419" t="e">
        <f>_xlfn.XLOOKUP(Tabuľka9[[#This Row],[IČO]],#REF!,#REF!)</f>
        <v>#REF!</v>
      </c>
    </row>
    <row r="3420" spans="1:14" hidden="1" x14ac:dyDescent="0.35">
      <c r="A3420" t="s">
        <v>10</v>
      </c>
      <c r="B3420" t="s">
        <v>32</v>
      </c>
      <c r="C3420" t="s">
        <v>19</v>
      </c>
      <c r="D3420" s="9">
        <v>0.57999999999999996</v>
      </c>
      <c r="E3420" s="10">
        <f>IF(COUNTIF(cis_DPH!$B$2:$B$84,B3420)&gt;0,D3420*1.1,IF(COUNTIF(cis_DPH!$B$85:$B$171,B3420)&gt;0,D3420*1.2,"chyba"))</f>
        <v>0.63800000000000001</v>
      </c>
      <c r="G3420" s="16" t="e">
        <f>_xlfn.XLOOKUP(Tabuľka9[[#This Row],[položka]],#REF!,#REF!)</f>
        <v>#REF!</v>
      </c>
      <c r="H3420">
        <v>20</v>
      </c>
      <c r="I3420" s="15">
        <f>Tabuľka9[[#This Row],[Aktuálna cena v RZ s DPH]]*Tabuľka9[[#This Row],[Priemerný odber za mesiac]]</f>
        <v>12.76</v>
      </c>
      <c r="J3420">
        <v>100</v>
      </c>
      <c r="K3420" s="17" t="e">
        <f>Tabuľka9[[#This Row],[Cena za MJ s DPH]]*Tabuľka9[[#This Row],[Predpokladaný odber počas 6 mesiacov]]</f>
        <v>#REF!</v>
      </c>
      <c r="L3420" s="1">
        <v>37827464</v>
      </c>
      <c r="M3420" t="e">
        <f>_xlfn.XLOOKUP(Tabuľka9[[#This Row],[IČO]],#REF!,#REF!)</f>
        <v>#REF!</v>
      </c>
      <c r="N3420" t="e">
        <f>_xlfn.XLOOKUP(Tabuľka9[[#This Row],[IČO]],#REF!,#REF!)</f>
        <v>#REF!</v>
      </c>
    </row>
    <row r="3421" spans="1:14" hidden="1" x14ac:dyDescent="0.35">
      <c r="A3421" t="s">
        <v>10</v>
      </c>
      <c r="B3421" t="s">
        <v>33</v>
      </c>
      <c r="C3421" t="s">
        <v>13</v>
      </c>
      <c r="D3421" s="9">
        <v>0.57999999999999996</v>
      </c>
      <c r="E3421" s="10">
        <f>IF(COUNTIF(cis_DPH!$B$2:$B$84,B3421)&gt;0,D3421*1.1,IF(COUNTIF(cis_DPH!$B$85:$B$171,B3421)&gt;0,D3421*1.2,"chyba"))</f>
        <v>0.63800000000000001</v>
      </c>
      <c r="G3421" s="16" t="e">
        <f>_xlfn.XLOOKUP(Tabuľka9[[#This Row],[položka]],#REF!,#REF!)</f>
        <v>#REF!</v>
      </c>
      <c r="H3421">
        <v>5</v>
      </c>
      <c r="I3421" s="15">
        <f>Tabuľka9[[#This Row],[Aktuálna cena v RZ s DPH]]*Tabuľka9[[#This Row],[Priemerný odber za mesiac]]</f>
        <v>3.19</v>
      </c>
      <c r="J3421">
        <v>20</v>
      </c>
      <c r="K3421" s="17" t="e">
        <f>Tabuľka9[[#This Row],[Cena za MJ s DPH]]*Tabuľka9[[#This Row],[Predpokladaný odber počas 6 mesiacov]]</f>
        <v>#REF!</v>
      </c>
      <c r="L3421" s="1">
        <v>37827464</v>
      </c>
      <c r="M3421" t="e">
        <f>_xlfn.XLOOKUP(Tabuľka9[[#This Row],[IČO]],#REF!,#REF!)</f>
        <v>#REF!</v>
      </c>
      <c r="N3421" t="e">
        <f>_xlfn.XLOOKUP(Tabuľka9[[#This Row],[IČO]],#REF!,#REF!)</f>
        <v>#REF!</v>
      </c>
    </row>
    <row r="3422" spans="1:14" hidden="1" x14ac:dyDescent="0.35">
      <c r="A3422" t="s">
        <v>10</v>
      </c>
      <c r="B3422" t="s">
        <v>34</v>
      </c>
      <c r="C3422" t="s">
        <v>13</v>
      </c>
      <c r="E3422" s="10">
        <f>IF(COUNTIF(cis_DPH!$B$2:$B$84,B3422)&gt;0,D3422*1.1,IF(COUNTIF(cis_DPH!$B$85:$B$171,B3422)&gt;0,D3422*1.2,"chyba"))</f>
        <v>0</v>
      </c>
      <c r="G3422" s="16" t="e">
        <f>_xlfn.XLOOKUP(Tabuľka9[[#This Row],[položka]],#REF!,#REF!)</f>
        <v>#REF!</v>
      </c>
      <c r="H3422">
        <v>10</v>
      </c>
      <c r="I3422" s="15">
        <f>Tabuľka9[[#This Row],[Aktuálna cena v RZ s DPH]]*Tabuľka9[[#This Row],[Priemerný odber za mesiac]]</f>
        <v>0</v>
      </c>
      <c r="J3422">
        <v>60</v>
      </c>
      <c r="K3422" s="17" t="e">
        <f>Tabuľka9[[#This Row],[Cena za MJ s DPH]]*Tabuľka9[[#This Row],[Predpokladaný odber počas 6 mesiacov]]</f>
        <v>#REF!</v>
      </c>
      <c r="L3422" s="1">
        <v>37827464</v>
      </c>
      <c r="M3422" t="e">
        <f>_xlfn.XLOOKUP(Tabuľka9[[#This Row],[IČO]],#REF!,#REF!)</f>
        <v>#REF!</v>
      </c>
      <c r="N3422" t="e">
        <f>_xlfn.XLOOKUP(Tabuľka9[[#This Row],[IČO]],#REF!,#REF!)</f>
        <v>#REF!</v>
      </c>
    </row>
    <row r="3423" spans="1:14" hidden="1" x14ac:dyDescent="0.35">
      <c r="A3423" t="s">
        <v>10</v>
      </c>
      <c r="B3423" t="s">
        <v>35</v>
      </c>
      <c r="C3423" t="s">
        <v>13</v>
      </c>
      <c r="D3423" s="9">
        <v>0.73</v>
      </c>
      <c r="E3423" s="10">
        <f>IF(COUNTIF(cis_DPH!$B$2:$B$84,B3423)&gt;0,D3423*1.1,IF(COUNTIF(cis_DPH!$B$85:$B$171,B3423)&gt;0,D3423*1.2,"chyba"))</f>
        <v>0.80300000000000005</v>
      </c>
      <c r="G3423" s="16" t="e">
        <f>_xlfn.XLOOKUP(Tabuľka9[[#This Row],[položka]],#REF!,#REF!)</f>
        <v>#REF!</v>
      </c>
      <c r="H3423">
        <v>30</v>
      </c>
      <c r="I3423" s="15">
        <f>Tabuľka9[[#This Row],[Aktuálna cena v RZ s DPH]]*Tabuľka9[[#This Row],[Priemerný odber za mesiac]]</f>
        <v>24.09</v>
      </c>
      <c r="J3423">
        <v>180</v>
      </c>
      <c r="K3423" s="17" t="e">
        <f>Tabuľka9[[#This Row],[Cena za MJ s DPH]]*Tabuľka9[[#This Row],[Predpokladaný odber počas 6 mesiacov]]</f>
        <v>#REF!</v>
      </c>
      <c r="L3423" s="1">
        <v>37827464</v>
      </c>
      <c r="M3423" t="e">
        <f>_xlfn.XLOOKUP(Tabuľka9[[#This Row],[IČO]],#REF!,#REF!)</f>
        <v>#REF!</v>
      </c>
      <c r="N3423" t="e">
        <f>_xlfn.XLOOKUP(Tabuľka9[[#This Row],[IČO]],#REF!,#REF!)</f>
        <v>#REF!</v>
      </c>
    </row>
    <row r="3424" spans="1:14" hidden="1" x14ac:dyDescent="0.35">
      <c r="A3424" t="s">
        <v>10</v>
      </c>
      <c r="B3424" t="s">
        <v>36</v>
      </c>
      <c r="C3424" t="s">
        <v>13</v>
      </c>
      <c r="E3424" s="10">
        <f>IF(COUNTIF(cis_DPH!$B$2:$B$84,B3424)&gt;0,D3424*1.1,IF(COUNTIF(cis_DPH!$B$85:$B$171,B3424)&gt;0,D3424*1.2,"chyba"))</f>
        <v>0</v>
      </c>
      <c r="G3424" s="16" t="e">
        <f>_xlfn.XLOOKUP(Tabuľka9[[#This Row],[položka]],#REF!,#REF!)</f>
        <v>#REF!</v>
      </c>
      <c r="I3424" s="15">
        <f>Tabuľka9[[#This Row],[Aktuálna cena v RZ s DPH]]*Tabuľka9[[#This Row],[Priemerný odber za mesiac]]</f>
        <v>0</v>
      </c>
      <c r="K3424" s="17" t="e">
        <f>Tabuľka9[[#This Row],[Cena za MJ s DPH]]*Tabuľka9[[#This Row],[Predpokladaný odber počas 6 mesiacov]]</f>
        <v>#REF!</v>
      </c>
      <c r="L3424" s="1">
        <v>37827464</v>
      </c>
      <c r="M3424" t="e">
        <f>_xlfn.XLOOKUP(Tabuľka9[[#This Row],[IČO]],#REF!,#REF!)</f>
        <v>#REF!</v>
      </c>
      <c r="N3424" t="e">
        <f>_xlfn.XLOOKUP(Tabuľka9[[#This Row],[IČO]],#REF!,#REF!)</f>
        <v>#REF!</v>
      </c>
    </row>
    <row r="3425" spans="1:14" hidden="1" x14ac:dyDescent="0.35">
      <c r="A3425" t="s">
        <v>10</v>
      </c>
      <c r="B3425" t="s">
        <v>37</v>
      </c>
      <c r="C3425" t="s">
        <v>13</v>
      </c>
      <c r="D3425" s="9">
        <v>0.6</v>
      </c>
      <c r="E3425" s="10">
        <f>IF(COUNTIF(cis_DPH!$B$2:$B$84,B3425)&gt;0,D3425*1.1,IF(COUNTIF(cis_DPH!$B$85:$B$171,B3425)&gt;0,D3425*1.2,"chyba"))</f>
        <v>0.66</v>
      </c>
      <c r="G3425" s="16" t="e">
        <f>_xlfn.XLOOKUP(Tabuľka9[[#This Row],[položka]],#REF!,#REF!)</f>
        <v>#REF!</v>
      </c>
      <c r="H3425">
        <v>20</v>
      </c>
      <c r="I3425" s="15">
        <f>Tabuľka9[[#This Row],[Aktuálna cena v RZ s DPH]]*Tabuľka9[[#This Row],[Priemerný odber za mesiac]]</f>
        <v>13.200000000000001</v>
      </c>
      <c r="J3425">
        <v>150</v>
      </c>
      <c r="K3425" s="17" t="e">
        <f>Tabuľka9[[#This Row],[Cena za MJ s DPH]]*Tabuľka9[[#This Row],[Predpokladaný odber počas 6 mesiacov]]</f>
        <v>#REF!</v>
      </c>
      <c r="L3425" s="1">
        <v>37827464</v>
      </c>
      <c r="M3425" t="e">
        <f>_xlfn.XLOOKUP(Tabuľka9[[#This Row],[IČO]],#REF!,#REF!)</f>
        <v>#REF!</v>
      </c>
      <c r="N3425" t="e">
        <f>_xlfn.XLOOKUP(Tabuľka9[[#This Row],[IČO]],#REF!,#REF!)</f>
        <v>#REF!</v>
      </c>
    </row>
    <row r="3426" spans="1:14" hidden="1" x14ac:dyDescent="0.35">
      <c r="A3426" t="s">
        <v>10</v>
      </c>
      <c r="B3426" t="s">
        <v>38</v>
      </c>
      <c r="C3426" t="s">
        <v>13</v>
      </c>
      <c r="E3426" s="10">
        <f>IF(COUNTIF(cis_DPH!$B$2:$B$84,B3426)&gt;0,D3426*1.1,IF(COUNTIF(cis_DPH!$B$85:$B$171,B3426)&gt;0,D3426*1.2,"chyba"))</f>
        <v>0</v>
      </c>
      <c r="G3426" s="16" t="e">
        <f>_xlfn.XLOOKUP(Tabuľka9[[#This Row],[položka]],#REF!,#REF!)</f>
        <v>#REF!</v>
      </c>
      <c r="H3426">
        <v>5</v>
      </c>
      <c r="I3426" s="15">
        <f>Tabuľka9[[#This Row],[Aktuálna cena v RZ s DPH]]*Tabuľka9[[#This Row],[Priemerný odber za mesiac]]</f>
        <v>0</v>
      </c>
      <c r="J3426">
        <v>20</v>
      </c>
      <c r="K3426" s="17" t="e">
        <f>Tabuľka9[[#This Row],[Cena za MJ s DPH]]*Tabuľka9[[#This Row],[Predpokladaný odber počas 6 mesiacov]]</f>
        <v>#REF!</v>
      </c>
      <c r="L3426" s="1">
        <v>37827464</v>
      </c>
      <c r="M3426" t="e">
        <f>_xlfn.XLOOKUP(Tabuľka9[[#This Row],[IČO]],#REF!,#REF!)</f>
        <v>#REF!</v>
      </c>
      <c r="N3426" t="e">
        <f>_xlfn.XLOOKUP(Tabuľka9[[#This Row],[IČO]],#REF!,#REF!)</f>
        <v>#REF!</v>
      </c>
    </row>
    <row r="3427" spans="1:14" hidden="1" x14ac:dyDescent="0.35">
      <c r="A3427" t="s">
        <v>10</v>
      </c>
      <c r="B3427" t="s">
        <v>39</v>
      </c>
      <c r="C3427" t="s">
        <v>13</v>
      </c>
      <c r="E3427" s="10">
        <f>IF(COUNTIF(cis_DPH!$B$2:$B$84,B3427)&gt;0,D3427*1.1,IF(COUNTIF(cis_DPH!$B$85:$B$171,B3427)&gt;0,D3427*1.2,"chyba"))</f>
        <v>0</v>
      </c>
      <c r="G3427" s="16" t="e">
        <f>_xlfn.XLOOKUP(Tabuľka9[[#This Row],[položka]],#REF!,#REF!)</f>
        <v>#REF!</v>
      </c>
      <c r="I3427" s="15">
        <f>Tabuľka9[[#This Row],[Aktuálna cena v RZ s DPH]]*Tabuľka9[[#This Row],[Priemerný odber za mesiac]]</f>
        <v>0</v>
      </c>
      <c r="K3427" s="17" t="e">
        <f>Tabuľka9[[#This Row],[Cena za MJ s DPH]]*Tabuľka9[[#This Row],[Predpokladaný odber počas 6 mesiacov]]</f>
        <v>#REF!</v>
      </c>
      <c r="L3427" s="1">
        <v>37827464</v>
      </c>
      <c r="M3427" t="e">
        <f>_xlfn.XLOOKUP(Tabuľka9[[#This Row],[IČO]],#REF!,#REF!)</f>
        <v>#REF!</v>
      </c>
      <c r="N3427" t="e">
        <f>_xlfn.XLOOKUP(Tabuľka9[[#This Row],[IČO]],#REF!,#REF!)</f>
        <v>#REF!</v>
      </c>
    </row>
    <row r="3428" spans="1:14" hidden="1" x14ac:dyDescent="0.35">
      <c r="A3428" t="s">
        <v>10</v>
      </c>
      <c r="B3428" t="s">
        <v>40</v>
      </c>
      <c r="C3428" t="s">
        <v>13</v>
      </c>
      <c r="E3428" s="10">
        <f>IF(COUNTIF(cis_DPH!$B$2:$B$84,B3428)&gt;0,D3428*1.1,IF(COUNTIF(cis_DPH!$B$85:$B$171,B3428)&gt;0,D3428*1.2,"chyba"))</f>
        <v>0</v>
      </c>
      <c r="G3428" s="16" t="e">
        <f>_xlfn.XLOOKUP(Tabuľka9[[#This Row],[položka]],#REF!,#REF!)</f>
        <v>#REF!</v>
      </c>
      <c r="I3428" s="15">
        <f>Tabuľka9[[#This Row],[Aktuálna cena v RZ s DPH]]*Tabuľka9[[#This Row],[Priemerný odber za mesiac]]</f>
        <v>0</v>
      </c>
      <c r="K3428" s="17" t="e">
        <f>Tabuľka9[[#This Row],[Cena za MJ s DPH]]*Tabuľka9[[#This Row],[Predpokladaný odber počas 6 mesiacov]]</f>
        <v>#REF!</v>
      </c>
      <c r="L3428" s="1">
        <v>37827464</v>
      </c>
      <c r="M3428" t="e">
        <f>_xlfn.XLOOKUP(Tabuľka9[[#This Row],[IČO]],#REF!,#REF!)</f>
        <v>#REF!</v>
      </c>
      <c r="N3428" t="e">
        <f>_xlfn.XLOOKUP(Tabuľka9[[#This Row],[IČO]],#REF!,#REF!)</f>
        <v>#REF!</v>
      </c>
    </row>
    <row r="3429" spans="1:14" hidden="1" x14ac:dyDescent="0.35">
      <c r="A3429" t="s">
        <v>10</v>
      </c>
      <c r="B3429" t="s">
        <v>41</v>
      </c>
      <c r="C3429" t="s">
        <v>13</v>
      </c>
      <c r="E3429" s="10">
        <f>IF(COUNTIF(cis_DPH!$B$2:$B$84,B3429)&gt;0,D3429*1.1,IF(COUNTIF(cis_DPH!$B$85:$B$171,B3429)&gt;0,D3429*1.2,"chyba"))</f>
        <v>0</v>
      </c>
      <c r="G3429" s="16" t="e">
        <f>_xlfn.XLOOKUP(Tabuľka9[[#This Row],[položka]],#REF!,#REF!)</f>
        <v>#REF!</v>
      </c>
      <c r="I3429" s="15">
        <f>Tabuľka9[[#This Row],[Aktuálna cena v RZ s DPH]]*Tabuľka9[[#This Row],[Priemerný odber za mesiac]]</f>
        <v>0</v>
      </c>
      <c r="K3429" s="17" t="e">
        <f>Tabuľka9[[#This Row],[Cena za MJ s DPH]]*Tabuľka9[[#This Row],[Predpokladaný odber počas 6 mesiacov]]</f>
        <v>#REF!</v>
      </c>
      <c r="L3429" s="1">
        <v>37827464</v>
      </c>
      <c r="M3429" t="e">
        <f>_xlfn.XLOOKUP(Tabuľka9[[#This Row],[IČO]],#REF!,#REF!)</f>
        <v>#REF!</v>
      </c>
      <c r="N3429" t="e">
        <f>_xlfn.XLOOKUP(Tabuľka9[[#This Row],[IČO]],#REF!,#REF!)</f>
        <v>#REF!</v>
      </c>
    </row>
    <row r="3430" spans="1:14" hidden="1" x14ac:dyDescent="0.35">
      <c r="A3430" t="s">
        <v>10</v>
      </c>
      <c r="B3430" t="s">
        <v>42</v>
      </c>
      <c r="C3430" t="s">
        <v>19</v>
      </c>
      <c r="E3430" s="10">
        <f>IF(COUNTIF(cis_DPH!$B$2:$B$84,B3430)&gt;0,D3430*1.1,IF(COUNTIF(cis_DPH!$B$85:$B$171,B3430)&gt;0,D3430*1.2,"chyba"))</f>
        <v>0</v>
      </c>
      <c r="G3430" s="16" t="e">
        <f>_xlfn.XLOOKUP(Tabuľka9[[#This Row],[položka]],#REF!,#REF!)</f>
        <v>#REF!</v>
      </c>
      <c r="I3430" s="15">
        <f>Tabuľka9[[#This Row],[Aktuálna cena v RZ s DPH]]*Tabuľka9[[#This Row],[Priemerný odber za mesiac]]</f>
        <v>0</v>
      </c>
      <c r="K3430" s="17" t="e">
        <f>Tabuľka9[[#This Row],[Cena za MJ s DPH]]*Tabuľka9[[#This Row],[Predpokladaný odber počas 6 mesiacov]]</f>
        <v>#REF!</v>
      </c>
      <c r="L3430" s="1">
        <v>37827464</v>
      </c>
      <c r="M3430" t="e">
        <f>_xlfn.XLOOKUP(Tabuľka9[[#This Row],[IČO]],#REF!,#REF!)</f>
        <v>#REF!</v>
      </c>
      <c r="N3430" t="e">
        <f>_xlfn.XLOOKUP(Tabuľka9[[#This Row],[IČO]],#REF!,#REF!)</f>
        <v>#REF!</v>
      </c>
    </row>
    <row r="3431" spans="1:14" hidden="1" x14ac:dyDescent="0.35">
      <c r="A3431" t="s">
        <v>10</v>
      </c>
      <c r="B3431" t="s">
        <v>43</v>
      </c>
      <c r="C3431" t="s">
        <v>13</v>
      </c>
      <c r="E3431" s="10">
        <f>IF(COUNTIF(cis_DPH!$B$2:$B$84,B3431)&gt;0,D3431*1.1,IF(COUNTIF(cis_DPH!$B$85:$B$171,B3431)&gt;0,D3431*1.2,"chyba"))</f>
        <v>0</v>
      </c>
      <c r="G3431" s="16" t="e">
        <f>_xlfn.XLOOKUP(Tabuľka9[[#This Row],[položka]],#REF!,#REF!)</f>
        <v>#REF!</v>
      </c>
      <c r="H3431">
        <v>10</v>
      </c>
      <c r="I3431" s="15">
        <f>Tabuľka9[[#This Row],[Aktuálna cena v RZ s DPH]]*Tabuľka9[[#This Row],[Priemerný odber za mesiac]]</f>
        <v>0</v>
      </c>
      <c r="J3431">
        <v>10</v>
      </c>
      <c r="K3431" s="17" t="e">
        <f>Tabuľka9[[#This Row],[Cena za MJ s DPH]]*Tabuľka9[[#This Row],[Predpokladaný odber počas 6 mesiacov]]</f>
        <v>#REF!</v>
      </c>
      <c r="L3431" s="1">
        <v>37827464</v>
      </c>
      <c r="M3431" t="e">
        <f>_xlfn.XLOOKUP(Tabuľka9[[#This Row],[IČO]],#REF!,#REF!)</f>
        <v>#REF!</v>
      </c>
      <c r="N3431" t="e">
        <f>_xlfn.XLOOKUP(Tabuľka9[[#This Row],[IČO]],#REF!,#REF!)</f>
        <v>#REF!</v>
      </c>
    </row>
    <row r="3432" spans="1:14" hidden="1" x14ac:dyDescent="0.35">
      <c r="A3432" t="s">
        <v>10</v>
      </c>
      <c r="B3432" t="s">
        <v>44</v>
      </c>
      <c r="C3432" t="s">
        <v>13</v>
      </c>
      <c r="E3432" s="10">
        <f>IF(COUNTIF(cis_DPH!$B$2:$B$84,B3432)&gt;0,D3432*1.1,IF(COUNTIF(cis_DPH!$B$85:$B$171,B3432)&gt;0,D3432*1.2,"chyba"))</f>
        <v>0</v>
      </c>
      <c r="G3432" s="16" t="e">
        <f>_xlfn.XLOOKUP(Tabuľka9[[#This Row],[položka]],#REF!,#REF!)</f>
        <v>#REF!</v>
      </c>
      <c r="H3432">
        <v>10</v>
      </c>
      <c r="I3432" s="15">
        <f>Tabuľka9[[#This Row],[Aktuálna cena v RZ s DPH]]*Tabuľka9[[#This Row],[Priemerný odber za mesiac]]</f>
        <v>0</v>
      </c>
      <c r="J3432">
        <v>50</v>
      </c>
      <c r="K3432" s="17" t="e">
        <f>Tabuľka9[[#This Row],[Cena za MJ s DPH]]*Tabuľka9[[#This Row],[Predpokladaný odber počas 6 mesiacov]]</f>
        <v>#REF!</v>
      </c>
      <c r="L3432" s="1">
        <v>37827464</v>
      </c>
      <c r="M3432" t="e">
        <f>_xlfn.XLOOKUP(Tabuľka9[[#This Row],[IČO]],#REF!,#REF!)</f>
        <v>#REF!</v>
      </c>
      <c r="N3432" t="e">
        <f>_xlfn.XLOOKUP(Tabuľka9[[#This Row],[IČO]],#REF!,#REF!)</f>
        <v>#REF!</v>
      </c>
    </row>
    <row r="3433" spans="1:14" hidden="1" x14ac:dyDescent="0.35">
      <c r="A3433" t="s">
        <v>10</v>
      </c>
      <c r="B3433" t="s">
        <v>45</v>
      </c>
      <c r="C3433" t="s">
        <v>13</v>
      </c>
      <c r="E3433" s="10">
        <f>IF(COUNTIF(cis_DPH!$B$2:$B$84,B3433)&gt;0,D3433*1.1,IF(COUNTIF(cis_DPH!$B$85:$B$171,B3433)&gt;0,D3433*1.2,"chyba"))</f>
        <v>0</v>
      </c>
      <c r="G3433" s="16" t="e">
        <f>_xlfn.XLOOKUP(Tabuľka9[[#This Row],[položka]],#REF!,#REF!)</f>
        <v>#REF!</v>
      </c>
      <c r="I3433" s="15">
        <f>Tabuľka9[[#This Row],[Aktuálna cena v RZ s DPH]]*Tabuľka9[[#This Row],[Priemerný odber za mesiac]]</f>
        <v>0</v>
      </c>
      <c r="K3433" s="17" t="e">
        <f>Tabuľka9[[#This Row],[Cena za MJ s DPH]]*Tabuľka9[[#This Row],[Predpokladaný odber počas 6 mesiacov]]</f>
        <v>#REF!</v>
      </c>
      <c r="L3433" s="1">
        <v>37827464</v>
      </c>
      <c r="M3433" t="e">
        <f>_xlfn.XLOOKUP(Tabuľka9[[#This Row],[IČO]],#REF!,#REF!)</f>
        <v>#REF!</v>
      </c>
      <c r="N3433" t="e">
        <f>_xlfn.XLOOKUP(Tabuľka9[[#This Row],[IČO]],#REF!,#REF!)</f>
        <v>#REF!</v>
      </c>
    </row>
    <row r="3434" spans="1:14" hidden="1" x14ac:dyDescent="0.35">
      <c r="A3434" t="s">
        <v>10</v>
      </c>
      <c r="B3434" t="s">
        <v>46</v>
      </c>
      <c r="C3434" t="s">
        <v>13</v>
      </c>
      <c r="D3434" s="9">
        <v>0.55000000000000004</v>
      </c>
      <c r="E3434" s="10">
        <f>IF(COUNTIF(cis_DPH!$B$2:$B$84,B3434)&gt;0,D3434*1.1,IF(COUNTIF(cis_DPH!$B$85:$B$171,B3434)&gt;0,D3434*1.2,"chyba"))</f>
        <v>0.66</v>
      </c>
      <c r="G3434" s="16" t="e">
        <f>_xlfn.XLOOKUP(Tabuľka9[[#This Row],[položka]],#REF!,#REF!)</f>
        <v>#REF!</v>
      </c>
      <c r="H3434">
        <v>5</v>
      </c>
      <c r="I3434" s="15">
        <f>Tabuľka9[[#This Row],[Aktuálna cena v RZ s DPH]]*Tabuľka9[[#This Row],[Priemerný odber za mesiac]]</f>
        <v>3.3000000000000003</v>
      </c>
      <c r="J3434">
        <v>50</v>
      </c>
      <c r="K3434" s="17" t="e">
        <f>Tabuľka9[[#This Row],[Cena za MJ s DPH]]*Tabuľka9[[#This Row],[Predpokladaný odber počas 6 mesiacov]]</f>
        <v>#REF!</v>
      </c>
      <c r="L3434" s="1">
        <v>37827464</v>
      </c>
      <c r="M3434" t="e">
        <f>_xlfn.XLOOKUP(Tabuľka9[[#This Row],[IČO]],#REF!,#REF!)</f>
        <v>#REF!</v>
      </c>
      <c r="N3434" t="e">
        <f>_xlfn.XLOOKUP(Tabuľka9[[#This Row],[IČO]],#REF!,#REF!)</f>
        <v>#REF!</v>
      </c>
    </row>
    <row r="3435" spans="1:14" hidden="1" x14ac:dyDescent="0.35">
      <c r="A3435" t="s">
        <v>10</v>
      </c>
      <c r="B3435" t="s">
        <v>47</v>
      </c>
      <c r="C3435" t="s">
        <v>48</v>
      </c>
      <c r="E3435" s="10">
        <f>IF(COUNTIF(cis_DPH!$B$2:$B$84,B3435)&gt;0,D3435*1.1,IF(COUNTIF(cis_DPH!$B$85:$B$171,B3435)&gt;0,D3435*1.2,"chyba"))</f>
        <v>0</v>
      </c>
      <c r="G3435" s="16" t="e">
        <f>_xlfn.XLOOKUP(Tabuľka9[[#This Row],[položka]],#REF!,#REF!)</f>
        <v>#REF!</v>
      </c>
      <c r="I3435" s="15">
        <f>Tabuľka9[[#This Row],[Aktuálna cena v RZ s DPH]]*Tabuľka9[[#This Row],[Priemerný odber za mesiac]]</f>
        <v>0</v>
      </c>
      <c r="K3435" s="17" t="e">
        <f>Tabuľka9[[#This Row],[Cena za MJ s DPH]]*Tabuľka9[[#This Row],[Predpokladaný odber počas 6 mesiacov]]</f>
        <v>#REF!</v>
      </c>
      <c r="L3435" s="1">
        <v>37827464</v>
      </c>
      <c r="M3435" t="e">
        <f>_xlfn.XLOOKUP(Tabuľka9[[#This Row],[IČO]],#REF!,#REF!)</f>
        <v>#REF!</v>
      </c>
      <c r="N3435" t="e">
        <f>_xlfn.XLOOKUP(Tabuľka9[[#This Row],[IČO]],#REF!,#REF!)</f>
        <v>#REF!</v>
      </c>
    </row>
    <row r="3436" spans="1:14" hidden="1" x14ac:dyDescent="0.35">
      <c r="A3436" t="s">
        <v>10</v>
      </c>
      <c r="B3436" t="s">
        <v>49</v>
      </c>
      <c r="C3436" t="s">
        <v>48</v>
      </c>
      <c r="E3436" s="10">
        <f>IF(COUNTIF(cis_DPH!$B$2:$B$84,B3436)&gt;0,D3436*1.1,IF(COUNTIF(cis_DPH!$B$85:$B$171,B3436)&gt;0,D3436*1.2,"chyba"))</f>
        <v>0</v>
      </c>
      <c r="G3436" s="16" t="e">
        <f>_xlfn.XLOOKUP(Tabuľka9[[#This Row],[položka]],#REF!,#REF!)</f>
        <v>#REF!</v>
      </c>
      <c r="I3436" s="15">
        <f>Tabuľka9[[#This Row],[Aktuálna cena v RZ s DPH]]*Tabuľka9[[#This Row],[Priemerný odber za mesiac]]</f>
        <v>0</v>
      </c>
      <c r="K3436" s="17" t="e">
        <f>Tabuľka9[[#This Row],[Cena za MJ s DPH]]*Tabuľka9[[#This Row],[Predpokladaný odber počas 6 mesiacov]]</f>
        <v>#REF!</v>
      </c>
      <c r="L3436" s="1">
        <v>37827464</v>
      </c>
      <c r="M3436" t="e">
        <f>_xlfn.XLOOKUP(Tabuľka9[[#This Row],[IČO]],#REF!,#REF!)</f>
        <v>#REF!</v>
      </c>
      <c r="N3436" t="e">
        <f>_xlfn.XLOOKUP(Tabuľka9[[#This Row],[IČO]],#REF!,#REF!)</f>
        <v>#REF!</v>
      </c>
    </row>
    <row r="3437" spans="1:14" hidden="1" x14ac:dyDescent="0.35">
      <c r="A3437" t="s">
        <v>10</v>
      </c>
      <c r="B3437" t="s">
        <v>50</v>
      </c>
      <c r="C3437" t="s">
        <v>13</v>
      </c>
      <c r="E3437" s="10">
        <f>IF(COUNTIF(cis_DPH!$B$2:$B$84,B3437)&gt;0,D3437*1.1,IF(COUNTIF(cis_DPH!$B$85:$B$171,B3437)&gt;0,D3437*1.2,"chyba"))</f>
        <v>0</v>
      </c>
      <c r="G3437" s="16" t="e">
        <f>_xlfn.XLOOKUP(Tabuľka9[[#This Row],[položka]],#REF!,#REF!)</f>
        <v>#REF!</v>
      </c>
      <c r="H3437">
        <v>4</v>
      </c>
      <c r="I3437" s="15">
        <f>Tabuľka9[[#This Row],[Aktuálna cena v RZ s DPH]]*Tabuľka9[[#This Row],[Priemerný odber za mesiac]]</f>
        <v>0</v>
      </c>
      <c r="J3437">
        <v>10</v>
      </c>
      <c r="K3437" s="17" t="e">
        <f>Tabuľka9[[#This Row],[Cena za MJ s DPH]]*Tabuľka9[[#This Row],[Predpokladaný odber počas 6 mesiacov]]</f>
        <v>#REF!</v>
      </c>
      <c r="L3437" s="1">
        <v>37827464</v>
      </c>
      <c r="M3437" t="e">
        <f>_xlfn.XLOOKUP(Tabuľka9[[#This Row],[IČO]],#REF!,#REF!)</f>
        <v>#REF!</v>
      </c>
      <c r="N3437" t="e">
        <f>_xlfn.XLOOKUP(Tabuľka9[[#This Row],[IČO]],#REF!,#REF!)</f>
        <v>#REF!</v>
      </c>
    </row>
    <row r="3438" spans="1:14" hidden="1" x14ac:dyDescent="0.35">
      <c r="A3438" t="s">
        <v>10</v>
      </c>
      <c r="B3438" t="s">
        <v>51</v>
      </c>
      <c r="C3438" t="s">
        <v>13</v>
      </c>
      <c r="E3438" s="10">
        <f>IF(COUNTIF(cis_DPH!$B$2:$B$84,B3438)&gt;0,D3438*1.1,IF(COUNTIF(cis_DPH!$B$85:$B$171,B3438)&gt;0,D3438*1.2,"chyba"))</f>
        <v>0</v>
      </c>
      <c r="G3438" s="16" t="e">
        <f>_xlfn.XLOOKUP(Tabuľka9[[#This Row],[položka]],#REF!,#REF!)</f>
        <v>#REF!</v>
      </c>
      <c r="H3438">
        <v>15</v>
      </c>
      <c r="I3438" s="15">
        <f>Tabuľka9[[#This Row],[Aktuálna cena v RZ s DPH]]*Tabuľka9[[#This Row],[Priemerný odber za mesiac]]</f>
        <v>0</v>
      </c>
      <c r="J3438">
        <v>100</v>
      </c>
      <c r="K3438" s="17" t="e">
        <f>Tabuľka9[[#This Row],[Cena za MJ s DPH]]*Tabuľka9[[#This Row],[Predpokladaný odber počas 6 mesiacov]]</f>
        <v>#REF!</v>
      </c>
      <c r="L3438" s="1">
        <v>37827464</v>
      </c>
      <c r="M3438" t="e">
        <f>_xlfn.XLOOKUP(Tabuľka9[[#This Row],[IČO]],#REF!,#REF!)</f>
        <v>#REF!</v>
      </c>
      <c r="N3438" t="e">
        <f>_xlfn.XLOOKUP(Tabuľka9[[#This Row],[IČO]],#REF!,#REF!)</f>
        <v>#REF!</v>
      </c>
    </row>
    <row r="3439" spans="1:14" hidden="1" x14ac:dyDescent="0.35">
      <c r="A3439" t="s">
        <v>10</v>
      </c>
      <c r="B3439" t="s">
        <v>52</v>
      </c>
      <c r="C3439" t="s">
        <v>13</v>
      </c>
      <c r="E3439" s="10">
        <f>IF(COUNTIF(cis_DPH!$B$2:$B$84,B3439)&gt;0,D3439*1.1,IF(COUNTIF(cis_DPH!$B$85:$B$171,B3439)&gt;0,D3439*1.2,"chyba"))</f>
        <v>0</v>
      </c>
      <c r="G3439" s="16" t="e">
        <f>_xlfn.XLOOKUP(Tabuľka9[[#This Row],[položka]],#REF!,#REF!)</f>
        <v>#REF!</v>
      </c>
      <c r="H3439">
        <v>5</v>
      </c>
      <c r="I3439" s="15">
        <f>Tabuľka9[[#This Row],[Aktuálna cena v RZ s DPH]]*Tabuľka9[[#This Row],[Priemerný odber za mesiac]]</f>
        <v>0</v>
      </c>
      <c r="J3439">
        <v>50</v>
      </c>
      <c r="K3439" s="17" t="e">
        <f>Tabuľka9[[#This Row],[Cena za MJ s DPH]]*Tabuľka9[[#This Row],[Predpokladaný odber počas 6 mesiacov]]</f>
        <v>#REF!</v>
      </c>
      <c r="L3439" s="1">
        <v>37827464</v>
      </c>
      <c r="M3439" t="e">
        <f>_xlfn.XLOOKUP(Tabuľka9[[#This Row],[IČO]],#REF!,#REF!)</f>
        <v>#REF!</v>
      </c>
      <c r="N3439" t="e">
        <f>_xlfn.XLOOKUP(Tabuľka9[[#This Row],[IČO]],#REF!,#REF!)</f>
        <v>#REF!</v>
      </c>
    </row>
    <row r="3440" spans="1:14" hidden="1" x14ac:dyDescent="0.35">
      <c r="A3440" t="s">
        <v>10</v>
      </c>
      <c r="B3440" t="s">
        <v>53</v>
      </c>
      <c r="C3440" t="s">
        <v>13</v>
      </c>
      <c r="E3440" s="10">
        <f>IF(COUNTIF(cis_DPH!$B$2:$B$84,B3440)&gt;0,D3440*1.1,IF(COUNTIF(cis_DPH!$B$85:$B$171,B3440)&gt;0,D3440*1.2,"chyba"))</f>
        <v>0</v>
      </c>
      <c r="G3440" s="16" t="e">
        <f>_xlfn.XLOOKUP(Tabuľka9[[#This Row],[položka]],#REF!,#REF!)</f>
        <v>#REF!</v>
      </c>
      <c r="H3440">
        <v>5</v>
      </c>
      <c r="I3440" s="15">
        <f>Tabuľka9[[#This Row],[Aktuálna cena v RZ s DPH]]*Tabuľka9[[#This Row],[Priemerný odber za mesiac]]</f>
        <v>0</v>
      </c>
      <c r="J3440">
        <v>50</v>
      </c>
      <c r="K3440" s="17" t="e">
        <f>Tabuľka9[[#This Row],[Cena za MJ s DPH]]*Tabuľka9[[#This Row],[Predpokladaný odber počas 6 mesiacov]]</f>
        <v>#REF!</v>
      </c>
      <c r="L3440" s="1">
        <v>37827464</v>
      </c>
      <c r="M3440" t="e">
        <f>_xlfn.XLOOKUP(Tabuľka9[[#This Row],[IČO]],#REF!,#REF!)</f>
        <v>#REF!</v>
      </c>
      <c r="N3440" t="e">
        <f>_xlfn.XLOOKUP(Tabuľka9[[#This Row],[IČO]],#REF!,#REF!)</f>
        <v>#REF!</v>
      </c>
    </row>
    <row r="3441" spans="1:14" hidden="1" x14ac:dyDescent="0.35">
      <c r="A3441" t="s">
        <v>10</v>
      </c>
      <c r="B3441" t="s">
        <v>54</v>
      </c>
      <c r="C3441" t="s">
        <v>13</v>
      </c>
      <c r="E3441" s="10">
        <f>IF(COUNTIF(cis_DPH!$B$2:$B$84,B3441)&gt;0,D3441*1.1,IF(COUNTIF(cis_DPH!$B$85:$B$171,B3441)&gt;0,D3441*1.2,"chyba"))</f>
        <v>0</v>
      </c>
      <c r="G3441" s="16" t="e">
        <f>_xlfn.XLOOKUP(Tabuľka9[[#This Row],[položka]],#REF!,#REF!)</f>
        <v>#REF!</v>
      </c>
      <c r="H3441">
        <v>5</v>
      </c>
      <c r="I3441" s="15">
        <f>Tabuľka9[[#This Row],[Aktuálna cena v RZ s DPH]]*Tabuľka9[[#This Row],[Priemerný odber za mesiac]]</f>
        <v>0</v>
      </c>
      <c r="J3441">
        <v>50</v>
      </c>
      <c r="K3441" s="17" t="e">
        <f>Tabuľka9[[#This Row],[Cena za MJ s DPH]]*Tabuľka9[[#This Row],[Predpokladaný odber počas 6 mesiacov]]</f>
        <v>#REF!</v>
      </c>
      <c r="L3441" s="1">
        <v>37827464</v>
      </c>
      <c r="M3441" t="e">
        <f>_xlfn.XLOOKUP(Tabuľka9[[#This Row],[IČO]],#REF!,#REF!)</f>
        <v>#REF!</v>
      </c>
      <c r="N3441" t="e">
        <f>_xlfn.XLOOKUP(Tabuľka9[[#This Row],[IČO]],#REF!,#REF!)</f>
        <v>#REF!</v>
      </c>
    </row>
    <row r="3442" spans="1:14" hidden="1" x14ac:dyDescent="0.35">
      <c r="A3442" t="s">
        <v>10</v>
      </c>
      <c r="B3442" t="s">
        <v>55</v>
      </c>
      <c r="C3442" t="s">
        <v>13</v>
      </c>
      <c r="E3442" s="10">
        <f>IF(COUNTIF(cis_DPH!$B$2:$B$84,B3442)&gt;0,D3442*1.1,IF(COUNTIF(cis_DPH!$B$85:$B$171,B3442)&gt;0,D3442*1.2,"chyba"))</f>
        <v>0</v>
      </c>
      <c r="G3442" s="16" t="e">
        <f>_xlfn.XLOOKUP(Tabuľka9[[#This Row],[položka]],#REF!,#REF!)</f>
        <v>#REF!</v>
      </c>
      <c r="H3442">
        <v>5</v>
      </c>
      <c r="I3442" s="15">
        <f>Tabuľka9[[#This Row],[Aktuálna cena v RZ s DPH]]*Tabuľka9[[#This Row],[Priemerný odber za mesiac]]</f>
        <v>0</v>
      </c>
      <c r="J3442">
        <v>50</v>
      </c>
      <c r="K3442" s="17" t="e">
        <f>Tabuľka9[[#This Row],[Cena za MJ s DPH]]*Tabuľka9[[#This Row],[Predpokladaný odber počas 6 mesiacov]]</f>
        <v>#REF!</v>
      </c>
      <c r="L3442" s="1">
        <v>37827464</v>
      </c>
      <c r="M3442" t="e">
        <f>_xlfn.XLOOKUP(Tabuľka9[[#This Row],[IČO]],#REF!,#REF!)</f>
        <v>#REF!</v>
      </c>
      <c r="N3442" t="e">
        <f>_xlfn.XLOOKUP(Tabuľka9[[#This Row],[IČO]],#REF!,#REF!)</f>
        <v>#REF!</v>
      </c>
    </row>
    <row r="3443" spans="1:14" hidden="1" x14ac:dyDescent="0.35">
      <c r="A3443" t="s">
        <v>10</v>
      </c>
      <c r="B3443" t="s">
        <v>56</v>
      </c>
      <c r="C3443" t="s">
        <v>13</v>
      </c>
      <c r="E3443" s="10">
        <f>IF(COUNTIF(cis_DPH!$B$2:$B$84,B3443)&gt;0,D3443*1.1,IF(COUNTIF(cis_DPH!$B$85:$B$171,B3443)&gt;0,D3443*1.2,"chyba"))</f>
        <v>0</v>
      </c>
      <c r="G3443" s="16" t="e">
        <f>_xlfn.XLOOKUP(Tabuľka9[[#This Row],[položka]],#REF!,#REF!)</f>
        <v>#REF!</v>
      </c>
      <c r="H3443">
        <v>3</v>
      </c>
      <c r="I3443" s="15">
        <f>Tabuľka9[[#This Row],[Aktuálna cena v RZ s DPH]]*Tabuľka9[[#This Row],[Priemerný odber za mesiac]]</f>
        <v>0</v>
      </c>
      <c r="J3443">
        <v>150</v>
      </c>
      <c r="K3443" s="17" t="e">
        <f>Tabuľka9[[#This Row],[Cena za MJ s DPH]]*Tabuľka9[[#This Row],[Predpokladaný odber počas 6 mesiacov]]</f>
        <v>#REF!</v>
      </c>
      <c r="L3443" s="1">
        <v>37827464</v>
      </c>
      <c r="M3443" t="e">
        <f>_xlfn.XLOOKUP(Tabuľka9[[#This Row],[IČO]],#REF!,#REF!)</f>
        <v>#REF!</v>
      </c>
      <c r="N3443" t="e">
        <f>_xlfn.XLOOKUP(Tabuľka9[[#This Row],[IČO]],#REF!,#REF!)</f>
        <v>#REF!</v>
      </c>
    </row>
    <row r="3444" spans="1:14" hidden="1" x14ac:dyDescent="0.35">
      <c r="A3444" t="s">
        <v>10</v>
      </c>
      <c r="B3444" t="s">
        <v>57</v>
      </c>
      <c r="C3444" t="s">
        <v>13</v>
      </c>
      <c r="E3444" s="10">
        <f>IF(COUNTIF(cis_DPH!$B$2:$B$84,B3444)&gt;0,D3444*1.1,IF(COUNTIF(cis_DPH!$B$85:$B$171,B3444)&gt;0,D3444*1.2,"chyba"))</f>
        <v>0</v>
      </c>
      <c r="G3444" s="16" t="e">
        <f>_xlfn.XLOOKUP(Tabuľka9[[#This Row],[položka]],#REF!,#REF!)</f>
        <v>#REF!</v>
      </c>
      <c r="H3444">
        <v>3</v>
      </c>
      <c r="I3444" s="15">
        <f>Tabuľka9[[#This Row],[Aktuálna cena v RZ s DPH]]*Tabuľka9[[#This Row],[Priemerný odber za mesiac]]</f>
        <v>0</v>
      </c>
      <c r="J3444">
        <v>100</v>
      </c>
      <c r="K3444" s="17" t="e">
        <f>Tabuľka9[[#This Row],[Cena za MJ s DPH]]*Tabuľka9[[#This Row],[Predpokladaný odber počas 6 mesiacov]]</f>
        <v>#REF!</v>
      </c>
      <c r="L3444" s="1">
        <v>37827464</v>
      </c>
      <c r="M3444" t="e">
        <f>_xlfn.XLOOKUP(Tabuľka9[[#This Row],[IČO]],#REF!,#REF!)</f>
        <v>#REF!</v>
      </c>
      <c r="N3444" t="e">
        <f>_xlfn.XLOOKUP(Tabuľka9[[#This Row],[IČO]],#REF!,#REF!)</f>
        <v>#REF!</v>
      </c>
    </row>
    <row r="3445" spans="1:14" hidden="1" x14ac:dyDescent="0.35">
      <c r="A3445" t="s">
        <v>10</v>
      </c>
      <c r="B3445" t="s">
        <v>58</v>
      </c>
      <c r="C3445" t="s">
        <v>13</v>
      </c>
      <c r="D3445" s="9">
        <v>3.2</v>
      </c>
      <c r="E3445" s="10">
        <f>IF(COUNTIF(cis_DPH!$B$2:$B$84,B3445)&gt;0,D3445*1.1,IF(COUNTIF(cis_DPH!$B$85:$B$171,B3445)&gt;0,D3445*1.2,"chyba"))</f>
        <v>3.5200000000000005</v>
      </c>
      <c r="G3445" s="16" t="e">
        <f>_xlfn.XLOOKUP(Tabuľka9[[#This Row],[položka]],#REF!,#REF!)</f>
        <v>#REF!</v>
      </c>
      <c r="H3445">
        <v>3</v>
      </c>
      <c r="I3445" s="15">
        <f>Tabuľka9[[#This Row],[Aktuálna cena v RZ s DPH]]*Tabuľka9[[#This Row],[Priemerný odber za mesiac]]</f>
        <v>10.560000000000002</v>
      </c>
      <c r="J3445">
        <v>30</v>
      </c>
      <c r="K3445" s="17" t="e">
        <f>Tabuľka9[[#This Row],[Cena za MJ s DPH]]*Tabuľka9[[#This Row],[Predpokladaný odber počas 6 mesiacov]]</f>
        <v>#REF!</v>
      </c>
      <c r="L3445" s="1">
        <v>37827464</v>
      </c>
      <c r="M3445" t="e">
        <f>_xlfn.XLOOKUP(Tabuľka9[[#This Row],[IČO]],#REF!,#REF!)</f>
        <v>#REF!</v>
      </c>
      <c r="N3445" t="e">
        <f>_xlfn.XLOOKUP(Tabuľka9[[#This Row],[IČO]],#REF!,#REF!)</f>
        <v>#REF!</v>
      </c>
    </row>
    <row r="3446" spans="1:14" hidden="1" x14ac:dyDescent="0.35">
      <c r="A3446" t="s">
        <v>10</v>
      </c>
      <c r="B3446" t="s">
        <v>59</v>
      </c>
      <c r="C3446" t="s">
        <v>13</v>
      </c>
      <c r="D3446" s="9">
        <v>1.1000000000000001</v>
      </c>
      <c r="E3446" s="10">
        <f>IF(COUNTIF(cis_DPH!$B$2:$B$84,B3446)&gt;0,D3446*1.1,IF(COUNTIF(cis_DPH!$B$85:$B$171,B3446)&gt;0,D3446*1.2,"chyba"))</f>
        <v>1.32</v>
      </c>
      <c r="G3446" s="16" t="e">
        <f>_xlfn.XLOOKUP(Tabuľka9[[#This Row],[položka]],#REF!,#REF!)</f>
        <v>#REF!</v>
      </c>
      <c r="H3446">
        <v>3</v>
      </c>
      <c r="I3446" s="15">
        <f>Tabuľka9[[#This Row],[Aktuálna cena v RZ s DPH]]*Tabuľka9[[#This Row],[Priemerný odber za mesiac]]</f>
        <v>3.96</v>
      </c>
      <c r="J3446">
        <v>30</v>
      </c>
      <c r="K3446" s="17" t="e">
        <f>Tabuľka9[[#This Row],[Cena za MJ s DPH]]*Tabuľka9[[#This Row],[Predpokladaný odber počas 6 mesiacov]]</f>
        <v>#REF!</v>
      </c>
      <c r="L3446" s="1">
        <v>37827464</v>
      </c>
      <c r="M3446" t="e">
        <f>_xlfn.XLOOKUP(Tabuľka9[[#This Row],[IČO]],#REF!,#REF!)</f>
        <v>#REF!</v>
      </c>
      <c r="N3446" t="e">
        <f>_xlfn.XLOOKUP(Tabuľka9[[#This Row],[IČO]],#REF!,#REF!)</f>
        <v>#REF!</v>
      </c>
    </row>
    <row r="3447" spans="1:14" hidden="1" x14ac:dyDescent="0.35">
      <c r="A3447" t="s">
        <v>10</v>
      </c>
      <c r="B3447" t="s">
        <v>60</v>
      </c>
      <c r="C3447" t="s">
        <v>13</v>
      </c>
      <c r="E3447" s="10">
        <f>IF(COUNTIF(cis_DPH!$B$2:$B$84,B3447)&gt;0,D3447*1.1,IF(COUNTIF(cis_DPH!$B$85:$B$171,B3447)&gt;0,D3447*1.2,"chyba"))</f>
        <v>0</v>
      </c>
      <c r="G3447" s="16" t="e">
        <f>_xlfn.XLOOKUP(Tabuľka9[[#This Row],[položka]],#REF!,#REF!)</f>
        <v>#REF!</v>
      </c>
      <c r="I3447" s="15">
        <f>Tabuľka9[[#This Row],[Aktuálna cena v RZ s DPH]]*Tabuľka9[[#This Row],[Priemerný odber za mesiac]]</f>
        <v>0</v>
      </c>
      <c r="K3447" s="17" t="e">
        <f>Tabuľka9[[#This Row],[Cena za MJ s DPH]]*Tabuľka9[[#This Row],[Predpokladaný odber počas 6 mesiacov]]</f>
        <v>#REF!</v>
      </c>
      <c r="L3447" s="1">
        <v>37827464</v>
      </c>
      <c r="M3447" t="e">
        <f>_xlfn.XLOOKUP(Tabuľka9[[#This Row],[IČO]],#REF!,#REF!)</f>
        <v>#REF!</v>
      </c>
      <c r="N3447" t="e">
        <f>_xlfn.XLOOKUP(Tabuľka9[[#This Row],[IČO]],#REF!,#REF!)</f>
        <v>#REF!</v>
      </c>
    </row>
    <row r="3448" spans="1:14" hidden="1" x14ac:dyDescent="0.35">
      <c r="A3448" t="s">
        <v>10</v>
      </c>
      <c r="B3448" t="s">
        <v>61</v>
      </c>
      <c r="C3448" t="s">
        <v>19</v>
      </c>
      <c r="D3448" s="9">
        <v>0.55000000000000004</v>
      </c>
      <c r="E3448" s="10">
        <f>IF(COUNTIF(cis_DPH!$B$2:$B$84,B3448)&gt;0,D3448*1.1,IF(COUNTIF(cis_DPH!$B$85:$B$171,B3448)&gt;0,D3448*1.2,"chyba"))</f>
        <v>0.66</v>
      </c>
      <c r="G3448" s="16" t="e">
        <f>_xlfn.XLOOKUP(Tabuľka9[[#This Row],[položka]],#REF!,#REF!)</f>
        <v>#REF!</v>
      </c>
      <c r="H3448">
        <v>20</v>
      </c>
      <c r="I3448" s="15">
        <f>Tabuľka9[[#This Row],[Aktuálna cena v RZ s DPH]]*Tabuľka9[[#This Row],[Priemerný odber za mesiac]]</f>
        <v>13.200000000000001</v>
      </c>
      <c r="J3448">
        <v>60</v>
      </c>
      <c r="K3448" s="17" t="e">
        <f>Tabuľka9[[#This Row],[Cena za MJ s DPH]]*Tabuľka9[[#This Row],[Predpokladaný odber počas 6 mesiacov]]</f>
        <v>#REF!</v>
      </c>
      <c r="L3448" s="1">
        <v>37827464</v>
      </c>
      <c r="M3448" t="e">
        <f>_xlfn.XLOOKUP(Tabuľka9[[#This Row],[IČO]],#REF!,#REF!)</f>
        <v>#REF!</v>
      </c>
      <c r="N3448" t="e">
        <f>_xlfn.XLOOKUP(Tabuľka9[[#This Row],[IČO]],#REF!,#REF!)</f>
        <v>#REF!</v>
      </c>
    </row>
    <row r="3449" spans="1:14" hidden="1" x14ac:dyDescent="0.35">
      <c r="A3449" t="s">
        <v>10</v>
      </c>
      <c r="B3449" t="s">
        <v>62</v>
      </c>
      <c r="C3449" t="s">
        <v>13</v>
      </c>
      <c r="E3449" s="10">
        <f>IF(COUNTIF(cis_DPH!$B$2:$B$84,B3449)&gt;0,D3449*1.1,IF(COUNTIF(cis_DPH!$B$85:$B$171,B3449)&gt;0,D3449*1.2,"chyba"))</f>
        <v>0</v>
      </c>
      <c r="G3449" s="16" t="e">
        <f>_xlfn.XLOOKUP(Tabuľka9[[#This Row],[položka]],#REF!,#REF!)</f>
        <v>#REF!</v>
      </c>
      <c r="H3449">
        <v>20</v>
      </c>
      <c r="I3449" s="15">
        <f>Tabuľka9[[#This Row],[Aktuálna cena v RZ s DPH]]*Tabuľka9[[#This Row],[Priemerný odber za mesiac]]</f>
        <v>0</v>
      </c>
      <c r="J3449">
        <v>120</v>
      </c>
      <c r="K3449" s="17" t="e">
        <f>Tabuľka9[[#This Row],[Cena za MJ s DPH]]*Tabuľka9[[#This Row],[Predpokladaný odber počas 6 mesiacov]]</f>
        <v>#REF!</v>
      </c>
      <c r="L3449" s="1">
        <v>37827464</v>
      </c>
      <c r="M3449" t="e">
        <f>_xlfn.XLOOKUP(Tabuľka9[[#This Row],[IČO]],#REF!,#REF!)</f>
        <v>#REF!</v>
      </c>
      <c r="N3449" t="e">
        <f>_xlfn.XLOOKUP(Tabuľka9[[#This Row],[IČO]],#REF!,#REF!)</f>
        <v>#REF!</v>
      </c>
    </row>
    <row r="3450" spans="1:14" hidden="1" x14ac:dyDescent="0.35">
      <c r="A3450" t="s">
        <v>10</v>
      </c>
      <c r="B3450" t="s">
        <v>63</v>
      </c>
      <c r="C3450" t="s">
        <v>13</v>
      </c>
      <c r="E3450" s="10">
        <f>IF(COUNTIF(cis_DPH!$B$2:$B$84,B3450)&gt;0,D3450*1.1,IF(COUNTIF(cis_DPH!$B$85:$B$171,B3450)&gt;0,D3450*1.2,"chyba"))</f>
        <v>0</v>
      </c>
      <c r="G3450" s="16" t="e">
        <f>_xlfn.XLOOKUP(Tabuľka9[[#This Row],[položka]],#REF!,#REF!)</f>
        <v>#REF!</v>
      </c>
      <c r="I3450" s="15">
        <f>Tabuľka9[[#This Row],[Aktuálna cena v RZ s DPH]]*Tabuľka9[[#This Row],[Priemerný odber za mesiac]]</f>
        <v>0</v>
      </c>
      <c r="J3450">
        <v>2</v>
      </c>
      <c r="K3450" s="17" t="e">
        <f>Tabuľka9[[#This Row],[Cena za MJ s DPH]]*Tabuľka9[[#This Row],[Predpokladaný odber počas 6 mesiacov]]</f>
        <v>#REF!</v>
      </c>
      <c r="L3450" s="1">
        <v>37827464</v>
      </c>
      <c r="M3450" t="e">
        <f>_xlfn.XLOOKUP(Tabuľka9[[#This Row],[IČO]],#REF!,#REF!)</f>
        <v>#REF!</v>
      </c>
      <c r="N3450" t="e">
        <f>_xlfn.XLOOKUP(Tabuľka9[[#This Row],[IČO]],#REF!,#REF!)</f>
        <v>#REF!</v>
      </c>
    </row>
    <row r="3451" spans="1:14" hidden="1" x14ac:dyDescent="0.35">
      <c r="A3451" t="s">
        <v>10</v>
      </c>
      <c r="B3451" t="s">
        <v>64</v>
      </c>
      <c r="C3451" t="s">
        <v>19</v>
      </c>
      <c r="E3451" s="10">
        <f>IF(COUNTIF(cis_DPH!$B$2:$B$84,B3451)&gt;0,D3451*1.1,IF(COUNTIF(cis_DPH!$B$85:$B$171,B3451)&gt;0,D3451*1.2,"chyba"))</f>
        <v>0</v>
      </c>
      <c r="G3451" s="16" t="e">
        <f>_xlfn.XLOOKUP(Tabuľka9[[#This Row],[položka]],#REF!,#REF!)</f>
        <v>#REF!</v>
      </c>
      <c r="H3451">
        <v>10</v>
      </c>
      <c r="I3451" s="15">
        <f>Tabuľka9[[#This Row],[Aktuálna cena v RZ s DPH]]*Tabuľka9[[#This Row],[Priemerný odber za mesiac]]</f>
        <v>0</v>
      </c>
      <c r="J3451">
        <v>100</v>
      </c>
      <c r="K3451" s="17" t="e">
        <f>Tabuľka9[[#This Row],[Cena za MJ s DPH]]*Tabuľka9[[#This Row],[Predpokladaný odber počas 6 mesiacov]]</f>
        <v>#REF!</v>
      </c>
      <c r="L3451" s="1">
        <v>37827464</v>
      </c>
      <c r="M3451" t="e">
        <f>_xlfn.XLOOKUP(Tabuľka9[[#This Row],[IČO]],#REF!,#REF!)</f>
        <v>#REF!</v>
      </c>
      <c r="N3451" t="e">
        <f>_xlfn.XLOOKUP(Tabuľka9[[#This Row],[IČO]],#REF!,#REF!)</f>
        <v>#REF!</v>
      </c>
    </row>
    <row r="3452" spans="1:14" hidden="1" x14ac:dyDescent="0.35">
      <c r="A3452" t="s">
        <v>10</v>
      </c>
      <c r="B3452" t="s">
        <v>65</v>
      </c>
      <c r="C3452" t="s">
        <v>19</v>
      </c>
      <c r="E3452" s="10">
        <f>IF(COUNTIF(cis_DPH!$B$2:$B$84,B3452)&gt;0,D3452*1.1,IF(COUNTIF(cis_DPH!$B$85:$B$171,B3452)&gt;0,D3452*1.2,"chyba"))</f>
        <v>0</v>
      </c>
      <c r="G3452" s="16" t="e">
        <f>_xlfn.XLOOKUP(Tabuľka9[[#This Row],[položka]],#REF!,#REF!)</f>
        <v>#REF!</v>
      </c>
      <c r="H3452">
        <v>10</v>
      </c>
      <c r="I3452" s="15">
        <f>Tabuľka9[[#This Row],[Aktuálna cena v RZ s DPH]]*Tabuľka9[[#This Row],[Priemerný odber za mesiac]]</f>
        <v>0</v>
      </c>
      <c r="J3452">
        <v>100</v>
      </c>
      <c r="K3452" s="17" t="e">
        <f>Tabuľka9[[#This Row],[Cena za MJ s DPH]]*Tabuľka9[[#This Row],[Predpokladaný odber počas 6 mesiacov]]</f>
        <v>#REF!</v>
      </c>
      <c r="L3452" s="1">
        <v>37827464</v>
      </c>
      <c r="M3452" t="e">
        <f>_xlfn.XLOOKUP(Tabuľka9[[#This Row],[IČO]],#REF!,#REF!)</f>
        <v>#REF!</v>
      </c>
      <c r="N3452" t="e">
        <f>_xlfn.XLOOKUP(Tabuľka9[[#This Row],[IČO]],#REF!,#REF!)</f>
        <v>#REF!</v>
      </c>
    </row>
    <row r="3453" spans="1:14" hidden="1" x14ac:dyDescent="0.35">
      <c r="A3453" t="s">
        <v>10</v>
      </c>
      <c r="B3453" t="s">
        <v>66</v>
      </c>
      <c r="C3453" t="s">
        <v>19</v>
      </c>
      <c r="E3453" s="10">
        <f>IF(COUNTIF(cis_DPH!$B$2:$B$84,B3453)&gt;0,D3453*1.1,IF(COUNTIF(cis_DPH!$B$85:$B$171,B3453)&gt;0,D3453*1.2,"chyba"))</f>
        <v>0</v>
      </c>
      <c r="G3453" s="16" t="e">
        <f>_xlfn.XLOOKUP(Tabuľka9[[#This Row],[položka]],#REF!,#REF!)</f>
        <v>#REF!</v>
      </c>
      <c r="I3453" s="15">
        <f>Tabuľka9[[#This Row],[Aktuálna cena v RZ s DPH]]*Tabuľka9[[#This Row],[Priemerný odber za mesiac]]</f>
        <v>0</v>
      </c>
      <c r="K3453" s="17" t="e">
        <f>Tabuľka9[[#This Row],[Cena za MJ s DPH]]*Tabuľka9[[#This Row],[Predpokladaný odber počas 6 mesiacov]]</f>
        <v>#REF!</v>
      </c>
      <c r="L3453" s="1">
        <v>37827464</v>
      </c>
      <c r="M3453" t="e">
        <f>_xlfn.XLOOKUP(Tabuľka9[[#This Row],[IČO]],#REF!,#REF!)</f>
        <v>#REF!</v>
      </c>
      <c r="N3453" t="e">
        <f>_xlfn.XLOOKUP(Tabuľka9[[#This Row],[IČO]],#REF!,#REF!)</f>
        <v>#REF!</v>
      </c>
    </row>
    <row r="3454" spans="1:14" hidden="1" x14ac:dyDescent="0.35">
      <c r="A3454" t="s">
        <v>10</v>
      </c>
      <c r="B3454" t="s">
        <v>67</v>
      </c>
      <c r="C3454" t="s">
        <v>13</v>
      </c>
      <c r="E3454" s="10">
        <f>IF(COUNTIF(cis_DPH!$B$2:$B$84,B3454)&gt;0,D3454*1.1,IF(COUNTIF(cis_DPH!$B$85:$B$171,B3454)&gt;0,D3454*1.2,"chyba"))</f>
        <v>0</v>
      </c>
      <c r="G3454" s="16" t="e">
        <f>_xlfn.XLOOKUP(Tabuľka9[[#This Row],[položka]],#REF!,#REF!)</f>
        <v>#REF!</v>
      </c>
      <c r="I3454" s="15">
        <f>Tabuľka9[[#This Row],[Aktuálna cena v RZ s DPH]]*Tabuľka9[[#This Row],[Priemerný odber za mesiac]]</f>
        <v>0</v>
      </c>
      <c r="K3454" s="17" t="e">
        <f>Tabuľka9[[#This Row],[Cena za MJ s DPH]]*Tabuľka9[[#This Row],[Predpokladaný odber počas 6 mesiacov]]</f>
        <v>#REF!</v>
      </c>
      <c r="L3454" s="1">
        <v>37827464</v>
      </c>
      <c r="M3454" t="e">
        <f>_xlfn.XLOOKUP(Tabuľka9[[#This Row],[IČO]],#REF!,#REF!)</f>
        <v>#REF!</v>
      </c>
      <c r="N3454" t="e">
        <f>_xlfn.XLOOKUP(Tabuľka9[[#This Row],[IČO]],#REF!,#REF!)</f>
        <v>#REF!</v>
      </c>
    </row>
    <row r="3455" spans="1:14" hidden="1" x14ac:dyDescent="0.35">
      <c r="A3455" t="s">
        <v>10</v>
      </c>
      <c r="B3455" t="s">
        <v>68</v>
      </c>
      <c r="C3455" t="s">
        <v>13</v>
      </c>
      <c r="E3455" s="10">
        <f>IF(COUNTIF(cis_DPH!$B$2:$B$84,B3455)&gt;0,D3455*1.1,IF(COUNTIF(cis_DPH!$B$85:$B$171,B3455)&gt;0,D3455*1.2,"chyba"))</f>
        <v>0</v>
      </c>
      <c r="G3455" s="16" t="e">
        <f>_xlfn.XLOOKUP(Tabuľka9[[#This Row],[položka]],#REF!,#REF!)</f>
        <v>#REF!</v>
      </c>
      <c r="H3455">
        <v>30</v>
      </c>
      <c r="I3455" s="15">
        <f>Tabuľka9[[#This Row],[Aktuálna cena v RZ s DPH]]*Tabuľka9[[#This Row],[Priemerný odber za mesiac]]</f>
        <v>0</v>
      </c>
      <c r="J3455">
        <v>160</v>
      </c>
      <c r="K3455" s="17" t="e">
        <f>Tabuľka9[[#This Row],[Cena za MJ s DPH]]*Tabuľka9[[#This Row],[Predpokladaný odber počas 6 mesiacov]]</f>
        <v>#REF!</v>
      </c>
      <c r="L3455" s="1">
        <v>37827464</v>
      </c>
      <c r="M3455" t="e">
        <f>_xlfn.XLOOKUP(Tabuľka9[[#This Row],[IČO]],#REF!,#REF!)</f>
        <v>#REF!</v>
      </c>
      <c r="N3455" t="e">
        <f>_xlfn.XLOOKUP(Tabuľka9[[#This Row],[IČO]],#REF!,#REF!)</f>
        <v>#REF!</v>
      </c>
    </row>
    <row r="3456" spans="1:14" hidden="1" x14ac:dyDescent="0.35">
      <c r="A3456" t="s">
        <v>10</v>
      </c>
      <c r="B3456" t="s">
        <v>69</v>
      </c>
      <c r="C3456" t="s">
        <v>13</v>
      </c>
      <c r="E3456" s="10">
        <f>IF(COUNTIF(cis_DPH!$B$2:$B$84,B3456)&gt;0,D3456*1.1,IF(COUNTIF(cis_DPH!$B$85:$B$171,B3456)&gt;0,D3456*1.2,"chyba"))</f>
        <v>0</v>
      </c>
      <c r="G3456" s="16" t="e">
        <f>_xlfn.XLOOKUP(Tabuľka9[[#This Row],[položka]],#REF!,#REF!)</f>
        <v>#REF!</v>
      </c>
      <c r="H3456">
        <v>30</v>
      </c>
      <c r="I3456" s="15">
        <f>Tabuľka9[[#This Row],[Aktuálna cena v RZ s DPH]]*Tabuľka9[[#This Row],[Priemerný odber za mesiac]]</f>
        <v>0</v>
      </c>
      <c r="J3456">
        <v>160</v>
      </c>
      <c r="K3456" s="17" t="e">
        <f>Tabuľka9[[#This Row],[Cena za MJ s DPH]]*Tabuľka9[[#This Row],[Predpokladaný odber počas 6 mesiacov]]</f>
        <v>#REF!</v>
      </c>
      <c r="L3456" s="1">
        <v>37827464</v>
      </c>
      <c r="M3456" t="e">
        <f>_xlfn.XLOOKUP(Tabuľka9[[#This Row],[IČO]],#REF!,#REF!)</f>
        <v>#REF!</v>
      </c>
      <c r="N3456" t="e">
        <f>_xlfn.XLOOKUP(Tabuľka9[[#This Row],[IČO]],#REF!,#REF!)</f>
        <v>#REF!</v>
      </c>
    </row>
    <row r="3457" spans="1:14" hidden="1" x14ac:dyDescent="0.35">
      <c r="A3457" t="s">
        <v>10</v>
      </c>
      <c r="B3457" t="s">
        <v>70</v>
      </c>
      <c r="C3457" t="s">
        <v>13</v>
      </c>
      <c r="E3457" s="10">
        <f>IF(COUNTIF(cis_DPH!$B$2:$B$84,B3457)&gt;0,D3457*1.1,IF(COUNTIF(cis_DPH!$B$85:$B$171,B3457)&gt;0,D3457*1.2,"chyba"))</f>
        <v>0</v>
      </c>
      <c r="G3457" s="16" t="e">
        <f>_xlfn.XLOOKUP(Tabuľka9[[#This Row],[položka]],#REF!,#REF!)</f>
        <v>#REF!</v>
      </c>
      <c r="H3457">
        <v>10</v>
      </c>
      <c r="I3457" s="15">
        <f>Tabuľka9[[#This Row],[Aktuálna cena v RZ s DPH]]*Tabuľka9[[#This Row],[Priemerný odber za mesiac]]</f>
        <v>0</v>
      </c>
      <c r="J3457">
        <v>20</v>
      </c>
      <c r="K3457" s="17" t="e">
        <f>Tabuľka9[[#This Row],[Cena za MJ s DPH]]*Tabuľka9[[#This Row],[Predpokladaný odber počas 6 mesiacov]]</f>
        <v>#REF!</v>
      </c>
      <c r="L3457" s="1">
        <v>37827464</v>
      </c>
      <c r="M3457" t="e">
        <f>_xlfn.XLOOKUP(Tabuľka9[[#This Row],[IČO]],#REF!,#REF!)</f>
        <v>#REF!</v>
      </c>
      <c r="N3457" t="e">
        <f>_xlfn.XLOOKUP(Tabuľka9[[#This Row],[IČO]],#REF!,#REF!)</f>
        <v>#REF!</v>
      </c>
    </row>
    <row r="3458" spans="1:14" hidden="1" x14ac:dyDescent="0.35">
      <c r="A3458" t="s">
        <v>10</v>
      </c>
      <c r="B3458" t="s">
        <v>71</v>
      </c>
      <c r="C3458" t="s">
        <v>13</v>
      </c>
      <c r="E3458" s="10">
        <f>IF(COUNTIF(cis_DPH!$B$2:$B$84,B3458)&gt;0,D3458*1.1,IF(COUNTIF(cis_DPH!$B$85:$B$171,B3458)&gt;0,D3458*1.2,"chyba"))</f>
        <v>0</v>
      </c>
      <c r="G3458" s="16" t="e">
        <f>_xlfn.XLOOKUP(Tabuľka9[[#This Row],[položka]],#REF!,#REF!)</f>
        <v>#REF!</v>
      </c>
      <c r="H3458">
        <v>10</v>
      </c>
      <c r="I3458" s="15">
        <f>Tabuľka9[[#This Row],[Aktuálna cena v RZ s DPH]]*Tabuľka9[[#This Row],[Priemerný odber za mesiac]]</f>
        <v>0</v>
      </c>
      <c r="J3458">
        <v>40</v>
      </c>
      <c r="K3458" s="17" t="e">
        <f>Tabuľka9[[#This Row],[Cena za MJ s DPH]]*Tabuľka9[[#This Row],[Predpokladaný odber počas 6 mesiacov]]</f>
        <v>#REF!</v>
      </c>
      <c r="L3458" s="1">
        <v>37827464</v>
      </c>
      <c r="M3458" t="e">
        <f>_xlfn.XLOOKUP(Tabuľka9[[#This Row],[IČO]],#REF!,#REF!)</f>
        <v>#REF!</v>
      </c>
      <c r="N3458" t="e">
        <f>_xlfn.XLOOKUP(Tabuľka9[[#This Row],[IČO]],#REF!,#REF!)</f>
        <v>#REF!</v>
      </c>
    </row>
    <row r="3459" spans="1:14" hidden="1" x14ac:dyDescent="0.35">
      <c r="A3459" t="s">
        <v>10</v>
      </c>
      <c r="B3459" t="s">
        <v>72</v>
      </c>
      <c r="C3459" t="s">
        <v>13</v>
      </c>
      <c r="E3459" s="10">
        <f>IF(COUNTIF(cis_DPH!$B$2:$B$84,B3459)&gt;0,D3459*1.1,IF(COUNTIF(cis_DPH!$B$85:$B$171,B3459)&gt;0,D3459*1.2,"chyba"))</f>
        <v>0</v>
      </c>
      <c r="G3459" s="16" t="e">
        <f>_xlfn.XLOOKUP(Tabuľka9[[#This Row],[položka]],#REF!,#REF!)</f>
        <v>#REF!</v>
      </c>
      <c r="H3459">
        <v>10</v>
      </c>
      <c r="I3459" s="15">
        <f>Tabuľka9[[#This Row],[Aktuálna cena v RZ s DPH]]*Tabuľka9[[#This Row],[Priemerný odber za mesiac]]</f>
        <v>0</v>
      </c>
      <c r="J3459">
        <v>40</v>
      </c>
      <c r="K3459" s="17" t="e">
        <f>Tabuľka9[[#This Row],[Cena za MJ s DPH]]*Tabuľka9[[#This Row],[Predpokladaný odber počas 6 mesiacov]]</f>
        <v>#REF!</v>
      </c>
      <c r="L3459" s="1">
        <v>37827464</v>
      </c>
      <c r="M3459" t="e">
        <f>_xlfn.XLOOKUP(Tabuľka9[[#This Row],[IČO]],#REF!,#REF!)</f>
        <v>#REF!</v>
      </c>
      <c r="N3459" t="e">
        <f>_xlfn.XLOOKUP(Tabuľka9[[#This Row],[IČO]],#REF!,#REF!)</f>
        <v>#REF!</v>
      </c>
    </row>
    <row r="3460" spans="1:14" hidden="1" x14ac:dyDescent="0.35">
      <c r="A3460" t="s">
        <v>10</v>
      </c>
      <c r="B3460" t="s">
        <v>73</v>
      </c>
      <c r="C3460" t="s">
        <v>13</v>
      </c>
      <c r="D3460" s="9">
        <v>0.74</v>
      </c>
      <c r="E3460" s="10">
        <f>IF(COUNTIF(cis_DPH!$B$2:$B$84,B3460)&gt;0,D3460*1.1,IF(COUNTIF(cis_DPH!$B$85:$B$171,B3460)&gt;0,D3460*1.2,"chyba"))</f>
        <v>0.88800000000000001</v>
      </c>
      <c r="G3460" s="16" t="e">
        <f>_xlfn.XLOOKUP(Tabuľka9[[#This Row],[položka]],#REF!,#REF!)</f>
        <v>#REF!</v>
      </c>
      <c r="H3460">
        <v>10</v>
      </c>
      <c r="I3460" s="15">
        <f>Tabuľka9[[#This Row],[Aktuálna cena v RZ s DPH]]*Tabuľka9[[#This Row],[Priemerný odber za mesiac]]</f>
        <v>8.8800000000000008</v>
      </c>
      <c r="J3460">
        <v>60</v>
      </c>
      <c r="K3460" s="17" t="e">
        <f>Tabuľka9[[#This Row],[Cena za MJ s DPH]]*Tabuľka9[[#This Row],[Predpokladaný odber počas 6 mesiacov]]</f>
        <v>#REF!</v>
      </c>
      <c r="L3460" s="1">
        <v>37827464</v>
      </c>
      <c r="M3460" t="e">
        <f>_xlfn.XLOOKUP(Tabuľka9[[#This Row],[IČO]],#REF!,#REF!)</f>
        <v>#REF!</v>
      </c>
      <c r="N3460" t="e">
        <f>_xlfn.XLOOKUP(Tabuľka9[[#This Row],[IČO]],#REF!,#REF!)</f>
        <v>#REF!</v>
      </c>
    </row>
    <row r="3461" spans="1:14" hidden="1" x14ac:dyDescent="0.35">
      <c r="A3461" t="s">
        <v>10</v>
      </c>
      <c r="B3461" t="s">
        <v>74</v>
      </c>
      <c r="C3461" t="s">
        <v>13</v>
      </c>
      <c r="E3461" s="10">
        <f>IF(COUNTIF(cis_DPH!$B$2:$B$84,B3461)&gt;0,D3461*1.1,IF(COUNTIF(cis_DPH!$B$85:$B$171,B3461)&gt;0,D3461*1.2,"chyba"))</f>
        <v>0</v>
      </c>
      <c r="G3461" s="16" t="e">
        <f>_xlfn.XLOOKUP(Tabuľka9[[#This Row],[položka]],#REF!,#REF!)</f>
        <v>#REF!</v>
      </c>
      <c r="I3461" s="15">
        <f>Tabuľka9[[#This Row],[Aktuálna cena v RZ s DPH]]*Tabuľka9[[#This Row],[Priemerný odber za mesiac]]</f>
        <v>0</v>
      </c>
      <c r="K3461" s="17" t="e">
        <f>Tabuľka9[[#This Row],[Cena za MJ s DPH]]*Tabuľka9[[#This Row],[Predpokladaný odber počas 6 mesiacov]]</f>
        <v>#REF!</v>
      </c>
      <c r="L3461" s="1">
        <v>37827464</v>
      </c>
      <c r="M3461" t="e">
        <f>_xlfn.XLOOKUP(Tabuľka9[[#This Row],[IČO]],#REF!,#REF!)</f>
        <v>#REF!</v>
      </c>
      <c r="N3461" t="e">
        <f>_xlfn.XLOOKUP(Tabuľka9[[#This Row],[IČO]],#REF!,#REF!)</f>
        <v>#REF!</v>
      </c>
    </row>
    <row r="3462" spans="1:14" hidden="1" x14ac:dyDescent="0.35">
      <c r="A3462" t="s">
        <v>10</v>
      </c>
      <c r="B3462" t="s">
        <v>75</v>
      </c>
      <c r="C3462" t="s">
        <v>13</v>
      </c>
      <c r="D3462" s="9">
        <v>0.42</v>
      </c>
      <c r="E3462" s="10">
        <f>IF(COUNTIF(cis_DPH!$B$2:$B$84,B3462)&gt;0,D3462*1.1,IF(COUNTIF(cis_DPH!$B$85:$B$171,B3462)&gt;0,D3462*1.2,"chyba"))</f>
        <v>0.46200000000000002</v>
      </c>
      <c r="G3462" s="16" t="e">
        <f>_xlfn.XLOOKUP(Tabuľka9[[#This Row],[položka]],#REF!,#REF!)</f>
        <v>#REF!</v>
      </c>
      <c r="H3462">
        <v>250</v>
      </c>
      <c r="I3462" s="15">
        <f>Tabuľka9[[#This Row],[Aktuálna cena v RZ s DPH]]*Tabuľka9[[#This Row],[Priemerný odber za mesiac]]</f>
        <v>115.5</v>
      </c>
      <c r="J3462">
        <v>1600</v>
      </c>
      <c r="K3462" s="17" t="e">
        <f>Tabuľka9[[#This Row],[Cena za MJ s DPH]]*Tabuľka9[[#This Row],[Predpokladaný odber počas 6 mesiacov]]</f>
        <v>#REF!</v>
      </c>
      <c r="L3462" s="1">
        <v>37827464</v>
      </c>
      <c r="M3462" t="e">
        <f>_xlfn.XLOOKUP(Tabuľka9[[#This Row],[IČO]],#REF!,#REF!)</f>
        <v>#REF!</v>
      </c>
      <c r="N3462" t="e">
        <f>_xlfn.XLOOKUP(Tabuľka9[[#This Row],[IČO]],#REF!,#REF!)</f>
        <v>#REF!</v>
      </c>
    </row>
    <row r="3463" spans="1:14" hidden="1" x14ac:dyDescent="0.35">
      <c r="A3463" t="s">
        <v>10</v>
      </c>
      <c r="B3463" t="s">
        <v>76</v>
      </c>
      <c r="C3463" t="s">
        <v>13</v>
      </c>
      <c r="E3463" s="10">
        <f>IF(COUNTIF(cis_DPH!$B$2:$B$84,B3463)&gt;0,D3463*1.1,IF(COUNTIF(cis_DPH!$B$85:$B$171,B3463)&gt;0,D3463*1.2,"chyba"))</f>
        <v>0</v>
      </c>
      <c r="G3463" s="16" t="e">
        <f>_xlfn.XLOOKUP(Tabuľka9[[#This Row],[položka]],#REF!,#REF!)</f>
        <v>#REF!</v>
      </c>
      <c r="I3463" s="15">
        <f>Tabuľka9[[#This Row],[Aktuálna cena v RZ s DPH]]*Tabuľka9[[#This Row],[Priemerný odber za mesiac]]</f>
        <v>0</v>
      </c>
      <c r="K3463" s="17" t="e">
        <f>Tabuľka9[[#This Row],[Cena za MJ s DPH]]*Tabuľka9[[#This Row],[Predpokladaný odber počas 6 mesiacov]]</f>
        <v>#REF!</v>
      </c>
      <c r="L3463" s="1">
        <v>37827464</v>
      </c>
      <c r="M3463" t="e">
        <f>_xlfn.XLOOKUP(Tabuľka9[[#This Row],[IČO]],#REF!,#REF!)</f>
        <v>#REF!</v>
      </c>
      <c r="N3463" t="e">
        <f>_xlfn.XLOOKUP(Tabuľka9[[#This Row],[IČO]],#REF!,#REF!)</f>
        <v>#REF!</v>
      </c>
    </row>
    <row r="3464" spans="1:14" hidden="1" x14ac:dyDescent="0.35">
      <c r="A3464" t="s">
        <v>10</v>
      </c>
      <c r="B3464" t="s">
        <v>77</v>
      </c>
      <c r="C3464" t="s">
        <v>13</v>
      </c>
      <c r="E3464" s="10">
        <f>IF(COUNTIF(cis_DPH!$B$2:$B$84,B3464)&gt;0,D3464*1.1,IF(COUNTIF(cis_DPH!$B$85:$B$171,B3464)&gt;0,D3464*1.2,"chyba"))</f>
        <v>0</v>
      </c>
      <c r="G3464" s="16" t="e">
        <f>_xlfn.XLOOKUP(Tabuľka9[[#This Row],[položka]],#REF!,#REF!)</f>
        <v>#REF!</v>
      </c>
      <c r="I3464" s="15">
        <f>Tabuľka9[[#This Row],[Aktuálna cena v RZ s DPH]]*Tabuľka9[[#This Row],[Priemerný odber za mesiac]]</f>
        <v>0</v>
      </c>
      <c r="K3464" s="17" t="e">
        <f>Tabuľka9[[#This Row],[Cena za MJ s DPH]]*Tabuľka9[[#This Row],[Predpokladaný odber počas 6 mesiacov]]</f>
        <v>#REF!</v>
      </c>
      <c r="L3464" s="1">
        <v>37827464</v>
      </c>
      <c r="M3464" t="e">
        <f>_xlfn.XLOOKUP(Tabuľka9[[#This Row],[IČO]],#REF!,#REF!)</f>
        <v>#REF!</v>
      </c>
      <c r="N3464" t="e">
        <f>_xlfn.XLOOKUP(Tabuľka9[[#This Row],[IČO]],#REF!,#REF!)</f>
        <v>#REF!</v>
      </c>
    </row>
    <row r="3465" spans="1:14" hidden="1" x14ac:dyDescent="0.35">
      <c r="A3465" t="s">
        <v>10</v>
      </c>
      <c r="B3465" t="s">
        <v>78</v>
      </c>
      <c r="C3465" t="s">
        <v>13</v>
      </c>
      <c r="E3465" s="10">
        <f>IF(COUNTIF(cis_DPH!$B$2:$B$84,B3465)&gt;0,D3465*1.1,IF(COUNTIF(cis_DPH!$B$85:$B$171,B3465)&gt;0,D3465*1.2,"chyba"))</f>
        <v>0</v>
      </c>
      <c r="G3465" s="16" t="e">
        <f>_xlfn.XLOOKUP(Tabuľka9[[#This Row],[položka]],#REF!,#REF!)</f>
        <v>#REF!</v>
      </c>
      <c r="I3465" s="15">
        <f>Tabuľka9[[#This Row],[Aktuálna cena v RZ s DPH]]*Tabuľka9[[#This Row],[Priemerný odber za mesiac]]</f>
        <v>0</v>
      </c>
      <c r="K3465" s="17" t="e">
        <f>Tabuľka9[[#This Row],[Cena za MJ s DPH]]*Tabuľka9[[#This Row],[Predpokladaný odber počas 6 mesiacov]]</f>
        <v>#REF!</v>
      </c>
      <c r="L3465" s="1">
        <v>37827464</v>
      </c>
      <c r="M3465" t="e">
        <f>_xlfn.XLOOKUP(Tabuľka9[[#This Row],[IČO]],#REF!,#REF!)</f>
        <v>#REF!</v>
      </c>
      <c r="N3465" t="e">
        <f>_xlfn.XLOOKUP(Tabuľka9[[#This Row],[IČO]],#REF!,#REF!)</f>
        <v>#REF!</v>
      </c>
    </row>
    <row r="3466" spans="1:14" hidden="1" x14ac:dyDescent="0.35">
      <c r="A3466" t="s">
        <v>10</v>
      </c>
      <c r="B3466" t="s">
        <v>79</v>
      </c>
      <c r="C3466" t="s">
        <v>13</v>
      </c>
      <c r="E3466" s="10">
        <f>IF(COUNTIF(cis_DPH!$B$2:$B$84,B3466)&gt;0,D3466*1.1,IF(COUNTIF(cis_DPH!$B$85:$B$171,B3466)&gt;0,D3466*1.2,"chyba"))</f>
        <v>0</v>
      </c>
      <c r="G3466" s="16" t="e">
        <f>_xlfn.XLOOKUP(Tabuľka9[[#This Row],[položka]],#REF!,#REF!)</f>
        <v>#REF!</v>
      </c>
      <c r="I3466" s="15">
        <f>Tabuľka9[[#This Row],[Aktuálna cena v RZ s DPH]]*Tabuľka9[[#This Row],[Priemerný odber za mesiac]]</f>
        <v>0</v>
      </c>
      <c r="K3466" s="17" t="e">
        <f>Tabuľka9[[#This Row],[Cena za MJ s DPH]]*Tabuľka9[[#This Row],[Predpokladaný odber počas 6 mesiacov]]</f>
        <v>#REF!</v>
      </c>
      <c r="L3466" s="1">
        <v>37827464</v>
      </c>
      <c r="M3466" t="e">
        <f>_xlfn.XLOOKUP(Tabuľka9[[#This Row],[IČO]],#REF!,#REF!)</f>
        <v>#REF!</v>
      </c>
      <c r="N3466" t="e">
        <f>_xlfn.XLOOKUP(Tabuľka9[[#This Row],[IČO]],#REF!,#REF!)</f>
        <v>#REF!</v>
      </c>
    </row>
    <row r="3467" spans="1:14" hidden="1" x14ac:dyDescent="0.35">
      <c r="A3467" t="s">
        <v>10</v>
      </c>
      <c r="B3467" t="s">
        <v>80</v>
      </c>
      <c r="C3467" t="s">
        <v>13</v>
      </c>
      <c r="E3467" s="10">
        <f>IF(COUNTIF(cis_DPH!$B$2:$B$84,B3467)&gt;0,D3467*1.1,IF(COUNTIF(cis_DPH!$B$85:$B$171,B3467)&gt;0,D3467*1.2,"chyba"))</f>
        <v>0</v>
      </c>
      <c r="G3467" s="16" t="e">
        <f>_xlfn.XLOOKUP(Tabuľka9[[#This Row],[položka]],#REF!,#REF!)</f>
        <v>#REF!</v>
      </c>
      <c r="I3467" s="15">
        <f>Tabuľka9[[#This Row],[Aktuálna cena v RZ s DPH]]*Tabuľka9[[#This Row],[Priemerný odber za mesiac]]</f>
        <v>0</v>
      </c>
      <c r="K3467" s="17" t="e">
        <f>Tabuľka9[[#This Row],[Cena za MJ s DPH]]*Tabuľka9[[#This Row],[Predpokladaný odber počas 6 mesiacov]]</f>
        <v>#REF!</v>
      </c>
      <c r="L3467" s="1">
        <v>37827464</v>
      </c>
      <c r="M3467" t="e">
        <f>_xlfn.XLOOKUP(Tabuľka9[[#This Row],[IČO]],#REF!,#REF!)</f>
        <v>#REF!</v>
      </c>
      <c r="N3467" t="e">
        <f>_xlfn.XLOOKUP(Tabuľka9[[#This Row],[IČO]],#REF!,#REF!)</f>
        <v>#REF!</v>
      </c>
    </row>
    <row r="3468" spans="1:14" hidden="1" x14ac:dyDescent="0.35">
      <c r="A3468" t="s">
        <v>81</v>
      </c>
      <c r="B3468" t="s">
        <v>83</v>
      </c>
      <c r="C3468" t="s">
        <v>19</v>
      </c>
      <c r="D3468" s="9">
        <v>0.13</v>
      </c>
      <c r="E3468" s="10">
        <f>IF(COUNTIF(cis_DPH!$B$2:$B$84,B3468)&gt;0,D3468*1.1,IF(COUNTIF(cis_DPH!$B$85:$B$171,B3468)&gt;0,D3468*1.2,"chyba"))</f>
        <v>0.156</v>
      </c>
      <c r="G3468" s="16" t="e">
        <f>_xlfn.XLOOKUP(Tabuľka9[[#This Row],[položka]],#REF!,#REF!)</f>
        <v>#REF!</v>
      </c>
      <c r="H3468">
        <v>300</v>
      </c>
      <c r="I3468" s="15">
        <f>Tabuľka9[[#This Row],[Aktuálna cena v RZ s DPH]]*Tabuľka9[[#This Row],[Priemerný odber za mesiac]]</f>
        <v>46.8</v>
      </c>
      <c r="J3468">
        <v>1200</v>
      </c>
      <c r="K3468" s="17" t="e">
        <f>Tabuľka9[[#This Row],[Cena za MJ s DPH]]*Tabuľka9[[#This Row],[Predpokladaný odber počas 6 mesiacov]]</f>
        <v>#REF!</v>
      </c>
      <c r="L3468" s="1">
        <v>42317657</v>
      </c>
      <c r="M3468" t="e">
        <f>_xlfn.XLOOKUP(Tabuľka9[[#This Row],[IČO]],#REF!,#REF!)</f>
        <v>#REF!</v>
      </c>
      <c r="N3468" t="e">
        <f>_xlfn.XLOOKUP(Tabuľka9[[#This Row],[IČO]],#REF!,#REF!)</f>
        <v>#REF!</v>
      </c>
    </row>
    <row r="3469" spans="1:14" hidden="1" x14ac:dyDescent="0.35">
      <c r="A3469" t="s">
        <v>81</v>
      </c>
      <c r="B3469" t="s">
        <v>83</v>
      </c>
      <c r="C3469" t="s">
        <v>19</v>
      </c>
      <c r="D3469" s="9">
        <v>0.13</v>
      </c>
      <c r="E3469" s="10">
        <f>IF(COUNTIF(cis_DPH!$B$2:$B$84,B3469)&gt;0,D3469*1.1,IF(COUNTIF(cis_DPH!$B$85:$B$171,B3469)&gt;0,D3469*1.2,"chyba"))</f>
        <v>0.156</v>
      </c>
      <c r="G3469" s="16" t="e">
        <f>_xlfn.XLOOKUP(Tabuľka9[[#This Row],[položka]],#REF!,#REF!)</f>
        <v>#REF!</v>
      </c>
      <c r="H3469">
        <v>700</v>
      </c>
      <c r="I3469" s="15">
        <f>Tabuľka9[[#This Row],[Aktuálna cena v RZ s DPH]]*Tabuľka9[[#This Row],[Priemerný odber za mesiac]]</f>
        <v>109.2</v>
      </c>
      <c r="J3469">
        <v>5000</v>
      </c>
      <c r="K3469" s="17" t="e">
        <f>Tabuľka9[[#This Row],[Cena za MJ s DPH]]*Tabuľka9[[#This Row],[Predpokladaný odber počas 6 mesiacov]]</f>
        <v>#REF!</v>
      </c>
      <c r="L3469" s="1">
        <v>162035</v>
      </c>
      <c r="M3469" t="e">
        <f>_xlfn.XLOOKUP(Tabuľka9[[#This Row],[IČO]],#REF!,#REF!)</f>
        <v>#REF!</v>
      </c>
      <c r="N3469" t="e">
        <f>_xlfn.XLOOKUP(Tabuľka9[[#This Row],[IČO]],#REF!,#REF!)</f>
        <v>#REF!</v>
      </c>
    </row>
    <row r="3470" spans="1:14" hidden="1" x14ac:dyDescent="0.35">
      <c r="A3470" t="s">
        <v>84</v>
      </c>
      <c r="B3470" t="s">
        <v>85</v>
      </c>
      <c r="C3470" t="s">
        <v>13</v>
      </c>
      <c r="D3470" s="9">
        <v>3.99</v>
      </c>
      <c r="E3470" s="10">
        <f>IF(COUNTIF(cis_DPH!$B$2:$B$84,B3470)&gt;0,D3470*1.1,IF(COUNTIF(cis_DPH!$B$85:$B$171,B3470)&gt;0,D3470*1.2,"chyba"))</f>
        <v>4.3890000000000002</v>
      </c>
      <c r="G3470" s="16" t="e">
        <f>_xlfn.XLOOKUP(Tabuľka9[[#This Row],[položka]],#REF!,#REF!)</f>
        <v>#REF!</v>
      </c>
      <c r="H3470">
        <v>10</v>
      </c>
      <c r="I3470" s="15">
        <f>Tabuľka9[[#This Row],[Aktuálna cena v RZ s DPH]]*Tabuľka9[[#This Row],[Priemerný odber za mesiac]]</f>
        <v>43.89</v>
      </c>
      <c r="J3470">
        <v>60</v>
      </c>
      <c r="K3470" s="17" t="e">
        <f>Tabuľka9[[#This Row],[Cena za MJ s DPH]]*Tabuľka9[[#This Row],[Predpokladaný odber počas 6 mesiacov]]</f>
        <v>#REF!</v>
      </c>
      <c r="L3470" s="1">
        <v>37827464</v>
      </c>
      <c r="M3470" t="e">
        <f>_xlfn.XLOOKUP(Tabuľka9[[#This Row],[IČO]],#REF!,#REF!)</f>
        <v>#REF!</v>
      </c>
      <c r="N3470" t="e">
        <f>_xlfn.XLOOKUP(Tabuľka9[[#This Row],[IČO]],#REF!,#REF!)</f>
        <v>#REF!</v>
      </c>
    </row>
    <row r="3471" spans="1:14" hidden="1" x14ac:dyDescent="0.35">
      <c r="A3471" t="s">
        <v>84</v>
      </c>
      <c r="B3471" t="s">
        <v>86</v>
      </c>
      <c r="C3471" t="s">
        <v>13</v>
      </c>
      <c r="D3471" s="9">
        <v>3.85</v>
      </c>
      <c r="E3471" s="10">
        <f>IF(COUNTIF(cis_DPH!$B$2:$B$84,B3471)&gt;0,D3471*1.1,IF(COUNTIF(cis_DPH!$B$85:$B$171,B3471)&gt;0,D3471*1.2,"chyba"))</f>
        <v>4.2350000000000003</v>
      </c>
      <c r="G3471" s="16" t="e">
        <f>_xlfn.XLOOKUP(Tabuľka9[[#This Row],[položka]],#REF!,#REF!)</f>
        <v>#REF!</v>
      </c>
      <c r="H3471">
        <v>10</v>
      </c>
      <c r="I3471" s="15">
        <f>Tabuľka9[[#This Row],[Aktuálna cena v RZ s DPH]]*Tabuľka9[[#This Row],[Priemerný odber za mesiac]]</f>
        <v>42.35</v>
      </c>
      <c r="J3471">
        <v>60</v>
      </c>
      <c r="K3471" s="17" t="e">
        <f>Tabuľka9[[#This Row],[Cena za MJ s DPH]]*Tabuľka9[[#This Row],[Predpokladaný odber počas 6 mesiacov]]</f>
        <v>#REF!</v>
      </c>
      <c r="L3471" s="1">
        <v>37827464</v>
      </c>
      <c r="M3471" t="e">
        <f>_xlfn.XLOOKUP(Tabuľka9[[#This Row],[IČO]],#REF!,#REF!)</f>
        <v>#REF!</v>
      </c>
      <c r="N3471" t="e">
        <f>_xlfn.XLOOKUP(Tabuľka9[[#This Row],[IČO]],#REF!,#REF!)</f>
        <v>#REF!</v>
      </c>
    </row>
    <row r="3472" spans="1:14" hidden="1" x14ac:dyDescent="0.35">
      <c r="A3472" t="s">
        <v>84</v>
      </c>
      <c r="B3472" t="s">
        <v>87</v>
      </c>
      <c r="C3472" t="s">
        <v>13</v>
      </c>
      <c r="D3472" s="9">
        <v>3.8</v>
      </c>
      <c r="E3472" s="10">
        <f>IF(COUNTIF(cis_DPH!$B$2:$B$84,B3472)&gt;0,D3472*1.1,IF(COUNTIF(cis_DPH!$B$85:$B$171,B3472)&gt;0,D3472*1.2,"chyba"))</f>
        <v>4.18</v>
      </c>
      <c r="G3472" s="16" t="e">
        <f>_xlfn.XLOOKUP(Tabuľka9[[#This Row],[položka]],#REF!,#REF!)</f>
        <v>#REF!</v>
      </c>
      <c r="H3472">
        <v>50</v>
      </c>
      <c r="I3472" s="15">
        <f>Tabuľka9[[#This Row],[Aktuálna cena v RZ s DPH]]*Tabuľka9[[#This Row],[Priemerný odber za mesiac]]</f>
        <v>209</v>
      </c>
      <c r="J3472">
        <v>300</v>
      </c>
      <c r="K3472" s="17" t="e">
        <f>Tabuľka9[[#This Row],[Cena za MJ s DPH]]*Tabuľka9[[#This Row],[Predpokladaný odber počas 6 mesiacov]]</f>
        <v>#REF!</v>
      </c>
      <c r="L3472" s="1">
        <v>37827464</v>
      </c>
      <c r="M3472" t="e">
        <f>_xlfn.XLOOKUP(Tabuľka9[[#This Row],[IČO]],#REF!,#REF!)</f>
        <v>#REF!</v>
      </c>
      <c r="N3472" t="e">
        <f>_xlfn.XLOOKUP(Tabuľka9[[#This Row],[IČO]],#REF!,#REF!)</f>
        <v>#REF!</v>
      </c>
    </row>
    <row r="3473" spans="1:14" hidden="1" x14ac:dyDescent="0.35">
      <c r="A3473" t="s">
        <v>84</v>
      </c>
      <c r="B3473" t="s">
        <v>88</v>
      </c>
      <c r="C3473" t="s">
        <v>13</v>
      </c>
      <c r="D3473" s="9">
        <v>3.5</v>
      </c>
      <c r="E3473" s="10">
        <f>IF(COUNTIF(cis_DPH!$B$2:$B$84,B3473)&gt;0,D3473*1.1,IF(COUNTIF(cis_DPH!$B$85:$B$171,B3473)&gt;0,D3473*1.2,"chyba"))</f>
        <v>3.8500000000000005</v>
      </c>
      <c r="G3473" s="16" t="e">
        <f>_xlfn.XLOOKUP(Tabuľka9[[#This Row],[položka]],#REF!,#REF!)</f>
        <v>#REF!</v>
      </c>
      <c r="H3473">
        <v>50</v>
      </c>
      <c r="I3473" s="15">
        <f>Tabuľka9[[#This Row],[Aktuálna cena v RZ s DPH]]*Tabuľka9[[#This Row],[Priemerný odber za mesiac]]</f>
        <v>192.50000000000003</v>
      </c>
      <c r="J3473">
        <v>300</v>
      </c>
      <c r="K3473" s="17" t="e">
        <f>Tabuľka9[[#This Row],[Cena za MJ s DPH]]*Tabuľka9[[#This Row],[Predpokladaný odber počas 6 mesiacov]]</f>
        <v>#REF!</v>
      </c>
      <c r="L3473" s="1">
        <v>37827464</v>
      </c>
      <c r="M3473" t="e">
        <f>_xlfn.XLOOKUP(Tabuľka9[[#This Row],[IČO]],#REF!,#REF!)</f>
        <v>#REF!</v>
      </c>
      <c r="N3473" t="e">
        <f>_xlfn.XLOOKUP(Tabuľka9[[#This Row],[IČO]],#REF!,#REF!)</f>
        <v>#REF!</v>
      </c>
    </row>
    <row r="3474" spans="1:14" hidden="1" x14ac:dyDescent="0.35">
      <c r="A3474" t="s">
        <v>84</v>
      </c>
      <c r="B3474" t="s">
        <v>89</v>
      </c>
      <c r="C3474" t="s">
        <v>13</v>
      </c>
      <c r="D3474" s="9">
        <v>3.6</v>
      </c>
      <c r="E3474" s="10">
        <f>IF(COUNTIF(cis_DPH!$B$2:$B$84,B3474)&gt;0,D3474*1.1,IF(COUNTIF(cis_DPH!$B$85:$B$171,B3474)&gt;0,D3474*1.2,"chyba"))</f>
        <v>3.9600000000000004</v>
      </c>
      <c r="G3474" s="16" t="e">
        <f>_xlfn.XLOOKUP(Tabuľka9[[#This Row],[položka]],#REF!,#REF!)</f>
        <v>#REF!</v>
      </c>
      <c r="I3474" s="15">
        <f>Tabuľka9[[#This Row],[Aktuálna cena v RZ s DPH]]*Tabuľka9[[#This Row],[Priemerný odber za mesiac]]</f>
        <v>0</v>
      </c>
      <c r="K3474" s="17" t="e">
        <f>Tabuľka9[[#This Row],[Cena za MJ s DPH]]*Tabuľka9[[#This Row],[Predpokladaný odber počas 6 mesiacov]]</f>
        <v>#REF!</v>
      </c>
      <c r="L3474" s="1">
        <v>37827464</v>
      </c>
      <c r="M3474" t="e">
        <f>_xlfn.XLOOKUP(Tabuľka9[[#This Row],[IČO]],#REF!,#REF!)</f>
        <v>#REF!</v>
      </c>
      <c r="N3474" t="e">
        <f>_xlfn.XLOOKUP(Tabuľka9[[#This Row],[IČO]],#REF!,#REF!)</f>
        <v>#REF!</v>
      </c>
    </row>
    <row r="3475" spans="1:14" hidden="1" x14ac:dyDescent="0.35">
      <c r="A3475" t="s">
        <v>84</v>
      </c>
      <c r="B3475" t="s">
        <v>90</v>
      </c>
      <c r="C3475" t="s">
        <v>13</v>
      </c>
      <c r="E3475" s="10">
        <f>IF(COUNTIF(cis_DPH!$B$2:$B$84,B3475)&gt;0,D3475*1.1,IF(COUNTIF(cis_DPH!$B$85:$B$171,B3475)&gt;0,D3475*1.2,"chyba"))</f>
        <v>0</v>
      </c>
      <c r="G3475" s="16" t="e">
        <f>_xlfn.XLOOKUP(Tabuľka9[[#This Row],[položka]],#REF!,#REF!)</f>
        <v>#REF!</v>
      </c>
      <c r="I3475" s="15">
        <f>Tabuľka9[[#This Row],[Aktuálna cena v RZ s DPH]]*Tabuľka9[[#This Row],[Priemerný odber za mesiac]]</f>
        <v>0</v>
      </c>
      <c r="K3475" s="17" t="e">
        <f>Tabuľka9[[#This Row],[Cena za MJ s DPH]]*Tabuľka9[[#This Row],[Predpokladaný odber počas 6 mesiacov]]</f>
        <v>#REF!</v>
      </c>
      <c r="L3475" s="1">
        <v>37827464</v>
      </c>
      <c r="M3475" t="e">
        <f>_xlfn.XLOOKUP(Tabuľka9[[#This Row],[IČO]],#REF!,#REF!)</f>
        <v>#REF!</v>
      </c>
      <c r="N3475" t="e">
        <f>_xlfn.XLOOKUP(Tabuľka9[[#This Row],[IČO]],#REF!,#REF!)</f>
        <v>#REF!</v>
      </c>
    </row>
    <row r="3476" spans="1:14" hidden="1" x14ac:dyDescent="0.35">
      <c r="A3476" t="s">
        <v>84</v>
      </c>
      <c r="B3476" t="s">
        <v>91</v>
      </c>
      <c r="C3476" t="s">
        <v>13</v>
      </c>
      <c r="D3476" s="9">
        <v>6.8</v>
      </c>
      <c r="E3476" s="10">
        <f>IF(COUNTIF(cis_DPH!$B$2:$B$84,B3476)&gt;0,D3476*1.1,IF(COUNTIF(cis_DPH!$B$85:$B$171,B3476)&gt;0,D3476*1.2,"chyba"))</f>
        <v>7.48</v>
      </c>
      <c r="G3476" s="16" t="e">
        <f>_xlfn.XLOOKUP(Tabuľka9[[#This Row],[položka]],#REF!,#REF!)</f>
        <v>#REF!</v>
      </c>
      <c r="I3476" s="15">
        <f>Tabuľka9[[#This Row],[Aktuálna cena v RZ s DPH]]*Tabuľka9[[#This Row],[Priemerný odber za mesiac]]</f>
        <v>0</v>
      </c>
      <c r="K3476" s="17" t="e">
        <f>Tabuľka9[[#This Row],[Cena za MJ s DPH]]*Tabuľka9[[#This Row],[Predpokladaný odber počas 6 mesiacov]]</f>
        <v>#REF!</v>
      </c>
      <c r="L3476" s="1">
        <v>37827464</v>
      </c>
      <c r="M3476" t="e">
        <f>_xlfn.XLOOKUP(Tabuľka9[[#This Row],[IČO]],#REF!,#REF!)</f>
        <v>#REF!</v>
      </c>
      <c r="N3476" t="e">
        <f>_xlfn.XLOOKUP(Tabuľka9[[#This Row],[IČO]],#REF!,#REF!)</f>
        <v>#REF!</v>
      </c>
    </row>
    <row r="3477" spans="1:14" hidden="1" x14ac:dyDescent="0.35">
      <c r="A3477" t="s">
        <v>84</v>
      </c>
      <c r="B3477" t="s">
        <v>92</v>
      </c>
      <c r="C3477" t="s">
        <v>13</v>
      </c>
      <c r="D3477" s="9">
        <v>4.2</v>
      </c>
      <c r="E3477" s="10">
        <f>IF(COUNTIF(cis_DPH!$B$2:$B$84,B3477)&gt;0,D3477*1.1,IF(COUNTIF(cis_DPH!$B$85:$B$171,B3477)&gt;0,D3477*1.2,"chyba"))</f>
        <v>4.620000000000001</v>
      </c>
      <c r="G3477" s="16" t="e">
        <f>_xlfn.XLOOKUP(Tabuľka9[[#This Row],[položka]],#REF!,#REF!)</f>
        <v>#REF!</v>
      </c>
      <c r="I3477" s="15">
        <f>Tabuľka9[[#This Row],[Aktuálna cena v RZ s DPH]]*Tabuľka9[[#This Row],[Priemerný odber za mesiac]]</f>
        <v>0</v>
      </c>
      <c r="K3477" s="17" t="e">
        <f>Tabuľka9[[#This Row],[Cena za MJ s DPH]]*Tabuľka9[[#This Row],[Predpokladaný odber počas 6 mesiacov]]</f>
        <v>#REF!</v>
      </c>
      <c r="L3477" s="1">
        <v>37827464</v>
      </c>
      <c r="M3477" t="e">
        <f>_xlfn.XLOOKUP(Tabuľka9[[#This Row],[IČO]],#REF!,#REF!)</f>
        <v>#REF!</v>
      </c>
      <c r="N3477" t="e">
        <f>_xlfn.XLOOKUP(Tabuľka9[[#This Row],[IČO]],#REF!,#REF!)</f>
        <v>#REF!</v>
      </c>
    </row>
    <row r="3478" spans="1:14" hidden="1" x14ac:dyDescent="0.35">
      <c r="A3478" t="s">
        <v>93</v>
      </c>
      <c r="B3478" t="s">
        <v>94</v>
      </c>
      <c r="C3478" t="s">
        <v>13</v>
      </c>
      <c r="D3478" s="9">
        <v>0.79</v>
      </c>
      <c r="E3478" s="10">
        <f>IF(COUNTIF(cis_DPH!$B$2:$B$84,B3478)&gt;0,D3478*1.1,IF(COUNTIF(cis_DPH!$B$85:$B$171,B3478)&gt;0,D3478*1.2,"chyba"))</f>
        <v>0.86900000000000011</v>
      </c>
      <c r="G3478" s="16" t="e">
        <f>_xlfn.XLOOKUP(Tabuľka9[[#This Row],[položka]],#REF!,#REF!)</f>
        <v>#REF!</v>
      </c>
      <c r="H3478">
        <v>200</v>
      </c>
      <c r="I3478" s="15">
        <f>Tabuľka9[[#This Row],[Aktuálna cena v RZ s DPH]]*Tabuľka9[[#This Row],[Priemerný odber za mesiac]]</f>
        <v>173.8</v>
      </c>
      <c r="J3478">
        <v>1400</v>
      </c>
      <c r="K3478" s="17" t="e">
        <f>Tabuľka9[[#This Row],[Cena za MJ s DPH]]*Tabuľka9[[#This Row],[Predpokladaný odber počas 6 mesiacov]]</f>
        <v>#REF!</v>
      </c>
      <c r="L3478" s="1">
        <v>37827464</v>
      </c>
      <c r="M3478" t="e">
        <f>_xlfn.XLOOKUP(Tabuľka9[[#This Row],[IČO]],#REF!,#REF!)</f>
        <v>#REF!</v>
      </c>
      <c r="N3478" t="e">
        <f>_xlfn.XLOOKUP(Tabuľka9[[#This Row],[IČO]],#REF!,#REF!)</f>
        <v>#REF!</v>
      </c>
    </row>
    <row r="3479" spans="1:14" hidden="1" x14ac:dyDescent="0.35">
      <c r="A3479" t="s">
        <v>95</v>
      </c>
      <c r="B3479" t="s">
        <v>96</v>
      </c>
      <c r="C3479" t="s">
        <v>13</v>
      </c>
      <c r="D3479" s="9">
        <v>2.91</v>
      </c>
      <c r="E3479" s="10">
        <f>IF(COUNTIF(cis_DPH!$B$2:$B$84,B3479)&gt;0,D3479*1.1,IF(COUNTIF(cis_DPH!$B$85:$B$171,B3479)&gt;0,D3479*1.2,"chyba"))</f>
        <v>3.2010000000000005</v>
      </c>
      <c r="G3479" s="16" t="e">
        <f>_xlfn.XLOOKUP(Tabuľka9[[#This Row],[položka]],#REF!,#REF!)</f>
        <v>#REF!</v>
      </c>
      <c r="H3479">
        <v>25</v>
      </c>
      <c r="I3479" s="15">
        <f>Tabuľka9[[#This Row],[Aktuálna cena v RZ s DPH]]*Tabuľka9[[#This Row],[Priemerný odber za mesiac]]</f>
        <v>80.025000000000006</v>
      </c>
      <c r="J3479">
        <v>175</v>
      </c>
      <c r="K3479" s="17" t="e">
        <f>Tabuľka9[[#This Row],[Cena za MJ s DPH]]*Tabuľka9[[#This Row],[Predpokladaný odber počas 6 mesiacov]]</f>
        <v>#REF!</v>
      </c>
      <c r="L3479" s="1">
        <v>37827464</v>
      </c>
      <c r="M3479" t="e">
        <f>_xlfn.XLOOKUP(Tabuľka9[[#This Row],[IČO]],#REF!,#REF!)</f>
        <v>#REF!</v>
      </c>
      <c r="N3479" t="e">
        <f>_xlfn.XLOOKUP(Tabuľka9[[#This Row],[IČO]],#REF!,#REF!)</f>
        <v>#REF!</v>
      </c>
    </row>
    <row r="3480" spans="1:14" hidden="1" x14ac:dyDescent="0.35">
      <c r="A3480" t="s">
        <v>95</v>
      </c>
      <c r="B3480" t="s">
        <v>97</v>
      </c>
      <c r="C3480" t="s">
        <v>13</v>
      </c>
      <c r="D3480" s="9">
        <v>2.13</v>
      </c>
      <c r="E3480" s="10">
        <f>IF(COUNTIF(cis_DPH!$B$2:$B$84,B3480)&gt;0,D3480*1.1,IF(COUNTIF(cis_DPH!$B$85:$B$171,B3480)&gt;0,D3480*1.2,"chyba"))</f>
        <v>2.343</v>
      </c>
      <c r="G3480" s="16" t="e">
        <f>_xlfn.XLOOKUP(Tabuľka9[[#This Row],[položka]],#REF!,#REF!)</f>
        <v>#REF!</v>
      </c>
      <c r="H3480">
        <v>5</v>
      </c>
      <c r="I3480" s="15">
        <f>Tabuľka9[[#This Row],[Aktuálna cena v RZ s DPH]]*Tabuľka9[[#This Row],[Priemerný odber za mesiac]]</f>
        <v>11.715</v>
      </c>
      <c r="J3480">
        <v>25</v>
      </c>
      <c r="K3480" s="17" t="e">
        <f>Tabuľka9[[#This Row],[Cena za MJ s DPH]]*Tabuľka9[[#This Row],[Predpokladaný odber počas 6 mesiacov]]</f>
        <v>#REF!</v>
      </c>
      <c r="L3480" s="1">
        <v>37827464</v>
      </c>
      <c r="M3480" t="e">
        <f>_xlfn.XLOOKUP(Tabuľka9[[#This Row],[IČO]],#REF!,#REF!)</f>
        <v>#REF!</v>
      </c>
      <c r="N3480" t="e">
        <f>_xlfn.XLOOKUP(Tabuľka9[[#This Row],[IČO]],#REF!,#REF!)</f>
        <v>#REF!</v>
      </c>
    </row>
    <row r="3481" spans="1:14" hidden="1" x14ac:dyDescent="0.35">
      <c r="A3481" t="s">
        <v>95</v>
      </c>
      <c r="B3481" t="s">
        <v>98</v>
      </c>
      <c r="C3481" t="s">
        <v>13</v>
      </c>
      <c r="D3481" s="9">
        <v>2.2799999999999998</v>
      </c>
      <c r="E3481" s="10">
        <f>IF(COUNTIF(cis_DPH!$B$2:$B$84,B3481)&gt;0,D3481*1.1,IF(COUNTIF(cis_DPH!$B$85:$B$171,B3481)&gt;0,D3481*1.2,"chyba"))</f>
        <v>2.508</v>
      </c>
      <c r="G3481" s="16" t="e">
        <f>_xlfn.XLOOKUP(Tabuľka9[[#This Row],[položka]],#REF!,#REF!)</f>
        <v>#REF!</v>
      </c>
      <c r="H3481">
        <v>7</v>
      </c>
      <c r="I3481" s="15">
        <f>Tabuľka9[[#This Row],[Aktuálna cena v RZ s DPH]]*Tabuľka9[[#This Row],[Priemerný odber za mesiac]]</f>
        <v>17.556000000000001</v>
      </c>
      <c r="J3481">
        <v>50</v>
      </c>
      <c r="K3481" s="17" t="e">
        <f>Tabuľka9[[#This Row],[Cena za MJ s DPH]]*Tabuľka9[[#This Row],[Predpokladaný odber počas 6 mesiacov]]</f>
        <v>#REF!</v>
      </c>
      <c r="L3481" s="1">
        <v>37827464</v>
      </c>
      <c r="M3481" t="e">
        <f>_xlfn.XLOOKUP(Tabuľka9[[#This Row],[IČO]],#REF!,#REF!)</f>
        <v>#REF!</v>
      </c>
      <c r="N3481" t="e">
        <f>_xlfn.XLOOKUP(Tabuľka9[[#This Row],[IČO]],#REF!,#REF!)</f>
        <v>#REF!</v>
      </c>
    </row>
    <row r="3482" spans="1:14" hidden="1" x14ac:dyDescent="0.35">
      <c r="A3482" t="s">
        <v>95</v>
      </c>
      <c r="B3482" t="s">
        <v>99</v>
      </c>
      <c r="C3482" t="s">
        <v>13</v>
      </c>
      <c r="D3482" s="9">
        <v>2.91</v>
      </c>
      <c r="E3482" s="10">
        <f>IF(COUNTIF(cis_DPH!$B$2:$B$84,B3482)&gt;0,D3482*1.1,IF(COUNTIF(cis_DPH!$B$85:$B$171,B3482)&gt;0,D3482*1.2,"chyba"))</f>
        <v>3.2010000000000005</v>
      </c>
      <c r="G3482" s="16" t="e">
        <f>_xlfn.XLOOKUP(Tabuľka9[[#This Row],[položka]],#REF!,#REF!)</f>
        <v>#REF!</v>
      </c>
      <c r="H3482">
        <v>7</v>
      </c>
      <c r="I3482" s="15">
        <f>Tabuľka9[[#This Row],[Aktuálna cena v RZ s DPH]]*Tabuľka9[[#This Row],[Priemerný odber za mesiac]]</f>
        <v>22.407000000000004</v>
      </c>
      <c r="J3482">
        <v>50</v>
      </c>
      <c r="K3482" s="17" t="e">
        <f>Tabuľka9[[#This Row],[Cena za MJ s DPH]]*Tabuľka9[[#This Row],[Predpokladaný odber počas 6 mesiacov]]</f>
        <v>#REF!</v>
      </c>
      <c r="L3482" s="1">
        <v>37827464</v>
      </c>
      <c r="M3482" t="e">
        <f>_xlfn.XLOOKUP(Tabuľka9[[#This Row],[IČO]],#REF!,#REF!)</f>
        <v>#REF!</v>
      </c>
      <c r="N3482" t="e">
        <f>_xlfn.XLOOKUP(Tabuľka9[[#This Row],[IČO]],#REF!,#REF!)</f>
        <v>#REF!</v>
      </c>
    </row>
    <row r="3483" spans="1:14" hidden="1" x14ac:dyDescent="0.35">
      <c r="A3483" t="s">
        <v>95</v>
      </c>
      <c r="B3483" t="s">
        <v>100</v>
      </c>
      <c r="C3483" t="s">
        <v>13</v>
      </c>
      <c r="D3483" s="9">
        <v>2.91</v>
      </c>
      <c r="E3483" s="10">
        <f>IF(COUNTIF(cis_DPH!$B$2:$B$84,B3483)&gt;0,D3483*1.1,IF(COUNTIF(cis_DPH!$B$85:$B$171,B3483)&gt;0,D3483*1.2,"chyba"))</f>
        <v>3.2010000000000005</v>
      </c>
      <c r="G3483" s="16" t="e">
        <f>_xlfn.XLOOKUP(Tabuľka9[[#This Row],[položka]],#REF!,#REF!)</f>
        <v>#REF!</v>
      </c>
      <c r="H3483">
        <v>25</v>
      </c>
      <c r="I3483" s="15">
        <f>Tabuľka9[[#This Row],[Aktuálna cena v RZ s DPH]]*Tabuľka9[[#This Row],[Priemerný odber za mesiac]]</f>
        <v>80.025000000000006</v>
      </c>
      <c r="J3483">
        <v>175</v>
      </c>
      <c r="K3483" s="17" t="e">
        <f>Tabuľka9[[#This Row],[Cena za MJ s DPH]]*Tabuľka9[[#This Row],[Predpokladaný odber počas 6 mesiacov]]</f>
        <v>#REF!</v>
      </c>
      <c r="L3483" s="1">
        <v>37827464</v>
      </c>
      <c r="M3483" t="e">
        <f>_xlfn.XLOOKUP(Tabuľka9[[#This Row],[IČO]],#REF!,#REF!)</f>
        <v>#REF!</v>
      </c>
      <c r="N3483" t="e">
        <f>_xlfn.XLOOKUP(Tabuľka9[[#This Row],[IČO]],#REF!,#REF!)</f>
        <v>#REF!</v>
      </c>
    </row>
    <row r="3484" spans="1:14" hidden="1" x14ac:dyDescent="0.35">
      <c r="A3484" t="s">
        <v>95</v>
      </c>
      <c r="B3484" t="s">
        <v>101</v>
      </c>
      <c r="C3484" t="s">
        <v>13</v>
      </c>
      <c r="D3484" s="9">
        <v>2.2799999999999998</v>
      </c>
      <c r="E3484" s="10">
        <f>IF(COUNTIF(cis_DPH!$B$2:$B$84,B3484)&gt;0,D3484*1.1,IF(COUNTIF(cis_DPH!$B$85:$B$171,B3484)&gt;0,D3484*1.2,"chyba"))</f>
        <v>2.508</v>
      </c>
      <c r="G3484" s="16" t="e">
        <f>_xlfn.XLOOKUP(Tabuľka9[[#This Row],[položka]],#REF!,#REF!)</f>
        <v>#REF!</v>
      </c>
      <c r="H3484">
        <v>7</v>
      </c>
      <c r="I3484" s="15">
        <f>Tabuľka9[[#This Row],[Aktuálna cena v RZ s DPH]]*Tabuľka9[[#This Row],[Priemerný odber za mesiac]]</f>
        <v>17.556000000000001</v>
      </c>
      <c r="J3484">
        <v>50</v>
      </c>
      <c r="K3484" s="17" t="e">
        <f>Tabuľka9[[#This Row],[Cena za MJ s DPH]]*Tabuľka9[[#This Row],[Predpokladaný odber počas 6 mesiacov]]</f>
        <v>#REF!</v>
      </c>
      <c r="L3484" s="1">
        <v>37827464</v>
      </c>
      <c r="M3484" t="e">
        <f>_xlfn.XLOOKUP(Tabuľka9[[#This Row],[IČO]],#REF!,#REF!)</f>
        <v>#REF!</v>
      </c>
      <c r="N3484" t="e">
        <f>_xlfn.XLOOKUP(Tabuľka9[[#This Row],[IČO]],#REF!,#REF!)</f>
        <v>#REF!</v>
      </c>
    </row>
    <row r="3485" spans="1:14" hidden="1" x14ac:dyDescent="0.35">
      <c r="A3485" t="s">
        <v>95</v>
      </c>
      <c r="B3485" t="s">
        <v>102</v>
      </c>
      <c r="C3485" t="s">
        <v>48</v>
      </c>
      <c r="D3485" s="9">
        <v>1.1399999999999999</v>
      </c>
      <c r="E3485" s="10">
        <f>IF(COUNTIF(cis_DPH!$B$2:$B$84,B3485)&gt;0,D3485*1.1,IF(COUNTIF(cis_DPH!$B$85:$B$171,B3485)&gt;0,D3485*1.2,"chyba"))</f>
        <v>1.254</v>
      </c>
      <c r="G3485" s="16" t="e">
        <f>_xlfn.XLOOKUP(Tabuľka9[[#This Row],[položka]],#REF!,#REF!)</f>
        <v>#REF!</v>
      </c>
      <c r="H3485">
        <v>20</v>
      </c>
      <c r="I3485" s="15">
        <f>Tabuľka9[[#This Row],[Aktuálna cena v RZ s DPH]]*Tabuľka9[[#This Row],[Priemerný odber za mesiac]]</f>
        <v>25.08</v>
      </c>
      <c r="J3485">
        <v>150</v>
      </c>
      <c r="K3485" s="17" t="e">
        <f>Tabuľka9[[#This Row],[Cena za MJ s DPH]]*Tabuľka9[[#This Row],[Predpokladaný odber počas 6 mesiacov]]</f>
        <v>#REF!</v>
      </c>
      <c r="L3485" s="1">
        <v>37827464</v>
      </c>
      <c r="M3485" t="e">
        <f>_xlfn.XLOOKUP(Tabuľka9[[#This Row],[IČO]],#REF!,#REF!)</f>
        <v>#REF!</v>
      </c>
      <c r="N3485" t="e">
        <f>_xlfn.XLOOKUP(Tabuľka9[[#This Row],[IČO]],#REF!,#REF!)</f>
        <v>#REF!</v>
      </c>
    </row>
    <row r="3486" spans="1:14" hidden="1" x14ac:dyDescent="0.35">
      <c r="A3486" t="s">
        <v>95</v>
      </c>
      <c r="B3486" t="s">
        <v>103</v>
      </c>
      <c r="C3486" t="s">
        <v>13</v>
      </c>
      <c r="D3486" s="9">
        <v>2.95</v>
      </c>
      <c r="E3486" s="10">
        <f>IF(COUNTIF(cis_DPH!$B$2:$B$84,B3486)&gt;0,D3486*1.1,IF(COUNTIF(cis_DPH!$B$85:$B$171,B3486)&gt;0,D3486*1.2,"chyba"))</f>
        <v>3.2450000000000006</v>
      </c>
      <c r="G3486" s="16" t="e">
        <f>_xlfn.XLOOKUP(Tabuľka9[[#This Row],[položka]],#REF!,#REF!)</f>
        <v>#REF!</v>
      </c>
      <c r="H3486">
        <v>5</v>
      </c>
      <c r="I3486" s="15">
        <f>Tabuľka9[[#This Row],[Aktuálna cena v RZ s DPH]]*Tabuľka9[[#This Row],[Priemerný odber za mesiac]]</f>
        <v>16.225000000000001</v>
      </c>
      <c r="J3486">
        <v>20</v>
      </c>
      <c r="K3486" s="17" t="e">
        <f>Tabuľka9[[#This Row],[Cena za MJ s DPH]]*Tabuľka9[[#This Row],[Predpokladaný odber počas 6 mesiacov]]</f>
        <v>#REF!</v>
      </c>
      <c r="L3486" s="1">
        <v>37827464</v>
      </c>
      <c r="M3486" t="e">
        <f>_xlfn.XLOOKUP(Tabuľka9[[#This Row],[IČO]],#REF!,#REF!)</f>
        <v>#REF!</v>
      </c>
      <c r="N3486" t="e">
        <f>_xlfn.XLOOKUP(Tabuľka9[[#This Row],[IČO]],#REF!,#REF!)</f>
        <v>#REF!</v>
      </c>
    </row>
    <row r="3487" spans="1:14" hidden="1" x14ac:dyDescent="0.35">
      <c r="A3487" t="s">
        <v>95</v>
      </c>
      <c r="B3487" t="s">
        <v>104</v>
      </c>
      <c r="C3487" t="s">
        <v>48</v>
      </c>
      <c r="D3487" s="9">
        <v>1.61</v>
      </c>
      <c r="E3487" s="10">
        <f>IF(COUNTIF(cis_DPH!$B$2:$B$84,B3487)&gt;0,D3487*1.1,IF(COUNTIF(cis_DPH!$B$85:$B$171,B3487)&gt;0,D3487*1.2,"chyba"))</f>
        <v>1.7710000000000004</v>
      </c>
      <c r="G3487" s="16" t="e">
        <f>_xlfn.XLOOKUP(Tabuľka9[[#This Row],[položka]],#REF!,#REF!)</f>
        <v>#REF!</v>
      </c>
      <c r="H3487">
        <v>5</v>
      </c>
      <c r="I3487" s="15">
        <f>Tabuľka9[[#This Row],[Aktuálna cena v RZ s DPH]]*Tabuľka9[[#This Row],[Priemerný odber za mesiac]]</f>
        <v>8.8550000000000022</v>
      </c>
      <c r="J3487">
        <v>20</v>
      </c>
      <c r="K3487" s="17" t="e">
        <f>Tabuľka9[[#This Row],[Cena za MJ s DPH]]*Tabuľka9[[#This Row],[Predpokladaný odber počas 6 mesiacov]]</f>
        <v>#REF!</v>
      </c>
      <c r="L3487" s="1">
        <v>37827464</v>
      </c>
      <c r="M3487" t="e">
        <f>_xlfn.XLOOKUP(Tabuľka9[[#This Row],[IČO]],#REF!,#REF!)</f>
        <v>#REF!</v>
      </c>
      <c r="N3487" t="e">
        <f>_xlfn.XLOOKUP(Tabuľka9[[#This Row],[IČO]],#REF!,#REF!)</f>
        <v>#REF!</v>
      </c>
    </row>
    <row r="3488" spans="1:14" hidden="1" x14ac:dyDescent="0.35">
      <c r="A3488" t="s">
        <v>95</v>
      </c>
      <c r="B3488" t="s">
        <v>105</v>
      </c>
      <c r="C3488" t="s">
        <v>13</v>
      </c>
      <c r="D3488" s="9">
        <v>9</v>
      </c>
      <c r="E3488" s="10">
        <f>IF(COUNTIF(cis_DPH!$B$2:$B$84,B3488)&gt;0,D3488*1.1,IF(COUNTIF(cis_DPH!$B$85:$B$171,B3488)&gt;0,D3488*1.2,"chyba"))</f>
        <v>9.9</v>
      </c>
      <c r="G3488" s="16" t="e">
        <f>_xlfn.XLOOKUP(Tabuľka9[[#This Row],[položka]],#REF!,#REF!)</f>
        <v>#REF!</v>
      </c>
      <c r="H3488">
        <v>4</v>
      </c>
      <c r="I3488" s="15">
        <f>Tabuľka9[[#This Row],[Aktuálna cena v RZ s DPH]]*Tabuľka9[[#This Row],[Priemerný odber za mesiac]]</f>
        <v>39.6</v>
      </c>
      <c r="J3488">
        <v>30</v>
      </c>
      <c r="K3488" s="17" t="e">
        <f>Tabuľka9[[#This Row],[Cena za MJ s DPH]]*Tabuľka9[[#This Row],[Predpokladaný odber počas 6 mesiacov]]</f>
        <v>#REF!</v>
      </c>
      <c r="L3488" s="1">
        <v>37827464</v>
      </c>
      <c r="M3488" t="e">
        <f>_xlfn.XLOOKUP(Tabuľka9[[#This Row],[IČO]],#REF!,#REF!)</f>
        <v>#REF!</v>
      </c>
      <c r="N3488" t="e">
        <f>_xlfn.XLOOKUP(Tabuľka9[[#This Row],[IČO]],#REF!,#REF!)</f>
        <v>#REF!</v>
      </c>
    </row>
    <row r="3489" spans="1:14" hidden="1" x14ac:dyDescent="0.35">
      <c r="A3489" t="s">
        <v>95</v>
      </c>
      <c r="B3489" t="s">
        <v>106</v>
      </c>
      <c r="C3489" t="s">
        <v>13</v>
      </c>
      <c r="D3489" s="9">
        <v>8.5</v>
      </c>
      <c r="E3489" s="10">
        <f>IF(COUNTIF(cis_DPH!$B$2:$B$84,B3489)&gt;0,D3489*1.1,IF(COUNTIF(cis_DPH!$B$85:$B$171,B3489)&gt;0,D3489*1.2,"chyba"))</f>
        <v>9.3500000000000014</v>
      </c>
      <c r="G3489" s="16" t="e">
        <f>_xlfn.XLOOKUP(Tabuľka9[[#This Row],[položka]],#REF!,#REF!)</f>
        <v>#REF!</v>
      </c>
      <c r="H3489">
        <v>4</v>
      </c>
      <c r="I3489" s="15">
        <f>Tabuľka9[[#This Row],[Aktuálna cena v RZ s DPH]]*Tabuľka9[[#This Row],[Priemerný odber za mesiac]]</f>
        <v>37.400000000000006</v>
      </c>
      <c r="J3489">
        <v>30</v>
      </c>
      <c r="K3489" s="17" t="e">
        <f>Tabuľka9[[#This Row],[Cena za MJ s DPH]]*Tabuľka9[[#This Row],[Predpokladaný odber počas 6 mesiacov]]</f>
        <v>#REF!</v>
      </c>
      <c r="L3489" s="1">
        <v>37827464</v>
      </c>
      <c r="M3489" t="e">
        <f>_xlfn.XLOOKUP(Tabuľka9[[#This Row],[IČO]],#REF!,#REF!)</f>
        <v>#REF!</v>
      </c>
      <c r="N3489" t="e">
        <f>_xlfn.XLOOKUP(Tabuľka9[[#This Row],[IČO]],#REF!,#REF!)</f>
        <v>#REF!</v>
      </c>
    </row>
    <row r="3490" spans="1:14" hidden="1" x14ac:dyDescent="0.35">
      <c r="A3490" t="s">
        <v>93</v>
      </c>
      <c r="B3490" t="s">
        <v>107</v>
      </c>
      <c r="C3490" t="s">
        <v>48</v>
      </c>
      <c r="E3490" s="10">
        <f>IF(COUNTIF(cis_DPH!$B$2:$B$84,B3490)&gt;0,D3490*1.1,IF(COUNTIF(cis_DPH!$B$85:$B$171,B3490)&gt;0,D3490*1.2,"chyba"))</f>
        <v>0</v>
      </c>
      <c r="G3490" s="16" t="e">
        <f>_xlfn.XLOOKUP(Tabuľka9[[#This Row],[položka]],#REF!,#REF!)</f>
        <v>#REF!</v>
      </c>
      <c r="I3490" s="15">
        <f>Tabuľka9[[#This Row],[Aktuálna cena v RZ s DPH]]*Tabuľka9[[#This Row],[Priemerný odber za mesiac]]</f>
        <v>0</v>
      </c>
      <c r="K3490" s="17" t="e">
        <f>Tabuľka9[[#This Row],[Cena za MJ s DPH]]*Tabuľka9[[#This Row],[Predpokladaný odber počas 6 mesiacov]]</f>
        <v>#REF!</v>
      </c>
      <c r="L3490" s="1">
        <v>37827464</v>
      </c>
      <c r="M3490" t="e">
        <f>_xlfn.XLOOKUP(Tabuľka9[[#This Row],[IČO]],#REF!,#REF!)</f>
        <v>#REF!</v>
      </c>
      <c r="N3490" t="e">
        <f>_xlfn.XLOOKUP(Tabuľka9[[#This Row],[IČO]],#REF!,#REF!)</f>
        <v>#REF!</v>
      </c>
    </row>
    <row r="3491" spans="1:14" hidden="1" x14ac:dyDescent="0.35">
      <c r="A3491" t="s">
        <v>95</v>
      </c>
      <c r="B3491" t="s">
        <v>108</v>
      </c>
      <c r="C3491" t="s">
        <v>13</v>
      </c>
      <c r="D3491" s="9">
        <v>8.5</v>
      </c>
      <c r="E3491" s="10">
        <f>IF(COUNTIF(cis_DPH!$B$2:$B$84,B3491)&gt;0,D3491*1.1,IF(COUNTIF(cis_DPH!$B$85:$B$171,B3491)&gt;0,D3491*1.2,"chyba"))</f>
        <v>10.199999999999999</v>
      </c>
      <c r="G3491" s="16" t="e">
        <f>_xlfn.XLOOKUP(Tabuľka9[[#This Row],[položka]],#REF!,#REF!)</f>
        <v>#REF!</v>
      </c>
      <c r="H3491">
        <v>4</v>
      </c>
      <c r="I3491" s="15">
        <f>Tabuľka9[[#This Row],[Aktuálna cena v RZ s DPH]]*Tabuľka9[[#This Row],[Priemerný odber za mesiac]]</f>
        <v>40.799999999999997</v>
      </c>
      <c r="J3491">
        <v>30</v>
      </c>
      <c r="K3491" s="17" t="e">
        <f>Tabuľka9[[#This Row],[Cena za MJ s DPH]]*Tabuľka9[[#This Row],[Predpokladaný odber počas 6 mesiacov]]</f>
        <v>#REF!</v>
      </c>
      <c r="L3491" s="1">
        <v>37827464</v>
      </c>
      <c r="M3491" t="e">
        <f>_xlfn.XLOOKUP(Tabuľka9[[#This Row],[IČO]],#REF!,#REF!)</f>
        <v>#REF!</v>
      </c>
      <c r="N3491" t="e">
        <f>_xlfn.XLOOKUP(Tabuľka9[[#This Row],[IČO]],#REF!,#REF!)</f>
        <v>#REF!</v>
      </c>
    </row>
    <row r="3492" spans="1:14" hidden="1" x14ac:dyDescent="0.35">
      <c r="A3492" t="s">
        <v>95</v>
      </c>
      <c r="B3492" t="s">
        <v>109</v>
      </c>
      <c r="C3492" t="s">
        <v>13</v>
      </c>
      <c r="D3492" s="9">
        <v>8</v>
      </c>
      <c r="E3492" s="10">
        <f>IF(COUNTIF(cis_DPH!$B$2:$B$84,B3492)&gt;0,D3492*1.1,IF(COUNTIF(cis_DPH!$B$85:$B$171,B3492)&gt;0,D3492*1.2,"chyba"))</f>
        <v>9.6</v>
      </c>
      <c r="G3492" s="16" t="e">
        <f>_xlfn.XLOOKUP(Tabuľka9[[#This Row],[položka]],#REF!,#REF!)</f>
        <v>#REF!</v>
      </c>
      <c r="H3492">
        <v>4</v>
      </c>
      <c r="I3492" s="15">
        <f>Tabuľka9[[#This Row],[Aktuálna cena v RZ s DPH]]*Tabuľka9[[#This Row],[Priemerný odber za mesiac]]</f>
        <v>38.4</v>
      </c>
      <c r="J3492">
        <v>30</v>
      </c>
      <c r="K3492" s="17" t="e">
        <f>Tabuľka9[[#This Row],[Cena za MJ s DPH]]*Tabuľka9[[#This Row],[Predpokladaný odber počas 6 mesiacov]]</f>
        <v>#REF!</v>
      </c>
      <c r="L3492" s="1">
        <v>37827464</v>
      </c>
      <c r="M3492" t="e">
        <f>_xlfn.XLOOKUP(Tabuľka9[[#This Row],[IČO]],#REF!,#REF!)</f>
        <v>#REF!</v>
      </c>
      <c r="N3492" t="e">
        <f>_xlfn.XLOOKUP(Tabuľka9[[#This Row],[IČO]],#REF!,#REF!)</f>
        <v>#REF!</v>
      </c>
    </row>
    <row r="3493" spans="1:14" hidden="1" x14ac:dyDescent="0.35">
      <c r="A3493" t="s">
        <v>95</v>
      </c>
      <c r="B3493" t="s">
        <v>110</v>
      </c>
      <c r="C3493" t="s">
        <v>13</v>
      </c>
      <c r="D3493" s="9">
        <v>1.45</v>
      </c>
      <c r="E3493" s="10">
        <f>IF(COUNTIF(cis_DPH!$B$2:$B$84,B3493)&gt;0,D3493*1.1,IF(COUNTIF(cis_DPH!$B$85:$B$171,B3493)&gt;0,D3493*1.2,"chyba"))</f>
        <v>1.595</v>
      </c>
      <c r="G3493" s="16" t="e">
        <f>_xlfn.XLOOKUP(Tabuľka9[[#This Row],[položka]],#REF!,#REF!)</f>
        <v>#REF!</v>
      </c>
      <c r="H3493">
        <v>10</v>
      </c>
      <c r="I3493" s="15">
        <f>Tabuľka9[[#This Row],[Aktuálna cena v RZ s DPH]]*Tabuľka9[[#This Row],[Priemerný odber za mesiac]]</f>
        <v>15.95</v>
      </c>
      <c r="J3493">
        <v>100</v>
      </c>
      <c r="K3493" s="17" t="e">
        <f>Tabuľka9[[#This Row],[Cena za MJ s DPH]]*Tabuľka9[[#This Row],[Predpokladaný odber počas 6 mesiacov]]</f>
        <v>#REF!</v>
      </c>
      <c r="L3493" s="1">
        <v>37827464</v>
      </c>
      <c r="M3493" t="e">
        <f>_xlfn.XLOOKUP(Tabuľka9[[#This Row],[IČO]],#REF!,#REF!)</f>
        <v>#REF!</v>
      </c>
      <c r="N3493" t="e">
        <f>_xlfn.XLOOKUP(Tabuľka9[[#This Row],[IČO]],#REF!,#REF!)</f>
        <v>#REF!</v>
      </c>
    </row>
    <row r="3494" spans="1:14" hidden="1" x14ac:dyDescent="0.35">
      <c r="A3494" t="s">
        <v>95</v>
      </c>
      <c r="B3494" t="s">
        <v>111</v>
      </c>
      <c r="C3494" t="s">
        <v>13</v>
      </c>
      <c r="D3494" s="9">
        <v>8.8000000000000007</v>
      </c>
      <c r="E3494" s="10">
        <f>IF(COUNTIF(cis_DPH!$B$2:$B$84,B3494)&gt;0,D3494*1.1,IF(COUNTIF(cis_DPH!$B$85:$B$171,B3494)&gt;0,D3494*1.2,"chyba"))</f>
        <v>9.6800000000000015</v>
      </c>
      <c r="G3494" s="16" t="e">
        <f>_xlfn.XLOOKUP(Tabuľka9[[#This Row],[položka]],#REF!,#REF!)</f>
        <v>#REF!</v>
      </c>
      <c r="H3494">
        <v>10</v>
      </c>
      <c r="I3494" s="15">
        <f>Tabuľka9[[#This Row],[Aktuálna cena v RZ s DPH]]*Tabuľka9[[#This Row],[Priemerný odber za mesiac]]</f>
        <v>96.800000000000011</v>
      </c>
      <c r="J3494">
        <v>100</v>
      </c>
      <c r="K3494" s="17" t="e">
        <f>Tabuľka9[[#This Row],[Cena za MJ s DPH]]*Tabuľka9[[#This Row],[Predpokladaný odber počas 6 mesiacov]]</f>
        <v>#REF!</v>
      </c>
      <c r="L3494" s="1">
        <v>37827464</v>
      </c>
      <c r="M3494" t="e">
        <f>_xlfn.XLOOKUP(Tabuľka9[[#This Row],[IČO]],#REF!,#REF!)</f>
        <v>#REF!</v>
      </c>
      <c r="N3494" t="e">
        <f>_xlfn.XLOOKUP(Tabuľka9[[#This Row],[IČO]],#REF!,#REF!)</f>
        <v>#REF!</v>
      </c>
    </row>
    <row r="3495" spans="1:14" hidden="1" x14ac:dyDescent="0.35">
      <c r="A3495" t="s">
        <v>95</v>
      </c>
      <c r="B3495" t="s">
        <v>112</v>
      </c>
      <c r="C3495" t="s">
        <v>48</v>
      </c>
      <c r="D3495" s="9">
        <v>9</v>
      </c>
      <c r="E3495" s="10">
        <f>IF(COUNTIF(cis_DPH!$B$2:$B$84,B3495)&gt;0,D3495*1.1,IF(COUNTIF(cis_DPH!$B$85:$B$171,B3495)&gt;0,D3495*1.2,"chyba"))</f>
        <v>9.9</v>
      </c>
      <c r="G3495" s="16" t="e">
        <f>_xlfn.XLOOKUP(Tabuľka9[[#This Row],[položka]],#REF!,#REF!)</f>
        <v>#REF!</v>
      </c>
      <c r="H3495">
        <v>20</v>
      </c>
      <c r="I3495" s="15">
        <f>Tabuľka9[[#This Row],[Aktuálna cena v RZ s DPH]]*Tabuľka9[[#This Row],[Priemerný odber za mesiac]]</f>
        <v>198</v>
      </c>
      <c r="J3495">
        <v>150</v>
      </c>
      <c r="K3495" s="17" t="e">
        <f>Tabuľka9[[#This Row],[Cena za MJ s DPH]]*Tabuľka9[[#This Row],[Predpokladaný odber počas 6 mesiacov]]</f>
        <v>#REF!</v>
      </c>
      <c r="L3495" s="1">
        <v>37827464</v>
      </c>
      <c r="M3495" t="e">
        <f>_xlfn.XLOOKUP(Tabuľka9[[#This Row],[IČO]],#REF!,#REF!)</f>
        <v>#REF!</v>
      </c>
      <c r="N3495" t="e">
        <f>_xlfn.XLOOKUP(Tabuľka9[[#This Row],[IČO]],#REF!,#REF!)</f>
        <v>#REF!</v>
      </c>
    </row>
    <row r="3496" spans="1:14" hidden="1" x14ac:dyDescent="0.35">
      <c r="A3496" t="s">
        <v>95</v>
      </c>
      <c r="B3496" t="s">
        <v>113</v>
      </c>
      <c r="C3496" t="s">
        <v>13</v>
      </c>
      <c r="D3496" s="9">
        <v>10</v>
      </c>
      <c r="E3496" s="10">
        <f>IF(COUNTIF(cis_DPH!$B$2:$B$84,B3496)&gt;0,D3496*1.1,IF(COUNTIF(cis_DPH!$B$85:$B$171,B3496)&gt;0,D3496*1.2,"chyba"))</f>
        <v>11</v>
      </c>
      <c r="G3496" s="16" t="e">
        <f>_xlfn.XLOOKUP(Tabuľka9[[#This Row],[položka]],#REF!,#REF!)</f>
        <v>#REF!</v>
      </c>
      <c r="H3496">
        <v>10</v>
      </c>
      <c r="I3496" s="15">
        <f>Tabuľka9[[#This Row],[Aktuálna cena v RZ s DPH]]*Tabuľka9[[#This Row],[Priemerný odber za mesiac]]</f>
        <v>110</v>
      </c>
      <c r="J3496">
        <v>70</v>
      </c>
      <c r="K3496" s="17" t="e">
        <f>Tabuľka9[[#This Row],[Cena za MJ s DPH]]*Tabuľka9[[#This Row],[Predpokladaný odber počas 6 mesiacov]]</f>
        <v>#REF!</v>
      </c>
      <c r="L3496" s="1">
        <v>37827464</v>
      </c>
      <c r="M3496" t="e">
        <f>_xlfn.XLOOKUP(Tabuľka9[[#This Row],[IČO]],#REF!,#REF!)</f>
        <v>#REF!</v>
      </c>
      <c r="N3496" t="e">
        <f>_xlfn.XLOOKUP(Tabuľka9[[#This Row],[IČO]],#REF!,#REF!)</f>
        <v>#REF!</v>
      </c>
    </row>
    <row r="3497" spans="1:14" hidden="1" x14ac:dyDescent="0.35">
      <c r="A3497" t="s">
        <v>95</v>
      </c>
      <c r="B3497" t="s">
        <v>114</v>
      </c>
      <c r="C3497" t="s">
        <v>13</v>
      </c>
      <c r="D3497" s="9">
        <v>10</v>
      </c>
      <c r="E3497" s="10">
        <f>IF(COUNTIF(cis_DPH!$B$2:$B$84,B3497)&gt;0,D3497*1.1,IF(COUNTIF(cis_DPH!$B$85:$B$171,B3497)&gt;0,D3497*1.2,"chyba"))</f>
        <v>11</v>
      </c>
      <c r="G3497" s="16" t="e">
        <f>_xlfn.XLOOKUP(Tabuľka9[[#This Row],[položka]],#REF!,#REF!)</f>
        <v>#REF!</v>
      </c>
      <c r="H3497">
        <v>20</v>
      </c>
      <c r="I3497" s="15">
        <f>Tabuľka9[[#This Row],[Aktuálna cena v RZ s DPH]]*Tabuľka9[[#This Row],[Priemerný odber za mesiac]]</f>
        <v>220</v>
      </c>
      <c r="J3497">
        <v>150</v>
      </c>
      <c r="K3497" s="17" t="e">
        <f>Tabuľka9[[#This Row],[Cena za MJ s DPH]]*Tabuľka9[[#This Row],[Predpokladaný odber počas 6 mesiacov]]</f>
        <v>#REF!</v>
      </c>
      <c r="L3497" s="1">
        <v>37827464</v>
      </c>
      <c r="M3497" t="e">
        <f>_xlfn.XLOOKUP(Tabuľka9[[#This Row],[IČO]],#REF!,#REF!)</f>
        <v>#REF!</v>
      </c>
      <c r="N3497" t="e">
        <f>_xlfn.XLOOKUP(Tabuľka9[[#This Row],[IČO]],#REF!,#REF!)</f>
        <v>#REF!</v>
      </c>
    </row>
    <row r="3498" spans="1:14" hidden="1" x14ac:dyDescent="0.35">
      <c r="A3498" t="s">
        <v>95</v>
      </c>
      <c r="B3498" t="s">
        <v>115</v>
      </c>
      <c r="C3498" t="s">
        <v>13</v>
      </c>
      <c r="D3498" s="9">
        <v>3.6</v>
      </c>
      <c r="E3498" s="10">
        <f>IF(COUNTIF(cis_DPH!$B$2:$B$84,B3498)&gt;0,D3498*1.1,IF(COUNTIF(cis_DPH!$B$85:$B$171,B3498)&gt;0,D3498*1.2,"chyba"))</f>
        <v>3.9600000000000004</v>
      </c>
      <c r="G3498" s="16" t="e">
        <f>_xlfn.XLOOKUP(Tabuľka9[[#This Row],[položka]],#REF!,#REF!)</f>
        <v>#REF!</v>
      </c>
      <c r="H3498">
        <v>10</v>
      </c>
      <c r="I3498" s="15">
        <f>Tabuľka9[[#This Row],[Aktuálna cena v RZ s DPH]]*Tabuľka9[[#This Row],[Priemerný odber za mesiac]]</f>
        <v>39.6</v>
      </c>
      <c r="J3498">
        <v>70</v>
      </c>
      <c r="K3498" s="17" t="e">
        <f>Tabuľka9[[#This Row],[Cena za MJ s DPH]]*Tabuľka9[[#This Row],[Predpokladaný odber počas 6 mesiacov]]</f>
        <v>#REF!</v>
      </c>
      <c r="L3498" s="1">
        <v>37827464</v>
      </c>
      <c r="M3498" t="e">
        <f>_xlfn.XLOOKUP(Tabuľka9[[#This Row],[IČO]],#REF!,#REF!)</f>
        <v>#REF!</v>
      </c>
      <c r="N3498" t="e">
        <f>_xlfn.XLOOKUP(Tabuľka9[[#This Row],[IČO]],#REF!,#REF!)</f>
        <v>#REF!</v>
      </c>
    </row>
    <row r="3499" spans="1:14" hidden="1" x14ac:dyDescent="0.35">
      <c r="A3499" t="s">
        <v>95</v>
      </c>
      <c r="B3499" t="s">
        <v>116</v>
      </c>
      <c r="C3499" t="s">
        <v>13</v>
      </c>
      <c r="D3499" s="9">
        <v>10</v>
      </c>
      <c r="E3499" s="10">
        <f>IF(COUNTIF(cis_DPH!$B$2:$B$84,B3499)&gt;0,D3499*1.1,IF(COUNTIF(cis_DPH!$B$85:$B$171,B3499)&gt;0,D3499*1.2,"chyba"))</f>
        <v>11</v>
      </c>
      <c r="G3499" s="16" t="e">
        <f>_xlfn.XLOOKUP(Tabuľka9[[#This Row],[položka]],#REF!,#REF!)</f>
        <v>#REF!</v>
      </c>
      <c r="H3499">
        <v>10</v>
      </c>
      <c r="I3499" s="15">
        <f>Tabuľka9[[#This Row],[Aktuálna cena v RZ s DPH]]*Tabuľka9[[#This Row],[Priemerný odber za mesiac]]</f>
        <v>110</v>
      </c>
      <c r="J3499">
        <v>100</v>
      </c>
      <c r="K3499" s="17" t="e">
        <f>Tabuľka9[[#This Row],[Cena za MJ s DPH]]*Tabuľka9[[#This Row],[Predpokladaný odber počas 6 mesiacov]]</f>
        <v>#REF!</v>
      </c>
      <c r="L3499" s="1">
        <v>37827464</v>
      </c>
      <c r="M3499" t="e">
        <f>_xlfn.XLOOKUP(Tabuľka9[[#This Row],[IČO]],#REF!,#REF!)</f>
        <v>#REF!</v>
      </c>
      <c r="N3499" t="e">
        <f>_xlfn.XLOOKUP(Tabuľka9[[#This Row],[IČO]],#REF!,#REF!)</f>
        <v>#REF!</v>
      </c>
    </row>
    <row r="3500" spans="1:14" hidden="1" x14ac:dyDescent="0.35">
      <c r="A3500" t="s">
        <v>84</v>
      </c>
      <c r="B3500" t="s">
        <v>117</v>
      </c>
      <c r="C3500" t="s">
        <v>13</v>
      </c>
      <c r="E3500" s="10">
        <f>IF(COUNTIF(cis_DPH!$B$2:$B$84,B3500)&gt;0,D3500*1.1,IF(COUNTIF(cis_DPH!$B$85:$B$171,B3500)&gt;0,D3500*1.2,"chyba"))</f>
        <v>0</v>
      </c>
      <c r="G3500" s="16" t="e">
        <f>_xlfn.XLOOKUP(Tabuľka9[[#This Row],[položka]],#REF!,#REF!)</f>
        <v>#REF!</v>
      </c>
      <c r="H3500">
        <v>5</v>
      </c>
      <c r="I3500" s="15">
        <f>Tabuľka9[[#This Row],[Aktuálna cena v RZ s DPH]]*Tabuľka9[[#This Row],[Priemerný odber za mesiac]]</f>
        <v>0</v>
      </c>
      <c r="J3500">
        <v>20</v>
      </c>
      <c r="K3500" s="17" t="e">
        <f>Tabuľka9[[#This Row],[Cena za MJ s DPH]]*Tabuľka9[[#This Row],[Predpokladaný odber počas 6 mesiacov]]</f>
        <v>#REF!</v>
      </c>
      <c r="L3500" s="1">
        <v>37827464</v>
      </c>
      <c r="M3500" t="e">
        <f>_xlfn.XLOOKUP(Tabuľka9[[#This Row],[IČO]],#REF!,#REF!)</f>
        <v>#REF!</v>
      </c>
      <c r="N3500" t="e">
        <f>_xlfn.XLOOKUP(Tabuľka9[[#This Row],[IČO]],#REF!,#REF!)</f>
        <v>#REF!</v>
      </c>
    </row>
    <row r="3501" spans="1:14" hidden="1" x14ac:dyDescent="0.35">
      <c r="A3501" t="s">
        <v>84</v>
      </c>
      <c r="B3501" t="s">
        <v>118</v>
      </c>
      <c r="C3501" t="s">
        <v>13</v>
      </c>
      <c r="E3501" s="10">
        <f>IF(COUNTIF(cis_DPH!$B$2:$B$84,B3501)&gt;0,D3501*1.1,IF(COUNTIF(cis_DPH!$B$85:$B$171,B3501)&gt;0,D3501*1.2,"chyba"))</f>
        <v>0</v>
      </c>
      <c r="G3501" s="16" t="e">
        <f>_xlfn.XLOOKUP(Tabuľka9[[#This Row],[položka]],#REF!,#REF!)</f>
        <v>#REF!</v>
      </c>
      <c r="H3501">
        <v>25</v>
      </c>
      <c r="I3501" s="15">
        <f>Tabuľka9[[#This Row],[Aktuálna cena v RZ s DPH]]*Tabuľka9[[#This Row],[Priemerný odber za mesiac]]</f>
        <v>0</v>
      </c>
      <c r="J3501">
        <v>150</v>
      </c>
      <c r="K3501" s="17" t="e">
        <f>Tabuľka9[[#This Row],[Cena za MJ s DPH]]*Tabuľka9[[#This Row],[Predpokladaný odber počas 6 mesiacov]]</f>
        <v>#REF!</v>
      </c>
      <c r="L3501" s="1">
        <v>37827464</v>
      </c>
      <c r="M3501" t="e">
        <f>_xlfn.XLOOKUP(Tabuľka9[[#This Row],[IČO]],#REF!,#REF!)</f>
        <v>#REF!</v>
      </c>
      <c r="N3501" t="e">
        <f>_xlfn.XLOOKUP(Tabuľka9[[#This Row],[IČO]],#REF!,#REF!)</f>
        <v>#REF!</v>
      </c>
    </row>
    <row r="3502" spans="1:14" hidden="1" x14ac:dyDescent="0.35">
      <c r="A3502" t="s">
        <v>84</v>
      </c>
      <c r="B3502" t="s">
        <v>119</v>
      </c>
      <c r="C3502" t="s">
        <v>13</v>
      </c>
      <c r="E3502" s="10">
        <f>IF(COUNTIF(cis_DPH!$B$2:$B$84,B3502)&gt;0,D3502*1.1,IF(COUNTIF(cis_DPH!$B$85:$B$171,B3502)&gt;0,D3502*1.2,"chyba"))</f>
        <v>0</v>
      </c>
      <c r="G3502" s="16" t="e">
        <f>_xlfn.XLOOKUP(Tabuľka9[[#This Row],[položka]],#REF!,#REF!)</f>
        <v>#REF!</v>
      </c>
      <c r="I3502" s="15">
        <f>Tabuľka9[[#This Row],[Aktuálna cena v RZ s DPH]]*Tabuľka9[[#This Row],[Priemerný odber za mesiac]]</f>
        <v>0</v>
      </c>
      <c r="K3502" s="17" t="e">
        <f>Tabuľka9[[#This Row],[Cena za MJ s DPH]]*Tabuľka9[[#This Row],[Predpokladaný odber počas 6 mesiacov]]</f>
        <v>#REF!</v>
      </c>
      <c r="L3502" s="1">
        <v>37827464</v>
      </c>
      <c r="M3502" t="e">
        <f>_xlfn.XLOOKUP(Tabuľka9[[#This Row],[IČO]],#REF!,#REF!)</f>
        <v>#REF!</v>
      </c>
      <c r="N3502" t="e">
        <f>_xlfn.XLOOKUP(Tabuľka9[[#This Row],[IČO]],#REF!,#REF!)</f>
        <v>#REF!</v>
      </c>
    </row>
    <row r="3503" spans="1:14" hidden="1" x14ac:dyDescent="0.35">
      <c r="A3503" t="s">
        <v>84</v>
      </c>
      <c r="B3503" t="s">
        <v>120</v>
      </c>
      <c r="C3503" t="s">
        <v>13</v>
      </c>
      <c r="E3503" s="10">
        <f>IF(COUNTIF(cis_DPH!$B$2:$B$84,B3503)&gt;0,D3503*1.1,IF(COUNTIF(cis_DPH!$B$85:$B$171,B3503)&gt;0,D3503*1.2,"chyba"))</f>
        <v>0</v>
      </c>
      <c r="G3503" s="16" t="e">
        <f>_xlfn.XLOOKUP(Tabuľka9[[#This Row],[položka]],#REF!,#REF!)</f>
        <v>#REF!</v>
      </c>
      <c r="I3503" s="15">
        <f>Tabuľka9[[#This Row],[Aktuálna cena v RZ s DPH]]*Tabuľka9[[#This Row],[Priemerný odber za mesiac]]</f>
        <v>0</v>
      </c>
      <c r="K3503" s="17" t="e">
        <f>Tabuľka9[[#This Row],[Cena za MJ s DPH]]*Tabuľka9[[#This Row],[Predpokladaný odber počas 6 mesiacov]]</f>
        <v>#REF!</v>
      </c>
      <c r="L3503" s="1">
        <v>37827464</v>
      </c>
      <c r="M3503" t="e">
        <f>_xlfn.XLOOKUP(Tabuľka9[[#This Row],[IČO]],#REF!,#REF!)</f>
        <v>#REF!</v>
      </c>
      <c r="N3503" t="e">
        <f>_xlfn.XLOOKUP(Tabuľka9[[#This Row],[IČO]],#REF!,#REF!)</f>
        <v>#REF!</v>
      </c>
    </row>
    <row r="3504" spans="1:14" hidden="1" x14ac:dyDescent="0.35">
      <c r="A3504" t="s">
        <v>84</v>
      </c>
      <c r="B3504" t="s">
        <v>121</v>
      </c>
      <c r="C3504" t="s">
        <v>13</v>
      </c>
      <c r="E3504" s="10">
        <f>IF(COUNTIF(cis_DPH!$B$2:$B$84,B3504)&gt;0,D3504*1.1,IF(COUNTIF(cis_DPH!$B$85:$B$171,B3504)&gt;0,D3504*1.2,"chyba"))</f>
        <v>0</v>
      </c>
      <c r="G3504" s="16" t="e">
        <f>_xlfn.XLOOKUP(Tabuľka9[[#This Row],[položka]],#REF!,#REF!)</f>
        <v>#REF!</v>
      </c>
      <c r="H3504">
        <v>20</v>
      </c>
      <c r="I3504" s="15">
        <f>Tabuľka9[[#This Row],[Aktuálna cena v RZ s DPH]]*Tabuľka9[[#This Row],[Priemerný odber za mesiac]]</f>
        <v>0</v>
      </c>
      <c r="J3504">
        <v>150</v>
      </c>
      <c r="K3504" s="17" t="e">
        <f>Tabuľka9[[#This Row],[Cena za MJ s DPH]]*Tabuľka9[[#This Row],[Predpokladaný odber počas 6 mesiacov]]</f>
        <v>#REF!</v>
      </c>
      <c r="L3504" s="1">
        <v>37827464</v>
      </c>
      <c r="M3504" t="e">
        <f>_xlfn.XLOOKUP(Tabuľka9[[#This Row],[IČO]],#REF!,#REF!)</f>
        <v>#REF!</v>
      </c>
      <c r="N3504" t="e">
        <f>_xlfn.XLOOKUP(Tabuľka9[[#This Row],[IČO]],#REF!,#REF!)</f>
        <v>#REF!</v>
      </c>
    </row>
    <row r="3505" spans="1:14" hidden="1" x14ac:dyDescent="0.35">
      <c r="A3505" t="s">
        <v>84</v>
      </c>
      <c r="B3505" t="s">
        <v>122</v>
      </c>
      <c r="C3505" t="s">
        <v>13</v>
      </c>
      <c r="E3505" s="10">
        <f>IF(COUNTIF(cis_DPH!$B$2:$B$84,B3505)&gt;0,D3505*1.1,IF(COUNTIF(cis_DPH!$B$85:$B$171,B3505)&gt;0,D3505*1.2,"chyba"))</f>
        <v>0</v>
      </c>
      <c r="G3505" s="16" t="e">
        <f>_xlfn.XLOOKUP(Tabuľka9[[#This Row],[položka]],#REF!,#REF!)</f>
        <v>#REF!</v>
      </c>
      <c r="H3505">
        <v>25</v>
      </c>
      <c r="I3505" s="15">
        <f>Tabuľka9[[#This Row],[Aktuálna cena v RZ s DPH]]*Tabuľka9[[#This Row],[Priemerný odber za mesiac]]</f>
        <v>0</v>
      </c>
      <c r="J3505">
        <v>150</v>
      </c>
      <c r="K3505" s="17" t="e">
        <f>Tabuľka9[[#This Row],[Cena za MJ s DPH]]*Tabuľka9[[#This Row],[Predpokladaný odber počas 6 mesiacov]]</f>
        <v>#REF!</v>
      </c>
      <c r="L3505" s="1">
        <v>37827464</v>
      </c>
      <c r="M3505" t="e">
        <f>_xlfn.XLOOKUP(Tabuľka9[[#This Row],[IČO]],#REF!,#REF!)</f>
        <v>#REF!</v>
      </c>
      <c r="N3505" t="e">
        <f>_xlfn.XLOOKUP(Tabuľka9[[#This Row],[IČO]],#REF!,#REF!)</f>
        <v>#REF!</v>
      </c>
    </row>
    <row r="3506" spans="1:14" hidden="1" x14ac:dyDescent="0.35">
      <c r="A3506" t="s">
        <v>84</v>
      </c>
      <c r="B3506" t="s">
        <v>123</v>
      </c>
      <c r="C3506" t="s">
        <v>13</v>
      </c>
      <c r="E3506" s="10">
        <f>IF(COUNTIF(cis_DPH!$B$2:$B$84,B3506)&gt;0,D3506*1.1,IF(COUNTIF(cis_DPH!$B$85:$B$171,B3506)&gt;0,D3506*1.2,"chyba"))</f>
        <v>0</v>
      </c>
      <c r="G3506" s="16" t="e">
        <f>_xlfn.XLOOKUP(Tabuľka9[[#This Row],[položka]],#REF!,#REF!)</f>
        <v>#REF!</v>
      </c>
      <c r="I3506" s="15">
        <f>Tabuľka9[[#This Row],[Aktuálna cena v RZ s DPH]]*Tabuľka9[[#This Row],[Priemerný odber za mesiac]]</f>
        <v>0</v>
      </c>
      <c r="K3506" s="17" t="e">
        <f>Tabuľka9[[#This Row],[Cena za MJ s DPH]]*Tabuľka9[[#This Row],[Predpokladaný odber počas 6 mesiacov]]</f>
        <v>#REF!</v>
      </c>
      <c r="L3506" s="1">
        <v>37827464</v>
      </c>
      <c r="M3506" t="e">
        <f>_xlfn.XLOOKUP(Tabuľka9[[#This Row],[IČO]],#REF!,#REF!)</f>
        <v>#REF!</v>
      </c>
      <c r="N3506" t="e">
        <f>_xlfn.XLOOKUP(Tabuľka9[[#This Row],[IČO]],#REF!,#REF!)</f>
        <v>#REF!</v>
      </c>
    </row>
    <row r="3507" spans="1:14" hidden="1" x14ac:dyDescent="0.35">
      <c r="A3507" t="s">
        <v>84</v>
      </c>
      <c r="B3507" t="s">
        <v>124</v>
      </c>
      <c r="C3507" t="s">
        <v>13</v>
      </c>
      <c r="E3507" s="10">
        <f>IF(COUNTIF(cis_DPH!$B$2:$B$84,B3507)&gt;0,D3507*1.1,IF(COUNTIF(cis_DPH!$B$85:$B$171,B3507)&gt;0,D3507*1.2,"chyba"))</f>
        <v>0</v>
      </c>
      <c r="G3507" s="16" t="e">
        <f>_xlfn.XLOOKUP(Tabuľka9[[#This Row],[položka]],#REF!,#REF!)</f>
        <v>#REF!</v>
      </c>
      <c r="I3507" s="15">
        <f>Tabuľka9[[#This Row],[Aktuálna cena v RZ s DPH]]*Tabuľka9[[#This Row],[Priemerný odber za mesiac]]</f>
        <v>0</v>
      </c>
      <c r="K3507" s="17" t="e">
        <f>Tabuľka9[[#This Row],[Cena za MJ s DPH]]*Tabuľka9[[#This Row],[Predpokladaný odber počas 6 mesiacov]]</f>
        <v>#REF!</v>
      </c>
      <c r="L3507" s="1">
        <v>37827464</v>
      </c>
      <c r="M3507" t="e">
        <f>_xlfn.XLOOKUP(Tabuľka9[[#This Row],[IČO]],#REF!,#REF!)</f>
        <v>#REF!</v>
      </c>
      <c r="N3507" t="e">
        <f>_xlfn.XLOOKUP(Tabuľka9[[#This Row],[IČO]],#REF!,#REF!)</f>
        <v>#REF!</v>
      </c>
    </row>
    <row r="3508" spans="1:14" hidden="1" x14ac:dyDescent="0.35">
      <c r="A3508" t="s">
        <v>125</v>
      </c>
      <c r="B3508" t="s">
        <v>126</v>
      </c>
      <c r="C3508" t="s">
        <v>13</v>
      </c>
      <c r="E3508" s="10">
        <f>IF(COUNTIF(cis_DPH!$B$2:$B$84,B3508)&gt;0,D3508*1.1,IF(COUNTIF(cis_DPH!$B$85:$B$171,B3508)&gt;0,D3508*1.2,"chyba"))</f>
        <v>0</v>
      </c>
      <c r="G3508" s="16" t="e">
        <f>_xlfn.XLOOKUP(Tabuľka9[[#This Row],[položka]],#REF!,#REF!)</f>
        <v>#REF!</v>
      </c>
      <c r="H3508">
        <v>5</v>
      </c>
      <c r="I3508" s="15">
        <f>Tabuľka9[[#This Row],[Aktuálna cena v RZ s DPH]]*Tabuľka9[[#This Row],[Priemerný odber za mesiac]]</f>
        <v>0</v>
      </c>
      <c r="J3508">
        <v>20</v>
      </c>
      <c r="K3508" s="17" t="e">
        <f>Tabuľka9[[#This Row],[Cena za MJ s DPH]]*Tabuľka9[[#This Row],[Predpokladaný odber počas 6 mesiacov]]</f>
        <v>#REF!</v>
      </c>
      <c r="L3508" s="1">
        <v>37827464</v>
      </c>
      <c r="M3508" t="e">
        <f>_xlfn.XLOOKUP(Tabuľka9[[#This Row],[IČO]],#REF!,#REF!)</f>
        <v>#REF!</v>
      </c>
      <c r="N3508" t="e">
        <f>_xlfn.XLOOKUP(Tabuľka9[[#This Row],[IČO]],#REF!,#REF!)</f>
        <v>#REF!</v>
      </c>
    </row>
    <row r="3509" spans="1:14" hidden="1" x14ac:dyDescent="0.35">
      <c r="A3509" t="s">
        <v>125</v>
      </c>
      <c r="B3509" t="s">
        <v>127</v>
      </c>
      <c r="C3509" t="s">
        <v>13</v>
      </c>
      <c r="E3509" s="10">
        <f>IF(COUNTIF(cis_DPH!$B$2:$B$84,B3509)&gt;0,D3509*1.1,IF(COUNTIF(cis_DPH!$B$85:$B$171,B3509)&gt;0,D3509*1.2,"chyba"))</f>
        <v>0</v>
      </c>
      <c r="G3509" s="16" t="e">
        <f>_xlfn.XLOOKUP(Tabuľka9[[#This Row],[položka]],#REF!,#REF!)</f>
        <v>#REF!</v>
      </c>
      <c r="H3509">
        <v>20</v>
      </c>
      <c r="I3509" s="15">
        <f>Tabuľka9[[#This Row],[Aktuálna cena v RZ s DPH]]*Tabuľka9[[#This Row],[Priemerný odber za mesiac]]</f>
        <v>0</v>
      </c>
      <c r="J3509">
        <v>140</v>
      </c>
      <c r="K3509" s="17" t="e">
        <f>Tabuľka9[[#This Row],[Cena za MJ s DPH]]*Tabuľka9[[#This Row],[Predpokladaný odber počas 6 mesiacov]]</f>
        <v>#REF!</v>
      </c>
      <c r="L3509" s="1">
        <v>37827464</v>
      </c>
      <c r="M3509" t="e">
        <f>_xlfn.XLOOKUP(Tabuľka9[[#This Row],[IČO]],#REF!,#REF!)</f>
        <v>#REF!</v>
      </c>
      <c r="N3509" t="e">
        <f>_xlfn.XLOOKUP(Tabuľka9[[#This Row],[IČO]],#REF!,#REF!)</f>
        <v>#REF!</v>
      </c>
    </row>
    <row r="3510" spans="1:14" hidden="1" x14ac:dyDescent="0.35">
      <c r="A3510" t="s">
        <v>125</v>
      </c>
      <c r="B3510" t="s">
        <v>128</v>
      </c>
      <c r="C3510" t="s">
        <v>13</v>
      </c>
      <c r="E3510" s="10">
        <f>IF(COUNTIF(cis_DPH!$B$2:$B$84,B3510)&gt;0,D3510*1.1,IF(COUNTIF(cis_DPH!$B$85:$B$171,B3510)&gt;0,D3510*1.2,"chyba"))</f>
        <v>0</v>
      </c>
      <c r="G3510" s="16" t="e">
        <f>_xlfn.XLOOKUP(Tabuľka9[[#This Row],[položka]],#REF!,#REF!)</f>
        <v>#REF!</v>
      </c>
      <c r="H3510">
        <v>20</v>
      </c>
      <c r="I3510" s="15">
        <f>Tabuľka9[[#This Row],[Aktuálna cena v RZ s DPH]]*Tabuľka9[[#This Row],[Priemerný odber za mesiac]]</f>
        <v>0</v>
      </c>
      <c r="J3510">
        <v>150</v>
      </c>
      <c r="K3510" s="17" t="e">
        <f>Tabuľka9[[#This Row],[Cena za MJ s DPH]]*Tabuľka9[[#This Row],[Predpokladaný odber počas 6 mesiacov]]</f>
        <v>#REF!</v>
      </c>
      <c r="L3510" s="1">
        <v>37827464</v>
      </c>
      <c r="M3510" t="e">
        <f>_xlfn.XLOOKUP(Tabuľka9[[#This Row],[IČO]],#REF!,#REF!)</f>
        <v>#REF!</v>
      </c>
      <c r="N3510" t="e">
        <f>_xlfn.XLOOKUP(Tabuľka9[[#This Row],[IČO]],#REF!,#REF!)</f>
        <v>#REF!</v>
      </c>
    </row>
    <row r="3511" spans="1:14" hidden="1" x14ac:dyDescent="0.35">
      <c r="A3511" t="s">
        <v>125</v>
      </c>
      <c r="B3511" t="s">
        <v>129</v>
      </c>
      <c r="C3511" t="s">
        <v>13</v>
      </c>
      <c r="E3511" s="10">
        <f>IF(COUNTIF(cis_DPH!$B$2:$B$84,B3511)&gt;0,D3511*1.1,IF(COUNTIF(cis_DPH!$B$85:$B$171,B3511)&gt;0,D3511*1.2,"chyba"))</f>
        <v>0</v>
      </c>
      <c r="G3511" s="16" t="e">
        <f>_xlfn.XLOOKUP(Tabuľka9[[#This Row],[položka]],#REF!,#REF!)</f>
        <v>#REF!</v>
      </c>
      <c r="H3511">
        <v>10</v>
      </c>
      <c r="I3511" s="15">
        <f>Tabuľka9[[#This Row],[Aktuálna cena v RZ s DPH]]*Tabuľka9[[#This Row],[Priemerný odber za mesiac]]</f>
        <v>0</v>
      </c>
      <c r="J3511">
        <v>100</v>
      </c>
      <c r="K3511" s="17" t="e">
        <f>Tabuľka9[[#This Row],[Cena za MJ s DPH]]*Tabuľka9[[#This Row],[Predpokladaný odber počas 6 mesiacov]]</f>
        <v>#REF!</v>
      </c>
      <c r="L3511" s="1">
        <v>37827464</v>
      </c>
      <c r="M3511" t="e">
        <f>_xlfn.XLOOKUP(Tabuľka9[[#This Row],[IČO]],#REF!,#REF!)</f>
        <v>#REF!</v>
      </c>
      <c r="N3511" t="e">
        <f>_xlfn.XLOOKUP(Tabuľka9[[#This Row],[IČO]],#REF!,#REF!)</f>
        <v>#REF!</v>
      </c>
    </row>
    <row r="3512" spans="1:14" hidden="1" x14ac:dyDescent="0.35">
      <c r="A3512" t="s">
        <v>125</v>
      </c>
      <c r="B3512" t="s">
        <v>130</v>
      </c>
      <c r="C3512" t="s">
        <v>13</v>
      </c>
      <c r="E3512" s="10">
        <f>IF(COUNTIF(cis_DPH!$B$2:$B$84,B3512)&gt;0,D3512*1.1,IF(COUNTIF(cis_DPH!$B$85:$B$171,B3512)&gt;0,D3512*1.2,"chyba"))</f>
        <v>0</v>
      </c>
      <c r="G3512" s="16" t="e">
        <f>_xlfn.XLOOKUP(Tabuľka9[[#This Row],[položka]],#REF!,#REF!)</f>
        <v>#REF!</v>
      </c>
      <c r="I3512" s="15">
        <f>Tabuľka9[[#This Row],[Aktuálna cena v RZ s DPH]]*Tabuľka9[[#This Row],[Priemerný odber za mesiac]]</f>
        <v>0</v>
      </c>
      <c r="K3512" s="17" t="e">
        <f>Tabuľka9[[#This Row],[Cena za MJ s DPH]]*Tabuľka9[[#This Row],[Predpokladaný odber počas 6 mesiacov]]</f>
        <v>#REF!</v>
      </c>
      <c r="L3512" s="1">
        <v>37827464</v>
      </c>
      <c r="M3512" t="e">
        <f>_xlfn.XLOOKUP(Tabuľka9[[#This Row],[IČO]],#REF!,#REF!)</f>
        <v>#REF!</v>
      </c>
      <c r="N3512" t="e">
        <f>_xlfn.XLOOKUP(Tabuľka9[[#This Row],[IČO]],#REF!,#REF!)</f>
        <v>#REF!</v>
      </c>
    </row>
    <row r="3513" spans="1:14" hidden="1" x14ac:dyDescent="0.35">
      <c r="A3513" t="s">
        <v>125</v>
      </c>
      <c r="B3513" t="s">
        <v>131</v>
      </c>
      <c r="C3513" t="s">
        <v>13</v>
      </c>
      <c r="E3513" s="10">
        <f>IF(COUNTIF(cis_DPH!$B$2:$B$84,B3513)&gt;0,D3513*1.1,IF(COUNTIF(cis_DPH!$B$85:$B$171,B3513)&gt;0,D3513*1.2,"chyba"))</f>
        <v>0</v>
      </c>
      <c r="G3513" s="16" t="e">
        <f>_xlfn.XLOOKUP(Tabuľka9[[#This Row],[položka]],#REF!,#REF!)</f>
        <v>#REF!</v>
      </c>
      <c r="I3513" s="15">
        <f>Tabuľka9[[#This Row],[Aktuálna cena v RZ s DPH]]*Tabuľka9[[#This Row],[Priemerný odber za mesiac]]</f>
        <v>0</v>
      </c>
      <c r="K3513" s="17" t="e">
        <f>Tabuľka9[[#This Row],[Cena za MJ s DPH]]*Tabuľka9[[#This Row],[Predpokladaný odber počas 6 mesiacov]]</f>
        <v>#REF!</v>
      </c>
      <c r="L3513" s="1">
        <v>37827464</v>
      </c>
      <c r="M3513" t="e">
        <f>_xlfn.XLOOKUP(Tabuľka9[[#This Row],[IČO]],#REF!,#REF!)</f>
        <v>#REF!</v>
      </c>
      <c r="N3513" t="e">
        <f>_xlfn.XLOOKUP(Tabuľka9[[#This Row],[IČO]],#REF!,#REF!)</f>
        <v>#REF!</v>
      </c>
    </row>
    <row r="3514" spans="1:14" hidden="1" x14ac:dyDescent="0.35">
      <c r="A3514" t="s">
        <v>125</v>
      </c>
      <c r="B3514" t="s">
        <v>132</v>
      </c>
      <c r="C3514" t="s">
        <v>13</v>
      </c>
      <c r="E3514" s="10">
        <f>IF(COUNTIF(cis_DPH!$B$2:$B$84,B3514)&gt;0,D3514*1.1,IF(COUNTIF(cis_DPH!$B$85:$B$171,B3514)&gt;0,D3514*1.2,"chyba"))</f>
        <v>0</v>
      </c>
      <c r="G3514" s="16" t="e">
        <f>_xlfn.XLOOKUP(Tabuľka9[[#This Row],[položka]],#REF!,#REF!)</f>
        <v>#REF!</v>
      </c>
      <c r="I3514" s="15">
        <f>Tabuľka9[[#This Row],[Aktuálna cena v RZ s DPH]]*Tabuľka9[[#This Row],[Priemerný odber za mesiac]]</f>
        <v>0</v>
      </c>
      <c r="K3514" s="17" t="e">
        <f>Tabuľka9[[#This Row],[Cena za MJ s DPH]]*Tabuľka9[[#This Row],[Predpokladaný odber počas 6 mesiacov]]</f>
        <v>#REF!</v>
      </c>
      <c r="L3514" s="1">
        <v>37827464</v>
      </c>
      <c r="M3514" t="e">
        <f>_xlfn.XLOOKUP(Tabuľka9[[#This Row],[IČO]],#REF!,#REF!)</f>
        <v>#REF!</v>
      </c>
      <c r="N3514" t="e">
        <f>_xlfn.XLOOKUP(Tabuľka9[[#This Row],[IČO]],#REF!,#REF!)</f>
        <v>#REF!</v>
      </c>
    </row>
    <row r="3515" spans="1:14" hidden="1" x14ac:dyDescent="0.35">
      <c r="A3515" t="s">
        <v>125</v>
      </c>
      <c r="B3515" t="s">
        <v>133</v>
      </c>
      <c r="C3515" t="s">
        <v>13</v>
      </c>
      <c r="E3515" s="10">
        <f>IF(COUNTIF(cis_DPH!$B$2:$B$84,B3515)&gt;0,D3515*1.1,IF(COUNTIF(cis_DPH!$B$85:$B$171,B3515)&gt;0,D3515*1.2,"chyba"))</f>
        <v>0</v>
      </c>
      <c r="G3515" s="16" t="e">
        <f>_xlfn.XLOOKUP(Tabuľka9[[#This Row],[položka]],#REF!,#REF!)</f>
        <v>#REF!</v>
      </c>
      <c r="H3515">
        <v>5</v>
      </c>
      <c r="I3515" s="15">
        <f>Tabuľka9[[#This Row],[Aktuálna cena v RZ s DPH]]*Tabuľka9[[#This Row],[Priemerný odber za mesiac]]</f>
        <v>0</v>
      </c>
      <c r="J3515">
        <v>50</v>
      </c>
      <c r="K3515" s="17" t="e">
        <f>Tabuľka9[[#This Row],[Cena za MJ s DPH]]*Tabuľka9[[#This Row],[Predpokladaný odber počas 6 mesiacov]]</f>
        <v>#REF!</v>
      </c>
      <c r="L3515" s="1">
        <v>37827464</v>
      </c>
      <c r="M3515" t="e">
        <f>_xlfn.XLOOKUP(Tabuľka9[[#This Row],[IČO]],#REF!,#REF!)</f>
        <v>#REF!</v>
      </c>
      <c r="N3515" t="e">
        <f>_xlfn.XLOOKUP(Tabuľka9[[#This Row],[IČO]],#REF!,#REF!)</f>
        <v>#REF!</v>
      </c>
    </row>
    <row r="3516" spans="1:14" hidden="1" x14ac:dyDescent="0.35">
      <c r="A3516" t="s">
        <v>125</v>
      </c>
      <c r="B3516" t="s">
        <v>134</v>
      </c>
      <c r="C3516" t="s">
        <v>13</v>
      </c>
      <c r="E3516" s="10">
        <f>IF(COUNTIF(cis_DPH!$B$2:$B$84,B3516)&gt;0,D3516*1.1,IF(COUNTIF(cis_DPH!$B$85:$B$171,B3516)&gt;0,D3516*1.2,"chyba"))</f>
        <v>0</v>
      </c>
      <c r="G3516" s="16" t="e">
        <f>_xlfn.XLOOKUP(Tabuľka9[[#This Row],[položka]],#REF!,#REF!)</f>
        <v>#REF!</v>
      </c>
      <c r="I3516" s="15">
        <f>Tabuľka9[[#This Row],[Aktuálna cena v RZ s DPH]]*Tabuľka9[[#This Row],[Priemerný odber za mesiac]]</f>
        <v>0</v>
      </c>
      <c r="K3516" s="17" t="e">
        <f>Tabuľka9[[#This Row],[Cena za MJ s DPH]]*Tabuľka9[[#This Row],[Predpokladaný odber počas 6 mesiacov]]</f>
        <v>#REF!</v>
      </c>
      <c r="L3516" s="1">
        <v>37827464</v>
      </c>
      <c r="M3516" t="e">
        <f>_xlfn.XLOOKUP(Tabuľka9[[#This Row],[IČO]],#REF!,#REF!)</f>
        <v>#REF!</v>
      </c>
      <c r="N3516" t="e">
        <f>_xlfn.XLOOKUP(Tabuľka9[[#This Row],[IČO]],#REF!,#REF!)</f>
        <v>#REF!</v>
      </c>
    </row>
    <row r="3517" spans="1:14" hidden="1" x14ac:dyDescent="0.35">
      <c r="A3517" t="s">
        <v>125</v>
      </c>
      <c r="B3517" t="s">
        <v>135</v>
      </c>
      <c r="C3517" t="s">
        <v>13</v>
      </c>
      <c r="E3517" s="10">
        <f>IF(COUNTIF(cis_DPH!$B$2:$B$84,B3517)&gt;0,D3517*1.1,IF(COUNTIF(cis_DPH!$B$85:$B$171,B3517)&gt;0,D3517*1.2,"chyba"))</f>
        <v>0</v>
      </c>
      <c r="G3517" s="16" t="e">
        <f>_xlfn.XLOOKUP(Tabuľka9[[#This Row],[položka]],#REF!,#REF!)</f>
        <v>#REF!</v>
      </c>
      <c r="H3517">
        <v>10</v>
      </c>
      <c r="I3517" s="15">
        <f>Tabuľka9[[#This Row],[Aktuálna cena v RZ s DPH]]*Tabuľka9[[#This Row],[Priemerný odber za mesiac]]</f>
        <v>0</v>
      </c>
      <c r="J3517">
        <v>150</v>
      </c>
      <c r="K3517" s="17" t="e">
        <f>Tabuľka9[[#This Row],[Cena za MJ s DPH]]*Tabuľka9[[#This Row],[Predpokladaný odber počas 6 mesiacov]]</f>
        <v>#REF!</v>
      </c>
      <c r="L3517" s="1">
        <v>37827464</v>
      </c>
      <c r="M3517" t="e">
        <f>_xlfn.XLOOKUP(Tabuľka9[[#This Row],[IČO]],#REF!,#REF!)</f>
        <v>#REF!</v>
      </c>
      <c r="N3517" t="e">
        <f>_xlfn.XLOOKUP(Tabuľka9[[#This Row],[IČO]],#REF!,#REF!)</f>
        <v>#REF!</v>
      </c>
    </row>
    <row r="3518" spans="1:14" hidden="1" x14ac:dyDescent="0.35">
      <c r="A3518" t="s">
        <v>125</v>
      </c>
      <c r="B3518" t="s">
        <v>136</v>
      </c>
      <c r="C3518" t="s">
        <v>13</v>
      </c>
      <c r="E3518" s="10">
        <f>IF(COUNTIF(cis_DPH!$B$2:$B$84,B3518)&gt;0,D3518*1.1,IF(COUNTIF(cis_DPH!$B$85:$B$171,B3518)&gt;0,D3518*1.2,"chyba"))</f>
        <v>0</v>
      </c>
      <c r="G3518" s="16" t="e">
        <f>_xlfn.XLOOKUP(Tabuľka9[[#This Row],[položka]],#REF!,#REF!)</f>
        <v>#REF!</v>
      </c>
      <c r="H3518">
        <v>10</v>
      </c>
      <c r="I3518" s="15">
        <f>Tabuľka9[[#This Row],[Aktuálna cena v RZ s DPH]]*Tabuľka9[[#This Row],[Priemerný odber za mesiac]]</f>
        <v>0</v>
      </c>
      <c r="J3518">
        <v>150</v>
      </c>
      <c r="K3518" s="17" t="e">
        <f>Tabuľka9[[#This Row],[Cena za MJ s DPH]]*Tabuľka9[[#This Row],[Predpokladaný odber počas 6 mesiacov]]</f>
        <v>#REF!</v>
      </c>
      <c r="L3518" s="1">
        <v>37827464</v>
      </c>
      <c r="M3518" t="e">
        <f>_xlfn.XLOOKUP(Tabuľka9[[#This Row],[IČO]],#REF!,#REF!)</f>
        <v>#REF!</v>
      </c>
      <c r="N3518" t="e">
        <f>_xlfn.XLOOKUP(Tabuľka9[[#This Row],[IČO]],#REF!,#REF!)</f>
        <v>#REF!</v>
      </c>
    </row>
    <row r="3519" spans="1:14" hidden="1" x14ac:dyDescent="0.35">
      <c r="A3519" t="s">
        <v>125</v>
      </c>
      <c r="B3519" t="s">
        <v>137</v>
      </c>
      <c r="C3519" t="s">
        <v>13</v>
      </c>
      <c r="E3519" s="10">
        <f>IF(COUNTIF(cis_DPH!$B$2:$B$84,B3519)&gt;0,D3519*1.1,IF(COUNTIF(cis_DPH!$B$85:$B$171,B3519)&gt;0,D3519*1.2,"chyba"))</f>
        <v>0</v>
      </c>
      <c r="G3519" s="16" t="e">
        <f>_xlfn.XLOOKUP(Tabuľka9[[#This Row],[položka]],#REF!,#REF!)</f>
        <v>#REF!</v>
      </c>
      <c r="I3519" s="15">
        <f>Tabuľka9[[#This Row],[Aktuálna cena v RZ s DPH]]*Tabuľka9[[#This Row],[Priemerný odber za mesiac]]</f>
        <v>0</v>
      </c>
      <c r="K3519" s="17" t="e">
        <f>Tabuľka9[[#This Row],[Cena za MJ s DPH]]*Tabuľka9[[#This Row],[Predpokladaný odber počas 6 mesiacov]]</f>
        <v>#REF!</v>
      </c>
      <c r="L3519" s="1">
        <v>37827464</v>
      </c>
      <c r="M3519" t="e">
        <f>_xlfn.XLOOKUP(Tabuľka9[[#This Row],[IČO]],#REF!,#REF!)</f>
        <v>#REF!</v>
      </c>
      <c r="N3519" t="e">
        <f>_xlfn.XLOOKUP(Tabuľka9[[#This Row],[IČO]],#REF!,#REF!)</f>
        <v>#REF!</v>
      </c>
    </row>
    <row r="3520" spans="1:14" hidden="1" x14ac:dyDescent="0.35">
      <c r="A3520" t="s">
        <v>125</v>
      </c>
      <c r="B3520" t="s">
        <v>138</v>
      </c>
      <c r="C3520" t="s">
        <v>13</v>
      </c>
      <c r="E3520" s="10">
        <f>IF(COUNTIF(cis_DPH!$B$2:$B$84,B3520)&gt;0,D3520*1.1,IF(COUNTIF(cis_DPH!$B$85:$B$171,B3520)&gt;0,D3520*1.2,"chyba"))</f>
        <v>0</v>
      </c>
      <c r="G3520" s="16" t="e">
        <f>_xlfn.XLOOKUP(Tabuľka9[[#This Row],[položka]],#REF!,#REF!)</f>
        <v>#REF!</v>
      </c>
      <c r="I3520" s="15">
        <f>Tabuľka9[[#This Row],[Aktuálna cena v RZ s DPH]]*Tabuľka9[[#This Row],[Priemerný odber za mesiac]]</f>
        <v>0</v>
      </c>
      <c r="K3520" s="17" t="e">
        <f>Tabuľka9[[#This Row],[Cena za MJ s DPH]]*Tabuľka9[[#This Row],[Predpokladaný odber počas 6 mesiacov]]</f>
        <v>#REF!</v>
      </c>
      <c r="L3520" s="1">
        <v>37827464</v>
      </c>
      <c r="M3520" t="e">
        <f>_xlfn.XLOOKUP(Tabuľka9[[#This Row],[IČO]],#REF!,#REF!)</f>
        <v>#REF!</v>
      </c>
      <c r="N3520" t="e">
        <f>_xlfn.XLOOKUP(Tabuľka9[[#This Row],[IČO]],#REF!,#REF!)</f>
        <v>#REF!</v>
      </c>
    </row>
    <row r="3521" spans="1:14" hidden="1" x14ac:dyDescent="0.35">
      <c r="A3521" t="s">
        <v>125</v>
      </c>
      <c r="B3521" t="s">
        <v>139</v>
      </c>
      <c r="C3521" t="s">
        <v>13</v>
      </c>
      <c r="E3521" s="10">
        <f>IF(COUNTIF(cis_DPH!$B$2:$B$84,B3521)&gt;0,D3521*1.1,IF(COUNTIF(cis_DPH!$B$85:$B$171,B3521)&gt;0,D3521*1.2,"chyba"))</f>
        <v>0</v>
      </c>
      <c r="G3521" s="16" t="e">
        <f>_xlfn.XLOOKUP(Tabuľka9[[#This Row],[položka]],#REF!,#REF!)</f>
        <v>#REF!</v>
      </c>
      <c r="H3521">
        <v>5</v>
      </c>
      <c r="I3521" s="15">
        <f>Tabuľka9[[#This Row],[Aktuálna cena v RZ s DPH]]*Tabuľka9[[#This Row],[Priemerný odber za mesiac]]</f>
        <v>0</v>
      </c>
      <c r="J3521">
        <v>30</v>
      </c>
      <c r="K3521" s="17" t="e">
        <f>Tabuľka9[[#This Row],[Cena za MJ s DPH]]*Tabuľka9[[#This Row],[Predpokladaný odber počas 6 mesiacov]]</f>
        <v>#REF!</v>
      </c>
      <c r="L3521" s="1">
        <v>37827464</v>
      </c>
      <c r="M3521" t="e">
        <f>_xlfn.XLOOKUP(Tabuľka9[[#This Row],[IČO]],#REF!,#REF!)</f>
        <v>#REF!</v>
      </c>
      <c r="N3521" t="e">
        <f>_xlfn.XLOOKUP(Tabuľka9[[#This Row],[IČO]],#REF!,#REF!)</f>
        <v>#REF!</v>
      </c>
    </row>
    <row r="3522" spans="1:14" hidden="1" x14ac:dyDescent="0.35">
      <c r="A3522" t="s">
        <v>125</v>
      </c>
      <c r="B3522" t="s">
        <v>140</v>
      </c>
      <c r="C3522" t="s">
        <v>13</v>
      </c>
      <c r="E3522" s="10">
        <f>IF(COUNTIF(cis_DPH!$B$2:$B$84,B3522)&gt;0,D3522*1.1,IF(COUNTIF(cis_DPH!$B$85:$B$171,B3522)&gt;0,D3522*1.2,"chyba"))</f>
        <v>0</v>
      </c>
      <c r="G3522" s="16" t="e">
        <f>_xlfn.XLOOKUP(Tabuľka9[[#This Row],[položka]],#REF!,#REF!)</f>
        <v>#REF!</v>
      </c>
      <c r="I3522" s="15">
        <f>Tabuľka9[[#This Row],[Aktuálna cena v RZ s DPH]]*Tabuľka9[[#This Row],[Priemerný odber za mesiac]]</f>
        <v>0</v>
      </c>
      <c r="K3522" s="17" t="e">
        <f>Tabuľka9[[#This Row],[Cena za MJ s DPH]]*Tabuľka9[[#This Row],[Predpokladaný odber počas 6 mesiacov]]</f>
        <v>#REF!</v>
      </c>
      <c r="L3522" s="1">
        <v>37827464</v>
      </c>
      <c r="M3522" t="e">
        <f>_xlfn.XLOOKUP(Tabuľka9[[#This Row],[IČO]],#REF!,#REF!)</f>
        <v>#REF!</v>
      </c>
      <c r="N3522" t="e">
        <f>_xlfn.XLOOKUP(Tabuľka9[[#This Row],[IČO]],#REF!,#REF!)</f>
        <v>#REF!</v>
      </c>
    </row>
    <row r="3523" spans="1:14" hidden="1" x14ac:dyDescent="0.35">
      <c r="A3523" t="s">
        <v>125</v>
      </c>
      <c r="B3523" t="s">
        <v>141</v>
      </c>
      <c r="C3523" t="s">
        <v>13</v>
      </c>
      <c r="E3523" s="10">
        <f>IF(COUNTIF(cis_DPH!$B$2:$B$84,B3523)&gt;0,D3523*1.1,IF(COUNTIF(cis_DPH!$B$85:$B$171,B3523)&gt;0,D3523*1.2,"chyba"))</f>
        <v>0</v>
      </c>
      <c r="G3523" s="16" t="e">
        <f>_xlfn.XLOOKUP(Tabuľka9[[#This Row],[položka]],#REF!,#REF!)</f>
        <v>#REF!</v>
      </c>
      <c r="I3523" s="15">
        <f>Tabuľka9[[#This Row],[Aktuálna cena v RZ s DPH]]*Tabuľka9[[#This Row],[Priemerný odber za mesiac]]</f>
        <v>0</v>
      </c>
      <c r="K3523" s="17" t="e">
        <f>Tabuľka9[[#This Row],[Cena za MJ s DPH]]*Tabuľka9[[#This Row],[Predpokladaný odber počas 6 mesiacov]]</f>
        <v>#REF!</v>
      </c>
      <c r="L3523" s="1">
        <v>37827464</v>
      </c>
      <c r="M3523" t="e">
        <f>_xlfn.XLOOKUP(Tabuľka9[[#This Row],[IČO]],#REF!,#REF!)</f>
        <v>#REF!</v>
      </c>
      <c r="N3523" t="e">
        <f>_xlfn.XLOOKUP(Tabuľka9[[#This Row],[IČO]],#REF!,#REF!)</f>
        <v>#REF!</v>
      </c>
    </row>
    <row r="3524" spans="1:14" hidden="1" x14ac:dyDescent="0.35">
      <c r="A3524" t="s">
        <v>125</v>
      </c>
      <c r="B3524" t="s">
        <v>142</v>
      </c>
      <c r="C3524" t="s">
        <v>13</v>
      </c>
      <c r="E3524" s="10">
        <f>IF(COUNTIF(cis_DPH!$B$2:$B$84,B3524)&gt;0,D3524*1.1,IF(COUNTIF(cis_DPH!$B$85:$B$171,B3524)&gt;0,D3524*1.2,"chyba"))</f>
        <v>0</v>
      </c>
      <c r="G3524" s="16" t="e">
        <f>_xlfn.XLOOKUP(Tabuľka9[[#This Row],[položka]],#REF!,#REF!)</f>
        <v>#REF!</v>
      </c>
      <c r="I3524" s="15">
        <f>Tabuľka9[[#This Row],[Aktuálna cena v RZ s DPH]]*Tabuľka9[[#This Row],[Priemerný odber za mesiac]]</f>
        <v>0</v>
      </c>
      <c r="K3524" s="17" t="e">
        <f>Tabuľka9[[#This Row],[Cena za MJ s DPH]]*Tabuľka9[[#This Row],[Predpokladaný odber počas 6 mesiacov]]</f>
        <v>#REF!</v>
      </c>
      <c r="L3524" s="1">
        <v>37827464</v>
      </c>
      <c r="M3524" t="e">
        <f>_xlfn.XLOOKUP(Tabuľka9[[#This Row],[IČO]],#REF!,#REF!)</f>
        <v>#REF!</v>
      </c>
      <c r="N3524" t="e">
        <f>_xlfn.XLOOKUP(Tabuľka9[[#This Row],[IČO]],#REF!,#REF!)</f>
        <v>#REF!</v>
      </c>
    </row>
    <row r="3525" spans="1:14" hidden="1" x14ac:dyDescent="0.35">
      <c r="A3525" t="s">
        <v>125</v>
      </c>
      <c r="B3525" t="s">
        <v>143</v>
      </c>
      <c r="C3525" t="s">
        <v>13</v>
      </c>
      <c r="E3525" s="10">
        <f>IF(COUNTIF(cis_DPH!$B$2:$B$84,B3525)&gt;0,D3525*1.1,IF(COUNTIF(cis_DPH!$B$85:$B$171,B3525)&gt;0,D3525*1.2,"chyba"))</f>
        <v>0</v>
      </c>
      <c r="G3525" s="16" t="e">
        <f>_xlfn.XLOOKUP(Tabuľka9[[#This Row],[položka]],#REF!,#REF!)</f>
        <v>#REF!</v>
      </c>
      <c r="I3525" s="15">
        <f>Tabuľka9[[#This Row],[Aktuálna cena v RZ s DPH]]*Tabuľka9[[#This Row],[Priemerný odber za mesiac]]</f>
        <v>0</v>
      </c>
      <c r="K3525" s="17" t="e">
        <f>Tabuľka9[[#This Row],[Cena za MJ s DPH]]*Tabuľka9[[#This Row],[Predpokladaný odber počas 6 mesiacov]]</f>
        <v>#REF!</v>
      </c>
      <c r="L3525" s="1">
        <v>37827464</v>
      </c>
      <c r="M3525" t="e">
        <f>_xlfn.XLOOKUP(Tabuľka9[[#This Row],[IČO]],#REF!,#REF!)</f>
        <v>#REF!</v>
      </c>
      <c r="N3525" t="e">
        <f>_xlfn.XLOOKUP(Tabuľka9[[#This Row],[IČO]],#REF!,#REF!)</f>
        <v>#REF!</v>
      </c>
    </row>
    <row r="3526" spans="1:14" hidden="1" x14ac:dyDescent="0.35">
      <c r="A3526" t="s">
        <v>125</v>
      </c>
      <c r="B3526" t="s">
        <v>144</v>
      </c>
      <c r="C3526" t="s">
        <v>13</v>
      </c>
      <c r="E3526" s="10">
        <f>IF(COUNTIF(cis_DPH!$B$2:$B$84,B3526)&gt;0,D3526*1.1,IF(COUNTIF(cis_DPH!$B$85:$B$171,B3526)&gt;0,D3526*1.2,"chyba"))</f>
        <v>0</v>
      </c>
      <c r="G3526" s="16" t="e">
        <f>_xlfn.XLOOKUP(Tabuľka9[[#This Row],[položka]],#REF!,#REF!)</f>
        <v>#REF!</v>
      </c>
      <c r="H3526">
        <v>10</v>
      </c>
      <c r="I3526" s="15">
        <f>Tabuľka9[[#This Row],[Aktuálna cena v RZ s DPH]]*Tabuľka9[[#This Row],[Priemerný odber za mesiac]]</f>
        <v>0</v>
      </c>
      <c r="J3526">
        <v>150</v>
      </c>
      <c r="K3526" s="17" t="e">
        <f>Tabuľka9[[#This Row],[Cena za MJ s DPH]]*Tabuľka9[[#This Row],[Predpokladaný odber počas 6 mesiacov]]</f>
        <v>#REF!</v>
      </c>
      <c r="L3526" s="1">
        <v>37827464</v>
      </c>
      <c r="M3526" t="e">
        <f>_xlfn.XLOOKUP(Tabuľka9[[#This Row],[IČO]],#REF!,#REF!)</f>
        <v>#REF!</v>
      </c>
      <c r="N3526" t="e">
        <f>_xlfn.XLOOKUP(Tabuľka9[[#This Row],[IČO]],#REF!,#REF!)</f>
        <v>#REF!</v>
      </c>
    </row>
    <row r="3527" spans="1:14" hidden="1" x14ac:dyDescent="0.35">
      <c r="A3527" t="s">
        <v>125</v>
      </c>
      <c r="B3527" t="s">
        <v>145</v>
      </c>
      <c r="C3527" t="s">
        <v>13</v>
      </c>
      <c r="E3527" s="10">
        <f>IF(COUNTIF(cis_DPH!$B$2:$B$84,B3527)&gt;0,D3527*1.1,IF(COUNTIF(cis_DPH!$B$85:$B$171,B3527)&gt;0,D3527*1.2,"chyba"))</f>
        <v>0</v>
      </c>
      <c r="G3527" s="16" t="e">
        <f>_xlfn.XLOOKUP(Tabuľka9[[#This Row],[položka]],#REF!,#REF!)</f>
        <v>#REF!</v>
      </c>
      <c r="H3527">
        <v>10</v>
      </c>
      <c r="I3527" s="15">
        <f>Tabuľka9[[#This Row],[Aktuálna cena v RZ s DPH]]*Tabuľka9[[#This Row],[Priemerný odber za mesiac]]</f>
        <v>0</v>
      </c>
      <c r="J3527">
        <v>100</v>
      </c>
      <c r="K3527" s="17" t="e">
        <f>Tabuľka9[[#This Row],[Cena za MJ s DPH]]*Tabuľka9[[#This Row],[Predpokladaný odber počas 6 mesiacov]]</f>
        <v>#REF!</v>
      </c>
      <c r="L3527" s="1">
        <v>37827464</v>
      </c>
      <c r="M3527" t="e">
        <f>_xlfn.XLOOKUP(Tabuľka9[[#This Row],[IČO]],#REF!,#REF!)</f>
        <v>#REF!</v>
      </c>
      <c r="N3527" t="e">
        <f>_xlfn.XLOOKUP(Tabuľka9[[#This Row],[IČO]],#REF!,#REF!)</f>
        <v>#REF!</v>
      </c>
    </row>
    <row r="3528" spans="1:14" hidden="1" x14ac:dyDescent="0.35">
      <c r="A3528" t="s">
        <v>125</v>
      </c>
      <c r="B3528" t="s">
        <v>146</v>
      </c>
      <c r="C3528" t="s">
        <v>13</v>
      </c>
      <c r="E3528" s="10">
        <f>IF(COUNTIF(cis_DPH!$B$2:$B$84,B3528)&gt;0,D3528*1.1,IF(COUNTIF(cis_DPH!$B$85:$B$171,B3528)&gt;0,D3528*1.2,"chyba"))</f>
        <v>0</v>
      </c>
      <c r="G3528" s="16" t="e">
        <f>_xlfn.XLOOKUP(Tabuľka9[[#This Row],[položka]],#REF!,#REF!)</f>
        <v>#REF!</v>
      </c>
      <c r="I3528" s="15">
        <f>Tabuľka9[[#This Row],[Aktuálna cena v RZ s DPH]]*Tabuľka9[[#This Row],[Priemerný odber za mesiac]]</f>
        <v>0</v>
      </c>
      <c r="K3528" s="17" t="e">
        <f>Tabuľka9[[#This Row],[Cena za MJ s DPH]]*Tabuľka9[[#This Row],[Predpokladaný odber počas 6 mesiacov]]</f>
        <v>#REF!</v>
      </c>
      <c r="L3528" s="1">
        <v>37827464</v>
      </c>
      <c r="M3528" t="e">
        <f>_xlfn.XLOOKUP(Tabuľka9[[#This Row],[IČO]],#REF!,#REF!)</f>
        <v>#REF!</v>
      </c>
      <c r="N3528" t="e">
        <f>_xlfn.XLOOKUP(Tabuľka9[[#This Row],[IČO]],#REF!,#REF!)</f>
        <v>#REF!</v>
      </c>
    </row>
    <row r="3529" spans="1:14" hidden="1" x14ac:dyDescent="0.35">
      <c r="A3529" t="s">
        <v>125</v>
      </c>
      <c r="B3529" t="s">
        <v>147</v>
      </c>
      <c r="C3529" t="s">
        <v>13</v>
      </c>
      <c r="E3529" s="10">
        <f>IF(COUNTIF(cis_DPH!$B$2:$B$84,B3529)&gt;0,D3529*1.1,IF(COUNTIF(cis_DPH!$B$85:$B$171,B3529)&gt;0,D3529*1.2,"chyba"))</f>
        <v>0</v>
      </c>
      <c r="G3529" s="16" t="e">
        <f>_xlfn.XLOOKUP(Tabuľka9[[#This Row],[položka]],#REF!,#REF!)</f>
        <v>#REF!</v>
      </c>
      <c r="H3529">
        <v>10</v>
      </c>
      <c r="I3529" s="15">
        <f>Tabuľka9[[#This Row],[Aktuálna cena v RZ s DPH]]*Tabuľka9[[#This Row],[Priemerný odber za mesiac]]</f>
        <v>0</v>
      </c>
      <c r="J3529">
        <v>100</v>
      </c>
      <c r="K3529" s="17" t="e">
        <f>Tabuľka9[[#This Row],[Cena za MJ s DPH]]*Tabuľka9[[#This Row],[Predpokladaný odber počas 6 mesiacov]]</f>
        <v>#REF!</v>
      </c>
      <c r="L3529" s="1">
        <v>37827464</v>
      </c>
      <c r="M3529" t="e">
        <f>_xlfn.XLOOKUP(Tabuľka9[[#This Row],[IČO]],#REF!,#REF!)</f>
        <v>#REF!</v>
      </c>
      <c r="N3529" t="e">
        <f>_xlfn.XLOOKUP(Tabuľka9[[#This Row],[IČO]],#REF!,#REF!)</f>
        <v>#REF!</v>
      </c>
    </row>
    <row r="3530" spans="1:14" hidden="1" x14ac:dyDescent="0.35">
      <c r="A3530" t="s">
        <v>125</v>
      </c>
      <c r="B3530" t="s">
        <v>148</v>
      </c>
      <c r="C3530" t="s">
        <v>13</v>
      </c>
      <c r="E3530" s="10">
        <f>IF(COUNTIF(cis_DPH!$B$2:$B$84,B3530)&gt;0,D3530*1.1,IF(COUNTIF(cis_DPH!$B$85:$B$171,B3530)&gt;0,D3530*1.2,"chyba"))</f>
        <v>0</v>
      </c>
      <c r="G3530" s="16" t="e">
        <f>_xlfn.XLOOKUP(Tabuľka9[[#This Row],[položka]],#REF!,#REF!)</f>
        <v>#REF!</v>
      </c>
      <c r="I3530" s="15">
        <f>Tabuľka9[[#This Row],[Aktuálna cena v RZ s DPH]]*Tabuľka9[[#This Row],[Priemerný odber za mesiac]]</f>
        <v>0</v>
      </c>
      <c r="K3530" s="17" t="e">
        <f>Tabuľka9[[#This Row],[Cena za MJ s DPH]]*Tabuľka9[[#This Row],[Predpokladaný odber počas 6 mesiacov]]</f>
        <v>#REF!</v>
      </c>
      <c r="L3530" s="1">
        <v>37827464</v>
      </c>
      <c r="M3530" t="e">
        <f>_xlfn.XLOOKUP(Tabuľka9[[#This Row],[IČO]],#REF!,#REF!)</f>
        <v>#REF!</v>
      </c>
      <c r="N3530" t="e">
        <f>_xlfn.XLOOKUP(Tabuľka9[[#This Row],[IČO]],#REF!,#REF!)</f>
        <v>#REF!</v>
      </c>
    </row>
    <row r="3531" spans="1:14" hidden="1" x14ac:dyDescent="0.35">
      <c r="A3531" t="s">
        <v>125</v>
      </c>
      <c r="B3531" t="s">
        <v>149</v>
      </c>
      <c r="C3531" t="s">
        <v>13</v>
      </c>
      <c r="E3531" s="10">
        <f>IF(COUNTIF(cis_DPH!$B$2:$B$84,B3531)&gt;0,D3531*1.1,IF(COUNTIF(cis_DPH!$B$85:$B$171,B3531)&gt;0,D3531*1.2,"chyba"))</f>
        <v>0</v>
      </c>
      <c r="G3531" s="16" t="e">
        <f>_xlfn.XLOOKUP(Tabuľka9[[#This Row],[položka]],#REF!,#REF!)</f>
        <v>#REF!</v>
      </c>
      <c r="H3531">
        <v>5</v>
      </c>
      <c r="I3531" s="15">
        <f>Tabuľka9[[#This Row],[Aktuálna cena v RZ s DPH]]*Tabuľka9[[#This Row],[Priemerný odber za mesiac]]</f>
        <v>0</v>
      </c>
      <c r="J3531">
        <v>50</v>
      </c>
      <c r="K3531" s="17" t="e">
        <f>Tabuľka9[[#This Row],[Cena za MJ s DPH]]*Tabuľka9[[#This Row],[Predpokladaný odber počas 6 mesiacov]]</f>
        <v>#REF!</v>
      </c>
      <c r="L3531" s="1">
        <v>37827464</v>
      </c>
      <c r="M3531" t="e">
        <f>_xlfn.XLOOKUP(Tabuľka9[[#This Row],[IČO]],#REF!,#REF!)</f>
        <v>#REF!</v>
      </c>
      <c r="N3531" t="e">
        <f>_xlfn.XLOOKUP(Tabuľka9[[#This Row],[IČO]],#REF!,#REF!)</f>
        <v>#REF!</v>
      </c>
    </row>
    <row r="3532" spans="1:14" hidden="1" x14ac:dyDescent="0.35">
      <c r="A3532" t="s">
        <v>125</v>
      </c>
      <c r="B3532" t="s">
        <v>150</v>
      </c>
      <c r="C3532" t="s">
        <v>13</v>
      </c>
      <c r="E3532" s="10">
        <f>IF(COUNTIF(cis_DPH!$B$2:$B$84,B3532)&gt;0,D3532*1.1,IF(COUNTIF(cis_DPH!$B$85:$B$171,B3532)&gt;0,D3532*1.2,"chyba"))</f>
        <v>0</v>
      </c>
      <c r="G3532" s="16" t="e">
        <f>_xlfn.XLOOKUP(Tabuľka9[[#This Row],[položka]],#REF!,#REF!)</f>
        <v>#REF!</v>
      </c>
      <c r="I3532" s="15">
        <f>Tabuľka9[[#This Row],[Aktuálna cena v RZ s DPH]]*Tabuľka9[[#This Row],[Priemerný odber za mesiac]]</f>
        <v>0</v>
      </c>
      <c r="K3532" s="17" t="e">
        <f>Tabuľka9[[#This Row],[Cena za MJ s DPH]]*Tabuľka9[[#This Row],[Predpokladaný odber počas 6 mesiacov]]</f>
        <v>#REF!</v>
      </c>
      <c r="L3532" s="1">
        <v>37827464</v>
      </c>
      <c r="M3532" t="e">
        <f>_xlfn.XLOOKUP(Tabuľka9[[#This Row],[IČO]],#REF!,#REF!)</f>
        <v>#REF!</v>
      </c>
      <c r="N3532" t="e">
        <f>_xlfn.XLOOKUP(Tabuľka9[[#This Row],[IČO]],#REF!,#REF!)</f>
        <v>#REF!</v>
      </c>
    </row>
    <row r="3533" spans="1:14" hidden="1" x14ac:dyDescent="0.35">
      <c r="A3533" t="s">
        <v>125</v>
      </c>
      <c r="B3533" t="s">
        <v>151</v>
      </c>
      <c r="C3533" t="s">
        <v>13</v>
      </c>
      <c r="E3533" s="10">
        <f>IF(COUNTIF(cis_DPH!$B$2:$B$84,B3533)&gt;0,D3533*1.1,IF(COUNTIF(cis_DPH!$B$85:$B$171,B3533)&gt;0,D3533*1.2,"chyba"))</f>
        <v>0</v>
      </c>
      <c r="G3533" s="16" t="e">
        <f>_xlfn.XLOOKUP(Tabuľka9[[#This Row],[položka]],#REF!,#REF!)</f>
        <v>#REF!</v>
      </c>
      <c r="I3533" s="15">
        <f>Tabuľka9[[#This Row],[Aktuálna cena v RZ s DPH]]*Tabuľka9[[#This Row],[Priemerný odber za mesiac]]</f>
        <v>0</v>
      </c>
      <c r="K3533" s="17" t="e">
        <f>Tabuľka9[[#This Row],[Cena za MJ s DPH]]*Tabuľka9[[#This Row],[Predpokladaný odber počas 6 mesiacov]]</f>
        <v>#REF!</v>
      </c>
      <c r="L3533" s="1">
        <v>37827464</v>
      </c>
      <c r="M3533" t="e">
        <f>_xlfn.XLOOKUP(Tabuľka9[[#This Row],[IČO]],#REF!,#REF!)</f>
        <v>#REF!</v>
      </c>
      <c r="N3533" t="e">
        <f>_xlfn.XLOOKUP(Tabuľka9[[#This Row],[IČO]],#REF!,#REF!)</f>
        <v>#REF!</v>
      </c>
    </row>
    <row r="3534" spans="1:14" hidden="1" x14ac:dyDescent="0.35">
      <c r="A3534" t="s">
        <v>125</v>
      </c>
      <c r="B3534" t="s">
        <v>152</v>
      </c>
      <c r="C3534" t="s">
        <v>13</v>
      </c>
      <c r="E3534" s="10">
        <f>IF(COUNTIF(cis_DPH!$B$2:$B$84,B3534)&gt;0,D3534*1.1,IF(COUNTIF(cis_DPH!$B$85:$B$171,B3534)&gt;0,D3534*1.2,"chyba"))</f>
        <v>0</v>
      </c>
      <c r="G3534" s="16" t="e">
        <f>_xlfn.XLOOKUP(Tabuľka9[[#This Row],[položka]],#REF!,#REF!)</f>
        <v>#REF!</v>
      </c>
      <c r="H3534">
        <v>5</v>
      </c>
      <c r="I3534" s="15">
        <f>Tabuľka9[[#This Row],[Aktuálna cena v RZ s DPH]]*Tabuľka9[[#This Row],[Priemerný odber za mesiac]]</f>
        <v>0</v>
      </c>
      <c r="J3534">
        <v>50</v>
      </c>
      <c r="K3534" s="17" t="e">
        <f>Tabuľka9[[#This Row],[Cena za MJ s DPH]]*Tabuľka9[[#This Row],[Predpokladaný odber počas 6 mesiacov]]</f>
        <v>#REF!</v>
      </c>
      <c r="L3534" s="1">
        <v>37827464</v>
      </c>
      <c r="M3534" t="e">
        <f>_xlfn.XLOOKUP(Tabuľka9[[#This Row],[IČO]],#REF!,#REF!)</f>
        <v>#REF!</v>
      </c>
      <c r="N3534" t="e">
        <f>_xlfn.XLOOKUP(Tabuľka9[[#This Row],[IČO]],#REF!,#REF!)</f>
        <v>#REF!</v>
      </c>
    </row>
    <row r="3535" spans="1:14" hidden="1" x14ac:dyDescent="0.35">
      <c r="A3535" t="s">
        <v>125</v>
      </c>
      <c r="B3535" t="s">
        <v>153</v>
      </c>
      <c r="C3535" t="s">
        <v>13</v>
      </c>
      <c r="E3535" s="10">
        <f>IF(COUNTIF(cis_DPH!$B$2:$B$84,B3535)&gt;0,D3535*1.1,IF(COUNTIF(cis_DPH!$B$85:$B$171,B3535)&gt;0,D3535*1.2,"chyba"))</f>
        <v>0</v>
      </c>
      <c r="G3535" s="16" t="e">
        <f>_xlfn.XLOOKUP(Tabuľka9[[#This Row],[položka]],#REF!,#REF!)</f>
        <v>#REF!</v>
      </c>
      <c r="I3535" s="15">
        <f>Tabuľka9[[#This Row],[Aktuálna cena v RZ s DPH]]*Tabuľka9[[#This Row],[Priemerný odber za mesiac]]</f>
        <v>0</v>
      </c>
      <c r="K3535" s="17" t="e">
        <f>Tabuľka9[[#This Row],[Cena za MJ s DPH]]*Tabuľka9[[#This Row],[Predpokladaný odber počas 6 mesiacov]]</f>
        <v>#REF!</v>
      </c>
      <c r="L3535" s="1">
        <v>37827464</v>
      </c>
      <c r="M3535" t="e">
        <f>_xlfn.XLOOKUP(Tabuľka9[[#This Row],[IČO]],#REF!,#REF!)</f>
        <v>#REF!</v>
      </c>
      <c r="N3535" t="e">
        <f>_xlfn.XLOOKUP(Tabuľka9[[#This Row],[IČO]],#REF!,#REF!)</f>
        <v>#REF!</v>
      </c>
    </row>
    <row r="3536" spans="1:14" hidden="1" x14ac:dyDescent="0.35">
      <c r="A3536" t="s">
        <v>125</v>
      </c>
      <c r="B3536" t="s">
        <v>154</v>
      </c>
      <c r="C3536" t="s">
        <v>13</v>
      </c>
      <c r="E3536" s="10">
        <f>IF(COUNTIF(cis_DPH!$B$2:$B$84,B3536)&gt;0,D3536*1.1,IF(COUNTIF(cis_DPH!$B$85:$B$171,B3536)&gt;0,D3536*1.2,"chyba"))</f>
        <v>0</v>
      </c>
      <c r="G3536" s="16" t="e">
        <f>_xlfn.XLOOKUP(Tabuľka9[[#This Row],[položka]],#REF!,#REF!)</f>
        <v>#REF!</v>
      </c>
      <c r="I3536" s="15">
        <f>Tabuľka9[[#This Row],[Aktuálna cena v RZ s DPH]]*Tabuľka9[[#This Row],[Priemerný odber za mesiac]]</f>
        <v>0</v>
      </c>
      <c r="K3536" s="17" t="e">
        <f>Tabuľka9[[#This Row],[Cena za MJ s DPH]]*Tabuľka9[[#This Row],[Predpokladaný odber počas 6 mesiacov]]</f>
        <v>#REF!</v>
      </c>
      <c r="L3536" s="1">
        <v>37827464</v>
      </c>
      <c r="M3536" t="e">
        <f>_xlfn.XLOOKUP(Tabuľka9[[#This Row],[IČO]],#REF!,#REF!)</f>
        <v>#REF!</v>
      </c>
      <c r="N3536" t="e">
        <f>_xlfn.XLOOKUP(Tabuľka9[[#This Row],[IČO]],#REF!,#REF!)</f>
        <v>#REF!</v>
      </c>
    </row>
    <row r="3537" spans="1:14" hidden="1" x14ac:dyDescent="0.35">
      <c r="A3537" t="s">
        <v>125</v>
      </c>
      <c r="B3537" t="s">
        <v>155</v>
      </c>
      <c r="C3537" t="s">
        <v>13</v>
      </c>
      <c r="E3537" s="10">
        <f>IF(COUNTIF(cis_DPH!$B$2:$B$84,B3537)&gt;0,D3537*1.1,IF(COUNTIF(cis_DPH!$B$85:$B$171,B3537)&gt;0,D3537*1.2,"chyba"))</f>
        <v>0</v>
      </c>
      <c r="G3537" s="16" t="e">
        <f>_xlfn.XLOOKUP(Tabuľka9[[#This Row],[položka]],#REF!,#REF!)</f>
        <v>#REF!</v>
      </c>
      <c r="H3537">
        <v>10</v>
      </c>
      <c r="I3537" s="15">
        <f>Tabuľka9[[#This Row],[Aktuálna cena v RZ s DPH]]*Tabuľka9[[#This Row],[Priemerný odber za mesiac]]</f>
        <v>0</v>
      </c>
      <c r="J3537">
        <v>70</v>
      </c>
      <c r="K3537" s="17" t="e">
        <f>Tabuľka9[[#This Row],[Cena za MJ s DPH]]*Tabuľka9[[#This Row],[Predpokladaný odber počas 6 mesiacov]]</f>
        <v>#REF!</v>
      </c>
      <c r="L3537" s="1">
        <v>37827464</v>
      </c>
      <c r="M3537" t="e">
        <f>_xlfn.XLOOKUP(Tabuľka9[[#This Row],[IČO]],#REF!,#REF!)</f>
        <v>#REF!</v>
      </c>
      <c r="N3537" t="e">
        <f>_xlfn.XLOOKUP(Tabuľka9[[#This Row],[IČO]],#REF!,#REF!)</f>
        <v>#REF!</v>
      </c>
    </row>
    <row r="3538" spans="1:14" hidden="1" x14ac:dyDescent="0.35">
      <c r="A3538" t="s">
        <v>125</v>
      </c>
      <c r="B3538" t="s">
        <v>156</v>
      </c>
      <c r="C3538" t="s">
        <v>13</v>
      </c>
      <c r="E3538" s="10">
        <f>IF(COUNTIF(cis_DPH!$B$2:$B$84,B3538)&gt;0,D3538*1.1,IF(COUNTIF(cis_DPH!$B$85:$B$171,B3538)&gt;0,D3538*1.2,"chyba"))</f>
        <v>0</v>
      </c>
      <c r="G3538" s="16" t="e">
        <f>_xlfn.XLOOKUP(Tabuľka9[[#This Row],[položka]],#REF!,#REF!)</f>
        <v>#REF!</v>
      </c>
      <c r="I3538" s="15">
        <f>Tabuľka9[[#This Row],[Aktuálna cena v RZ s DPH]]*Tabuľka9[[#This Row],[Priemerný odber za mesiac]]</f>
        <v>0</v>
      </c>
      <c r="K3538" s="17" t="e">
        <f>Tabuľka9[[#This Row],[Cena za MJ s DPH]]*Tabuľka9[[#This Row],[Predpokladaný odber počas 6 mesiacov]]</f>
        <v>#REF!</v>
      </c>
      <c r="L3538" s="1">
        <v>37827464</v>
      </c>
      <c r="M3538" t="e">
        <f>_xlfn.XLOOKUP(Tabuľka9[[#This Row],[IČO]],#REF!,#REF!)</f>
        <v>#REF!</v>
      </c>
      <c r="N3538" t="e">
        <f>_xlfn.XLOOKUP(Tabuľka9[[#This Row],[IČO]],#REF!,#REF!)</f>
        <v>#REF!</v>
      </c>
    </row>
    <row r="3539" spans="1:14" hidden="1" x14ac:dyDescent="0.35">
      <c r="A3539" t="s">
        <v>125</v>
      </c>
      <c r="B3539" t="s">
        <v>157</v>
      </c>
      <c r="C3539" t="s">
        <v>13</v>
      </c>
      <c r="E3539" s="10">
        <f>IF(COUNTIF(cis_DPH!$B$2:$B$84,B3539)&gt;0,D3539*1.1,IF(COUNTIF(cis_DPH!$B$85:$B$171,B3539)&gt;0,D3539*1.2,"chyba"))</f>
        <v>0</v>
      </c>
      <c r="G3539" s="16" t="e">
        <f>_xlfn.XLOOKUP(Tabuľka9[[#This Row],[položka]],#REF!,#REF!)</f>
        <v>#REF!</v>
      </c>
      <c r="H3539">
        <v>5</v>
      </c>
      <c r="I3539" s="15">
        <f>Tabuľka9[[#This Row],[Aktuálna cena v RZ s DPH]]*Tabuľka9[[#This Row],[Priemerný odber za mesiac]]</f>
        <v>0</v>
      </c>
      <c r="J3539">
        <v>20</v>
      </c>
      <c r="K3539" s="17" t="e">
        <f>Tabuľka9[[#This Row],[Cena za MJ s DPH]]*Tabuľka9[[#This Row],[Predpokladaný odber počas 6 mesiacov]]</f>
        <v>#REF!</v>
      </c>
      <c r="L3539" s="1">
        <v>37827464</v>
      </c>
      <c r="M3539" t="e">
        <f>_xlfn.XLOOKUP(Tabuľka9[[#This Row],[IČO]],#REF!,#REF!)</f>
        <v>#REF!</v>
      </c>
      <c r="N3539" t="e">
        <f>_xlfn.XLOOKUP(Tabuľka9[[#This Row],[IČO]],#REF!,#REF!)</f>
        <v>#REF!</v>
      </c>
    </row>
    <row r="3540" spans="1:14" hidden="1" x14ac:dyDescent="0.35">
      <c r="A3540" t="s">
        <v>125</v>
      </c>
      <c r="B3540" t="s">
        <v>158</v>
      </c>
      <c r="C3540" t="s">
        <v>13</v>
      </c>
      <c r="E3540" s="10">
        <f>IF(COUNTIF(cis_DPH!$B$2:$B$84,B3540)&gt;0,D3540*1.1,IF(COUNTIF(cis_DPH!$B$85:$B$171,B3540)&gt;0,D3540*1.2,"chyba"))</f>
        <v>0</v>
      </c>
      <c r="G3540" s="16" t="e">
        <f>_xlfn.XLOOKUP(Tabuľka9[[#This Row],[položka]],#REF!,#REF!)</f>
        <v>#REF!</v>
      </c>
      <c r="I3540" s="15">
        <f>Tabuľka9[[#This Row],[Aktuálna cena v RZ s DPH]]*Tabuľka9[[#This Row],[Priemerný odber za mesiac]]</f>
        <v>0</v>
      </c>
      <c r="K3540" s="17" t="e">
        <f>Tabuľka9[[#This Row],[Cena za MJ s DPH]]*Tabuľka9[[#This Row],[Predpokladaný odber počas 6 mesiacov]]</f>
        <v>#REF!</v>
      </c>
      <c r="L3540" s="1">
        <v>37827464</v>
      </c>
      <c r="M3540" t="e">
        <f>_xlfn.XLOOKUP(Tabuľka9[[#This Row],[IČO]],#REF!,#REF!)</f>
        <v>#REF!</v>
      </c>
      <c r="N3540" t="e">
        <f>_xlfn.XLOOKUP(Tabuľka9[[#This Row],[IČO]],#REF!,#REF!)</f>
        <v>#REF!</v>
      </c>
    </row>
    <row r="3541" spans="1:14" hidden="1" x14ac:dyDescent="0.35">
      <c r="A3541" t="s">
        <v>125</v>
      </c>
      <c r="B3541" t="s">
        <v>159</v>
      </c>
      <c r="C3541" t="s">
        <v>13</v>
      </c>
      <c r="E3541" s="10">
        <f>IF(COUNTIF(cis_DPH!$B$2:$B$84,B3541)&gt;0,D3541*1.1,IF(COUNTIF(cis_DPH!$B$85:$B$171,B3541)&gt;0,D3541*1.2,"chyba"))</f>
        <v>0</v>
      </c>
      <c r="G3541" s="16" t="e">
        <f>_xlfn.XLOOKUP(Tabuľka9[[#This Row],[položka]],#REF!,#REF!)</f>
        <v>#REF!</v>
      </c>
      <c r="I3541" s="15">
        <f>Tabuľka9[[#This Row],[Aktuálna cena v RZ s DPH]]*Tabuľka9[[#This Row],[Priemerný odber za mesiac]]</f>
        <v>0</v>
      </c>
      <c r="K3541" s="17" t="e">
        <f>Tabuľka9[[#This Row],[Cena za MJ s DPH]]*Tabuľka9[[#This Row],[Predpokladaný odber počas 6 mesiacov]]</f>
        <v>#REF!</v>
      </c>
      <c r="L3541" s="1">
        <v>37827464</v>
      </c>
      <c r="M3541" t="e">
        <f>_xlfn.XLOOKUP(Tabuľka9[[#This Row],[IČO]],#REF!,#REF!)</f>
        <v>#REF!</v>
      </c>
      <c r="N3541" t="e">
        <f>_xlfn.XLOOKUP(Tabuľka9[[#This Row],[IČO]],#REF!,#REF!)</f>
        <v>#REF!</v>
      </c>
    </row>
    <row r="3542" spans="1:14" hidden="1" x14ac:dyDescent="0.35">
      <c r="A3542" t="s">
        <v>125</v>
      </c>
      <c r="B3542" t="s">
        <v>160</v>
      </c>
      <c r="C3542" t="s">
        <v>13</v>
      </c>
      <c r="E3542" s="10">
        <f>IF(COUNTIF(cis_DPH!$B$2:$B$84,B3542)&gt;0,D3542*1.1,IF(COUNTIF(cis_DPH!$B$85:$B$171,B3542)&gt;0,D3542*1.2,"chyba"))</f>
        <v>0</v>
      </c>
      <c r="G3542" s="16" t="e">
        <f>_xlfn.XLOOKUP(Tabuľka9[[#This Row],[položka]],#REF!,#REF!)</f>
        <v>#REF!</v>
      </c>
      <c r="H3542">
        <v>10</v>
      </c>
      <c r="I3542" s="15">
        <f>Tabuľka9[[#This Row],[Aktuálna cena v RZ s DPH]]*Tabuľka9[[#This Row],[Priemerný odber za mesiac]]</f>
        <v>0</v>
      </c>
      <c r="J3542">
        <v>150</v>
      </c>
      <c r="K3542" s="17" t="e">
        <f>Tabuľka9[[#This Row],[Cena za MJ s DPH]]*Tabuľka9[[#This Row],[Predpokladaný odber počas 6 mesiacov]]</f>
        <v>#REF!</v>
      </c>
      <c r="L3542" s="1">
        <v>37827464</v>
      </c>
      <c r="M3542" t="e">
        <f>_xlfn.XLOOKUP(Tabuľka9[[#This Row],[IČO]],#REF!,#REF!)</f>
        <v>#REF!</v>
      </c>
      <c r="N3542" t="e">
        <f>_xlfn.XLOOKUP(Tabuľka9[[#This Row],[IČO]],#REF!,#REF!)</f>
        <v>#REF!</v>
      </c>
    </row>
    <row r="3543" spans="1:14" hidden="1" x14ac:dyDescent="0.35">
      <c r="A3543" t="s">
        <v>125</v>
      </c>
      <c r="B3543" t="s">
        <v>161</v>
      </c>
      <c r="C3543" t="s">
        <v>13</v>
      </c>
      <c r="E3543" s="10">
        <f>IF(COUNTIF(cis_DPH!$B$2:$B$84,B3543)&gt;0,D3543*1.1,IF(COUNTIF(cis_DPH!$B$85:$B$171,B3543)&gt;0,D3543*1.2,"chyba"))</f>
        <v>0</v>
      </c>
      <c r="G3543" s="16" t="e">
        <f>_xlfn.XLOOKUP(Tabuľka9[[#This Row],[položka]],#REF!,#REF!)</f>
        <v>#REF!</v>
      </c>
      <c r="I3543" s="15">
        <f>Tabuľka9[[#This Row],[Aktuálna cena v RZ s DPH]]*Tabuľka9[[#This Row],[Priemerný odber za mesiac]]</f>
        <v>0</v>
      </c>
      <c r="K3543" s="17" t="e">
        <f>Tabuľka9[[#This Row],[Cena za MJ s DPH]]*Tabuľka9[[#This Row],[Predpokladaný odber počas 6 mesiacov]]</f>
        <v>#REF!</v>
      </c>
      <c r="L3543" s="1">
        <v>37827464</v>
      </c>
      <c r="M3543" t="e">
        <f>_xlfn.XLOOKUP(Tabuľka9[[#This Row],[IČO]],#REF!,#REF!)</f>
        <v>#REF!</v>
      </c>
      <c r="N3543" t="e">
        <f>_xlfn.XLOOKUP(Tabuľka9[[#This Row],[IČO]],#REF!,#REF!)</f>
        <v>#REF!</v>
      </c>
    </row>
    <row r="3544" spans="1:14" hidden="1" x14ac:dyDescent="0.35">
      <c r="A3544" t="s">
        <v>125</v>
      </c>
      <c r="B3544" t="s">
        <v>162</v>
      </c>
      <c r="C3544" t="s">
        <v>13</v>
      </c>
      <c r="E3544" s="10">
        <f>IF(COUNTIF(cis_DPH!$B$2:$B$84,B3544)&gt;0,D3544*1.1,IF(COUNTIF(cis_DPH!$B$85:$B$171,B3544)&gt;0,D3544*1.2,"chyba"))</f>
        <v>0</v>
      </c>
      <c r="G3544" s="16" t="e">
        <f>_xlfn.XLOOKUP(Tabuľka9[[#This Row],[položka]],#REF!,#REF!)</f>
        <v>#REF!</v>
      </c>
      <c r="H3544">
        <v>10</v>
      </c>
      <c r="I3544" s="15">
        <f>Tabuľka9[[#This Row],[Aktuálna cena v RZ s DPH]]*Tabuľka9[[#This Row],[Priemerný odber za mesiac]]</f>
        <v>0</v>
      </c>
      <c r="J3544">
        <v>150</v>
      </c>
      <c r="K3544" s="17" t="e">
        <f>Tabuľka9[[#This Row],[Cena za MJ s DPH]]*Tabuľka9[[#This Row],[Predpokladaný odber počas 6 mesiacov]]</f>
        <v>#REF!</v>
      </c>
      <c r="L3544" s="1">
        <v>37827464</v>
      </c>
      <c r="M3544" t="e">
        <f>_xlfn.XLOOKUP(Tabuľka9[[#This Row],[IČO]],#REF!,#REF!)</f>
        <v>#REF!</v>
      </c>
      <c r="N3544" t="e">
        <f>_xlfn.XLOOKUP(Tabuľka9[[#This Row],[IČO]],#REF!,#REF!)</f>
        <v>#REF!</v>
      </c>
    </row>
    <row r="3545" spans="1:14" hidden="1" x14ac:dyDescent="0.35">
      <c r="A3545" t="s">
        <v>125</v>
      </c>
      <c r="B3545" t="s">
        <v>163</v>
      </c>
      <c r="C3545" t="s">
        <v>13</v>
      </c>
      <c r="E3545" s="10">
        <f>IF(COUNTIF(cis_DPH!$B$2:$B$84,B3545)&gt;0,D3545*1.1,IF(COUNTIF(cis_DPH!$B$85:$B$171,B3545)&gt;0,D3545*1.2,"chyba"))</f>
        <v>0</v>
      </c>
      <c r="G3545" s="16" t="e">
        <f>_xlfn.XLOOKUP(Tabuľka9[[#This Row],[položka]],#REF!,#REF!)</f>
        <v>#REF!</v>
      </c>
      <c r="I3545" s="15">
        <f>Tabuľka9[[#This Row],[Aktuálna cena v RZ s DPH]]*Tabuľka9[[#This Row],[Priemerný odber za mesiac]]</f>
        <v>0</v>
      </c>
      <c r="K3545" s="17" t="e">
        <f>Tabuľka9[[#This Row],[Cena za MJ s DPH]]*Tabuľka9[[#This Row],[Predpokladaný odber počas 6 mesiacov]]</f>
        <v>#REF!</v>
      </c>
      <c r="L3545" s="1">
        <v>37827464</v>
      </c>
      <c r="M3545" t="e">
        <f>_xlfn.XLOOKUP(Tabuľka9[[#This Row],[IČO]],#REF!,#REF!)</f>
        <v>#REF!</v>
      </c>
      <c r="N3545" t="e">
        <f>_xlfn.XLOOKUP(Tabuľka9[[#This Row],[IČO]],#REF!,#REF!)</f>
        <v>#REF!</v>
      </c>
    </row>
    <row r="3546" spans="1:14" hidden="1" x14ac:dyDescent="0.35">
      <c r="A3546" t="s">
        <v>125</v>
      </c>
      <c r="B3546" t="s">
        <v>164</v>
      </c>
      <c r="C3546" t="s">
        <v>13</v>
      </c>
      <c r="E3546" s="10">
        <f>IF(COUNTIF(cis_DPH!$B$2:$B$84,B3546)&gt;0,D3546*1.1,IF(COUNTIF(cis_DPH!$B$85:$B$171,B3546)&gt;0,D3546*1.2,"chyba"))</f>
        <v>0</v>
      </c>
      <c r="G3546" s="16" t="e">
        <f>_xlfn.XLOOKUP(Tabuľka9[[#This Row],[položka]],#REF!,#REF!)</f>
        <v>#REF!</v>
      </c>
      <c r="I3546" s="15">
        <f>Tabuľka9[[#This Row],[Aktuálna cena v RZ s DPH]]*Tabuľka9[[#This Row],[Priemerný odber za mesiac]]</f>
        <v>0</v>
      </c>
      <c r="K3546" s="17" t="e">
        <f>Tabuľka9[[#This Row],[Cena za MJ s DPH]]*Tabuľka9[[#This Row],[Predpokladaný odber počas 6 mesiacov]]</f>
        <v>#REF!</v>
      </c>
      <c r="L3546" s="1">
        <v>37827464</v>
      </c>
      <c r="M3546" t="e">
        <f>_xlfn.XLOOKUP(Tabuľka9[[#This Row],[IČO]],#REF!,#REF!)</f>
        <v>#REF!</v>
      </c>
      <c r="N3546" t="e">
        <f>_xlfn.XLOOKUP(Tabuľka9[[#This Row],[IČO]],#REF!,#REF!)</f>
        <v>#REF!</v>
      </c>
    </row>
    <row r="3547" spans="1:14" hidden="1" x14ac:dyDescent="0.35">
      <c r="A3547" t="s">
        <v>125</v>
      </c>
      <c r="B3547" t="s">
        <v>165</v>
      </c>
      <c r="C3547" t="s">
        <v>13</v>
      </c>
      <c r="E3547" s="10">
        <f>IF(COUNTIF(cis_DPH!$B$2:$B$84,B3547)&gt;0,D3547*1.1,IF(COUNTIF(cis_DPH!$B$85:$B$171,B3547)&gt;0,D3547*1.2,"chyba"))</f>
        <v>0</v>
      </c>
      <c r="G3547" s="16" t="e">
        <f>_xlfn.XLOOKUP(Tabuľka9[[#This Row],[položka]],#REF!,#REF!)</f>
        <v>#REF!</v>
      </c>
      <c r="I3547" s="15">
        <f>Tabuľka9[[#This Row],[Aktuálna cena v RZ s DPH]]*Tabuľka9[[#This Row],[Priemerný odber za mesiac]]</f>
        <v>0</v>
      </c>
      <c r="K3547" s="17" t="e">
        <f>Tabuľka9[[#This Row],[Cena za MJ s DPH]]*Tabuľka9[[#This Row],[Predpokladaný odber počas 6 mesiacov]]</f>
        <v>#REF!</v>
      </c>
      <c r="L3547" s="1">
        <v>37827464</v>
      </c>
      <c r="M3547" t="e">
        <f>_xlfn.XLOOKUP(Tabuľka9[[#This Row],[IČO]],#REF!,#REF!)</f>
        <v>#REF!</v>
      </c>
      <c r="N3547" t="e">
        <f>_xlfn.XLOOKUP(Tabuľka9[[#This Row],[IČO]],#REF!,#REF!)</f>
        <v>#REF!</v>
      </c>
    </row>
    <row r="3548" spans="1:14" hidden="1" x14ac:dyDescent="0.35">
      <c r="A3548" t="s">
        <v>125</v>
      </c>
      <c r="B3548" t="s">
        <v>166</v>
      </c>
      <c r="C3548" t="s">
        <v>13</v>
      </c>
      <c r="E3548" s="10">
        <f>IF(COUNTIF(cis_DPH!$B$2:$B$84,B3548)&gt;0,D3548*1.1,IF(COUNTIF(cis_DPH!$B$85:$B$171,B3548)&gt;0,D3548*1.2,"chyba"))</f>
        <v>0</v>
      </c>
      <c r="G3548" s="16" t="e">
        <f>_xlfn.XLOOKUP(Tabuľka9[[#This Row],[položka]],#REF!,#REF!)</f>
        <v>#REF!</v>
      </c>
      <c r="H3548">
        <v>10</v>
      </c>
      <c r="I3548" s="15">
        <f>Tabuľka9[[#This Row],[Aktuálna cena v RZ s DPH]]*Tabuľka9[[#This Row],[Priemerný odber za mesiac]]</f>
        <v>0</v>
      </c>
      <c r="J3548">
        <v>50</v>
      </c>
      <c r="K3548" s="17" t="e">
        <f>Tabuľka9[[#This Row],[Cena za MJ s DPH]]*Tabuľka9[[#This Row],[Predpokladaný odber počas 6 mesiacov]]</f>
        <v>#REF!</v>
      </c>
      <c r="L3548" s="1">
        <v>37827464</v>
      </c>
      <c r="M3548" t="e">
        <f>_xlfn.XLOOKUP(Tabuľka9[[#This Row],[IČO]],#REF!,#REF!)</f>
        <v>#REF!</v>
      </c>
      <c r="N3548" t="e">
        <f>_xlfn.XLOOKUP(Tabuľka9[[#This Row],[IČO]],#REF!,#REF!)</f>
        <v>#REF!</v>
      </c>
    </row>
    <row r="3549" spans="1:14" hidden="1" x14ac:dyDescent="0.35">
      <c r="A3549" t="s">
        <v>125</v>
      </c>
      <c r="B3549" t="s">
        <v>167</v>
      </c>
      <c r="C3549" t="s">
        <v>13</v>
      </c>
      <c r="E3549" s="10">
        <f>IF(COUNTIF(cis_DPH!$B$2:$B$84,B3549)&gt;0,D3549*1.1,IF(COUNTIF(cis_DPH!$B$85:$B$171,B3549)&gt;0,D3549*1.2,"chyba"))</f>
        <v>0</v>
      </c>
      <c r="G3549" s="16" t="e">
        <f>_xlfn.XLOOKUP(Tabuľka9[[#This Row],[položka]],#REF!,#REF!)</f>
        <v>#REF!</v>
      </c>
      <c r="I3549" s="15">
        <f>Tabuľka9[[#This Row],[Aktuálna cena v RZ s DPH]]*Tabuľka9[[#This Row],[Priemerný odber za mesiac]]</f>
        <v>0</v>
      </c>
      <c r="K3549" s="17" t="e">
        <f>Tabuľka9[[#This Row],[Cena za MJ s DPH]]*Tabuľka9[[#This Row],[Predpokladaný odber počas 6 mesiacov]]</f>
        <v>#REF!</v>
      </c>
      <c r="L3549" s="1">
        <v>37827464</v>
      </c>
      <c r="M3549" t="e">
        <f>_xlfn.XLOOKUP(Tabuľka9[[#This Row],[IČO]],#REF!,#REF!)</f>
        <v>#REF!</v>
      </c>
      <c r="N3549" t="e">
        <f>_xlfn.XLOOKUP(Tabuľka9[[#This Row],[IČO]],#REF!,#REF!)</f>
        <v>#REF!</v>
      </c>
    </row>
    <row r="3550" spans="1:14" hidden="1" x14ac:dyDescent="0.35">
      <c r="A3550" t="s">
        <v>125</v>
      </c>
      <c r="B3550" t="s">
        <v>168</v>
      </c>
      <c r="C3550" t="s">
        <v>13</v>
      </c>
      <c r="E3550" s="10">
        <f>IF(COUNTIF(cis_DPH!$B$2:$B$84,B3550)&gt;0,D3550*1.1,IF(COUNTIF(cis_DPH!$B$85:$B$171,B3550)&gt;0,D3550*1.2,"chyba"))</f>
        <v>0</v>
      </c>
      <c r="G3550" s="16" t="e">
        <f>_xlfn.XLOOKUP(Tabuľka9[[#This Row],[položka]],#REF!,#REF!)</f>
        <v>#REF!</v>
      </c>
      <c r="H3550">
        <v>10</v>
      </c>
      <c r="I3550" s="15">
        <f>Tabuľka9[[#This Row],[Aktuálna cena v RZ s DPH]]*Tabuľka9[[#This Row],[Priemerný odber za mesiac]]</f>
        <v>0</v>
      </c>
      <c r="J3550">
        <v>100</v>
      </c>
      <c r="K3550" s="17" t="e">
        <f>Tabuľka9[[#This Row],[Cena za MJ s DPH]]*Tabuľka9[[#This Row],[Predpokladaný odber počas 6 mesiacov]]</f>
        <v>#REF!</v>
      </c>
      <c r="L3550" s="1">
        <v>37827464</v>
      </c>
      <c r="M3550" t="e">
        <f>_xlfn.XLOOKUP(Tabuľka9[[#This Row],[IČO]],#REF!,#REF!)</f>
        <v>#REF!</v>
      </c>
      <c r="N3550" t="e">
        <f>_xlfn.XLOOKUP(Tabuľka9[[#This Row],[IČO]],#REF!,#REF!)</f>
        <v>#REF!</v>
      </c>
    </row>
    <row r="3551" spans="1:14" hidden="1" x14ac:dyDescent="0.35">
      <c r="A3551" t="s">
        <v>125</v>
      </c>
      <c r="B3551" t="s">
        <v>169</v>
      </c>
      <c r="C3551" t="s">
        <v>13</v>
      </c>
      <c r="E3551" s="10">
        <f>IF(COUNTIF(cis_DPH!$B$2:$B$84,B3551)&gt;0,D3551*1.1,IF(COUNTIF(cis_DPH!$B$85:$B$171,B3551)&gt;0,D3551*1.2,"chyba"))</f>
        <v>0</v>
      </c>
      <c r="G3551" s="16" t="e">
        <f>_xlfn.XLOOKUP(Tabuľka9[[#This Row],[položka]],#REF!,#REF!)</f>
        <v>#REF!</v>
      </c>
      <c r="I3551" s="15">
        <f>Tabuľka9[[#This Row],[Aktuálna cena v RZ s DPH]]*Tabuľka9[[#This Row],[Priemerný odber za mesiac]]</f>
        <v>0</v>
      </c>
      <c r="K3551" s="17" t="e">
        <f>Tabuľka9[[#This Row],[Cena za MJ s DPH]]*Tabuľka9[[#This Row],[Predpokladaný odber počas 6 mesiacov]]</f>
        <v>#REF!</v>
      </c>
      <c r="L3551" s="1">
        <v>37827464</v>
      </c>
      <c r="M3551" t="e">
        <f>_xlfn.XLOOKUP(Tabuľka9[[#This Row],[IČO]],#REF!,#REF!)</f>
        <v>#REF!</v>
      </c>
      <c r="N3551" t="e">
        <f>_xlfn.XLOOKUP(Tabuľka9[[#This Row],[IČO]],#REF!,#REF!)</f>
        <v>#REF!</v>
      </c>
    </row>
    <row r="3552" spans="1:14" hidden="1" x14ac:dyDescent="0.35">
      <c r="A3552" t="s">
        <v>125</v>
      </c>
      <c r="B3552" t="s">
        <v>170</v>
      </c>
      <c r="C3552" t="s">
        <v>13</v>
      </c>
      <c r="E3552" s="10">
        <f>IF(COUNTIF(cis_DPH!$B$2:$B$84,B3552)&gt;0,D3552*1.1,IF(COUNTIF(cis_DPH!$B$85:$B$171,B3552)&gt;0,D3552*1.2,"chyba"))</f>
        <v>0</v>
      </c>
      <c r="G3552" s="16" t="e">
        <f>_xlfn.XLOOKUP(Tabuľka9[[#This Row],[položka]],#REF!,#REF!)</f>
        <v>#REF!</v>
      </c>
      <c r="H3552">
        <v>10</v>
      </c>
      <c r="I3552" s="15">
        <f>Tabuľka9[[#This Row],[Aktuálna cena v RZ s DPH]]*Tabuľka9[[#This Row],[Priemerný odber za mesiac]]</f>
        <v>0</v>
      </c>
      <c r="J3552">
        <v>100</v>
      </c>
      <c r="K3552" s="17" t="e">
        <f>Tabuľka9[[#This Row],[Cena za MJ s DPH]]*Tabuľka9[[#This Row],[Predpokladaný odber počas 6 mesiacov]]</f>
        <v>#REF!</v>
      </c>
      <c r="L3552" s="1">
        <v>37827464</v>
      </c>
      <c r="M3552" t="e">
        <f>_xlfn.XLOOKUP(Tabuľka9[[#This Row],[IČO]],#REF!,#REF!)</f>
        <v>#REF!</v>
      </c>
      <c r="N3552" t="e">
        <f>_xlfn.XLOOKUP(Tabuľka9[[#This Row],[IČO]],#REF!,#REF!)</f>
        <v>#REF!</v>
      </c>
    </row>
    <row r="3553" spans="1:14" hidden="1" x14ac:dyDescent="0.35">
      <c r="A3553" t="s">
        <v>125</v>
      </c>
      <c r="B3553" t="s">
        <v>171</v>
      </c>
      <c r="C3553" t="s">
        <v>13</v>
      </c>
      <c r="E3553" s="10">
        <f>IF(COUNTIF(cis_DPH!$B$2:$B$84,B3553)&gt;0,D3553*1.1,IF(COUNTIF(cis_DPH!$B$85:$B$171,B3553)&gt;0,D3553*1.2,"chyba"))</f>
        <v>0</v>
      </c>
      <c r="G3553" s="16" t="e">
        <f>_xlfn.XLOOKUP(Tabuľka9[[#This Row],[položka]],#REF!,#REF!)</f>
        <v>#REF!</v>
      </c>
      <c r="H3553">
        <v>10</v>
      </c>
      <c r="I3553" s="15">
        <f>Tabuľka9[[#This Row],[Aktuálna cena v RZ s DPH]]*Tabuľka9[[#This Row],[Priemerný odber za mesiac]]</f>
        <v>0</v>
      </c>
      <c r="J3553">
        <v>100</v>
      </c>
      <c r="K3553" s="17" t="e">
        <f>Tabuľka9[[#This Row],[Cena za MJ s DPH]]*Tabuľka9[[#This Row],[Predpokladaný odber počas 6 mesiacov]]</f>
        <v>#REF!</v>
      </c>
      <c r="L3553" s="1">
        <v>37827464</v>
      </c>
      <c r="M3553" t="e">
        <f>_xlfn.XLOOKUP(Tabuľka9[[#This Row],[IČO]],#REF!,#REF!)</f>
        <v>#REF!</v>
      </c>
      <c r="N3553" t="e">
        <f>_xlfn.XLOOKUP(Tabuľka9[[#This Row],[IČO]],#REF!,#REF!)</f>
        <v>#REF!</v>
      </c>
    </row>
    <row r="3554" spans="1:14" hidden="1" x14ac:dyDescent="0.35">
      <c r="A3554" t="s">
        <v>125</v>
      </c>
      <c r="B3554" t="s">
        <v>172</v>
      </c>
      <c r="C3554" t="s">
        <v>13</v>
      </c>
      <c r="E3554" s="10">
        <f>IF(COUNTIF(cis_DPH!$B$2:$B$84,B3554)&gt;0,D3554*1.1,IF(COUNTIF(cis_DPH!$B$85:$B$171,B3554)&gt;0,D3554*1.2,"chyba"))</f>
        <v>0</v>
      </c>
      <c r="G3554" s="16" t="e">
        <f>_xlfn.XLOOKUP(Tabuľka9[[#This Row],[položka]],#REF!,#REF!)</f>
        <v>#REF!</v>
      </c>
      <c r="H3554">
        <v>5</v>
      </c>
      <c r="I3554" s="15">
        <f>Tabuľka9[[#This Row],[Aktuálna cena v RZ s DPH]]*Tabuľka9[[#This Row],[Priemerný odber za mesiac]]</f>
        <v>0</v>
      </c>
      <c r="J3554">
        <v>20</v>
      </c>
      <c r="K3554" s="17" t="e">
        <f>Tabuľka9[[#This Row],[Cena za MJ s DPH]]*Tabuľka9[[#This Row],[Predpokladaný odber počas 6 mesiacov]]</f>
        <v>#REF!</v>
      </c>
      <c r="L3554" s="1">
        <v>37827464</v>
      </c>
      <c r="M3554" t="e">
        <f>_xlfn.XLOOKUP(Tabuľka9[[#This Row],[IČO]],#REF!,#REF!)</f>
        <v>#REF!</v>
      </c>
      <c r="N3554" t="e">
        <f>_xlfn.XLOOKUP(Tabuľka9[[#This Row],[IČO]],#REF!,#REF!)</f>
        <v>#REF!</v>
      </c>
    </row>
    <row r="3555" spans="1:14" hidden="1" x14ac:dyDescent="0.35">
      <c r="A3555" t="s">
        <v>125</v>
      </c>
      <c r="B3555" t="s">
        <v>173</v>
      </c>
      <c r="C3555" t="s">
        <v>13</v>
      </c>
      <c r="E3555" s="10">
        <f>IF(COUNTIF(cis_DPH!$B$2:$B$84,B3555)&gt;0,D3555*1.1,IF(COUNTIF(cis_DPH!$B$85:$B$171,B3555)&gt;0,D3555*1.2,"chyba"))</f>
        <v>0</v>
      </c>
      <c r="G3555" s="16" t="e">
        <f>_xlfn.XLOOKUP(Tabuľka9[[#This Row],[položka]],#REF!,#REF!)</f>
        <v>#REF!</v>
      </c>
      <c r="H3555">
        <v>10</v>
      </c>
      <c r="I3555" s="15">
        <f>Tabuľka9[[#This Row],[Aktuálna cena v RZ s DPH]]*Tabuľka9[[#This Row],[Priemerný odber za mesiac]]</f>
        <v>0</v>
      </c>
      <c r="J3555">
        <v>100</v>
      </c>
      <c r="K3555" s="17" t="e">
        <f>Tabuľka9[[#This Row],[Cena za MJ s DPH]]*Tabuľka9[[#This Row],[Predpokladaný odber počas 6 mesiacov]]</f>
        <v>#REF!</v>
      </c>
      <c r="L3555" s="1">
        <v>37827464</v>
      </c>
      <c r="M3555" t="e">
        <f>_xlfn.XLOOKUP(Tabuľka9[[#This Row],[IČO]],#REF!,#REF!)</f>
        <v>#REF!</v>
      </c>
      <c r="N3555" t="e">
        <f>_xlfn.XLOOKUP(Tabuľka9[[#This Row],[IČO]],#REF!,#REF!)</f>
        <v>#REF!</v>
      </c>
    </row>
    <row r="3556" spans="1:14" hidden="1" x14ac:dyDescent="0.35">
      <c r="A3556" t="s">
        <v>125</v>
      </c>
      <c r="B3556" t="s">
        <v>174</v>
      </c>
      <c r="C3556" t="s">
        <v>13</v>
      </c>
      <c r="E3556" s="10">
        <f>IF(COUNTIF(cis_DPH!$B$2:$B$84,B3556)&gt;0,D3556*1.1,IF(COUNTIF(cis_DPH!$B$85:$B$171,B3556)&gt;0,D3556*1.2,"chyba"))</f>
        <v>0</v>
      </c>
      <c r="G3556" s="16" t="e">
        <f>_xlfn.XLOOKUP(Tabuľka9[[#This Row],[položka]],#REF!,#REF!)</f>
        <v>#REF!</v>
      </c>
      <c r="I3556" s="15">
        <f>Tabuľka9[[#This Row],[Aktuálna cena v RZ s DPH]]*Tabuľka9[[#This Row],[Priemerný odber za mesiac]]</f>
        <v>0</v>
      </c>
      <c r="K3556" s="17" t="e">
        <f>Tabuľka9[[#This Row],[Cena za MJ s DPH]]*Tabuľka9[[#This Row],[Predpokladaný odber počas 6 mesiacov]]</f>
        <v>#REF!</v>
      </c>
      <c r="L3556" s="1">
        <v>37827464</v>
      </c>
      <c r="M3556" t="e">
        <f>_xlfn.XLOOKUP(Tabuľka9[[#This Row],[IČO]],#REF!,#REF!)</f>
        <v>#REF!</v>
      </c>
      <c r="N3556" t="e">
        <f>_xlfn.XLOOKUP(Tabuľka9[[#This Row],[IČO]],#REF!,#REF!)</f>
        <v>#REF!</v>
      </c>
    </row>
    <row r="3557" spans="1:14" hidden="1" x14ac:dyDescent="0.35">
      <c r="A3557" t="s">
        <v>125</v>
      </c>
      <c r="B3557" t="s">
        <v>175</v>
      </c>
      <c r="C3557" t="s">
        <v>13</v>
      </c>
      <c r="E3557" s="10">
        <f>IF(COUNTIF(cis_DPH!$B$2:$B$84,B3557)&gt;0,D3557*1.1,IF(COUNTIF(cis_DPH!$B$85:$B$171,B3557)&gt;0,D3557*1.2,"chyba"))</f>
        <v>0</v>
      </c>
      <c r="G3557" s="16" t="e">
        <f>_xlfn.XLOOKUP(Tabuľka9[[#This Row],[položka]],#REF!,#REF!)</f>
        <v>#REF!</v>
      </c>
      <c r="H3557">
        <v>5</v>
      </c>
      <c r="I3557" s="15">
        <f>Tabuľka9[[#This Row],[Aktuálna cena v RZ s DPH]]*Tabuľka9[[#This Row],[Priemerný odber za mesiac]]</f>
        <v>0</v>
      </c>
      <c r="J3557">
        <v>20</v>
      </c>
      <c r="K3557" s="17" t="e">
        <f>Tabuľka9[[#This Row],[Cena za MJ s DPH]]*Tabuľka9[[#This Row],[Predpokladaný odber počas 6 mesiacov]]</f>
        <v>#REF!</v>
      </c>
      <c r="L3557" s="1">
        <v>37827464</v>
      </c>
      <c r="M3557" t="e">
        <f>_xlfn.XLOOKUP(Tabuľka9[[#This Row],[IČO]],#REF!,#REF!)</f>
        <v>#REF!</v>
      </c>
      <c r="N3557" t="e">
        <f>_xlfn.XLOOKUP(Tabuľka9[[#This Row],[IČO]],#REF!,#REF!)</f>
        <v>#REF!</v>
      </c>
    </row>
    <row r="3558" spans="1:14" hidden="1" x14ac:dyDescent="0.35">
      <c r="A3558" t="s">
        <v>125</v>
      </c>
      <c r="B3558" t="s">
        <v>176</v>
      </c>
      <c r="C3558" t="s">
        <v>13</v>
      </c>
      <c r="E3558" s="10">
        <f>IF(COUNTIF(cis_DPH!$B$2:$B$84,B3558)&gt;0,D3558*1.1,IF(COUNTIF(cis_DPH!$B$85:$B$171,B3558)&gt;0,D3558*1.2,"chyba"))</f>
        <v>0</v>
      </c>
      <c r="G3558" s="16" t="e">
        <f>_xlfn.XLOOKUP(Tabuľka9[[#This Row],[položka]],#REF!,#REF!)</f>
        <v>#REF!</v>
      </c>
      <c r="H3558">
        <v>10</v>
      </c>
      <c r="I3558" s="15">
        <f>Tabuľka9[[#This Row],[Aktuálna cena v RZ s DPH]]*Tabuľka9[[#This Row],[Priemerný odber za mesiac]]</f>
        <v>0</v>
      </c>
      <c r="J3558">
        <v>100</v>
      </c>
      <c r="K3558" s="17" t="e">
        <f>Tabuľka9[[#This Row],[Cena za MJ s DPH]]*Tabuľka9[[#This Row],[Predpokladaný odber počas 6 mesiacov]]</f>
        <v>#REF!</v>
      </c>
      <c r="L3558" s="1">
        <v>37827464</v>
      </c>
      <c r="M3558" t="e">
        <f>_xlfn.XLOOKUP(Tabuľka9[[#This Row],[IČO]],#REF!,#REF!)</f>
        <v>#REF!</v>
      </c>
      <c r="N3558" t="e">
        <f>_xlfn.XLOOKUP(Tabuľka9[[#This Row],[IČO]],#REF!,#REF!)</f>
        <v>#REF!</v>
      </c>
    </row>
    <row r="3559" spans="1:14" hidden="1" x14ac:dyDescent="0.35">
      <c r="A3559" t="s">
        <v>125</v>
      </c>
      <c r="B3559" t="s">
        <v>177</v>
      </c>
      <c r="C3559" t="s">
        <v>13</v>
      </c>
      <c r="E3559" s="10">
        <f>IF(COUNTIF(cis_DPH!$B$2:$B$84,B3559)&gt;0,D3559*1.1,IF(COUNTIF(cis_DPH!$B$85:$B$171,B3559)&gt;0,D3559*1.2,"chyba"))</f>
        <v>0</v>
      </c>
      <c r="G3559" s="16" t="e">
        <f>_xlfn.XLOOKUP(Tabuľka9[[#This Row],[položka]],#REF!,#REF!)</f>
        <v>#REF!</v>
      </c>
      <c r="I3559" s="15">
        <f>Tabuľka9[[#This Row],[Aktuálna cena v RZ s DPH]]*Tabuľka9[[#This Row],[Priemerný odber za mesiac]]</f>
        <v>0</v>
      </c>
      <c r="K3559" s="17" t="e">
        <f>Tabuľka9[[#This Row],[Cena za MJ s DPH]]*Tabuľka9[[#This Row],[Predpokladaný odber počas 6 mesiacov]]</f>
        <v>#REF!</v>
      </c>
      <c r="L3559" s="1">
        <v>37827464</v>
      </c>
      <c r="M3559" t="e">
        <f>_xlfn.XLOOKUP(Tabuľka9[[#This Row],[IČO]],#REF!,#REF!)</f>
        <v>#REF!</v>
      </c>
      <c r="N3559" t="e">
        <f>_xlfn.XLOOKUP(Tabuľka9[[#This Row],[IČO]],#REF!,#REF!)</f>
        <v>#REF!</v>
      </c>
    </row>
    <row r="3560" spans="1:14" hidden="1" x14ac:dyDescent="0.35">
      <c r="A3560" t="s">
        <v>125</v>
      </c>
      <c r="B3560" t="s">
        <v>178</v>
      </c>
      <c r="C3560" t="s">
        <v>13</v>
      </c>
      <c r="E3560" s="10">
        <f>IF(COUNTIF(cis_DPH!$B$2:$B$84,B3560)&gt;0,D3560*1.1,IF(COUNTIF(cis_DPH!$B$85:$B$171,B3560)&gt;0,D3560*1.2,"chyba"))</f>
        <v>0</v>
      </c>
      <c r="G3560" s="16" t="e">
        <f>_xlfn.XLOOKUP(Tabuľka9[[#This Row],[položka]],#REF!,#REF!)</f>
        <v>#REF!</v>
      </c>
      <c r="I3560" s="15">
        <f>Tabuľka9[[#This Row],[Aktuálna cena v RZ s DPH]]*Tabuľka9[[#This Row],[Priemerný odber za mesiac]]</f>
        <v>0</v>
      </c>
      <c r="K3560" s="17" t="e">
        <f>Tabuľka9[[#This Row],[Cena za MJ s DPH]]*Tabuľka9[[#This Row],[Predpokladaný odber počas 6 mesiacov]]</f>
        <v>#REF!</v>
      </c>
      <c r="L3560" s="1">
        <v>37827464</v>
      </c>
      <c r="M3560" t="e">
        <f>_xlfn.XLOOKUP(Tabuľka9[[#This Row],[IČO]],#REF!,#REF!)</f>
        <v>#REF!</v>
      </c>
      <c r="N3560" t="e">
        <f>_xlfn.XLOOKUP(Tabuľka9[[#This Row],[IČO]],#REF!,#REF!)</f>
        <v>#REF!</v>
      </c>
    </row>
    <row r="3561" spans="1:14" hidden="1" x14ac:dyDescent="0.35">
      <c r="A3561" t="s">
        <v>125</v>
      </c>
      <c r="B3561" t="s">
        <v>179</v>
      </c>
      <c r="C3561" t="s">
        <v>13</v>
      </c>
      <c r="E3561" s="10">
        <f>IF(COUNTIF(cis_DPH!$B$2:$B$84,B3561)&gt;0,D3561*1.1,IF(COUNTIF(cis_DPH!$B$85:$B$171,B3561)&gt;0,D3561*1.2,"chyba"))</f>
        <v>0</v>
      </c>
      <c r="G3561" s="16" t="e">
        <f>_xlfn.XLOOKUP(Tabuľka9[[#This Row],[položka]],#REF!,#REF!)</f>
        <v>#REF!</v>
      </c>
      <c r="H3561">
        <v>10</v>
      </c>
      <c r="I3561" s="15">
        <f>Tabuľka9[[#This Row],[Aktuálna cena v RZ s DPH]]*Tabuľka9[[#This Row],[Priemerný odber za mesiac]]</f>
        <v>0</v>
      </c>
      <c r="J3561">
        <v>100</v>
      </c>
      <c r="K3561" s="17" t="e">
        <f>Tabuľka9[[#This Row],[Cena za MJ s DPH]]*Tabuľka9[[#This Row],[Predpokladaný odber počas 6 mesiacov]]</f>
        <v>#REF!</v>
      </c>
      <c r="L3561" s="1">
        <v>37827464</v>
      </c>
      <c r="M3561" t="e">
        <f>_xlfn.XLOOKUP(Tabuľka9[[#This Row],[IČO]],#REF!,#REF!)</f>
        <v>#REF!</v>
      </c>
      <c r="N3561" t="e">
        <f>_xlfn.XLOOKUP(Tabuľka9[[#This Row],[IČO]],#REF!,#REF!)</f>
        <v>#REF!</v>
      </c>
    </row>
    <row r="3562" spans="1:14" hidden="1" x14ac:dyDescent="0.35">
      <c r="A3562" t="s">
        <v>125</v>
      </c>
      <c r="B3562" t="s">
        <v>180</v>
      </c>
      <c r="C3562" t="s">
        <v>13</v>
      </c>
      <c r="E3562" s="10">
        <f>IF(COUNTIF(cis_DPH!$B$2:$B$84,B3562)&gt;0,D3562*1.1,IF(COUNTIF(cis_DPH!$B$85:$B$171,B3562)&gt;0,D3562*1.2,"chyba"))</f>
        <v>0</v>
      </c>
      <c r="G3562" s="16" t="e">
        <f>_xlfn.XLOOKUP(Tabuľka9[[#This Row],[položka]],#REF!,#REF!)</f>
        <v>#REF!</v>
      </c>
      <c r="I3562" s="15">
        <f>Tabuľka9[[#This Row],[Aktuálna cena v RZ s DPH]]*Tabuľka9[[#This Row],[Priemerný odber za mesiac]]</f>
        <v>0</v>
      </c>
      <c r="K3562" s="17" t="e">
        <f>Tabuľka9[[#This Row],[Cena za MJ s DPH]]*Tabuľka9[[#This Row],[Predpokladaný odber počas 6 mesiacov]]</f>
        <v>#REF!</v>
      </c>
      <c r="L3562" s="1">
        <v>37827464</v>
      </c>
      <c r="M3562" t="e">
        <f>_xlfn.XLOOKUP(Tabuľka9[[#This Row],[IČO]],#REF!,#REF!)</f>
        <v>#REF!</v>
      </c>
      <c r="N3562" t="e">
        <f>_xlfn.XLOOKUP(Tabuľka9[[#This Row],[IČO]],#REF!,#REF!)</f>
        <v>#REF!</v>
      </c>
    </row>
    <row r="3563" spans="1:14" hidden="1" x14ac:dyDescent="0.35">
      <c r="A3563" t="s">
        <v>125</v>
      </c>
      <c r="B3563" t="s">
        <v>181</v>
      </c>
      <c r="C3563" t="s">
        <v>13</v>
      </c>
      <c r="E3563" s="10">
        <f>IF(COUNTIF(cis_DPH!$B$2:$B$84,B3563)&gt;0,D3563*1.1,IF(COUNTIF(cis_DPH!$B$85:$B$171,B3563)&gt;0,D3563*1.2,"chyba"))</f>
        <v>0</v>
      </c>
      <c r="G3563" s="16" t="e">
        <f>_xlfn.XLOOKUP(Tabuľka9[[#This Row],[položka]],#REF!,#REF!)</f>
        <v>#REF!</v>
      </c>
      <c r="H3563">
        <v>5</v>
      </c>
      <c r="I3563" s="15">
        <f>Tabuľka9[[#This Row],[Aktuálna cena v RZ s DPH]]*Tabuľka9[[#This Row],[Priemerný odber za mesiac]]</f>
        <v>0</v>
      </c>
      <c r="J3563">
        <v>50</v>
      </c>
      <c r="K3563" s="17" t="e">
        <f>Tabuľka9[[#This Row],[Cena za MJ s DPH]]*Tabuľka9[[#This Row],[Predpokladaný odber počas 6 mesiacov]]</f>
        <v>#REF!</v>
      </c>
      <c r="L3563" s="1">
        <v>37827464</v>
      </c>
      <c r="M3563" t="e">
        <f>_xlfn.XLOOKUP(Tabuľka9[[#This Row],[IČO]],#REF!,#REF!)</f>
        <v>#REF!</v>
      </c>
      <c r="N3563" t="e">
        <f>_xlfn.XLOOKUP(Tabuľka9[[#This Row],[IČO]],#REF!,#REF!)</f>
        <v>#REF!</v>
      </c>
    </row>
    <row r="3564" spans="1:14" hidden="1" x14ac:dyDescent="0.35">
      <c r="A3564" t="s">
        <v>125</v>
      </c>
      <c r="B3564" t="s">
        <v>182</v>
      </c>
      <c r="C3564" t="s">
        <v>13</v>
      </c>
      <c r="E3564" s="10">
        <f>IF(COUNTIF(cis_DPH!$B$2:$B$84,B3564)&gt;0,D3564*1.1,IF(COUNTIF(cis_DPH!$B$85:$B$171,B3564)&gt;0,D3564*1.2,"chyba"))</f>
        <v>0</v>
      </c>
      <c r="G3564" s="16" t="e">
        <f>_xlfn.XLOOKUP(Tabuľka9[[#This Row],[položka]],#REF!,#REF!)</f>
        <v>#REF!</v>
      </c>
      <c r="H3564">
        <v>5</v>
      </c>
      <c r="I3564" s="15">
        <f>Tabuľka9[[#This Row],[Aktuálna cena v RZ s DPH]]*Tabuľka9[[#This Row],[Priemerný odber za mesiac]]</f>
        <v>0</v>
      </c>
      <c r="J3564">
        <v>60</v>
      </c>
      <c r="K3564" s="17" t="e">
        <f>Tabuľka9[[#This Row],[Cena za MJ s DPH]]*Tabuľka9[[#This Row],[Predpokladaný odber počas 6 mesiacov]]</f>
        <v>#REF!</v>
      </c>
      <c r="L3564" s="1">
        <v>37827464</v>
      </c>
      <c r="M3564" t="e">
        <f>_xlfn.XLOOKUP(Tabuľka9[[#This Row],[IČO]],#REF!,#REF!)</f>
        <v>#REF!</v>
      </c>
      <c r="N3564" t="e">
        <f>_xlfn.XLOOKUP(Tabuľka9[[#This Row],[IČO]],#REF!,#REF!)</f>
        <v>#REF!</v>
      </c>
    </row>
    <row r="3565" spans="1:14" hidden="1" x14ac:dyDescent="0.35">
      <c r="A3565" t="s">
        <v>125</v>
      </c>
      <c r="B3565" t="s">
        <v>183</v>
      </c>
      <c r="C3565" t="s">
        <v>13</v>
      </c>
      <c r="E3565" s="10">
        <f>IF(COUNTIF(cis_DPH!$B$2:$B$84,B3565)&gt;0,D3565*1.1,IF(COUNTIF(cis_DPH!$B$85:$B$171,B3565)&gt;0,D3565*1.2,"chyba"))</f>
        <v>0</v>
      </c>
      <c r="G3565" s="16" t="e">
        <f>_xlfn.XLOOKUP(Tabuľka9[[#This Row],[položka]],#REF!,#REF!)</f>
        <v>#REF!</v>
      </c>
      <c r="H3565">
        <v>5</v>
      </c>
      <c r="I3565" s="15">
        <f>Tabuľka9[[#This Row],[Aktuálna cena v RZ s DPH]]*Tabuľka9[[#This Row],[Priemerný odber za mesiac]]</f>
        <v>0</v>
      </c>
      <c r="J3565">
        <v>60</v>
      </c>
      <c r="K3565" s="17" t="e">
        <f>Tabuľka9[[#This Row],[Cena za MJ s DPH]]*Tabuľka9[[#This Row],[Predpokladaný odber počas 6 mesiacov]]</f>
        <v>#REF!</v>
      </c>
      <c r="L3565" s="1">
        <v>37827464</v>
      </c>
      <c r="M3565" t="e">
        <f>_xlfn.XLOOKUP(Tabuľka9[[#This Row],[IČO]],#REF!,#REF!)</f>
        <v>#REF!</v>
      </c>
      <c r="N3565" t="e">
        <f>_xlfn.XLOOKUP(Tabuľka9[[#This Row],[IČO]],#REF!,#REF!)</f>
        <v>#REF!</v>
      </c>
    </row>
    <row r="3566" spans="1:14" hidden="1" x14ac:dyDescent="0.35">
      <c r="A3566" t="s">
        <v>125</v>
      </c>
      <c r="B3566" t="s">
        <v>184</v>
      </c>
      <c r="C3566" t="s">
        <v>13</v>
      </c>
      <c r="E3566" s="10">
        <f>IF(COUNTIF(cis_DPH!$B$2:$B$84,B3566)&gt;0,D3566*1.1,IF(COUNTIF(cis_DPH!$B$85:$B$171,B3566)&gt;0,D3566*1.2,"chyba"))</f>
        <v>0</v>
      </c>
      <c r="G3566" s="16" t="e">
        <f>_xlfn.XLOOKUP(Tabuľka9[[#This Row],[položka]],#REF!,#REF!)</f>
        <v>#REF!</v>
      </c>
      <c r="I3566" s="15">
        <f>Tabuľka9[[#This Row],[Aktuálna cena v RZ s DPH]]*Tabuľka9[[#This Row],[Priemerný odber za mesiac]]</f>
        <v>0</v>
      </c>
      <c r="K3566" s="17" t="e">
        <f>Tabuľka9[[#This Row],[Cena za MJ s DPH]]*Tabuľka9[[#This Row],[Predpokladaný odber počas 6 mesiacov]]</f>
        <v>#REF!</v>
      </c>
      <c r="L3566" s="1">
        <v>37827464</v>
      </c>
      <c r="M3566" t="e">
        <f>_xlfn.XLOOKUP(Tabuľka9[[#This Row],[IČO]],#REF!,#REF!)</f>
        <v>#REF!</v>
      </c>
      <c r="N3566" t="e">
        <f>_xlfn.XLOOKUP(Tabuľka9[[#This Row],[IČO]],#REF!,#REF!)</f>
        <v>#REF!</v>
      </c>
    </row>
    <row r="3567" spans="1:14" hidden="1" x14ac:dyDescent="0.35">
      <c r="A3567" t="s">
        <v>125</v>
      </c>
      <c r="B3567" t="s">
        <v>185</v>
      </c>
      <c r="C3567" t="s">
        <v>13</v>
      </c>
      <c r="E3567" s="10">
        <f>IF(COUNTIF(cis_DPH!$B$2:$B$84,B3567)&gt;0,D3567*1.1,IF(COUNTIF(cis_DPH!$B$85:$B$171,B3567)&gt;0,D3567*1.2,"chyba"))</f>
        <v>0</v>
      </c>
      <c r="G3567" s="16" t="e">
        <f>_xlfn.XLOOKUP(Tabuľka9[[#This Row],[položka]],#REF!,#REF!)</f>
        <v>#REF!</v>
      </c>
      <c r="I3567" s="15">
        <f>Tabuľka9[[#This Row],[Aktuálna cena v RZ s DPH]]*Tabuľka9[[#This Row],[Priemerný odber za mesiac]]</f>
        <v>0</v>
      </c>
      <c r="K3567" s="17" t="e">
        <f>Tabuľka9[[#This Row],[Cena za MJ s DPH]]*Tabuľka9[[#This Row],[Predpokladaný odber počas 6 mesiacov]]</f>
        <v>#REF!</v>
      </c>
      <c r="L3567" s="1">
        <v>37827464</v>
      </c>
      <c r="M3567" t="e">
        <f>_xlfn.XLOOKUP(Tabuľka9[[#This Row],[IČO]],#REF!,#REF!)</f>
        <v>#REF!</v>
      </c>
      <c r="N3567" t="e">
        <f>_xlfn.XLOOKUP(Tabuľka9[[#This Row],[IČO]],#REF!,#REF!)</f>
        <v>#REF!</v>
      </c>
    </row>
    <row r="3568" spans="1:14" hidden="1" x14ac:dyDescent="0.35">
      <c r="A3568" t="s">
        <v>125</v>
      </c>
      <c r="B3568" t="s">
        <v>186</v>
      </c>
      <c r="C3568" t="s">
        <v>13</v>
      </c>
      <c r="E3568" s="10">
        <f>IF(COUNTIF(cis_DPH!$B$2:$B$84,B3568)&gt;0,D3568*1.1,IF(COUNTIF(cis_DPH!$B$85:$B$171,B3568)&gt;0,D3568*1.2,"chyba"))</f>
        <v>0</v>
      </c>
      <c r="G3568" s="16" t="e">
        <f>_xlfn.XLOOKUP(Tabuľka9[[#This Row],[položka]],#REF!,#REF!)</f>
        <v>#REF!</v>
      </c>
      <c r="I3568" s="15">
        <f>Tabuľka9[[#This Row],[Aktuálna cena v RZ s DPH]]*Tabuľka9[[#This Row],[Priemerný odber za mesiac]]</f>
        <v>0</v>
      </c>
      <c r="K3568" s="17" t="e">
        <f>Tabuľka9[[#This Row],[Cena za MJ s DPH]]*Tabuľka9[[#This Row],[Predpokladaný odber počas 6 mesiacov]]</f>
        <v>#REF!</v>
      </c>
      <c r="L3568" s="1">
        <v>37827464</v>
      </c>
      <c r="M3568" t="e">
        <f>_xlfn.XLOOKUP(Tabuľka9[[#This Row],[IČO]],#REF!,#REF!)</f>
        <v>#REF!</v>
      </c>
      <c r="N3568" t="e">
        <f>_xlfn.XLOOKUP(Tabuľka9[[#This Row],[IČO]],#REF!,#REF!)</f>
        <v>#REF!</v>
      </c>
    </row>
    <row r="3569" spans="1:14" hidden="1" x14ac:dyDescent="0.35">
      <c r="A3569" t="s">
        <v>95</v>
      </c>
      <c r="B3569" t="s">
        <v>187</v>
      </c>
      <c r="C3569" t="s">
        <v>48</v>
      </c>
      <c r="E3569" s="10">
        <f>IF(COUNTIF(cis_DPH!$B$2:$B$84,B3569)&gt;0,D3569*1.1,IF(COUNTIF(cis_DPH!$B$85:$B$171,B3569)&gt;0,D3569*1.2,"chyba"))</f>
        <v>0</v>
      </c>
      <c r="G3569" s="16" t="e">
        <f>_xlfn.XLOOKUP(Tabuľka9[[#This Row],[položka]],#REF!,#REF!)</f>
        <v>#REF!</v>
      </c>
      <c r="H3569">
        <v>20</v>
      </c>
      <c r="I3569" s="15">
        <f>Tabuľka9[[#This Row],[Aktuálna cena v RZ s DPH]]*Tabuľka9[[#This Row],[Priemerný odber za mesiac]]</f>
        <v>0</v>
      </c>
      <c r="J3569">
        <v>150</v>
      </c>
      <c r="K3569" s="17" t="e">
        <f>Tabuľka9[[#This Row],[Cena za MJ s DPH]]*Tabuľka9[[#This Row],[Predpokladaný odber počas 6 mesiacov]]</f>
        <v>#REF!</v>
      </c>
      <c r="L3569" s="1">
        <v>37827464</v>
      </c>
      <c r="M3569" t="e">
        <f>_xlfn.XLOOKUP(Tabuľka9[[#This Row],[IČO]],#REF!,#REF!)</f>
        <v>#REF!</v>
      </c>
      <c r="N3569" t="e">
        <f>_xlfn.XLOOKUP(Tabuľka9[[#This Row],[IČO]],#REF!,#REF!)</f>
        <v>#REF!</v>
      </c>
    </row>
    <row r="3570" spans="1:14" hidden="1" x14ac:dyDescent="0.35">
      <c r="A3570" t="s">
        <v>95</v>
      </c>
      <c r="B3570" t="s">
        <v>188</v>
      </c>
      <c r="C3570" t="s">
        <v>13</v>
      </c>
      <c r="E3570" s="10">
        <f>IF(COUNTIF(cis_DPH!$B$2:$B$84,B3570)&gt;0,D3570*1.1,IF(COUNTIF(cis_DPH!$B$85:$B$171,B3570)&gt;0,D3570*1.2,"chyba"))</f>
        <v>0</v>
      </c>
      <c r="G3570" s="16" t="e">
        <f>_xlfn.XLOOKUP(Tabuľka9[[#This Row],[položka]],#REF!,#REF!)</f>
        <v>#REF!</v>
      </c>
      <c r="I3570" s="15">
        <f>Tabuľka9[[#This Row],[Aktuálna cena v RZ s DPH]]*Tabuľka9[[#This Row],[Priemerný odber za mesiac]]</f>
        <v>0</v>
      </c>
      <c r="K3570" s="17" t="e">
        <f>Tabuľka9[[#This Row],[Cena za MJ s DPH]]*Tabuľka9[[#This Row],[Predpokladaný odber počas 6 mesiacov]]</f>
        <v>#REF!</v>
      </c>
      <c r="L3570" s="1">
        <v>37827464</v>
      </c>
      <c r="M3570" t="e">
        <f>_xlfn.XLOOKUP(Tabuľka9[[#This Row],[IČO]],#REF!,#REF!)</f>
        <v>#REF!</v>
      </c>
      <c r="N3570" t="e">
        <f>_xlfn.XLOOKUP(Tabuľka9[[#This Row],[IČO]],#REF!,#REF!)</f>
        <v>#REF!</v>
      </c>
    </row>
    <row r="3571" spans="1:14" hidden="1" x14ac:dyDescent="0.35">
      <c r="A3571" t="s">
        <v>95</v>
      </c>
      <c r="B3571" t="s">
        <v>189</v>
      </c>
      <c r="C3571" t="s">
        <v>13</v>
      </c>
      <c r="D3571" s="9">
        <v>2.36</v>
      </c>
      <c r="E3571" s="10">
        <f>IF(COUNTIF(cis_DPH!$B$2:$B$84,B3571)&gt;0,D3571*1.1,IF(COUNTIF(cis_DPH!$B$85:$B$171,B3571)&gt;0,D3571*1.2,"chyba"))</f>
        <v>2.5960000000000001</v>
      </c>
      <c r="G3571" s="16" t="e">
        <f>_xlfn.XLOOKUP(Tabuľka9[[#This Row],[položka]],#REF!,#REF!)</f>
        <v>#REF!</v>
      </c>
      <c r="H3571">
        <v>10</v>
      </c>
      <c r="I3571" s="15">
        <f>Tabuľka9[[#This Row],[Aktuálna cena v RZ s DPH]]*Tabuľka9[[#This Row],[Priemerný odber za mesiac]]</f>
        <v>25.96</v>
      </c>
      <c r="J3571">
        <v>150</v>
      </c>
      <c r="K3571" s="17" t="e">
        <f>Tabuľka9[[#This Row],[Cena za MJ s DPH]]*Tabuľka9[[#This Row],[Predpokladaný odber počas 6 mesiacov]]</f>
        <v>#REF!</v>
      </c>
      <c r="L3571" s="1">
        <v>37827464</v>
      </c>
      <c r="M3571" t="e">
        <f>_xlfn.XLOOKUP(Tabuľka9[[#This Row],[IČO]],#REF!,#REF!)</f>
        <v>#REF!</v>
      </c>
      <c r="N3571" t="e">
        <f>_xlfn.XLOOKUP(Tabuľka9[[#This Row],[IČO]],#REF!,#REF!)</f>
        <v>#REF!</v>
      </c>
    </row>
    <row r="3572" spans="1:14" hidden="1" x14ac:dyDescent="0.35">
      <c r="A3572" t="s">
        <v>10</v>
      </c>
      <c r="B3572" t="s">
        <v>11</v>
      </c>
      <c r="C3572" t="s">
        <v>13</v>
      </c>
      <c r="E3572" s="10">
        <f>IF(COUNTIF(cis_DPH!$B$2:$B$84,B3572)&gt;0,D3572*1.1,IF(COUNTIF(cis_DPH!$B$85:$B$171,B3572)&gt;0,D3572*1.2,"chyba"))</f>
        <v>0</v>
      </c>
      <c r="G3572" s="16" t="e">
        <f>_xlfn.XLOOKUP(Tabuľka9[[#This Row],[položka]],#REF!,#REF!)</f>
        <v>#REF!</v>
      </c>
      <c r="I3572" s="15">
        <f>Tabuľka9[[#This Row],[Aktuálna cena v RZ s DPH]]*Tabuľka9[[#This Row],[Priemerný odber za mesiac]]</f>
        <v>0</v>
      </c>
      <c r="K3572" s="17" t="e">
        <f>Tabuľka9[[#This Row],[Cena za MJ s DPH]]*Tabuľka9[[#This Row],[Predpokladaný odber počas 6 mesiacov]]</f>
        <v>#REF!</v>
      </c>
      <c r="L3572" s="1">
        <v>35653663</v>
      </c>
      <c r="M3572" t="e">
        <f>_xlfn.XLOOKUP(Tabuľka9[[#This Row],[IČO]],#REF!,#REF!)</f>
        <v>#REF!</v>
      </c>
      <c r="N3572" t="e">
        <f>_xlfn.XLOOKUP(Tabuľka9[[#This Row],[IČO]],#REF!,#REF!)</f>
        <v>#REF!</v>
      </c>
    </row>
    <row r="3573" spans="1:14" hidden="1" x14ac:dyDescent="0.35">
      <c r="A3573" t="s">
        <v>10</v>
      </c>
      <c r="B3573" t="s">
        <v>12</v>
      </c>
      <c r="C3573" t="s">
        <v>13</v>
      </c>
      <c r="E3573" s="10">
        <f>IF(COUNTIF(cis_DPH!$B$2:$B$84,B3573)&gt;0,D3573*1.1,IF(COUNTIF(cis_DPH!$B$85:$B$171,B3573)&gt;0,D3573*1.2,"chyba"))</f>
        <v>0</v>
      </c>
      <c r="G3573" s="16" t="e">
        <f>_xlfn.XLOOKUP(Tabuľka9[[#This Row],[položka]],#REF!,#REF!)</f>
        <v>#REF!</v>
      </c>
      <c r="I3573" s="15">
        <f>Tabuľka9[[#This Row],[Aktuálna cena v RZ s DPH]]*Tabuľka9[[#This Row],[Priemerný odber za mesiac]]</f>
        <v>0</v>
      </c>
      <c r="K3573" s="17" t="e">
        <f>Tabuľka9[[#This Row],[Cena za MJ s DPH]]*Tabuľka9[[#This Row],[Predpokladaný odber počas 6 mesiacov]]</f>
        <v>#REF!</v>
      </c>
      <c r="L3573" s="1">
        <v>35653663</v>
      </c>
      <c r="M3573" t="e">
        <f>_xlfn.XLOOKUP(Tabuľka9[[#This Row],[IČO]],#REF!,#REF!)</f>
        <v>#REF!</v>
      </c>
      <c r="N3573" t="e">
        <f>_xlfn.XLOOKUP(Tabuľka9[[#This Row],[IČO]],#REF!,#REF!)</f>
        <v>#REF!</v>
      </c>
    </row>
    <row r="3574" spans="1:14" hidden="1" x14ac:dyDescent="0.35">
      <c r="A3574" t="s">
        <v>10</v>
      </c>
      <c r="B3574" t="s">
        <v>14</v>
      </c>
      <c r="C3574" t="s">
        <v>13</v>
      </c>
      <c r="E3574" s="10">
        <f>IF(COUNTIF(cis_DPH!$B$2:$B$84,B3574)&gt;0,D3574*1.1,IF(COUNTIF(cis_DPH!$B$85:$B$171,B3574)&gt;0,D3574*1.2,"chyba"))</f>
        <v>0</v>
      </c>
      <c r="G3574" s="16" t="e">
        <f>_xlfn.XLOOKUP(Tabuľka9[[#This Row],[položka]],#REF!,#REF!)</f>
        <v>#REF!</v>
      </c>
      <c r="I3574" s="15">
        <f>Tabuľka9[[#This Row],[Aktuálna cena v RZ s DPH]]*Tabuľka9[[#This Row],[Priemerný odber za mesiac]]</f>
        <v>0</v>
      </c>
      <c r="K3574" s="17" t="e">
        <f>Tabuľka9[[#This Row],[Cena za MJ s DPH]]*Tabuľka9[[#This Row],[Predpokladaný odber počas 6 mesiacov]]</f>
        <v>#REF!</v>
      </c>
      <c r="L3574" s="1">
        <v>35653663</v>
      </c>
      <c r="M3574" t="e">
        <f>_xlfn.XLOOKUP(Tabuľka9[[#This Row],[IČO]],#REF!,#REF!)</f>
        <v>#REF!</v>
      </c>
      <c r="N3574" t="e">
        <f>_xlfn.XLOOKUP(Tabuľka9[[#This Row],[IČO]],#REF!,#REF!)</f>
        <v>#REF!</v>
      </c>
    </row>
    <row r="3575" spans="1:14" hidden="1" x14ac:dyDescent="0.35">
      <c r="A3575" t="s">
        <v>10</v>
      </c>
      <c r="B3575" t="s">
        <v>15</v>
      </c>
      <c r="C3575" t="s">
        <v>13</v>
      </c>
      <c r="D3575" s="9">
        <v>0.49</v>
      </c>
      <c r="E3575" s="10">
        <f>IF(COUNTIF(cis_DPH!$B$2:$B$84,B3575)&gt;0,D3575*1.1,IF(COUNTIF(cis_DPH!$B$85:$B$171,B3575)&gt;0,D3575*1.2,"chyba"))</f>
        <v>0.53900000000000003</v>
      </c>
      <c r="G3575" s="16" t="e">
        <f>_xlfn.XLOOKUP(Tabuľka9[[#This Row],[položka]],#REF!,#REF!)</f>
        <v>#REF!</v>
      </c>
      <c r="H3575">
        <v>38</v>
      </c>
      <c r="I3575" s="15">
        <f>Tabuľka9[[#This Row],[Aktuálna cena v RZ s DPH]]*Tabuľka9[[#This Row],[Priemerný odber za mesiac]]</f>
        <v>20.482000000000003</v>
      </c>
      <c r="K3575" s="17" t="e">
        <f>Tabuľka9[[#This Row],[Cena za MJ s DPH]]*Tabuľka9[[#This Row],[Predpokladaný odber počas 6 mesiacov]]</f>
        <v>#REF!</v>
      </c>
      <c r="L3575" s="1">
        <v>35653663</v>
      </c>
      <c r="M3575" t="e">
        <f>_xlfn.XLOOKUP(Tabuľka9[[#This Row],[IČO]],#REF!,#REF!)</f>
        <v>#REF!</v>
      </c>
      <c r="N3575" t="e">
        <f>_xlfn.XLOOKUP(Tabuľka9[[#This Row],[IČO]],#REF!,#REF!)</f>
        <v>#REF!</v>
      </c>
    </row>
    <row r="3576" spans="1:14" hidden="1" x14ac:dyDescent="0.35">
      <c r="A3576" t="s">
        <v>10</v>
      </c>
      <c r="B3576" t="s">
        <v>16</v>
      </c>
      <c r="C3576" t="s">
        <v>13</v>
      </c>
      <c r="E3576" s="10">
        <f>IF(COUNTIF(cis_DPH!$B$2:$B$84,B3576)&gt;0,D3576*1.1,IF(COUNTIF(cis_DPH!$B$85:$B$171,B3576)&gt;0,D3576*1.2,"chyba"))</f>
        <v>0</v>
      </c>
      <c r="G3576" s="16" t="e">
        <f>_xlfn.XLOOKUP(Tabuľka9[[#This Row],[položka]],#REF!,#REF!)</f>
        <v>#REF!</v>
      </c>
      <c r="I3576" s="15">
        <f>Tabuľka9[[#This Row],[Aktuálna cena v RZ s DPH]]*Tabuľka9[[#This Row],[Priemerný odber za mesiac]]</f>
        <v>0</v>
      </c>
      <c r="K3576" s="17" t="e">
        <f>Tabuľka9[[#This Row],[Cena za MJ s DPH]]*Tabuľka9[[#This Row],[Predpokladaný odber počas 6 mesiacov]]</f>
        <v>#REF!</v>
      </c>
      <c r="L3576" s="1">
        <v>35653663</v>
      </c>
      <c r="M3576" t="e">
        <f>_xlfn.XLOOKUP(Tabuľka9[[#This Row],[IČO]],#REF!,#REF!)</f>
        <v>#REF!</v>
      </c>
      <c r="N3576" t="e">
        <f>_xlfn.XLOOKUP(Tabuľka9[[#This Row],[IČO]],#REF!,#REF!)</f>
        <v>#REF!</v>
      </c>
    </row>
    <row r="3577" spans="1:14" hidden="1" x14ac:dyDescent="0.35">
      <c r="A3577" t="s">
        <v>10</v>
      </c>
      <c r="B3577" t="s">
        <v>17</v>
      </c>
      <c r="C3577" t="s">
        <v>13</v>
      </c>
      <c r="E3577" s="10">
        <f>IF(COUNTIF(cis_DPH!$B$2:$B$84,B3577)&gt;0,D3577*1.1,IF(COUNTIF(cis_DPH!$B$85:$B$171,B3577)&gt;0,D3577*1.2,"chyba"))</f>
        <v>0</v>
      </c>
      <c r="G3577" s="16" t="e">
        <f>_xlfn.XLOOKUP(Tabuľka9[[#This Row],[položka]],#REF!,#REF!)</f>
        <v>#REF!</v>
      </c>
      <c r="I3577" s="15">
        <f>Tabuľka9[[#This Row],[Aktuálna cena v RZ s DPH]]*Tabuľka9[[#This Row],[Priemerný odber za mesiac]]</f>
        <v>0</v>
      </c>
      <c r="K3577" s="17" t="e">
        <f>Tabuľka9[[#This Row],[Cena za MJ s DPH]]*Tabuľka9[[#This Row],[Predpokladaný odber počas 6 mesiacov]]</f>
        <v>#REF!</v>
      </c>
      <c r="L3577" s="1">
        <v>35653663</v>
      </c>
      <c r="M3577" t="e">
        <f>_xlfn.XLOOKUP(Tabuľka9[[#This Row],[IČO]],#REF!,#REF!)</f>
        <v>#REF!</v>
      </c>
      <c r="N3577" t="e">
        <f>_xlfn.XLOOKUP(Tabuľka9[[#This Row],[IČO]],#REF!,#REF!)</f>
        <v>#REF!</v>
      </c>
    </row>
    <row r="3578" spans="1:14" hidden="1" x14ac:dyDescent="0.35">
      <c r="A3578" t="s">
        <v>10</v>
      </c>
      <c r="B3578" t="s">
        <v>18</v>
      </c>
      <c r="C3578" t="s">
        <v>19</v>
      </c>
      <c r="E3578" s="10">
        <f>IF(COUNTIF(cis_DPH!$B$2:$B$84,B3578)&gt;0,D3578*1.1,IF(COUNTIF(cis_DPH!$B$85:$B$171,B3578)&gt;0,D3578*1.2,"chyba"))</f>
        <v>0</v>
      </c>
      <c r="G3578" s="16" t="e">
        <f>_xlfn.XLOOKUP(Tabuľka9[[#This Row],[položka]],#REF!,#REF!)</f>
        <v>#REF!</v>
      </c>
      <c r="I3578" s="15">
        <f>Tabuľka9[[#This Row],[Aktuálna cena v RZ s DPH]]*Tabuľka9[[#This Row],[Priemerný odber za mesiac]]</f>
        <v>0</v>
      </c>
      <c r="K3578" s="17" t="e">
        <f>Tabuľka9[[#This Row],[Cena za MJ s DPH]]*Tabuľka9[[#This Row],[Predpokladaný odber počas 6 mesiacov]]</f>
        <v>#REF!</v>
      </c>
      <c r="L3578" s="1">
        <v>35653663</v>
      </c>
      <c r="M3578" t="e">
        <f>_xlfn.XLOOKUP(Tabuľka9[[#This Row],[IČO]],#REF!,#REF!)</f>
        <v>#REF!</v>
      </c>
      <c r="N3578" t="e">
        <f>_xlfn.XLOOKUP(Tabuľka9[[#This Row],[IČO]],#REF!,#REF!)</f>
        <v>#REF!</v>
      </c>
    </row>
    <row r="3579" spans="1:14" hidden="1" x14ac:dyDescent="0.35">
      <c r="A3579" t="s">
        <v>10</v>
      </c>
      <c r="B3579" t="s">
        <v>20</v>
      </c>
      <c r="C3579" t="s">
        <v>13</v>
      </c>
      <c r="D3579" s="9">
        <v>1.89</v>
      </c>
      <c r="E3579" s="10">
        <f>IF(COUNTIF(cis_DPH!$B$2:$B$84,B3579)&gt;0,D3579*1.1,IF(COUNTIF(cis_DPH!$B$85:$B$171,B3579)&gt;0,D3579*1.2,"chyba"))</f>
        <v>2.0790000000000002</v>
      </c>
      <c r="G3579" s="16" t="e">
        <f>_xlfn.XLOOKUP(Tabuľka9[[#This Row],[položka]],#REF!,#REF!)</f>
        <v>#REF!</v>
      </c>
      <c r="H3579">
        <v>2</v>
      </c>
      <c r="I3579" s="15">
        <f>Tabuľka9[[#This Row],[Aktuálna cena v RZ s DPH]]*Tabuľka9[[#This Row],[Priemerný odber za mesiac]]</f>
        <v>4.1580000000000004</v>
      </c>
      <c r="K3579" s="17" t="e">
        <f>Tabuľka9[[#This Row],[Cena za MJ s DPH]]*Tabuľka9[[#This Row],[Predpokladaný odber počas 6 mesiacov]]</f>
        <v>#REF!</v>
      </c>
      <c r="L3579" s="1">
        <v>35653663</v>
      </c>
      <c r="M3579" t="e">
        <f>_xlfn.XLOOKUP(Tabuľka9[[#This Row],[IČO]],#REF!,#REF!)</f>
        <v>#REF!</v>
      </c>
      <c r="N3579" t="e">
        <f>_xlfn.XLOOKUP(Tabuľka9[[#This Row],[IČO]],#REF!,#REF!)</f>
        <v>#REF!</v>
      </c>
    </row>
    <row r="3580" spans="1:14" hidden="1" x14ac:dyDescent="0.35">
      <c r="A3580" t="s">
        <v>10</v>
      </c>
      <c r="B3580" t="s">
        <v>21</v>
      </c>
      <c r="C3580" t="s">
        <v>13</v>
      </c>
      <c r="E3580" s="10">
        <f>IF(COUNTIF(cis_DPH!$B$2:$B$84,B3580)&gt;0,D3580*1.1,IF(COUNTIF(cis_DPH!$B$85:$B$171,B3580)&gt;0,D3580*1.2,"chyba"))</f>
        <v>0</v>
      </c>
      <c r="G3580" s="16" t="e">
        <f>_xlfn.XLOOKUP(Tabuľka9[[#This Row],[položka]],#REF!,#REF!)</f>
        <v>#REF!</v>
      </c>
      <c r="I3580" s="15">
        <f>Tabuľka9[[#This Row],[Aktuálna cena v RZ s DPH]]*Tabuľka9[[#This Row],[Priemerný odber za mesiac]]</f>
        <v>0</v>
      </c>
      <c r="K3580" s="17" t="e">
        <f>Tabuľka9[[#This Row],[Cena za MJ s DPH]]*Tabuľka9[[#This Row],[Predpokladaný odber počas 6 mesiacov]]</f>
        <v>#REF!</v>
      </c>
      <c r="L3580" s="1">
        <v>35653663</v>
      </c>
      <c r="M3580" t="e">
        <f>_xlfn.XLOOKUP(Tabuľka9[[#This Row],[IČO]],#REF!,#REF!)</f>
        <v>#REF!</v>
      </c>
      <c r="N3580" t="e">
        <f>_xlfn.XLOOKUP(Tabuľka9[[#This Row],[IČO]],#REF!,#REF!)</f>
        <v>#REF!</v>
      </c>
    </row>
    <row r="3581" spans="1:14" hidden="1" x14ac:dyDescent="0.35">
      <c r="A3581" t="s">
        <v>10</v>
      </c>
      <c r="B3581" t="s">
        <v>22</v>
      </c>
      <c r="C3581" t="s">
        <v>13</v>
      </c>
      <c r="E3581" s="10">
        <f>IF(COUNTIF(cis_DPH!$B$2:$B$84,B3581)&gt;0,D3581*1.1,IF(COUNTIF(cis_DPH!$B$85:$B$171,B3581)&gt;0,D3581*1.2,"chyba"))</f>
        <v>0</v>
      </c>
      <c r="G3581" s="16" t="e">
        <f>_xlfn.XLOOKUP(Tabuľka9[[#This Row],[položka]],#REF!,#REF!)</f>
        <v>#REF!</v>
      </c>
      <c r="I3581" s="15">
        <f>Tabuľka9[[#This Row],[Aktuálna cena v RZ s DPH]]*Tabuľka9[[#This Row],[Priemerný odber za mesiac]]</f>
        <v>0</v>
      </c>
      <c r="K3581" s="17" t="e">
        <f>Tabuľka9[[#This Row],[Cena za MJ s DPH]]*Tabuľka9[[#This Row],[Predpokladaný odber počas 6 mesiacov]]</f>
        <v>#REF!</v>
      </c>
      <c r="L3581" s="1">
        <v>35653663</v>
      </c>
      <c r="M3581" t="e">
        <f>_xlfn.XLOOKUP(Tabuľka9[[#This Row],[IČO]],#REF!,#REF!)</f>
        <v>#REF!</v>
      </c>
      <c r="N3581" t="e">
        <f>_xlfn.XLOOKUP(Tabuľka9[[#This Row],[IČO]],#REF!,#REF!)</f>
        <v>#REF!</v>
      </c>
    </row>
    <row r="3582" spans="1:14" hidden="1" x14ac:dyDescent="0.35">
      <c r="A3582" t="s">
        <v>10</v>
      </c>
      <c r="B3582" t="s">
        <v>23</v>
      </c>
      <c r="C3582" t="s">
        <v>13</v>
      </c>
      <c r="E3582" s="10">
        <f>IF(COUNTIF(cis_DPH!$B$2:$B$84,B3582)&gt;0,D3582*1.1,IF(COUNTIF(cis_DPH!$B$85:$B$171,B3582)&gt;0,D3582*1.2,"chyba"))</f>
        <v>0</v>
      </c>
      <c r="G3582" s="16" t="e">
        <f>_xlfn.XLOOKUP(Tabuľka9[[#This Row],[položka]],#REF!,#REF!)</f>
        <v>#REF!</v>
      </c>
      <c r="I3582" s="15">
        <f>Tabuľka9[[#This Row],[Aktuálna cena v RZ s DPH]]*Tabuľka9[[#This Row],[Priemerný odber za mesiac]]</f>
        <v>0</v>
      </c>
      <c r="K3582" s="17" t="e">
        <f>Tabuľka9[[#This Row],[Cena za MJ s DPH]]*Tabuľka9[[#This Row],[Predpokladaný odber počas 6 mesiacov]]</f>
        <v>#REF!</v>
      </c>
      <c r="L3582" s="1">
        <v>35653663</v>
      </c>
      <c r="M3582" t="e">
        <f>_xlfn.XLOOKUP(Tabuľka9[[#This Row],[IČO]],#REF!,#REF!)</f>
        <v>#REF!</v>
      </c>
      <c r="N3582" t="e">
        <f>_xlfn.XLOOKUP(Tabuľka9[[#This Row],[IČO]],#REF!,#REF!)</f>
        <v>#REF!</v>
      </c>
    </row>
    <row r="3583" spans="1:14" hidden="1" x14ac:dyDescent="0.35">
      <c r="A3583" t="s">
        <v>10</v>
      </c>
      <c r="B3583" t="s">
        <v>24</v>
      </c>
      <c r="C3583" t="s">
        <v>25</v>
      </c>
      <c r="E3583" s="10">
        <f>IF(COUNTIF(cis_DPH!$B$2:$B$84,B3583)&gt;0,D3583*1.1,IF(COUNTIF(cis_DPH!$B$85:$B$171,B3583)&gt;0,D3583*1.2,"chyba"))</f>
        <v>0</v>
      </c>
      <c r="G3583" s="16" t="e">
        <f>_xlfn.XLOOKUP(Tabuľka9[[#This Row],[položka]],#REF!,#REF!)</f>
        <v>#REF!</v>
      </c>
      <c r="I3583" s="15">
        <f>Tabuľka9[[#This Row],[Aktuálna cena v RZ s DPH]]*Tabuľka9[[#This Row],[Priemerný odber za mesiac]]</f>
        <v>0</v>
      </c>
      <c r="K3583" s="17" t="e">
        <f>Tabuľka9[[#This Row],[Cena za MJ s DPH]]*Tabuľka9[[#This Row],[Predpokladaný odber počas 6 mesiacov]]</f>
        <v>#REF!</v>
      </c>
      <c r="L3583" s="1">
        <v>35653663</v>
      </c>
      <c r="M3583" t="e">
        <f>_xlfn.XLOOKUP(Tabuľka9[[#This Row],[IČO]],#REF!,#REF!)</f>
        <v>#REF!</v>
      </c>
      <c r="N3583" t="e">
        <f>_xlfn.XLOOKUP(Tabuľka9[[#This Row],[IČO]],#REF!,#REF!)</f>
        <v>#REF!</v>
      </c>
    </row>
    <row r="3584" spans="1:14" hidden="1" x14ac:dyDescent="0.35">
      <c r="A3584" t="s">
        <v>10</v>
      </c>
      <c r="B3584" t="s">
        <v>26</v>
      </c>
      <c r="C3584" t="s">
        <v>13</v>
      </c>
      <c r="D3584" s="9">
        <v>2.39</v>
      </c>
      <c r="E3584" s="10">
        <f>IF(COUNTIF(cis_DPH!$B$2:$B$84,B3584)&gt;0,D3584*1.1,IF(COUNTIF(cis_DPH!$B$85:$B$171,B3584)&gt;0,D3584*1.2,"chyba"))</f>
        <v>2.8679999999999999</v>
      </c>
      <c r="G3584" s="16" t="e">
        <f>_xlfn.XLOOKUP(Tabuľka9[[#This Row],[položka]],#REF!,#REF!)</f>
        <v>#REF!</v>
      </c>
      <c r="H3584">
        <v>3</v>
      </c>
      <c r="I3584" s="15">
        <f>Tabuľka9[[#This Row],[Aktuálna cena v RZ s DPH]]*Tabuľka9[[#This Row],[Priemerný odber za mesiac]]</f>
        <v>8.6039999999999992</v>
      </c>
      <c r="K3584" s="17" t="e">
        <f>Tabuľka9[[#This Row],[Cena za MJ s DPH]]*Tabuľka9[[#This Row],[Predpokladaný odber počas 6 mesiacov]]</f>
        <v>#REF!</v>
      </c>
      <c r="L3584" s="1">
        <v>35653663</v>
      </c>
      <c r="M3584" t="e">
        <f>_xlfn.XLOOKUP(Tabuľka9[[#This Row],[IČO]],#REF!,#REF!)</f>
        <v>#REF!</v>
      </c>
      <c r="N3584" t="e">
        <f>_xlfn.XLOOKUP(Tabuľka9[[#This Row],[IČO]],#REF!,#REF!)</f>
        <v>#REF!</v>
      </c>
    </row>
    <row r="3585" spans="1:14" hidden="1" x14ac:dyDescent="0.35">
      <c r="A3585" t="s">
        <v>10</v>
      </c>
      <c r="B3585" t="s">
        <v>27</v>
      </c>
      <c r="C3585" t="s">
        <v>13</v>
      </c>
      <c r="E3585" s="10">
        <f>IF(COUNTIF(cis_DPH!$B$2:$B$84,B3585)&gt;0,D3585*1.1,IF(COUNTIF(cis_DPH!$B$85:$B$171,B3585)&gt;0,D3585*1.2,"chyba"))</f>
        <v>0</v>
      </c>
      <c r="G3585" s="16" t="e">
        <f>_xlfn.XLOOKUP(Tabuľka9[[#This Row],[položka]],#REF!,#REF!)</f>
        <v>#REF!</v>
      </c>
      <c r="I3585" s="15">
        <f>Tabuľka9[[#This Row],[Aktuálna cena v RZ s DPH]]*Tabuľka9[[#This Row],[Priemerný odber za mesiac]]</f>
        <v>0</v>
      </c>
      <c r="K3585" s="17" t="e">
        <f>Tabuľka9[[#This Row],[Cena za MJ s DPH]]*Tabuľka9[[#This Row],[Predpokladaný odber počas 6 mesiacov]]</f>
        <v>#REF!</v>
      </c>
      <c r="L3585" s="1">
        <v>35653663</v>
      </c>
      <c r="M3585" t="e">
        <f>_xlfn.XLOOKUP(Tabuľka9[[#This Row],[IČO]],#REF!,#REF!)</f>
        <v>#REF!</v>
      </c>
      <c r="N3585" t="e">
        <f>_xlfn.XLOOKUP(Tabuľka9[[#This Row],[IČO]],#REF!,#REF!)</f>
        <v>#REF!</v>
      </c>
    </row>
    <row r="3586" spans="1:14" hidden="1" x14ac:dyDescent="0.35">
      <c r="A3586" t="s">
        <v>10</v>
      </c>
      <c r="B3586" t="s">
        <v>28</v>
      </c>
      <c r="C3586" t="s">
        <v>13</v>
      </c>
      <c r="E3586" s="10">
        <f>IF(COUNTIF(cis_DPH!$B$2:$B$84,B3586)&gt;0,D3586*1.1,IF(COUNTIF(cis_DPH!$B$85:$B$171,B3586)&gt;0,D3586*1.2,"chyba"))</f>
        <v>0</v>
      </c>
      <c r="G3586" s="16" t="e">
        <f>_xlfn.XLOOKUP(Tabuľka9[[#This Row],[položka]],#REF!,#REF!)</f>
        <v>#REF!</v>
      </c>
      <c r="I3586" s="15">
        <f>Tabuľka9[[#This Row],[Aktuálna cena v RZ s DPH]]*Tabuľka9[[#This Row],[Priemerný odber za mesiac]]</f>
        <v>0</v>
      </c>
      <c r="K3586" s="17" t="e">
        <f>Tabuľka9[[#This Row],[Cena za MJ s DPH]]*Tabuľka9[[#This Row],[Predpokladaný odber počas 6 mesiacov]]</f>
        <v>#REF!</v>
      </c>
      <c r="L3586" s="1">
        <v>35653663</v>
      </c>
      <c r="M3586" t="e">
        <f>_xlfn.XLOOKUP(Tabuľka9[[#This Row],[IČO]],#REF!,#REF!)</f>
        <v>#REF!</v>
      </c>
      <c r="N3586" t="e">
        <f>_xlfn.XLOOKUP(Tabuľka9[[#This Row],[IČO]],#REF!,#REF!)</f>
        <v>#REF!</v>
      </c>
    </row>
    <row r="3587" spans="1:14" hidden="1" x14ac:dyDescent="0.35">
      <c r="A3587" t="s">
        <v>10</v>
      </c>
      <c r="B3587" t="s">
        <v>29</v>
      </c>
      <c r="C3587" t="s">
        <v>13</v>
      </c>
      <c r="D3587" s="9">
        <v>1.19</v>
      </c>
      <c r="E3587" s="10">
        <f>IF(COUNTIF(cis_DPH!$B$2:$B$84,B3587)&gt;0,D3587*1.1,IF(COUNTIF(cis_DPH!$B$85:$B$171,B3587)&gt;0,D3587*1.2,"chyba"))</f>
        <v>1.3089999999999999</v>
      </c>
      <c r="G3587" s="16" t="e">
        <f>_xlfn.XLOOKUP(Tabuľka9[[#This Row],[položka]],#REF!,#REF!)</f>
        <v>#REF!</v>
      </c>
      <c r="H3587">
        <v>5</v>
      </c>
      <c r="I3587" s="15">
        <f>Tabuľka9[[#This Row],[Aktuálna cena v RZ s DPH]]*Tabuľka9[[#This Row],[Priemerný odber za mesiac]]</f>
        <v>6.5449999999999999</v>
      </c>
      <c r="K3587" s="17" t="e">
        <f>Tabuľka9[[#This Row],[Cena za MJ s DPH]]*Tabuľka9[[#This Row],[Predpokladaný odber počas 6 mesiacov]]</f>
        <v>#REF!</v>
      </c>
      <c r="L3587" s="1">
        <v>35653663</v>
      </c>
      <c r="M3587" t="e">
        <f>_xlfn.XLOOKUP(Tabuľka9[[#This Row],[IČO]],#REF!,#REF!)</f>
        <v>#REF!</v>
      </c>
      <c r="N3587" t="e">
        <f>_xlfn.XLOOKUP(Tabuľka9[[#This Row],[IČO]],#REF!,#REF!)</f>
        <v>#REF!</v>
      </c>
    </row>
    <row r="3588" spans="1:14" hidden="1" x14ac:dyDescent="0.35">
      <c r="A3588" t="s">
        <v>10</v>
      </c>
      <c r="B3588" t="s">
        <v>30</v>
      </c>
      <c r="C3588" t="s">
        <v>13</v>
      </c>
      <c r="D3588" s="9">
        <v>0.79</v>
      </c>
      <c r="E3588" s="10">
        <f>IF(COUNTIF(cis_DPH!$B$2:$B$84,B3588)&gt;0,D3588*1.1,IF(COUNTIF(cis_DPH!$B$85:$B$171,B3588)&gt;0,D3588*1.2,"chyba"))</f>
        <v>0.86900000000000011</v>
      </c>
      <c r="G3588" s="16" t="e">
        <f>_xlfn.XLOOKUP(Tabuľka9[[#This Row],[položka]],#REF!,#REF!)</f>
        <v>#REF!</v>
      </c>
      <c r="H3588">
        <v>30</v>
      </c>
      <c r="I3588" s="15">
        <f>Tabuľka9[[#This Row],[Aktuálna cena v RZ s DPH]]*Tabuľka9[[#This Row],[Priemerný odber za mesiac]]</f>
        <v>26.070000000000004</v>
      </c>
      <c r="K3588" s="17" t="e">
        <f>Tabuľka9[[#This Row],[Cena za MJ s DPH]]*Tabuľka9[[#This Row],[Predpokladaný odber počas 6 mesiacov]]</f>
        <v>#REF!</v>
      </c>
      <c r="L3588" s="1">
        <v>35653663</v>
      </c>
      <c r="M3588" t="e">
        <f>_xlfn.XLOOKUP(Tabuľka9[[#This Row],[IČO]],#REF!,#REF!)</f>
        <v>#REF!</v>
      </c>
      <c r="N3588" t="e">
        <f>_xlfn.XLOOKUP(Tabuľka9[[#This Row],[IČO]],#REF!,#REF!)</f>
        <v>#REF!</v>
      </c>
    </row>
    <row r="3589" spans="1:14" hidden="1" x14ac:dyDescent="0.35">
      <c r="A3589" t="s">
        <v>10</v>
      </c>
      <c r="B3589" t="s">
        <v>31</v>
      </c>
      <c r="C3589" t="s">
        <v>13</v>
      </c>
      <c r="E3589" s="10">
        <f>IF(COUNTIF(cis_DPH!$B$2:$B$84,B3589)&gt;0,D3589*1.1,IF(COUNTIF(cis_DPH!$B$85:$B$171,B3589)&gt;0,D3589*1.2,"chyba"))</f>
        <v>0</v>
      </c>
      <c r="G3589" s="16" t="e">
        <f>_xlfn.XLOOKUP(Tabuľka9[[#This Row],[položka]],#REF!,#REF!)</f>
        <v>#REF!</v>
      </c>
      <c r="I3589" s="15">
        <f>Tabuľka9[[#This Row],[Aktuálna cena v RZ s DPH]]*Tabuľka9[[#This Row],[Priemerný odber za mesiac]]</f>
        <v>0</v>
      </c>
      <c r="K3589" s="17" t="e">
        <f>Tabuľka9[[#This Row],[Cena za MJ s DPH]]*Tabuľka9[[#This Row],[Predpokladaný odber počas 6 mesiacov]]</f>
        <v>#REF!</v>
      </c>
      <c r="L3589" s="1">
        <v>35653663</v>
      </c>
      <c r="M3589" t="e">
        <f>_xlfn.XLOOKUP(Tabuľka9[[#This Row],[IČO]],#REF!,#REF!)</f>
        <v>#REF!</v>
      </c>
      <c r="N3589" t="e">
        <f>_xlfn.XLOOKUP(Tabuľka9[[#This Row],[IČO]],#REF!,#REF!)</f>
        <v>#REF!</v>
      </c>
    </row>
    <row r="3590" spans="1:14" hidden="1" x14ac:dyDescent="0.35">
      <c r="A3590" t="s">
        <v>10</v>
      </c>
      <c r="B3590" t="s">
        <v>32</v>
      </c>
      <c r="C3590" t="s">
        <v>19</v>
      </c>
      <c r="E3590" s="10">
        <f>IF(COUNTIF(cis_DPH!$B$2:$B$84,B3590)&gt;0,D3590*1.1,IF(COUNTIF(cis_DPH!$B$85:$B$171,B3590)&gt;0,D3590*1.2,"chyba"))</f>
        <v>0</v>
      </c>
      <c r="G3590" s="16" t="e">
        <f>_xlfn.XLOOKUP(Tabuľka9[[#This Row],[položka]],#REF!,#REF!)</f>
        <v>#REF!</v>
      </c>
      <c r="I3590" s="15">
        <f>Tabuľka9[[#This Row],[Aktuálna cena v RZ s DPH]]*Tabuľka9[[#This Row],[Priemerný odber za mesiac]]</f>
        <v>0</v>
      </c>
      <c r="K3590" s="17" t="e">
        <f>Tabuľka9[[#This Row],[Cena za MJ s DPH]]*Tabuľka9[[#This Row],[Predpokladaný odber počas 6 mesiacov]]</f>
        <v>#REF!</v>
      </c>
      <c r="L3590" s="1">
        <v>35653663</v>
      </c>
      <c r="M3590" t="e">
        <f>_xlfn.XLOOKUP(Tabuľka9[[#This Row],[IČO]],#REF!,#REF!)</f>
        <v>#REF!</v>
      </c>
      <c r="N3590" t="e">
        <f>_xlfn.XLOOKUP(Tabuľka9[[#This Row],[IČO]],#REF!,#REF!)</f>
        <v>#REF!</v>
      </c>
    </row>
    <row r="3591" spans="1:14" hidden="1" x14ac:dyDescent="0.35">
      <c r="A3591" t="s">
        <v>10</v>
      </c>
      <c r="B3591" t="s">
        <v>33</v>
      </c>
      <c r="C3591" t="s">
        <v>13</v>
      </c>
      <c r="D3591" s="9">
        <v>0.69</v>
      </c>
      <c r="E3591" s="10">
        <f>IF(COUNTIF(cis_DPH!$B$2:$B$84,B3591)&gt;0,D3591*1.1,IF(COUNTIF(cis_DPH!$B$85:$B$171,B3591)&gt;0,D3591*1.2,"chyba"))</f>
        <v>0.75900000000000001</v>
      </c>
      <c r="G3591" s="16" t="e">
        <f>_xlfn.XLOOKUP(Tabuľka9[[#This Row],[položka]],#REF!,#REF!)</f>
        <v>#REF!</v>
      </c>
      <c r="H3591">
        <v>3</v>
      </c>
      <c r="I3591" s="15">
        <f>Tabuľka9[[#This Row],[Aktuálna cena v RZ s DPH]]*Tabuľka9[[#This Row],[Priemerný odber za mesiac]]</f>
        <v>2.2770000000000001</v>
      </c>
      <c r="K3591" s="17" t="e">
        <f>Tabuľka9[[#This Row],[Cena za MJ s DPH]]*Tabuľka9[[#This Row],[Predpokladaný odber počas 6 mesiacov]]</f>
        <v>#REF!</v>
      </c>
      <c r="L3591" s="1">
        <v>35653663</v>
      </c>
      <c r="M3591" t="e">
        <f>_xlfn.XLOOKUP(Tabuľka9[[#This Row],[IČO]],#REF!,#REF!)</f>
        <v>#REF!</v>
      </c>
      <c r="N3591" t="e">
        <f>_xlfn.XLOOKUP(Tabuľka9[[#This Row],[IČO]],#REF!,#REF!)</f>
        <v>#REF!</v>
      </c>
    </row>
    <row r="3592" spans="1:14" hidden="1" x14ac:dyDescent="0.35">
      <c r="A3592" t="s">
        <v>10</v>
      </c>
      <c r="B3592" t="s">
        <v>34</v>
      </c>
      <c r="C3592" t="s">
        <v>13</v>
      </c>
      <c r="E3592" s="10">
        <f>IF(COUNTIF(cis_DPH!$B$2:$B$84,B3592)&gt;0,D3592*1.1,IF(COUNTIF(cis_DPH!$B$85:$B$171,B3592)&gt;0,D3592*1.2,"chyba"))</f>
        <v>0</v>
      </c>
      <c r="G3592" s="16" t="e">
        <f>_xlfn.XLOOKUP(Tabuľka9[[#This Row],[položka]],#REF!,#REF!)</f>
        <v>#REF!</v>
      </c>
      <c r="I3592" s="15">
        <f>Tabuľka9[[#This Row],[Aktuálna cena v RZ s DPH]]*Tabuľka9[[#This Row],[Priemerný odber za mesiac]]</f>
        <v>0</v>
      </c>
      <c r="K3592" s="17" t="e">
        <f>Tabuľka9[[#This Row],[Cena za MJ s DPH]]*Tabuľka9[[#This Row],[Predpokladaný odber počas 6 mesiacov]]</f>
        <v>#REF!</v>
      </c>
      <c r="L3592" s="1">
        <v>35653663</v>
      </c>
      <c r="M3592" t="e">
        <f>_xlfn.XLOOKUP(Tabuľka9[[#This Row],[IČO]],#REF!,#REF!)</f>
        <v>#REF!</v>
      </c>
      <c r="N3592" t="e">
        <f>_xlfn.XLOOKUP(Tabuľka9[[#This Row],[IČO]],#REF!,#REF!)</f>
        <v>#REF!</v>
      </c>
    </row>
    <row r="3593" spans="1:14" hidden="1" x14ac:dyDescent="0.35">
      <c r="A3593" t="s">
        <v>10</v>
      </c>
      <c r="B3593" t="s">
        <v>35</v>
      </c>
      <c r="C3593" t="s">
        <v>13</v>
      </c>
      <c r="D3593" s="9">
        <v>0.75</v>
      </c>
      <c r="E3593" s="10">
        <f>IF(COUNTIF(cis_DPH!$B$2:$B$84,B3593)&gt;0,D3593*1.1,IF(COUNTIF(cis_DPH!$B$85:$B$171,B3593)&gt;0,D3593*1.2,"chyba"))</f>
        <v>0.82500000000000007</v>
      </c>
      <c r="G3593" s="16" t="e">
        <f>_xlfn.XLOOKUP(Tabuľka9[[#This Row],[položka]],#REF!,#REF!)</f>
        <v>#REF!</v>
      </c>
      <c r="H3593">
        <v>22</v>
      </c>
      <c r="I3593" s="15">
        <f>Tabuľka9[[#This Row],[Aktuálna cena v RZ s DPH]]*Tabuľka9[[#This Row],[Priemerný odber za mesiac]]</f>
        <v>18.150000000000002</v>
      </c>
      <c r="K3593" s="17" t="e">
        <f>Tabuľka9[[#This Row],[Cena za MJ s DPH]]*Tabuľka9[[#This Row],[Predpokladaný odber počas 6 mesiacov]]</f>
        <v>#REF!</v>
      </c>
      <c r="L3593" s="1">
        <v>35653663</v>
      </c>
      <c r="M3593" t="e">
        <f>_xlfn.XLOOKUP(Tabuľka9[[#This Row],[IČO]],#REF!,#REF!)</f>
        <v>#REF!</v>
      </c>
      <c r="N3593" t="e">
        <f>_xlfn.XLOOKUP(Tabuľka9[[#This Row],[IČO]],#REF!,#REF!)</f>
        <v>#REF!</v>
      </c>
    </row>
    <row r="3594" spans="1:14" hidden="1" x14ac:dyDescent="0.35">
      <c r="A3594" t="s">
        <v>10</v>
      </c>
      <c r="B3594" t="s">
        <v>36</v>
      </c>
      <c r="C3594" t="s">
        <v>13</v>
      </c>
      <c r="E3594" s="10">
        <f>IF(COUNTIF(cis_DPH!$B$2:$B$84,B3594)&gt;0,D3594*1.1,IF(COUNTIF(cis_DPH!$B$85:$B$171,B3594)&gt;0,D3594*1.2,"chyba"))</f>
        <v>0</v>
      </c>
      <c r="G3594" s="16" t="e">
        <f>_xlfn.XLOOKUP(Tabuľka9[[#This Row],[položka]],#REF!,#REF!)</f>
        <v>#REF!</v>
      </c>
      <c r="I3594" s="15">
        <f>Tabuľka9[[#This Row],[Aktuálna cena v RZ s DPH]]*Tabuľka9[[#This Row],[Priemerný odber za mesiac]]</f>
        <v>0</v>
      </c>
      <c r="K3594" s="17" t="e">
        <f>Tabuľka9[[#This Row],[Cena za MJ s DPH]]*Tabuľka9[[#This Row],[Predpokladaný odber počas 6 mesiacov]]</f>
        <v>#REF!</v>
      </c>
      <c r="L3594" s="1">
        <v>35653663</v>
      </c>
      <c r="M3594" t="e">
        <f>_xlfn.XLOOKUP(Tabuľka9[[#This Row],[IČO]],#REF!,#REF!)</f>
        <v>#REF!</v>
      </c>
      <c r="N3594" t="e">
        <f>_xlfn.XLOOKUP(Tabuľka9[[#This Row],[IČO]],#REF!,#REF!)</f>
        <v>#REF!</v>
      </c>
    </row>
    <row r="3595" spans="1:14" hidden="1" x14ac:dyDescent="0.35">
      <c r="A3595" t="s">
        <v>10</v>
      </c>
      <c r="B3595" t="s">
        <v>37</v>
      </c>
      <c r="C3595" t="s">
        <v>13</v>
      </c>
      <c r="D3595" s="9">
        <v>0.55000000000000004</v>
      </c>
      <c r="E3595" s="10">
        <f>IF(COUNTIF(cis_DPH!$B$2:$B$84,B3595)&gt;0,D3595*1.1,IF(COUNTIF(cis_DPH!$B$85:$B$171,B3595)&gt;0,D3595*1.2,"chyba"))</f>
        <v>0.60500000000000009</v>
      </c>
      <c r="G3595" s="16" t="e">
        <f>_xlfn.XLOOKUP(Tabuľka9[[#This Row],[položka]],#REF!,#REF!)</f>
        <v>#REF!</v>
      </c>
      <c r="H3595">
        <v>20</v>
      </c>
      <c r="I3595" s="15">
        <f>Tabuľka9[[#This Row],[Aktuálna cena v RZ s DPH]]*Tabuľka9[[#This Row],[Priemerný odber za mesiac]]</f>
        <v>12.100000000000001</v>
      </c>
      <c r="K3595" s="17" t="e">
        <f>Tabuľka9[[#This Row],[Cena za MJ s DPH]]*Tabuľka9[[#This Row],[Predpokladaný odber počas 6 mesiacov]]</f>
        <v>#REF!</v>
      </c>
      <c r="L3595" s="1">
        <v>35653663</v>
      </c>
      <c r="M3595" t="e">
        <f>_xlfn.XLOOKUP(Tabuľka9[[#This Row],[IČO]],#REF!,#REF!)</f>
        <v>#REF!</v>
      </c>
      <c r="N3595" t="e">
        <f>_xlfn.XLOOKUP(Tabuľka9[[#This Row],[IČO]],#REF!,#REF!)</f>
        <v>#REF!</v>
      </c>
    </row>
    <row r="3596" spans="1:14" hidden="1" x14ac:dyDescent="0.35">
      <c r="A3596" t="s">
        <v>10</v>
      </c>
      <c r="B3596" t="s">
        <v>38</v>
      </c>
      <c r="C3596" t="s">
        <v>13</v>
      </c>
      <c r="E3596" s="10">
        <f>IF(COUNTIF(cis_DPH!$B$2:$B$84,B3596)&gt;0,D3596*1.1,IF(COUNTIF(cis_DPH!$B$85:$B$171,B3596)&gt;0,D3596*1.2,"chyba"))</f>
        <v>0</v>
      </c>
      <c r="G3596" s="16" t="e">
        <f>_xlfn.XLOOKUP(Tabuľka9[[#This Row],[položka]],#REF!,#REF!)</f>
        <v>#REF!</v>
      </c>
      <c r="I3596" s="15">
        <f>Tabuľka9[[#This Row],[Aktuálna cena v RZ s DPH]]*Tabuľka9[[#This Row],[Priemerný odber za mesiac]]</f>
        <v>0</v>
      </c>
      <c r="K3596" s="17" t="e">
        <f>Tabuľka9[[#This Row],[Cena za MJ s DPH]]*Tabuľka9[[#This Row],[Predpokladaný odber počas 6 mesiacov]]</f>
        <v>#REF!</v>
      </c>
      <c r="L3596" s="1">
        <v>35653663</v>
      </c>
      <c r="M3596" t="e">
        <f>_xlfn.XLOOKUP(Tabuľka9[[#This Row],[IČO]],#REF!,#REF!)</f>
        <v>#REF!</v>
      </c>
      <c r="N3596" t="e">
        <f>_xlfn.XLOOKUP(Tabuľka9[[#This Row],[IČO]],#REF!,#REF!)</f>
        <v>#REF!</v>
      </c>
    </row>
    <row r="3597" spans="1:14" hidden="1" x14ac:dyDescent="0.35">
      <c r="A3597" t="s">
        <v>10</v>
      </c>
      <c r="B3597" t="s">
        <v>39</v>
      </c>
      <c r="C3597" t="s">
        <v>13</v>
      </c>
      <c r="D3597" s="9">
        <v>1.29</v>
      </c>
      <c r="E3597" s="10">
        <f>IF(COUNTIF(cis_DPH!$B$2:$B$84,B3597)&gt;0,D3597*1.1,IF(COUNTIF(cis_DPH!$B$85:$B$171,B3597)&gt;0,D3597*1.2,"chyba"))</f>
        <v>1.4190000000000003</v>
      </c>
      <c r="G3597" s="16" t="e">
        <f>_xlfn.XLOOKUP(Tabuľka9[[#This Row],[položka]],#REF!,#REF!)</f>
        <v>#REF!</v>
      </c>
      <c r="H3597">
        <v>10</v>
      </c>
      <c r="I3597" s="15">
        <f>Tabuľka9[[#This Row],[Aktuálna cena v RZ s DPH]]*Tabuľka9[[#This Row],[Priemerný odber za mesiac]]</f>
        <v>14.190000000000003</v>
      </c>
      <c r="K3597" s="17" t="e">
        <f>Tabuľka9[[#This Row],[Cena za MJ s DPH]]*Tabuľka9[[#This Row],[Predpokladaný odber počas 6 mesiacov]]</f>
        <v>#REF!</v>
      </c>
      <c r="L3597" s="1">
        <v>35653663</v>
      </c>
      <c r="M3597" t="e">
        <f>_xlfn.XLOOKUP(Tabuľka9[[#This Row],[IČO]],#REF!,#REF!)</f>
        <v>#REF!</v>
      </c>
      <c r="N3597" t="e">
        <f>_xlfn.XLOOKUP(Tabuľka9[[#This Row],[IČO]],#REF!,#REF!)</f>
        <v>#REF!</v>
      </c>
    </row>
    <row r="3598" spans="1:14" hidden="1" x14ac:dyDescent="0.35">
      <c r="A3598" t="s">
        <v>10</v>
      </c>
      <c r="B3598" t="s">
        <v>40</v>
      </c>
      <c r="C3598" t="s">
        <v>13</v>
      </c>
      <c r="E3598" s="10">
        <f>IF(COUNTIF(cis_DPH!$B$2:$B$84,B3598)&gt;0,D3598*1.1,IF(COUNTIF(cis_DPH!$B$85:$B$171,B3598)&gt;0,D3598*1.2,"chyba"))</f>
        <v>0</v>
      </c>
      <c r="G3598" s="16" t="e">
        <f>_xlfn.XLOOKUP(Tabuľka9[[#This Row],[položka]],#REF!,#REF!)</f>
        <v>#REF!</v>
      </c>
      <c r="I3598" s="15">
        <f>Tabuľka9[[#This Row],[Aktuálna cena v RZ s DPH]]*Tabuľka9[[#This Row],[Priemerný odber za mesiac]]</f>
        <v>0</v>
      </c>
      <c r="K3598" s="17" t="e">
        <f>Tabuľka9[[#This Row],[Cena za MJ s DPH]]*Tabuľka9[[#This Row],[Predpokladaný odber počas 6 mesiacov]]</f>
        <v>#REF!</v>
      </c>
      <c r="L3598" s="1">
        <v>35653663</v>
      </c>
      <c r="M3598" t="e">
        <f>_xlfn.XLOOKUP(Tabuľka9[[#This Row],[IČO]],#REF!,#REF!)</f>
        <v>#REF!</v>
      </c>
      <c r="N3598" t="e">
        <f>_xlfn.XLOOKUP(Tabuľka9[[#This Row],[IČO]],#REF!,#REF!)</f>
        <v>#REF!</v>
      </c>
    </row>
    <row r="3599" spans="1:14" hidden="1" x14ac:dyDescent="0.35">
      <c r="A3599" t="s">
        <v>10</v>
      </c>
      <c r="B3599" t="s">
        <v>41</v>
      </c>
      <c r="C3599" t="s">
        <v>13</v>
      </c>
      <c r="E3599" s="10">
        <f>IF(COUNTIF(cis_DPH!$B$2:$B$84,B3599)&gt;0,D3599*1.1,IF(COUNTIF(cis_DPH!$B$85:$B$171,B3599)&gt;0,D3599*1.2,"chyba"))</f>
        <v>0</v>
      </c>
      <c r="G3599" s="16" t="e">
        <f>_xlfn.XLOOKUP(Tabuľka9[[#This Row],[položka]],#REF!,#REF!)</f>
        <v>#REF!</v>
      </c>
      <c r="I3599" s="15">
        <f>Tabuľka9[[#This Row],[Aktuálna cena v RZ s DPH]]*Tabuľka9[[#This Row],[Priemerný odber za mesiac]]</f>
        <v>0</v>
      </c>
      <c r="K3599" s="17" t="e">
        <f>Tabuľka9[[#This Row],[Cena za MJ s DPH]]*Tabuľka9[[#This Row],[Predpokladaný odber počas 6 mesiacov]]</f>
        <v>#REF!</v>
      </c>
      <c r="L3599" s="1">
        <v>35653663</v>
      </c>
      <c r="M3599" t="e">
        <f>_xlfn.XLOOKUP(Tabuľka9[[#This Row],[IČO]],#REF!,#REF!)</f>
        <v>#REF!</v>
      </c>
      <c r="N3599" t="e">
        <f>_xlfn.XLOOKUP(Tabuľka9[[#This Row],[IČO]],#REF!,#REF!)</f>
        <v>#REF!</v>
      </c>
    </row>
    <row r="3600" spans="1:14" hidden="1" x14ac:dyDescent="0.35">
      <c r="A3600" t="s">
        <v>10</v>
      </c>
      <c r="B3600" t="s">
        <v>42</v>
      </c>
      <c r="C3600" t="s">
        <v>19</v>
      </c>
      <c r="E3600" s="10">
        <f>IF(COUNTIF(cis_DPH!$B$2:$B$84,B3600)&gt;0,D3600*1.1,IF(COUNTIF(cis_DPH!$B$85:$B$171,B3600)&gt;0,D3600*1.2,"chyba"))</f>
        <v>0</v>
      </c>
      <c r="G3600" s="16" t="e">
        <f>_xlfn.XLOOKUP(Tabuľka9[[#This Row],[položka]],#REF!,#REF!)</f>
        <v>#REF!</v>
      </c>
      <c r="I3600" s="15">
        <f>Tabuľka9[[#This Row],[Aktuálna cena v RZ s DPH]]*Tabuľka9[[#This Row],[Priemerný odber za mesiac]]</f>
        <v>0</v>
      </c>
      <c r="K3600" s="17" t="e">
        <f>Tabuľka9[[#This Row],[Cena za MJ s DPH]]*Tabuľka9[[#This Row],[Predpokladaný odber počas 6 mesiacov]]</f>
        <v>#REF!</v>
      </c>
      <c r="L3600" s="1">
        <v>35653663</v>
      </c>
      <c r="M3600" t="e">
        <f>_xlfn.XLOOKUP(Tabuľka9[[#This Row],[IČO]],#REF!,#REF!)</f>
        <v>#REF!</v>
      </c>
      <c r="N3600" t="e">
        <f>_xlfn.XLOOKUP(Tabuľka9[[#This Row],[IČO]],#REF!,#REF!)</f>
        <v>#REF!</v>
      </c>
    </row>
    <row r="3601" spans="1:14" hidden="1" x14ac:dyDescent="0.35">
      <c r="A3601" t="s">
        <v>10</v>
      </c>
      <c r="B3601" t="s">
        <v>43</v>
      </c>
      <c r="C3601" t="s">
        <v>13</v>
      </c>
      <c r="E3601" s="10">
        <f>IF(COUNTIF(cis_DPH!$B$2:$B$84,B3601)&gt;0,D3601*1.1,IF(COUNTIF(cis_DPH!$B$85:$B$171,B3601)&gt;0,D3601*1.2,"chyba"))</f>
        <v>0</v>
      </c>
      <c r="G3601" s="16" t="e">
        <f>_xlfn.XLOOKUP(Tabuľka9[[#This Row],[položka]],#REF!,#REF!)</f>
        <v>#REF!</v>
      </c>
      <c r="I3601" s="15">
        <f>Tabuľka9[[#This Row],[Aktuálna cena v RZ s DPH]]*Tabuľka9[[#This Row],[Priemerný odber za mesiac]]</f>
        <v>0</v>
      </c>
      <c r="K3601" s="17" t="e">
        <f>Tabuľka9[[#This Row],[Cena za MJ s DPH]]*Tabuľka9[[#This Row],[Predpokladaný odber počas 6 mesiacov]]</f>
        <v>#REF!</v>
      </c>
      <c r="L3601" s="1">
        <v>35653663</v>
      </c>
      <c r="M3601" t="e">
        <f>_xlfn.XLOOKUP(Tabuľka9[[#This Row],[IČO]],#REF!,#REF!)</f>
        <v>#REF!</v>
      </c>
      <c r="N3601" t="e">
        <f>_xlfn.XLOOKUP(Tabuľka9[[#This Row],[IČO]],#REF!,#REF!)</f>
        <v>#REF!</v>
      </c>
    </row>
    <row r="3602" spans="1:14" hidden="1" x14ac:dyDescent="0.35">
      <c r="A3602" t="s">
        <v>10</v>
      </c>
      <c r="B3602" t="s">
        <v>44</v>
      </c>
      <c r="C3602" t="s">
        <v>13</v>
      </c>
      <c r="E3602" s="10">
        <f>IF(COUNTIF(cis_DPH!$B$2:$B$84,B3602)&gt;0,D3602*1.1,IF(COUNTIF(cis_DPH!$B$85:$B$171,B3602)&gt;0,D3602*1.2,"chyba"))</f>
        <v>0</v>
      </c>
      <c r="G3602" s="16" t="e">
        <f>_xlfn.XLOOKUP(Tabuľka9[[#This Row],[položka]],#REF!,#REF!)</f>
        <v>#REF!</v>
      </c>
      <c r="I3602" s="15">
        <f>Tabuľka9[[#This Row],[Aktuálna cena v RZ s DPH]]*Tabuľka9[[#This Row],[Priemerný odber za mesiac]]</f>
        <v>0</v>
      </c>
      <c r="K3602" s="17" t="e">
        <f>Tabuľka9[[#This Row],[Cena za MJ s DPH]]*Tabuľka9[[#This Row],[Predpokladaný odber počas 6 mesiacov]]</f>
        <v>#REF!</v>
      </c>
      <c r="L3602" s="1">
        <v>35653663</v>
      </c>
      <c r="M3602" t="e">
        <f>_xlfn.XLOOKUP(Tabuľka9[[#This Row],[IČO]],#REF!,#REF!)</f>
        <v>#REF!</v>
      </c>
      <c r="N3602" t="e">
        <f>_xlfn.XLOOKUP(Tabuľka9[[#This Row],[IČO]],#REF!,#REF!)</f>
        <v>#REF!</v>
      </c>
    </row>
    <row r="3603" spans="1:14" hidden="1" x14ac:dyDescent="0.35">
      <c r="A3603" t="s">
        <v>10</v>
      </c>
      <c r="B3603" t="s">
        <v>45</v>
      </c>
      <c r="C3603" t="s">
        <v>13</v>
      </c>
      <c r="E3603" s="10">
        <f>IF(COUNTIF(cis_DPH!$B$2:$B$84,B3603)&gt;0,D3603*1.1,IF(COUNTIF(cis_DPH!$B$85:$B$171,B3603)&gt;0,D3603*1.2,"chyba"))</f>
        <v>0</v>
      </c>
      <c r="G3603" s="16" t="e">
        <f>_xlfn.XLOOKUP(Tabuľka9[[#This Row],[položka]],#REF!,#REF!)</f>
        <v>#REF!</v>
      </c>
      <c r="I3603" s="15">
        <f>Tabuľka9[[#This Row],[Aktuálna cena v RZ s DPH]]*Tabuľka9[[#This Row],[Priemerný odber za mesiac]]</f>
        <v>0</v>
      </c>
      <c r="K3603" s="17" t="e">
        <f>Tabuľka9[[#This Row],[Cena za MJ s DPH]]*Tabuľka9[[#This Row],[Predpokladaný odber počas 6 mesiacov]]</f>
        <v>#REF!</v>
      </c>
      <c r="L3603" s="1">
        <v>35653663</v>
      </c>
      <c r="M3603" t="e">
        <f>_xlfn.XLOOKUP(Tabuľka9[[#This Row],[IČO]],#REF!,#REF!)</f>
        <v>#REF!</v>
      </c>
      <c r="N3603" t="e">
        <f>_xlfn.XLOOKUP(Tabuľka9[[#This Row],[IČO]],#REF!,#REF!)</f>
        <v>#REF!</v>
      </c>
    </row>
    <row r="3604" spans="1:14" hidden="1" x14ac:dyDescent="0.35">
      <c r="A3604" t="s">
        <v>10</v>
      </c>
      <c r="B3604" t="s">
        <v>46</v>
      </c>
      <c r="C3604" t="s">
        <v>13</v>
      </c>
      <c r="D3604" s="9">
        <v>0.49</v>
      </c>
      <c r="E3604" s="10">
        <f>IF(COUNTIF(cis_DPH!$B$2:$B$84,B3604)&gt;0,D3604*1.1,IF(COUNTIF(cis_DPH!$B$85:$B$171,B3604)&gt;0,D3604*1.2,"chyba"))</f>
        <v>0.58799999999999997</v>
      </c>
      <c r="G3604" s="16" t="e">
        <f>_xlfn.XLOOKUP(Tabuľka9[[#This Row],[položka]],#REF!,#REF!)</f>
        <v>#REF!</v>
      </c>
      <c r="H3604">
        <v>18</v>
      </c>
      <c r="I3604" s="15">
        <f>Tabuľka9[[#This Row],[Aktuálna cena v RZ s DPH]]*Tabuľka9[[#This Row],[Priemerný odber za mesiac]]</f>
        <v>10.584</v>
      </c>
      <c r="K3604" s="17" t="e">
        <f>Tabuľka9[[#This Row],[Cena za MJ s DPH]]*Tabuľka9[[#This Row],[Predpokladaný odber počas 6 mesiacov]]</f>
        <v>#REF!</v>
      </c>
      <c r="L3604" s="1">
        <v>35653663</v>
      </c>
      <c r="M3604" t="e">
        <f>_xlfn.XLOOKUP(Tabuľka9[[#This Row],[IČO]],#REF!,#REF!)</f>
        <v>#REF!</v>
      </c>
      <c r="N3604" t="e">
        <f>_xlfn.XLOOKUP(Tabuľka9[[#This Row],[IČO]],#REF!,#REF!)</f>
        <v>#REF!</v>
      </c>
    </row>
    <row r="3605" spans="1:14" hidden="1" x14ac:dyDescent="0.35">
      <c r="A3605" t="s">
        <v>10</v>
      </c>
      <c r="B3605" t="s">
        <v>47</v>
      </c>
      <c r="C3605" t="s">
        <v>48</v>
      </c>
      <c r="E3605" s="10">
        <f>IF(COUNTIF(cis_DPH!$B$2:$B$84,B3605)&gt;0,D3605*1.1,IF(COUNTIF(cis_DPH!$B$85:$B$171,B3605)&gt;0,D3605*1.2,"chyba"))</f>
        <v>0</v>
      </c>
      <c r="G3605" s="16" t="e">
        <f>_xlfn.XLOOKUP(Tabuľka9[[#This Row],[položka]],#REF!,#REF!)</f>
        <v>#REF!</v>
      </c>
      <c r="I3605" s="15">
        <f>Tabuľka9[[#This Row],[Aktuálna cena v RZ s DPH]]*Tabuľka9[[#This Row],[Priemerný odber za mesiac]]</f>
        <v>0</v>
      </c>
      <c r="K3605" s="17" t="e">
        <f>Tabuľka9[[#This Row],[Cena za MJ s DPH]]*Tabuľka9[[#This Row],[Predpokladaný odber počas 6 mesiacov]]</f>
        <v>#REF!</v>
      </c>
      <c r="L3605" s="1">
        <v>35653663</v>
      </c>
      <c r="M3605" t="e">
        <f>_xlfn.XLOOKUP(Tabuľka9[[#This Row],[IČO]],#REF!,#REF!)</f>
        <v>#REF!</v>
      </c>
      <c r="N3605" t="e">
        <f>_xlfn.XLOOKUP(Tabuľka9[[#This Row],[IČO]],#REF!,#REF!)</f>
        <v>#REF!</v>
      </c>
    </row>
    <row r="3606" spans="1:14" hidden="1" x14ac:dyDescent="0.35">
      <c r="A3606" t="s">
        <v>10</v>
      </c>
      <c r="B3606" t="s">
        <v>49</v>
      </c>
      <c r="C3606" t="s">
        <v>48</v>
      </c>
      <c r="E3606" s="10">
        <f>IF(COUNTIF(cis_DPH!$B$2:$B$84,B3606)&gt;0,D3606*1.1,IF(COUNTIF(cis_DPH!$B$85:$B$171,B3606)&gt;0,D3606*1.2,"chyba"))</f>
        <v>0</v>
      </c>
      <c r="G3606" s="16" t="e">
        <f>_xlfn.XLOOKUP(Tabuľka9[[#This Row],[položka]],#REF!,#REF!)</f>
        <v>#REF!</v>
      </c>
      <c r="I3606" s="15">
        <f>Tabuľka9[[#This Row],[Aktuálna cena v RZ s DPH]]*Tabuľka9[[#This Row],[Priemerný odber za mesiac]]</f>
        <v>0</v>
      </c>
      <c r="K3606" s="17" t="e">
        <f>Tabuľka9[[#This Row],[Cena za MJ s DPH]]*Tabuľka9[[#This Row],[Predpokladaný odber počas 6 mesiacov]]</f>
        <v>#REF!</v>
      </c>
      <c r="L3606" s="1">
        <v>35653663</v>
      </c>
      <c r="M3606" t="e">
        <f>_xlfn.XLOOKUP(Tabuľka9[[#This Row],[IČO]],#REF!,#REF!)</f>
        <v>#REF!</v>
      </c>
      <c r="N3606" t="e">
        <f>_xlfn.XLOOKUP(Tabuľka9[[#This Row],[IČO]],#REF!,#REF!)</f>
        <v>#REF!</v>
      </c>
    </row>
    <row r="3607" spans="1:14" hidden="1" x14ac:dyDescent="0.35">
      <c r="A3607" t="s">
        <v>10</v>
      </c>
      <c r="B3607" t="s">
        <v>50</v>
      </c>
      <c r="C3607" t="s">
        <v>13</v>
      </c>
      <c r="E3607" s="10">
        <f>IF(COUNTIF(cis_DPH!$B$2:$B$84,B3607)&gt;0,D3607*1.1,IF(COUNTIF(cis_DPH!$B$85:$B$171,B3607)&gt;0,D3607*1.2,"chyba"))</f>
        <v>0</v>
      </c>
      <c r="G3607" s="16" t="e">
        <f>_xlfn.XLOOKUP(Tabuľka9[[#This Row],[položka]],#REF!,#REF!)</f>
        <v>#REF!</v>
      </c>
      <c r="I3607" s="15">
        <f>Tabuľka9[[#This Row],[Aktuálna cena v RZ s DPH]]*Tabuľka9[[#This Row],[Priemerný odber za mesiac]]</f>
        <v>0</v>
      </c>
      <c r="K3607" s="17" t="e">
        <f>Tabuľka9[[#This Row],[Cena za MJ s DPH]]*Tabuľka9[[#This Row],[Predpokladaný odber počas 6 mesiacov]]</f>
        <v>#REF!</v>
      </c>
      <c r="L3607" s="1">
        <v>35653663</v>
      </c>
      <c r="M3607" t="e">
        <f>_xlfn.XLOOKUP(Tabuľka9[[#This Row],[IČO]],#REF!,#REF!)</f>
        <v>#REF!</v>
      </c>
      <c r="N3607" t="e">
        <f>_xlfn.XLOOKUP(Tabuľka9[[#This Row],[IČO]],#REF!,#REF!)</f>
        <v>#REF!</v>
      </c>
    </row>
    <row r="3608" spans="1:14" hidden="1" x14ac:dyDescent="0.35">
      <c r="A3608" t="s">
        <v>10</v>
      </c>
      <c r="B3608" t="s">
        <v>51</v>
      </c>
      <c r="C3608" t="s">
        <v>13</v>
      </c>
      <c r="D3608" s="9">
        <v>1.39</v>
      </c>
      <c r="E3608" s="10">
        <f>IF(COUNTIF(cis_DPH!$B$2:$B$84,B3608)&gt;0,D3608*1.1,IF(COUNTIF(cis_DPH!$B$85:$B$171,B3608)&gt;0,D3608*1.2,"chyba"))</f>
        <v>1.5289999999999999</v>
      </c>
      <c r="G3608" s="16" t="e">
        <f>_xlfn.XLOOKUP(Tabuľka9[[#This Row],[položka]],#REF!,#REF!)</f>
        <v>#REF!</v>
      </c>
      <c r="H3608">
        <v>5</v>
      </c>
      <c r="I3608" s="15">
        <f>Tabuľka9[[#This Row],[Aktuálna cena v RZ s DPH]]*Tabuľka9[[#This Row],[Priemerný odber za mesiac]]</f>
        <v>7.6449999999999996</v>
      </c>
      <c r="K3608" s="17" t="e">
        <f>Tabuľka9[[#This Row],[Cena za MJ s DPH]]*Tabuľka9[[#This Row],[Predpokladaný odber počas 6 mesiacov]]</f>
        <v>#REF!</v>
      </c>
      <c r="L3608" s="1">
        <v>35653663</v>
      </c>
      <c r="M3608" t="e">
        <f>_xlfn.XLOOKUP(Tabuľka9[[#This Row],[IČO]],#REF!,#REF!)</f>
        <v>#REF!</v>
      </c>
      <c r="N3608" t="e">
        <f>_xlfn.XLOOKUP(Tabuľka9[[#This Row],[IČO]],#REF!,#REF!)</f>
        <v>#REF!</v>
      </c>
    </row>
    <row r="3609" spans="1:14" hidden="1" x14ac:dyDescent="0.35">
      <c r="A3609" t="s">
        <v>10</v>
      </c>
      <c r="B3609" t="s">
        <v>52</v>
      </c>
      <c r="C3609" t="s">
        <v>13</v>
      </c>
      <c r="E3609" s="10">
        <f>IF(COUNTIF(cis_DPH!$B$2:$B$84,B3609)&gt;0,D3609*1.1,IF(COUNTIF(cis_DPH!$B$85:$B$171,B3609)&gt;0,D3609*1.2,"chyba"))</f>
        <v>0</v>
      </c>
      <c r="G3609" s="16" t="e">
        <f>_xlfn.XLOOKUP(Tabuľka9[[#This Row],[položka]],#REF!,#REF!)</f>
        <v>#REF!</v>
      </c>
      <c r="I3609" s="15">
        <f>Tabuľka9[[#This Row],[Aktuálna cena v RZ s DPH]]*Tabuľka9[[#This Row],[Priemerný odber za mesiac]]</f>
        <v>0</v>
      </c>
      <c r="K3609" s="17" t="e">
        <f>Tabuľka9[[#This Row],[Cena za MJ s DPH]]*Tabuľka9[[#This Row],[Predpokladaný odber počas 6 mesiacov]]</f>
        <v>#REF!</v>
      </c>
      <c r="L3609" s="1">
        <v>35653663</v>
      </c>
      <c r="M3609" t="e">
        <f>_xlfn.XLOOKUP(Tabuľka9[[#This Row],[IČO]],#REF!,#REF!)</f>
        <v>#REF!</v>
      </c>
      <c r="N3609" t="e">
        <f>_xlfn.XLOOKUP(Tabuľka9[[#This Row],[IČO]],#REF!,#REF!)</f>
        <v>#REF!</v>
      </c>
    </row>
    <row r="3610" spans="1:14" hidden="1" x14ac:dyDescent="0.35">
      <c r="A3610" t="s">
        <v>10</v>
      </c>
      <c r="B3610" t="s">
        <v>53</v>
      </c>
      <c r="C3610" t="s">
        <v>13</v>
      </c>
      <c r="E3610" s="10">
        <f>IF(COUNTIF(cis_DPH!$B$2:$B$84,B3610)&gt;0,D3610*1.1,IF(COUNTIF(cis_DPH!$B$85:$B$171,B3610)&gt;0,D3610*1.2,"chyba"))</f>
        <v>0</v>
      </c>
      <c r="G3610" s="16" t="e">
        <f>_xlfn.XLOOKUP(Tabuľka9[[#This Row],[položka]],#REF!,#REF!)</f>
        <v>#REF!</v>
      </c>
      <c r="I3610" s="15">
        <f>Tabuľka9[[#This Row],[Aktuálna cena v RZ s DPH]]*Tabuľka9[[#This Row],[Priemerný odber za mesiac]]</f>
        <v>0</v>
      </c>
      <c r="K3610" s="17" t="e">
        <f>Tabuľka9[[#This Row],[Cena za MJ s DPH]]*Tabuľka9[[#This Row],[Predpokladaný odber počas 6 mesiacov]]</f>
        <v>#REF!</v>
      </c>
      <c r="L3610" s="1">
        <v>35653663</v>
      </c>
      <c r="M3610" t="e">
        <f>_xlfn.XLOOKUP(Tabuľka9[[#This Row],[IČO]],#REF!,#REF!)</f>
        <v>#REF!</v>
      </c>
      <c r="N3610" t="e">
        <f>_xlfn.XLOOKUP(Tabuľka9[[#This Row],[IČO]],#REF!,#REF!)</f>
        <v>#REF!</v>
      </c>
    </row>
    <row r="3611" spans="1:14" hidden="1" x14ac:dyDescent="0.35">
      <c r="A3611" t="s">
        <v>10</v>
      </c>
      <c r="B3611" t="s">
        <v>54</v>
      </c>
      <c r="C3611" t="s">
        <v>13</v>
      </c>
      <c r="E3611" s="10">
        <f>IF(COUNTIF(cis_DPH!$B$2:$B$84,B3611)&gt;0,D3611*1.1,IF(COUNTIF(cis_DPH!$B$85:$B$171,B3611)&gt;0,D3611*1.2,"chyba"))</f>
        <v>0</v>
      </c>
      <c r="G3611" s="16" t="e">
        <f>_xlfn.XLOOKUP(Tabuľka9[[#This Row],[položka]],#REF!,#REF!)</f>
        <v>#REF!</v>
      </c>
      <c r="I3611" s="15">
        <f>Tabuľka9[[#This Row],[Aktuálna cena v RZ s DPH]]*Tabuľka9[[#This Row],[Priemerný odber za mesiac]]</f>
        <v>0</v>
      </c>
      <c r="K3611" s="17" t="e">
        <f>Tabuľka9[[#This Row],[Cena za MJ s DPH]]*Tabuľka9[[#This Row],[Predpokladaný odber počas 6 mesiacov]]</f>
        <v>#REF!</v>
      </c>
      <c r="L3611" s="1">
        <v>35653663</v>
      </c>
      <c r="M3611" t="e">
        <f>_xlfn.XLOOKUP(Tabuľka9[[#This Row],[IČO]],#REF!,#REF!)</f>
        <v>#REF!</v>
      </c>
      <c r="N3611" t="e">
        <f>_xlfn.XLOOKUP(Tabuľka9[[#This Row],[IČO]],#REF!,#REF!)</f>
        <v>#REF!</v>
      </c>
    </row>
    <row r="3612" spans="1:14" hidden="1" x14ac:dyDescent="0.35">
      <c r="A3612" t="s">
        <v>10</v>
      </c>
      <c r="B3612" t="s">
        <v>55</v>
      </c>
      <c r="C3612" t="s">
        <v>13</v>
      </c>
      <c r="E3612" s="10">
        <f>IF(COUNTIF(cis_DPH!$B$2:$B$84,B3612)&gt;0,D3612*1.1,IF(COUNTIF(cis_DPH!$B$85:$B$171,B3612)&gt;0,D3612*1.2,"chyba"))</f>
        <v>0</v>
      </c>
      <c r="G3612" s="16" t="e">
        <f>_xlfn.XLOOKUP(Tabuľka9[[#This Row],[položka]],#REF!,#REF!)</f>
        <v>#REF!</v>
      </c>
      <c r="I3612" s="15">
        <f>Tabuľka9[[#This Row],[Aktuálna cena v RZ s DPH]]*Tabuľka9[[#This Row],[Priemerný odber za mesiac]]</f>
        <v>0</v>
      </c>
      <c r="K3612" s="17" t="e">
        <f>Tabuľka9[[#This Row],[Cena za MJ s DPH]]*Tabuľka9[[#This Row],[Predpokladaný odber počas 6 mesiacov]]</f>
        <v>#REF!</v>
      </c>
      <c r="L3612" s="1">
        <v>35653663</v>
      </c>
      <c r="M3612" t="e">
        <f>_xlfn.XLOOKUP(Tabuľka9[[#This Row],[IČO]],#REF!,#REF!)</f>
        <v>#REF!</v>
      </c>
      <c r="N3612" t="e">
        <f>_xlfn.XLOOKUP(Tabuľka9[[#This Row],[IČO]],#REF!,#REF!)</f>
        <v>#REF!</v>
      </c>
    </row>
    <row r="3613" spans="1:14" hidden="1" x14ac:dyDescent="0.35">
      <c r="A3613" t="s">
        <v>10</v>
      </c>
      <c r="B3613" t="s">
        <v>56</v>
      </c>
      <c r="C3613" t="s">
        <v>13</v>
      </c>
      <c r="D3613" s="9">
        <v>1.25</v>
      </c>
      <c r="E3613" s="10">
        <f>IF(COUNTIF(cis_DPH!$B$2:$B$84,B3613)&gt;0,D3613*1.1,IF(COUNTIF(cis_DPH!$B$85:$B$171,B3613)&gt;0,D3613*1.2,"chyba"))</f>
        <v>1.375</v>
      </c>
      <c r="G3613" s="16" t="e">
        <f>_xlfn.XLOOKUP(Tabuľka9[[#This Row],[položka]],#REF!,#REF!)</f>
        <v>#REF!</v>
      </c>
      <c r="H3613">
        <v>20</v>
      </c>
      <c r="I3613" s="15">
        <f>Tabuľka9[[#This Row],[Aktuálna cena v RZ s DPH]]*Tabuľka9[[#This Row],[Priemerný odber za mesiac]]</f>
        <v>27.5</v>
      </c>
      <c r="K3613" s="17" t="e">
        <f>Tabuľka9[[#This Row],[Cena za MJ s DPH]]*Tabuľka9[[#This Row],[Predpokladaný odber počas 6 mesiacov]]</f>
        <v>#REF!</v>
      </c>
      <c r="L3613" s="1">
        <v>35653663</v>
      </c>
      <c r="M3613" t="e">
        <f>_xlfn.XLOOKUP(Tabuľka9[[#This Row],[IČO]],#REF!,#REF!)</f>
        <v>#REF!</v>
      </c>
      <c r="N3613" t="e">
        <f>_xlfn.XLOOKUP(Tabuľka9[[#This Row],[IČO]],#REF!,#REF!)</f>
        <v>#REF!</v>
      </c>
    </row>
    <row r="3614" spans="1:14" hidden="1" x14ac:dyDescent="0.35">
      <c r="A3614" t="s">
        <v>10</v>
      </c>
      <c r="B3614" t="s">
        <v>57</v>
      </c>
      <c r="C3614" t="s">
        <v>13</v>
      </c>
      <c r="E3614" s="10">
        <f>IF(COUNTIF(cis_DPH!$B$2:$B$84,B3614)&gt;0,D3614*1.1,IF(COUNTIF(cis_DPH!$B$85:$B$171,B3614)&gt;0,D3614*1.2,"chyba"))</f>
        <v>0</v>
      </c>
      <c r="G3614" s="16" t="e">
        <f>_xlfn.XLOOKUP(Tabuľka9[[#This Row],[položka]],#REF!,#REF!)</f>
        <v>#REF!</v>
      </c>
      <c r="I3614" s="15">
        <f>Tabuľka9[[#This Row],[Aktuálna cena v RZ s DPH]]*Tabuľka9[[#This Row],[Priemerný odber za mesiac]]</f>
        <v>0</v>
      </c>
      <c r="K3614" s="17" t="e">
        <f>Tabuľka9[[#This Row],[Cena za MJ s DPH]]*Tabuľka9[[#This Row],[Predpokladaný odber počas 6 mesiacov]]</f>
        <v>#REF!</v>
      </c>
      <c r="L3614" s="1">
        <v>35653663</v>
      </c>
      <c r="M3614" t="e">
        <f>_xlfn.XLOOKUP(Tabuľka9[[#This Row],[IČO]],#REF!,#REF!)</f>
        <v>#REF!</v>
      </c>
      <c r="N3614" t="e">
        <f>_xlfn.XLOOKUP(Tabuľka9[[#This Row],[IČO]],#REF!,#REF!)</f>
        <v>#REF!</v>
      </c>
    </row>
    <row r="3615" spans="1:14" hidden="1" x14ac:dyDescent="0.35">
      <c r="A3615" t="s">
        <v>10</v>
      </c>
      <c r="B3615" t="s">
        <v>58</v>
      </c>
      <c r="C3615" t="s">
        <v>13</v>
      </c>
      <c r="E3615" s="10">
        <f>IF(COUNTIF(cis_DPH!$B$2:$B$84,B3615)&gt;0,D3615*1.1,IF(COUNTIF(cis_DPH!$B$85:$B$171,B3615)&gt;0,D3615*1.2,"chyba"))</f>
        <v>0</v>
      </c>
      <c r="G3615" s="16" t="e">
        <f>_xlfn.XLOOKUP(Tabuľka9[[#This Row],[položka]],#REF!,#REF!)</f>
        <v>#REF!</v>
      </c>
      <c r="I3615" s="15">
        <f>Tabuľka9[[#This Row],[Aktuálna cena v RZ s DPH]]*Tabuľka9[[#This Row],[Priemerný odber za mesiac]]</f>
        <v>0</v>
      </c>
      <c r="K3615" s="17" t="e">
        <f>Tabuľka9[[#This Row],[Cena za MJ s DPH]]*Tabuľka9[[#This Row],[Predpokladaný odber počas 6 mesiacov]]</f>
        <v>#REF!</v>
      </c>
      <c r="L3615" s="1">
        <v>35653663</v>
      </c>
      <c r="M3615" t="e">
        <f>_xlfn.XLOOKUP(Tabuľka9[[#This Row],[IČO]],#REF!,#REF!)</f>
        <v>#REF!</v>
      </c>
      <c r="N3615" t="e">
        <f>_xlfn.XLOOKUP(Tabuľka9[[#This Row],[IČO]],#REF!,#REF!)</f>
        <v>#REF!</v>
      </c>
    </row>
    <row r="3616" spans="1:14" hidden="1" x14ac:dyDescent="0.35">
      <c r="A3616" t="s">
        <v>10</v>
      </c>
      <c r="B3616" t="s">
        <v>59</v>
      </c>
      <c r="C3616" t="s">
        <v>13</v>
      </c>
      <c r="E3616" s="10">
        <f>IF(COUNTIF(cis_DPH!$B$2:$B$84,B3616)&gt;0,D3616*1.1,IF(COUNTIF(cis_DPH!$B$85:$B$171,B3616)&gt;0,D3616*1.2,"chyba"))</f>
        <v>0</v>
      </c>
      <c r="G3616" s="16" t="e">
        <f>_xlfn.XLOOKUP(Tabuľka9[[#This Row],[položka]],#REF!,#REF!)</f>
        <v>#REF!</v>
      </c>
      <c r="I3616" s="15">
        <f>Tabuľka9[[#This Row],[Aktuálna cena v RZ s DPH]]*Tabuľka9[[#This Row],[Priemerný odber za mesiac]]</f>
        <v>0</v>
      </c>
      <c r="K3616" s="17" t="e">
        <f>Tabuľka9[[#This Row],[Cena za MJ s DPH]]*Tabuľka9[[#This Row],[Predpokladaný odber počas 6 mesiacov]]</f>
        <v>#REF!</v>
      </c>
      <c r="L3616" s="1">
        <v>35653663</v>
      </c>
      <c r="M3616" t="e">
        <f>_xlfn.XLOOKUP(Tabuľka9[[#This Row],[IČO]],#REF!,#REF!)</f>
        <v>#REF!</v>
      </c>
      <c r="N3616" t="e">
        <f>_xlfn.XLOOKUP(Tabuľka9[[#This Row],[IČO]],#REF!,#REF!)</f>
        <v>#REF!</v>
      </c>
    </row>
    <row r="3617" spans="1:14" hidden="1" x14ac:dyDescent="0.35">
      <c r="A3617" t="s">
        <v>10</v>
      </c>
      <c r="B3617" t="s">
        <v>60</v>
      </c>
      <c r="C3617" t="s">
        <v>13</v>
      </c>
      <c r="E3617" s="10">
        <f>IF(COUNTIF(cis_DPH!$B$2:$B$84,B3617)&gt;0,D3617*1.1,IF(COUNTIF(cis_DPH!$B$85:$B$171,B3617)&gt;0,D3617*1.2,"chyba"))</f>
        <v>0</v>
      </c>
      <c r="G3617" s="16" t="e">
        <f>_xlfn.XLOOKUP(Tabuľka9[[#This Row],[položka]],#REF!,#REF!)</f>
        <v>#REF!</v>
      </c>
      <c r="I3617" s="15">
        <f>Tabuľka9[[#This Row],[Aktuálna cena v RZ s DPH]]*Tabuľka9[[#This Row],[Priemerný odber za mesiac]]</f>
        <v>0</v>
      </c>
      <c r="K3617" s="17" t="e">
        <f>Tabuľka9[[#This Row],[Cena za MJ s DPH]]*Tabuľka9[[#This Row],[Predpokladaný odber počas 6 mesiacov]]</f>
        <v>#REF!</v>
      </c>
      <c r="L3617" s="1">
        <v>35653663</v>
      </c>
      <c r="M3617" t="e">
        <f>_xlfn.XLOOKUP(Tabuľka9[[#This Row],[IČO]],#REF!,#REF!)</f>
        <v>#REF!</v>
      </c>
      <c r="N3617" t="e">
        <f>_xlfn.XLOOKUP(Tabuľka9[[#This Row],[IČO]],#REF!,#REF!)</f>
        <v>#REF!</v>
      </c>
    </row>
    <row r="3618" spans="1:14" hidden="1" x14ac:dyDescent="0.35">
      <c r="A3618" t="s">
        <v>10</v>
      </c>
      <c r="B3618" t="s">
        <v>61</v>
      </c>
      <c r="C3618" t="s">
        <v>19</v>
      </c>
      <c r="E3618" s="10">
        <f>IF(COUNTIF(cis_DPH!$B$2:$B$84,B3618)&gt;0,D3618*1.1,IF(COUNTIF(cis_DPH!$B$85:$B$171,B3618)&gt;0,D3618*1.2,"chyba"))</f>
        <v>0</v>
      </c>
      <c r="G3618" s="16" t="e">
        <f>_xlfn.XLOOKUP(Tabuľka9[[#This Row],[položka]],#REF!,#REF!)</f>
        <v>#REF!</v>
      </c>
      <c r="I3618" s="15">
        <f>Tabuľka9[[#This Row],[Aktuálna cena v RZ s DPH]]*Tabuľka9[[#This Row],[Priemerný odber za mesiac]]</f>
        <v>0</v>
      </c>
      <c r="K3618" s="17" t="e">
        <f>Tabuľka9[[#This Row],[Cena za MJ s DPH]]*Tabuľka9[[#This Row],[Predpokladaný odber počas 6 mesiacov]]</f>
        <v>#REF!</v>
      </c>
      <c r="L3618" s="1">
        <v>35653663</v>
      </c>
      <c r="M3618" t="e">
        <f>_xlfn.XLOOKUP(Tabuľka9[[#This Row],[IČO]],#REF!,#REF!)</f>
        <v>#REF!</v>
      </c>
      <c r="N3618" t="e">
        <f>_xlfn.XLOOKUP(Tabuľka9[[#This Row],[IČO]],#REF!,#REF!)</f>
        <v>#REF!</v>
      </c>
    </row>
    <row r="3619" spans="1:14" hidden="1" x14ac:dyDescent="0.35">
      <c r="A3619" t="s">
        <v>10</v>
      </c>
      <c r="B3619" t="s">
        <v>62</v>
      </c>
      <c r="C3619" t="s">
        <v>13</v>
      </c>
      <c r="E3619" s="10">
        <f>IF(COUNTIF(cis_DPH!$B$2:$B$84,B3619)&gt;0,D3619*1.1,IF(COUNTIF(cis_DPH!$B$85:$B$171,B3619)&gt;0,D3619*1.2,"chyba"))</f>
        <v>0</v>
      </c>
      <c r="G3619" s="16" t="e">
        <f>_xlfn.XLOOKUP(Tabuľka9[[#This Row],[položka]],#REF!,#REF!)</f>
        <v>#REF!</v>
      </c>
      <c r="I3619" s="15">
        <f>Tabuľka9[[#This Row],[Aktuálna cena v RZ s DPH]]*Tabuľka9[[#This Row],[Priemerný odber za mesiac]]</f>
        <v>0</v>
      </c>
      <c r="K3619" s="17" t="e">
        <f>Tabuľka9[[#This Row],[Cena za MJ s DPH]]*Tabuľka9[[#This Row],[Predpokladaný odber počas 6 mesiacov]]</f>
        <v>#REF!</v>
      </c>
      <c r="L3619" s="1">
        <v>35653663</v>
      </c>
      <c r="M3619" t="e">
        <f>_xlfn.XLOOKUP(Tabuľka9[[#This Row],[IČO]],#REF!,#REF!)</f>
        <v>#REF!</v>
      </c>
      <c r="N3619" t="e">
        <f>_xlfn.XLOOKUP(Tabuľka9[[#This Row],[IČO]],#REF!,#REF!)</f>
        <v>#REF!</v>
      </c>
    </row>
    <row r="3620" spans="1:14" hidden="1" x14ac:dyDescent="0.35">
      <c r="A3620" t="s">
        <v>10</v>
      </c>
      <c r="B3620" t="s">
        <v>63</v>
      </c>
      <c r="C3620" t="s">
        <v>13</v>
      </c>
      <c r="E3620" s="10">
        <f>IF(COUNTIF(cis_DPH!$B$2:$B$84,B3620)&gt;0,D3620*1.1,IF(COUNTIF(cis_DPH!$B$85:$B$171,B3620)&gt;0,D3620*1.2,"chyba"))</f>
        <v>0</v>
      </c>
      <c r="G3620" s="16" t="e">
        <f>_xlfn.XLOOKUP(Tabuľka9[[#This Row],[položka]],#REF!,#REF!)</f>
        <v>#REF!</v>
      </c>
      <c r="I3620" s="15">
        <f>Tabuľka9[[#This Row],[Aktuálna cena v RZ s DPH]]*Tabuľka9[[#This Row],[Priemerný odber za mesiac]]</f>
        <v>0</v>
      </c>
      <c r="K3620" s="17" t="e">
        <f>Tabuľka9[[#This Row],[Cena za MJ s DPH]]*Tabuľka9[[#This Row],[Predpokladaný odber počas 6 mesiacov]]</f>
        <v>#REF!</v>
      </c>
      <c r="L3620" s="1">
        <v>35653663</v>
      </c>
      <c r="M3620" t="e">
        <f>_xlfn.XLOOKUP(Tabuľka9[[#This Row],[IČO]],#REF!,#REF!)</f>
        <v>#REF!</v>
      </c>
      <c r="N3620" t="e">
        <f>_xlfn.XLOOKUP(Tabuľka9[[#This Row],[IČO]],#REF!,#REF!)</f>
        <v>#REF!</v>
      </c>
    </row>
    <row r="3621" spans="1:14" hidden="1" x14ac:dyDescent="0.35">
      <c r="A3621" t="s">
        <v>10</v>
      </c>
      <c r="B3621" t="s">
        <v>64</v>
      </c>
      <c r="C3621" t="s">
        <v>19</v>
      </c>
      <c r="D3621" s="9">
        <v>0.69</v>
      </c>
      <c r="E3621" s="10">
        <f>IF(COUNTIF(cis_DPH!$B$2:$B$84,B3621)&gt;0,D3621*1.1,IF(COUNTIF(cis_DPH!$B$85:$B$171,B3621)&gt;0,D3621*1.2,"chyba"))</f>
        <v>0.75900000000000001</v>
      </c>
      <c r="G3621" s="16" t="e">
        <f>_xlfn.XLOOKUP(Tabuľka9[[#This Row],[položka]],#REF!,#REF!)</f>
        <v>#REF!</v>
      </c>
      <c r="H3621">
        <v>10</v>
      </c>
      <c r="I3621" s="15">
        <f>Tabuľka9[[#This Row],[Aktuálna cena v RZ s DPH]]*Tabuľka9[[#This Row],[Priemerný odber za mesiac]]</f>
        <v>7.59</v>
      </c>
      <c r="K3621" s="17" t="e">
        <f>Tabuľka9[[#This Row],[Cena za MJ s DPH]]*Tabuľka9[[#This Row],[Predpokladaný odber počas 6 mesiacov]]</f>
        <v>#REF!</v>
      </c>
      <c r="L3621" s="1">
        <v>35653663</v>
      </c>
      <c r="M3621" t="e">
        <f>_xlfn.XLOOKUP(Tabuľka9[[#This Row],[IČO]],#REF!,#REF!)</f>
        <v>#REF!</v>
      </c>
      <c r="N3621" t="e">
        <f>_xlfn.XLOOKUP(Tabuľka9[[#This Row],[IČO]],#REF!,#REF!)</f>
        <v>#REF!</v>
      </c>
    </row>
    <row r="3622" spans="1:14" hidden="1" x14ac:dyDescent="0.35">
      <c r="A3622" t="s">
        <v>10</v>
      </c>
      <c r="B3622" t="s">
        <v>65</v>
      </c>
      <c r="C3622" t="s">
        <v>19</v>
      </c>
      <c r="E3622" s="10">
        <f>IF(COUNTIF(cis_DPH!$B$2:$B$84,B3622)&gt;0,D3622*1.1,IF(COUNTIF(cis_DPH!$B$85:$B$171,B3622)&gt;0,D3622*1.2,"chyba"))</f>
        <v>0</v>
      </c>
      <c r="G3622" s="16" t="e">
        <f>_xlfn.XLOOKUP(Tabuľka9[[#This Row],[položka]],#REF!,#REF!)</f>
        <v>#REF!</v>
      </c>
      <c r="I3622" s="15">
        <f>Tabuľka9[[#This Row],[Aktuálna cena v RZ s DPH]]*Tabuľka9[[#This Row],[Priemerný odber za mesiac]]</f>
        <v>0</v>
      </c>
      <c r="K3622" s="17" t="e">
        <f>Tabuľka9[[#This Row],[Cena za MJ s DPH]]*Tabuľka9[[#This Row],[Predpokladaný odber počas 6 mesiacov]]</f>
        <v>#REF!</v>
      </c>
      <c r="L3622" s="1">
        <v>35653663</v>
      </c>
      <c r="M3622" t="e">
        <f>_xlfn.XLOOKUP(Tabuľka9[[#This Row],[IČO]],#REF!,#REF!)</f>
        <v>#REF!</v>
      </c>
      <c r="N3622" t="e">
        <f>_xlfn.XLOOKUP(Tabuľka9[[#This Row],[IČO]],#REF!,#REF!)</f>
        <v>#REF!</v>
      </c>
    </row>
    <row r="3623" spans="1:14" hidden="1" x14ac:dyDescent="0.35">
      <c r="A3623" t="s">
        <v>10</v>
      </c>
      <c r="B3623" t="s">
        <v>66</v>
      </c>
      <c r="C3623" t="s">
        <v>19</v>
      </c>
      <c r="E3623" s="10">
        <f>IF(COUNTIF(cis_DPH!$B$2:$B$84,B3623)&gt;0,D3623*1.1,IF(COUNTIF(cis_DPH!$B$85:$B$171,B3623)&gt;0,D3623*1.2,"chyba"))</f>
        <v>0</v>
      </c>
      <c r="G3623" s="16" t="e">
        <f>_xlfn.XLOOKUP(Tabuľka9[[#This Row],[položka]],#REF!,#REF!)</f>
        <v>#REF!</v>
      </c>
      <c r="I3623" s="15">
        <f>Tabuľka9[[#This Row],[Aktuálna cena v RZ s DPH]]*Tabuľka9[[#This Row],[Priemerný odber za mesiac]]</f>
        <v>0</v>
      </c>
      <c r="K3623" s="17" t="e">
        <f>Tabuľka9[[#This Row],[Cena za MJ s DPH]]*Tabuľka9[[#This Row],[Predpokladaný odber počas 6 mesiacov]]</f>
        <v>#REF!</v>
      </c>
      <c r="L3623" s="1">
        <v>35653663</v>
      </c>
      <c r="M3623" t="e">
        <f>_xlfn.XLOOKUP(Tabuľka9[[#This Row],[IČO]],#REF!,#REF!)</f>
        <v>#REF!</v>
      </c>
      <c r="N3623" t="e">
        <f>_xlfn.XLOOKUP(Tabuľka9[[#This Row],[IČO]],#REF!,#REF!)</f>
        <v>#REF!</v>
      </c>
    </row>
    <row r="3624" spans="1:14" hidden="1" x14ac:dyDescent="0.35">
      <c r="A3624" t="s">
        <v>10</v>
      </c>
      <c r="B3624" t="s">
        <v>67</v>
      </c>
      <c r="C3624" t="s">
        <v>13</v>
      </c>
      <c r="E3624" s="10">
        <f>IF(COUNTIF(cis_DPH!$B$2:$B$84,B3624)&gt;0,D3624*1.1,IF(COUNTIF(cis_DPH!$B$85:$B$171,B3624)&gt;0,D3624*1.2,"chyba"))</f>
        <v>0</v>
      </c>
      <c r="G3624" s="16" t="e">
        <f>_xlfn.XLOOKUP(Tabuľka9[[#This Row],[položka]],#REF!,#REF!)</f>
        <v>#REF!</v>
      </c>
      <c r="I3624" s="15">
        <f>Tabuľka9[[#This Row],[Aktuálna cena v RZ s DPH]]*Tabuľka9[[#This Row],[Priemerný odber za mesiac]]</f>
        <v>0</v>
      </c>
      <c r="K3624" s="17" t="e">
        <f>Tabuľka9[[#This Row],[Cena za MJ s DPH]]*Tabuľka9[[#This Row],[Predpokladaný odber počas 6 mesiacov]]</f>
        <v>#REF!</v>
      </c>
      <c r="L3624" s="1">
        <v>35653663</v>
      </c>
      <c r="M3624" t="e">
        <f>_xlfn.XLOOKUP(Tabuľka9[[#This Row],[IČO]],#REF!,#REF!)</f>
        <v>#REF!</v>
      </c>
      <c r="N3624" t="e">
        <f>_xlfn.XLOOKUP(Tabuľka9[[#This Row],[IČO]],#REF!,#REF!)</f>
        <v>#REF!</v>
      </c>
    </row>
    <row r="3625" spans="1:14" hidden="1" x14ac:dyDescent="0.35">
      <c r="A3625" t="s">
        <v>10</v>
      </c>
      <c r="B3625" t="s">
        <v>68</v>
      </c>
      <c r="C3625" t="s">
        <v>13</v>
      </c>
      <c r="E3625" s="10">
        <f>IF(COUNTIF(cis_DPH!$B$2:$B$84,B3625)&gt;0,D3625*1.1,IF(COUNTIF(cis_DPH!$B$85:$B$171,B3625)&gt;0,D3625*1.2,"chyba"))</f>
        <v>0</v>
      </c>
      <c r="G3625" s="16" t="e">
        <f>_xlfn.XLOOKUP(Tabuľka9[[#This Row],[položka]],#REF!,#REF!)</f>
        <v>#REF!</v>
      </c>
      <c r="I3625" s="15">
        <f>Tabuľka9[[#This Row],[Aktuálna cena v RZ s DPH]]*Tabuľka9[[#This Row],[Priemerný odber za mesiac]]</f>
        <v>0</v>
      </c>
      <c r="K3625" s="17" t="e">
        <f>Tabuľka9[[#This Row],[Cena za MJ s DPH]]*Tabuľka9[[#This Row],[Predpokladaný odber počas 6 mesiacov]]</f>
        <v>#REF!</v>
      </c>
      <c r="L3625" s="1">
        <v>35653663</v>
      </c>
      <c r="M3625" t="e">
        <f>_xlfn.XLOOKUP(Tabuľka9[[#This Row],[IČO]],#REF!,#REF!)</f>
        <v>#REF!</v>
      </c>
      <c r="N3625" t="e">
        <f>_xlfn.XLOOKUP(Tabuľka9[[#This Row],[IČO]],#REF!,#REF!)</f>
        <v>#REF!</v>
      </c>
    </row>
    <row r="3626" spans="1:14" hidden="1" x14ac:dyDescent="0.35">
      <c r="A3626" t="s">
        <v>10</v>
      </c>
      <c r="B3626" t="s">
        <v>69</v>
      </c>
      <c r="C3626" t="s">
        <v>13</v>
      </c>
      <c r="D3626" s="9">
        <v>1.29</v>
      </c>
      <c r="E3626" s="10">
        <f>IF(COUNTIF(cis_DPH!$B$2:$B$84,B3626)&gt;0,D3626*1.1,IF(COUNTIF(cis_DPH!$B$85:$B$171,B3626)&gt;0,D3626*1.2,"chyba"))</f>
        <v>1.4190000000000003</v>
      </c>
      <c r="G3626" s="16" t="e">
        <f>_xlfn.XLOOKUP(Tabuľka9[[#This Row],[položka]],#REF!,#REF!)</f>
        <v>#REF!</v>
      </c>
      <c r="H3626">
        <v>9</v>
      </c>
      <c r="I3626" s="15">
        <f>Tabuľka9[[#This Row],[Aktuálna cena v RZ s DPH]]*Tabuľka9[[#This Row],[Priemerný odber za mesiac]]</f>
        <v>12.771000000000003</v>
      </c>
      <c r="K3626" s="17" t="e">
        <f>Tabuľka9[[#This Row],[Cena za MJ s DPH]]*Tabuľka9[[#This Row],[Predpokladaný odber počas 6 mesiacov]]</f>
        <v>#REF!</v>
      </c>
      <c r="L3626" s="1">
        <v>35653663</v>
      </c>
      <c r="M3626" t="e">
        <f>_xlfn.XLOOKUP(Tabuľka9[[#This Row],[IČO]],#REF!,#REF!)</f>
        <v>#REF!</v>
      </c>
      <c r="N3626" t="e">
        <f>_xlfn.XLOOKUP(Tabuľka9[[#This Row],[IČO]],#REF!,#REF!)</f>
        <v>#REF!</v>
      </c>
    </row>
    <row r="3627" spans="1:14" hidden="1" x14ac:dyDescent="0.35">
      <c r="A3627" t="s">
        <v>10</v>
      </c>
      <c r="B3627" t="s">
        <v>70</v>
      </c>
      <c r="C3627" t="s">
        <v>13</v>
      </c>
      <c r="E3627" s="10">
        <f>IF(COUNTIF(cis_DPH!$B$2:$B$84,B3627)&gt;0,D3627*1.1,IF(COUNTIF(cis_DPH!$B$85:$B$171,B3627)&gt;0,D3627*1.2,"chyba"))</f>
        <v>0</v>
      </c>
      <c r="G3627" s="16" t="e">
        <f>_xlfn.XLOOKUP(Tabuľka9[[#This Row],[položka]],#REF!,#REF!)</f>
        <v>#REF!</v>
      </c>
      <c r="I3627" s="15">
        <f>Tabuľka9[[#This Row],[Aktuálna cena v RZ s DPH]]*Tabuľka9[[#This Row],[Priemerný odber za mesiac]]</f>
        <v>0</v>
      </c>
      <c r="K3627" s="17" t="e">
        <f>Tabuľka9[[#This Row],[Cena za MJ s DPH]]*Tabuľka9[[#This Row],[Predpokladaný odber počas 6 mesiacov]]</f>
        <v>#REF!</v>
      </c>
      <c r="L3627" s="1">
        <v>35653663</v>
      </c>
      <c r="M3627" t="e">
        <f>_xlfn.XLOOKUP(Tabuľka9[[#This Row],[IČO]],#REF!,#REF!)</f>
        <v>#REF!</v>
      </c>
      <c r="N3627" t="e">
        <f>_xlfn.XLOOKUP(Tabuľka9[[#This Row],[IČO]],#REF!,#REF!)</f>
        <v>#REF!</v>
      </c>
    </row>
    <row r="3628" spans="1:14" hidden="1" x14ac:dyDescent="0.35">
      <c r="A3628" t="s">
        <v>10</v>
      </c>
      <c r="B3628" t="s">
        <v>71</v>
      </c>
      <c r="C3628" t="s">
        <v>13</v>
      </c>
      <c r="E3628" s="10">
        <f>IF(COUNTIF(cis_DPH!$B$2:$B$84,B3628)&gt;0,D3628*1.1,IF(COUNTIF(cis_DPH!$B$85:$B$171,B3628)&gt;0,D3628*1.2,"chyba"))</f>
        <v>0</v>
      </c>
      <c r="G3628" s="16" t="e">
        <f>_xlfn.XLOOKUP(Tabuľka9[[#This Row],[položka]],#REF!,#REF!)</f>
        <v>#REF!</v>
      </c>
      <c r="I3628" s="15">
        <f>Tabuľka9[[#This Row],[Aktuálna cena v RZ s DPH]]*Tabuľka9[[#This Row],[Priemerný odber za mesiac]]</f>
        <v>0</v>
      </c>
      <c r="K3628" s="17" t="e">
        <f>Tabuľka9[[#This Row],[Cena za MJ s DPH]]*Tabuľka9[[#This Row],[Predpokladaný odber počas 6 mesiacov]]</f>
        <v>#REF!</v>
      </c>
      <c r="L3628" s="1">
        <v>35653663</v>
      </c>
      <c r="M3628" t="e">
        <f>_xlfn.XLOOKUP(Tabuľka9[[#This Row],[IČO]],#REF!,#REF!)</f>
        <v>#REF!</v>
      </c>
      <c r="N3628" t="e">
        <f>_xlfn.XLOOKUP(Tabuľka9[[#This Row],[IČO]],#REF!,#REF!)</f>
        <v>#REF!</v>
      </c>
    </row>
    <row r="3629" spans="1:14" hidden="1" x14ac:dyDescent="0.35">
      <c r="A3629" t="s">
        <v>10</v>
      </c>
      <c r="B3629" t="s">
        <v>72</v>
      </c>
      <c r="C3629" t="s">
        <v>13</v>
      </c>
      <c r="E3629" s="10">
        <f>IF(COUNTIF(cis_DPH!$B$2:$B$84,B3629)&gt;0,D3629*1.1,IF(COUNTIF(cis_DPH!$B$85:$B$171,B3629)&gt;0,D3629*1.2,"chyba"))</f>
        <v>0</v>
      </c>
      <c r="G3629" s="16" t="e">
        <f>_xlfn.XLOOKUP(Tabuľka9[[#This Row],[položka]],#REF!,#REF!)</f>
        <v>#REF!</v>
      </c>
      <c r="I3629" s="15">
        <f>Tabuľka9[[#This Row],[Aktuálna cena v RZ s DPH]]*Tabuľka9[[#This Row],[Priemerný odber za mesiac]]</f>
        <v>0</v>
      </c>
      <c r="K3629" s="17" t="e">
        <f>Tabuľka9[[#This Row],[Cena za MJ s DPH]]*Tabuľka9[[#This Row],[Predpokladaný odber počas 6 mesiacov]]</f>
        <v>#REF!</v>
      </c>
      <c r="L3629" s="1">
        <v>35653663</v>
      </c>
      <c r="M3629" t="e">
        <f>_xlfn.XLOOKUP(Tabuľka9[[#This Row],[IČO]],#REF!,#REF!)</f>
        <v>#REF!</v>
      </c>
      <c r="N3629" t="e">
        <f>_xlfn.XLOOKUP(Tabuľka9[[#This Row],[IČO]],#REF!,#REF!)</f>
        <v>#REF!</v>
      </c>
    </row>
    <row r="3630" spans="1:14" hidden="1" x14ac:dyDescent="0.35">
      <c r="A3630" t="s">
        <v>10</v>
      </c>
      <c r="B3630" t="s">
        <v>73</v>
      </c>
      <c r="C3630" t="s">
        <v>13</v>
      </c>
      <c r="D3630" s="9">
        <v>0.69</v>
      </c>
      <c r="E3630" s="10">
        <f>IF(COUNTIF(cis_DPH!$B$2:$B$84,B3630)&gt;0,D3630*1.1,IF(COUNTIF(cis_DPH!$B$85:$B$171,B3630)&gt;0,D3630*1.2,"chyba"))</f>
        <v>0.82799999999999996</v>
      </c>
      <c r="G3630" s="16" t="e">
        <f>_xlfn.XLOOKUP(Tabuľka9[[#This Row],[položka]],#REF!,#REF!)</f>
        <v>#REF!</v>
      </c>
      <c r="H3630">
        <v>6</v>
      </c>
      <c r="I3630" s="15">
        <f>Tabuľka9[[#This Row],[Aktuálna cena v RZ s DPH]]*Tabuľka9[[#This Row],[Priemerný odber za mesiac]]</f>
        <v>4.968</v>
      </c>
      <c r="K3630" s="17" t="e">
        <f>Tabuľka9[[#This Row],[Cena za MJ s DPH]]*Tabuľka9[[#This Row],[Predpokladaný odber počas 6 mesiacov]]</f>
        <v>#REF!</v>
      </c>
      <c r="L3630" s="1">
        <v>35653663</v>
      </c>
      <c r="M3630" t="e">
        <f>_xlfn.XLOOKUP(Tabuľka9[[#This Row],[IČO]],#REF!,#REF!)</f>
        <v>#REF!</v>
      </c>
      <c r="N3630" t="e">
        <f>_xlfn.XLOOKUP(Tabuľka9[[#This Row],[IČO]],#REF!,#REF!)</f>
        <v>#REF!</v>
      </c>
    </row>
    <row r="3631" spans="1:14" hidden="1" x14ac:dyDescent="0.35">
      <c r="A3631" t="s">
        <v>10</v>
      </c>
      <c r="B3631" t="s">
        <v>74</v>
      </c>
      <c r="C3631" t="s">
        <v>13</v>
      </c>
      <c r="E3631" s="10">
        <f>IF(COUNTIF(cis_DPH!$B$2:$B$84,B3631)&gt;0,D3631*1.1,IF(COUNTIF(cis_DPH!$B$85:$B$171,B3631)&gt;0,D3631*1.2,"chyba"))</f>
        <v>0</v>
      </c>
      <c r="G3631" s="16" t="e">
        <f>_xlfn.XLOOKUP(Tabuľka9[[#This Row],[položka]],#REF!,#REF!)</f>
        <v>#REF!</v>
      </c>
      <c r="I3631" s="15">
        <f>Tabuľka9[[#This Row],[Aktuálna cena v RZ s DPH]]*Tabuľka9[[#This Row],[Priemerný odber za mesiac]]</f>
        <v>0</v>
      </c>
      <c r="K3631" s="17" t="e">
        <f>Tabuľka9[[#This Row],[Cena za MJ s DPH]]*Tabuľka9[[#This Row],[Predpokladaný odber počas 6 mesiacov]]</f>
        <v>#REF!</v>
      </c>
      <c r="L3631" s="1">
        <v>35653663</v>
      </c>
      <c r="M3631" t="e">
        <f>_xlfn.XLOOKUP(Tabuľka9[[#This Row],[IČO]],#REF!,#REF!)</f>
        <v>#REF!</v>
      </c>
      <c r="N3631" t="e">
        <f>_xlfn.XLOOKUP(Tabuľka9[[#This Row],[IČO]],#REF!,#REF!)</f>
        <v>#REF!</v>
      </c>
    </row>
    <row r="3632" spans="1:14" hidden="1" x14ac:dyDescent="0.35">
      <c r="A3632" t="s">
        <v>10</v>
      </c>
      <c r="B3632" t="s">
        <v>75</v>
      </c>
      <c r="C3632" t="s">
        <v>13</v>
      </c>
      <c r="D3632" s="9">
        <v>0.49</v>
      </c>
      <c r="E3632" s="10">
        <f>IF(COUNTIF(cis_DPH!$B$2:$B$84,B3632)&gt;0,D3632*1.1,IF(COUNTIF(cis_DPH!$B$85:$B$171,B3632)&gt;0,D3632*1.2,"chyba"))</f>
        <v>0.53900000000000003</v>
      </c>
      <c r="G3632" s="16" t="e">
        <f>_xlfn.XLOOKUP(Tabuľka9[[#This Row],[položka]],#REF!,#REF!)</f>
        <v>#REF!</v>
      </c>
      <c r="H3632">
        <v>400</v>
      </c>
      <c r="I3632" s="15">
        <f>Tabuľka9[[#This Row],[Aktuálna cena v RZ s DPH]]*Tabuľka9[[#This Row],[Priemerný odber za mesiac]]</f>
        <v>215.60000000000002</v>
      </c>
      <c r="J3632">
        <v>1800</v>
      </c>
      <c r="K3632" s="17" t="e">
        <f>Tabuľka9[[#This Row],[Cena za MJ s DPH]]*Tabuľka9[[#This Row],[Predpokladaný odber počas 6 mesiacov]]</f>
        <v>#REF!</v>
      </c>
      <c r="L3632" s="1">
        <v>35653663</v>
      </c>
      <c r="M3632" t="e">
        <f>_xlfn.XLOOKUP(Tabuľka9[[#This Row],[IČO]],#REF!,#REF!)</f>
        <v>#REF!</v>
      </c>
      <c r="N3632" t="e">
        <f>_xlfn.XLOOKUP(Tabuľka9[[#This Row],[IČO]],#REF!,#REF!)</f>
        <v>#REF!</v>
      </c>
    </row>
    <row r="3633" spans="1:14" hidden="1" x14ac:dyDescent="0.35">
      <c r="A3633" t="s">
        <v>10</v>
      </c>
      <c r="B3633" t="s">
        <v>76</v>
      </c>
      <c r="C3633" t="s">
        <v>13</v>
      </c>
      <c r="E3633" s="10">
        <f>IF(COUNTIF(cis_DPH!$B$2:$B$84,B3633)&gt;0,D3633*1.1,IF(COUNTIF(cis_DPH!$B$85:$B$171,B3633)&gt;0,D3633*1.2,"chyba"))</f>
        <v>0</v>
      </c>
      <c r="G3633" s="16" t="e">
        <f>_xlfn.XLOOKUP(Tabuľka9[[#This Row],[položka]],#REF!,#REF!)</f>
        <v>#REF!</v>
      </c>
      <c r="I3633" s="15">
        <f>Tabuľka9[[#This Row],[Aktuálna cena v RZ s DPH]]*Tabuľka9[[#This Row],[Priemerný odber za mesiac]]</f>
        <v>0</v>
      </c>
      <c r="K3633" s="17" t="e">
        <f>Tabuľka9[[#This Row],[Cena za MJ s DPH]]*Tabuľka9[[#This Row],[Predpokladaný odber počas 6 mesiacov]]</f>
        <v>#REF!</v>
      </c>
      <c r="L3633" s="1">
        <v>35653663</v>
      </c>
      <c r="M3633" t="e">
        <f>_xlfn.XLOOKUP(Tabuľka9[[#This Row],[IČO]],#REF!,#REF!)</f>
        <v>#REF!</v>
      </c>
      <c r="N3633" t="e">
        <f>_xlfn.XLOOKUP(Tabuľka9[[#This Row],[IČO]],#REF!,#REF!)</f>
        <v>#REF!</v>
      </c>
    </row>
    <row r="3634" spans="1:14" hidden="1" x14ac:dyDescent="0.35">
      <c r="A3634" t="s">
        <v>10</v>
      </c>
      <c r="B3634" t="s">
        <v>77</v>
      </c>
      <c r="C3634" t="s">
        <v>13</v>
      </c>
      <c r="E3634" s="10">
        <f>IF(COUNTIF(cis_DPH!$B$2:$B$84,B3634)&gt;0,D3634*1.1,IF(COUNTIF(cis_DPH!$B$85:$B$171,B3634)&gt;0,D3634*1.2,"chyba"))</f>
        <v>0</v>
      </c>
      <c r="G3634" s="16" t="e">
        <f>_xlfn.XLOOKUP(Tabuľka9[[#This Row],[položka]],#REF!,#REF!)</f>
        <v>#REF!</v>
      </c>
      <c r="I3634" s="15">
        <f>Tabuľka9[[#This Row],[Aktuálna cena v RZ s DPH]]*Tabuľka9[[#This Row],[Priemerný odber za mesiac]]</f>
        <v>0</v>
      </c>
      <c r="K3634" s="17" t="e">
        <f>Tabuľka9[[#This Row],[Cena za MJ s DPH]]*Tabuľka9[[#This Row],[Predpokladaný odber počas 6 mesiacov]]</f>
        <v>#REF!</v>
      </c>
      <c r="L3634" s="1">
        <v>35653663</v>
      </c>
      <c r="M3634" t="e">
        <f>_xlfn.XLOOKUP(Tabuľka9[[#This Row],[IČO]],#REF!,#REF!)</f>
        <v>#REF!</v>
      </c>
      <c r="N3634" t="e">
        <f>_xlfn.XLOOKUP(Tabuľka9[[#This Row],[IČO]],#REF!,#REF!)</f>
        <v>#REF!</v>
      </c>
    </row>
    <row r="3635" spans="1:14" hidden="1" x14ac:dyDescent="0.35">
      <c r="A3635" t="s">
        <v>10</v>
      </c>
      <c r="B3635" t="s">
        <v>78</v>
      </c>
      <c r="C3635" t="s">
        <v>13</v>
      </c>
      <c r="E3635" s="10">
        <f>IF(COUNTIF(cis_DPH!$B$2:$B$84,B3635)&gt;0,D3635*1.1,IF(COUNTIF(cis_DPH!$B$85:$B$171,B3635)&gt;0,D3635*1.2,"chyba"))</f>
        <v>0</v>
      </c>
      <c r="G3635" s="16" t="e">
        <f>_xlfn.XLOOKUP(Tabuľka9[[#This Row],[položka]],#REF!,#REF!)</f>
        <v>#REF!</v>
      </c>
      <c r="I3635" s="15">
        <f>Tabuľka9[[#This Row],[Aktuálna cena v RZ s DPH]]*Tabuľka9[[#This Row],[Priemerný odber za mesiac]]</f>
        <v>0</v>
      </c>
      <c r="K3635" s="17" t="e">
        <f>Tabuľka9[[#This Row],[Cena za MJ s DPH]]*Tabuľka9[[#This Row],[Predpokladaný odber počas 6 mesiacov]]</f>
        <v>#REF!</v>
      </c>
      <c r="L3635" s="1">
        <v>35653663</v>
      </c>
      <c r="M3635" t="e">
        <f>_xlfn.XLOOKUP(Tabuľka9[[#This Row],[IČO]],#REF!,#REF!)</f>
        <v>#REF!</v>
      </c>
      <c r="N3635" t="e">
        <f>_xlfn.XLOOKUP(Tabuľka9[[#This Row],[IČO]],#REF!,#REF!)</f>
        <v>#REF!</v>
      </c>
    </row>
    <row r="3636" spans="1:14" hidden="1" x14ac:dyDescent="0.35">
      <c r="A3636" t="s">
        <v>10</v>
      </c>
      <c r="B3636" t="s">
        <v>79</v>
      </c>
      <c r="C3636" t="s">
        <v>13</v>
      </c>
      <c r="E3636" s="10">
        <f>IF(COUNTIF(cis_DPH!$B$2:$B$84,B3636)&gt;0,D3636*1.1,IF(COUNTIF(cis_DPH!$B$85:$B$171,B3636)&gt;0,D3636*1.2,"chyba"))</f>
        <v>0</v>
      </c>
      <c r="G3636" s="16" t="e">
        <f>_xlfn.XLOOKUP(Tabuľka9[[#This Row],[položka]],#REF!,#REF!)</f>
        <v>#REF!</v>
      </c>
      <c r="I3636" s="15">
        <f>Tabuľka9[[#This Row],[Aktuálna cena v RZ s DPH]]*Tabuľka9[[#This Row],[Priemerný odber za mesiac]]</f>
        <v>0</v>
      </c>
      <c r="K3636" s="17" t="e">
        <f>Tabuľka9[[#This Row],[Cena za MJ s DPH]]*Tabuľka9[[#This Row],[Predpokladaný odber počas 6 mesiacov]]</f>
        <v>#REF!</v>
      </c>
      <c r="L3636" s="1">
        <v>35653663</v>
      </c>
      <c r="M3636" t="e">
        <f>_xlfn.XLOOKUP(Tabuľka9[[#This Row],[IČO]],#REF!,#REF!)</f>
        <v>#REF!</v>
      </c>
      <c r="N3636" t="e">
        <f>_xlfn.XLOOKUP(Tabuľka9[[#This Row],[IČO]],#REF!,#REF!)</f>
        <v>#REF!</v>
      </c>
    </row>
    <row r="3637" spans="1:14" hidden="1" x14ac:dyDescent="0.35">
      <c r="A3637" t="s">
        <v>10</v>
      </c>
      <c r="B3637" t="s">
        <v>80</v>
      </c>
      <c r="C3637" t="s">
        <v>13</v>
      </c>
      <c r="E3637" s="10">
        <f>IF(COUNTIF(cis_DPH!$B$2:$B$84,B3637)&gt;0,D3637*1.1,IF(COUNTIF(cis_DPH!$B$85:$B$171,B3637)&gt;0,D3637*1.2,"chyba"))</f>
        <v>0</v>
      </c>
      <c r="G3637" s="16" t="e">
        <f>_xlfn.XLOOKUP(Tabuľka9[[#This Row],[položka]],#REF!,#REF!)</f>
        <v>#REF!</v>
      </c>
      <c r="I3637" s="15">
        <f>Tabuľka9[[#This Row],[Aktuálna cena v RZ s DPH]]*Tabuľka9[[#This Row],[Priemerný odber za mesiac]]</f>
        <v>0</v>
      </c>
      <c r="K3637" s="17" t="e">
        <f>Tabuľka9[[#This Row],[Cena za MJ s DPH]]*Tabuľka9[[#This Row],[Predpokladaný odber počas 6 mesiacov]]</f>
        <v>#REF!</v>
      </c>
      <c r="L3637" s="1">
        <v>35653663</v>
      </c>
      <c r="M3637" t="e">
        <f>_xlfn.XLOOKUP(Tabuľka9[[#This Row],[IČO]],#REF!,#REF!)</f>
        <v>#REF!</v>
      </c>
      <c r="N3637" t="e">
        <f>_xlfn.XLOOKUP(Tabuľka9[[#This Row],[IČO]],#REF!,#REF!)</f>
        <v>#REF!</v>
      </c>
    </row>
    <row r="3638" spans="1:14" hidden="1" x14ac:dyDescent="0.35">
      <c r="A3638" t="s">
        <v>81</v>
      </c>
      <c r="B3638" t="s">
        <v>82</v>
      </c>
      <c r="C3638" t="s">
        <v>19</v>
      </c>
      <c r="D3638" s="9">
        <v>0.09</v>
      </c>
      <c r="E3638" s="10">
        <f>IF(COUNTIF(cis_DPH!$B$2:$B$84,B3638)&gt;0,D3638*1.1,IF(COUNTIF(cis_DPH!$B$85:$B$171,B3638)&gt;0,D3638*1.2,"chyba"))</f>
        <v>0.108</v>
      </c>
      <c r="G3638" s="16" t="e">
        <f>_xlfn.XLOOKUP(Tabuľka9[[#This Row],[položka]],#REF!,#REF!)</f>
        <v>#REF!</v>
      </c>
      <c r="H3638">
        <v>1150</v>
      </c>
      <c r="I3638" s="15">
        <f>Tabuľka9[[#This Row],[Aktuálna cena v RZ s DPH]]*Tabuľka9[[#This Row],[Priemerný odber za mesiac]]</f>
        <v>124.2</v>
      </c>
      <c r="J3638">
        <v>6900</v>
      </c>
      <c r="K3638" s="17" t="e">
        <f>Tabuľka9[[#This Row],[Cena za MJ s DPH]]*Tabuľka9[[#This Row],[Predpokladaný odber počas 6 mesiacov]]</f>
        <v>#REF!</v>
      </c>
      <c r="L3638" s="1">
        <v>633453</v>
      </c>
      <c r="M3638" t="e">
        <f>_xlfn.XLOOKUP(Tabuľka9[[#This Row],[IČO]],#REF!,#REF!)</f>
        <v>#REF!</v>
      </c>
      <c r="N3638" t="e">
        <f>_xlfn.XLOOKUP(Tabuľka9[[#This Row],[IČO]],#REF!,#REF!)</f>
        <v>#REF!</v>
      </c>
    </row>
    <row r="3639" spans="1:14" hidden="1" x14ac:dyDescent="0.35">
      <c r="A3639" t="s">
        <v>81</v>
      </c>
      <c r="B3639" t="s">
        <v>83</v>
      </c>
      <c r="C3639" t="s">
        <v>19</v>
      </c>
      <c r="E3639" s="10">
        <f>IF(COUNTIF(cis_DPH!$B$2:$B$84,B3639)&gt;0,D3639*1.1,IF(COUNTIF(cis_DPH!$B$85:$B$171,B3639)&gt;0,D3639*1.2,"chyba"))</f>
        <v>0</v>
      </c>
      <c r="G3639" s="16" t="e">
        <f>_xlfn.XLOOKUP(Tabuľka9[[#This Row],[položka]],#REF!,#REF!)</f>
        <v>#REF!</v>
      </c>
      <c r="I3639" s="15">
        <f>Tabuľka9[[#This Row],[Aktuálna cena v RZ s DPH]]*Tabuľka9[[#This Row],[Priemerný odber za mesiac]]</f>
        <v>0</v>
      </c>
      <c r="K3639" s="17" t="e">
        <f>Tabuľka9[[#This Row],[Cena za MJ s DPH]]*Tabuľka9[[#This Row],[Predpokladaný odber počas 6 mesiacov]]</f>
        <v>#REF!</v>
      </c>
      <c r="L3639" s="1">
        <v>52757056</v>
      </c>
      <c r="M3639" t="e">
        <f>_xlfn.XLOOKUP(Tabuľka9[[#This Row],[IČO]],#REF!,#REF!)</f>
        <v>#REF!</v>
      </c>
      <c r="N3639" t="e">
        <f>_xlfn.XLOOKUP(Tabuľka9[[#This Row],[IČO]],#REF!,#REF!)</f>
        <v>#REF!</v>
      </c>
    </row>
    <row r="3640" spans="1:14" hidden="1" x14ac:dyDescent="0.35">
      <c r="A3640" t="s">
        <v>84</v>
      </c>
      <c r="B3640" t="s">
        <v>85</v>
      </c>
      <c r="C3640" t="s">
        <v>13</v>
      </c>
      <c r="D3640" s="9">
        <v>4.33</v>
      </c>
      <c r="E3640" s="10">
        <f>IF(COUNTIF(cis_DPH!$B$2:$B$84,B3640)&gt;0,D3640*1.1,IF(COUNTIF(cis_DPH!$B$85:$B$171,B3640)&gt;0,D3640*1.2,"chyba"))</f>
        <v>4.7630000000000008</v>
      </c>
      <c r="G3640" s="16" t="e">
        <f>_xlfn.XLOOKUP(Tabuľka9[[#This Row],[položka]],#REF!,#REF!)</f>
        <v>#REF!</v>
      </c>
      <c r="H3640">
        <v>20</v>
      </c>
      <c r="I3640" s="15">
        <f>Tabuľka9[[#This Row],[Aktuálna cena v RZ s DPH]]*Tabuľka9[[#This Row],[Priemerný odber za mesiac]]</f>
        <v>95.260000000000019</v>
      </c>
      <c r="K3640" s="17" t="e">
        <f>Tabuľka9[[#This Row],[Cena za MJ s DPH]]*Tabuľka9[[#This Row],[Predpokladaný odber počas 6 mesiacov]]</f>
        <v>#REF!</v>
      </c>
      <c r="L3640" s="1">
        <v>35653663</v>
      </c>
      <c r="M3640" t="e">
        <f>_xlfn.XLOOKUP(Tabuľka9[[#This Row],[IČO]],#REF!,#REF!)</f>
        <v>#REF!</v>
      </c>
      <c r="N3640" t="e">
        <f>_xlfn.XLOOKUP(Tabuľka9[[#This Row],[IČO]],#REF!,#REF!)</f>
        <v>#REF!</v>
      </c>
    </row>
    <row r="3641" spans="1:14" hidden="1" x14ac:dyDescent="0.35">
      <c r="A3641" t="s">
        <v>84</v>
      </c>
      <c r="B3641" t="s">
        <v>86</v>
      </c>
      <c r="C3641" t="s">
        <v>13</v>
      </c>
      <c r="D3641" s="9">
        <v>3.96</v>
      </c>
      <c r="E3641" s="10">
        <f>IF(COUNTIF(cis_DPH!$B$2:$B$84,B3641)&gt;0,D3641*1.1,IF(COUNTIF(cis_DPH!$B$85:$B$171,B3641)&gt;0,D3641*1.2,"chyba"))</f>
        <v>4.3559999999999999</v>
      </c>
      <c r="G3641" s="16" t="e">
        <f>_xlfn.XLOOKUP(Tabuľka9[[#This Row],[položka]],#REF!,#REF!)</f>
        <v>#REF!</v>
      </c>
      <c r="H3641">
        <v>20</v>
      </c>
      <c r="I3641" s="15">
        <f>Tabuľka9[[#This Row],[Aktuálna cena v RZ s DPH]]*Tabuľka9[[#This Row],[Priemerný odber za mesiac]]</f>
        <v>87.12</v>
      </c>
      <c r="K3641" s="17" t="e">
        <f>Tabuľka9[[#This Row],[Cena za MJ s DPH]]*Tabuľka9[[#This Row],[Predpokladaný odber počas 6 mesiacov]]</f>
        <v>#REF!</v>
      </c>
      <c r="L3641" s="1">
        <v>35653663</v>
      </c>
      <c r="M3641" t="e">
        <f>_xlfn.XLOOKUP(Tabuľka9[[#This Row],[IČO]],#REF!,#REF!)</f>
        <v>#REF!</v>
      </c>
      <c r="N3641" t="e">
        <f>_xlfn.XLOOKUP(Tabuľka9[[#This Row],[IČO]],#REF!,#REF!)</f>
        <v>#REF!</v>
      </c>
    </row>
    <row r="3642" spans="1:14" hidden="1" x14ac:dyDescent="0.35">
      <c r="A3642" t="s">
        <v>84</v>
      </c>
      <c r="B3642" t="s">
        <v>87</v>
      </c>
      <c r="C3642" t="s">
        <v>13</v>
      </c>
      <c r="D3642" s="9">
        <v>4.5</v>
      </c>
      <c r="E3642" s="10">
        <f>IF(COUNTIF(cis_DPH!$B$2:$B$84,B3642)&gt;0,D3642*1.1,IF(COUNTIF(cis_DPH!$B$85:$B$171,B3642)&gt;0,D3642*1.2,"chyba"))</f>
        <v>4.95</v>
      </c>
      <c r="G3642" s="16" t="e">
        <f>_xlfn.XLOOKUP(Tabuľka9[[#This Row],[položka]],#REF!,#REF!)</f>
        <v>#REF!</v>
      </c>
      <c r="H3642">
        <v>8</v>
      </c>
      <c r="I3642" s="15">
        <f>Tabuľka9[[#This Row],[Aktuálna cena v RZ s DPH]]*Tabuľka9[[#This Row],[Priemerný odber za mesiac]]</f>
        <v>39.6</v>
      </c>
      <c r="K3642" s="17" t="e">
        <f>Tabuľka9[[#This Row],[Cena za MJ s DPH]]*Tabuľka9[[#This Row],[Predpokladaný odber počas 6 mesiacov]]</f>
        <v>#REF!</v>
      </c>
      <c r="L3642" s="1">
        <v>35653663</v>
      </c>
      <c r="M3642" t="e">
        <f>_xlfn.XLOOKUP(Tabuľka9[[#This Row],[IČO]],#REF!,#REF!)</f>
        <v>#REF!</v>
      </c>
      <c r="N3642" t="e">
        <f>_xlfn.XLOOKUP(Tabuľka9[[#This Row],[IČO]],#REF!,#REF!)</f>
        <v>#REF!</v>
      </c>
    </row>
    <row r="3643" spans="1:14" hidden="1" x14ac:dyDescent="0.35">
      <c r="A3643" t="s">
        <v>84</v>
      </c>
      <c r="B3643" t="s">
        <v>88</v>
      </c>
      <c r="C3643" t="s">
        <v>13</v>
      </c>
      <c r="D3643" s="9">
        <v>3.74</v>
      </c>
      <c r="E3643" s="10">
        <f>IF(COUNTIF(cis_DPH!$B$2:$B$84,B3643)&gt;0,D3643*1.1,IF(COUNTIF(cis_DPH!$B$85:$B$171,B3643)&gt;0,D3643*1.2,"chyba"))</f>
        <v>4.1140000000000008</v>
      </c>
      <c r="G3643" s="16" t="e">
        <f>_xlfn.XLOOKUP(Tabuľka9[[#This Row],[položka]],#REF!,#REF!)</f>
        <v>#REF!</v>
      </c>
      <c r="H3643">
        <v>70</v>
      </c>
      <c r="I3643" s="15">
        <f>Tabuľka9[[#This Row],[Aktuálna cena v RZ s DPH]]*Tabuľka9[[#This Row],[Priemerný odber za mesiac]]</f>
        <v>287.98000000000008</v>
      </c>
      <c r="K3643" s="17" t="e">
        <f>Tabuľka9[[#This Row],[Cena za MJ s DPH]]*Tabuľka9[[#This Row],[Predpokladaný odber počas 6 mesiacov]]</f>
        <v>#REF!</v>
      </c>
      <c r="L3643" s="1">
        <v>35653663</v>
      </c>
      <c r="M3643" t="e">
        <f>_xlfn.XLOOKUP(Tabuľka9[[#This Row],[IČO]],#REF!,#REF!)</f>
        <v>#REF!</v>
      </c>
      <c r="N3643" t="e">
        <f>_xlfn.XLOOKUP(Tabuľka9[[#This Row],[IČO]],#REF!,#REF!)</f>
        <v>#REF!</v>
      </c>
    </row>
    <row r="3644" spans="1:14" hidden="1" x14ac:dyDescent="0.35">
      <c r="A3644" t="s">
        <v>84</v>
      </c>
      <c r="B3644" t="s">
        <v>89</v>
      </c>
      <c r="C3644" t="s">
        <v>13</v>
      </c>
      <c r="E3644" s="10">
        <f>IF(COUNTIF(cis_DPH!$B$2:$B$84,B3644)&gt;0,D3644*1.1,IF(COUNTIF(cis_DPH!$B$85:$B$171,B3644)&gt;0,D3644*1.2,"chyba"))</f>
        <v>0</v>
      </c>
      <c r="G3644" s="16" t="e">
        <f>_xlfn.XLOOKUP(Tabuľka9[[#This Row],[položka]],#REF!,#REF!)</f>
        <v>#REF!</v>
      </c>
      <c r="I3644" s="15">
        <f>Tabuľka9[[#This Row],[Aktuálna cena v RZ s DPH]]*Tabuľka9[[#This Row],[Priemerný odber za mesiac]]</f>
        <v>0</v>
      </c>
      <c r="K3644" s="17" t="e">
        <f>Tabuľka9[[#This Row],[Cena za MJ s DPH]]*Tabuľka9[[#This Row],[Predpokladaný odber počas 6 mesiacov]]</f>
        <v>#REF!</v>
      </c>
      <c r="L3644" s="1">
        <v>35653663</v>
      </c>
      <c r="M3644" t="e">
        <f>_xlfn.XLOOKUP(Tabuľka9[[#This Row],[IČO]],#REF!,#REF!)</f>
        <v>#REF!</v>
      </c>
      <c r="N3644" t="e">
        <f>_xlfn.XLOOKUP(Tabuľka9[[#This Row],[IČO]],#REF!,#REF!)</f>
        <v>#REF!</v>
      </c>
    </row>
    <row r="3645" spans="1:14" hidden="1" x14ac:dyDescent="0.35">
      <c r="A3645" t="s">
        <v>84</v>
      </c>
      <c r="B3645" t="s">
        <v>90</v>
      </c>
      <c r="C3645" t="s">
        <v>13</v>
      </c>
      <c r="E3645" s="10">
        <f>IF(COUNTIF(cis_DPH!$B$2:$B$84,B3645)&gt;0,D3645*1.1,IF(COUNTIF(cis_DPH!$B$85:$B$171,B3645)&gt;0,D3645*1.2,"chyba"))</f>
        <v>0</v>
      </c>
      <c r="G3645" s="16" t="e">
        <f>_xlfn.XLOOKUP(Tabuľka9[[#This Row],[položka]],#REF!,#REF!)</f>
        <v>#REF!</v>
      </c>
      <c r="I3645" s="15">
        <f>Tabuľka9[[#This Row],[Aktuálna cena v RZ s DPH]]*Tabuľka9[[#This Row],[Priemerný odber za mesiac]]</f>
        <v>0</v>
      </c>
      <c r="K3645" s="17" t="e">
        <f>Tabuľka9[[#This Row],[Cena za MJ s DPH]]*Tabuľka9[[#This Row],[Predpokladaný odber počas 6 mesiacov]]</f>
        <v>#REF!</v>
      </c>
      <c r="L3645" s="1">
        <v>35653663</v>
      </c>
      <c r="M3645" t="e">
        <f>_xlfn.XLOOKUP(Tabuľka9[[#This Row],[IČO]],#REF!,#REF!)</f>
        <v>#REF!</v>
      </c>
      <c r="N3645" t="e">
        <f>_xlfn.XLOOKUP(Tabuľka9[[#This Row],[IČO]],#REF!,#REF!)</f>
        <v>#REF!</v>
      </c>
    </row>
    <row r="3646" spans="1:14" hidden="1" x14ac:dyDescent="0.35">
      <c r="A3646" t="s">
        <v>84</v>
      </c>
      <c r="B3646" t="s">
        <v>91</v>
      </c>
      <c r="C3646" t="s">
        <v>13</v>
      </c>
      <c r="E3646" s="10">
        <f>IF(COUNTIF(cis_DPH!$B$2:$B$84,B3646)&gt;0,D3646*1.1,IF(COUNTIF(cis_DPH!$B$85:$B$171,B3646)&gt;0,D3646*1.2,"chyba"))</f>
        <v>0</v>
      </c>
      <c r="G3646" s="16" t="e">
        <f>_xlfn.XLOOKUP(Tabuľka9[[#This Row],[položka]],#REF!,#REF!)</f>
        <v>#REF!</v>
      </c>
      <c r="I3646" s="15">
        <f>Tabuľka9[[#This Row],[Aktuálna cena v RZ s DPH]]*Tabuľka9[[#This Row],[Priemerný odber za mesiac]]</f>
        <v>0</v>
      </c>
      <c r="K3646" s="17" t="e">
        <f>Tabuľka9[[#This Row],[Cena za MJ s DPH]]*Tabuľka9[[#This Row],[Predpokladaný odber počas 6 mesiacov]]</f>
        <v>#REF!</v>
      </c>
      <c r="L3646" s="1">
        <v>35653663</v>
      </c>
      <c r="M3646" t="e">
        <f>_xlfn.XLOOKUP(Tabuľka9[[#This Row],[IČO]],#REF!,#REF!)</f>
        <v>#REF!</v>
      </c>
      <c r="N3646" t="e">
        <f>_xlfn.XLOOKUP(Tabuľka9[[#This Row],[IČO]],#REF!,#REF!)</f>
        <v>#REF!</v>
      </c>
    </row>
    <row r="3647" spans="1:14" hidden="1" x14ac:dyDescent="0.35">
      <c r="A3647" t="s">
        <v>84</v>
      </c>
      <c r="B3647" t="s">
        <v>92</v>
      </c>
      <c r="C3647" t="s">
        <v>13</v>
      </c>
      <c r="E3647" s="10">
        <f>IF(COUNTIF(cis_DPH!$B$2:$B$84,B3647)&gt;0,D3647*1.1,IF(COUNTIF(cis_DPH!$B$85:$B$171,B3647)&gt;0,D3647*1.2,"chyba"))</f>
        <v>0</v>
      </c>
      <c r="G3647" s="16" t="e">
        <f>_xlfn.XLOOKUP(Tabuľka9[[#This Row],[položka]],#REF!,#REF!)</f>
        <v>#REF!</v>
      </c>
      <c r="I3647" s="15">
        <f>Tabuľka9[[#This Row],[Aktuálna cena v RZ s DPH]]*Tabuľka9[[#This Row],[Priemerný odber za mesiac]]</f>
        <v>0</v>
      </c>
      <c r="K3647" s="17" t="e">
        <f>Tabuľka9[[#This Row],[Cena za MJ s DPH]]*Tabuľka9[[#This Row],[Predpokladaný odber počas 6 mesiacov]]</f>
        <v>#REF!</v>
      </c>
      <c r="L3647" s="1">
        <v>35653663</v>
      </c>
      <c r="M3647" t="e">
        <f>_xlfn.XLOOKUP(Tabuľka9[[#This Row],[IČO]],#REF!,#REF!)</f>
        <v>#REF!</v>
      </c>
      <c r="N3647" t="e">
        <f>_xlfn.XLOOKUP(Tabuľka9[[#This Row],[IČO]],#REF!,#REF!)</f>
        <v>#REF!</v>
      </c>
    </row>
    <row r="3648" spans="1:14" hidden="1" x14ac:dyDescent="0.35">
      <c r="A3648" t="s">
        <v>93</v>
      </c>
      <c r="B3648" t="s">
        <v>94</v>
      </c>
      <c r="C3648" t="s">
        <v>13</v>
      </c>
      <c r="E3648" s="10">
        <f>IF(COUNTIF(cis_DPH!$B$2:$B$84,B3648)&gt;0,D3648*1.1,IF(COUNTIF(cis_DPH!$B$85:$B$171,B3648)&gt;0,D3648*1.2,"chyba"))</f>
        <v>0</v>
      </c>
      <c r="G3648" s="16" t="e">
        <f>_xlfn.XLOOKUP(Tabuľka9[[#This Row],[položka]],#REF!,#REF!)</f>
        <v>#REF!</v>
      </c>
      <c r="I3648" s="15">
        <f>Tabuľka9[[#This Row],[Aktuálna cena v RZ s DPH]]*Tabuľka9[[#This Row],[Priemerný odber za mesiac]]</f>
        <v>0</v>
      </c>
      <c r="K3648" s="17" t="e">
        <f>Tabuľka9[[#This Row],[Cena za MJ s DPH]]*Tabuľka9[[#This Row],[Predpokladaný odber počas 6 mesiacov]]</f>
        <v>#REF!</v>
      </c>
      <c r="L3648" s="1">
        <v>35653663</v>
      </c>
      <c r="M3648" t="e">
        <f>_xlfn.XLOOKUP(Tabuľka9[[#This Row],[IČO]],#REF!,#REF!)</f>
        <v>#REF!</v>
      </c>
      <c r="N3648" t="e">
        <f>_xlfn.XLOOKUP(Tabuľka9[[#This Row],[IČO]],#REF!,#REF!)</f>
        <v>#REF!</v>
      </c>
    </row>
    <row r="3649" spans="1:14" hidden="1" x14ac:dyDescent="0.35">
      <c r="A3649" t="s">
        <v>95</v>
      </c>
      <c r="B3649" t="s">
        <v>96</v>
      </c>
      <c r="C3649" t="s">
        <v>13</v>
      </c>
      <c r="E3649" s="10">
        <f>IF(COUNTIF(cis_DPH!$B$2:$B$84,B3649)&gt;0,D3649*1.1,IF(COUNTIF(cis_DPH!$B$85:$B$171,B3649)&gt;0,D3649*1.2,"chyba"))</f>
        <v>0</v>
      </c>
      <c r="G3649" s="16" t="e">
        <f>_xlfn.XLOOKUP(Tabuľka9[[#This Row],[položka]],#REF!,#REF!)</f>
        <v>#REF!</v>
      </c>
      <c r="I3649" s="15">
        <f>Tabuľka9[[#This Row],[Aktuálna cena v RZ s DPH]]*Tabuľka9[[#This Row],[Priemerný odber za mesiac]]</f>
        <v>0</v>
      </c>
      <c r="K3649" s="17" t="e">
        <f>Tabuľka9[[#This Row],[Cena za MJ s DPH]]*Tabuľka9[[#This Row],[Predpokladaný odber počas 6 mesiacov]]</f>
        <v>#REF!</v>
      </c>
      <c r="L3649" s="1">
        <v>35653663</v>
      </c>
      <c r="M3649" t="e">
        <f>_xlfn.XLOOKUP(Tabuľka9[[#This Row],[IČO]],#REF!,#REF!)</f>
        <v>#REF!</v>
      </c>
      <c r="N3649" t="e">
        <f>_xlfn.XLOOKUP(Tabuľka9[[#This Row],[IČO]],#REF!,#REF!)</f>
        <v>#REF!</v>
      </c>
    </row>
    <row r="3650" spans="1:14" hidden="1" x14ac:dyDescent="0.35">
      <c r="A3650" t="s">
        <v>95</v>
      </c>
      <c r="B3650" t="s">
        <v>97</v>
      </c>
      <c r="C3650" t="s">
        <v>13</v>
      </c>
      <c r="E3650" s="10">
        <f>IF(COUNTIF(cis_DPH!$B$2:$B$84,B3650)&gt;0,D3650*1.1,IF(COUNTIF(cis_DPH!$B$85:$B$171,B3650)&gt;0,D3650*1.2,"chyba"))</f>
        <v>0</v>
      </c>
      <c r="G3650" s="16" t="e">
        <f>_xlfn.XLOOKUP(Tabuľka9[[#This Row],[položka]],#REF!,#REF!)</f>
        <v>#REF!</v>
      </c>
      <c r="I3650" s="15">
        <f>Tabuľka9[[#This Row],[Aktuálna cena v RZ s DPH]]*Tabuľka9[[#This Row],[Priemerný odber za mesiac]]</f>
        <v>0</v>
      </c>
      <c r="K3650" s="17" t="e">
        <f>Tabuľka9[[#This Row],[Cena za MJ s DPH]]*Tabuľka9[[#This Row],[Predpokladaný odber počas 6 mesiacov]]</f>
        <v>#REF!</v>
      </c>
      <c r="L3650" s="1">
        <v>35653663</v>
      </c>
      <c r="M3650" t="e">
        <f>_xlfn.XLOOKUP(Tabuľka9[[#This Row],[IČO]],#REF!,#REF!)</f>
        <v>#REF!</v>
      </c>
      <c r="N3650" t="e">
        <f>_xlfn.XLOOKUP(Tabuľka9[[#This Row],[IČO]],#REF!,#REF!)</f>
        <v>#REF!</v>
      </c>
    </row>
    <row r="3651" spans="1:14" hidden="1" x14ac:dyDescent="0.35">
      <c r="A3651" t="s">
        <v>95</v>
      </c>
      <c r="B3651" t="s">
        <v>98</v>
      </c>
      <c r="C3651" t="s">
        <v>13</v>
      </c>
      <c r="D3651" s="9">
        <v>1.6</v>
      </c>
      <c r="E3651" s="10">
        <f>IF(COUNTIF(cis_DPH!$B$2:$B$84,B3651)&gt;0,D3651*1.1,IF(COUNTIF(cis_DPH!$B$85:$B$171,B3651)&gt;0,D3651*1.2,"chyba"))</f>
        <v>1.7600000000000002</v>
      </c>
      <c r="G3651" s="16" t="e">
        <f>_xlfn.XLOOKUP(Tabuľka9[[#This Row],[položka]],#REF!,#REF!)</f>
        <v>#REF!</v>
      </c>
      <c r="H3651">
        <v>40</v>
      </c>
      <c r="I3651" s="15">
        <f>Tabuľka9[[#This Row],[Aktuálna cena v RZ s DPH]]*Tabuľka9[[#This Row],[Priemerný odber za mesiac]]</f>
        <v>70.400000000000006</v>
      </c>
      <c r="K3651" s="17" t="e">
        <f>Tabuľka9[[#This Row],[Cena za MJ s DPH]]*Tabuľka9[[#This Row],[Predpokladaný odber počas 6 mesiacov]]</f>
        <v>#REF!</v>
      </c>
      <c r="L3651" s="1">
        <v>35653663</v>
      </c>
      <c r="M3651" t="e">
        <f>_xlfn.XLOOKUP(Tabuľka9[[#This Row],[IČO]],#REF!,#REF!)</f>
        <v>#REF!</v>
      </c>
      <c r="N3651" t="e">
        <f>_xlfn.XLOOKUP(Tabuľka9[[#This Row],[IČO]],#REF!,#REF!)</f>
        <v>#REF!</v>
      </c>
    </row>
    <row r="3652" spans="1:14" hidden="1" x14ac:dyDescent="0.35">
      <c r="A3652" t="s">
        <v>95</v>
      </c>
      <c r="B3652" t="s">
        <v>99</v>
      </c>
      <c r="C3652" t="s">
        <v>13</v>
      </c>
      <c r="E3652" s="10">
        <f>IF(COUNTIF(cis_DPH!$B$2:$B$84,B3652)&gt;0,D3652*1.1,IF(COUNTIF(cis_DPH!$B$85:$B$171,B3652)&gt;0,D3652*1.2,"chyba"))</f>
        <v>0</v>
      </c>
      <c r="G3652" s="16" t="e">
        <f>_xlfn.XLOOKUP(Tabuľka9[[#This Row],[položka]],#REF!,#REF!)</f>
        <v>#REF!</v>
      </c>
      <c r="I3652" s="15">
        <f>Tabuľka9[[#This Row],[Aktuálna cena v RZ s DPH]]*Tabuľka9[[#This Row],[Priemerný odber za mesiac]]</f>
        <v>0</v>
      </c>
      <c r="K3652" s="17" t="e">
        <f>Tabuľka9[[#This Row],[Cena za MJ s DPH]]*Tabuľka9[[#This Row],[Predpokladaný odber počas 6 mesiacov]]</f>
        <v>#REF!</v>
      </c>
      <c r="L3652" s="1">
        <v>35653663</v>
      </c>
      <c r="M3652" t="e">
        <f>_xlfn.XLOOKUP(Tabuľka9[[#This Row],[IČO]],#REF!,#REF!)</f>
        <v>#REF!</v>
      </c>
      <c r="N3652" t="e">
        <f>_xlfn.XLOOKUP(Tabuľka9[[#This Row],[IČO]],#REF!,#REF!)</f>
        <v>#REF!</v>
      </c>
    </row>
    <row r="3653" spans="1:14" hidden="1" x14ac:dyDescent="0.35">
      <c r="A3653" t="s">
        <v>95</v>
      </c>
      <c r="B3653" t="s">
        <v>100</v>
      </c>
      <c r="C3653" t="s">
        <v>13</v>
      </c>
      <c r="D3653" s="9">
        <v>1.67</v>
      </c>
      <c r="E3653" s="10">
        <f>IF(COUNTIF(cis_DPH!$B$2:$B$84,B3653)&gt;0,D3653*1.1,IF(COUNTIF(cis_DPH!$B$85:$B$171,B3653)&gt;0,D3653*1.2,"chyba"))</f>
        <v>1.837</v>
      </c>
      <c r="G3653" s="16" t="e">
        <f>_xlfn.XLOOKUP(Tabuľka9[[#This Row],[položka]],#REF!,#REF!)</f>
        <v>#REF!</v>
      </c>
      <c r="H3653">
        <v>150</v>
      </c>
      <c r="I3653" s="15">
        <f>Tabuľka9[[#This Row],[Aktuálna cena v RZ s DPH]]*Tabuľka9[[#This Row],[Priemerný odber za mesiac]]</f>
        <v>275.55</v>
      </c>
      <c r="K3653" s="17" t="e">
        <f>Tabuľka9[[#This Row],[Cena za MJ s DPH]]*Tabuľka9[[#This Row],[Predpokladaný odber počas 6 mesiacov]]</f>
        <v>#REF!</v>
      </c>
      <c r="L3653" s="1">
        <v>35653663</v>
      </c>
      <c r="M3653" t="e">
        <f>_xlfn.XLOOKUP(Tabuľka9[[#This Row],[IČO]],#REF!,#REF!)</f>
        <v>#REF!</v>
      </c>
      <c r="N3653" t="e">
        <f>_xlfn.XLOOKUP(Tabuľka9[[#This Row],[IČO]],#REF!,#REF!)</f>
        <v>#REF!</v>
      </c>
    </row>
    <row r="3654" spans="1:14" hidden="1" x14ac:dyDescent="0.35">
      <c r="A3654" t="s">
        <v>95</v>
      </c>
      <c r="B3654" t="s">
        <v>101</v>
      </c>
      <c r="C3654" t="s">
        <v>13</v>
      </c>
      <c r="E3654" s="10">
        <f>IF(COUNTIF(cis_DPH!$B$2:$B$84,B3654)&gt;0,D3654*1.1,IF(COUNTIF(cis_DPH!$B$85:$B$171,B3654)&gt;0,D3654*1.2,"chyba"))</f>
        <v>0</v>
      </c>
      <c r="G3654" s="16" t="e">
        <f>_xlfn.XLOOKUP(Tabuľka9[[#This Row],[položka]],#REF!,#REF!)</f>
        <v>#REF!</v>
      </c>
      <c r="I3654" s="15">
        <f>Tabuľka9[[#This Row],[Aktuálna cena v RZ s DPH]]*Tabuľka9[[#This Row],[Priemerný odber za mesiac]]</f>
        <v>0</v>
      </c>
      <c r="K3654" s="17" t="e">
        <f>Tabuľka9[[#This Row],[Cena za MJ s DPH]]*Tabuľka9[[#This Row],[Predpokladaný odber počas 6 mesiacov]]</f>
        <v>#REF!</v>
      </c>
      <c r="L3654" s="1">
        <v>35653663</v>
      </c>
      <c r="M3654" t="e">
        <f>_xlfn.XLOOKUP(Tabuľka9[[#This Row],[IČO]],#REF!,#REF!)</f>
        <v>#REF!</v>
      </c>
      <c r="N3654" t="e">
        <f>_xlfn.XLOOKUP(Tabuľka9[[#This Row],[IČO]],#REF!,#REF!)</f>
        <v>#REF!</v>
      </c>
    </row>
    <row r="3655" spans="1:14" hidden="1" x14ac:dyDescent="0.35">
      <c r="A3655" t="s">
        <v>95</v>
      </c>
      <c r="B3655" t="s">
        <v>102</v>
      </c>
      <c r="C3655" t="s">
        <v>48</v>
      </c>
      <c r="E3655" s="10">
        <f>IF(COUNTIF(cis_DPH!$B$2:$B$84,B3655)&gt;0,D3655*1.1,IF(COUNTIF(cis_DPH!$B$85:$B$171,B3655)&gt;0,D3655*1.2,"chyba"))</f>
        <v>0</v>
      </c>
      <c r="G3655" s="16" t="e">
        <f>_xlfn.XLOOKUP(Tabuľka9[[#This Row],[položka]],#REF!,#REF!)</f>
        <v>#REF!</v>
      </c>
      <c r="I3655" s="15">
        <f>Tabuľka9[[#This Row],[Aktuálna cena v RZ s DPH]]*Tabuľka9[[#This Row],[Priemerný odber za mesiac]]</f>
        <v>0</v>
      </c>
      <c r="K3655" s="17" t="e">
        <f>Tabuľka9[[#This Row],[Cena za MJ s DPH]]*Tabuľka9[[#This Row],[Predpokladaný odber počas 6 mesiacov]]</f>
        <v>#REF!</v>
      </c>
      <c r="L3655" s="1">
        <v>35653663</v>
      </c>
      <c r="M3655" t="e">
        <f>_xlfn.XLOOKUP(Tabuľka9[[#This Row],[IČO]],#REF!,#REF!)</f>
        <v>#REF!</v>
      </c>
      <c r="N3655" t="e">
        <f>_xlfn.XLOOKUP(Tabuľka9[[#This Row],[IČO]],#REF!,#REF!)</f>
        <v>#REF!</v>
      </c>
    </row>
    <row r="3656" spans="1:14" hidden="1" x14ac:dyDescent="0.35">
      <c r="A3656" t="s">
        <v>95</v>
      </c>
      <c r="B3656" t="s">
        <v>103</v>
      </c>
      <c r="C3656" t="s">
        <v>13</v>
      </c>
      <c r="E3656" s="10">
        <f>IF(COUNTIF(cis_DPH!$B$2:$B$84,B3656)&gt;0,D3656*1.1,IF(COUNTIF(cis_DPH!$B$85:$B$171,B3656)&gt;0,D3656*1.2,"chyba"))</f>
        <v>0</v>
      </c>
      <c r="G3656" s="16" t="e">
        <f>_xlfn.XLOOKUP(Tabuľka9[[#This Row],[položka]],#REF!,#REF!)</f>
        <v>#REF!</v>
      </c>
      <c r="I3656" s="15">
        <f>Tabuľka9[[#This Row],[Aktuálna cena v RZ s DPH]]*Tabuľka9[[#This Row],[Priemerný odber za mesiac]]</f>
        <v>0</v>
      </c>
      <c r="K3656" s="17" t="e">
        <f>Tabuľka9[[#This Row],[Cena za MJ s DPH]]*Tabuľka9[[#This Row],[Predpokladaný odber počas 6 mesiacov]]</f>
        <v>#REF!</v>
      </c>
      <c r="L3656" s="1">
        <v>35653663</v>
      </c>
      <c r="M3656" t="e">
        <f>_xlfn.XLOOKUP(Tabuľka9[[#This Row],[IČO]],#REF!,#REF!)</f>
        <v>#REF!</v>
      </c>
      <c r="N3656" t="e">
        <f>_xlfn.XLOOKUP(Tabuľka9[[#This Row],[IČO]],#REF!,#REF!)</f>
        <v>#REF!</v>
      </c>
    </row>
    <row r="3657" spans="1:14" hidden="1" x14ac:dyDescent="0.35">
      <c r="A3657" t="s">
        <v>95</v>
      </c>
      <c r="B3657" t="s">
        <v>104</v>
      </c>
      <c r="C3657" t="s">
        <v>48</v>
      </c>
      <c r="E3657" s="10">
        <f>IF(COUNTIF(cis_DPH!$B$2:$B$84,B3657)&gt;0,D3657*1.1,IF(COUNTIF(cis_DPH!$B$85:$B$171,B3657)&gt;0,D3657*1.2,"chyba"))</f>
        <v>0</v>
      </c>
      <c r="G3657" s="16" t="e">
        <f>_xlfn.XLOOKUP(Tabuľka9[[#This Row],[položka]],#REF!,#REF!)</f>
        <v>#REF!</v>
      </c>
      <c r="I3657" s="15">
        <f>Tabuľka9[[#This Row],[Aktuálna cena v RZ s DPH]]*Tabuľka9[[#This Row],[Priemerný odber za mesiac]]</f>
        <v>0</v>
      </c>
      <c r="K3657" s="17" t="e">
        <f>Tabuľka9[[#This Row],[Cena za MJ s DPH]]*Tabuľka9[[#This Row],[Predpokladaný odber počas 6 mesiacov]]</f>
        <v>#REF!</v>
      </c>
      <c r="L3657" s="1">
        <v>35653663</v>
      </c>
      <c r="M3657" t="e">
        <f>_xlfn.XLOOKUP(Tabuľka9[[#This Row],[IČO]],#REF!,#REF!)</f>
        <v>#REF!</v>
      </c>
      <c r="N3657" t="e">
        <f>_xlfn.XLOOKUP(Tabuľka9[[#This Row],[IČO]],#REF!,#REF!)</f>
        <v>#REF!</v>
      </c>
    </row>
    <row r="3658" spans="1:14" hidden="1" x14ac:dyDescent="0.35">
      <c r="A3658" t="s">
        <v>95</v>
      </c>
      <c r="B3658" t="s">
        <v>105</v>
      </c>
      <c r="C3658" t="s">
        <v>13</v>
      </c>
      <c r="E3658" s="10">
        <f>IF(COUNTIF(cis_DPH!$B$2:$B$84,B3658)&gt;0,D3658*1.1,IF(COUNTIF(cis_DPH!$B$85:$B$171,B3658)&gt;0,D3658*1.2,"chyba"))</f>
        <v>0</v>
      </c>
      <c r="G3658" s="16" t="e">
        <f>_xlfn.XLOOKUP(Tabuľka9[[#This Row],[položka]],#REF!,#REF!)</f>
        <v>#REF!</v>
      </c>
      <c r="I3658" s="15">
        <f>Tabuľka9[[#This Row],[Aktuálna cena v RZ s DPH]]*Tabuľka9[[#This Row],[Priemerný odber za mesiac]]</f>
        <v>0</v>
      </c>
      <c r="K3658" s="17" t="e">
        <f>Tabuľka9[[#This Row],[Cena za MJ s DPH]]*Tabuľka9[[#This Row],[Predpokladaný odber počas 6 mesiacov]]</f>
        <v>#REF!</v>
      </c>
      <c r="L3658" s="1">
        <v>35653663</v>
      </c>
      <c r="M3658" t="e">
        <f>_xlfn.XLOOKUP(Tabuľka9[[#This Row],[IČO]],#REF!,#REF!)</f>
        <v>#REF!</v>
      </c>
      <c r="N3658" t="e">
        <f>_xlfn.XLOOKUP(Tabuľka9[[#This Row],[IČO]],#REF!,#REF!)</f>
        <v>#REF!</v>
      </c>
    </row>
    <row r="3659" spans="1:14" hidden="1" x14ac:dyDescent="0.35">
      <c r="A3659" t="s">
        <v>95</v>
      </c>
      <c r="B3659" t="s">
        <v>106</v>
      </c>
      <c r="C3659" t="s">
        <v>13</v>
      </c>
      <c r="E3659" s="10">
        <f>IF(COUNTIF(cis_DPH!$B$2:$B$84,B3659)&gt;0,D3659*1.1,IF(COUNTIF(cis_DPH!$B$85:$B$171,B3659)&gt;0,D3659*1.2,"chyba"))</f>
        <v>0</v>
      </c>
      <c r="G3659" s="16" t="e">
        <f>_xlfn.XLOOKUP(Tabuľka9[[#This Row],[položka]],#REF!,#REF!)</f>
        <v>#REF!</v>
      </c>
      <c r="I3659" s="15">
        <f>Tabuľka9[[#This Row],[Aktuálna cena v RZ s DPH]]*Tabuľka9[[#This Row],[Priemerný odber za mesiac]]</f>
        <v>0</v>
      </c>
      <c r="K3659" s="17" t="e">
        <f>Tabuľka9[[#This Row],[Cena za MJ s DPH]]*Tabuľka9[[#This Row],[Predpokladaný odber počas 6 mesiacov]]</f>
        <v>#REF!</v>
      </c>
      <c r="L3659" s="1">
        <v>35653663</v>
      </c>
      <c r="M3659" t="e">
        <f>_xlfn.XLOOKUP(Tabuľka9[[#This Row],[IČO]],#REF!,#REF!)</f>
        <v>#REF!</v>
      </c>
      <c r="N3659" t="e">
        <f>_xlfn.XLOOKUP(Tabuľka9[[#This Row],[IČO]],#REF!,#REF!)</f>
        <v>#REF!</v>
      </c>
    </row>
    <row r="3660" spans="1:14" hidden="1" x14ac:dyDescent="0.35">
      <c r="A3660" t="s">
        <v>93</v>
      </c>
      <c r="B3660" t="s">
        <v>107</v>
      </c>
      <c r="C3660" t="s">
        <v>48</v>
      </c>
      <c r="D3660" s="9">
        <v>0.59</v>
      </c>
      <c r="E3660" s="10">
        <f>IF(COUNTIF(cis_DPH!$B$2:$B$84,B3660)&gt;0,D3660*1.1,IF(COUNTIF(cis_DPH!$B$85:$B$171,B3660)&gt;0,D3660*1.2,"chyba"))</f>
        <v>0.64900000000000002</v>
      </c>
      <c r="G3660" s="16" t="e">
        <f>_xlfn.XLOOKUP(Tabuľka9[[#This Row],[položka]],#REF!,#REF!)</f>
        <v>#REF!</v>
      </c>
      <c r="H3660">
        <v>240</v>
      </c>
      <c r="I3660" s="15">
        <f>Tabuľka9[[#This Row],[Aktuálna cena v RZ s DPH]]*Tabuľka9[[#This Row],[Priemerný odber za mesiac]]</f>
        <v>155.76</v>
      </c>
      <c r="K3660" s="17" t="e">
        <f>Tabuľka9[[#This Row],[Cena za MJ s DPH]]*Tabuľka9[[#This Row],[Predpokladaný odber počas 6 mesiacov]]</f>
        <v>#REF!</v>
      </c>
      <c r="L3660" s="1">
        <v>35653663</v>
      </c>
      <c r="M3660" t="e">
        <f>_xlfn.XLOOKUP(Tabuľka9[[#This Row],[IČO]],#REF!,#REF!)</f>
        <v>#REF!</v>
      </c>
      <c r="N3660" t="e">
        <f>_xlfn.XLOOKUP(Tabuľka9[[#This Row],[IČO]],#REF!,#REF!)</f>
        <v>#REF!</v>
      </c>
    </row>
    <row r="3661" spans="1:14" hidden="1" x14ac:dyDescent="0.35">
      <c r="A3661" t="s">
        <v>95</v>
      </c>
      <c r="B3661" t="s">
        <v>108</v>
      </c>
      <c r="C3661" t="s">
        <v>13</v>
      </c>
      <c r="E3661" s="10">
        <f>IF(COUNTIF(cis_DPH!$B$2:$B$84,B3661)&gt;0,D3661*1.1,IF(COUNTIF(cis_DPH!$B$85:$B$171,B3661)&gt;0,D3661*1.2,"chyba"))</f>
        <v>0</v>
      </c>
      <c r="G3661" s="16" t="e">
        <f>_xlfn.XLOOKUP(Tabuľka9[[#This Row],[položka]],#REF!,#REF!)</f>
        <v>#REF!</v>
      </c>
      <c r="I3661" s="15">
        <f>Tabuľka9[[#This Row],[Aktuálna cena v RZ s DPH]]*Tabuľka9[[#This Row],[Priemerný odber za mesiac]]</f>
        <v>0</v>
      </c>
      <c r="K3661" s="17" t="e">
        <f>Tabuľka9[[#This Row],[Cena za MJ s DPH]]*Tabuľka9[[#This Row],[Predpokladaný odber počas 6 mesiacov]]</f>
        <v>#REF!</v>
      </c>
      <c r="L3661" s="1">
        <v>35653663</v>
      </c>
      <c r="M3661" t="e">
        <f>_xlfn.XLOOKUP(Tabuľka9[[#This Row],[IČO]],#REF!,#REF!)</f>
        <v>#REF!</v>
      </c>
      <c r="N3661" t="e">
        <f>_xlfn.XLOOKUP(Tabuľka9[[#This Row],[IČO]],#REF!,#REF!)</f>
        <v>#REF!</v>
      </c>
    </row>
    <row r="3662" spans="1:14" hidden="1" x14ac:dyDescent="0.35">
      <c r="A3662" t="s">
        <v>95</v>
      </c>
      <c r="B3662" t="s">
        <v>109</v>
      </c>
      <c r="C3662" t="s">
        <v>13</v>
      </c>
      <c r="E3662" s="10">
        <f>IF(COUNTIF(cis_DPH!$B$2:$B$84,B3662)&gt;0,D3662*1.1,IF(COUNTIF(cis_DPH!$B$85:$B$171,B3662)&gt;0,D3662*1.2,"chyba"))</f>
        <v>0</v>
      </c>
      <c r="G3662" s="16" t="e">
        <f>_xlfn.XLOOKUP(Tabuľka9[[#This Row],[položka]],#REF!,#REF!)</f>
        <v>#REF!</v>
      </c>
      <c r="I3662" s="15">
        <f>Tabuľka9[[#This Row],[Aktuálna cena v RZ s DPH]]*Tabuľka9[[#This Row],[Priemerný odber za mesiac]]</f>
        <v>0</v>
      </c>
      <c r="K3662" s="17" t="e">
        <f>Tabuľka9[[#This Row],[Cena za MJ s DPH]]*Tabuľka9[[#This Row],[Predpokladaný odber počas 6 mesiacov]]</f>
        <v>#REF!</v>
      </c>
      <c r="L3662" s="1">
        <v>35653663</v>
      </c>
      <c r="M3662" t="e">
        <f>_xlfn.XLOOKUP(Tabuľka9[[#This Row],[IČO]],#REF!,#REF!)</f>
        <v>#REF!</v>
      </c>
      <c r="N3662" t="e">
        <f>_xlfn.XLOOKUP(Tabuľka9[[#This Row],[IČO]],#REF!,#REF!)</f>
        <v>#REF!</v>
      </c>
    </row>
    <row r="3663" spans="1:14" hidden="1" x14ac:dyDescent="0.35">
      <c r="A3663" t="s">
        <v>95</v>
      </c>
      <c r="B3663" t="s">
        <v>110</v>
      </c>
      <c r="C3663" t="s">
        <v>13</v>
      </c>
      <c r="D3663" s="9">
        <v>1.18</v>
      </c>
      <c r="E3663" s="10">
        <f>IF(COUNTIF(cis_DPH!$B$2:$B$84,B3663)&gt;0,D3663*1.1,IF(COUNTIF(cis_DPH!$B$85:$B$171,B3663)&gt;0,D3663*1.2,"chyba"))</f>
        <v>1.298</v>
      </c>
      <c r="G3663" s="16" t="e">
        <f>_xlfn.XLOOKUP(Tabuľka9[[#This Row],[položka]],#REF!,#REF!)</f>
        <v>#REF!</v>
      </c>
      <c r="H3663">
        <v>120</v>
      </c>
      <c r="I3663" s="15">
        <f>Tabuľka9[[#This Row],[Aktuálna cena v RZ s DPH]]*Tabuľka9[[#This Row],[Priemerný odber za mesiac]]</f>
        <v>155.76</v>
      </c>
      <c r="K3663" s="17" t="e">
        <f>Tabuľka9[[#This Row],[Cena za MJ s DPH]]*Tabuľka9[[#This Row],[Predpokladaný odber počas 6 mesiacov]]</f>
        <v>#REF!</v>
      </c>
      <c r="L3663" s="1">
        <v>35653663</v>
      </c>
      <c r="M3663" t="e">
        <f>_xlfn.XLOOKUP(Tabuľka9[[#This Row],[IČO]],#REF!,#REF!)</f>
        <v>#REF!</v>
      </c>
      <c r="N3663" t="e">
        <f>_xlfn.XLOOKUP(Tabuľka9[[#This Row],[IČO]],#REF!,#REF!)</f>
        <v>#REF!</v>
      </c>
    </row>
    <row r="3664" spans="1:14" hidden="1" x14ac:dyDescent="0.35">
      <c r="A3664" t="s">
        <v>95</v>
      </c>
      <c r="B3664" t="s">
        <v>111</v>
      </c>
      <c r="C3664" t="s">
        <v>13</v>
      </c>
      <c r="D3664" s="9">
        <v>7</v>
      </c>
      <c r="E3664" s="10">
        <f>IF(COUNTIF(cis_DPH!$B$2:$B$84,B3664)&gt;0,D3664*1.1,IF(COUNTIF(cis_DPH!$B$85:$B$171,B3664)&gt;0,D3664*1.2,"chyba"))</f>
        <v>7.7000000000000011</v>
      </c>
      <c r="G3664" s="16" t="e">
        <f>_xlfn.XLOOKUP(Tabuľka9[[#This Row],[položka]],#REF!,#REF!)</f>
        <v>#REF!</v>
      </c>
      <c r="H3664">
        <v>16</v>
      </c>
      <c r="I3664" s="15">
        <f>Tabuľka9[[#This Row],[Aktuálna cena v RZ s DPH]]*Tabuľka9[[#This Row],[Priemerný odber za mesiac]]</f>
        <v>123.20000000000002</v>
      </c>
      <c r="K3664" s="17" t="e">
        <f>Tabuľka9[[#This Row],[Cena za MJ s DPH]]*Tabuľka9[[#This Row],[Predpokladaný odber počas 6 mesiacov]]</f>
        <v>#REF!</v>
      </c>
      <c r="L3664" s="1">
        <v>35653663</v>
      </c>
      <c r="M3664" t="e">
        <f>_xlfn.XLOOKUP(Tabuľka9[[#This Row],[IČO]],#REF!,#REF!)</f>
        <v>#REF!</v>
      </c>
      <c r="N3664" t="e">
        <f>_xlfn.XLOOKUP(Tabuľka9[[#This Row],[IČO]],#REF!,#REF!)</f>
        <v>#REF!</v>
      </c>
    </row>
    <row r="3665" spans="1:14" hidden="1" x14ac:dyDescent="0.35">
      <c r="A3665" t="s">
        <v>95</v>
      </c>
      <c r="B3665" t="s">
        <v>112</v>
      </c>
      <c r="C3665" t="s">
        <v>48</v>
      </c>
      <c r="E3665" s="10">
        <f>IF(COUNTIF(cis_DPH!$B$2:$B$84,B3665)&gt;0,D3665*1.1,IF(COUNTIF(cis_DPH!$B$85:$B$171,B3665)&gt;0,D3665*1.2,"chyba"))</f>
        <v>0</v>
      </c>
      <c r="G3665" s="16" t="e">
        <f>_xlfn.XLOOKUP(Tabuľka9[[#This Row],[položka]],#REF!,#REF!)</f>
        <v>#REF!</v>
      </c>
      <c r="I3665" s="15">
        <f>Tabuľka9[[#This Row],[Aktuálna cena v RZ s DPH]]*Tabuľka9[[#This Row],[Priemerný odber za mesiac]]</f>
        <v>0</v>
      </c>
      <c r="K3665" s="17" t="e">
        <f>Tabuľka9[[#This Row],[Cena za MJ s DPH]]*Tabuľka9[[#This Row],[Predpokladaný odber počas 6 mesiacov]]</f>
        <v>#REF!</v>
      </c>
      <c r="L3665" s="1">
        <v>35653663</v>
      </c>
      <c r="M3665" t="e">
        <f>_xlfn.XLOOKUP(Tabuľka9[[#This Row],[IČO]],#REF!,#REF!)</f>
        <v>#REF!</v>
      </c>
      <c r="N3665" t="e">
        <f>_xlfn.XLOOKUP(Tabuľka9[[#This Row],[IČO]],#REF!,#REF!)</f>
        <v>#REF!</v>
      </c>
    </row>
    <row r="3666" spans="1:14" hidden="1" x14ac:dyDescent="0.35">
      <c r="A3666" t="s">
        <v>95</v>
      </c>
      <c r="B3666" t="s">
        <v>113</v>
      </c>
      <c r="C3666" t="s">
        <v>13</v>
      </c>
      <c r="D3666" s="9">
        <v>4.7</v>
      </c>
      <c r="E3666" s="10">
        <f>IF(COUNTIF(cis_DPH!$B$2:$B$84,B3666)&gt;0,D3666*1.1,IF(COUNTIF(cis_DPH!$B$85:$B$171,B3666)&gt;0,D3666*1.2,"chyba"))</f>
        <v>5.1700000000000008</v>
      </c>
      <c r="G3666" s="16" t="e">
        <f>_xlfn.XLOOKUP(Tabuľka9[[#This Row],[položka]],#REF!,#REF!)</f>
        <v>#REF!</v>
      </c>
      <c r="H3666">
        <v>8</v>
      </c>
      <c r="I3666" s="15">
        <f>Tabuľka9[[#This Row],[Aktuálna cena v RZ s DPH]]*Tabuľka9[[#This Row],[Priemerný odber za mesiac]]</f>
        <v>41.360000000000007</v>
      </c>
      <c r="K3666" s="17" t="e">
        <f>Tabuľka9[[#This Row],[Cena za MJ s DPH]]*Tabuľka9[[#This Row],[Predpokladaný odber počas 6 mesiacov]]</f>
        <v>#REF!</v>
      </c>
      <c r="L3666" s="1">
        <v>35653663</v>
      </c>
      <c r="M3666" t="e">
        <f>_xlfn.XLOOKUP(Tabuľka9[[#This Row],[IČO]],#REF!,#REF!)</f>
        <v>#REF!</v>
      </c>
      <c r="N3666" t="e">
        <f>_xlfn.XLOOKUP(Tabuľka9[[#This Row],[IČO]],#REF!,#REF!)</f>
        <v>#REF!</v>
      </c>
    </row>
    <row r="3667" spans="1:14" hidden="1" x14ac:dyDescent="0.35">
      <c r="A3667" t="s">
        <v>95</v>
      </c>
      <c r="B3667" t="s">
        <v>114</v>
      </c>
      <c r="C3667" t="s">
        <v>13</v>
      </c>
      <c r="E3667" s="10">
        <f>IF(COUNTIF(cis_DPH!$B$2:$B$84,B3667)&gt;0,D3667*1.1,IF(COUNTIF(cis_DPH!$B$85:$B$171,B3667)&gt;0,D3667*1.2,"chyba"))</f>
        <v>0</v>
      </c>
      <c r="G3667" s="16" t="e">
        <f>_xlfn.XLOOKUP(Tabuľka9[[#This Row],[položka]],#REF!,#REF!)</f>
        <v>#REF!</v>
      </c>
      <c r="I3667" s="15">
        <f>Tabuľka9[[#This Row],[Aktuálna cena v RZ s DPH]]*Tabuľka9[[#This Row],[Priemerný odber za mesiac]]</f>
        <v>0</v>
      </c>
      <c r="K3667" s="17" t="e">
        <f>Tabuľka9[[#This Row],[Cena za MJ s DPH]]*Tabuľka9[[#This Row],[Predpokladaný odber počas 6 mesiacov]]</f>
        <v>#REF!</v>
      </c>
      <c r="L3667" s="1">
        <v>35653663</v>
      </c>
      <c r="M3667" t="e">
        <f>_xlfn.XLOOKUP(Tabuľka9[[#This Row],[IČO]],#REF!,#REF!)</f>
        <v>#REF!</v>
      </c>
      <c r="N3667" t="e">
        <f>_xlfn.XLOOKUP(Tabuľka9[[#This Row],[IČO]],#REF!,#REF!)</f>
        <v>#REF!</v>
      </c>
    </row>
    <row r="3668" spans="1:14" hidden="1" x14ac:dyDescent="0.35">
      <c r="A3668" t="s">
        <v>95</v>
      </c>
      <c r="B3668" t="s">
        <v>115</v>
      </c>
      <c r="C3668" t="s">
        <v>13</v>
      </c>
      <c r="D3668" s="9">
        <v>2.83</v>
      </c>
      <c r="E3668" s="10">
        <f>IF(COUNTIF(cis_DPH!$B$2:$B$84,B3668)&gt;0,D3668*1.1,IF(COUNTIF(cis_DPH!$B$85:$B$171,B3668)&gt;0,D3668*1.2,"chyba"))</f>
        <v>3.1130000000000004</v>
      </c>
      <c r="G3668" s="16" t="e">
        <f>_xlfn.XLOOKUP(Tabuľka9[[#This Row],[položka]],#REF!,#REF!)</f>
        <v>#REF!</v>
      </c>
      <c r="H3668">
        <v>6</v>
      </c>
      <c r="I3668" s="15">
        <f>Tabuľka9[[#This Row],[Aktuálna cena v RZ s DPH]]*Tabuľka9[[#This Row],[Priemerný odber za mesiac]]</f>
        <v>18.678000000000004</v>
      </c>
      <c r="K3668" s="17" t="e">
        <f>Tabuľka9[[#This Row],[Cena za MJ s DPH]]*Tabuľka9[[#This Row],[Predpokladaný odber počas 6 mesiacov]]</f>
        <v>#REF!</v>
      </c>
      <c r="L3668" s="1">
        <v>35653663</v>
      </c>
      <c r="M3668" t="e">
        <f>_xlfn.XLOOKUP(Tabuľka9[[#This Row],[IČO]],#REF!,#REF!)</f>
        <v>#REF!</v>
      </c>
      <c r="N3668" t="e">
        <f>_xlfn.XLOOKUP(Tabuľka9[[#This Row],[IČO]],#REF!,#REF!)</f>
        <v>#REF!</v>
      </c>
    </row>
    <row r="3669" spans="1:14" hidden="1" x14ac:dyDescent="0.35">
      <c r="A3669" t="s">
        <v>95</v>
      </c>
      <c r="B3669" t="s">
        <v>116</v>
      </c>
      <c r="C3669" t="s">
        <v>13</v>
      </c>
      <c r="E3669" s="10">
        <f>IF(COUNTIF(cis_DPH!$B$2:$B$84,B3669)&gt;0,D3669*1.1,IF(COUNTIF(cis_DPH!$B$85:$B$171,B3669)&gt;0,D3669*1.2,"chyba"))</f>
        <v>0</v>
      </c>
      <c r="G3669" s="16" t="e">
        <f>_xlfn.XLOOKUP(Tabuľka9[[#This Row],[položka]],#REF!,#REF!)</f>
        <v>#REF!</v>
      </c>
      <c r="I3669" s="15">
        <f>Tabuľka9[[#This Row],[Aktuálna cena v RZ s DPH]]*Tabuľka9[[#This Row],[Priemerný odber za mesiac]]</f>
        <v>0</v>
      </c>
      <c r="K3669" s="17" t="e">
        <f>Tabuľka9[[#This Row],[Cena za MJ s DPH]]*Tabuľka9[[#This Row],[Predpokladaný odber počas 6 mesiacov]]</f>
        <v>#REF!</v>
      </c>
      <c r="L3669" s="1">
        <v>35653663</v>
      </c>
      <c r="M3669" t="e">
        <f>_xlfn.XLOOKUP(Tabuľka9[[#This Row],[IČO]],#REF!,#REF!)</f>
        <v>#REF!</v>
      </c>
      <c r="N3669" t="e">
        <f>_xlfn.XLOOKUP(Tabuľka9[[#This Row],[IČO]],#REF!,#REF!)</f>
        <v>#REF!</v>
      </c>
    </row>
    <row r="3670" spans="1:14" hidden="1" x14ac:dyDescent="0.35">
      <c r="A3670" t="s">
        <v>84</v>
      </c>
      <c r="B3670" t="s">
        <v>117</v>
      </c>
      <c r="C3670" t="s">
        <v>13</v>
      </c>
      <c r="E3670" s="10">
        <f>IF(COUNTIF(cis_DPH!$B$2:$B$84,B3670)&gt;0,D3670*1.1,IF(COUNTIF(cis_DPH!$B$85:$B$171,B3670)&gt;0,D3670*1.2,"chyba"))</f>
        <v>0</v>
      </c>
      <c r="G3670" s="16" t="e">
        <f>_xlfn.XLOOKUP(Tabuľka9[[#This Row],[položka]],#REF!,#REF!)</f>
        <v>#REF!</v>
      </c>
      <c r="I3670" s="15">
        <f>Tabuľka9[[#This Row],[Aktuálna cena v RZ s DPH]]*Tabuľka9[[#This Row],[Priemerný odber za mesiac]]</f>
        <v>0</v>
      </c>
      <c r="K3670" s="17" t="e">
        <f>Tabuľka9[[#This Row],[Cena za MJ s DPH]]*Tabuľka9[[#This Row],[Predpokladaný odber počas 6 mesiacov]]</f>
        <v>#REF!</v>
      </c>
      <c r="L3670" s="1">
        <v>35653663</v>
      </c>
      <c r="M3670" t="e">
        <f>_xlfn.XLOOKUP(Tabuľka9[[#This Row],[IČO]],#REF!,#REF!)</f>
        <v>#REF!</v>
      </c>
      <c r="N3670" t="e">
        <f>_xlfn.XLOOKUP(Tabuľka9[[#This Row],[IČO]],#REF!,#REF!)</f>
        <v>#REF!</v>
      </c>
    </row>
    <row r="3671" spans="1:14" hidden="1" x14ac:dyDescent="0.35">
      <c r="A3671" t="s">
        <v>84</v>
      </c>
      <c r="B3671" t="s">
        <v>118</v>
      </c>
      <c r="C3671" t="s">
        <v>13</v>
      </c>
      <c r="D3671" s="9">
        <v>8.9</v>
      </c>
      <c r="E3671" s="10">
        <f>IF(COUNTIF(cis_DPH!$B$2:$B$84,B3671)&gt;0,D3671*1.1,IF(COUNTIF(cis_DPH!$B$85:$B$171,B3671)&gt;0,D3671*1.2,"chyba"))</f>
        <v>9.7900000000000009</v>
      </c>
      <c r="G3671" s="16" t="e">
        <f>_xlfn.XLOOKUP(Tabuľka9[[#This Row],[položka]],#REF!,#REF!)</f>
        <v>#REF!</v>
      </c>
      <c r="H3671">
        <v>14</v>
      </c>
      <c r="I3671" s="15">
        <f>Tabuľka9[[#This Row],[Aktuálna cena v RZ s DPH]]*Tabuľka9[[#This Row],[Priemerný odber za mesiac]]</f>
        <v>137.06</v>
      </c>
      <c r="K3671" s="17" t="e">
        <f>Tabuľka9[[#This Row],[Cena za MJ s DPH]]*Tabuľka9[[#This Row],[Predpokladaný odber počas 6 mesiacov]]</f>
        <v>#REF!</v>
      </c>
      <c r="L3671" s="1">
        <v>35653663</v>
      </c>
      <c r="M3671" t="e">
        <f>_xlfn.XLOOKUP(Tabuľka9[[#This Row],[IČO]],#REF!,#REF!)</f>
        <v>#REF!</v>
      </c>
      <c r="N3671" t="e">
        <f>_xlfn.XLOOKUP(Tabuľka9[[#This Row],[IČO]],#REF!,#REF!)</f>
        <v>#REF!</v>
      </c>
    </row>
    <row r="3672" spans="1:14" hidden="1" x14ac:dyDescent="0.35">
      <c r="A3672" t="s">
        <v>84</v>
      </c>
      <c r="B3672" t="s">
        <v>119</v>
      </c>
      <c r="C3672" t="s">
        <v>13</v>
      </c>
      <c r="E3672" s="10">
        <f>IF(COUNTIF(cis_DPH!$B$2:$B$84,B3672)&gt;0,D3672*1.1,IF(COUNTIF(cis_DPH!$B$85:$B$171,B3672)&gt;0,D3672*1.2,"chyba"))</f>
        <v>0</v>
      </c>
      <c r="G3672" s="16" t="e">
        <f>_xlfn.XLOOKUP(Tabuľka9[[#This Row],[položka]],#REF!,#REF!)</f>
        <v>#REF!</v>
      </c>
      <c r="I3672" s="15">
        <f>Tabuľka9[[#This Row],[Aktuálna cena v RZ s DPH]]*Tabuľka9[[#This Row],[Priemerný odber za mesiac]]</f>
        <v>0</v>
      </c>
      <c r="K3672" s="17" t="e">
        <f>Tabuľka9[[#This Row],[Cena za MJ s DPH]]*Tabuľka9[[#This Row],[Predpokladaný odber počas 6 mesiacov]]</f>
        <v>#REF!</v>
      </c>
      <c r="L3672" s="1">
        <v>35653663</v>
      </c>
      <c r="M3672" t="e">
        <f>_xlfn.XLOOKUP(Tabuľka9[[#This Row],[IČO]],#REF!,#REF!)</f>
        <v>#REF!</v>
      </c>
      <c r="N3672" t="e">
        <f>_xlfn.XLOOKUP(Tabuľka9[[#This Row],[IČO]],#REF!,#REF!)</f>
        <v>#REF!</v>
      </c>
    </row>
    <row r="3673" spans="1:14" hidden="1" x14ac:dyDescent="0.35">
      <c r="A3673" t="s">
        <v>84</v>
      </c>
      <c r="B3673" t="s">
        <v>120</v>
      </c>
      <c r="C3673" t="s">
        <v>13</v>
      </c>
      <c r="E3673" s="10">
        <f>IF(COUNTIF(cis_DPH!$B$2:$B$84,B3673)&gt;0,D3673*1.1,IF(COUNTIF(cis_DPH!$B$85:$B$171,B3673)&gt;0,D3673*1.2,"chyba"))</f>
        <v>0</v>
      </c>
      <c r="G3673" s="16" t="e">
        <f>_xlfn.XLOOKUP(Tabuľka9[[#This Row],[položka]],#REF!,#REF!)</f>
        <v>#REF!</v>
      </c>
      <c r="I3673" s="15">
        <f>Tabuľka9[[#This Row],[Aktuálna cena v RZ s DPH]]*Tabuľka9[[#This Row],[Priemerný odber za mesiac]]</f>
        <v>0</v>
      </c>
      <c r="K3673" s="17" t="e">
        <f>Tabuľka9[[#This Row],[Cena za MJ s DPH]]*Tabuľka9[[#This Row],[Predpokladaný odber počas 6 mesiacov]]</f>
        <v>#REF!</v>
      </c>
      <c r="L3673" s="1">
        <v>35653663</v>
      </c>
      <c r="M3673" t="e">
        <f>_xlfn.XLOOKUP(Tabuľka9[[#This Row],[IČO]],#REF!,#REF!)</f>
        <v>#REF!</v>
      </c>
      <c r="N3673" t="e">
        <f>_xlfn.XLOOKUP(Tabuľka9[[#This Row],[IČO]],#REF!,#REF!)</f>
        <v>#REF!</v>
      </c>
    </row>
    <row r="3674" spans="1:14" hidden="1" x14ac:dyDescent="0.35">
      <c r="A3674" t="s">
        <v>84</v>
      </c>
      <c r="B3674" t="s">
        <v>121</v>
      </c>
      <c r="C3674" t="s">
        <v>13</v>
      </c>
      <c r="E3674" s="10">
        <f>IF(COUNTIF(cis_DPH!$B$2:$B$84,B3674)&gt;0,D3674*1.1,IF(COUNTIF(cis_DPH!$B$85:$B$171,B3674)&gt;0,D3674*1.2,"chyba"))</f>
        <v>0</v>
      </c>
      <c r="G3674" s="16" t="e">
        <f>_xlfn.XLOOKUP(Tabuľka9[[#This Row],[položka]],#REF!,#REF!)</f>
        <v>#REF!</v>
      </c>
      <c r="I3674" s="15">
        <f>Tabuľka9[[#This Row],[Aktuálna cena v RZ s DPH]]*Tabuľka9[[#This Row],[Priemerný odber za mesiac]]</f>
        <v>0</v>
      </c>
      <c r="K3674" s="17" t="e">
        <f>Tabuľka9[[#This Row],[Cena za MJ s DPH]]*Tabuľka9[[#This Row],[Predpokladaný odber počas 6 mesiacov]]</f>
        <v>#REF!</v>
      </c>
      <c r="L3674" s="1">
        <v>35653663</v>
      </c>
      <c r="M3674" t="e">
        <f>_xlfn.XLOOKUP(Tabuľka9[[#This Row],[IČO]],#REF!,#REF!)</f>
        <v>#REF!</v>
      </c>
      <c r="N3674" t="e">
        <f>_xlfn.XLOOKUP(Tabuľka9[[#This Row],[IČO]],#REF!,#REF!)</f>
        <v>#REF!</v>
      </c>
    </row>
    <row r="3675" spans="1:14" hidden="1" x14ac:dyDescent="0.35">
      <c r="A3675" t="s">
        <v>84</v>
      </c>
      <c r="B3675" t="s">
        <v>122</v>
      </c>
      <c r="C3675" t="s">
        <v>13</v>
      </c>
      <c r="D3675" s="9">
        <v>8.6999999999999993</v>
      </c>
      <c r="E3675" s="10">
        <f>IF(COUNTIF(cis_DPH!$B$2:$B$84,B3675)&gt;0,D3675*1.1,IF(COUNTIF(cis_DPH!$B$85:$B$171,B3675)&gt;0,D3675*1.2,"chyba"))</f>
        <v>9.57</v>
      </c>
      <c r="G3675" s="16" t="e">
        <f>_xlfn.XLOOKUP(Tabuľka9[[#This Row],[položka]],#REF!,#REF!)</f>
        <v>#REF!</v>
      </c>
      <c r="H3675">
        <v>16</v>
      </c>
      <c r="I3675" s="15">
        <f>Tabuľka9[[#This Row],[Aktuálna cena v RZ s DPH]]*Tabuľka9[[#This Row],[Priemerný odber za mesiac]]</f>
        <v>153.12</v>
      </c>
      <c r="K3675" s="17" t="e">
        <f>Tabuľka9[[#This Row],[Cena za MJ s DPH]]*Tabuľka9[[#This Row],[Predpokladaný odber počas 6 mesiacov]]</f>
        <v>#REF!</v>
      </c>
      <c r="L3675" s="1">
        <v>35653663</v>
      </c>
      <c r="M3675" t="e">
        <f>_xlfn.XLOOKUP(Tabuľka9[[#This Row],[IČO]],#REF!,#REF!)</f>
        <v>#REF!</v>
      </c>
      <c r="N3675" t="e">
        <f>_xlfn.XLOOKUP(Tabuľka9[[#This Row],[IČO]],#REF!,#REF!)</f>
        <v>#REF!</v>
      </c>
    </row>
    <row r="3676" spans="1:14" hidden="1" x14ac:dyDescent="0.35">
      <c r="A3676" t="s">
        <v>84</v>
      </c>
      <c r="B3676" t="s">
        <v>123</v>
      </c>
      <c r="C3676" t="s">
        <v>13</v>
      </c>
      <c r="E3676" s="10">
        <f>IF(COUNTIF(cis_DPH!$B$2:$B$84,B3676)&gt;0,D3676*1.1,IF(COUNTIF(cis_DPH!$B$85:$B$171,B3676)&gt;0,D3676*1.2,"chyba"))</f>
        <v>0</v>
      </c>
      <c r="G3676" s="16" t="e">
        <f>_xlfn.XLOOKUP(Tabuľka9[[#This Row],[položka]],#REF!,#REF!)</f>
        <v>#REF!</v>
      </c>
      <c r="I3676" s="15">
        <f>Tabuľka9[[#This Row],[Aktuálna cena v RZ s DPH]]*Tabuľka9[[#This Row],[Priemerný odber za mesiac]]</f>
        <v>0</v>
      </c>
      <c r="K3676" s="17" t="e">
        <f>Tabuľka9[[#This Row],[Cena za MJ s DPH]]*Tabuľka9[[#This Row],[Predpokladaný odber počas 6 mesiacov]]</f>
        <v>#REF!</v>
      </c>
      <c r="L3676" s="1">
        <v>35653663</v>
      </c>
      <c r="M3676" t="e">
        <f>_xlfn.XLOOKUP(Tabuľka9[[#This Row],[IČO]],#REF!,#REF!)</f>
        <v>#REF!</v>
      </c>
      <c r="N3676" t="e">
        <f>_xlfn.XLOOKUP(Tabuľka9[[#This Row],[IČO]],#REF!,#REF!)</f>
        <v>#REF!</v>
      </c>
    </row>
    <row r="3677" spans="1:14" hidden="1" x14ac:dyDescent="0.35">
      <c r="A3677" t="s">
        <v>84</v>
      </c>
      <c r="B3677" t="s">
        <v>124</v>
      </c>
      <c r="C3677" t="s">
        <v>13</v>
      </c>
      <c r="E3677" s="10">
        <f>IF(COUNTIF(cis_DPH!$B$2:$B$84,B3677)&gt;0,D3677*1.1,IF(COUNTIF(cis_DPH!$B$85:$B$171,B3677)&gt;0,D3677*1.2,"chyba"))</f>
        <v>0</v>
      </c>
      <c r="G3677" s="16" t="e">
        <f>_xlfn.XLOOKUP(Tabuľka9[[#This Row],[položka]],#REF!,#REF!)</f>
        <v>#REF!</v>
      </c>
      <c r="I3677" s="15">
        <f>Tabuľka9[[#This Row],[Aktuálna cena v RZ s DPH]]*Tabuľka9[[#This Row],[Priemerný odber za mesiac]]</f>
        <v>0</v>
      </c>
      <c r="K3677" s="17" t="e">
        <f>Tabuľka9[[#This Row],[Cena za MJ s DPH]]*Tabuľka9[[#This Row],[Predpokladaný odber počas 6 mesiacov]]</f>
        <v>#REF!</v>
      </c>
      <c r="L3677" s="1">
        <v>35653663</v>
      </c>
      <c r="M3677" t="e">
        <f>_xlfn.XLOOKUP(Tabuľka9[[#This Row],[IČO]],#REF!,#REF!)</f>
        <v>#REF!</v>
      </c>
      <c r="N3677" t="e">
        <f>_xlfn.XLOOKUP(Tabuľka9[[#This Row],[IČO]],#REF!,#REF!)</f>
        <v>#REF!</v>
      </c>
    </row>
    <row r="3678" spans="1:14" hidden="1" x14ac:dyDescent="0.35">
      <c r="A3678" t="s">
        <v>125</v>
      </c>
      <c r="B3678" t="s">
        <v>126</v>
      </c>
      <c r="C3678" t="s">
        <v>13</v>
      </c>
      <c r="E3678" s="10">
        <f>IF(COUNTIF(cis_DPH!$B$2:$B$84,B3678)&gt;0,D3678*1.1,IF(COUNTIF(cis_DPH!$B$85:$B$171,B3678)&gt;0,D3678*1.2,"chyba"))</f>
        <v>0</v>
      </c>
      <c r="G3678" s="16" t="e">
        <f>_xlfn.XLOOKUP(Tabuľka9[[#This Row],[položka]],#REF!,#REF!)</f>
        <v>#REF!</v>
      </c>
      <c r="I3678" s="15">
        <f>Tabuľka9[[#This Row],[Aktuálna cena v RZ s DPH]]*Tabuľka9[[#This Row],[Priemerný odber za mesiac]]</f>
        <v>0</v>
      </c>
      <c r="K3678" s="17" t="e">
        <f>Tabuľka9[[#This Row],[Cena za MJ s DPH]]*Tabuľka9[[#This Row],[Predpokladaný odber počas 6 mesiacov]]</f>
        <v>#REF!</v>
      </c>
      <c r="L3678" s="1">
        <v>35653663</v>
      </c>
      <c r="M3678" t="e">
        <f>_xlfn.XLOOKUP(Tabuľka9[[#This Row],[IČO]],#REF!,#REF!)</f>
        <v>#REF!</v>
      </c>
      <c r="N3678" t="e">
        <f>_xlfn.XLOOKUP(Tabuľka9[[#This Row],[IČO]],#REF!,#REF!)</f>
        <v>#REF!</v>
      </c>
    </row>
    <row r="3679" spans="1:14" hidden="1" x14ac:dyDescent="0.35">
      <c r="A3679" t="s">
        <v>125</v>
      </c>
      <c r="B3679" t="s">
        <v>127</v>
      </c>
      <c r="C3679" t="s">
        <v>13</v>
      </c>
      <c r="D3679" s="9">
        <v>2.85</v>
      </c>
      <c r="E3679" s="10">
        <f>IF(COUNTIF(cis_DPH!$B$2:$B$84,B3679)&gt;0,D3679*1.1,IF(COUNTIF(cis_DPH!$B$85:$B$171,B3679)&gt;0,D3679*1.2,"chyba"))</f>
        <v>3.42</v>
      </c>
      <c r="G3679" s="16" t="e">
        <f>_xlfn.XLOOKUP(Tabuľka9[[#This Row],[položka]],#REF!,#REF!)</f>
        <v>#REF!</v>
      </c>
      <c r="H3679">
        <v>12</v>
      </c>
      <c r="I3679" s="15">
        <f>Tabuľka9[[#This Row],[Aktuálna cena v RZ s DPH]]*Tabuľka9[[#This Row],[Priemerný odber za mesiac]]</f>
        <v>41.04</v>
      </c>
      <c r="K3679" s="17" t="e">
        <f>Tabuľka9[[#This Row],[Cena za MJ s DPH]]*Tabuľka9[[#This Row],[Predpokladaný odber počas 6 mesiacov]]</f>
        <v>#REF!</v>
      </c>
      <c r="L3679" s="1">
        <v>35653663</v>
      </c>
      <c r="M3679" t="e">
        <f>_xlfn.XLOOKUP(Tabuľka9[[#This Row],[IČO]],#REF!,#REF!)</f>
        <v>#REF!</v>
      </c>
      <c r="N3679" t="e">
        <f>_xlfn.XLOOKUP(Tabuľka9[[#This Row],[IČO]],#REF!,#REF!)</f>
        <v>#REF!</v>
      </c>
    </row>
    <row r="3680" spans="1:14" hidden="1" x14ac:dyDescent="0.35">
      <c r="A3680" t="s">
        <v>125</v>
      </c>
      <c r="B3680" t="s">
        <v>128</v>
      </c>
      <c r="C3680" t="s">
        <v>13</v>
      </c>
      <c r="E3680" s="10">
        <f>IF(COUNTIF(cis_DPH!$B$2:$B$84,B3680)&gt;0,D3680*1.1,IF(COUNTIF(cis_DPH!$B$85:$B$171,B3680)&gt;0,D3680*1.2,"chyba"))</f>
        <v>0</v>
      </c>
      <c r="G3680" s="16" t="e">
        <f>_xlfn.XLOOKUP(Tabuľka9[[#This Row],[položka]],#REF!,#REF!)</f>
        <v>#REF!</v>
      </c>
      <c r="I3680" s="15">
        <f>Tabuľka9[[#This Row],[Aktuálna cena v RZ s DPH]]*Tabuľka9[[#This Row],[Priemerný odber za mesiac]]</f>
        <v>0</v>
      </c>
      <c r="K3680" s="17" t="e">
        <f>Tabuľka9[[#This Row],[Cena za MJ s DPH]]*Tabuľka9[[#This Row],[Predpokladaný odber počas 6 mesiacov]]</f>
        <v>#REF!</v>
      </c>
      <c r="L3680" s="1">
        <v>35653663</v>
      </c>
      <c r="M3680" t="e">
        <f>_xlfn.XLOOKUP(Tabuľka9[[#This Row],[IČO]],#REF!,#REF!)</f>
        <v>#REF!</v>
      </c>
      <c r="N3680" t="e">
        <f>_xlfn.XLOOKUP(Tabuľka9[[#This Row],[IČO]],#REF!,#REF!)</f>
        <v>#REF!</v>
      </c>
    </row>
    <row r="3681" spans="1:14" hidden="1" x14ac:dyDescent="0.35">
      <c r="A3681" t="s">
        <v>125</v>
      </c>
      <c r="B3681" t="s">
        <v>129</v>
      </c>
      <c r="C3681" t="s">
        <v>13</v>
      </c>
      <c r="D3681" s="9">
        <v>2.35</v>
      </c>
      <c r="E3681" s="10">
        <f>IF(COUNTIF(cis_DPH!$B$2:$B$84,B3681)&gt;0,D3681*1.1,IF(COUNTIF(cis_DPH!$B$85:$B$171,B3681)&gt;0,D3681*1.2,"chyba"))</f>
        <v>2.82</v>
      </c>
      <c r="G3681" s="16" t="e">
        <f>_xlfn.XLOOKUP(Tabuľka9[[#This Row],[položka]],#REF!,#REF!)</f>
        <v>#REF!</v>
      </c>
      <c r="H3681">
        <v>4</v>
      </c>
      <c r="I3681" s="15">
        <f>Tabuľka9[[#This Row],[Aktuálna cena v RZ s DPH]]*Tabuľka9[[#This Row],[Priemerný odber za mesiac]]</f>
        <v>11.28</v>
      </c>
      <c r="K3681" s="17" t="e">
        <f>Tabuľka9[[#This Row],[Cena za MJ s DPH]]*Tabuľka9[[#This Row],[Predpokladaný odber počas 6 mesiacov]]</f>
        <v>#REF!</v>
      </c>
      <c r="L3681" s="1">
        <v>35653663</v>
      </c>
      <c r="M3681" t="e">
        <f>_xlfn.XLOOKUP(Tabuľka9[[#This Row],[IČO]],#REF!,#REF!)</f>
        <v>#REF!</v>
      </c>
      <c r="N3681" t="e">
        <f>_xlfn.XLOOKUP(Tabuľka9[[#This Row],[IČO]],#REF!,#REF!)</f>
        <v>#REF!</v>
      </c>
    </row>
    <row r="3682" spans="1:14" hidden="1" x14ac:dyDescent="0.35">
      <c r="A3682" t="s">
        <v>125</v>
      </c>
      <c r="B3682" t="s">
        <v>130</v>
      </c>
      <c r="C3682" t="s">
        <v>13</v>
      </c>
      <c r="E3682" s="10">
        <f>IF(COUNTIF(cis_DPH!$B$2:$B$84,B3682)&gt;0,D3682*1.1,IF(COUNTIF(cis_DPH!$B$85:$B$171,B3682)&gt;0,D3682*1.2,"chyba"))</f>
        <v>0</v>
      </c>
      <c r="G3682" s="16" t="e">
        <f>_xlfn.XLOOKUP(Tabuľka9[[#This Row],[položka]],#REF!,#REF!)</f>
        <v>#REF!</v>
      </c>
      <c r="I3682" s="15">
        <f>Tabuľka9[[#This Row],[Aktuálna cena v RZ s DPH]]*Tabuľka9[[#This Row],[Priemerný odber za mesiac]]</f>
        <v>0</v>
      </c>
      <c r="K3682" s="17" t="e">
        <f>Tabuľka9[[#This Row],[Cena za MJ s DPH]]*Tabuľka9[[#This Row],[Predpokladaný odber počas 6 mesiacov]]</f>
        <v>#REF!</v>
      </c>
      <c r="L3682" s="1">
        <v>35653663</v>
      </c>
      <c r="M3682" t="e">
        <f>_xlfn.XLOOKUP(Tabuľka9[[#This Row],[IČO]],#REF!,#REF!)</f>
        <v>#REF!</v>
      </c>
      <c r="N3682" t="e">
        <f>_xlfn.XLOOKUP(Tabuľka9[[#This Row],[IČO]],#REF!,#REF!)</f>
        <v>#REF!</v>
      </c>
    </row>
    <row r="3683" spans="1:14" hidden="1" x14ac:dyDescent="0.35">
      <c r="A3683" t="s">
        <v>125</v>
      </c>
      <c r="B3683" t="s">
        <v>131</v>
      </c>
      <c r="C3683" t="s">
        <v>13</v>
      </c>
      <c r="E3683" s="10">
        <f>IF(COUNTIF(cis_DPH!$B$2:$B$84,B3683)&gt;0,D3683*1.1,IF(COUNTIF(cis_DPH!$B$85:$B$171,B3683)&gt;0,D3683*1.2,"chyba"))</f>
        <v>0</v>
      </c>
      <c r="G3683" s="16" t="e">
        <f>_xlfn.XLOOKUP(Tabuľka9[[#This Row],[položka]],#REF!,#REF!)</f>
        <v>#REF!</v>
      </c>
      <c r="I3683" s="15">
        <f>Tabuľka9[[#This Row],[Aktuálna cena v RZ s DPH]]*Tabuľka9[[#This Row],[Priemerný odber za mesiac]]</f>
        <v>0</v>
      </c>
      <c r="K3683" s="17" t="e">
        <f>Tabuľka9[[#This Row],[Cena za MJ s DPH]]*Tabuľka9[[#This Row],[Predpokladaný odber počas 6 mesiacov]]</f>
        <v>#REF!</v>
      </c>
      <c r="L3683" s="1">
        <v>35653663</v>
      </c>
      <c r="M3683" t="e">
        <f>_xlfn.XLOOKUP(Tabuľka9[[#This Row],[IČO]],#REF!,#REF!)</f>
        <v>#REF!</v>
      </c>
      <c r="N3683" t="e">
        <f>_xlfn.XLOOKUP(Tabuľka9[[#This Row],[IČO]],#REF!,#REF!)</f>
        <v>#REF!</v>
      </c>
    </row>
    <row r="3684" spans="1:14" hidden="1" x14ac:dyDescent="0.35">
      <c r="A3684" t="s">
        <v>125</v>
      </c>
      <c r="B3684" t="s">
        <v>132</v>
      </c>
      <c r="C3684" t="s">
        <v>13</v>
      </c>
      <c r="D3684" s="9">
        <v>3.13</v>
      </c>
      <c r="E3684" s="10">
        <f>IF(COUNTIF(cis_DPH!$B$2:$B$84,B3684)&gt;0,D3684*1.1,IF(COUNTIF(cis_DPH!$B$85:$B$171,B3684)&gt;0,D3684*1.2,"chyba"))</f>
        <v>3.7559999999999998</v>
      </c>
      <c r="G3684" s="16" t="e">
        <f>_xlfn.XLOOKUP(Tabuľka9[[#This Row],[položka]],#REF!,#REF!)</f>
        <v>#REF!</v>
      </c>
      <c r="H3684">
        <v>2</v>
      </c>
      <c r="I3684" s="15">
        <f>Tabuľka9[[#This Row],[Aktuálna cena v RZ s DPH]]*Tabuľka9[[#This Row],[Priemerný odber za mesiac]]</f>
        <v>7.5119999999999996</v>
      </c>
      <c r="K3684" s="17" t="e">
        <f>Tabuľka9[[#This Row],[Cena za MJ s DPH]]*Tabuľka9[[#This Row],[Predpokladaný odber počas 6 mesiacov]]</f>
        <v>#REF!</v>
      </c>
      <c r="L3684" s="1">
        <v>35653663</v>
      </c>
      <c r="M3684" t="e">
        <f>_xlfn.XLOOKUP(Tabuľka9[[#This Row],[IČO]],#REF!,#REF!)</f>
        <v>#REF!</v>
      </c>
      <c r="N3684" t="e">
        <f>_xlfn.XLOOKUP(Tabuľka9[[#This Row],[IČO]],#REF!,#REF!)</f>
        <v>#REF!</v>
      </c>
    </row>
    <row r="3685" spans="1:14" hidden="1" x14ac:dyDescent="0.35">
      <c r="A3685" t="s">
        <v>125</v>
      </c>
      <c r="B3685" t="s">
        <v>133</v>
      </c>
      <c r="C3685" t="s">
        <v>13</v>
      </c>
      <c r="D3685" s="9">
        <v>4.2</v>
      </c>
      <c r="E3685" s="10">
        <f>IF(COUNTIF(cis_DPH!$B$2:$B$84,B3685)&gt;0,D3685*1.1,IF(COUNTIF(cis_DPH!$B$85:$B$171,B3685)&gt;0,D3685*1.2,"chyba"))</f>
        <v>5.04</v>
      </c>
      <c r="G3685" s="16" t="e">
        <f>_xlfn.XLOOKUP(Tabuľka9[[#This Row],[položka]],#REF!,#REF!)</f>
        <v>#REF!</v>
      </c>
      <c r="H3685">
        <v>3</v>
      </c>
      <c r="I3685" s="15">
        <f>Tabuľka9[[#This Row],[Aktuálna cena v RZ s DPH]]*Tabuľka9[[#This Row],[Priemerný odber za mesiac]]</f>
        <v>15.120000000000001</v>
      </c>
      <c r="K3685" s="17" t="e">
        <f>Tabuľka9[[#This Row],[Cena za MJ s DPH]]*Tabuľka9[[#This Row],[Predpokladaný odber počas 6 mesiacov]]</f>
        <v>#REF!</v>
      </c>
      <c r="L3685" s="1">
        <v>35653663</v>
      </c>
      <c r="M3685" t="e">
        <f>_xlfn.XLOOKUP(Tabuľka9[[#This Row],[IČO]],#REF!,#REF!)</f>
        <v>#REF!</v>
      </c>
      <c r="N3685" t="e">
        <f>_xlfn.XLOOKUP(Tabuľka9[[#This Row],[IČO]],#REF!,#REF!)</f>
        <v>#REF!</v>
      </c>
    </row>
    <row r="3686" spans="1:14" hidden="1" x14ac:dyDescent="0.35">
      <c r="A3686" t="s">
        <v>125</v>
      </c>
      <c r="B3686" t="s">
        <v>134</v>
      </c>
      <c r="C3686" t="s">
        <v>13</v>
      </c>
      <c r="E3686" s="10">
        <f>IF(COUNTIF(cis_DPH!$B$2:$B$84,B3686)&gt;0,D3686*1.1,IF(COUNTIF(cis_DPH!$B$85:$B$171,B3686)&gt;0,D3686*1.2,"chyba"))</f>
        <v>0</v>
      </c>
      <c r="G3686" s="16" t="e">
        <f>_xlfn.XLOOKUP(Tabuľka9[[#This Row],[položka]],#REF!,#REF!)</f>
        <v>#REF!</v>
      </c>
      <c r="I3686" s="15">
        <f>Tabuľka9[[#This Row],[Aktuálna cena v RZ s DPH]]*Tabuľka9[[#This Row],[Priemerný odber za mesiac]]</f>
        <v>0</v>
      </c>
      <c r="K3686" s="17" t="e">
        <f>Tabuľka9[[#This Row],[Cena za MJ s DPH]]*Tabuľka9[[#This Row],[Predpokladaný odber počas 6 mesiacov]]</f>
        <v>#REF!</v>
      </c>
      <c r="L3686" s="1">
        <v>35653663</v>
      </c>
      <c r="M3686" t="e">
        <f>_xlfn.XLOOKUP(Tabuľka9[[#This Row],[IČO]],#REF!,#REF!)</f>
        <v>#REF!</v>
      </c>
      <c r="N3686" t="e">
        <f>_xlfn.XLOOKUP(Tabuľka9[[#This Row],[IČO]],#REF!,#REF!)</f>
        <v>#REF!</v>
      </c>
    </row>
    <row r="3687" spans="1:14" hidden="1" x14ac:dyDescent="0.35">
      <c r="A3687" t="s">
        <v>125</v>
      </c>
      <c r="B3687" t="s">
        <v>135</v>
      </c>
      <c r="C3687" t="s">
        <v>13</v>
      </c>
      <c r="E3687" s="10">
        <f>IF(COUNTIF(cis_DPH!$B$2:$B$84,B3687)&gt;0,D3687*1.1,IF(COUNTIF(cis_DPH!$B$85:$B$171,B3687)&gt;0,D3687*1.2,"chyba"))</f>
        <v>0</v>
      </c>
      <c r="G3687" s="16" t="e">
        <f>_xlfn.XLOOKUP(Tabuľka9[[#This Row],[položka]],#REF!,#REF!)</f>
        <v>#REF!</v>
      </c>
      <c r="I3687" s="15">
        <f>Tabuľka9[[#This Row],[Aktuálna cena v RZ s DPH]]*Tabuľka9[[#This Row],[Priemerný odber za mesiac]]</f>
        <v>0</v>
      </c>
      <c r="K3687" s="17" t="e">
        <f>Tabuľka9[[#This Row],[Cena za MJ s DPH]]*Tabuľka9[[#This Row],[Predpokladaný odber počas 6 mesiacov]]</f>
        <v>#REF!</v>
      </c>
      <c r="L3687" s="1">
        <v>35653663</v>
      </c>
      <c r="M3687" t="e">
        <f>_xlfn.XLOOKUP(Tabuľka9[[#This Row],[IČO]],#REF!,#REF!)</f>
        <v>#REF!</v>
      </c>
      <c r="N3687" t="e">
        <f>_xlfn.XLOOKUP(Tabuľka9[[#This Row],[IČO]],#REF!,#REF!)</f>
        <v>#REF!</v>
      </c>
    </row>
    <row r="3688" spans="1:14" hidden="1" x14ac:dyDescent="0.35">
      <c r="A3688" t="s">
        <v>125</v>
      </c>
      <c r="B3688" t="s">
        <v>136</v>
      </c>
      <c r="C3688" t="s">
        <v>13</v>
      </c>
      <c r="D3688" s="9">
        <v>3.9</v>
      </c>
      <c r="E3688" s="10">
        <f>IF(COUNTIF(cis_DPH!$B$2:$B$84,B3688)&gt;0,D3688*1.1,IF(COUNTIF(cis_DPH!$B$85:$B$171,B3688)&gt;0,D3688*1.2,"chyba"))</f>
        <v>4.68</v>
      </c>
      <c r="G3688" s="16" t="e">
        <f>_xlfn.XLOOKUP(Tabuľka9[[#This Row],[položka]],#REF!,#REF!)</f>
        <v>#REF!</v>
      </c>
      <c r="H3688">
        <v>2</v>
      </c>
      <c r="I3688" s="15">
        <f>Tabuľka9[[#This Row],[Aktuálna cena v RZ s DPH]]*Tabuľka9[[#This Row],[Priemerný odber za mesiac]]</f>
        <v>9.36</v>
      </c>
      <c r="K3688" s="17" t="e">
        <f>Tabuľka9[[#This Row],[Cena za MJ s DPH]]*Tabuľka9[[#This Row],[Predpokladaný odber počas 6 mesiacov]]</f>
        <v>#REF!</v>
      </c>
      <c r="L3688" s="1">
        <v>35653663</v>
      </c>
      <c r="M3688" t="e">
        <f>_xlfn.XLOOKUP(Tabuľka9[[#This Row],[IČO]],#REF!,#REF!)</f>
        <v>#REF!</v>
      </c>
      <c r="N3688" t="e">
        <f>_xlfn.XLOOKUP(Tabuľka9[[#This Row],[IČO]],#REF!,#REF!)</f>
        <v>#REF!</v>
      </c>
    </row>
    <row r="3689" spans="1:14" hidden="1" x14ac:dyDescent="0.35">
      <c r="A3689" t="s">
        <v>125</v>
      </c>
      <c r="B3689" t="s">
        <v>137</v>
      </c>
      <c r="C3689" t="s">
        <v>13</v>
      </c>
      <c r="E3689" s="10">
        <f>IF(COUNTIF(cis_DPH!$B$2:$B$84,B3689)&gt;0,D3689*1.1,IF(COUNTIF(cis_DPH!$B$85:$B$171,B3689)&gt;0,D3689*1.2,"chyba"))</f>
        <v>0</v>
      </c>
      <c r="G3689" s="16" t="e">
        <f>_xlfn.XLOOKUP(Tabuľka9[[#This Row],[položka]],#REF!,#REF!)</f>
        <v>#REF!</v>
      </c>
      <c r="I3689" s="15">
        <f>Tabuľka9[[#This Row],[Aktuálna cena v RZ s DPH]]*Tabuľka9[[#This Row],[Priemerný odber za mesiac]]</f>
        <v>0</v>
      </c>
      <c r="K3689" s="17" t="e">
        <f>Tabuľka9[[#This Row],[Cena za MJ s DPH]]*Tabuľka9[[#This Row],[Predpokladaný odber počas 6 mesiacov]]</f>
        <v>#REF!</v>
      </c>
      <c r="L3689" s="1">
        <v>35653663</v>
      </c>
      <c r="M3689" t="e">
        <f>_xlfn.XLOOKUP(Tabuľka9[[#This Row],[IČO]],#REF!,#REF!)</f>
        <v>#REF!</v>
      </c>
      <c r="N3689" t="e">
        <f>_xlfn.XLOOKUP(Tabuľka9[[#This Row],[IČO]],#REF!,#REF!)</f>
        <v>#REF!</v>
      </c>
    </row>
    <row r="3690" spans="1:14" hidden="1" x14ac:dyDescent="0.35">
      <c r="A3690" t="s">
        <v>125</v>
      </c>
      <c r="B3690" t="s">
        <v>138</v>
      </c>
      <c r="C3690" t="s">
        <v>13</v>
      </c>
      <c r="E3690" s="10">
        <f>IF(COUNTIF(cis_DPH!$B$2:$B$84,B3690)&gt;0,D3690*1.1,IF(COUNTIF(cis_DPH!$B$85:$B$171,B3690)&gt;0,D3690*1.2,"chyba"))</f>
        <v>0</v>
      </c>
      <c r="G3690" s="16" t="e">
        <f>_xlfn.XLOOKUP(Tabuľka9[[#This Row],[položka]],#REF!,#REF!)</f>
        <v>#REF!</v>
      </c>
      <c r="I3690" s="15">
        <f>Tabuľka9[[#This Row],[Aktuálna cena v RZ s DPH]]*Tabuľka9[[#This Row],[Priemerný odber za mesiac]]</f>
        <v>0</v>
      </c>
      <c r="K3690" s="17" t="e">
        <f>Tabuľka9[[#This Row],[Cena za MJ s DPH]]*Tabuľka9[[#This Row],[Predpokladaný odber počas 6 mesiacov]]</f>
        <v>#REF!</v>
      </c>
      <c r="L3690" s="1">
        <v>35653663</v>
      </c>
      <c r="M3690" t="e">
        <f>_xlfn.XLOOKUP(Tabuľka9[[#This Row],[IČO]],#REF!,#REF!)</f>
        <v>#REF!</v>
      </c>
      <c r="N3690" t="e">
        <f>_xlfn.XLOOKUP(Tabuľka9[[#This Row],[IČO]],#REF!,#REF!)</f>
        <v>#REF!</v>
      </c>
    </row>
    <row r="3691" spans="1:14" hidden="1" x14ac:dyDescent="0.35">
      <c r="A3691" t="s">
        <v>125</v>
      </c>
      <c r="B3691" t="s">
        <v>139</v>
      </c>
      <c r="C3691" t="s">
        <v>13</v>
      </c>
      <c r="E3691" s="10">
        <f>IF(COUNTIF(cis_DPH!$B$2:$B$84,B3691)&gt;0,D3691*1.1,IF(COUNTIF(cis_DPH!$B$85:$B$171,B3691)&gt;0,D3691*1.2,"chyba"))</f>
        <v>0</v>
      </c>
      <c r="G3691" s="16" t="e">
        <f>_xlfn.XLOOKUP(Tabuľka9[[#This Row],[položka]],#REF!,#REF!)</f>
        <v>#REF!</v>
      </c>
      <c r="I3691" s="15">
        <f>Tabuľka9[[#This Row],[Aktuálna cena v RZ s DPH]]*Tabuľka9[[#This Row],[Priemerný odber za mesiac]]</f>
        <v>0</v>
      </c>
      <c r="K3691" s="17" t="e">
        <f>Tabuľka9[[#This Row],[Cena za MJ s DPH]]*Tabuľka9[[#This Row],[Predpokladaný odber počas 6 mesiacov]]</f>
        <v>#REF!</v>
      </c>
      <c r="L3691" s="1">
        <v>35653663</v>
      </c>
      <c r="M3691" t="e">
        <f>_xlfn.XLOOKUP(Tabuľka9[[#This Row],[IČO]],#REF!,#REF!)</f>
        <v>#REF!</v>
      </c>
      <c r="N3691" t="e">
        <f>_xlfn.XLOOKUP(Tabuľka9[[#This Row],[IČO]],#REF!,#REF!)</f>
        <v>#REF!</v>
      </c>
    </row>
    <row r="3692" spans="1:14" hidden="1" x14ac:dyDescent="0.35">
      <c r="A3692" t="s">
        <v>125</v>
      </c>
      <c r="B3692" t="s">
        <v>140</v>
      </c>
      <c r="C3692" t="s">
        <v>13</v>
      </c>
      <c r="E3692" s="10">
        <f>IF(COUNTIF(cis_DPH!$B$2:$B$84,B3692)&gt;0,D3692*1.1,IF(COUNTIF(cis_DPH!$B$85:$B$171,B3692)&gt;0,D3692*1.2,"chyba"))</f>
        <v>0</v>
      </c>
      <c r="G3692" s="16" t="e">
        <f>_xlfn.XLOOKUP(Tabuľka9[[#This Row],[položka]],#REF!,#REF!)</f>
        <v>#REF!</v>
      </c>
      <c r="I3692" s="15">
        <f>Tabuľka9[[#This Row],[Aktuálna cena v RZ s DPH]]*Tabuľka9[[#This Row],[Priemerný odber za mesiac]]</f>
        <v>0</v>
      </c>
      <c r="K3692" s="17" t="e">
        <f>Tabuľka9[[#This Row],[Cena za MJ s DPH]]*Tabuľka9[[#This Row],[Predpokladaný odber počas 6 mesiacov]]</f>
        <v>#REF!</v>
      </c>
      <c r="L3692" s="1">
        <v>35653663</v>
      </c>
      <c r="M3692" t="e">
        <f>_xlfn.XLOOKUP(Tabuľka9[[#This Row],[IČO]],#REF!,#REF!)</f>
        <v>#REF!</v>
      </c>
      <c r="N3692" t="e">
        <f>_xlfn.XLOOKUP(Tabuľka9[[#This Row],[IČO]],#REF!,#REF!)</f>
        <v>#REF!</v>
      </c>
    </row>
    <row r="3693" spans="1:14" hidden="1" x14ac:dyDescent="0.35">
      <c r="A3693" t="s">
        <v>125</v>
      </c>
      <c r="B3693" t="s">
        <v>141</v>
      </c>
      <c r="C3693" t="s">
        <v>13</v>
      </c>
      <c r="E3693" s="10">
        <f>IF(COUNTIF(cis_DPH!$B$2:$B$84,B3693)&gt;0,D3693*1.1,IF(COUNTIF(cis_DPH!$B$85:$B$171,B3693)&gt;0,D3693*1.2,"chyba"))</f>
        <v>0</v>
      </c>
      <c r="G3693" s="16" t="e">
        <f>_xlfn.XLOOKUP(Tabuľka9[[#This Row],[položka]],#REF!,#REF!)</f>
        <v>#REF!</v>
      </c>
      <c r="I3693" s="15">
        <f>Tabuľka9[[#This Row],[Aktuálna cena v RZ s DPH]]*Tabuľka9[[#This Row],[Priemerný odber za mesiac]]</f>
        <v>0</v>
      </c>
      <c r="K3693" s="17" t="e">
        <f>Tabuľka9[[#This Row],[Cena za MJ s DPH]]*Tabuľka9[[#This Row],[Predpokladaný odber počas 6 mesiacov]]</f>
        <v>#REF!</v>
      </c>
      <c r="L3693" s="1">
        <v>35653663</v>
      </c>
      <c r="M3693" t="e">
        <f>_xlfn.XLOOKUP(Tabuľka9[[#This Row],[IČO]],#REF!,#REF!)</f>
        <v>#REF!</v>
      </c>
      <c r="N3693" t="e">
        <f>_xlfn.XLOOKUP(Tabuľka9[[#This Row],[IČO]],#REF!,#REF!)</f>
        <v>#REF!</v>
      </c>
    </row>
    <row r="3694" spans="1:14" hidden="1" x14ac:dyDescent="0.35">
      <c r="A3694" t="s">
        <v>125</v>
      </c>
      <c r="B3694" t="s">
        <v>142</v>
      </c>
      <c r="C3694" t="s">
        <v>13</v>
      </c>
      <c r="E3694" s="10">
        <f>IF(COUNTIF(cis_DPH!$B$2:$B$84,B3694)&gt;0,D3694*1.1,IF(COUNTIF(cis_DPH!$B$85:$B$171,B3694)&gt;0,D3694*1.2,"chyba"))</f>
        <v>0</v>
      </c>
      <c r="G3694" s="16" t="e">
        <f>_xlfn.XLOOKUP(Tabuľka9[[#This Row],[položka]],#REF!,#REF!)</f>
        <v>#REF!</v>
      </c>
      <c r="I3694" s="15">
        <f>Tabuľka9[[#This Row],[Aktuálna cena v RZ s DPH]]*Tabuľka9[[#This Row],[Priemerný odber za mesiac]]</f>
        <v>0</v>
      </c>
      <c r="K3694" s="17" t="e">
        <f>Tabuľka9[[#This Row],[Cena za MJ s DPH]]*Tabuľka9[[#This Row],[Predpokladaný odber počas 6 mesiacov]]</f>
        <v>#REF!</v>
      </c>
      <c r="L3694" s="1">
        <v>35653663</v>
      </c>
      <c r="M3694" t="e">
        <f>_xlfn.XLOOKUP(Tabuľka9[[#This Row],[IČO]],#REF!,#REF!)</f>
        <v>#REF!</v>
      </c>
      <c r="N3694" t="e">
        <f>_xlfn.XLOOKUP(Tabuľka9[[#This Row],[IČO]],#REF!,#REF!)</f>
        <v>#REF!</v>
      </c>
    </row>
    <row r="3695" spans="1:14" hidden="1" x14ac:dyDescent="0.35">
      <c r="A3695" t="s">
        <v>125</v>
      </c>
      <c r="B3695" t="s">
        <v>143</v>
      </c>
      <c r="C3695" t="s">
        <v>13</v>
      </c>
      <c r="E3695" s="10">
        <f>IF(COUNTIF(cis_DPH!$B$2:$B$84,B3695)&gt;0,D3695*1.1,IF(COUNTIF(cis_DPH!$B$85:$B$171,B3695)&gt;0,D3695*1.2,"chyba"))</f>
        <v>0</v>
      </c>
      <c r="G3695" s="16" t="e">
        <f>_xlfn.XLOOKUP(Tabuľka9[[#This Row],[položka]],#REF!,#REF!)</f>
        <v>#REF!</v>
      </c>
      <c r="I3695" s="15">
        <f>Tabuľka9[[#This Row],[Aktuálna cena v RZ s DPH]]*Tabuľka9[[#This Row],[Priemerný odber za mesiac]]</f>
        <v>0</v>
      </c>
      <c r="K3695" s="17" t="e">
        <f>Tabuľka9[[#This Row],[Cena za MJ s DPH]]*Tabuľka9[[#This Row],[Predpokladaný odber počas 6 mesiacov]]</f>
        <v>#REF!</v>
      </c>
      <c r="L3695" s="1">
        <v>35653663</v>
      </c>
      <c r="M3695" t="e">
        <f>_xlfn.XLOOKUP(Tabuľka9[[#This Row],[IČO]],#REF!,#REF!)</f>
        <v>#REF!</v>
      </c>
      <c r="N3695" t="e">
        <f>_xlfn.XLOOKUP(Tabuľka9[[#This Row],[IČO]],#REF!,#REF!)</f>
        <v>#REF!</v>
      </c>
    </row>
    <row r="3696" spans="1:14" hidden="1" x14ac:dyDescent="0.35">
      <c r="A3696" t="s">
        <v>125</v>
      </c>
      <c r="B3696" t="s">
        <v>144</v>
      </c>
      <c r="C3696" t="s">
        <v>13</v>
      </c>
      <c r="D3696" s="9">
        <v>3.92</v>
      </c>
      <c r="E3696" s="10">
        <f>IF(COUNTIF(cis_DPH!$B$2:$B$84,B3696)&gt;0,D3696*1.1,IF(COUNTIF(cis_DPH!$B$85:$B$171,B3696)&gt;0,D3696*1.2,"chyba"))</f>
        <v>4.7039999999999997</v>
      </c>
      <c r="G3696" s="16" t="e">
        <f>_xlfn.XLOOKUP(Tabuľka9[[#This Row],[položka]],#REF!,#REF!)</f>
        <v>#REF!</v>
      </c>
      <c r="H3696">
        <v>4</v>
      </c>
      <c r="I3696" s="15">
        <f>Tabuľka9[[#This Row],[Aktuálna cena v RZ s DPH]]*Tabuľka9[[#This Row],[Priemerný odber za mesiac]]</f>
        <v>18.815999999999999</v>
      </c>
      <c r="K3696" s="17" t="e">
        <f>Tabuľka9[[#This Row],[Cena za MJ s DPH]]*Tabuľka9[[#This Row],[Predpokladaný odber počas 6 mesiacov]]</f>
        <v>#REF!</v>
      </c>
      <c r="L3696" s="1">
        <v>35653663</v>
      </c>
      <c r="M3696" t="e">
        <f>_xlfn.XLOOKUP(Tabuľka9[[#This Row],[IČO]],#REF!,#REF!)</f>
        <v>#REF!</v>
      </c>
      <c r="N3696" t="e">
        <f>_xlfn.XLOOKUP(Tabuľka9[[#This Row],[IČO]],#REF!,#REF!)</f>
        <v>#REF!</v>
      </c>
    </row>
    <row r="3697" spans="1:14" hidden="1" x14ac:dyDescent="0.35">
      <c r="A3697" t="s">
        <v>125</v>
      </c>
      <c r="B3697" t="s">
        <v>145</v>
      </c>
      <c r="C3697" t="s">
        <v>13</v>
      </c>
      <c r="E3697" s="10">
        <f>IF(COUNTIF(cis_DPH!$B$2:$B$84,B3697)&gt;0,D3697*1.1,IF(COUNTIF(cis_DPH!$B$85:$B$171,B3697)&gt;0,D3697*1.2,"chyba"))</f>
        <v>0</v>
      </c>
      <c r="G3697" s="16" t="e">
        <f>_xlfn.XLOOKUP(Tabuľka9[[#This Row],[položka]],#REF!,#REF!)</f>
        <v>#REF!</v>
      </c>
      <c r="I3697" s="15">
        <f>Tabuľka9[[#This Row],[Aktuálna cena v RZ s DPH]]*Tabuľka9[[#This Row],[Priemerný odber za mesiac]]</f>
        <v>0</v>
      </c>
      <c r="K3697" s="17" t="e">
        <f>Tabuľka9[[#This Row],[Cena za MJ s DPH]]*Tabuľka9[[#This Row],[Predpokladaný odber počas 6 mesiacov]]</f>
        <v>#REF!</v>
      </c>
      <c r="L3697" s="1">
        <v>35653663</v>
      </c>
      <c r="M3697" t="e">
        <f>_xlfn.XLOOKUP(Tabuľka9[[#This Row],[IČO]],#REF!,#REF!)</f>
        <v>#REF!</v>
      </c>
      <c r="N3697" t="e">
        <f>_xlfn.XLOOKUP(Tabuľka9[[#This Row],[IČO]],#REF!,#REF!)</f>
        <v>#REF!</v>
      </c>
    </row>
    <row r="3698" spans="1:14" hidden="1" x14ac:dyDescent="0.35">
      <c r="A3698" t="s">
        <v>125</v>
      </c>
      <c r="B3698" t="s">
        <v>146</v>
      </c>
      <c r="C3698" t="s">
        <v>13</v>
      </c>
      <c r="E3698" s="10">
        <f>IF(COUNTIF(cis_DPH!$B$2:$B$84,B3698)&gt;0,D3698*1.1,IF(COUNTIF(cis_DPH!$B$85:$B$171,B3698)&gt;0,D3698*1.2,"chyba"))</f>
        <v>0</v>
      </c>
      <c r="G3698" s="16" t="e">
        <f>_xlfn.XLOOKUP(Tabuľka9[[#This Row],[položka]],#REF!,#REF!)</f>
        <v>#REF!</v>
      </c>
      <c r="I3698" s="15">
        <f>Tabuľka9[[#This Row],[Aktuálna cena v RZ s DPH]]*Tabuľka9[[#This Row],[Priemerný odber za mesiac]]</f>
        <v>0</v>
      </c>
      <c r="K3698" s="17" t="e">
        <f>Tabuľka9[[#This Row],[Cena za MJ s DPH]]*Tabuľka9[[#This Row],[Predpokladaný odber počas 6 mesiacov]]</f>
        <v>#REF!</v>
      </c>
      <c r="L3698" s="1">
        <v>35653663</v>
      </c>
      <c r="M3698" t="e">
        <f>_xlfn.XLOOKUP(Tabuľka9[[#This Row],[IČO]],#REF!,#REF!)</f>
        <v>#REF!</v>
      </c>
      <c r="N3698" t="e">
        <f>_xlfn.XLOOKUP(Tabuľka9[[#This Row],[IČO]],#REF!,#REF!)</f>
        <v>#REF!</v>
      </c>
    </row>
    <row r="3699" spans="1:14" hidden="1" x14ac:dyDescent="0.35">
      <c r="A3699" t="s">
        <v>125</v>
      </c>
      <c r="B3699" t="s">
        <v>147</v>
      </c>
      <c r="C3699" t="s">
        <v>13</v>
      </c>
      <c r="D3699" s="9">
        <v>2.82</v>
      </c>
      <c r="E3699" s="10">
        <f>IF(COUNTIF(cis_DPH!$B$2:$B$84,B3699)&gt;0,D3699*1.1,IF(COUNTIF(cis_DPH!$B$85:$B$171,B3699)&gt;0,D3699*1.2,"chyba"))</f>
        <v>3.3839999999999999</v>
      </c>
      <c r="G3699" s="16" t="e">
        <f>_xlfn.XLOOKUP(Tabuľka9[[#This Row],[položka]],#REF!,#REF!)</f>
        <v>#REF!</v>
      </c>
      <c r="H3699">
        <v>9</v>
      </c>
      <c r="I3699" s="15">
        <f>Tabuľka9[[#This Row],[Aktuálna cena v RZ s DPH]]*Tabuľka9[[#This Row],[Priemerný odber za mesiac]]</f>
        <v>30.456</v>
      </c>
      <c r="K3699" s="17" t="e">
        <f>Tabuľka9[[#This Row],[Cena za MJ s DPH]]*Tabuľka9[[#This Row],[Predpokladaný odber počas 6 mesiacov]]</f>
        <v>#REF!</v>
      </c>
      <c r="L3699" s="1">
        <v>35653663</v>
      </c>
      <c r="M3699" t="e">
        <f>_xlfn.XLOOKUP(Tabuľka9[[#This Row],[IČO]],#REF!,#REF!)</f>
        <v>#REF!</v>
      </c>
      <c r="N3699" t="e">
        <f>_xlfn.XLOOKUP(Tabuľka9[[#This Row],[IČO]],#REF!,#REF!)</f>
        <v>#REF!</v>
      </c>
    </row>
    <row r="3700" spans="1:14" hidden="1" x14ac:dyDescent="0.35">
      <c r="A3700" t="s">
        <v>125</v>
      </c>
      <c r="B3700" t="s">
        <v>148</v>
      </c>
      <c r="C3700" t="s">
        <v>13</v>
      </c>
      <c r="E3700" s="10">
        <f>IF(COUNTIF(cis_DPH!$B$2:$B$84,B3700)&gt;0,D3700*1.1,IF(COUNTIF(cis_DPH!$B$85:$B$171,B3700)&gt;0,D3700*1.2,"chyba"))</f>
        <v>0</v>
      </c>
      <c r="G3700" s="16" t="e">
        <f>_xlfn.XLOOKUP(Tabuľka9[[#This Row],[položka]],#REF!,#REF!)</f>
        <v>#REF!</v>
      </c>
      <c r="I3700" s="15">
        <f>Tabuľka9[[#This Row],[Aktuálna cena v RZ s DPH]]*Tabuľka9[[#This Row],[Priemerný odber za mesiac]]</f>
        <v>0</v>
      </c>
      <c r="K3700" s="17" t="e">
        <f>Tabuľka9[[#This Row],[Cena za MJ s DPH]]*Tabuľka9[[#This Row],[Predpokladaný odber počas 6 mesiacov]]</f>
        <v>#REF!</v>
      </c>
      <c r="L3700" s="1">
        <v>35653663</v>
      </c>
      <c r="M3700" t="e">
        <f>_xlfn.XLOOKUP(Tabuľka9[[#This Row],[IČO]],#REF!,#REF!)</f>
        <v>#REF!</v>
      </c>
      <c r="N3700" t="e">
        <f>_xlfn.XLOOKUP(Tabuľka9[[#This Row],[IČO]],#REF!,#REF!)</f>
        <v>#REF!</v>
      </c>
    </row>
    <row r="3701" spans="1:14" hidden="1" x14ac:dyDescent="0.35">
      <c r="A3701" t="s">
        <v>125</v>
      </c>
      <c r="B3701" t="s">
        <v>149</v>
      </c>
      <c r="C3701" t="s">
        <v>13</v>
      </c>
      <c r="E3701" s="10">
        <f>IF(COUNTIF(cis_DPH!$B$2:$B$84,B3701)&gt;0,D3701*1.1,IF(COUNTIF(cis_DPH!$B$85:$B$171,B3701)&gt;0,D3701*1.2,"chyba"))</f>
        <v>0</v>
      </c>
      <c r="G3701" s="16" t="e">
        <f>_xlfn.XLOOKUP(Tabuľka9[[#This Row],[položka]],#REF!,#REF!)</f>
        <v>#REF!</v>
      </c>
      <c r="I3701" s="15">
        <f>Tabuľka9[[#This Row],[Aktuálna cena v RZ s DPH]]*Tabuľka9[[#This Row],[Priemerný odber za mesiac]]</f>
        <v>0</v>
      </c>
      <c r="K3701" s="17" t="e">
        <f>Tabuľka9[[#This Row],[Cena za MJ s DPH]]*Tabuľka9[[#This Row],[Predpokladaný odber počas 6 mesiacov]]</f>
        <v>#REF!</v>
      </c>
      <c r="L3701" s="1">
        <v>35653663</v>
      </c>
      <c r="M3701" t="e">
        <f>_xlfn.XLOOKUP(Tabuľka9[[#This Row],[IČO]],#REF!,#REF!)</f>
        <v>#REF!</v>
      </c>
      <c r="N3701" t="e">
        <f>_xlfn.XLOOKUP(Tabuľka9[[#This Row],[IČO]],#REF!,#REF!)</f>
        <v>#REF!</v>
      </c>
    </row>
    <row r="3702" spans="1:14" hidden="1" x14ac:dyDescent="0.35">
      <c r="A3702" t="s">
        <v>125</v>
      </c>
      <c r="B3702" t="s">
        <v>150</v>
      </c>
      <c r="C3702" t="s">
        <v>13</v>
      </c>
      <c r="D3702" s="9">
        <v>1.92</v>
      </c>
      <c r="E3702" s="10">
        <f>IF(COUNTIF(cis_DPH!$B$2:$B$84,B3702)&gt;0,D3702*1.1,IF(COUNTIF(cis_DPH!$B$85:$B$171,B3702)&gt;0,D3702*1.2,"chyba"))</f>
        <v>2.3039999999999998</v>
      </c>
      <c r="G3702" s="16" t="e">
        <f>_xlfn.XLOOKUP(Tabuľka9[[#This Row],[položka]],#REF!,#REF!)</f>
        <v>#REF!</v>
      </c>
      <c r="H3702">
        <v>12</v>
      </c>
      <c r="I3702" s="15">
        <f>Tabuľka9[[#This Row],[Aktuálna cena v RZ s DPH]]*Tabuľka9[[#This Row],[Priemerný odber za mesiac]]</f>
        <v>27.647999999999996</v>
      </c>
      <c r="K3702" s="17" t="e">
        <f>Tabuľka9[[#This Row],[Cena za MJ s DPH]]*Tabuľka9[[#This Row],[Predpokladaný odber počas 6 mesiacov]]</f>
        <v>#REF!</v>
      </c>
      <c r="L3702" s="1">
        <v>35653663</v>
      </c>
      <c r="M3702" t="e">
        <f>_xlfn.XLOOKUP(Tabuľka9[[#This Row],[IČO]],#REF!,#REF!)</f>
        <v>#REF!</v>
      </c>
      <c r="N3702" t="e">
        <f>_xlfn.XLOOKUP(Tabuľka9[[#This Row],[IČO]],#REF!,#REF!)</f>
        <v>#REF!</v>
      </c>
    </row>
    <row r="3703" spans="1:14" hidden="1" x14ac:dyDescent="0.35">
      <c r="A3703" t="s">
        <v>125</v>
      </c>
      <c r="B3703" t="s">
        <v>151</v>
      </c>
      <c r="C3703" t="s">
        <v>13</v>
      </c>
      <c r="E3703" s="10">
        <f>IF(COUNTIF(cis_DPH!$B$2:$B$84,B3703)&gt;0,D3703*1.1,IF(COUNTIF(cis_DPH!$B$85:$B$171,B3703)&gt;0,D3703*1.2,"chyba"))</f>
        <v>0</v>
      </c>
      <c r="G3703" s="16" t="e">
        <f>_xlfn.XLOOKUP(Tabuľka9[[#This Row],[položka]],#REF!,#REF!)</f>
        <v>#REF!</v>
      </c>
      <c r="I3703" s="15">
        <f>Tabuľka9[[#This Row],[Aktuálna cena v RZ s DPH]]*Tabuľka9[[#This Row],[Priemerný odber za mesiac]]</f>
        <v>0</v>
      </c>
      <c r="K3703" s="17" t="e">
        <f>Tabuľka9[[#This Row],[Cena za MJ s DPH]]*Tabuľka9[[#This Row],[Predpokladaný odber počas 6 mesiacov]]</f>
        <v>#REF!</v>
      </c>
      <c r="L3703" s="1">
        <v>35653663</v>
      </c>
      <c r="M3703" t="e">
        <f>_xlfn.XLOOKUP(Tabuľka9[[#This Row],[IČO]],#REF!,#REF!)</f>
        <v>#REF!</v>
      </c>
      <c r="N3703" t="e">
        <f>_xlfn.XLOOKUP(Tabuľka9[[#This Row],[IČO]],#REF!,#REF!)</f>
        <v>#REF!</v>
      </c>
    </row>
    <row r="3704" spans="1:14" hidden="1" x14ac:dyDescent="0.35">
      <c r="A3704" t="s">
        <v>125</v>
      </c>
      <c r="B3704" t="s">
        <v>152</v>
      </c>
      <c r="C3704" t="s">
        <v>13</v>
      </c>
      <c r="D3704" s="9">
        <v>5.75</v>
      </c>
      <c r="E3704" s="10">
        <f>IF(COUNTIF(cis_DPH!$B$2:$B$84,B3704)&gt;0,D3704*1.1,IF(COUNTIF(cis_DPH!$B$85:$B$171,B3704)&gt;0,D3704*1.2,"chyba"))</f>
        <v>6.8999999999999995</v>
      </c>
      <c r="G3704" s="16" t="e">
        <f>_xlfn.XLOOKUP(Tabuľka9[[#This Row],[položka]],#REF!,#REF!)</f>
        <v>#REF!</v>
      </c>
      <c r="H3704">
        <v>2</v>
      </c>
      <c r="I3704" s="15">
        <f>Tabuľka9[[#This Row],[Aktuálna cena v RZ s DPH]]*Tabuľka9[[#This Row],[Priemerný odber za mesiac]]</f>
        <v>13.799999999999999</v>
      </c>
      <c r="K3704" s="17" t="e">
        <f>Tabuľka9[[#This Row],[Cena za MJ s DPH]]*Tabuľka9[[#This Row],[Predpokladaný odber počas 6 mesiacov]]</f>
        <v>#REF!</v>
      </c>
      <c r="L3704" s="1">
        <v>35653663</v>
      </c>
      <c r="M3704" t="e">
        <f>_xlfn.XLOOKUP(Tabuľka9[[#This Row],[IČO]],#REF!,#REF!)</f>
        <v>#REF!</v>
      </c>
      <c r="N3704" t="e">
        <f>_xlfn.XLOOKUP(Tabuľka9[[#This Row],[IČO]],#REF!,#REF!)</f>
        <v>#REF!</v>
      </c>
    </row>
    <row r="3705" spans="1:14" hidden="1" x14ac:dyDescent="0.35">
      <c r="A3705" t="s">
        <v>125</v>
      </c>
      <c r="B3705" t="s">
        <v>153</v>
      </c>
      <c r="C3705" t="s">
        <v>13</v>
      </c>
      <c r="E3705" s="10">
        <f>IF(COUNTIF(cis_DPH!$B$2:$B$84,B3705)&gt;0,D3705*1.1,IF(COUNTIF(cis_DPH!$B$85:$B$171,B3705)&gt;0,D3705*1.2,"chyba"))</f>
        <v>0</v>
      </c>
      <c r="G3705" s="16" t="e">
        <f>_xlfn.XLOOKUP(Tabuľka9[[#This Row],[položka]],#REF!,#REF!)</f>
        <v>#REF!</v>
      </c>
      <c r="I3705" s="15">
        <f>Tabuľka9[[#This Row],[Aktuálna cena v RZ s DPH]]*Tabuľka9[[#This Row],[Priemerný odber za mesiac]]</f>
        <v>0</v>
      </c>
      <c r="K3705" s="17" t="e">
        <f>Tabuľka9[[#This Row],[Cena za MJ s DPH]]*Tabuľka9[[#This Row],[Predpokladaný odber počas 6 mesiacov]]</f>
        <v>#REF!</v>
      </c>
      <c r="L3705" s="1">
        <v>35653663</v>
      </c>
      <c r="M3705" t="e">
        <f>_xlfn.XLOOKUP(Tabuľka9[[#This Row],[IČO]],#REF!,#REF!)</f>
        <v>#REF!</v>
      </c>
      <c r="N3705" t="e">
        <f>_xlfn.XLOOKUP(Tabuľka9[[#This Row],[IČO]],#REF!,#REF!)</f>
        <v>#REF!</v>
      </c>
    </row>
    <row r="3706" spans="1:14" hidden="1" x14ac:dyDescent="0.35">
      <c r="A3706" t="s">
        <v>125</v>
      </c>
      <c r="B3706" t="s">
        <v>154</v>
      </c>
      <c r="C3706" t="s">
        <v>13</v>
      </c>
      <c r="D3706" s="9">
        <v>5.75</v>
      </c>
      <c r="E3706" s="10">
        <f>IF(COUNTIF(cis_DPH!$B$2:$B$84,B3706)&gt;0,D3706*1.1,IF(COUNTIF(cis_DPH!$B$85:$B$171,B3706)&gt;0,D3706*1.2,"chyba"))</f>
        <v>6.8999999999999995</v>
      </c>
      <c r="G3706" s="16" t="e">
        <f>_xlfn.XLOOKUP(Tabuľka9[[#This Row],[položka]],#REF!,#REF!)</f>
        <v>#REF!</v>
      </c>
      <c r="H3706">
        <v>3</v>
      </c>
      <c r="I3706" s="15">
        <f>Tabuľka9[[#This Row],[Aktuálna cena v RZ s DPH]]*Tabuľka9[[#This Row],[Priemerný odber za mesiac]]</f>
        <v>20.7</v>
      </c>
      <c r="K3706" s="17" t="e">
        <f>Tabuľka9[[#This Row],[Cena za MJ s DPH]]*Tabuľka9[[#This Row],[Predpokladaný odber počas 6 mesiacov]]</f>
        <v>#REF!</v>
      </c>
      <c r="L3706" s="1">
        <v>35653663</v>
      </c>
      <c r="M3706" t="e">
        <f>_xlfn.XLOOKUP(Tabuľka9[[#This Row],[IČO]],#REF!,#REF!)</f>
        <v>#REF!</v>
      </c>
      <c r="N3706" t="e">
        <f>_xlfn.XLOOKUP(Tabuľka9[[#This Row],[IČO]],#REF!,#REF!)</f>
        <v>#REF!</v>
      </c>
    </row>
    <row r="3707" spans="1:14" hidden="1" x14ac:dyDescent="0.35">
      <c r="A3707" t="s">
        <v>125</v>
      </c>
      <c r="B3707" t="s">
        <v>155</v>
      </c>
      <c r="C3707" t="s">
        <v>13</v>
      </c>
      <c r="E3707" s="10">
        <f>IF(COUNTIF(cis_DPH!$B$2:$B$84,B3707)&gt;0,D3707*1.1,IF(COUNTIF(cis_DPH!$B$85:$B$171,B3707)&gt;0,D3707*1.2,"chyba"))</f>
        <v>0</v>
      </c>
      <c r="G3707" s="16" t="e">
        <f>_xlfn.XLOOKUP(Tabuľka9[[#This Row],[položka]],#REF!,#REF!)</f>
        <v>#REF!</v>
      </c>
      <c r="I3707" s="15">
        <f>Tabuľka9[[#This Row],[Aktuálna cena v RZ s DPH]]*Tabuľka9[[#This Row],[Priemerný odber za mesiac]]</f>
        <v>0</v>
      </c>
      <c r="K3707" s="17" t="e">
        <f>Tabuľka9[[#This Row],[Cena za MJ s DPH]]*Tabuľka9[[#This Row],[Predpokladaný odber počas 6 mesiacov]]</f>
        <v>#REF!</v>
      </c>
      <c r="L3707" s="1">
        <v>35653663</v>
      </c>
      <c r="M3707" t="e">
        <f>_xlfn.XLOOKUP(Tabuľka9[[#This Row],[IČO]],#REF!,#REF!)</f>
        <v>#REF!</v>
      </c>
      <c r="N3707" t="e">
        <f>_xlfn.XLOOKUP(Tabuľka9[[#This Row],[IČO]],#REF!,#REF!)</f>
        <v>#REF!</v>
      </c>
    </row>
    <row r="3708" spans="1:14" hidden="1" x14ac:dyDescent="0.35">
      <c r="A3708" t="s">
        <v>125</v>
      </c>
      <c r="B3708" t="s">
        <v>156</v>
      </c>
      <c r="C3708" t="s">
        <v>13</v>
      </c>
      <c r="D3708" s="9">
        <v>4.55</v>
      </c>
      <c r="E3708" s="10">
        <f>IF(COUNTIF(cis_DPH!$B$2:$B$84,B3708)&gt;0,D3708*1.1,IF(COUNTIF(cis_DPH!$B$85:$B$171,B3708)&gt;0,D3708*1.2,"chyba"))</f>
        <v>5.46</v>
      </c>
      <c r="G3708" s="16" t="e">
        <f>_xlfn.XLOOKUP(Tabuľka9[[#This Row],[položka]],#REF!,#REF!)</f>
        <v>#REF!</v>
      </c>
      <c r="H3708">
        <v>4</v>
      </c>
      <c r="I3708" s="15">
        <f>Tabuľka9[[#This Row],[Aktuálna cena v RZ s DPH]]*Tabuľka9[[#This Row],[Priemerný odber za mesiac]]</f>
        <v>21.84</v>
      </c>
      <c r="K3708" s="17" t="e">
        <f>Tabuľka9[[#This Row],[Cena za MJ s DPH]]*Tabuľka9[[#This Row],[Predpokladaný odber počas 6 mesiacov]]</f>
        <v>#REF!</v>
      </c>
      <c r="L3708" s="1">
        <v>35653663</v>
      </c>
      <c r="M3708" t="e">
        <f>_xlfn.XLOOKUP(Tabuľka9[[#This Row],[IČO]],#REF!,#REF!)</f>
        <v>#REF!</v>
      </c>
      <c r="N3708" t="e">
        <f>_xlfn.XLOOKUP(Tabuľka9[[#This Row],[IČO]],#REF!,#REF!)</f>
        <v>#REF!</v>
      </c>
    </row>
    <row r="3709" spans="1:14" hidden="1" x14ac:dyDescent="0.35">
      <c r="A3709" t="s">
        <v>125</v>
      </c>
      <c r="B3709" t="s">
        <v>157</v>
      </c>
      <c r="C3709" t="s">
        <v>13</v>
      </c>
      <c r="E3709" s="10">
        <f>IF(COUNTIF(cis_DPH!$B$2:$B$84,B3709)&gt;0,D3709*1.1,IF(COUNTIF(cis_DPH!$B$85:$B$171,B3709)&gt;0,D3709*1.2,"chyba"))</f>
        <v>0</v>
      </c>
      <c r="G3709" s="16" t="e">
        <f>_xlfn.XLOOKUP(Tabuľka9[[#This Row],[položka]],#REF!,#REF!)</f>
        <v>#REF!</v>
      </c>
      <c r="I3709" s="15">
        <f>Tabuľka9[[#This Row],[Aktuálna cena v RZ s DPH]]*Tabuľka9[[#This Row],[Priemerný odber za mesiac]]</f>
        <v>0</v>
      </c>
      <c r="K3709" s="17" t="e">
        <f>Tabuľka9[[#This Row],[Cena za MJ s DPH]]*Tabuľka9[[#This Row],[Predpokladaný odber počas 6 mesiacov]]</f>
        <v>#REF!</v>
      </c>
      <c r="L3709" s="1">
        <v>35653663</v>
      </c>
      <c r="M3709" t="e">
        <f>_xlfn.XLOOKUP(Tabuľka9[[#This Row],[IČO]],#REF!,#REF!)</f>
        <v>#REF!</v>
      </c>
      <c r="N3709" t="e">
        <f>_xlfn.XLOOKUP(Tabuľka9[[#This Row],[IČO]],#REF!,#REF!)</f>
        <v>#REF!</v>
      </c>
    </row>
    <row r="3710" spans="1:14" hidden="1" x14ac:dyDescent="0.35">
      <c r="A3710" t="s">
        <v>125</v>
      </c>
      <c r="B3710" t="s">
        <v>158</v>
      </c>
      <c r="C3710" t="s">
        <v>13</v>
      </c>
      <c r="E3710" s="10">
        <f>IF(COUNTIF(cis_DPH!$B$2:$B$84,B3710)&gt;0,D3710*1.1,IF(COUNTIF(cis_DPH!$B$85:$B$171,B3710)&gt;0,D3710*1.2,"chyba"))</f>
        <v>0</v>
      </c>
      <c r="G3710" s="16" t="e">
        <f>_xlfn.XLOOKUP(Tabuľka9[[#This Row],[položka]],#REF!,#REF!)</f>
        <v>#REF!</v>
      </c>
      <c r="I3710" s="15">
        <f>Tabuľka9[[#This Row],[Aktuálna cena v RZ s DPH]]*Tabuľka9[[#This Row],[Priemerný odber za mesiac]]</f>
        <v>0</v>
      </c>
      <c r="K3710" s="17" t="e">
        <f>Tabuľka9[[#This Row],[Cena za MJ s DPH]]*Tabuľka9[[#This Row],[Predpokladaný odber počas 6 mesiacov]]</f>
        <v>#REF!</v>
      </c>
      <c r="L3710" s="1">
        <v>35653663</v>
      </c>
      <c r="M3710" t="e">
        <f>_xlfn.XLOOKUP(Tabuľka9[[#This Row],[IČO]],#REF!,#REF!)</f>
        <v>#REF!</v>
      </c>
      <c r="N3710" t="e">
        <f>_xlfn.XLOOKUP(Tabuľka9[[#This Row],[IČO]],#REF!,#REF!)</f>
        <v>#REF!</v>
      </c>
    </row>
    <row r="3711" spans="1:14" hidden="1" x14ac:dyDescent="0.35">
      <c r="A3711" t="s">
        <v>125</v>
      </c>
      <c r="B3711" t="s">
        <v>159</v>
      </c>
      <c r="C3711" t="s">
        <v>13</v>
      </c>
      <c r="E3711" s="10">
        <f>IF(COUNTIF(cis_DPH!$B$2:$B$84,B3711)&gt;0,D3711*1.1,IF(COUNTIF(cis_DPH!$B$85:$B$171,B3711)&gt;0,D3711*1.2,"chyba"))</f>
        <v>0</v>
      </c>
      <c r="G3711" s="16" t="e">
        <f>_xlfn.XLOOKUP(Tabuľka9[[#This Row],[položka]],#REF!,#REF!)</f>
        <v>#REF!</v>
      </c>
      <c r="I3711" s="15">
        <f>Tabuľka9[[#This Row],[Aktuálna cena v RZ s DPH]]*Tabuľka9[[#This Row],[Priemerný odber za mesiac]]</f>
        <v>0</v>
      </c>
      <c r="K3711" s="17" t="e">
        <f>Tabuľka9[[#This Row],[Cena za MJ s DPH]]*Tabuľka9[[#This Row],[Predpokladaný odber počas 6 mesiacov]]</f>
        <v>#REF!</v>
      </c>
      <c r="L3711" s="1">
        <v>35653663</v>
      </c>
      <c r="M3711" t="e">
        <f>_xlfn.XLOOKUP(Tabuľka9[[#This Row],[IČO]],#REF!,#REF!)</f>
        <v>#REF!</v>
      </c>
      <c r="N3711" t="e">
        <f>_xlfn.XLOOKUP(Tabuľka9[[#This Row],[IČO]],#REF!,#REF!)</f>
        <v>#REF!</v>
      </c>
    </row>
    <row r="3712" spans="1:14" hidden="1" x14ac:dyDescent="0.35">
      <c r="A3712" t="s">
        <v>125</v>
      </c>
      <c r="B3712" t="s">
        <v>160</v>
      </c>
      <c r="C3712" t="s">
        <v>13</v>
      </c>
      <c r="E3712" s="10">
        <f>IF(COUNTIF(cis_DPH!$B$2:$B$84,B3712)&gt;0,D3712*1.1,IF(COUNTIF(cis_DPH!$B$85:$B$171,B3712)&gt;0,D3712*1.2,"chyba"))</f>
        <v>0</v>
      </c>
      <c r="G3712" s="16" t="e">
        <f>_xlfn.XLOOKUP(Tabuľka9[[#This Row],[položka]],#REF!,#REF!)</f>
        <v>#REF!</v>
      </c>
      <c r="I3712" s="15">
        <f>Tabuľka9[[#This Row],[Aktuálna cena v RZ s DPH]]*Tabuľka9[[#This Row],[Priemerný odber za mesiac]]</f>
        <v>0</v>
      </c>
      <c r="K3712" s="17" t="e">
        <f>Tabuľka9[[#This Row],[Cena za MJ s DPH]]*Tabuľka9[[#This Row],[Predpokladaný odber počas 6 mesiacov]]</f>
        <v>#REF!</v>
      </c>
      <c r="L3712" s="1">
        <v>35653663</v>
      </c>
      <c r="M3712" t="e">
        <f>_xlfn.XLOOKUP(Tabuľka9[[#This Row],[IČO]],#REF!,#REF!)</f>
        <v>#REF!</v>
      </c>
      <c r="N3712" t="e">
        <f>_xlfn.XLOOKUP(Tabuľka9[[#This Row],[IČO]],#REF!,#REF!)</f>
        <v>#REF!</v>
      </c>
    </row>
    <row r="3713" spans="1:14" hidden="1" x14ac:dyDescent="0.35">
      <c r="A3713" t="s">
        <v>125</v>
      </c>
      <c r="B3713" t="s">
        <v>161</v>
      </c>
      <c r="C3713" t="s">
        <v>13</v>
      </c>
      <c r="E3713" s="10">
        <f>IF(COUNTIF(cis_DPH!$B$2:$B$84,B3713)&gt;0,D3713*1.1,IF(COUNTIF(cis_DPH!$B$85:$B$171,B3713)&gt;0,D3713*1.2,"chyba"))</f>
        <v>0</v>
      </c>
      <c r="G3713" s="16" t="e">
        <f>_xlfn.XLOOKUP(Tabuľka9[[#This Row],[položka]],#REF!,#REF!)</f>
        <v>#REF!</v>
      </c>
      <c r="I3713" s="15">
        <f>Tabuľka9[[#This Row],[Aktuálna cena v RZ s DPH]]*Tabuľka9[[#This Row],[Priemerný odber za mesiac]]</f>
        <v>0</v>
      </c>
      <c r="K3713" s="17" t="e">
        <f>Tabuľka9[[#This Row],[Cena za MJ s DPH]]*Tabuľka9[[#This Row],[Predpokladaný odber počas 6 mesiacov]]</f>
        <v>#REF!</v>
      </c>
      <c r="L3713" s="1">
        <v>35653663</v>
      </c>
      <c r="M3713" t="e">
        <f>_xlfn.XLOOKUP(Tabuľka9[[#This Row],[IČO]],#REF!,#REF!)</f>
        <v>#REF!</v>
      </c>
      <c r="N3713" t="e">
        <f>_xlfn.XLOOKUP(Tabuľka9[[#This Row],[IČO]],#REF!,#REF!)</f>
        <v>#REF!</v>
      </c>
    </row>
    <row r="3714" spans="1:14" hidden="1" x14ac:dyDescent="0.35">
      <c r="A3714" t="s">
        <v>125</v>
      </c>
      <c r="B3714" t="s">
        <v>162</v>
      </c>
      <c r="C3714" t="s">
        <v>13</v>
      </c>
      <c r="E3714" s="10">
        <f>IF(COUNTIF(cis_DPH!$B$2:$B$84,B3714)&gt;0,D3714*1.1,IF(COUNTIF(cis_DPH!$B$85:$B$171,B3714)&gt;0,D3714*1.2,"chyba"))</f>
        <v>0</v>
      </c>
      <c r="G3714" s="16" t="e">
        <f>_xlfn.XLOOKUP(Tabuľka9[[#This Row],[položka]],#REF!,#REF!)</f>
        <v>#REF!</v>
      </c>
      <c r="I3714" s="15">
        <f>Tabuľka9[[#This Row],[Aktuálna cena v RZ s DPH]]*Tabuľka9[[#This Row],[Priemerný odber za mesiac]]</f>
        <v>0</v>
      </c>
      <c r="K3714" s="17" t="e">
        <f>Tabuľka9[[#This Row],[Cena za MJ s DPH]]*Tabuľka9[[#This Row],[Predpokladaný odber počas 6 mesiacov]]</f>
        <v>#REF!</v>
      </c>
      <c r="L3714" s="1">
        <v>35653663</v>
      </c>
      <c r="M3714" t="e">
        <f>_xlfn.XLOOKUP(Tabuľka9[[#This Row],[IČO]],#REF!,#REF!)</f>
        <v>#REF!</v>
      </c>
      <c r="N3714" t="e">
        <f>_xlfn.XLOOKUP(Tabuľka9[[#This Row],[IČO]],#REF!,#REF!)</f>
        <v>#REF!</v>
      </c>
    </row>
    <row r="3715" spans="1:14" hidden="1" x14ac:dyDescent="0.35">
      <c r="A3715" t="s">
        <v>125</v>
      </c>
      <c r="B3715" t="s">
        <v>163</v>
      </c>
      <c r="C3715" t="s">
        <v>13</v>
      </c>
      <c r="E3715" s="10">
        <f>IF(COUNTIF(cis_DPH!$B$2:$B$84,B3715)&gt;0,D3715*1.1,IF(COUNTIF(cis_DPH!$B$85:$B$171,B3715)&gt;0,D3715*1.2,"chyba"))</f>
        <v>0</v>
      </c>
      <c r="G3715" s="16" t="e">
        <f>_xlfn.XLOOKUP(Tabuľka9[[#This Row],[položka]],#REF!,#REF!)</f>
        <v>#REF!</v>
      </c>
      <c r="I3715" s="15">
        <f>Tabuľka9[[#This Row],[Aktuálna cena v RZ s DPH]]*Tabuľka9[[#This Row],[Priemerný odber za mesiac]]</f>
        <v>0</v>
      </c>
      <c r="K3715" s="17" t="e">
        <f>Tabuľka9[[#This Row],[Cena za MJ s DPH]]*Tabuľka9[[#This Row],[Predpokladaný odber počas 6 mesiacov]]</f>
        <v>#REF!</v>
      </c>
      <c r="L3715" s="1">
        <v>35653663</v>
      </c>
      <c r="M3715" t="e">
        <f>_xlfn.XLOOKUP(Tabuľka9[[#This Row],[IČO]],#REF!,#REF!)</f>
        <v>#REF!</v>
      </c>
      <c r="N3715" t="e">
        <f>_xlfn.XLOOKUP(Tabuľka9[[#This Row],[IČO]],#REF!,#REF!)</f>
        <v>#REF!</v>
      </c>
    </row>
    <row r="3716" spans="1:14" hidden="1" x14ac:dyDescent="0.35">
      <c r="A3716" t="s">
        <v>125</v>
      </c>
      <c r="B3716" t="s">
        <v>164</v>
      </c>
      <c r="C3716" t="s">
        <v>13</v>
      </c>
      <c r="E3716" s="10">
        <f>IF(COUNTIF(cis_DPH!$B$2:$B$84,B3716)&gt;0,D3716*1.1,IF(COUNTIF(cis_DPH!$B$85:$B$171,B3716)&gt;0,D3716*1.2,"chyba"))</f>
        <v>0</v>
      </c>
      <c r="G3716" s="16" t="e">
        <f>_xlfn.XLOOKUP(Tabuľka9[[#This Row],[položka]],#REF!,#REF!)</f>
        <v>#REF!</v>
      </c>
      <c r="I3716" s="15">
        <f>Tabuľka9[[#This Row],[Aktuálna cena v RZ s DPH]]*Tabuľka9[[#This Row],[Priemerný odber za mesiac]]</f>
        <v>0</v>
      </c>
      <c r="K3716" s="17" t="e">
        <f>Tabuľka9[[#This Row],[Cena za MJ s DPH]]*Tabuľka9[[#This Row],[Predpokladaný odber počas 6 mesiacov]]</f>
        <v>#REF!</v>
      </c>
      <c r="L3716" s="1">
        <v>35653663</v>
      </c>
      <c r="M3716" t="e">
        <f>_xlfn.XLOOKUP(Tabuľka9[[#This Row],[IČO]],#REF!,#REF!)</f>
        <v>#REF!</v>
      </c>
      <c r="N3716" t="e">
        <f>_xlfn.XLOOKUP(Tabuľka9[[#This Row],[IČO]],#REF!,#REF!)</f>
        <v>#REF!</v>
      </c>
    </row>
    <row r="3717" spans="1:14" hidden="1" x14ac:dyDescent="0.35">
      <c r="A3717" t="s">
        <v>125</v>
      </c>
      <c r="B3717" t="s">
        <v>165</v>
      </c>
      <c r="C3717" t="s">
        <v>13</v>
      </c>
      <c r="D3717" s="9">
        <v>3.13</v>
      </c>
      <c r="E3717" s="10">
        <f>IF(COUNTIF(cis_DPH!$B$2:$B$84,B3717)&gt;0,D3717*1.1,IF(COUNTIF(cis_DPH!$B$85:$B$171,B3717)&gt;0,D3717*1.2,"chyba"))</f>
        <v>3.7559999999999998</v>
      </c>
      <c r="G3717" s="16" t="e">
        <f>_xlfn.XLOOKUP(Tabuľka9[[#This Row],[položka]],#REF!,#REF!)</f>
        <v>#REF!</v>
      </c>
      <c r="H3717">
        <v>1</v>
      </c>
      <c r="I3717" s="15">
        <f>Tabuľka9[[#This Row],[Aktuálna cena v RZ s DPH]]*Tabuľka9[[#This Row],[Priemerný odber za mesiac]]</f>
        <v>3.7559999999999998</v>
      </c>
      <c r="K3717" s="17" t="e">
        <f>Tabuľka9[[#This Row],[Cena za MJ s DPH]]*Tabuľka9[[#This Row],[Predpokladaný odber počas 6 mesiacov]]</f>
        <v>#REF!</v>
      </c>
      <c r="L3717" s="1">
        <v>35653663</v>
      </c>
      <c r="M3717" t="e">
        <f>_xlfn.XLOOKUP(Tabuľka9[[#This Row],[IČO]],#REF!,#REF!)</f>
        <v>#REF!</v>
      </c>
      <c r="N3717" t="e">
        <f>_xlfn.XLOOKUP(Tabuľka9[[#This Row],[IČO]],#REF!,#REF!)</f>
        <v>#REF!</v>
      </c>
    </row>
    <row r="3718" spans="1:14" hidden="1" x14ac:dyDescent="0.35">
      <c r="A3718" t="s">
        <v>125</v>
      </c>
      <c r="B3718" t="s">
        <v>166</v>
      </c>
      <c r="C3718" t="s">
        <v>13</v>
      </c>
      <c r="E3718" s="10">
        <f>IF(COUNTIF(cis_DPH!$B$2:$B$84,B3718)&gt;0,D3718*1.1,IF(COUNTIF(cis_DPH!$B$85:$B$171,B3718)&gt;0,D3718*1.2,"chyba"))</f>
        <v>0</v>
      </c>
      <c r="G3718" s="16" t="e">
        <f>_xlfn.XLOOKUP(Tabuľka9[[#This Row],[položka]],#REF!,#REF!)</f>
        <v>#REF!</v>
      </c>
      <c r="I3718" s="15">
        <f>Tabuľka9[[#This Row],[Aktuálna cena v RZ s DPH]]*Tabuľka9[[#This Row],[Priemerný odber za mesiac]]</f>
        <v>0</v>
      </c>
      <c r="K3718" s="17" t="e">
        <f>Tabuľka9[[#This Row],[Cena za MJ s DPH]]*Tabuľka9[[#This Row],[Predpokladaný odber počas 6 mesiacov]]</f>
        <v>#REF!</v>
      </c>
      <c r="L3718" s="1">
        <v>35653663</v>
      </c>
      <c r="M3718" t="e">
        <f>_xlfn.XLOOKUP(Tabuľka9[[#This Row],[IČO]],#REF!,#REF!)</f>
        <v>#REF!</v>
      </c>
      <c r="N3718" t="e">
        <f>_xlfn.XLOOKUP(Tabuľka9[[#This Row],[IČO]],#REF!,#REF!)</f>
        <v>#REF!</v>
      </c>
    </row>
    <row r="3719" spans="1:14" hidden="1" x14ac:dyDescent="0.35">
      <c r="A3719" t="s">
        <v>125</v>
      </c>
      <c r="B3719" t="s">
        <v>167</v>
      </c>
      <c r="C3719" t="s">
        <v>13</v>
      </c>
      <c r="D3719" s="9">
        <v>5.5</v>
      </c>
      <c r="E3719" s="10">
        <f>IF(COUNTIF(cis_DPH!$B$2:$B$84,B3719)&gt;0,D3719*1.1,IF(COUNTIF(cis_DPH!$B$85:$B$171,B3719)&gt;0,D3719*1.2,"chyba"))</f>
        <v>6.6</v>
      </c>
      <c r="G3719" s="16" t="e">
        <f>_xlfn.XLOOKUP(Tabuľka9[[#This Row],[položka]],#REF!,#REF!)</f>
        <v>#REF!</v>
      </c>
      <c r="H3719">
        <v>4</v>
      </c>
      <c r="I3719" s="15">
        <f>Tabuľka9[[#This Row],[Aktuálna cena v RZ s DPH]]*Tabuľka9[[#This Row],[Priemerný odber za mesiac]]</f>
        <v>26.4</v>
      </c>
      <c r="K3719" s="17" t="e">
        <f>Tabuľka9[[#This Row],[Cena za MJ s DPH]]*Tabuľka9[[#This Row],[Predpokladaný odber počas 6 mesiacov]]</f>
        <v>#REF!</v>
      </c>
      <c r="L3719" s="1">
        <v>35653663</v>
      </c>
      <c r="M3719" t="e">
        <f>_xlfn.XLOOKUP(Tabuľka9[[#This Row],[IČO]],#REF!,#REF!)</f>
        <v>#REF!</v>
      </c>
      <c r="N3719" t="e">
        <f>_xlfn.XLOOKUP(Tabuľka9[[#This Row],[IČO]],#REF!,#REF!)</f>
        <v>#REF!</v>
      </c>
    </row>
    <row r="3720" spans="1:14" hidden="1" x14ac:dyDescent="0.35">
      <c r="A3720" t="s">
        <v>125</v>
      </c>
      <c r="B3720" t="s">
        <v>168</v>
      </c>
      <c r="C3720" t="s">
        <v>13</v>
      </c>
      <c r="E3720" s="10">
        <f>IF(COUNTIF(cis_DPH!$B$2:$B$84,B3720)&gt;0,D3720*1.1,IF(COUNTIF(cis_DPH!$B$85:$B$171,B3720)&gt;0,D3720*1.2,"chyba"))</f>
        <v>0</v>
      </c>
      <c r="G3720" s="16" t="e">
        <f>_xlfn.XLOOKUP(Tabuľka9[[#This Row],[položka]],#REF!,#REF!)</f>
        <v>#REF!</v>
      </c>
      <c r="I3720" s="15">
        <f>Tabuľka9[[#This Row],[Aktuálna cena v RZ s DPH]]*Tabuľka9[[#This Row],[Priemerný odber za mesiac]]</f>
        <v>0</v>
      </c>
      <c r="K3720" s="17" t="e">
        <f>Tabuľka9[[#This Row],[Cena za MJ s DPH]]*Tabuľka9[[#This Row],[Predpokladaný odber počas 6 mesiacov]]</f>
        <v>#REF!</v>
      </c>
      <c r="L3720" s="1">
        <v>35653663</v>
      </c>
      <c r="M3720" t="e">
        <f>_xlfn.XLOOKUP(Tabuľka9[[#This Row],[IČO]],#REF!,#REF!)</f>
        <v>#REF!</v>
      </c>
      <c r="N3720" t="e">
        <f>_xlfn.XLOOKUP(Tabuľka9[[#This Row],[IČO]],#REF!,#REF!)</f>
        <v>#REF!</v>
      </c>
    </row>
    <row r="3721" spans="1:14" hidden="1" x14ac:dyDescent="0.35">
      <c r="A3721" t="s">
        <v>125</v>
      </c>
      <c r="B3721" t="s">
        <v>169</v>
      </c>
      <c r="C3721" t="s">
        <v>13</v>
      </c>
      <c r="E3721" s="10">
        <f>IF(COUNTIF(cis_DPH!$B$2:$B$84,B3721)&gt;0,D3721*1.1,IF(COUNTIF(cis_DPH!$B$85:$B$171,B3721)&gt;0,D3721*1.2,"chyba"))</f>
        <v>0</v>
      </c>
      <c r="G3721" s="16" t="e">
        <f>_xlfn.XLOOKUP(Tabuľka9[[#This Row],[položka]],#REF!,#REF!)</f>
        <v>#REF!</v>
      </c>
      <c r="I3721" s="15">
        <f>Tabuľka9[[#This Row],[Aktuálna cena v RZ s DPH]]*Tabuľka9[[#This Row],[Priemerný odber za mesiac]]</f>
        <v>0</v>
      </c>
      <c r="K3721" s="17" t="e">
        <f>Tabuľka9[[#This Row],[Cena za MJ s DPH]]*Tabuľka9[[#This Row],[Predpokladaný odber počas 6 mesiacov]]</f>
        <v>#REF!</v>
      </c>
      <c r="L3721" s="1">
        <v>35653663</v>
      </c>
      <c r="M3721" t="e">
        <f>_xlfn.XLOOKUP(Tabuľka9[[#This Row],[IČO]],#REF!,#REF!)</f>
        <v>#REF!</v>
      </c>
      <c r="N3721" t="e">
        <f>_xlfn.XLOOKUP(Tabuľka9[[#This Row],[IČO]],#REF!,#REF!)</f>
        <v>#REF!</v>
      </c>
    </row>
    <row r="3722" spans="1:14" hidden="1" x14ac:dyDescent="0.35">
      <c r="A3722" t="s">
        <v>125</v>
      </c>
      <c r="B3722" t="s">
        <v>170</v>
      </c>
      <c r="C3722" t="s">
        <v>13</v>
      </c>
      <c r="D3722" s="9">
        <v>3.6</v>
      </c>
      <c r="E3722" s="10">
        <f>IF(COUNTIF(cis_DPH!$B$2:$B$84,B3722)&gt;0,D3722*1.1,IF(COUNTIF(cis_DPH!$B$85:$B$171,B3722)&gt;0,D3722*1.2,"chyba"))</f>
        <v>4.32</v>
      </c>
      <c r="G3722" s="16" t="e">
        <f>_xlfn.XLOOKUP(Tabuľka9[[#This Row],[položka]],#REF!,#REF!)</f>
        <v>#REF!</v>
      </c>
      <c r="H3722">
        <v>8</v>
      </c>
      <c r="I3722" s="15">
        <f>Tabuľka9[[#This Row],[Aktuálna cena v RZ s DPH]]*Tabuľka9[[#This Row],[Priemerný odber za mesiac]]</f>
        <v>34.56</v>
      </c>
      <c r="K3722" s="17" t="e">
        <f>Tabuľka9[[#This Row],[Cena za MJ s DPH]]*Tabuľka9[[#This Row],[Predpokladaný odber počas 6 mesiacov]]</f>
        <v>#REF!</v>
      </c>
      <c r="L3722" s="1">
        <v>35653663</v>
      </c>
      <c r="M3722" t="e">
        <f>_xlfn.XLOOKUP(Tabuľka9[[#This Row],[IČO]],#REF!,#REF!)</f>
        <v>#REF!</v>
      </c>
      <c r="N3722" t="e">
        <f>_xlfn.XLOOKUP(Tabuľka9[[#This Row],[IČO]],#REF!,#REF!)</f>
        <v>#REF!</v>
      </c>
    </row>
    <row r="3723" spans="1:14" hidden="1" x14ac:dyDescent="0.35">
      <c r="A3723" t="s">
        <v>125</v>
      </c>
      <c r="B3723" t="s">
        <v>171</v>
      </c>
      <c r="C3723" t="s">
        <v>13</v>
      </c>
      <c r="E3723" s="10">
        <f>IF(COUNTIF(cis_DPH!$B$2:$B$84,B3723)&gt;0,D3723*1.1,IF(COUNTIF(cis_DPH!$B$85:$B$171,B3723)&gt;0,D3723*1.2,"chyba"))</f>
        <v>0</v>
      </c>
      <c r="G3723" s="16" t="e">
        <f>_xlfn.XLOOKUP(Tabuľka9[[#This Row],[položka]],#REF!,#REF!)</f>
        <v>#REF!</v>
      </c>
      <c r="I3723" s="15">
        <f>Tabuľka9[[#This Row],[Aktuálna cena v RZ s DPH]]*Tabuľka9[[#This Row],[Priemerný odber za mesiac]]</f>
        <v>0</v>
      </c>
      <c r="K3723" s="17" t="e">
        <f>Tabuľka9[[#This Row],[Cena za MJ s DPH]]*Tabuľka9[[#This Row],[Predpokladaný odber počas 6 mesiacov]]</f>
        <v>#REF!</v>
      </c>
      <c r="L3723" s="1">
        <v>35653663</v>
      </c>
      <c r="M3723" t="e">
        <f>_xlfn.XLOOKUP(Tabuľka9[[#This Row],[IČO]],#REF!,#REF!)</f>
        <v>#REF!</v>
      </c>
      <c r="N3723" t="e">
        <f>_xlfn.XLOOKUP(Tabuľka9[[#This Row],[IČO]],#REF!,#REF!)</f>
        <v>#REF!</v>
      </c>
    </row>
    <row r="3724" spans="1:14" hidden="1" x14ac:dyDescent="0.35">
      <c r="A3724" t="s">
        <v>125</v>
      </c>
      <c r="B3724" t="s">
        <v>172</v>
      </c>
      <c r="C3724" t="s">
        <v>13</v>
      </c>
      <c r="E3724" s="10">
        <f>IF(COUNTIF(cis_DPH!$B$2:$B$84,B3724)&gt;0,D3724*1.1,IF(COUNTIF(cis_DPH!$B$85:$B$171,B3724)&gt;0,D3724*1.2,"chyba"))</f>
        <v>0</v>
      </c>
      <c r="G3724" s="16" t="e">
        <f>_xlfn.XLOOKUP(Tabuľka9[[#This Row],[položka]],#REF!,#REF!)</f>
        <v>#REF!</v>
      </c>
      <c r="I3724" s="15">
        <f>Tabuľka9[[#This Row],[Aktuálna cena v RZ s DPH]]*Tabuľka9[[#This Row],[Priemerný odber za mesiac]]</f>
        <v>0</v>
      </c>
      <c r="K3724" s="17" t="e">
        <f>Tabuľka9[[#This Row],[Cena za MJ s DPH]]*Tabuľka9[[#This Row],[Predpokladaný odber počas 6 mesiacov]]</f>
        <v>#REF!</v>
      </c>
      <c r="L3724" s="1">
        <v>35653663</v>
      </c>
      <c r="M3724" t="e">
        <f>_xlfn.XLOOKUP(Tabuľka9[[#This Row],[IČO]],#REF!,#REF!)</f>
        <v>#REF!</v>
      </c>
      <c r="N3724" t="e">
        <f>_xlfn.XLOOKUP(Tabuľka9[[#This Row],[IČO]],#REF!,#REF!)</f>
        <v>#REF!</v>
      </c>
    </row>
    <row r="3725" spans="1:14" hidden="1" x14ac:dyDescent="0.35">
      <c r="A3725" t="s">
        <v>125</v>
      </c>
      <c r="B3725" t="s">
        <v>173</v>
      </c>
      <c r="C3725" t="s">
        <v>13</v>
      </c>
      <c r="D3725" s="9">
        <v>3.8</v>
      </c>
      <c r="E3725" s="10">
        <f>IF(COUNTIF(cis_DPH!$B$2:$B$84,B3725)&gt;0,D3725*1.1,IF(COUNTIF(cis_DPH!$B$85:$B$171,B3725)&gt;0,D3725*1.2,"chyba"))</f>
        <v>4.5599999999999996</v>
      </c>
      <c r="G3725" s="16" t="e">
        <f>_xlfn.XLOOKUP(Tabuľka9[[#This Row],[položka]],#REF!,#REF!)</f>
        <v>#REF!</v>
      </c>
      <c r="H3725">
        <v>5</v>
      </c>
      <c r="I3725" s="15">
        <f>Tabuľka9[[#This Row],[Aktuálna cena v RZ s DPH]]*Tabuľka9[[#This Row],[Priemerný odber za mesiac]]</f>
        <v>22.799999999999997</v>
      </c>
      <c r="K3725" s="17" t="e">
        <f>Tabuľka9[[#This Row],[Cena za MJ s DPH]]*Tabuľka9[[#This Row],[Predpokladaný odber počas 6 mesiacov]]</f>
        <v>#REF!</v>
      </c>
      <c r="L3725" s="1">
        <v>35653663</v>
      </c>
      <c r="M3725" t="e">
        <f>_xlfn.XLOOKUP(Tabuľka9[[#This Row],[IČO]],#REF!,#REF!)</f>
        <v>#REF!</v>
      </c>
      <c r="N3725" t="e">
        <f>_xlfn.XLOOKUP(Tabuľka9[[#This Row],[IČO]],#REF!,#REF!)</f>
        <v>#REF!</v>
      </c>
    </row>
    <row r="3726" spans="1:14" hidden="1" x14ac:dyDescent="0.35">
      <c r="A3726" t="s">
        <v>125</v>
      </c>
      <c r="B3726" t="s">
        <v>174</v>
      </c>
      <c r="C3726" t="s">
        <v>13</v>
      </c>
      <c r="E3726" s="10">
        <f>IF(COUNTIF(cis_DPH!$B$2:$B$84,B3726)&gt;0,D3726*1.1,IF(COUNTIF(cis_DPH!$B$85:$B$171,B3726)&gt;0,D3726*1.2,"chyba"))</f>
        <v>0</v>
      </c>
      <c r="G3726" s="16" t="e">
        <f>_xlfn.XLOOKUP(Tabuľka9[[#This Row],[položka]],#REF!,#REF!)</f>
        <v>#REF!</v>
      </c>
      <c r="I3726" s="15">
        <f>Tabuľka9[[#This Row],[Aktuálna cena v RZ s DPH]]*Tabuľka9[[#This Row],[Priemerný odber za mesiac]]</f>
        <v>0</v>
      </c>
      <c r="K3726" s="17" t="e">
        <f>Tabuľka9[[#This Row],[Cena za MJ s DPH]]*Tabuľka9[[#This Row],[Predpokladaný odber počas 6 mesiacov]]</f>
        <v>#REF!</v>
      </c>
      <c r="L3726" s="1">
        <v>35653663</v>
      </c>
      <c r="M3726" t="e">
        <f>_xlfn.XLOOKUP(Tabuľka9[[#This Row],[IČO]],#REF!,#REF!)</f>
        <v>#REF!</v>
      </c>
      <c r="N3726" t="e">
        <f>_xlfn.XLOOKUP(Tabuľka9[[#This Row],[IČO]],#REF!,#REF!)</f>
        <v>#REF!</v>
      </c>
    </row>
    <row r="3727" spans="1:14" hidden="1" x14ac:dyDescent="0.35">
      <c r="A3727" t="s">
        <v>125</v>
      </c>
      <c r="B3727" t="s">
        <v>175</v>
      </c>
      <c r="C3727" t="s">
        <v>13</v>
      </c>
      <c r="E3727" s="10">
        <f>IF(COUNTIF(cis_DPH!$B$2:$B$84,B3727)&gt;0,D3727*1.1,IF(COUNTIF(cis_DPH!$B$85:$B$171,B3727)&gt;0,D3727*1.2,"chyba"))</f>
        <v>0</v>
      </c>
      <c r="G3727" s="16" t="e">
        <f>_xlfn.XLOOKUP(Tabuľka9[[#This Row],[položka]],#REF!,#REF!)</f>
        <v>#REF!</v>
      </c>
      <c r="I3727" s="15">
        <f>Tabuľka9[[#This Row],[Aktuálna cena v RZ s DPH]]*Tabuľka9[[#This Row],[Priemerný odber za mesiac]]</f>
        <v>0</v>
      </c>
      <c r="K3727" s="17" t="e">
        <f>Tabuľka9[[#This Row],[Cena za MJ s DPH]]*Tabuľka9[[#This Row],[Predpokladaný odber počas 6 mesiacov]]</f>
        <v>#REF!</v>
      </c>
      <c r="L3727" s="1">
        <v>35653663</v>
      </c>
      <c r="M3727" t="e">
        <f>_xlfn.XLOOKUP(Tabuľka9[[#This Row],[IČO]],#REF!,#REF!)</f>
        <v>#REF!</v>
      </c>
      <c r="N3727" t="e">
        <f>_xlfn.XLOOKUP(Tabuľka9[[#This Row],[IČO]],#REF!,#REF!)</f>
        <v>#REF!</v>
      </c>
    </row>
    <row r="3728" spans="1:14" hidden="1" x14ac:dyDescent="0.35">
      <c r="A3728" t="s">
        <v>125</v>
      </c>
      <c r="B3728" t="s">
        <v>176</v>
      </c>
      <c r="C3728" t="s">
        <v>13</v>
      </c>
      <c r="D3728" s="9">
        <v>3.96</v>
      </c>
      <c r="E3728" s="10">
        <f>IF(COUNTIF(cis_DPH!$B$2:$B$84,B3728)&gt;0,D3728*1.1,IF(COUNTIF(cis_DPH!$B$85:$B$171,B3728)&gt;0,D3728*1.2,"chyba"))</f>
        <v>4.7519999999999998</v>
      </c>
      <c r="G3728" s="16" t="e">
        <f>_xlfn.XLOOKUP(Tabuľka9[[#This Row],[položka]],#REF!,#REF!)</f>
        <v>#REF!</v>
      </c>
      <c r="H3728">
        <v>7</v>
      </c>
      <c r="I3728" s="15">
        <f>Tabuľka9[[#This Row],[Aktuálna cena v RZ s DPH]]*Tabuľka9[[#This Row],[Priemerný odber za mesiac]]</f>
        <v>33.263999999999996</v>
      </c>
      <c r="K3728" s="17" t="e">
        <f>Tabuľka9[[#This Row],[Cena za MJ s DPH]]*Tabuľka9[[#This Row],[Predpokladaný odber počas 6 mesiacov]]</f>
        <v>#REF!</v>
      </c>
      <c r="L3728" s="1">
        <v>35653663</v>
      </c>
      <c r="M3728" t="e">
        <f>_xlfn.XLOOKUP(Tabuľka9[[#This Row],[IČO]],#REF!,#REF!)</f>
        <v>#REF!</v>
      </c>
      <c r="N3728" t="e">
        <f>_xlfn.XLOOKUP(Tabuľka9[[#This Row],[IČO]],#REF!,#REF!)</f>
        <v>#REF!</v>
      </c>
    </row>
    <row r="3729" spans="1:14" hidden="1" x14ac:dyDescent="0.35">
      <c r="A3729" t="s">
        <v>125</v>
      </c>
      <c r="B3729" t="s">
        <v>177</v>
      </c>
      <c r="C3729" t="s">
        <v>13</v>
      </c>
      <c r="E3729" s="10">
        <f>IF(COUNTIF(cis_DPH!$B$2:$B$84,B3729)&gt;0,D3729*1.1,IF(COUNTIF(cis_DPH!$B$85:$B$171,B3729)&gt;0,D3729*1.2,"chyba"))</f>
        <v>0</v>
      </c>
      <c r="G3729" s="16" t="e">
        <f>_xlfn.XLOOKUP(Tabuľka9[[#This Row],[položka]],#REF!,#REF!)</f>
        <v>#REF!</v>
      </c>
      <c r="I3729" s="15">
        <f>Tabuľka9[[#This Row],[Aktuálna cena v RZ s DPH]]*Tabuľka9[[#This Row],[Priemerný odber za mesiac]]</f>
        <v>0</v>
      </c>
      <c r="K3729" s="17" t="e">
        <f>Tabuľka9[[#This Row],[Cena za MJ s DPH]]*Tabuľka9[[#This Row],[Predpokladaný odber počas 6 mesiacov]]</f>
        <v>#REF!</v>
      </c>
      <c r="L3729" s="1">
        <v>35653663</v>
      </c>
      <c r="M3729" t="e">
        <f>_xlfn.XLOOKUP(Tabuľka9[[#This Row],[IČO]],#REF!,#REF!)</f>
        <v>#REF!</v>
      </c>
      <c r="N3729" t="e">
        <f>_xlfn.XLOOKUP(Tabuľka9[[#This Row],[IČO]],#REF!,#REF!)</f>
        <v>#REF!</v>
      </c>
    </row>
    <row r="3730" spans="1:14" hidden="1" x14ac:dyDescent="0.35">
      <c r="A3730" t="s">
        <v>125</v>
      </c>
      <c r="B3730" t="s">
        <v>178</v>
      </c>
      <c r="C3730" t="s">
        <v>13</v>
      </c>
      <c r="E3730" s="10">
        <f>IF(COUNTIF(cis_DPH!$B$2:$B$84,B3730)&gt;0,D3730*1.1,IF(COUNTIF(cis_DPH!$B$85:$B$171,B3730)&gt;0,D3730*1.2,"chyba"))</f>
        <v>0</v>
      </c>
      <c r="G3730" s="16" t="e">
        <f>_xlfn.XLOOKUP(Tabuľka9[[#This Row],[položka]],#REF!,#REF!)</f>
        <v>#REF!</v>
      </c>
      <c r="I3730" s="15">
        <f>Tabuľka9[[#This Row],[Aktuálna cena v RZ s DPH]]*Tabuľka9[[#This Row],[Priemerný odber za mesiac]]</f>
        <v>0</v>
      </c>
      <c r="K3730" s="17" t="e">
        <f>Tabuľka9[[#This Row],[Cena za MJ s DPH]]*Tabuľka9[[#This Row],[Predpokladaný odber počas 6 mesiacov]]</f>
        <v>#REF!</v>
      </c>
      <c r="L3730" s="1">
        <v>35653663</v>
      </c>
      <c r="M3730" t="e">
        <f>_xlfn.XLOOKUP(Tabuľka9[[#This Row],[IČO]],#REF!,#REF!)</f>
        <v>#REF!</v>
      </c>
      <c r="N3730" t="e">
        <f>_xlfn.XLOOKUP(Tabuľka9[[#This Row],[IČO]],#REF!,#REF!)</f>
        <v>#REF!</v>
      </c>
    </row>
    <row r="3731" spans="1:14" hidden="1" x14ac:dyDescent="0.35">
      <c r="A3731" t="s">
        <v>125</v>
      </c>
      <c r="B3731" t="s">
        <v>179</v>
      </c>
      <c r="C3731" t="s">
        <v>13</v>
      </c>
      <c r="D3731" s="9">
        <v>4.3499999999999996</v>
      </c>
      <c r="E3731" s="10">
        <f>IF(COUNTIF(cis_DPH!$B$2:$B$84,B3731)&gt;0,D3731*1.1,IF(COUNTIF(cis_DPH!$B$85:$B$171,B3731)&gt;0,D3731*1.2,"chyba"))</f>
        <v>5.22</v>
      </c>
      <c r="G3731" s="16" t="e">
        <f>_xlfn.XLOOKUP(Tabuľka9[[#This Row],[položka]],#REF!,#REF!)</f>
        <v>#REF!</v>
      </c>
      <c r="H3731">
        <v>4</v>
      </c>
      <c r="I3731" s="15">
        <f>Tabuľka9[[#This Row],[Aktuálna cena v RZ s DPH]]*Tabuľka9[[#This Row],[Priemerný odber za mesiac]]</f>
        <v>20.88</v>
      </c>
      <c r="K3731" s="17" t="e">
        <f>Tabuľka9[[#This Row],[Cena za MJ s DPH]]*Tabuľka9[[#This Row],[Predpokladaný odber počas 6 mesiacov]]</f>
        <v>#REF!</v>
      </c>
      <c r="L3731" s="1">
        <v>35653663</v>
      </c>
      <c r="M3731" t="e">
        <f>_xlfn.XLOOKUP(Tabuľka9[[#This Row],[IČO]],#REF!,#REF!)</f>
        <v>#REF!</v>
      </c>
      <c r="N3731" t="e">
        <f>_xlfn.XLOOKUP(Tabuľka9[[#This Row],[IČO]],#REF!,#REF!)</f>
        <v>#REF!</v>
      </c>
    </row>
    <row r="3732" spans="1:14" hidden="1" x14ac:dyDescent="0.35">
      <c r="A3732" t="s">
        <v>125</v>
      </c>
      <c r="B3732" t="s">
        <v>180</v>
      </c>
      <c r="C3732" t="s">
        <v>13</v>
      </c>
      <c r="E3732" s="10">
        <f>IF(COUNTIF(cis_DPH!$B$2:$B$84,B3732)&gt;0,D3732*1.1,IF(COUNTIF(cis_DPH!$B$85:$B$171,B3732)&gt;0,D3732*1.2,"chyba"))</f>
        <v>0</v>
      </c>
      <c r="G3732" s="16" t="e">
        <f>_xlfn.XLOOKUP(Tabuľka9[[#This Row],[položka]],#REF!,#REF!)</f>
        <v>#REF!</v>
      </c>
      <c r="I3732" s="15">
        <f>Tabuľka9[[#This Row],[Aktuálna cena v RZ s DPH]]*Tabuľka9[[#This Row],[Priemerný odber za mesiac]]</f>
        <v>0</v>
      </c>
      <c r="K3732" s="17" t="e">
        <f>Tabuľka9[[#This Row],[Cena za MJ s DPH]]*Tabuľka9[[#This Row],[Predpokladaný odber počas 6 mesiacov]]</f>
        <v>#REF!</v>
      </c>
      <c r="L3732" s="1">
        <v>35653663</v>
      </c>
      <c r="M3732" t="e">
        <f>_xlfn.XLOOKUP(Tabuľka9[[#This Row],[IČO]],#REF!,#REF!)</f>
        <v>#REF!</v>
      </c>
      <c r="N3732" t="e">
        <f>_xlfn.XLOOKUP(Tabuľka9[[#This Row],[IČO]],#REF!,#REF!)</f>
        <v>#REF!</v>
      </c>
    </row>
    <row r="3733" spans="1:14" hidden="1" x14ac:dyDescent="0.35">
      <c r="A3733" t="s">
        <v>125</v>
      </c>
      <c r="B3733" t="s">
        <v>181</v>
      </c>
      <c r="C3733" t="s">
        <v>13</v>
      </c>
      <c r="E3733" s="10">
        <f>IF(COUNTIF(cis_DPH!$B$2:$B$84,B3733)&gt;0,D3733*1.1,IF(COUNTIF(cis_DPH!$B$85:$B$171,B3733)&gt;0,D3733*1.2,"chyba"))</f>
        <v>0</v>
      </c>
      <c r="G3733" s="16" t="e">
        <f>_xlfn.XLOOKUP(Tabuľka9[[#This Row],[položka]],#REF!,#REF!)</f>
        <v>#REF!</v>
      </c>
      <c r="I3733" s="15">
        <f>Tabuľka9[[#This Row],[Aktuálna cena v RZ s DPH]]*Tabuľka9[[#This Row],[Priemerný odber za mesiac]]</f>
        <v>0</v>
      </c>
      <c r="K3733" s="17" t="e">
        <f>Tabuľka9[[#This Row],[Cena za MJ s DPH]]*Tabuľka9[[#This Row],[Predpokladaný odber počas 6 mesiacov]]</f>
        <v>#REF!</v>
      </c>
      <c r="L3733" s="1">
        <v>35653663</v>
      </c>
      <c r="M3733" t="e">
        <f>_xlfn.XLOOKUP(Tabuľka9[[#This Row],[IČO]],#REF!,#REF!)</f>
        <v>#REF!</v>
      </c>
      <c r="N3733" t="e">
        <f>_xlfn.XLOOKUP(Tabuľka9[[#This Row],[IČO]],#REF!,#REF!)</f>
        <v>#REF!</v>
      </c>
    </row>
    <row r="3734" spans="1:14" hidden="1" x14ac:dyDescent="0.35">
      <c r="A3734" t="s">
        <v>125</v>
      </c>
      <c r="B3734" t="s">
        <v>182</v>
      </c>
      <c r="C3734" t="s">
        <v>13</v>
      </c>
      <c r="E3734" s="10">
        <f>IF(COUNTIF(cis_DPH!$B$2:$B$84,B3734)&gt;0,D3734*1.1,IF(COUNTIF(cis_DPH!$B$85:$B$171,B3734)&gt;0,D3734*1.2,"chyba"))</f>
        <v>0</v>
      </c>
      <c r="G3734" s="16" t="e">
        <f>_xlfn.XLOOKUP(Tabuľka9[[#This Row],[položka]],#REF!,#REF!)</f>
        <v>#REF!</v>
      </c>
      <c r="I3734" s="15">
        <f>Tabuľka9[[#This Row],[Aktuálna cena v RZ s DPH]]*Tabuľka9[[#This Row],[Priemerný odber za mesiac]]</f>
        <v>0</v>
      </c>
      <c r="K3734" s="17" t="e">
        <f>Tabuľka9[[#This Row],[Cena za MJ s DPH]]*Tabuľka9[[#This Row],[Predpokladaný odber počas 6 mesiacov]]</f>
        <v>#REF!</v>
      </c>
      <c r="L3734" s="1">
        <v>35653663</v>
      </c>
      <c r="M3734" t="e">
        <f>_xlfn.XLOOKUP(Tabuľka9[[#This Row],[IČO]],#REF!,#REF!)</f>
        <v>#REF!</v>
      </c>
      <c r="N3734" t="e">
        <f>_xlfn.XLOOKUP(Tabuľka9[[#This Row],[IČO]],#REF!,#REF!)</f>
        <v>#REF!</v>
      </c>
    </row>
    <row r="3735" spans="1:14" hidden="1" x14ac:dyDescent="0.35">
      <c r="A3735" t="s">
        <v>125</v>
      </c>
      <c r="B3735" t="s">
        <v>183</v>
      </c>
      <c r="C3735" t="s">
        <v>13</v>
      </c>
      <c r="E3735" s="10">
        <f>IF(COUNTIF(cis_DPH!$B$2:$B$84,B3735)&gt;0,D3735*1.1,IF(COUNTIF(cis_DPH!$B$85:$B$171,B3735)&gt;0,D3735*1.2,"chyba"))</f>
        <v>0</v>
      </c>
      <c r="G3735" s="16" t="e">
        <f>_xlfn.XLOOKUP(Tabuľka9[[#This Row],[položka]],#REF!,#REF!)</f>
        <v>#REF!</v>
      </c>
      <c r="I3735" s="15">
        <f>Tabuľka9[[#This Row],[Aktuálna cena v RZ s DPH]]*Tabuľka9[[#This Row],[Priemerný odber za mesiac]]</f>
        <v>0</v>
      </c>
      <c r="K3735" s="17" t="e">
        <f>Tabuľka9[[#This Row],[Cena za MJ s DPH]]*Tabuľka9[[#This Row],[Predpokladaný odber počas 6 mesiacov]]</f>
        <v>#REF!</v>
      </c>
      <c r="L3735" s="1">
        <v>35653663</v>
      </c>
      <c r="M3735" t="e">
        <f>_xlfn.XLOOKUP(Tabuľka9[[#This Row],[IČO]],#REF!,#REF!)</f>
        <v>#REF!</v>
      </c>
      <c r="N3735" t="e">
        <f>_xlfn.XLOOKUP(Tabuľka9[[#This Row],[IČO]],#REF!,#REF!)</f>
        <v>#REF!</v>
      </c>
    </row>
    <row r="3736" spans="1:14" hidden="1" x14ac:dyDescent="0.35">
      <c r="A3736" t="s">
        <v>125</v>
      </c>
      <c r="B3736" t="s">
        <v>184</v>
      </c>
      <c r="C3736" t="s">
        <v>13</v>
      </c>
      <c r="E3736" s="10">
        <f>IF(COUNTIF(cis_DPH!$B$2:$B$84,B3736)&gt;0,D3736*1.1,IF(COUNTIF(cis_DPH!$B$85:$B$171,B3736)&gt;0,D3736*1.2,"chyba"))</f>
        <v>0</v>
      </c>
      <c r="G3736" s="16" t="e">
        <f>_xlfn.XLOOKUP(Tabuľka9[[#This Row],[položka]],#REF!,#REF!)</f>
        <v>#REF!</v>
      </c>
      <c r="I3736" s="15">
        <f>Tabuľka9[[#This Row],[Aktuálna cena v RZ s DPH]]*Tabuľka9[[#This Row],[Priemerný odber za mesiac]]</f>
        <v>0</v>
      </c>
      <c r="K3736" s="17" t="e">
        <f>Tabuľka9[[#This Row],[Cena za MJ s DPH]]*Tabuľka9[[#This Row],[Predpokladaný odber počas 6 mesiacov]]</f>
        <v>#REF!</v>
      </c>
      <c r="L3736" s="1">
        <v>35653663</v>
      </c>
      <c r="M3736" t="e">
        <f>_xlfn.XLOOKUP(Tabuľka9[[#This Row],[IČO]],#REF!,#REF!)</f>
        <v>#REF!</v>
      </c>
      <c r="N3736" t="e">
        <f>_xlfn.XLOOKUP(Tabuľka9[[#This Row],[IČO]],#REF!,#REF!)</f>
        <v>#REF!</v>
      </c>
    </row>
    <row r="3737" spans="1:14" hidden="1" x14ac:dyDescent="0.35">
      <c r="A3737" t="s">
        <v>125</v>
      </c>
      <c r="B3737" t="s">
        <v>185</v>
      </c>
      <c r="C3737" t="s">
        <v>13</v>
      </c>
      <c r="E3737" s="10">
        <f>IF(COUNTIF(cis_DPH!$B$2:$B$84,B3737)&gt;0,D3737*1.1,IF(COUNTIF(cis_DPH!$B$85:$B$171,B3737)&gt;0,D3737*1.2,"chyba"))</f>
        <v>0</v>
      </c>
      <c r="G3737" s="16" t="e">
        <f>_xlfn.XLOOKUP(Tabuľka9[[#This Row],[položka]],#REF!,#REF!)</f>
        <v>#REF!</v>
      </c>
      <c r="I3737" s="15">
        <f>Tabuľka9[[#This Row],[Aktuálna cena v RZ s DPH]]*Tabuľka9[[#This Row],[Priemerný odber za mesiac]]</f>
        <v>0</v>
      </c>
      <c r="K3737" s="17" t="e">
        <f>Tabuľka9[[#This Row],[Cena za MJ s DPH]]*Tabuľka9[[#This Row],[Predpokladaný odber počas 6 mesiacov]]</f>
        <v>#REF!</v>
      </c>
      <c r="L3737" s="1">
        <v>35653663</v>
      </c>
      <c r="M3737" t="e">
        <f>_xlfn.XLOOKUP(Tabuľka9[[#This Row],[IČO]],#REF!,#REF!)</f>
        <v>#REF!</v>
      </c>
      <c r="N3737" t="e">
        <f>_xlfn.XLOOKUP(Tabuľka9[[#This Row],[IČO]],#REF!,#REF!)</f>
        <v>#REF!</v>
      </c>
    </row>
    <row r="3738" spans="1:14" hidden="1" x14ac:dyDescent="0.35">
      <c r="A3738" t="s">
        <v>125</v>
      </c>
      <c r="B3738" t="s">
        <v>186</v>
      </c>
      <c r="C3738" t="s">
        <v>13</v>
      </c>
      <c r="E3738" s="10">
        <f>IF(COUNTIF(cis_DPH!$B$2:$B$84,B3738)&gt;0,D3738*1.1,IF(COUNTIF(cis_DPH!$B$85:$B$171,B3738)&gt;0,D3738*1.2,"chyba"))</f>
        <v>0</v>
      </c>
      <c r="G3738" s="16" t="e">
        <f>_xlfn.XLOOKUP(Tabuľka9[[#This Row],[položka]],#REF!,#REF!)</f>
        <v>#REF!</v>
      </c>
      <c r="I3738" s="15">
        <f>Tabuľka9[[#This Row],[Aktuálna cena v RZ s DPH]]*Tabuľka9[[#This Row],[Priemerný odber za mesiac]]</f>
        <v>0</v>
      </c>
      <c r="K3738" s="17" t="e">
        <f>Tabuľka9[[#This Row],[Cena za MJ s DPH]]*Tabuľka9[[#This Row],[Predpokladaný odber počas 6 mesiacov]]</f>
        <v>#REF!</v>
      </c>
      <c r="L3738" s="1">
        <v>35653663</v>
      </c>
      <c r="M3738" t="e">
        <f>_xlfn.XLOOKUP(Tabuľka9[[#This Row],[IČO]],#REF!,#REF!)</f>
        <v>#REF!</v>
      </c>
      <c r="N3738" t="e">
        <f>_xlfn.XLOOKUP(Tabuľka9[[#This Row],[IČO]],#REF!,#REF!)</f>
        <v>#REF!</v>
      </c>
    </row>
    <row r="3739" spans="1:14" hidden="1" x14ac:dyDescent="0.35">
      <c r="A3739" t="s">
        <v>95</v>
      </c>
      <c r="B3739" t="s">
        <v>187</v>
      </c>
      <c r="C3739" t="s">
        <v>48</v>
      </c>
      <c r="E3739" s="10">
        <f>IF(COUNTIF(cis_DPH!$B$2:$B$84,B3739)&gt;0,D3739*1.1,IF(COUNTIF(cis_DPH!$B$85:$B$171,B3739)&gt;0,D3739*1.2,"chyba"))</f>
        <v>0</v>
      </c>
      <c r="G3739" s="16" t="e">
        <f>_xlfn.XLOOKUP(Tabuľka9[[#This Row],[položka]],#REF!,#REF!)</f>
        <v>#REF!</v>
      </c>
      <c r="I3739" s="15">
        <f>Tabuľka9[[#This Row],[Aktuálna cena v RZ s DPH]]*Tabuľka9[[#This Row],[Priemerný odber za mesiac]]</f>
        <v>0</v>
      </c>
      <c r="K3739" s="17" t="e">
        <f>Tabuľka9[[#This Row],[Cena za MJ s DPH]]*Tabuľka9[[#This Row],[Predpokladaný odber počas 6 mesiacov]]</f>
        <v>#REF!</v>
      </c>
      <c r="L3739" s="1">
        <v>35653663</v>
      </c>
      <c r="M3739" t="e">
        <f>_xlfn.XLOOKUP(Tabuľka9[[#This Row],[IČO]],#REF!,#REF!)</f>
        <v>#REF!</v>
      </c>
      <c r="N3739" t="e">
        <f>_xlfn.XLOOKUP(Tabuľka9[[#This Row],[IČO]],#REF!,#REF!)</f>
        <v>#REF!</v>
      </c>
    </row>
    <row r="3740" spans="1:14" hidden="1" x14ac:dyDescent="0.35">
      <c r="A3740" t="s">
        <v>95</v>
      </c>
      <c r="B3740" t="s">
        <v>188</v>
      </c>
      <c r="C3740" t="s">
        <v>13</v>
      </c>
      <c r="E3740" s="10">
        <f>IF(COUNTIF(cis_DPH!$B$2:$B$84,B3740)&gt;0,D3740*1.1,IF(COUNTIF(cis_DPH!$B$85:$B$171,B3740)&gt;0,D3740*1.2,"chyba"))</f>
        <v>0</v>
      </c>
      <c r="G3740" s="16" t="e">
        <f>_xlfn.XLOOKUP(Tabuľka9[[#This Row],[položka]],#REF!,#REF!)</f>
        <v>#REF!</v>
      </c>
      <c r="I3740" s="15">
        <f>Tabuľka9[[#This Row],[Aktuálna cena v RZ s DPH]]*Tabuľka9[[#This Row],[Priemerný odber za mesiac]]</f>
        <v>0</v>
      </c>
      <c r="K3740" s="17" t="e">
        <f>Tabuľka9[[#This Row],[Cena za MJ s DPH]]*Tabuľka9[[#This Row],[Predpokladaný odber počas 6 mesiacov]]</f>
        <v>#REF!</v>
      </c>
      <c r="L3740" s="1">
        <v>35653663</v>
      </c>
      <c r="M3740" t="e">
        <f>_xlfn.XLOOKUP(Tabuľka9[[#This Row],[IČO]],#REF!,#REF!)</f>
        <v>#REF!</v>
      </c>
      <c r="N3740" t="e">
        <f>_xlfn.XLOOKUP(Tabuľka9[[#This Row],[IČO]],#REF!,#REF!)</f>
        <v>#REF!</v>
      </c>
    </row>
    <row r="3741" spans="1:14" hidden="1" x14ac:dyDescent="0.35">
      <c r="A3741" t="s">
        <v>95</v>
      </c>
      <c r="B3741" t="s">
        <v>189</v>
      </c>
      <c r="C3741" t="s">
        <v>13</v>
      </c>
      <c r="E3741" s="10">
        <f>IF(COUNTIF(cis_DPH!$B$2:$B$84,B3741)&gt;0,D3741*1.1,IF(COUNTIF(cis_DPH!$B$85:$B$171,B3741)&gt;0,D3741*1.2,"chyba"))</f>
        <v>0</v>
      </c>
      <c r="G3741" s="16" t="e">
        <f>_xlfn.XLOOKUP(Tabuľka9[[#This Row],[položka]],#REF!,#REF!)</f>
        <v>#REF!</v>
      </c>
      <c r="I3741" s="15">
        <f>Tabuľka9[[#This Row],[Aktuálna cena v RZ s DPH]]*Tabuľka9[[#This Row],[Priemerný odber za mesiac]]</f>
        <v>0</v>
      </c>
      <c r="K3741" s="17" t="e">
        <f>Tabuľka9[[#This Row],[Cena za MJ s DPH]]*Tabuľka9[[#This Row],[Predpokladaný odber počas 6 mesiacov]]</f>
        <v>#REF!</v>
      </c>
      <c r="L3741" s="1">
        <v>35653663</v>
      </c>
      <c r="M3741" t="e">
        <f>_xlfn.XLOOKUP(Tabuľka9[[#This Row],[IČO]],#REF!,#REF!)</f>
        <v>#REF!</v>
      </c>
      <c r="N3741" t="e">
        <f>_xlfn.XLOOKUP(Tabuľka9[[#This Row],[IČO]],#REF!,#REF!)</f>
        <v>#REF!</v>
      </c>
    </row>
    <row r="3742" spans="1:14" hidden="1" x14ac:dyDescent="0.35">
      <c r="A3742" t="s">
        <v>10</v>
      </c>
      <c r="B3742" t="s">
        <v>11</v>
      </c>
      <c r="C3742" t="s">
        <v>13</v>
      </c>
      <c r="E3742" s="10">
        <f>IF(COUNTIF(cis_DPH!$B$2:$B$84,B3742)&gt;0,D3742*1.1,IF(COUNTIF(cis_DPH!$B$85:$B$171,B3742)&gt;0,D3742*1.2,"chyba"))</f>
        <v>0</v>
      </c>
      <c r="G3742" s="16" t="e">
        <f>_xlfn.XLOOKUP(Tabuľka9[[#This Row],[položka]],#REF!,#REF!)</f>
        <v>#REF!</v>
      </c>
      <c r="I3742" s="15">
        <f>Tabuľka9[[#This Row],[Aktuálna cena v RZ s DPH]]*Tabuľka9[[#This Row],[Priemerný odber za mesiac]]</f>
        <v>0</v>
      </c>
      <c r="K3742" s="17" t="e">
        <f>Tabuľka9[[#This Row],[Cena za MJ s DPH]]*Tabuľka9[[#This Row],[Predpokladaný odber počas 6 mesiacov]]</f>
        <v>#REF!</v>
      </c>
      <c r="L3742" s="1">
        <v>35679565</v>
      </c>
      <c r="M3742" t="e">
        <f>_xlfn.XLOOKUP(Tabuľka9[[#This Row],[IČO]],#REF!,#REF!)</f>
        <v>#REF!</v>
      </c>
      <c r="N3742" t="e">
        <f>_xlfn.XLOOKUP(Tabuľka9[[#This Row],[IČO]],#REF!,#REF!)</f>
        <v>#REF!</v>
      </c>
    </row>
    <row r="3743" spans="1:14" hidden="1" x14ac:dyDescent="0.35">
      <c r="A3743" t="s">
        <v>10</v>
      </c>
      <c r="B3743" t="s">
        <v>12</v>
      </c>
      <c r="C3743" t="s">
        <v>13</v>
      </c>
      <c r="E3743" s="10">
        <f>IF(COUNTIF(cis_DPH!$B$2:$B$84,B3743)&gt;0,D3743*1.1,IF(COUNTIF(cis_DPH!$B$85:$B$171,B3743)&gt;0,D3743*1.2,"chyba"))</f>
        <v>0</v>
      </c>
      <c r="G3743" s="16" t="e">
        <f>_xlfn.XLOOKUP(Tabuľka9[[#This Row],[položka]],#REF!,#REF!)</f>
        <v>#REF!</v>
      </c>
      <c r="I3743" s="15">
        <f>Tabuľka9[[#This Row],[Aktuálna cena v RZ s DPH]]*Tabuľka9[[#This Row],[Priemerný odber za mesiac]]</f>
        <v>0</v>
      </c>
      <c r="K3743" s="17" t="e">
        <f>Tabuľka9[[#This Row],[Cena za MJ s DPH]]*Tabuľka9[[#This Row],[Predpokladaný odber počas 6 mesiacov]]</f>
        <v>#REF!</v>
      </c>
      <c r="L3743" s="1">
        <v>35679565</v>
      </c>
      <c r="M3743" t="e">
        <f>_xlfn.XLOOKUP(Tabuľka9[[#This Row],[IČO]],#REF!,#REF!)</f>
        <v>#REF!</v>
      </c>
      <c r="N3743" t="e">
        <f>_xlfn.XLOOKUP(Tabuľka9[[#This Row],[IČO]],#REF!,#REF!)</f>
        <v>#REF!</v>
      </c>
    </row>
    <row r="3744" spans="1:14" hidden="1" x14ac:dyDescent="0.35">
      <c r="A3744" t="s">
        <v>10</v>
      </c>
      <c r="B3744" t="s">
        <v>14</v>
      </c>
      <c r="C3744" t="s">
        <v>13</v>
      </c>
      <c r="D3744" s="9">
        <v>1.6</v>
      </c>
      <c r="E3744" s="10">
        <f>IF(COUNTIF(cis_DPH!$B$2:$B$84,B3744)&gt;0,D3744*1.1,IF(COUNTIF(cis_DPH!$B$85:$B$171,B3744)&gt;0,D3744*1.2,"chyba"))</f>
        <v>1.92</v>
      </c>
      <c r="G3744" s="16" t="e">
        <f>_xlfn.XLOOKUP(Tabuľka9[[#This Row],[položka]],#REF!,#REF!)</f>
        <v>#REF!</v>
      </c>
      <c r="I3744" s="15">
        <f>Tabuľka9[[#This Row],[Aktuálna cena v RZ s DPH]]*Tabuľka9[[#This Row],[Priemerný odber za mesiac]]</f>
        <v>0</v>
      </c>
      <c r="K3744" s="17" t="e">
        <f>Tabuľka9[[#This Row],[Cena za MJ s DPH]]*Tabuľka9[[#This Row],[Predpokladaný odber počas 6 mesiacov]]</f>
        <v>#REF!</v>
      </c>
      <c r="L3744" s="1">
        <v>35679565</v>
      </c>
      <c r="M3744" t="e">
        <f>_xlfn.XLOOKUP(Tabuľka9[[#This Row],[IČO]],#REF!,#REF!)</f>
        <v>#REF!</v>
      </c>
      <c r="N3744" t="e">
        <f>_xlfn.XLOOKUP(Tabuľka9[[#This Row],[IČO]],#REF!,#REF!)</f>
        <v>#REF!</v>
      </c>
    </row>
    <row r="3745" spans="1:14" hidden="1" x14ac:dyDescent="0.35">
      <c r="A3745" t="s">
        <v>10</v>
      </c>
      <c r="B3745" t="s">
        <v>15</v>
      </c>
      <c r="C3745" t="s">
        <v>13</v>
      </c>
      <c r="D3745" s="9">
        <v>0.56000000000000005</v>
      </c>
      <c r="E3745" s="10">
        <f>IF(COUNTIF(cis_DPH!$B$2:$B$84,B3745)&gt;0,D3745*1.1,IF(COUNTIF(cis_DPH!$B$85:$B$171,B3745)&gt;0,D3745*1.2,"chyba"))</f>
        <v>0.6160000000000001</v>
      </c>
      <c r="G3745" s="16" t="e">
        <f>_xlfn.XLOOKUP(Tabuľka9[[#This Row],[položka]],#REF!,#REF!)</f>
        <v>#REF!</v>
      </c>
      <c r="I3745" s="15">
        <f>Tabuľka9[[#This Row],[Aktuálna cena v RZ s DPH]]*Tabuľka9[[#This Row],[Priemerný odber za mesiac]]</f>
        <v>0</v>
      </c>
      <c r="K3745" s="17" t="e">
        <f>Tabuľka9[[#This Row],[Cena za MJ s DPH]]*Tabuľka9[[#This Row],[Predpokladaný odber počas 6 mesiacov]]</f>
        <v>#REF!</v>
      </c>
      <c r="L3745" s="1">
        <v>35679565</v>
      </c>
      <c r="M3745" t="e">
        <f>_xlfn.XLOOKUP(Tabuľka9[[#This Row],[IČO]],#REF!,#REF!)</f>
        <v>#REF!</v>
      </c>
      <c r="N3745" t="e">
        <f>_xlfn.XLOOKUP(Tabuľka9[[#This Row],[IČO]],#REF!,#REF!)</f>
        <v>#REF!</v>
      </c>
    </row>
    <row r="3746" spans="1:14" hidden="1" x14ac:dyDescent="0.35">
      <c r="A3746" t="s">
        <v>10</v>
      </c>
      <c r="B3746" t="s">
        <v>16</v>
      </c>
      <c r="C3746" t="s">
        <v>13</v>
      </c>
      <c r="E3746" s="10">
        <f>IF(COUNTIF(cis_DPH!$B$2:$B$84,B3746)&gt;0,D3746*1.1,IF(COUNTIF(cis_DPH!$B$85:$B$171,B3746)&gt;0,D3746*1.2,"chyba"))</f>
        <v>0</v>
      </c>
      <c r="G3746" s="16" t="e">
        <f>_xlfn.XLOOKUP(Tabuľka9[[#This Row],[položka]],#REF!,#REF!)</f>
        <v>#REF!</v>
      </c>
      <c r="I3746" s="15">
        <f>Tabuľka9[[#This Row],[Aktuálna cena v RZ s DPH]]*Tabuľka9[[#This Row],[Priemerný odber za mesiac]]</f>
        <v>0</v>
      </c>
      <c r="K3746" s="17" t="e">
        <f>Tabuľka9[[#This Row],[Cena za MJ s DPH]]*Tabuľka9[[#This Row],[Predpokladaný odber počas 6 mesiacov]]</f>
        <v>#REF!</v>
      </c>
      <c r="L3746" s="1">
        <v>35679565</v>
      </c>
      <c r="M3746" t="e">
        <f>_xlfn.XLOOKUP(Tabuľka9[[#This Row],[IČO]],#REF!,#REF!)</f>
        <v>#REF!</v>
      </c>
      <c r="N3746" t="e">
        <f>_xlfn.XLOOKUP(Tabuľka9[[#This Row],[IČO]],#REF!,#REF!)</f>
        <v>#REF!</v>
      </c>
    </row>
    <row r="3747" spans="1:14" hidden="1" x14ac:dyDescent="0.35">
      <c r="A3747" t="s">
        <v>10</v>
      </c>
      <c r="B3747" t="s">
        <v>17</v>
      </c>
      <c r="C3747" t="s">
        <v>13</v>
      </c>
      <c r="E3747" s="10">
        <f>IF(COUNTIF(cis_DPH!$B$2:$B$84,B3747)&gt;0,D3747*1.1,IF(COUNTIF(cis_DPH!$B$85:$B$171,B3747)&gt;0,D3747*1.2,"chyba"))</f>
        <v>0</v>
      </c>
      <c r="G3747" s="16" t="e">
        <f>_xlfn.XLOOKUP(Tabuľka9[[#This Row],[položka]],#REF!,#REF!)</f>
        <v>#REF!</v>
      </c>
      <c r="I3747" s="15">
        <f>Tabuľka9[[#This Row],[Aktuálna cena v RZ s DPH]]*Tabuľka9[[#This Row],[Priemerný odber za mesiac]]</f>
        <v>0</v>
      </c>
      <c r="K3747" s="17" t="e">
        <f>Tabuľka9[[#This Row],[Cena za MJ s DPH]]*Tabuľka9[[#This Row],[Predpokladaný odber počas 6 mesiacov]]</f>
        <v>#REF!</v>
      </c>
      <c r="L3747" s="1">
        <v>35679565</v>
      </c>
      <c r="M3747" t="e">
        <f>_xlfn.XLOOKUP(Tabuľka9[[#This Row],[IČO]],#REF!,#REF!)</f>
        <v>#REF!</v>
      </c>
      <c r="N3747" t="e">
        <f>_xlfn.XLOOKUP(Tabuľka9[[#This Row],[IČO]],#REF!,#REF!)</f>
        <v>#REF!</v>
      </c>
    </row>
    <row r="3748" spans="1:14" hidden="1" x14ac:dyDescent="0.35">
      <c r="A3748" t="s">
        <v>10</v>
      </c>
      <c r="B3748" t="s">
        <v>18</v>
      </c>
      <c r="C3748" t="s">
        <v>19</v>
      </c>
      <c r="D3748" s="9">
        <v>0.42</v>
      </c>
      <c r="E3748" s="10">
        <f>IF(COUNTIF(cis_DPH!$B$2:$B$84,B3748)&gt;0,D3748*1.1,IF(COUNTIF(cis_DPH!$B$85:$B$171,B3748)&gt;0,D3748*1.2,"chyba"))</f>
        <v>0.46200000000000002</v>
      </c>
      <c r="G3748" s="16" t="e">
        <f>_xlfn.XLOOKUP(Tabuľka9[[#This Row],[položka]],#REF!,#REF!)</f>
        <v>#REF!</v>
      </c>
      <c r="I3748" s="15">
        <f>Tabuľka9[[#This Row],[Aktuálna cena v RZ s DPH]]*Tabuľka9[[#This Row],[Priemerný odber za mesiac]]</f>
        <v>0</v>
      </c>
      <c r="K3748" s="17" t="e">
        <f>Tabuľka9[[#This Row],[Cena za MJ s DPH]]*Tabuľka9[[#This Row],[Predpokladaný odber počas 6 mesiacov]]</f>
        <v>#REF!</v>
      </c>
      <c r="L3748" s="1">
        <v>35679565</v>
      </c>
      <c r="M3748" t="e">
        <f>_xlfn.XLOOKUP(Tabuľka9[[#This Row],[IČO]],#REF!,#REF!)</f>
        <v>#REF!</v>
      </c>
      <c r="N3748" t="e">
        <f>_xlfn.XLOOKUP(Tabuľka9[[#This Row],[IČO]],#REF!,#REF!)</f>
        <v>#REF!</v>
      </c>
    </row>
    <row r="3749" spans="1:14" hidden="1" x14ac:dyDescent="0.35">
      <c r="A3749" t="s">
        <v>10</v>
      </c>
      <c r="B3749" t="s">
        <v>20</v>
      </c>
      <c r="C3749" t="s">
        <v>13</v>
      </c>
      <c r="D3749" s="9">
        <v>2.85</v>
      </c>
      <c r="E3749" s="10">
        <f>IF(COUNTIF(cis_DPH!$B$2:$B$84,B3749)&gt;0,D3749*1.1,IF(COUNTIF(cis_DPH!$B$85:$B$171,B3749)&gt;0,D3749*1.2,"chyba"))</f>
        <v>3.1350000000000002</v>
      </c>
      <c r="G3749" s="16" t="e">
        <f>_xlfn.XLOOKUP(Tabuľka9[[#This Row],[položka]],#REF!,#REF!)</f>
        <v>#REF!</v>
      </c>
      <c r="I3749" s="15">
        <f>Tabuľka9[[#This Row],[Aktuálna cena v RZ s DPH]]*Tabuľka9[[#This Row],[Priemerný odber za mesiac]]</f>
        <v>0</v>
      </c>
      <c r="K3749" s="17" t="e">
        <f>Tabuľka9[[#This Row],[Cena za MJ s DPH]]*Tabuľka9[[#This Row],[Predpokladaný odber počas 6 mesiacov]]</f>
        <v>#REF!</v>
      </c>
      <c r="L3749" s="1">
        <v>35679565</v>
      </c>
      <c r="M3749" t="e">
        <f>_xlfn.XLOOKUP(Tabuľka9[[#This Row],[IČO]],#REF!,#REF!)</f>
        <v>#REF!</v>
      </c>
      <c r="N3749" t="e">
        <f>_xlfn.XLOOKUP(Tabuľka9[[#This Row],[IČO]],#REF!,#REF!)</f>
        <v>#REF!</v>
      </c>
    </row>
    <row r="3750" spans="1:14" hidden="1" x14ac:dyDescent="0.35">
      <c r="A3750" t="s">
        <v>10</v>
      </c>
      <c r="B3750" t="s">
        <v>21</v>
      </c>
      <c r="C3750" t="s">
        <v>13</v>
      </c>
      <c r="E3750" s="10">
        <f>IF(COUNTIF(cis_DPH!$B$2:$B$84,B3750)&gt;0,D3750*1.1,IF(COUNTIF(cis_DPH!$B$85:$B$171,B3750)&gt;0,D3750*1.2,"chyba"))</f>
        <v>0</v>
      </c>
      <c r="G3750" s="16" t="e">
        <f>_xlfn.XLOOKUP(Tabuľka9[[#This Row],[položka]],#REF!,#REF!)</f>
        <v>#REF!</v>
      </c>
      <c r="I3750" s="15">
        <f>Tabuľka9[[#This Row],[Aktuálna cena v RZ s DPH]]*Tabuľka9[[#This Row],[Priemerný odber za mesiac]]</f>
        <v>0</v>
      </c>
      <c r="K3750" s="17" t="e">
        <f>Tabuľka9[[#This Row],[Cena za MJ s DPH]]*Tabuľka9[[#This Row],[Predpokladaný odber počas 6 mesiacov]]</f>
        <v>#REF!</v>
      </c>
      <c r="L3750" s="1">
        <v>35679565</v>
      </c>
      <c r="M3750" t="e">
        <f>_xlfn.XLOOKUP(Tabuľka9[[#This Row],[IČO]],#REF!,#REF!)</f>
        <v>#REF!</v>
      </c>
      <c r="N3750" t="e">
        <f>_xlfn.XLOOKUP(Tabuľka9[[#This Row],[IČO]],#REF!,#REF!)</f>
        <v>#REF!</v>
      </c>
    </row>
    <row r="3751" spans="1:14" hidden="1" x14ac:dyDescent="0.35">
      <c r="A3751" t="s">
        <v>10</v>
      </c>
      <c r="B3751" t="s">
        <v>22</v>
      </c>
      <c r="C3751" t="s">
        <v>13</v>
      </c>
      <c r="E3751" s="10">
        <f>IF(COUNTIF(cis_DPH!$B$2:$B$84,B3751)&gt;0,D3751*1.1,IF(COUNTIF(cis_DPH!$B$85:$B$171,B3751)&gt;0,D3751*1.2,"chyba"))</f>
        <v>0</v>
      </c>
      <c r="G3751" s="16" t="e">
        <f>_xlfn.XLOOKUP(Tabuľka9[[#This Row],[položka]],#REF!,#REF!)</f>
        <v>#REF!</v>
      </c>
      <c r="I3751" s="15">
        <f>Tabuľka9[[#This Row],[Aktuálna cena v RZ s DPH]]*Tabuľka9[[#This Row],[Priemerný odber za mesiac]]</f>
        <v>0</v>
      </c>
      <c r="K3751" s="17" t="e">
        <f>Tabuľka9[[#This Row],[Cena za MJ s DPH]]*Tabuľka9[[#This Row],[Predpokladaný odber počas 6 mesiacov]]</f>
        <v>#REF!</v>
      </c>
      <c r="L3751" s="1">
        <v>35679565</v>
      </c>
      <c r="M3751" t="e">
        <f>_xlfn.XLOOKUP(Tabuľka9[[#This Row],[IČO]],#REF!,#REF!)</f>
        <v>#REF!</v>
      </c>
      <c r="N3751" t="e">
        <f>_xlfn.XLOOKUP(Tabuľka9[[#This Row],[IČO]],#REF!,#REF!)</f>
        <v>#REF!</v>
      </c>
    </row>
    <row r="3752" spans="1:14" hidden="1" x14ac:dyDescent="0.35">
      <c r="A3752" t="s">
        <v>10</v>
      </c>
      <c r="B3752" t="s">
        <v>23</v>
      </c>
      <c r="C3752" t="s">
        <v>13</v>
      </c>
      <c r="E3752" s="10">
        <f>IF(COUNTIF(cis_DPH!$B$2:$B$84,B3752)&gt;0,D3752*1.1,IF(COUNTIF(cis_DPH!$B$85:$B$171,B3752)&gt;0,D3752*1.2,"chyba"))</f>
        <v>0</v>
      </c>
      <c r="G3752" s="16" t="e">
        <f>_xlfn.XLOOKUP(Tabuľka9[[#This Row],[položka]],#REF!,#REF!)</f>
        <v>#REF!</v>
      </c>
      <c r="I3752" s="15">
        <f>Tabuľka9[[#This Row],[Aktuálna cena v RZ s DPH]]*Tabuľka9[[#This Row],[Priemerný odber za mesiac]]</f>
        <v>0</v>
      </c>
      <c r="K3752" s="17" t="e">
        <f>Tabuľka9[[#This Row],[Cena za MJ s DPH]]*Tabuľka9[[#This Row],[Predpokladaný odber počas 6 mesiacov]]</f>
        <v>#REF!</v>
      </c>
      <c r="L3752" s="1">
        <v>35679565</v>
      </c>
      <c r="M3752" t="e">
        <f>_xlfn.XLOOKUP(Tabuľka9[[#This Row],[IČO]],#REF!,#REF!)</f>
        <v>#REF!</v>
      </c>
      <c r="N3752" t="e">
        <f>_xlfn.XLOOKUP(Tabuľka9[[#This Row],[IČO]],#REF!,#REF!)</f>
        <v>#REF!</v>
      </c>
    </row>
    <row r="3753" spans="1:14" hidden="1" x14ac:dyDescent="0.35">
      <c r="A3753" t="s">
        <v>10</v>
      </c>
      <c r="B3753" t="s">
        <v>24</v>
      </c>
      <c r="C3753" t="s">
        <v>25</v>
      </c>
      <c r="E3753" s="10">
        <f>IF(COUNTIF(cis_DPH!$B$2:$B$84,B3753)&gt;0,D3753*1.1,IF(COUNTIF(cis_DPH!$B$85:$B$171,B3753)&gt;0,D3753*1.2,"chyba"))</f>
        <v>0</v>
      </c>
      <c r="G3753" s="16" t="e">
        <f>_xlfn.XLOOKUP(Tabuľka9[[#This Row],[položka]],#REF!,#REF!)</f>
        <v>#REF!</v>
      </c>
      <c r="I3753" s="15">
        <f>Tabuľka9[[#This Row],[Aktuálna cena v RZ s DPH]]*Tabuľka9[[#This Row],[Priemerný odber za mesiac]]</f>
        <v>0</v>
      </c>
      <c r="K3753" s="17" t="e">
        <f>Tabuľka9[[#This Row],[Cena za MJ s DPH]]*Tabuľka9[[#This Row],[Predpokladaný odber počas 6 mesiacov]]</f>
        <v>#REF!</v>
      </c>
      <c r="L3753" s="1">
        <v>35679565</v>
      </c>
      <c r="M3753" t="e">
        <f>_xlfn.XLOOKUP(Tabuľka9[[#This Row],[IČO]],#REF!,#REF!)</f>
        <v>#REF!</v>
      </c>
      <c r="N3753" t="e">
        <f>_xlfn.XLOOKUP(Tabuľka9[[#This Row],[IČO]],#REF!,#REF!)</f>
        <v>#REF!</v>
      </c>
    </row>
    <row r="3754" spans="1:14" hidden="1" x14ac:dyDescent="0.35">
      <c r="A3754" t="s">
        <v>10</v>
      </c>
      <c r="B3754" t="s">
        <v>26</v>
      </c>
      <c r="C3754" t="s">
        <v>13</v>
      </c>
      <c r="E3754" s="10">
        <f>IF(COUNTIF(cis_DPH!$B$2:$B$84,B3754)&gt;0,D3754*1.1,IF(COUNTIF(cis_DPH!$B$85:$B$171,B3754)&gt;0,D3754*1.2,"chyba"))</f>
        <v>0</v>
      </c>
      <c r="G3754" s="16" t="e">
        <f>_xlfn.XLOOKUP(Tabuľka9[[#This Row],[položka]],#REF!,#REF!)</f>
        <v>#REF!</v>
      </c>
      <c r="I3754" s="15">
        <f>Tabuľka9[[#This Row],[Aktuálna cena v RZ s DPH]]*Tabuľka9[[#This Row],[Priemerný odber za mesiac]]</f>
        <v>0</v>
      </c>
      <c r="K3754" s="17" t="e">
        <f>Tabuľka9[[#This Row],[Cena za MJ s DPH]]*Tabuľka9[[#This Row],[Predpokladaný odber počas 6 mesiacov]]</f>
        <v>#REF!</v>
      </c>
      <c r="L3754" s="1">
        <v>35679565</v>
      </c>
      <c r="M3754" t="e">
        <f>_xlfn.XLOOKUP(Tabuľka9[[#This Row],[IČO]],#REF!,#REF!)</f>
        <v>#REF!</v>
      </c>
      <c r="N3754" t="e">
        <f>_xlfn.XLOOKUP(Tabuľka9[[#This Row],[IČO]],#REF!,#REF!)</f>
        <v>#REF!</v>
      </c>
    </row>
    <row r="3755" spans="1:14" hidden="1" x14ac:dyDescent="0.35">
      <c r="A3755" t="s">
        <v>10</v>
      </c>
      <c r="B3755" t="s">
        <v>27</v>
      </c>
      <c r="C3755" t="s">
        <v>13</v>
      </c>
      <c r="D3755" s="9">
        <v>2.1</v>
      </c>
      <c r="E3755" s="10">
        <f>IF(COUNTIF(cis_DPH!$B$2:$B$84,B3755)&gt;0,D3755*1.1,IF(COUNTIF(cis_DPH!$B$85:$B$171,B3755)&gt;0,D3755*1.2,"chyba"))</f>
        <v>2.52</v>
      </c>
      <c r="G3755" s="16" t="e">
        <f>_xlfn.XLOOKUP(Tabuľka9[[#This Row],[položka]],#REF!,#REF!)</f>
        <v>#REF!</v>
      </c>
      <c r="I3755" s="15">
        <f>Tabuľka9[[#This Row],[Aktuálna cena v RZ s DPH]]*Tabuľka9[[#This Row],[Priemerný odber za mesiac]]</f>
        <v>0</v>
      </c>
      <c r="K3755" s="17" t="e">
        <f>Tabuľka9[[#This Row],[Cena za MJ s DPH]]*Tabuľka9[[#This Row],[Predpokladaný odber počas 6 mesiacov]]</f>
        <v>#REF!</v>
      </c>
      <c r="L3755" s="1">
        <v>35679565</v>
      </c>
      <c r="M3755" t="e">
        <f>_xlfn.XLOOKUP(Tabuľka9[[#This Row],[IČO]],#REF!,#REF!)</f>
        <v>#REF!</v>
      </c>
      <c r="N3755" t="e">
        <f>_xlfn.XLOOKUP(Tabuľka9[[#This Row],[IČO]],#REF!,#REF!)</f>
        <v>#REF!</v>
      </c>
    </row>
    <row r="3756" spans="1:14" hidden="1" x14ac:dyDescent="0.35">
      <c r="A3756" t="s">
        <v>10</v>
      </c>
      <c r="B3756" t="s">
        <v>28</v>
      </c>
      <c r="C3756" t="s">
        <v>13</v>
      </c>
      <c r="D3756" s="9">
        <v>2.1</v>
      </c>
      <c r="E3756" s="10">
        <f>IF(COUNTIF(cis_DPH!$B$2:$B$84,B3756)&gt;0,D3756*1.1,IF(COUNTIF(cis_DPH!$B$85:$B$171,B3756)&gt;0,D3756*1.2,"chyba"))</f>
        <v>2.52</v>
      </c>
      <c r="G3756" s="16" t="e">
        <f>_xlfn.XLOOKUP(Tabuľka9[[#This Row],[položka]],#REF!,#REF!)</f>
        <v>#REF!</v>
      </c>
      <c r="I3756" s="15">
        <f>Tabuľka9[[#This Row],[Aktuálna cena v RZ s DPH]]*Tabuľka9[[#This Row],[Priemerný odber za mesiac]]</f>
        <v>0</v>
      </c>
      <c r="K3756" s="17" t="e">
        <f>Tabuľka9[[#This Row],[Cena za MJ s DPH]]*Tabuľka9[[#This Row],[Predpokladaný odber počas 6 mesiacov]]</f>
        <v>#REF!</v>
      </c>
      <c r="L3756" s="1">
        <v>35679565</v>
      </c>
      <c r="M3756" t="e">
        <f>_xlfn.XLOOKUP(Tabuľka9[[#This Row],[IČO]],#REF!,#REF!)</f>
        <v>#REF!</v>
      </c>
      <c r="N3756" t="e">
        <f>_xlfn.XLOOKUP(Tabuľka9[[#This Row],[IČO]],#REF!,#REF!)</f>
        <v>#REF!</v>
      </c>
    </row>
    <row r="3757" spans="1:14" hidden="1" x14ac:dyDescent="0.35">
      <c r="A3757" t="s">
        <v>10</v>
      </c>
      <c r="B3757" t="s">
        <v>29</v>
      </c>
      <c r="C3757" t="s">
        <v>13</v>
      </c>
      <c r="D3757" s="9">
        <v>1.35</v>
      </c>
      <c r="E3757" s="10">
        <f>IF(COUNTIF(cis_DPH!$B$2:$B$84,B3757)&gt;0,D3757*1.1,IF(COUNTIF(cis_DPH!$B$85:$B$171,B3757)&gt;0,D3757*1.2,"chyba"))</f>
        <v>1.4850000000000003</v>
      </c>
      <c r="G3757" s="16" t="e">
        <f>_xlfn.XLOOKUP(Tabuľka9[[#This Row],[položka]],#REF!,#REF!)</f>
        <v>#REF!</v>
      </c>
      <c r="I3757" s="15">
        <f>Tabuľka9[[#This Row],[Aktuálna cena v RZ s DPH]]*Tabuľka9[[#This Row],[Priemerný odber za mesiac]]</f>
        <v>0</v>
      </c>
      <c r="K3757" s="17" t="e">
        <f>Tabuľka9[[#This Row],[Cena za MJ s DPH]]*Tabuľka9[[#This Row],[Predpokladaný odber počas 6 mesiacov]]</f>
        <v>#REF!</v>
      </c>
      <c r="L3757" s="1">
        <v>35679565</v>
      </c>
      <c r="M3757" t="e">
        <f>_xlfn.XLOOKUP(Tabuľka9[[#This Row],[IČO]],#REF!,#REF!)</f>
        <v>#REF!</v>
      </c>
      <c r="N3757" t="e">
        <f>_xlfn.XLOOKUP(Tabuľka9[[#This Row],[IČO]],#REF!,#REF!)</f>
        <v>#REF!</v>
      </c>
    </row>
    <row r="3758" spans="1:14" hidden="1" x14ac:dyDescent="0.35">
      <c r="A3758" t="s">
        <v>10</v>
      </c>
      <c r="B3758" t="s">
        <v>30</v>
      </c>
      <c r="C3758" t="s">
        <v>13</v>
      </c>
      <c r="D3758" s="9">
        <v>0.75</v>
      </c>
      <c r="E3758" s="10">
        <f>IF(COUNTIF(cis_DPH!$B$2:$B$84,B3758)&gt;0,D3758*1.1,IF(COUNTIF(cis_DPH!$B$85:$B$171,B3758)&gt;0,D3758*1.2,"chyba"))</f>
        <v>0.82500000000000007</v>
      </c>
      <c r="G3758" s="16" t="e">
        <f>_xlfn.XLOOKUP(Tabuľka9[[#This Row],[položka]],#REF!,#REF!)</f>
        <v>#REF!</v>
      </c>
      <c r="I3758" s="15">
        <f>Tabuľka9[[#This Row],[Aktuálna cena v RZ s DPH]]*Tabuľka9[[#This Row],[Priemerný odber za mesiac]]</f>
        <v>0</v>
      </c>
      <c r="K3758" s="17" t="e">
        <f>Tabuľka9[[#This Row],[Cena za MJ s DPH]]*Tabuľka9[[#This Row],[Predpokladaný odber počas 6 mesiacov]]</f>
        <v>#REF!</v>
      </c>
      <c r="L3758" s="1">
        <v>35679565</v>
      </c>
      <c r="M3758" t="e">
        <f>_xlfn.XLOOKUP(Tabuľka9[[#This Row],[IČO]],#REF!,#REF!)</f>
        <v>#REF!</v>
      </c>
      <c r="N3758" t="e">
        <f>_xlfn.XLOOKUP(Tabuľka9[[#This Row],[IČO]],#REF!,#REF!)</f>
        <v>#REF!</v>
      </c>
    </row>
    <row r="3759" spans="1:14" hidden="1" x14ac:dyDescent="0.35">
      <c r="A3759" t="s">
        <v>10</v>
      </c>
      <c r="B3759" t="s">
        <v>31</v>
      </c>
      <c r="C3759" t="s">
        <v>13</v>
      </c>
      <c r="D3759" s="9">
        <v>0.75</v>
      </c>
      <c r="E3759" s="10">
        <f>IF(COUNTIF(cis_DPH!$B$2:$B$84,B3759)&gt;0,D3759*1.1,IF(COUNTIF(cis_DPH!$B$85:$B$171,B3759)&gt;0,D3759*1.2,"chyba"))</f>
        <v>0.82500000000000007</v>
      </c>
      <c r="G3759" s="16" t="e">
        <f>_xlfn.XLOOKUP(Tabuľka9[[#This Row],[položka]],#REF!,#REF!)</f>
        <v>#REF!</v>
      </c>
      <c r="I3759" s="15">
        <f>Tabuľka9[[#This Row],[Aktuálna cena v RZ s DPH]]*Tabuľka9[[#This Row],[Priemerný odber za mesiac]]</f>
        <v>0</v>
      </c>
      <c r="K3759" s="17" t="e">
        <f>Tabuľka9[[#This Row],[Cena za MJ s DPH]]*Tabuľka9[[#This Row],[Predpokladaný odber počas 6 mesiacov]]</f>
        <v>#REF!</v>
      </c>
      <c r="L3759" s="1">
        <v>35679565</v>
      </c>
      <c r="M3759" t="e">
        <f>_xlfn.XLOOKUP(Tabuľka9[[#This Row],[IČO]],#REF!,#REF!)</f>
        <v>#REF!</v>
      </c>
      <c r="N3759" t="e">
        <f>_xlfn.XLOOKUP(Tabuľka9[[#This Row],[IČO]],#REF!,#REF!)</f>
        <v>#REF!</v>
      </c>
    </row>
    <row r="3760" spans="1:14" hidden="1" x14ac:dyDescent="0.35">
      <c r="A3760" t="s">
        <v>10</v>
      </c>
      <c r="B3760" t="s">
        <v>32</v>
      </c>
      <c r="C3760" t="s">
        <v>19</v>
      </c>
      <c r="D3760" s="9">
        <v>0.61</v>
      </c>
      <c r="E3760" s="10">
        <f>IF(COUNTIF(cis_DPH!$B$2:$B$84,B3760)&gt;0,D3760*1.1,IF(COUNTIF(cis_DPH!$B$85:$B$171,B3760)&gt;0,D3760*1.2,"chyba"))</f>
        <v>0.67100000000000004</v>
      </c>
      <c r="G3760" s="16" t="e">
        <f>_xlfn.XLOOKUP(Tabuľka9[[#This Row],[položka]],#REF!,#REF!)</f>
        <v>#REF!</v>
      </c>
      <c r="I3760" s="15">
        <f>Tabuľka9[[#This Row],[Aktuálna cena v RZ s DPH]]*Tabuľka9[[#This Row],[Priemerný odber za mesiac]]</f>
        <v>0</v>
      </c>
      <c r="K3760" s="17" t="e">
        <f>Tabuľka9[[#This Row],[Cena za MJ s DPH]]*Tabuľka9[[#This Row],[Predpokladaný odber počas 6 mesiacov]]</f>
        <v>#REF!</v>
      </c>
      <c r="L3760" s="1">
        <v>35679565</v>
      </c>
      <c r="M3760" t="e">
        <f>_xlfn.XLOOKUP(Tabuľka9[[#This Row],[IČO]],#REF!,#REF!)</f>
        <v>#REF!</v>
      </c>
      <c r="N3760" t="e">
        <f>_xlfn.XLOOKUP(Tabuľka9[[#This Row],[IČO]],#REF!,#REF!)</f>
        <v>#REF!</v>
      </c>
    </row>
    <row r="3761" spans="1:14" hidden="1" x14ac:dyDescent="0.35">
      <c r="A3761" t="s">
        <v>10</v>
      </c>
      <c r="B3761" t="s">
        <v>33</v>
      </c>
      <c r="C3761" t="s">
        <v>13</v>
      </c>
      <c r="E3761" s="10">
        <f>IF(COUNTIF(cis_DPH!$B$2:$B$84,B3761)&gt;0,D3761*1.1,IF(COUNTIF(cis_DPH!$B$85:$B$171,B3761)&gt;0,D3761*1.2,"chyba"))</f>
        <v>0</v>
      </c>
      <c r="G3761" s="16" t="e">
        <f>_xlfn.XLOOKUP(Tabuľka9[[#This Row],[položka]],#REF!,#REF!)</f>
        <v>#REF!</v>
      </c>
      <c r="I3761" s="15">
        <f>Tabuľka9[[#This Row],[Aktuálna cena v RZ s DPH]]*Tabuľka9[[#This Row],[Priemerný odber za mesiac]]</f>
        <v>0</v>
      </c>
      <c r="K3761" s="17" t="e">
        <f>Tabuľka9[[#This Row],[Cena za MJ s DPH]]*Tabuľka9[[#This Row],[Predpokladaný odber počas 6 mesiacov]]</f>
        <v>#REF!</v>
      </c>
      <c r="L3761" s="1">
        <v>35679565</v>
      </c>
      <c r="M3761" t="e">
        <f>_xlfn.XLOOKUP(Tabuľka9[[#This Row],[IČO]],#REF!,#REF!)</f>
        <v>#REF!</v>
      </c>
      <c r="N3761" t="e">
        <f>_xlfn.XLOOKUP(Tabuľka9[[#This Row],[IČO]],#REF!,#REF!)</f>
        <v>#REF!</v>
      </c>
    </row>
    <row r="3762" spans="1:14" hidden="1" x14ac:dyDescent="0.35">
      <c r="A3762" t="s">
        <v>10</v>
      </c>
      <c r="B3762" t="s">
        <v>34</v>
      </c>
      <c r="C3762" t="s">
        <v>13</v>
      </c>
      <c r="E3762" s="10">
        <f>IF(COUNTIF(cis_DPH!$B$2:$B$84,B3762)&gt;0,D3762*1.1,IF(COUNTIF(cis_DPH!$B$85:$B$171,B3762)&gt;0,D3762*1.2,"chyba"))</f>
        <v>0</v>
      </c>
      <c r="G3762" s="16" t="e">
        <f>_xlfn.XLOOKUP(Tabuľka9[[#This Row],[položka]],#REF!,#REF!)</f>
        <v>#REF!</v>
      </c>
      <c r="I3762" s="15">
        <f>Tabuľka9[[#This Row],[Aktuálna cena v RZ s DPH]]*Tabuľka9[[#This Row],[Priemerný odber za mesiac]]</f>
        <v>0</v>
      </c>
      <c r="K3762" s="17" t="e">
        <f>Tabuľka9[[#This Row],[Cena za MJ s DPH]]*Tabuľka9[[#This Row],[Predpokladaný odber počas 6 mesiacov]]</f>
        <v>#REF!</v>
      </c>
      <c r="L3762" s="1">
        <v>35679565</v>
      </c>
      <c r="M3762" t="e">
        <f>_xlfn.XLOOKUP(Tabuľka9[[#This Row],[IČO]],#REF!,#REF!)</f>
        <v>#REF!</v>
      </c>
      <c r="N3762" t="e">
        <f>_xlfn.XLOOKUP(Tabuľka9[[#This Row],[IČO]],#REF!,#REF!)</f>
        <v>#REF!</v>
      </c>
    </row>
    <row r="3763" spans="1:14" hidden="1" x14ac:dyDescent="0.35">
      <c r="A3763" t="s">
        <v>10</v>
      </c>
      <c r="B3763" t="s">
        <v>35</v>
      </c>
      <c r="C3763" t="s">
        <v>13</v>
      </c>
      <c r="D3763" s="9">
        <v>0.69</v>
      </c>
      <c r="E3763" s="10">
        <f>IF(COUNTIF(cis_DPH!$B$2:$B$84,B3763)&gt;0,D3763*1.1,IF(COUNTIF(cis_DPH!$B$85:$B$171,B3763)&gt;0,D3763*1.2,"chyba"))</f>
        <v>0.75900000000000001</v>
      </c>
      <c r="G3763" s="16" t="e">
        <f>_xlfn.XLOOKUP(Tabuľka9[[#This Row],[položka]],#REF!,#REF!)</f>
        <v>#REF!</v>
      </c>
      <c r="I3763" s="15">
        <f>Tabuľka9[[#This Row],[Aktuálna cena v RZ s DPH]]*Tabuľka9[[#This Row],[Priemerný odber za mesiac]]</f>
        <v>0</v>
      </c>
      <c r="K3763" s="17" t="e">
        <f>Tabuľka9[[#This Row],[Cena za MJ s DPH]]*Tabuľka9[[#This Row],[Predpokladaný odber počas 6 mesiacov]]</f>
        <v>#REF!</v>
      </c>
      <c r="L3763" s="1">
        <v>35679565</v>
      </c>
      <c r="M3763" t="e">
        <f>_xlfn.XLOOKUP(Tabuľka9[[#This Row],[IČO]],#REF!,#REF!)</f>
        <v>#REF!</v>
      </c>
      <c r="N3763" t="e">
        <f>_xlfn.XLOOKUP(Tabuľka9[[#This Row],[IČO]],#REF!,#REF!)</f>
        <v>#REF!</v>
      </c>
    </row>
    <row r="3764" spans="1:14" hidden="1" x14ac:dyDescent="0.35">
      <c r="A3764" t="s">
        <v>10</v>
      </c>
      <c r="B3764" t="s">
        <v>36</v>
      </c>
      <c r="C3764" t="s">
        <v>13</v>
      </c>
      <c r="E3764" s="10">
        <f>IF(COUNTIF(cis_DPH!$B$2:$B$84,B3764)&gt;0,D3764*1.1,IF(COUNTIF(cis_DPH!$B$85:$B$171,B3764)&gt;0,D3764*1.2,"chyba"))</f>
        <v>0</v>
      </c>
      <c r="G3764" s="16" t="e">
        <f>_xlfn.XLOOKUP(Tabuľka9[[#This Row],[položka]],#REF!,#REF!)</f>
        <v>#REF!</v>
      </c>
      <c r="I3764" s="15">
        <f>Tabuľka9[[#This Row],[Aktuálna cena v RZ s DPH]]*Tabuľka9[[#This Row],[Priemerný odber za mesiac]]</f>
        <v>0</v>
      </c>
      <c r="K3764" s="17" t="e">
        <f>Tabuľka9[[#This Row],[Cena za MJ s DPH]]*Tabuľka9[[#This Row],[Predpokladaný odber počas 6 mesiacov]]</f>
        <v>#REF!</v>
      </c>
      <c r="L3764" s="1">
        <v>35679565</v>
      </c>
      <c r="M3764" t="e">
        <f>_xlfn.XLOOKUP(Tabuľka9[[#This Row],[IČO]],#REF!,#REF!)</f>
        <v>#REF!</v>
      </c>
      <c r="N3764" t="e">
        <f>_xlfn.XLOOKUP(Tabuľka9[[#This Row],[IČO]],#REF!,#REF!)</f>
        <v>#REF!</v>
      </c>
    </row>
    <row r="3765" spans="1:14" hidden="1" x14ac:dyDescent="0.35">
      <c r="A3765" t="s">
        <v>10</v>
      </c>
      <c r="B3765" t="s">
        <v>37</v>
      </c>
      <c r="C3765" t="s">
        <v>13</v>
      </c>
      <c r="D3765" s="9">
        <v>0.55000000000000004</v>
      </c>
      <c r="E3765" s="10">
        <f>IF(COUNTIF(cis_DPH!$B$2:$B$84,B3765)&gt;0,D3765*1.1,IF(COUNTIF(cis_DPH!$B$85:$B$171,B3765)&gt;0,D3765*1.2,"chyba"))</f>
        <v>0.60500000000000009</v>
      </c>
      <c r="G3765" s="16" t="e">
        <f>_xlfn.XLOOKUP(Tabuľka9[[#This Row],[položka]],#REF!,#REF!)</f>
        <v>#REF!</v>
      </c>
      <c r="I3765" s="15">
        <f>Tabuľka9[[#This Row],[Aktuálna cena v RZ s DPH]]*Tabuľka9[[#This Row],[Priemerný odber za mesiac]]</f>
        <v>0</v>
      </c>
      <c r="K3765" s="17" t="e">
        <f>Tabuľka9[[#This Row],[Cena za MJ s DPH]]*Tabuľka9[[#This Row],[Predpokladaný odber počas 6 mesiacov]]</f>
        <v>#REF!</v>
      </c>
      <c r="L3765" s="1">
        <v>35679565</v>
      </c>
      <c r="M3765" t="e">
        <f>_xlfn.XLOOKUP(Tabuľka9[[#This Row],[IČO]],#REF!,#REF!)</f>
        <v>#REF!</v>
      </c>
      <c r="N3765" t="e">
        <f>_xlfn.XLOOKUP(Tabuľka9[[#This Row],[IČO]],#REF!,#REF!)</f>
        <v>#REF!</v>
      </c>
    </row>
    <row r="3766" spans="1:14" hidden="1" x14ac:dyDescent="0.35">
      <c r="A3766" t="s">
        <v>10</v>
      </c>
      <c r="B3766" t="s">
        <v>38</v>
      </c>
      <c r="C3766" t="s">
        <v>13</v>
      </c>
      <c r="D3766" s="9">
        <v>0.6</v>
      </c>
      <c r="E3766" s="10">
        <f>IF(COUNTIF(cis_DPH!$B$2:$B$84,B3766)&gt;0,D3766*1.1,IF(COUNTIF(cis_DPH!$B$85:$B$171,B3766)&gt;0,D3766*1.2,"chyba"))</f>
        <v>0.66</v>
      </c>
      <c r="G3766" s="16" t="e">
        <f>_xlfn.XLOOKUP(Tabuľka9[[#This Row],[položka]],#REF!,#REF!)</f>
        <v>#REF!</v>
      </c>
      <c r="I3766" s="15">
        <f>Tabuľka9[[#This Row],[Aktuálna cena v RZ s DPH]]*Tabuľka9[[#This Row],[Priemerný odber za mesiac]]</f>
        <v>0</v>
      </c>
      <c r="K3766" s="17" t="e">
        <f>Tabuľka9[[#This Row],[Cena za MJ s DPH]]*Tabuľka9[[#This Row],[Predpokladaný odber počas 6 mesiacov]]</f>
        <v>#REF!</v>
      </c>
      <c r="L3766" s="1">
        <v>35679565</v>
      </c>
      <c r="M3766" t="e">
        <f>_xlfn.XLOOKUP(Tabuľka9[[#This Row],[IČO]],#REF!,#REF!)</f>
        <v>#REF!</v>
      </c>
      <c r="N3766" t="e">
        <f>_xlfn.XLOOKUP(Tabuľka9[[#This Row],[IČO]],#REF!,#REF!)</f>
        <v>#REF!</v>
      </c>
    </row>
    <row r="3767" spans="1:14" hidden="1" x14ac:dyDescent="0.35">
      <c r="A3767" t="s">
        <v>10</v>
      </c>
      <c r="B3767" t="s">
        <v>39</v>
      </c>
      <c r="C3767" t="s">
        <v>13</v>
      </c>
      <c r="D3767" s="9">
        <v>1.1499999999999999</v>
      </c>
      <c r="E3767" s="10">
        <f>IF(COUNTIF(cis_DPH!$B$2:$B$84,B3767)&gt;0,D3767*1.1,IF(COUNTIF(cis_DPH!$B$85:$B$171,B3767)&gt;0,D3767*1.2,"chyba"))</f>
        <v>1.2649999999999999</v>
      </c>
      <c r="G3767" s="16" t="e">
        <f>_xlfn.XLOOKUP(Tabuľka9[[#This Row],[položka]],#REF!,#REF!)</f>
        <v>#REF!</v>
      </c>
      <c r="I3767" s="15">
        <f>Tabuľka9[[#This Row],[Aktuálna cena v RZ s DPH]]*Tabuľka9[[#This Row],[Priemerný odber za mesiac]]</f>
        <v>0</v>
      </c>
      <c r="K3767" s="17" t="e">
        <f>Tabuľka9[[#This Row],[Cena za MJ s DPH]]*Tabuľka9[[#This Row],[Predpokladaný odber počas 6 mesiacov]]</f>
        <v>#REF!</v>
      </c>
      <c r="L3767" s="1">
        <v>35679565</v>
      </c>
      <c r="M3767" t="e">
        <f>_xlfn.XLOOKUP(Tabuľka9[[#This Row],[IČO]],#REF!,#REF!)</f>
        <v>#REF!</v>
      </c>
      <c r="N3767" t="e">
        <f>_xlfn.XLOOKUP(Tabuľka9[[#This Row],[IČO]],#REF!,#REF!)</f>
        <v>#REF!</v>
      </c>
    </row>
    <row r="3768" spans="1:14" hidden="1" x14ac:dyDescent="0.35">
      <c r="A3768" t="s">
        <v>10</v>
      </c>
      <c r="B3768" t="s">
        <v>40</v>
      </c>
      <c r="C3768" t="s">
        <v>13</v>
      </c>
      <c r="E3768" s="10">
        <f>IF(COUNTIF(cis_DPH!$B$2:$B$84,B3768)&gt;0,D3768*1.1,IF(COUNTIF(cis_DPH!$B$85:$B$171,B3768)&gt;0,D3768*1.2,"chyba"))</f>
        <v>0</v>
      </c>
      <c r="G3768" s="16" t="e">
        <f>_xlfn.XLOOKUP(Tabuľka9[[#This Row],[položka]],#REF!,#REF!)</f>
        <v>#REF!</v>
      </c>
      <c r="I3768" s="15">
        <f>Tabuľka9[[#This Row],[Aktuálna cena v RZ s DPH]]*Tabuľka9[[#This Row],[Priemerný odber za mesiac]]</f>
        <v>0</v>
      </c>
      <c r="K3768" s="17" t="e">
        <f>Tabuľka9[[#This Row],[Cena za MJ s DPH]]*Tabuľka9[[#This Row],[Predpokladaný odber počas 6 mesiacov]]</f>
        <v>#REF!</v>
      </c>
      <c r="L3768" s="1">
        <v>35679565</v>
      </c>
      <c r="M3768" t="e">
        <f>_xlfn.XLOOKUP(Tabuľka9[[#This Row],[IČO]],#REF!,#REF!)</f>
        <v>#REF!</v>
      </c>
      <c r="N3768" t="e">
        <f>_xlfn.XLOOKUP(Tabuľka9[[#This Row],[IČO]],#REF!,#REF!)</f>
        <v>#REF!</v>
      </c>
    </row>
    <row r="3769" spans="1:14" hidden="1" x14ac:dyDescent="0.35">
      <c r="A3769" t="s">
        <v>10</v>
      </c>
      <c r="B3769" t="s">
        <v>41</v>
      </c>
      <c r="C3769" t="s">
        <v>13</v>
      </c>
      <c r="D3769" s="9">
        <v>0.82</v>
      </c>
      <c r="E3769" s="10">
        <f>IF(COUNTIF(cis_DPH!$B$2:$B$84,B3769)&gt;0,D3769*1.1,IF(COUNTIF(cis_DPH!$B$85:$B$171,B3769)&gt;0,D3769*1.2,"chyba"))</f>
        <v>0.90200000000000002</v>
      </c>
      <c r="G3769" s="16" t="e">
        <f>_xlfn.XLOOKUP(Tabuľka9[[#This Row],[položka]],#REF!,#REF!)</f>
        <v>#REF!</v>
      </c>
      <c r="I3769" s="15">
        <f>Tabuľka9[[#This Row],[Aktuálna cena v RZ s DPH]]*Tabuľka9[[#This Row],[Priemerný odber za mesiac]]</f>
        <v>0</v>
      </c>
      <c r="K3769" s="17" t="e">
        <f>Tabuľka9[[#This Row],[Cena za MJ s DPH]]*Tabuľka9[[#This Row],[Predpokladaný odber počas 6 mesiacov]]</f>
        <v>#REF!</v>
      </c>
      <c r="L3769" s="1">
        <v>35679565</v>
      </c>
      <c r="M3769" t="e">
        <f>_xlfn.XLOOKUP(Tabuľka9[[#This Row],[IČO]],#REF!,#REF!)</f>
        <v>#REF!</v>
      </c>
      <c r="N3769" t="e">
        <f>_xlfn.XLOOKUP(Tabuľka9[[#This Row],[IČO]],#REF!,#REF!)</f>
        <v>#REF!</v>
      </c>
    </row>
    <row r="3770" spans="1:14" hidden="1" x14ac:dyDescent="0.35">
      <c r="A3770" t="s">
        <v>10</v>
      </c>
      <c r="B3770" t="s">
        <v>42</v>
      </c>
      <c r="C3770" t="s">
        <v>19</v>
      </c>
      <c r="E3770" s="10">
        <f>IF(COUNTIF(cis_DPH!$B$2:$B$84,B3770)&gt;0,D3770*1.1,IF(COUNTIF(cis_DPH!$B$85:$B$171,B3770)&gt;0,D3770*1.2,"chyba"))</f>
        <v>0</v>
      </c>
      <c r="G3770" s="16" t="e">
        <f>_xlfn.XLOOKUP(Tabuľka9[[#This Row],[položka]],#REF!,#REF!)</f>
        <v>#REF!</v>
      </c>
      <c r="I3770" s="15">
        <f>Tabuľka9[[#This Row],[Aktuálna cena v RZ s DPH]]*Tabuľka9[[#This Row],[Priemerný odber za mesiac]]</f>
        <v>0</v>
      </c>
      <c r="K3770" s="17" t="e">
        <f>Tabuľka9[[#This Row],[Cena za MJ s DPH]]*Tabuľka9[[#This Row],[Predpokladaný odber počas 6 mesiacov]]</f>
        <v>#REF!</v>
      </c>
      <c r="L3770" s="1">
        <v>35679565</v>
      </c>
      <c r="M3770" t="e">
        <f>_xlfn.XLOOKUP(Tabuľka9[[#This Row],[IČO]],#REF!,#REF!)</f>
        <v>#REF!</v>
      </c>
      <c r="N3770" t="e">
        <f>_xlfn.XLOOKUP(Tabuľka9[[#This Row],[IČO]],#REF!,#REF!)</f>
        <v>#REF!</v>
      </c>
    </row>
    <row r="3771" spans="1:14" hidden="1" x14ac:dyDescent="0.35">
      <c r="A3771" t="s">
        <v>10</v>
      </c>
      <c r="B3771" t="s">
        <v>43</v>
      </c>
      <c r="C3771" t="s">
        <v>13</v>
      </c>
      <c r="D3771" s="9">
        <v>1.5</v>
      </c>
      <c r="E3771" s="10">
        <f>IF(COUNTIF(cis_DPH!$B$2:$B$84,B3771)&gt;0,D3771*1.1,IF(COUNTIF(cis_DPH!$B$85:$B$171,B3771)&gt;0,D3771*1.2,"chyba"))</f>
        <v>1.7999999999999998</v>
      </c>
      <c r="G3771" s="16" t="e">
        <f>_xlfn.XLOOKUP(Tabuľka9[[#This Row],[položka]],#REF!,#REF!)</f>
        <v>#REF!</v>
      </c>
      <c r="I3771" s="15">
        <f>Tabuľka9[[#This Row],[Aktuálna cena v RZ s DPH]]*Tabuľka9[[#This Row],[Priemerný odber za mesiac]]</f>
        <v>0</v>
      </c>
      <c r="K3771" s="17" t="e">
        <f>Tabuľka9[[#This Row],[Cena za MJ s DPH]]*Tabuľka9[[#This Row],[Predpokladaný odber počas 6 mesiacov]]</f>
        <v>#REF!</v>
      </c>
      <c r="L3771" s="1">
        <v>35679565</v>
      </c>
      <c r="M3771" t="e">
        <f>_xlfn.XLOOKUP(Tabuľka9[[#This Row],[IČO]],#REF!,#REF!)</f>
        <v>#REF!</v>
      </c>
      <c r="N3771" t="e">
        <f>_xlfn.XLOOKUP(Tabuľka9[[#This Row],[IČO]],#REF!,#REF!)</f>
        <v>#REF!</v>
      </c>
    </row>
    <row r="3772" spans="1:14" hidden="1" x14ac:dyDescent="0.35">
      <c r="A3772" t="s">
        <v>10</v>
      </c>
      <c r="B3772" t="s">
        <v>44</v>
      </c>
      <c r="C3772" t="s">
        <v>13</v>
      </c>
      <c r="E3772" s="10">
        <f>IF(COUNTIF(cis_DPH!$B$2:$B$84,B3772)&gt;0,D3772*1.1,IF(COUNTIF(cis_DPH!$B$85:$B$171,B3772)&gt;0,D3772*1.2,"chyba"))</f>
        <v>0</v>
      </c>
      <c r="G3772" s="16" t="e">
        <f>_xlfn.XLOOKUP(Tabuľka9[[#This Row],[položka]],#REF!,#REF!)</f>
        <v>#REF!</v>
      </c>
      <c r="I3772" s="15">
        <f>Tabuľka9[[#This Row],[Aktuálna cena v RZ s DPH]]*Tabuľka9[[#This Row],[Priemerný odber za mesiac]]</f>
        <v>0</v>
      </c>
      <c r="K3772" s="17" t="e">
        <f>Tabuľka9[[#This Row],[Cena za MJ s DPH]]*Tabuľka9[[#This Row],[Predpokladaný odber počas 6 mesiacov]]</f>
        <v>#REF!</v>
      </c>
      <c r="L3772" s="1">
        <v>35679565</v>
      </c>
      <c r="M3772" t="e">
        <f>_xlfn.XLOOKUP(Tabuľka9[[#This Row],[IČO]],#REF!,#REF!)</f>
        <v>#REF!</v>
      </c>
      <c r="N3772" t="e">
        <f>_xlfn.XLOOKUP(Tabuľka9[[#This Row],[IČO]],#REF!,#REF!)</f>
        <v>#REF!</v>
      </c>
    </row>
    <row r="3773" spans="1:14" hidden="1" x14ac:dyDescent="0.35">
      <c r="A3773" t="s">
        <v>10</v>
      </c>
      <c r="B3773" t="s">
        <v>45</v>
      </c>
      <c r="C3773" t="s">
        <v>13</v>
      </c>
      <c r="E3773" s="10">
        <f>IF(COUNTIF(cis_DPH!$B$2:$B$84,B3773)&gt;0,D3773*1.1,IF(COUNTIF(cis_DPH!$B$85:$B$171,B3773)&gt;0,D3773*1.2,"chyba"))</f>
        <v>0</v>
      </c>
      <c r="G3773" s="16" t="e">
        <f>_xlfn.XLOOKUP(Tabuľka9[[#This Row],[položka]],#REF!,#REF!)</f>
        <v>#REF!</v>
      </c>
      <c r="I3773" s="15">
        <f>Tabuľka9[[#This Row],[Aktuálna cena v RZ s DPH]]*Tabuľka9[[#This Row],[Priemerný odber za mesiac]]</f>
        <v>0</v>
      </c>
      <c r="K3773" s="17" t="e">
        <f>Tabuľka9[[#This Row],[Cena za MJ s DPH]]*Tabuľka9[[#This Row],[Predpokladaný odber počas 6 mesiacov]]</f>
        <v>#REF!</v>
      </c>
      <c r="L3773" s="1">
        <v>35679565</v>
      </c>
      <c r="M3773" t="e">
        <f>_xlfn.XLOOKUP(Tabuľka9[[#This Row],[IČO]],#REF!,#REF!)</f>
        <v>#REF!</v>
      </c>
      <c r="N3773" t="e">
        <f>_xlfn.XLOOKUP(Tabuľka9[[#This Row],[IČO]],#REF!,#REF!)</f>
        <v>#REF!</v>
      </c>
    </row>
    <row r="3774" spans="1:14" hidden="1" x14ac:dyDescent="0.35">
      <c r="A3774" t="s">
        <v>10</v>
      </c>
      <c r="B3774" t="s">
        <v>46</v>
      </c>
      <c r="C3774" t="s">
        <v>13</v>
      </c>
      <c r="D3774" s="9">
        <v>0.55000000000000004</v>
      </c>
      <c r="E3774" s="10">
        <f>IF(COUNTIF(cis_DPH!$B$2:$B$84,B3774)&gt;0,D3774*1.1,IF(COUNTIF(cis_DPH!$B$85:$B$171,B3774)&gt;0,D3774*1.2,"chyba"))</f>
        <v>0.66</v>
      </c>
      <c r="G3774" s="16" t="e">
        <f>_xlfn.XLOOKUP(Tabuľka9[[#This Row],[položka]],#REF!,#REF!)</f>
        <v>#REF!</v>
      </c>
      <c r="I3774" s="15">
        <f>Tabuľka9[[#This Row],[Aktuálna cena v RZ s DPH]]*Tabuľka9[[#This Row],[Priemerný odber za mesiac]]</f>
        <v>0</v>
      </c>
      <c r="K3774" s="17" t="e">
        <f>Tabuľka9[[#This Row],[Cena za MJ s DPH]]*Tabuľka9[[#This Row],[Predpokladaný odber počas 6 mesiacov]]</f>
        <v>#REF!</v>
      </c>
      <c r="L3774" s="1">
        <v>35679565</v>
      </c>
      <c r="M3774" t="e">
        <f>_xlfn.XLOOKUP(Tabuľka9[[#This Row],[IČO]],#REF!,#REF!)</f>
        <v>#REF!</v>
      </c>
      <c r="N3774" t="e">
        <f>_xlfn.XLOOKUP(Tabuľka9[[#This Row],[IČO]],#REF!,#REF!)</f>
        <v>#REF!</v>
      </c>
    </row>
    <row r="3775" spans="1:14" hidden="1" x14ac:dyDescent="0.35">
      <c r="A3775" t="s">
        <v>10</v>
      </c>
      <c r="B3775" t="s">
        <v>47</v>
      </c>
      <c r="C3775" t="s">
        <v>48</v>
      </c>
      <c r="E3775" s="10">
        <f>IF(COUNTIF(cis_DPH!$B$2:$B$84,B3775)&gt;0,D3775*1.1,IF(COUNTIF(cis_DPH!$B$85:$B$171,B3775)&gt;0,D3775*1.2,"chyba"))</f>
        <v>0</v>
      </c>
      <c r="G3775" s="16" t="e">
        <f>_xlfn.XLOOKUP(Tabuľka9[[#This Row],[položka]],#REF!,#REF!)</f>
        <v>#REF!</v>
      </c>
      <c r="I3775" s="15">
        <f>Tabuľka9[[#This Row],[Aktuálna cena v RZ s DPH]]*Tabuľka9[[#This Row],[Priemerný odber za mesiac]]</f>
        <v>0</v>
      </c>
      <c r="K3775" s="17" t="e">
        <f>Tabuľka9[[#This Row],[Cena za MJ s DPH]]*Tabuľka9[[#This Row],[Predpokladaný odber počas 6 mesiacov]]</f>
        <v>#REF!</v>
      </c>
      <c r="L3775" s="1">
        <v>35679565</v>
      </c>
      <c r="M3775" t="e">
        <f>_xlfn.XLOOKUP(Tabuľka9[[#This Row],[IČO]],#REF!,#REF!)</f>
        <v>#REF!</v>
      </c>
      <c r="N3775" t="e">
        <f>_xlfn.XLOOKUP(Tabuľka9[[#This Row],[IČO]],#REF!,#REF!)</f>
        <v>#REF!</v>
      </c>
    </row>
    <row r="3776" spans="1:14" hidden="1" x14ac:dyDescent="0.35">
      <c r="A3776" t="s">
        <v>10</v>
      </c>
      <c r="B3776" t="s">
        <v>49</v>
      </c>
      <c r="C3776" t="s">
        <v>48</v>
      </c>
      <c r="E3776" s="10">
        <f>IF(COUNTIF(cis_DPH!$B$2:$B$84,B3776)&gt;0,D3776*1.1,IF(COUNTIF(cis_DPH!$B$85:$B$171,B3776)&gt;0,D3776*1.2,"chyba"))</f>
        <v>0</v>
      </c>
      <c r="G3776" s="16" t="e">
        <f>_xlfn.XLOOKUP(Tabuľka9[[#This Row],[položka]],#REF!,#REF!)</f>
        <v>#REF!</v>
      </c>
      <c r="I3776" s="15">
        <f>Tabuľka9[[#This Row],[Aktuálna cena v RZ s DPH]]*Tabuľka9[[#This Row],[Priemerný odber za mesiac]]</f>
        <v>0</v>
      </c>
      <c r="K3776" s="17" t="e">
        <f>Tabuľka9[[#This Row],[Cena za MJ s DPH]]*Tabuľka9[[#This Row],[Predpokladaný odber počas 6 mesiacov]]</f>
        <v>#REF!</v>
      </c>
      <c r="L3776" s="1">
        <v>35679565</v>
      </c>
      <c r="M3776" t="e">
        <f>_xlfn.XLOOKUP(Tabuľka9[[#This Row],[IČO]],#REF!,#REF!)</f>
        <v>#REF!</v>
      </c>
      <c r="N3776" t="e">
        <f>_xlfn.XLOOKUP(Tabuľka9[[#This Row],[IČO]],#REF!,#REF!)</f>
        <v>#REF!</v>
      </c>
    </row>
    <row r="3777" spans="1:14" hidden="1" x14ac:dyDescent="0.35">
      <c r="A3777" t="s">
        <v>10</v>
      </c>
      <c r="B3777" t="s">
        <v>50</v>
      </c>
      <c r="C3777" t="s">
        <v>13</v>
      </c>
      <c r="E3777" s="10">
        <f>IF(COUNTIF(cis_DPH!$B$2:$B$84,B3777)&gt;0,D3777*1.1,IF(COUNTIF(cis_DPH!$B$85:$B$171,B3777)&gt;0,D3777*1.2,"chyba"))</f>
        <v>0</v>
      </c>
      <c r="G3777" s="16" t="e">
        <f>_xlfn.XLOOKUP(Tabuľka9[[#This Row],[položka]],#REF!,#REF!)</f>
        <v>#REF!</v>
      </c>
      <c r="I3777" s="15">
        <f>Tabuľka9[[#This Row],[Aktuálna cena v RZ s DPH]]*Tabuľka9[[#This Row],[Priemerný odber za mesiac]]</f>
        <v>0</v>
      </c>
      <c r="K3777" s="17" t="e">
        <f>Tabuľka9[[#This Row],[Cena za MJ s DPH]]*Tabuľka9[[#This Row],[Predpokladaný odber počas 6 mesiacov]]</f>
        <v>#REF!</v>
      </c>
      <c r="L3777" s="1">
        <v>35679565</v>
      </c>
      <c r="M3777" t="e">
        <f>_xlfn.XLOOKUP(Tabuľka9[[#This Row],[IČO]],#REF!,#REF!)</f>
        <v>#REF!</v>
      </c>
      <c r="N3777" t="e">
        <f>_xlfn.XLOOKUP(Tabuľka9[[#This Row],[IČO]],#REF!,#REF!)</f>
        <v>#REF!</v>
      </c>
    </row>
    <row r="3778" spans="1:14" hidden="1" x14ac:dyDescent="0.35">
      <c r="A3778" t="s">
        <v>10</v>
      </c>
      <c r="B3778" t="s">
        <v>51</v>
      </c>
      <c r="C3778" t="s">
        <v>13</v>
      </c>
      <c r="E3778" s="10">
        <f>IF(COUNTIF(cis_DPH!$B$2:$B$84,B3778)&gt;0,D3778*1.1,IF(COUNTIF(cis_DPH!$B$85:$B$171,B3778)&gt;0,D3778*1.2,"chyba"))</f>
        <v>0</v>
      </c>
      <c r="G3778" s="16" t="e">
        <f>_xlfn.XLOOKUP(Tabuľka9[[#This Row],[položka]],#REF!,#REF!)</f>
        <v>#REF!</v>
      </c>
      <c r="I3778" s="15">
        <f>Tabuľka9[[#This Row],[Aktuálna cena v RZ s DPH]]*Tabuľka9[[#This Row],[Priemerný odber za mesiac]]</f>
        <v>0</v>
      </c>
      <c r="K3778" s="17" t="e">
        <f>Tabuľka9[[#This Row],[Cena za MJ s DPH]]*Tabuľka9[[#This Row],[Predpokladaný odber počas 6 mesiacov]]</f>
        <v>#REF!</v>
      </c>
      <c r="L3778" s="1">
        <v>35679565</v>
      </c>
      <c r="M3778" t="e">
        <f>_xlfn.XLOOKUP(Tabuľka9[[#This Row],[IČO]],#REF!,#REF!)</f>
        <v>#REF!</v>
      </c>
      <c r="N3778" t="e">
        <f>_xlfn.XLOOKUP(Tabuľka9[[#This Row],[IČO]],#REF!,#REF!)</f>
        <v>#REF!</v>
      </c>
    </row>
    <row r="3779" spans="1:14" hidden="1" x14ac:dyDescent="0.35">
      <c r="A3779" t="s">
        <v>10</v>
      </c>
      <c r="B3779" t="s">
        <v>52</v>
      </c>
      <c r="C3779" t="s">
        <v>13</v>
      </c>
      <c r="E3779" s="10">
        <f>IF(COUNTIF(cis_DPH!$B$2:$B$84,B3779)&gt;0,D3779*1.1,IF(COUNTIF(cis_DPH!$B$85:$B$171,B3779)&gt;0,D3779*1.2,"chyba"))</f>
        <v>0</v>
      </c>
      <c r="G3779" s="16" t="e">
        <f>_xlfn.XLOOKUP(Tabuľka9[[#This Row],[položka]],#REF!,#REF!)</f>
        <v>#REF!</v>
      </c>
      <c r="I3779" s="15">
        <f>Tabuľka9[[#This Row],[Aktuálna cena v RZ s DPH]]*Tabuľka9[[#This Row],[Priemerný odber za mesiac]]</f>
        <v>0</v>
      </c>
      <c r="K3779" s="17" t="e">
        <f>Tabuľka9[[#This Row],[Cena za MJ s DPH]]*Tabuľka9[[#This Row],[Predpokladaný odber počas 6 mesiacov]]</f>
        <v>#REF!</v>
      </c>
      <c r="L3779" s="1">
        <v>35679565</v>
      </c>
      <c r="M3779" t="e">
        <f>_xlfn.XLOOKUP(Tabuľka9[[#This Row],[IČO]],#REF!,#REF!)</f>
        <v>#REF!</v>
      </c>
      <c r="N3779" t="e">
        <f>_xlfn.XLOOKUP(Tabuľka9[[#This Row],[IČO]],#REF!,#REF!)</f>
        <v>#REF!</v>
      </c>
    </row>
    <row r="3780" spans="1:14" hidden="1" x14ac:dyDescent="0.35">
      <c r="A3780" t="s">
        <v>10</v>
      </c>
      <c r="B3780" t="s">
        <v>53</v>
      </c>
      <c r="C3780" t="s">
        <v>13</v>
      </c>
      <c r="E3780" s="10">
        <f>IF(COUNTIF(cis_DPH!$B$2:$B$84,B3780)&gt;0,D3780*1.1,IF(COUNTIF(cis_DPH!$B$85:$B$171,B3780)&gt;0,D3780*1.2,"chyba"))</f>
        <v>0</v>
      </c>
      <c r="G3780" s="16" t="e">
        <f>_xlfn.XLOOKUP(Tabuľka9[[#This Row],[položka]],#REF!,#REF!)</f>
        <v>#REF!</v>
      </c>
      <c r="I3780" s="15">
        <f>Tabuľka9[[#This Row],[Aktuálna cena v RZ s DPH]]*Tabuľka9[[#This Row],[Priemerný odber za mesiac]]</f>
        <v>0</v>
      </c>
      <c r="K3780" s="17" t="e">
        <f>Tabuľka9[[#This Row],[Cena za MJ s DPH]]*Tabuľka9[[#This Row],[Predpokladaný odber počas 6 mesiacov]]</f>
        <v>#REF!</v>
      </c>
      <c r="L3780" s="1">
        <v>35679565</v>
      </c>
      <c r="M3780" t="e">
        <f>_xlfn.XLOOKUP(Tabuľka9[[#This Row],[IČO]],#REF!,#REF!)</f>
        <v>#REF!</v>
      </c>
      <c r="N3780" t="e">
        <f>_xlfn.XLOOKUP(Tabuľka9[[#This Row],[IČO]],#REF!,#REF!)</f>
        <v>#REF!</v>
      </c>
    </row>
    <row r="3781" spans="1:14" hidden="1" x14ac:dyDescent="0.35">
      <c r="A3781" t="s">
        <v>10</v>
      </c>
      <c r="B3781" t="s">
        <v>54</v>
      </c>
      <c r="C3781" t="s">
        <v>13</v>
      </c>
      <c r="D3781" s="9">
        <v>1.49</v>
      </c>
      <c r="E3781" s="10">
        <f>IF(COUNTIF(cis_DPH!$B$2:$B$84,B3781)&gt;0,D3781*1.1,IF(COUNTIF(cis_DPH!$B$85:$B$171,B3781)&gt;0,D3781*1.2,"chyba"))</f>
        <v>1.639</v>
      </c>
      <c r="G3781" s="16" t="e">
        <f>_xlfn.XLOOKUP(Tabuľka9[[#This Row],[položka]],#REF!,#REF!)</f>
        <v>#REF!</v>
      </c>
      <c r="I3781" s="15">
        <f>Tabuľka9[[#This Row],[Aktuálna cena v RZ s DPH]]*Tabuľka9[[#This Row],[Priemerný odber za mesiac]]</f>
        <v>0</v>
      </c>
      <c r="K3781" s="17" t="e">
        <f>Tabuľka9[[#This Row],[Cena za MJ s DPH]]*Tabuľka9[[#This Row],[Predpokladaný odber počas 6 mesiacov]]</f>
        <v>#REF!</v>
      </c>
      <c r="L3781" s="1">
        <v>35679565</v>
      </c>
      <c r="M3781" t="e">
        <f>_xlfn.XLOOKUP(Tabuľka9[[#This Row],[IČO]],#REF!,#REF!)</f>
        <v>#REF!</v>
      </c>
      <c r="N3781" t="e">
        <f>_xlfn.XLOOKUP(Tabuľka9[[#This Row],[IČO]],#REF!,#REF!)</f>
        <v>#REF!</v>
      </c>
    </row>
    <row r="3782" spans="1:14" hidden="1" x14ac:dyDescent="0.35">
      <c r="A3782" t="s">
        <v>10</v>
      </c>
      <c r="B3782" t="s">
        <v>55</v>
      </c>
      <c r="C3782" t="s">
        <v>13</v>
      </c>
      <c r="E3782" s="10">
        <f>IF(COUNTIF(cis_DPH!$B$2:$B$84,B3782)&gt;0,D3782*1.1,IF(COUNTIF(cis_DPH!$B$85:$B$171,B3782)&gt;0,D3782*1.2,"chyba"))</f>
        <v>0</v>
      </c>
      <c r="G3782" s="16" t="e">
        <f>_xlfn.XLOOKUP(Tabuľka9[[#This Row],[položka]],#REF!,#REF!)</f>
        <v>#REF!</v>
      </c>
      <c r="I3782" s="15">
        <f>Tabuľka9[[#This Row],[Aktuálna cena v RZ s DPH]]*Tabuľka9[[#This Row],[Priemerný odber za mesiac]]</f>
        <v>0</v>
      </c>
      <c r="K3782" s="17" t="e">
        <f>Tabuľka9[[#This Row],[Cena za MJ s DPH]]*Tabuľka9[[#This Row],[Predpokladaný odber počas 6 mesiacov]]</f>
        <v>#REF!</v>
      </c>
      <c r="L3782" s="1">
        <v>35679565</v>
      </c>
      <c r="M3782" t="e">
        <f>_xlfn.XLOOKUP(Tabuľka9[[#This Row],[IČO]],#REF!,#REF!)</f>
        <v>#REF!</v>
      </c>
      <c r="N3782" t="e">
        <f>_xlfn.XLOOKUP(Tabuľka9[[#This Row],[IČO]],#REF!,#REF!)</f>
        <v>#REF!</v>
      </c>
    </row>
    <row r="3783" spans="1:14" hidden="1" x14ac:dyDescent="0.35">
      <c r="A3783" t="s">
        <v>10</v>
      </c>
      <c r="B3783" t="s">
        <v>56</v>
      </c>
      <c r="C3783" t="s">
        <v>13</v>
      </c>
      <c r="D3783" s="9">
        <v>1.49</v>
      </c>
      <c r="E3783" s="10">
        <f>IF(COUNTIF(cis_DPH!$B$2:$B$84,B3783)&gt;0,D3783*1.1,IF(COUNTIF(cis_DPH!$B$85:$B$171,B3783)&gt;0,D3783*1.2,"chyba"))</f>
        <v>1.639</v>
      </c>
      <c r="G3783" s="16" t="e">
        <f>_xlfn.XLOOKUP(Tabuľka9[[#This Row],[položka]],#REF!,#REF!)</f>
        <v>#REF!</v>
      </c>
      <c r="I3783" s="15">
        <f>Tabuľka9[[#This Row],[Aktuálna cena v RZ s DPH]]*Tabuľka9[[#This Row],[Priemerný odber za mesiac]]</f>
        <v>0</v>
      </c>
      <c r="K3783" s="17" t="e">
        <f>Tabuľka9[[#This Row],[Cena za MJ s DPH]]*Tabuľka9[[#This Row],[Predpokladaný odber počas 6 mesiacov]]</f>
        <v>#REF!</v>
      </c>
      <c r="L3783" s="1">
        <v>35679565</v>
      </c>
      <c r="M3783" t="e">
        <f>_xlfn.XLOOKUP(Tabuľka9[[#This Row],[IČO]],#REF!,#REF!)</f>
        <v>#REF!</v>
      </c>
      <c r="N3783" t="e">
        <f>_xlfn.XLOOKUP(Tabuľka9[[#This Row],[IČO]],#REF!,#REF!)</f>
        <v>#REF!</v>
      </c>
    </row>
    <row r="3784" spans="1:14" hidden="1" x14ac:dyDescent="0.35">
      <c r="A3784" t="s">
        <v>10</v>
      </c>
      <c r="B3784" t="s">
        <v>57</v>
      </c>
      <c r="C3784" t="s">
        <v>13</v>
      </c>
      <c r="E3784" s="10">
        <f>IF(COUNTIF(cis_DPH!$B$2:$B$84,B3784)&gt;0,D3784*1.1,IF(COUNTIF(cis_DPH!$B$85:$B$171,B3784)&gt;0,D3784*1.2,"chyba"))</f>
        <v>0</v>
      </c>
      <c r="G3784" s="16" t="e">
        <f>_xlfn.XLOOKUP(Tabuľka9[[#This Row],[položka]],#REF!,#REF!)</f>
        <v>#REF!</v>
      </c>
      <c r="I3784" s="15">
        <f>Tabuľka9[[#This Row],[Aktuálna cena v RZ s DPH]]*Tabuľka9[[#This Row],[Priemerný odber za mesiac]]</f>
        <v>0</v>
      </c>
      <c r="K3784" s="17" t="e">
        <f>Tabuľka9[[#This Row],[Cena za MJ s DPH]]*Tabuľka9[[#This Row],[Predpokladaný odber počas 6 mesiacov]]</f>
        <v>#REF!</v>
      </c>
      <c r="L3784" s="1">
        <v>35679565</v>
      </c>
      <c r="M3784" t="e">
        <f>_xlfn.XLOOKUP(Tabuľka9[[#This Row],[IČO]],#REF!,#REF!)</f>
        <v>#REF!</v>
      </c>
      <c r="N3784" t="e">
        <f>_xlfn.XLOOKUP(Tabuľka9[[#This Row],[IČO]],#REF!,#REF!)</f>
        <v>#REF!</v>
      </c>
    </row>
    <row r="3785" spans="1:14" hidden="1" x14ac:dyDescent="0.35">
      <c r="A3785" t="s">
        <v>10</v>
      </c>
      <c r="B3785" t="s">
        <v>58</v>
      </c>
      <c r="C3785" t="s">
        <v>13</v>
      </c>
      <c r="E3785" s="10">
        <f>IF(COUNTIF(cis_DPH!$B$2:$B$84,B3785)&gt;0,D3785*1.1,IF(COUNTIF(cis_DPH!$B$85:$B$171,B3785)&gt;0,D3785*1.2,"chyba"))</f>
        <v>0</v>
      </c>
      <c r="G3785" s="16" t="e">
        <f>_xlfn.XLOOKUP(Tabuľka9[[#This Row],[položka]],#REF!,#REF!)</f>
        <v>#REF!</v>
      </c>
      <c r="I3785" s="15">
        <f>Tabuľka9[[#This Row],[Aktuálna cena v RZ s DPH]]*Tabuľka9[[#This Row],[Priemerný odber za mesiac]]</f>
        <v>0</v>
      </c>
      <c r="K3785" s="17" t="e">
        <f>Tabuľka9[[#This Row],[Cena za MJ s DPH]]*Tabuľka9[[#This Row],[Predpokladaný odber počas 6 mesiacov]]</f>
        <v>#REF!</v>
      </c>
      <c r="L3785" s="1">
        <v>35679565</v>
      </c>
      <c r="M3785" t="e">
        <f>_xlfn.XLOOKUP(Tabuľka9[[#This Row],[IČO]],#REF!,#REF!)</f>
        <v>#REF!</v>
      </c>
      <c r="N3785" t="e">
        <f>_xlfn.XLOOKUP(Tabuľka9[[#This Row],[IČO]],#REF!,#REF!)</f>
        <v>#REF!</v>
      </c>
    </row>
    <row r="3786" spans="1:14" hidden="1" x14ac:dyDescent="0.35">
      <c r="A3786" t="s">
        <v>10</v>
      </c>
      <c r="B3786" t="s">
        <v>59</v>
      </c>
      <c r="C3786" t="s">
        <v>13</v>
      </c>
      <c r="D3786" s="9">
        <v>1.4</v>
      </c>
      <c r="E3786" s="10">
        <f>IF(COUNTIF(cis_DPH!$B$2:$B$84,B3786)&gt;0,D3786*1.1,IF(COUNTIF(cis_DPH!$B$85:$B$171,B3786)&gt;0,D3786*1.2,"chyba"))</f>
        <v>1.68</v>
      </c>
      <c r="G3786" s="16" t="e">
        <f>_xlfn.XLOOKUP(Tabuľka9[[#This Row],[položka]],#REF!,#REF!)</f>
        <v>#REF!</v>
      </c>
      <c r="I3786" s="15">
        <f>Tabuľka9[[#This Row],[Aktuálna cena v RZ s DPH]]*Tabuľka9[[#This Row],[Priemerný odber za mesiac]]</f>
        <v>0</v>
      </c>
      <c r="K3786" s="17" t="e">
        <f>Tabuľka9[[#This Row],[Cena za MJ s DPH]]*Tabuľka9[[#This Row],[Predpokladaný odber počas 6 mesiacov]]</f>
        <v>#REF!</v>
      </c>
      <c r="L3786" s="1">
        <v>35679565</v>
      </c>
      <c r="M3786" t="e">
        <f>_xlfn.XLOOKUP(Tabuľka9[[#This Row],[IČO]],#REF!,#REF!)</f>
        <v>#REF!</v>
      </c>
      <c r="N3786" t="e">
        <f>_xlfn.XLOOKUP(Tabuľka9[[#This Row],[IČO]],#REF!,#REF!)</f>
        <v>#REF!</v>
      </c>
    </row>
    <row r="3787" spans="1:14" hidden="1" x14ac:dyDescent="0.35">
      <c r="A3787" t="s">
        <v>10</v>
      </c>
      <c r="B3787" t="s">
        <v>60</v>
      </c>
      <c r="C3787" t="s">
        <v>13</v>
      </c>
      <c r="E3787" s="10">
        <f>IF(COUNTIF(cis_DPH!$B$2:$B$84,B3787)&gt;0,D3787*1.1,IF(COUNTIF(cis_DPH!$B$85:$B$171,B3787)&gt;0,D3787*1.2,"chyba"))</f>
        <v>0</v>
      </c>
      <c r="G3787" s="16" t="e">
        <f>_xlfn.XLOOKUP(Tabuľka9[[#This Row],[položka]],#REF!,#REF!)</f>
        <v>#REF!</v>
      </c>
      <c r="I3787" s="15">
        <f>Tabuľka9[[#This Row],[Aktuálna cena v RZ s DPH]]*Tabuľka9[[#This Row],[Priemerný odber za mesiac]]</f>
        <v>0</v>
      </c>
      <c r="K3787" s="17" t="e">
        <f>Tabuľka9[[#This Row],[Cena za MJ s DPH]]*Tabuľka9[[#This Row],[Predpokladaný odber počas 6 mesiacov]]</f>
        <v>#REF!</v>
      </c>
      <c r="L3787" s="1">
        <v>35679565</v>
      </c>
      <c r="M3787" t="e">
        <f>_xlfn.XLOOKUP(Tabuľka9[[#This Row],[IČO]],#REF!,#REF!)</f>
        <v>#REF!</v>
      </c>
      <c r="N3787" t="e">
        <f>_xlfn.XLOOKUP(Tabuľka9[[#This Row],[IČO]],#REF!,#REF!)</f>
        <v>#REF!</v>
      </c>
    </row>
    <row r="3788" spans="1:14" hidden="1" x14ac:dyDescent="0.35">
      <c r="A3788" t="s">
        <v>10</v>
      </c>
      <c r="B3788" t="s">
        <v>61</v>
      </c>
      <c r="C3788" t="s">
        <v>19</v>
      </c>
      <c r="D3788" s="9">
        <v>0.42</v>
      </c>
      <c r="E3788" s="10">
        <f>IF(COUNTIF(cis_DPH!$B$2:$B$84,B3788)&gt;0,D3788*1.1,IF(COUNTIF(cis_DPH!$B$85:$B$171,B3788)&gt;0,D3788*1.2,"chyba"))</f>
        <v>0.504</v>
      </c>
      <c r="G3788" s="16" t="e">
        <f>_xlfn.XLOOKUP(Tabuľka9[[#This Row],[položka]],#REF!,#REF!)</f>
        <v>#REF!</v>
      </c>
      <c r="I3788" s="15">
        <f>Tabuľka9[[#This Row],[Aktuálna cena v RZ s DPH]]*Tabuľka9[[#This Row],[Priemerný odber za mesiac]]</f>
        <v>0</v>
      </c>
      <c r="K3788" s="17" t="e">
        <f>Tabuľka9[[#This Row],[Cena za MJ s DPH]]*Tabuľka9[[#This Row],[Predpokladaný odber počas 6 mesiacov]]</f>
        <v>#REF!</v>
      </c>
      <c r="L3788" s="1">
        <v>35679565</v>
      </c>
      <c r="M3788" t="e">
        <f>_xlfn.XLOOKUP(Tabuľka9[[#This Row],[IČO]],#REF!,#REF!)</f>
        <v>#REF!</v>
      </c>
      <c r="N3788" t="e">
        <f>_xlfn.XLOOKUP(Tabuľka9[[#This Row],[IČO]],#REF!,#REF!)</f>
        <v>#REF!</v>
      </c>
    </row>
    <row r="3789" spans="1:14" hidden="1" x14ac:dyDescent="0.35">
      <c r="A3789" t="s">
        <v>10</v>
      </c>
      <c r="B3789" t="s">
        <v>62</v>
      </c>
      <c r="C3789" t="s">
        <v>13</v>
      </c>
      <c r="D3789" s="9">
        <v>0.8</v>
      </c>
      <c r="E3789" s="10">
        <f>IF(COUNTIF(cis_DPH!$B$2:$B$84,B3789)&gt;0,D3789*1.1,IF(COUNTIF(cis_DPH!$B$85:$B$171,B3789)&gt;0,D3789*1.2,"chyba"))</f>
        <v>0.96</v>
      </c>
      <c r="G3789" s="16" t="e">
        <f>_xlfn.XLOOKUP(Tabuľka9[[#This Row],[položka]],#REF!,#REF!)</f>
        <v>#REF!</v>
      </c>
      <c r="I3789" s="15">
        <f>Tabuľka9[[#This Row],[Aktuálna cena v RZ s DPH]]*Tabuľka9[[#This Row],[Priemerný odber za mesiac]]</f>
        <v>0</v>
      </c>
      <c r="K3789" s="17" t="e">
        <f>Tabuľka9[[#This Row],[Cena za MJ s DPH]]*Tabuľka9[[#This Row],[Predpokladaný odber počas 6 mesiacov]]</f>
        <v>#REF!</v>
      </c>
      <c r="L3789" s="1">
        <v>35679565</v>
      </c>
      <c r="M3789" t="e">
        <f>_xlfn.XLOOKUP(Tabuľka9[[#This Row],[IČO]],#REF!,#REF!)</f>
        <v>#REF!</v>
      </c>
      <c r="N3789" t="e">
        <f>_xlfn.XLOOKUP(Tabuľka9[[#This Row],[IČO]],#REF!,#REF!)</f>
        <v>#REF!</v>
      </c>
    </row>
    <row r="3790" spans="1:14" hidden="1" x14ac:dyDescent="0.35">
      <c r="A3790" t="s">
        <v>10</v>
      </c>
      <c r="B3790" t="s">
        <v>63</v>
      </c>
      <c r="C3790" t="s">
        <v>13</v>
      </c>
      <c r="E3790" s="10">
        <f>IF(COUNTIF(cis_DPH!$B$2:$B$84,B3790)&gt;0,D3790*1.1,IF(COUNTIF(cis_DPH!$B$85:$B$171,B3790)&gt;0,D3790*1.2,"chyba"))</f>
        <v>0</v>
      </c>
      <c r="G3790" s="16" t="e">
        <f>_xlfn.XLOOKUP(Tabuľka9[[#This Row],[položka]],#REF!,#REF!)</f>
        <v>#REF!</v>
      </c>
      <c r="I3790" s="15">
        <f>Tabuľka9[[#This Row],[Aktuálna cena v RZ s DPH]]*Tabuľka9[[#This Row],[Priemerný odber za mesiac]]</f>
        <v>0</v>
      </c>
      <c r="K3790" s="17" t="e">
        <f>Tabuľka9[[#This Row],[Cena za MJ s DPH]]*Tabuľka9[[#This Row],[Predpokladaný odber počas 6 mesiacov]]</f>
        <v>#REF!</v>
      </c>
      <c r="L3790" s="1">
        <v>35679565</v>
      </c>
      <c r="M3790" t="e">
        <f>_xlfn.XLOOKUP(Tabuľka9[[#This Row],[IČO]],#REF!,#REF!)</f>
        <v>#REF!</v>
      </c>
      <c r="N3790" t="e">
        <f>_xlfn.XLOOKUP(Tabuľka9[[#This Row],[IČO]],#REF!,#REF!)</f>
        <v>#REF!</v>
      </c>
    </row>
    <row r="3791" spans="1:14" hidden="1" x14ac:dyDescent="0.35">
      <c r="A3791" t="s">
        <v>10</v>
      </c>
      <c r="B3791" t="s">
        <v>64</v>
      </c>
      <c r="C3791" t="s">
        <v>19</v>
      </c>
      <c r="D3791" s="9">
        <v>0.6</v>
      </c>
      <c r="E3791" s="10">
        <f>IF(COUNTIF(cis_DPH!$B$2:$B$84,B3791)&gt;0,D3791*1.1,IF(COUNTIF(cis_DPH!$B$85:$B$171,B3791)&gt;0,D3791*1.2,"chyba"))</f>
        <v>0.66</v>
      </c>
      <c r="G3791" s="16" t="e">
        <f>_xlfn.XLOOKUP(Tabuľka9[[#This Row],[položka]],#REF!,#REF!)</f>
        <v>#REF!</v>
      </c>
      <c r="I3791" s="15">
        <f>Tabuľka9[[#This Row],[Aktuálna cena v RZ s DPH]]*Tabuľka9[[#This Row],[Priemerný odber za mesiac]]</f>
        <v>0</v>
      </c>
      <c r="K3791" s="17" t="e">
        <f>Tabuľka9[[#This Row],[Cena za MJ s DPH]]*Tabuľka9[[#This Row],[Predpokladaný odber počas 6 mesiacov]]</f>
        <v>#REF!</v>
      </c>
      <c r="L3791" s="1">
        <v>35679565</v>
      </c>
      <c r="M3791" t="e">
        <f>_xlfn.XLOOKUP(Tabuľka9[[#This Row],[IČO]],#REF!,#REF!)</f>
        <v>#REF!</v>
      </c>
      <c r="N3791" t="e">
        <f>_xlfn.XLOOKUP(Tabuľka9[[#This Row],[IČO]],#REF!,#REF!)</f>
        <v>#REF!</v>
      </c>
    </row>
    <row r="3792" spans="1:14" hidden="1" x14ac:dyDescent="0.35">
      <c r="A3792" t="s">
        <v>10</v>
      </c>
      <c r="B3792" t="s">
        <v>65</v>
      </c>
      <c r="C3792" t="s">
        <v>19</v>
      </c>
      <c r="E3792" s="10">
        <f>IF(COUNTIF(cis_DPH!$B$2:$B$84,B3792)&gt;0,D3792*1.1,IF(COUNTIF(cis_DPH!$B$85:$B$171,B3792)&gt;0,D3792*1.2,"chyba"))</f>
        <v>0</v>
      </c>
      <c r="G3792" s="16" t="e">
        <f>_xlfn.XLOOKUP(Tabuľka9[[#This Row],[položka]],#REF!,#REF!)</f>
        <v>#REF!</v>
      </c>
      <c r="I3792" s="15">
        <f>Tabuľka9[[#This Row],[Aktuálna cena v RZ s DPH]]*Tabuľka9[[#This Row],[Priemerný odber za mesiac]]</f>
        <v>0</v>
      </c>
      <c r="K3792" s="17" t="e">
        <f>Tabuľka9[[#This Row],[Cena za MJ s DPH]]*Tabuľka9[[#This Row],[Predpokladaný odber počas 6 mesiacov]]</f>
        <v>#REF!</v>
      </c>
      <c r="L3792" s="1">
        <v>35679565</v>
      </c>
      <c r="M3792" t="e">
        <f>_xlfn.XLOOKUP(Tabuľka9[[#This Row],[IČO]],#REF!,#REF!)</f>
        <v>#REF!</v>
      </c>
      <c r="N3792" t="e">
        <f>_xlfn.XLOOKUP(Tabuľka9[[#This Row],[IČO]],#REF!,#REF!)</f>
        <v>#REF!</v>
      </c>
    </row>
    <row r="3793" spans="1:14" hidden="1" x14ac:dyDescent="0.35">
      <c r="A3793" t="s">
        <v>10</v>
      </c>
      <c r="B3793" t="s">
        <v>66</v>
      </c>
      <c r="C3793" t="s">
        <v>19</v>
      </c>
      <c r="E3793" s="10">
        <f>IF(COUNTIF(cis_DPH!$B$2:$B$84,B3793)&gt;0,D3793*1.1,IF(COUNTIF(cis_DPH!$B$85:$B$171,B3793)&gt;0,D3793*1.2,"chyba"))</f>
        <v>0</v>
      </c>
      <c r="G3793" s="16" t="e">
        <f>_xlfn.XLOOKUP(Tabuľka9[[#This Row],[položka]],#REF!,#REF!)</f>
        <v>#REF!</v>
      </c>
      <c r="I3793" s="15">
        <f>Tabuľka9[[#This Row],[Aktuálna cena v RZ s DPH]]*Tabuľka9[[#This Row],[Priemerný odber za mesiac]]</f>
        <v>0</v>
      </c>
      <c r="K3793" s="17" t="e">
        <f>Tabuľka9[[#This Row],[Cena za MJ s DPH]]*Tabuľka9[[#This Row],[Predpokladaný odber počas 6 mesiacov]]</f>
        <v>#REF!</v>
      </c>
      <c r="L3793" s="1">
        <v>35679565</v>
      </c>
      <c r="M3793" t="e">
        <f>_xlfn.XLOOKUP(Tabuľka9[[#This Row],[IČO]],#REF!,#REF!)</f>
        <v>#REF!</v>
      </c>
      <c r="N3793" t="e">
        <f>_xlfn.XLOOKUP(Tabuľka9[[#This Row],[IČO]],#REF!,#REF!)</f>
        <v>#REF!</v>
      </c>
    </row>
    <row r="3794" spans="1:14" hidden="1" x14ac:dyDescent="0.35">
      <c r="A3794" t="s">
        <v>10</v>
      </c>
      <c r="B3794" t="s">
        <v>67</v>
      </c>
      <c r="C3794" t="s">
        <v>13</v>
      </c>
      <c r="E3794" s="10">
        <f>IF(COUNTIF(cis_DPH!$B$2:$B$84,B3794)&gt;0,D3794*1.1,IF(COUNTIF(cis_DPH!$B$85:$B$171,B3794)&gt;0,D3794*1.2,"chyba"))</f>
        <v>0</v>
      </c>
      <c r="G3794" s="16" t="e">
        <f>_xlfn.XLOOKUP(Tabuľka9[[#This Row],[položka]],#REF!,#REF!)</f>
        <v>#REF!</v>
      </c>
      <c r="I3794" s="15">
        <f>Tabuľka9[[#This Row],[Aktuálna cena v RZ s DPH]]*Tabuľka9[[#This Row],[Priemerný odber za mesiac]]</f>
        <v>0</v>
      </c>
      <c r="K3794" s="17" t="e">
        <f>Tabuľka9[[#This Row],[Cena za MJ s DPH]]*Tabuľka9[[#This Row],[Predpokladaný odber počas 6 mesiacov]]</f>
        <v>#REF!</v>
      </c>
      <c r="L3794" s="1">
        <v>35679565</v>
      </c>
      <c r="M3794" t="e">
        <f>_xlfn.XLOOKUP(Tabuľka9[[#This Row],[IČO]],#REF!,#REF!)</f>
        <v>#REF!</v>
      </c>
      <c r="N3794" t="e">
        <f>_xlfn.XLOOKUP(Tabuľka9[[#This Row],[IČO]],#REF!,#REF!)</f>
        <v>#REF!</v>
      </c>
    </row>
    <row r="3795" spans="1:14" hidden="1" x14ac:dyDescent="0.35">
      <c r="A3795" t="s">
        <v>10</v>
      </c>
      <c r="B3795" t="s">
        <v>68</v>
      </c>
      <c r="C3795" t="s">
        <v>13</v>
      </c>
      <c r="E3795" s="10">
        <f>IF(COUNTIF(cis_DPH!$B$2:$B$84,B3795)&gt;0,D3795*1.1,IF(COUNTIF(cis_DPH!$B$85:$B$171,B3795)&gt;0,D3795*1.2,"chyba"))</f>
        <v>0</v>
      </c>
      <c r="G3795" s="16" t="e">
        <f>_xlfn.XLOOKUP(Tabuľka9[[#This Row],[položka]],#REF!,#REF!)</f>
        <v>#REF!</v>
      </c>
      <c r="I3795" s="15">
        <f>Tabuľka9[[#This Row],[Aktuálna cena v RZ s DPH]]*Tabuľka9[[#This Row],[Priemerný odber za mesiac]]</f>
        <v>0</v>
      </c>
      <c r="K3795" s="17" t="e">
        <f>Tabuľka9[[#This Row],[Cena za MJ s DPH]]*Tabuľka9[[#This Row],[Predpokladaný odber počas 6 mesiacov]]</f>
        <v>#REF!</v>
      </c>
      <c r="L3795" s="1">
        <v>35679565</v>
      </c>
      <c r="M3795" t="e">
        <f>_xlfn.XLOOKUP(Tabuľka9[[#This Row],[IČO]],#REF!,#REF!)</f>
        <v>#REF!</v>
      </c>
      <c r="N3795" t="e">
        <f>_xlfn.XLOOKUP(Tabuľka9[[#This Row],[IČO]],#REF!,#REF!)</f>
        <v>#REF!</v>
      </c>
    </row>
    <row r="3796" spans="1:14" hidden="1" x14ac:dyDescent="0.35">
      <c r="A3796" t="s">
        <v>10</v>
      </c>
      <c r="B3796" t="s">
        <v>69</v>
      </c>
      <c r="C3796" t="s">
        <v>13</v>
      </c>
      <c r="D3796" s="9">
        <v>1.25</v>
      </c>
      <c r="E3796" s="10">
        <f>IF(COUNTIF(cis_DPH!$B$2:$B$84,B3796)&gt;0,D3796*1.1,IF(COUNTIF(cis_DPH!$B$85:$B$171,B3796)&gt;0,D3796*1.2,"chyba"))</f>
        <v>1.375</v>
      </c>
      <c r="G3796" s="16" t="e">
        <f>_xlfn.XLOOKUP(Tabuľka9[[#This Row],[položka]],#REF!,#REF!)</f>
        <v>#REF!</v>
      </c>
      <c r="I3796" s="15">
        <f>Tabuľka9[[#This Row],[Aktuálna cena v RZ s DPH]]*Tabuľka9[[#This Row],[Priemerný odber za mesiac]]</f>
        <v>0</v>
      </c>
      <c r="K3796" s="17" t="e">
        <f>Tabuľka9[[#This Row],[Cena za MJ s DPH]]*Tabuľka9[[#This Row],[Predpokladaný odber počas 6 mesiacov]]</f>
        <v>#REF!</v>
      </c>
      <c r="L3796" s="1">
        <v>35679565</v>
      </c>
      <c r="M3796" t="e">
        <f>_xlfn.XLOOKUP(Tabuľka9[[#This Row],[IČO]],#REF!,#REF!)</f>
        <v>#REF!</v>
      </c>
      <c r="N3796" t="e">
        <f>_xlfn.XLOOKUP(Tabuľka9[[#This Row],[IČO]],#REF!,#REF!)</f>
        <v>#REF!</v>
      </c>
    </row>
    <row r="3797" spans="1:14" hidden="1" x14ac:dyDescent="0.35">
      <c r="A3797" t="s">
        <v>10</v>
      </c>
      <c r="B3797" t="s">
        <v>70</v>
      </c>
      <c r="C3797" t="s">
        <v>13</v>
      </c>
      <c r="E3797" s="10">
        <f>IF(COUNTIF(cis_DPH!$B$2:$B$84,B3797)&gt;0,D3797*1.1,IF(COUNTIF(cis_DPH!$B$85:$B$171,B3797)&gt;0,D3797*1.2,"chyba"))</f>
        <v>0</v>
      </c>
      <c r="G3797" s="16" t="e">
        <f>_xlfn.XLOOKUP(Tabuľka9[[#This Row],[položka]],#REF!,#REF!)</f>
        <v>#REF!</v>
      </c>
      <c r="I3797" s="15">
        <f>Tabuľka9[[#This Row],[Aktuálna cena v RZ s DPH]]*Tabuľka9[[#This Row],[Priemerný odber za mesiac]]</f>
        <v>0</v>
      </c>
      <c r="K3797" s="17" t="e">
        <f>Tabuľka9[[#This Row],[Cena za MJ s DPH]]*Tabuľka9[[#This Row],[Predpokladaný odber počas 6 mesiacov]]</f>
        <v>#REF!</v>
      </c>
      <c r="L3797" s="1">
        <v>35679565</v>
      </c>
      <c r="M3797" t="e">
        <f>_xlfn.XLOOKUP(Tabuľka9[[#This Row],[IČO]],#REF!,#REF!)</f>
        <v>#REF!</v>
      </c>
      <c r="N3797" t="e">
        <f>_xlfn.XLOOKUP(Tabuľka9[[#This Row],[IČO]],#REF!,#REF!)</f>
        <v>#REF!</v>
      </c>
    </row>
    <row r="3798" spans="1:14" hidden="1" x14ac:dyDescent="0.35">
      <c r="A3798" t="s">
        <v>10</v>
      </c>
      <c r="B3798" t="s">
        <v>71</v>
      </c>
      <c r="C3798" t="s">
        <v>13</v>
      </c>
      <c r="E3798" s="10">
        <f>IF(COUNTIF(cis_DPH!$B$2:$B$84,B3798)&gt;0,D3798*1.1,IF(COUNTIF(cis_DPH!$B$85:$B$171,B3798)&gt;0,D3798*1.2,"chyba"))</f>
        <v>0</v>
      </c>
      <c r="G3798" s="16" t="e">
        <f>_xlfn.XLOOKUP(Tabuľka9[[#This Row],[položka]],#REF!,#REF!)</f>
        <v>#REF!</v>
      </c>
      <c r="I3798" s="15">
        <f>Tabuľka9[[#This Row],[Aktuálna cena v RZ s DPH]]*Tabuľka9[[#This Row],[Priemerný odber za mesiac]]</f>
        <v>0</v>
      </c>
      <c r="K3798" s="17" t="e">
        <f>Tabuľka9[[#This Row],[Cena za MJ s DPH]]*Tabuľka9[[#This Row],[Predpokladaný odber počas 6 mesiacov]]</f>
        <v>#REF!</v>
      </c>
      <c r="L3798" s="1">
        <v>35679565</v>
      </c>
      <c r="M3798" t="e">
        <f>_xlfn.XLOOKUP(Tabuľka9[[#This Row],[IČO]],#REF!,#REF!)</f>
        <v>#REF!</v>
      </c>
      <c r="N3798" t="e">
        <f>_xlfn.XLOOKUP(Tabuľka9[[#This Row],[IČO]],#REF!,#REF!)</f>
        <v>#REF!</v>
      </c>
    </row>
    <row r="3799" spans="1:14" hidden="1" x14ac:dyDescent="0.35">
      <c r="A3799" t="s">
        <v>10</v>
      </c>
      <c r="B3799" t="s">
        <v>72</v>
      </c>
      <c r="C3799" t="s">
        <v>13</v>
      </c>
      <c r="E3799" s="10">
        <f>IF(COUNTIF(cis_DPH!$B$2:$B$84,B3799)&gt;0,D3799*1.1,IF(COUNTIF(cis_DPH!$B$85:$B$171,B3799)&gt;0,D3799*1.2,"chyba"))</f>
        <v>0</v>
      </c>
      <c r="G3799" s="16" t="e">
        <f>_xlfn.XLOOKUP(Tabuľka9[[#This Row],[položka]],#REF!,#REF!)</f>
        <v>#REF!</v>
      </c>
      <c r="I3799" s="15">
        <f>Tabuľka9[[#This Row],[Aktuálna cena v RZ s DPH]]*Tabuľka9[[#This Row],[Priemerný odber za mesiac]]</f>
        <v>0</v>
      </c>
      <c r="K3799" s="17" t="e">
        <f>Tabuľka9[[#This Row],[Cena za MJ s DPH]]*Tabuľka9[[#This Row],[Predpokladaný odber počas 6 mesiacov]]</f>
        <v>#REF!</v>
      </c>
      <c r="L3799" s="1">
        <v>35679565</v>
      </c>
      <c r="M3799" t="e">
        <f>_xlfn.XLOOKUP(Tabuľka9[[#This Row],[IČO]],#REF!,#REF!)</f>
        <v>#REF!</v>
      </c>
      <c r="N3799" t="e">
        <f>_xlfn.XLOOKUP(Tabuľka9[[#This Row],[IČO]],#REF!,#REF!)</f>
        <v>#REF!</v>
      </c>
    </row>
    <row r="3800" spans="1:14" hidden="1" x14ac:dyDescent="0.35">
      <c r="A3800" t="s">
        <v>10</v>
      </c>
      <c r="B3800" t="s">
        <v>73</v>
      </c>
      <c r="C3800" t="s">
        <v>13</v>
      </c>
      <c r="D3800" s="9">
        <v>0.8</v>
      </c>
      <c r="E3800" s="10">
        <f>IF(COUNTIF(cis_DPH!$B$2:$B$84,B3800)&gt;0,D3800*1.1,IF(COUNTIF(cis_DPH!$B$85:$B$171,B3800)&gt;0,D3800*1.2,"chyba"))</f>
        <v>0.96</v>
      </c>
      <c r="G3800" s="16" t="e">
        <f>_xlfn.XLOOKUP(Tabuľka9[[#This Row],[položka]],#REF!,#REF!)</f>
        <v>#REF!</v>
      </c>
      <c r="I3800" s="15">
        <f>Tabuľka9[[#This Row],[Aktuálna cena v RZ s DPH]]*Tabuľka9[[#This Row],[Priemerný odber za mesiac]]</f>
        <v>0</v>
      </c>
      <c r="K3800" s="17" t="e">
        <f>Tabuľka9[[#This Row],[Cena za MJ s DPH]]*Tabuľka9[[#This Row],[Predpokladaný odber počas 6 mesiacov]]</f>
        <v>#REF!</v>
      </c>
      <c r="L3800" s="1">
        <v>35679565</v>
      </c>
      <c r="M3800" t="e">
        <f>_xlfn.XLOOKUP(Tabuľka9[[#This Row],[IČO]],#REF!,#REF!)</f>
        <v>#REF!</v>
      </c>
      <c r="N3800" t="e">
        <f>_xlfn.XLOOKUP(Tabuľka9[[#This Row],[IČO]],#REF!,#REF!)</f>
        <v>#REF!</v>
      </c>
    </row>
    <row r="3801" spans="1:14" hidden="1" x14ac:dyDescent="0.35">
      <c r="A3801" t="s">
        <v>10</v>
      </c>
      <c r="B3801" t="s">
        <v>74</v>
      </c>
      <c r="C3801" t="s">
        <v>13</v>
      </c>
      <c r="E3801" s="10">
        <f>IF(COUNTIF(cis_DPH!$B$2:$B$84,B3801)&gt;0,D3801*1.1,IF(COUNTIF(cis_DPH!$B$85:$B$171,B3801)&gt;0,D3801*1.2,"chyba"))</f>
        <v>0</v>
      </c>
      <c r="G3801" s="16" t="e">
        <f>_xlfn.XLOOKUP(Tabuľka9[[#This Row],[položka]],#REF!,#REF!)</f>
        <v>#REF!</v>
      </c>
      <c r="I3801" s="15">
        <f>Tabuľka9[[#This Row],[Aktuálna cena v RZ s DPH]]*Tabuľka9[[#This Row],[Priemerný odber za mesiac]]</f>
        <v>0</v>
      </c>
      <c r="K3801" s="17" t="e">
        <f>Tabuľka9[[#This Row],[Cena za MJ s DPH]]*Tabuľka9[[#This Row],[Predpokladaný odber počas 6 mesiacov]]</f>
        <v>#REF!</v>
      </c>
      <c r="L3801" s="1">
        <v>35679565</v>
      </c>
      <c r="M3801" t="e">
        <f>_xlfn.XLOOKUP(Tabuľka9[[#This Row],[IČO]],#REF!,#REF!)</f>
        <v>#REF!</v>
      </c>
      <c r="N3801" t="e">
        <f>_xlfn.XLOOKUP(Tabuľka9[[#This Row],[IČO]],#REF!,#REF!)</f>
        <v>#REF!</v>
      </c>
    </row>
    <row r="3802" spans="1:14" hidden="1" x14ac:dyDescent="0.35">
      <c r="A3802" t="s">
        <v>10</v>
      </c>
      <c r="B3802" t="s">
        <v>75</v>
      </c>
      <c r="C3802" t="s">
        <v>13</v>
      </c>
      <c r="D3802" s="9">
        <v>0.46</v>
      </c>
      <c r="E3802" s="10">
        <f>IF(COUNTIF(cis_DPH!$B$2:$B$84,B3802)&gt;0,D3802*1.1,IF(COUNTIF(cis_DPH!$B$85:$B$171,B3802)&gt;0,D3802*1.2,"chyba"))</f>
        <v>0.50600000000000012</v>
      </c>
      <c r="G3802" s="16" t="e">
        <f>_xlfn.XLOOKUP(Tabuľka9[[#This Row],[položka]],#REF!,#REF!)</f>
        <v>#REF!</v>
      </c>
      <c r="I3802" s="15">
        <f>Tabuľka9[[#This Row],[Aktuálna cena v RZ s DPH]]*Tabuľka9[[#This Row],[Priemerný odber za mesiac]]</f>
        <v>0</v>
      </c>
      <c r="K3802" s="17" t="e">
        <f>Tabuľka9[[#This Row],[Cena za MJ s DPH]]*Tabuľka9[[#This Row],[Predpokladaný odber počas 6 mesiacov]]</f>
        <v>#REF!</v>
      </c>
      <c r="L3802" s="1">
        <v>35679565</v>
      </c>
      <c r="M3802" t="e">
        <f>_xlfn.XLOOKUP(Tabuľka9[[#This Row],[IČO]],#REF!,#REF!)</f>
        <v>#REF!</v>
      </c>
      <c r="N3802" t="e">
        <f>_xlfn.XLOOKUP(Tabuľka9[[#This Row],[IČO]],#REF!,#REF!)</f>
        <v>#REF!</v>
      </c>
    </row>
    <row r="3803" spans="1:14" hidden="1" x14ac:dyDescent="0.35">
      <c r="A3803" t="s">
        <v>10</v>
      </c>
      <c r="B3803" t="s">
        <v>76</v>
      </c>
      <c r="C3803" t="s">
        <v>13</v>
      </c>
      <c r="E3803" s="10">
        <f>IF(COUNTIF(cis_DPH!$B$2:$B$84,B3803)&gt;0,D3803*1.1,IF(COUNTIF(cis_DPH!$B$85:$B$171,B3803)&gt;0,D3803*1.2,"chyba"))</f>
        <v>0</v>
      </c>
      <c r="G3803" s="16" t="e">
        <f>_xlfn.XLOOKUP(Tabuľka9[[#This Row],[položka]],#REF!,#REF!)</f>
        <v>#REF!</v>
      </c>
      <c r="I3803" s="15">
        <f>Tabuľka9[[#This Row],[Aktuálna cena v RZ s DPH]]*Tabuľka9[[#This Row],[Priemerný odber za mesiac]]</f>
        <v>0</v>
      </c>
      <c r="K3803" s="17" t="e">
        <f>Tabuľka9[[#This Row],[Cena za MJ s DPH]]*Tabuľka9[[#This Row],[Predpokladaný odber počas 6 mesiacov]]</f>
        <v>#REF!</v>
      </c>
      <c r="L3803" s="1">
        <v>35679565</v>
      </c>
      <c r="M3803" t="e">
        <f>_xlfn.XLOOKUP(Tabuľka9[[#This Row],[IČO]],#REF!,#REF!)</f>
        <v>#REF!</v>
      </c>
      <c r="N3803" t="e">
        <f>_xlfn.XLOOKUP(Tabuľka9[[#This Row],[IČO]],#REF!,#REF!)</f>
        <v>#REF!</v>
      </c>
    </row>
    <row r="3804" spans="1:14" hidden="1" x14ac:dyDescent="0.35">
      <c r="A3804" t="s">
        <v>10</v>
      </c>
      <c r="B3804" t="s">
        <v>77</v>
      </c>
      <c r="C3804" t="s">
        <v>13</v>
      </c>
      <c r="E3804" s="10">
        <f>IF(COUNTIF(cis_DPH!$B$2:$B$84,B3804)&gt;0,D3804*1.1,IF(COUNTIF(cis_DPH!$B$85:$B$171,B3804)&gt;0,D3804*1.2,"chyba"))</f>
        <v>0</v>
      </c>
      <c r="G3804" s="16" t="e">
        <f>_xlfn.XLOOKUP(Tabuľka9[[#This Row],[položka]],#REF!,#REF!)</f>
        <v>#REF!</v>
      </c>
      <c r="I3804" s="15">
        <f>Tabuľka9[[#This Row],[Aktuálna cena v RZ s DPH]]*Tabuľka9[[#This Row],[Priemerný odber za mesiac]]</f>
        <v>0</v>
      </c>
      <c r="K3804" s="17" t="e">
        <f>Tabuľka9[[#This Row],[Cena za MJ s DPH]]*Tabuľka9[[#This Row],[Predpokladaný odber počas 6 mesiacov]]</f>
        <v>#REF!</v>
      </c>
      <c r="L3804" s="1">
        <v>35679565</v>
      </c>
      <c r="M3804" t="e">
        <f>_xlfn.XLOOKUP(Tabuľka9[[#This Row],[IČO]],#REF!,#REF!)</f>
        <v>#REF!</v>
      </c>
      <c r="N3804" t="e">
        <f>_xlfn.XLOOKUP(Tabuľka9[[#This Row],[IČO]],#REF!,#REF!)</f>
        <v>#REF!</v>
      </c>
    </row>
    <row r="3805" spans="1:14" hidden="1" x14ac:dyDescent="0.35">
      <c r="A3805" t="s">
        <v>10</v>
      </c>
      <c r="B3805" t="s">
        <v>78</v>
      </c>
      <c r="C3805" t="s">
        <v>13</v>
      </c>
      <c r="E3805" s="10">
        <f>IF(COUNTIF(cis_DPH!$B$2:$B$84,B3805)&gt;0,D3805*1.1,IF(COUNTIF(cis_DPH!$B$85:$B$171,B3805)&gt;0,D3805*1.2,"chyba"))</f>
        <v>0</v>
      </c>
      <c r="G3805" s="16" t="e">
        <f>_xlfn.XLOOKUP(Tabuľka9[[#This Row],[položka]],#REF!,#REF!)</f>
        <v>#REF!</v>
      </c>
      <c r="I3805" s="15">
        <f>Tabuľka9[[#This Row],[Aktuálna cena v RZ s DPH]]*Tabuľka9[[#This Row],[Priemerný odber za mesiac]]</f>
        <v>0</v>
      </c>
      <c r="K3805" s="17" t="e">
        <f>Tabuľka9[[#This Row],[Cena za MJ s DPH]]*Tabuľka9[[#This Row],[Predpokladaný odber počas 6 mesiacov]]</f>
        <v>#REF!</v>
      </c>
      <c r="L3805" s="1">
        <v>35679565</v>
      </c>
      <c r="M3805" t="e">
        <f>_xlfn.XLOOKUP(Tabuľka9[[#This Row],[IČO]],#REF!,#REF!)</f>
        <v>#REF!</v>
      </c>
      <c r="N3805" t="e">
        <f>_xlfn.XLOOKUP(Tabuľka9[[#This Row],[IČO]],#REF!,#REF!)</f>
        <v>#REF!</v>
      </c>
    </row>
    <row r="3806" spans="1:14" hidden="1" x14ac:dyDescent="0.35">
      <c r="A3806" t="s">
        <v>10</v>
      </c>
      <c r="B3806" t="s">
        <v>79</v>
      </c>
      <c r="C3806" t="s">
        <v>13</v>
      </c>
      <c r="E3806" s="10">
        <f>IF(COUNTIF(cis_DPH!$B$2:$B$84,B3806)&gt;0,D3806*1.1,IF(COUNTIF(cis_DPH!$B$85:$B$171,B3806)&gt;0,D3806*1.2,"chyba"))</f>
        <v>0</v>
      </c>
      <c r="G3806" s="16" t="e">
        <f>_xlfn.XLOOKUP(Tabuľka9[[#This Row],[položka]],#REF!,#REF!)</f>
        <v>#REF!</v>
      </c>
      <c r="I3806" s="15">
        <f>Tabuľka9[[#This Row],[Aktuálna cena v RZ s DPH]]*Tabuľka9[[#This Row],[Priemerný odber za mesiac]]</f>
        <v>0</v>
      </c>
      <c r="K3806" s="17" t="e">
        <f>Tabuľka9[[#This Row],[Cena za MJ s DPH]]*Tabuľka9[[#This Row],[Predpokladaný odber počas 6 mesiacov]]</f>
        <v>#REF!</v>
      </c>
      <c r="L3806" s="1">
        <v>35679565</v>
      </c>
      <c r="M3806" t="e">
        <f>_xlfn.XLOOKUP(Tabuľka9[[#This Row],[IČO]],#REF!,#REF!)</f>
        <v>#REF!</v>
      </c>
      <c r="N3806" t="e">
        <f>_xlfn.XLOOKUP(Tabuľka9[[#This Row],[IČO]],#REF!,#REF!)</f>
        <v>#REF!</v>
      </c>
    </row>
    <row r="3807" spans="1:14" hidden="1" x14ac:dyDescent="0.35">
      <c r="A3807" t="s">
        <v>10</v>
      </c>
      <c r="B3807" t="s">
        <v>80</v>
      </c>
      <c r="C3807" t="s">
        <v>13</v>
      </c>
      <c r="E3807" s="10">
        <f>IF(COUNTIF(cis_DPH!$B$2:$B$84,B3807)&gt;0,D3807*1.1,IF(COUNTIF(cis_DPH!$B$85:$B$171,B3807)&gt;0,D3807*1.2,"chyba"))</f>
        <v>0</v>
      </c>
      <c r="G3807" s="16" t="e">
        <f>_xlfn.XLOOKUP(Tabuľka9[[#This Row],[položka]],#REF!,#REF!)</f>
        <v>#REF!</v>
      </c>
      <c r="I3807" s="15">
        <f>Tabuľka9[[#This Row],[Aktuálna cena v RZ s DPH]]*Tabuľka9[[#This Row],[Priemerný odber za mesiac]]</f>
        <v>0</v>
      </c>
      <c r="K3807" s="17" t="e">
        <f>Tabuľka9[[#This Row],[Cena za MJ s DPH]]*Tabuľka9[[#This Row],[Predpokladaný odber počas 6 mesiacov]]</f>
        <v>#REF!</v>
      </c>
      <c r="L3807" s="1">
        <v>35679565</v>
      </c>
      <c r="M3807" t="e">
        <f>_xlfn.XLOOKUP(Tabuľka9[[#This Row],[IČO]],#REF!,#REF!)</f>
        <v>#REF!</v>
      </c>
      <c r="N3807" t="e">
        <f>_xlfn.XLOOKUP(Tabuľka9[[#This Row],[IČO]],#REF!,#REF!)</f>
        <v>#REF!</v>
      </c>
    </row>
    <row r="3808" spans="1:14" hidden="1" x14ac:dyDescent="0.35">
      <c r="A3808" t="s">
        <v>81</v>
      </c>
      <c r="B3808" t="s">
        <v>82</v>
      </c>
      <c r="C3808" t="s">
        <v>19</v>
      </c>
      <c r="E3808" s="10">
        <f>IF(COUNTIF(cis_DPH!$B$2:$B$84,B3808)&gt;0,D3808*1.1,IF(COUNTIF(cis_DPH!$B$85:$B$171,B3808)&gt;0,D3808*1.2,"chyba"))</f>
        <v>0</v>
      </c>
      <c r="G3808" s="16" t="e">
        <f>_xlfn.XLOOKUP(Tabuľka9[[#This Row],[položka]],#REF!,#REF!)</f>
        <v>#REF!</v>
      </c>
      <c r="I3808" s="15">
        <f>Tabuľka9[[#This Row],[Aktuálna cena v RZ s DPH]]*Tabuľka9[[#This Row],[Priemerný odber za mesiac]]</f>
        <v>0</v>
      </c>
      <c r="K3808" s="17" t="e">
        <f>Tabuľka9[[#This Row],[Cena za MJ s DPH]]*Tabuľka9[[#This Row],[Predpokladaný odber počas 6 mesiacov]]</f>
        <v>#REF!</v>
      </c>
      <c r="L3808" s="1">
        <v>162809</v>
      </c>
      <c r="M3808" t="e">
        <f>_xlfn.XLOOKUP(Tabuľka9[[#This Row],[IČO]],#REF!,#REF!)</f>
        <v>#REF!</v>
      </c>
      <c r="N3808" t="e">
        <f>_xlfn.XLOOKUP(Tabuľka9[[#This Row],[IČO]],#REF!,#REF!)</f>
        <v>#REF!</v>
      </c>
    </row>
    <row r="3809" spans="1:14" hidden="1" x14ac:dyDescent="0.35">
      <c r="A3809" t="s">
        <v>81</v>
      </c>
      <c r="B3809" t="s">
        <v>83</v>
      </c>
      <c r="C3809" t="s">
        <v>19</v>
      </c>
      <c r="D3809" s="9">
        <v>0.08</v>
      </c>
      <c r="E3809" s="10">
        <f>IF(COUNTIF(cis_DPH!$B$2:$B$84,B3809)&gt;0,D3809*1.1,IF(COUNTIF(cis_DPH!$B$85:$B$171,B3809)&gt;0,D3809*1.2,"chyba"))</f>
        <v>9.6000000000000002E-2</v>
      </c>
      <c r="G3809" s="16" t="e">
        <f>_xlfn.XLOOKUP(Tabuľka9[[#This Row],[položka]],#REF!,#REF!)</f>
        <v>#REF!</v>
      </c>
      <c r="H3809">
        <v>1179</v>
      </c>
      <c r="I3809" s="15">
        <f>Tabuľka9[[#This Row],[Aktuálna cena v RZ s DPH]]*Tabuľka9[[#This Row],[Priemerný odber za mesiac]]</f>
        <v>113.184</v>
      </c>
      <c r="J3809">
        <v>6000</v>
      </c>
      <c r="K3809" s="17" t="e">
        <f>Tabuľka9[[#This Row],[Cena za MJ s DPH]]*Tabuľka9[[#This Row],[Predpokladaný odber počas 6 mesiacov]]</f>
        <v>#REF!</v>
      </c>
      <c r="L3809" s="1">
        <v>648493</v>
      </c>
      <c r="M3809" t="e">
        <f>_xlfn.XLOOKUP(Tabuľka9[[#This Row],[IČO]],#REF!,#REF!)</f>
        <v>#REF!</v>
      </c>
      <c r="N3809" t="e">
        <f>_xlfn.XLOOKUP(Tabuľka9[[#This Row],[IČO]],#REF!,#REF!)</f>
        <v>#REF!</v>
      </c>
    </row>
    <row r="3810" spans="1:14" hidden="1" x14ac:dyDescent="0.35">
      <c r="A3810" t="s">
        <v>84</v>
      </c>
      <c r="B3810" t="s">
        <v>85</v>
      </c>
      <c r="C3810" t="s">
        <v>13</v>
      </c>
      <c r="E3810" s="10">
        <f>IF(COUNTIF(cis_DPH!$B$2:$B$84,B3810)&gt;0,D3810*1.1,IF(COUNTIF(cis_DPH!$B$85:$B$171,B3810)&gt;0,D3810*1.2,"chyba"))</f>
        <v>0</v>
      </c>
      <c r="G3810" s="16" t="e">
        <f>_xlfn.XLOOKUP(Tabuľka9[[#This Row],[položka]],#REF!,#REF!)</f>
        <v>#REF!</v>
      </c>
      <c r="I3810" s="15">
        <f>Tabuľka9[[#This Row],[Aktuálna cena v RZ s DPH]]*Tabuľka9[[#This Row],[Priemerný odber za mesiac]]</f>
        <v>0</v>
      </c>
      <c r="K3810" s="17" t="e">
        <f>Tabuľka9[[#This Row],[Cena za MJ s DPH]]*Tabuľka9[[#This Row],[Predpokladaný odber počas 6 mesiacov]]</f>
        <v>#REF!</v>
      </c>
      <c r="L3810" s="1">
        <v>35679565</v>
      </c>
      <c r="M3810" t="e">
        <f>_xlfn.XLOOKUP(Tabuľka9[[#This Row],[IČO]],#REF!,#REF!)</f>
        <v>#REF!</v>
      </c>
      <c r="N3810" t="e">
        <f>_xlfn.XLOOKUP(Tabuľka9[[#This Row],[IČO]],#REF!,#REF!)</f>
        <v>#REF!</v>
      </c>
    </row>
    <row r="3811" spans="1:14" hidden="1" x14ac:dyDescent="0.35">
      <c r="A3811" t="s">
        <v>84</v>
      </c>
      <c r="B3811" t="s">
        <v>86</v>
      </c>
      <c r="C3811" t="s">
        <v>13</v>
      </c>
      <c r="E3811" s="10">
        <f>IF(COUNTIF(cis_DPH!$B$2:$B$84,B3811)&gt;0,D3811*1.1,IF(COUNTIF(cis_DPH!$B$85:$B$171,B3811)&gt;0,D3811*1.2,"chyba"))</f>
        <v>0</v>
      </c>
      <c r="G3811" s="16" t="e">
        <f>_xlfn.XLOOKUP(Tabuľka9[[#This Row],[položka]],#REF!,#REF!)</f>
        <v>#REF!</v>
      </c>
      <c r="I3811" s="15">
        <f>Tabuľka9[[#This Row],[Aktuálna cena v RZ s DPH]]*Tabuľka9[[#This Row],[Priemerný odber za mesiac]]</f>
        <v>0</v>
      </c>
      <c r="K3811" s="17" t="e">
        <f>Tabuľka9[[#This Row],[Cena za MJ s DPH]]*Tabuľka9[[#This Row],[Predpokladaný odber počas 6 mesiacov]]</f>
        <v>#REF!</v>
      </c>
      <c r="L3811" s="1">
        <v>35679565</v>
      </c>
      <c r="M3811" t="e">
        <f>_xlfn.XLOOKUP(Tabuľka9[[#This Row],[IČO]],#REF!,#REF!)</f>
        <v>#REF!</v>
      </c>
      <c r="N3811" t="e">
        <f>_xlfn.XLOOKUP(Tabuľka9[[#This Row],[IČO]],#REF!,#REF!)</f>
        <v>#REF!</v>
      </c>
    </row>
    <row r="3812" spans="1:14" hidden="1" x14ac:dyDescent="0.35">
      <c r="A3812" t="s">
        <v>84</v>
      </c>
      <c r="B3812" t="s">
        <v>87</v>
      </c>
      <c r="C3812" t="s">
        <v>13</v>
      </c>
      <c r="D3812" s="9">
        <v>4.8899999999999997</v>
      </c>
      <c r="E3812" s="10">
        <f>IF(COUNTIF(cis_DPH!$B$2:$B$84,B3812)&gt;0,D3812*1.1,IF(COUNTIF(cis_DPH!$B$85:$B$171,B3812)&gt;0,D3812*1.2,"chyba"))</f>
        <v>5.3790000000000004</v>
      </c>
      <c r="G3812" s="16" t="e">
        <f>_xlfn.XLOOKUP(Tabuľka9[[#This Row],[položka]],#REF!,#REF!)</f>
        <v>#REF!</v>
      </c>
      <c r="H3812">
        <v>10</v>
      </c>
      <c r="I3812" s="15">
        <f>Tabuľka9[[#This Row],[Aktuálna cena v RZ s DPH]]*Tabuľka9[[#This Row],[Priemerný odber za mesiac]]</f>
        <v>53.790000000000006</v>
      </c>
      <c r="K3812" s="17" t="e">
        <f>Tabuľka9[[#This Row],[Cena za MJ s DPH]]*Tabuľka9[[#This Row],[Predpokladaný odber počas 6 mesiacov]]</f>
        <v>#REF!</v>
      </c>
      <c r="L3812" s="1">
        <v>35679565</v>
      </c>
      <c r="M3812" t="e">
        <f>_xlfn.XLOOKUP(Tabuľka9[[#This Row],[IČO]],#REF!,#REF!)</f>
        <v>#REF!</v>
      </c>
      <c r="N3812" t="e">
        <f>_xlfn.XLOOKUP(Tabuľka9[[#This Row],[IČO]],#REF!,#REF!)</f>
        <v>#REF!</v>
      </c>
    </row>
    <row r="3813" spans="1:14" hidden="1" x14ac:dyDescent="0.35">
      <c r="A3813" t="s">
        <v>84</v>
      </c>
      <c r="B3813" t="s">
        <v>88</v>
      </c>
      <c r="C3813" t="s">
        <v>13</v>
      </c>
      <c r="E3813" s="10">
        <f>IF(COUNTIF(cis_DPH!$B$2:$B$84,B3813)&gt;0,D3813*1.1,IF(COUNTIF(cis_DPH!$B$85:$B$171,B3813)&gt;0,D3813*1.2,"chyba"))</f>
        <v>0</v>
      </c>
      <c r="G3813" s="16" t="e">
        <f>_xlfn.XLOOKUP(Tabuľka9[[#This Row],[položka]],#REF!,#REF!)</f>
        <v>#REF!</v>
      </c>
      <c r="I3813" s="15">
        <f>Tabuľka9[[#This Row],[Aktuálna cena v RZ s DPH]]*Tabuľka9[[#This Row],[Priemerný odber za mesiac]]</f>
        <v>0</v>
      </c>
      <c r="K3813" s="17" t="e">
        <f>Tabuľka9[[#This Row],[Cena za MJ s DPH]]*Tabuľka9[[#This Row],[Predpokladaný odber počas 6 mesiacov]]</f>
        <v>#REF!</v>
      </c>
      <c r="L3813" s="1">
        <v>35679565</v>
      </c>
      <c r="M3813" t="e">
        <f>_xlfn.XLOOKUP(Tabuľka9[[#This Row],[IČO]],#REF!,#REF!)</f>
        <v>#REF!</v>
      </c>
      <c r="N3813" t="e">
        <f>_xlfn.XLOOKUP(Tabuľka9[[#This Row],[IČO]],#REF!,#REF!)</f>
        <v>#REF!</v>
      </c>
    </row>
    <row r="3814" spans="1:14" hidden="1" x14ac:dyDescent="0.35">
      <c r="A3814" t="s">
        <v>84</v>
      </c>
      <c r="B3814" t="s">
        <v>89</v>
      </c>
      <c r="C3814" t="s">
        <v>13</v>
      </c>
      <c r="E3814" s="10">
        <f>IF(COUNTIF(cis_DPH!$B$2:$B$84,B3814)&gt;0,D3814*1.1,IF(COUNTIF(cis_DPH!$B$85:$B$171,B3814)&gt;0,D3814*1.2,"chyba"))</f>
        <v>0</v>
      </c>
      <c r="G3814" s="16" t="e">
        <f>_xlfn.XLOOKUP(Tabuľka9[[#This Row],[položka]],#REF!,#REF!)</f>
        <v>#REF!</v>
      </c>
      <c r="I3814" s="15">
        <f>Tabuľka9[[#This Row],[Aktuálna cena v RZ s DPH]]*Tabuľka9[[#This Row],[Priemerný odber za mesiac]]</f>
        <v>0</v>
      </c>
      <c r="K3814" s="17" t="e">
        <f>Tabuľka9[[#This Row],[Cena za MJ s DPH]]*Tabuľka9[[#This Row],[Predpokladaný odber počas 6 mesiacov]]</f>
        <v>#REF!</v>
      </c>
      <c r="L3814" s="1">
        <v>35679565</v>
      </c>
      <c r="M3814" t="e">
        <f>_xlfn.XLOOKUP(Tabuľka9[[#This Row],[IČO]],#REF!,#REF!)</f>
        <v>#REF!</v>
      </c>
      <c r="N3814" t="e">
        <f>_xlfn.XLOOKUP(Tabuľka9[[#This Row],[IČO]],#REF!,#REF!)</f>
        <v>#REF!</v>
      </c>
    </row>
    <row r="3815" spans="1:14" hidden="1" x14ac:dyDescent="0.35">
      <c r="A3815" t="s">
        <v>84</v>
      </c>
      <c r="B3815" t="s">
        <v>90</v>
      </c>
      <c r="C3815" t="s">
        <v>13</v>
      </c>
      <c r="E3815" s="10">
        <f>IF(COUNTIF(cis_DPH!$B$2:$B$84,B3815)&gt;0,D3815*1.1,IF(COUNTIF(cis_DPH!$B$85:$B$171,B3815)&gt;0,D3815*1.2,"chyba"))</f>
        <v>0</v>
      </c>
      <c r="G3815" s="16" t="e">
        <f>_xlfn.XLOOKUP(Tabuľka9[[#This Row],[položka]],#REF!,#REF!)</f>
        <v>#REF!</v>
      </c>
      <c r="I3815" s="15">
        <f>Tabuľka9[[#This Row],[Aktuálna cena v RZ s DPH]]*Tabuľka9[[#This Row],[Priemerný odber za mesiac]]</f>
        <v>0</v>
      </c>
      <c r="K3815" s="17" t="e">
        <f>Tabuľka9[[#This Row],[Cena za MJ s DPH]]*Tabuľka9[[#This Row],[Predpokladaný odber počas 6 mesiacov]]</f>
        <v>#REF!</v>
      </c>
      <c r="L3815" s="1">
        <v>35679565</v>
      </c>
      <c r="M3815" t="e">
        <f>_xlfn.XLOOKUP(Tabuľka9[[#This Row],[IČO]],#REF!,#REF!)</f>
        <v>#REF!</v>
      </c>
      <c r="N3815" t="e">
        <f>_xlfn.XLOOKUP(Tabuľka9[[#This Row],[IČO]],#REF!,#REF!)</f>
        <v>#REF!</v>
      </c>
    </row>
    <row r="3816" spans="1:14" hidden="1" x14ac:dyDescent="0.35">
      <c r="A3816" t="s">
        <v>84</v>
      </c>
      <c r="B3816" t="s">
        <v>91</v>
      </c>
      <c r="C3816" t="s">
        <v>13</v>
      </c>
      <c r="E3816" s="10">
        <f>IF(COUNTIF(cis_DPH!$B$2:$B$84,B3816)&gt;0,D3816*1.1,IF(COUNTIF(cis_DPH!$B$85:$B$171,B3816)&gt;0,D3816*1.2,"chyba"))</f>
        <v>0</v>
      </c>
      <c r="G3816" s="16" t="e">
        <f>_xlfn.XLOOKUP(Tabuľka9[[#This Row],[položka]],#REF!,#REF!)</f>
        <v>#REF!</v>
      </c>
      <c r="I3816" s="15">
        <f>Tabuľka9[[#This Row],[Aktuálna cena v RZ s DPH]]*Tabuľka9[[#This Row],[Priemerný odber za mesiac]]</f>
        <v>0</v>
      </c>
      <c r="K3816" s="17" t="e">
        <f>Tabuľka9[[#This Row],[Cena za MJ s DPH]]*Tabuľka9[[#This Row],[Predpokladaný odber počas 6 mesiacov]]</f>
        <v>#REF!</v>
      </c>
      <c r="L3816" s="1">
        <v>35679565</v>
      </c>
      <c r="M3816" t="e">
        <f>_xlfn.XLOOKUP(Tabuľka9[[#This Row],[IČO]],#REF!,#REF!)</f>
        <v>#REF!</v>
      </c>
      <c r="N3816" t="e">
        <f>_xlfn.XLOOKUP(Tabuľka9[[#This Row],[IČO]],#REF!,#REF!)</f>
        <v>#REF!</v>
      </c>
    </row>
    <row r="3817" spans="1:14" hidden="1" x14ac:dyDescent="0.35">
      <c r="A3817" t="s">
        <v>84</v>
      </c>
      <c r="B3817" t="s">
        <v>92</v>
      </c>
      <c r="C3817" t="s">
        <v>13</v>
      </c>
      <c r="E3817" s="10">
        <f>IF(COUNTIF(cis_DPH!$B$2:$B$84,B3817)&gt;0,D3817*1.1,IF(COUNTIF(cis_DPH!$B$85:$B$171,B3817)&gt;0,D3817*1.2,"chyba"))</f>
        <v>0</v>
      </c>
      <c r="G3817" s="16" t="e">
        <f>_xlfn.XLOOKUP(Tabuľka9[[#This Row],[položka]],#REF!,#REF!)</f>
        <v>#REF!</v>
      </c>
      <c r="I3817" s="15">
        <f>Tabuľka9[[#This Row],[Aktuálna cena v RZ s DPH]]*Tabuľka9[[#This Row],[Priemerný odber za mesiac]]</f>
        <v>0</v>
      </c>
      <c r="K3817" s="17" t="e">
        <f>Tabuľka9[[#This Row],[Cena za MJ s DPH]]*Tabuľka9[[#This Row],[Predpokladaný odber počas 6 mesiacov]]</f>
        <v>#REF!</v>
      </c>
      <c r="L3817" s="1">
        <v>35679565</v>
      </c>
      <c r="M3817" t="e">
        <f>_xlfn.XLOOKUP(Tabuľka9[[#This Row],[IČO]],#REF!,#REF!)</f>
        <v>#REF!</v>
      </c>
      <c r="N3817" t="e">
        <f>_xlfn.XLOOKUP(Tabuľka9[[#This Row],[IČO]],#REF!,#REF!)</f>
        <v>#REF!</v>
      </c>
    </row>
    <row r="3818" spans="1:14" hidden="1" x14ac:dyDescent="0.35">
      <c r="A3818" t="s">
        <v>93</v>
      </c>
      <c r="B3818" t="s">
        <v>94</v>
      </c>
      <c r="C3818" t="s">
        <v>13</v>
      </c>
      <c r="E3818" s="10">
        <f>IF(COUNTIF(cis_DPH!$B$2:$B$84,B3818)&gt;0,D3818*1.1,IF(COUNTIF(cis_DPH!$B$85:$B$171,B3818)&gt;0,D3818*1.2,"chyba"))</f>
        <v>0</v>
      </c>
      <c r="G3818" s="16" t="e">
        <f>_xlfn.XLOOKUP(Tabuľka9[[#This Row],[položka]],#REF!,#REF!)</f>
        <v>#REF!</v>
      </c>
      <c r="I3818" s="15">
        <f>Tabuľka9[[#This Row],[Aktuálna cena v RZ s DPH]]*Tabuľka9[[#This Row],[Priemerný odber za mesiac]]</f>
        <v>0</v>
      </c>
      <c r="K3818" s="17" t="e">
        <f>Tabuľka9[[#This Row],[Cena za MJ s DPH]]*Tabuľka9[[#This Row],[Predpokladaný odber počas 6 mesiacov]]</f>
        <v>#REF!</v>
      </c>
      <c r="L3818" s="1">
        <v>35679565</v>
      </c>
      <c r="M3818" t="e">
        <f>_xlfn.XLOOKUP(Tabuľka9[[#This Row],[IČO]],#REF!,#REF!)</f>
        <v>#REF!</v>
      </c>
      <c r="N3818" t="e">
        <f>_xlfn.XLOOKUP(Tabuľka9[[#This Row],[IČO]],#REF!,#REF!)</f>
        <v>#REF!</v>
      </c>
    </row>
    <row r="3819" spans="1:14" hidden="1" x14ac:dyDescent="0.35">
      <c r="A3819" t="s">
        <v>95</v>
      </c>
      <c r="B3819" t="s">
        <v>96</v>
      </c>
      <c r="C3819" t="s">
        <v>13</v>
      </c>
      <c r="E3819" s="10">
        <f>IF(COUNTIF(cis_DPH!$B$2:$B$84,B3819)&gt;0,D3819*1.1,IF(COUNTIF(cis_DPH!$B$85:$B$171,B3819)&gt;0,D3819*1.2,"chyba"))</f>
        <v>0</v>
      </c>
      <c r="G3819" s="16" t="e">
        <f>_xlfn.XLOOKUP(Tabuľka9[[#This Row],[položka]],#REF!,#REF!)</f>
        <v>#REF!</v>
      </c>
      <c r="I3819" s="15">
        <f>Tabuľka9[[#This Row],[Aktuálna cena v RZ s DPH]]*Tabuľka9[[#This Row],[Priemerný odber za mesiac]]</f>
        <v>0</v>
      </c>
      <c r="K3819" s="17" t="e">
        <f>Tabuľka9[[#This Row],[Cena za MJ s DPH]]*Tabuľka9[[#This Row],[Predpokladaný odber počas 6 mesiacov]]</f>
        <v>#REF!</v>
      </c>
      <c r="L3819" s="1">
        <v>35679565</v>
      </c>
      <c r="M3819" t="e">
        <f>_xlfn.XLOOKUP(Tabuľka9[[#This Row],[IČO]],#REF!,#REF!)</f>
        <v>#REF!</v>
      </c>
      <c r="N3819" t="e">
        <f>_xlfn.XLOOKUP(Tabuľka9[[#This Row],[IČO]],#REF!,#REF!)</f>
        <v>#REF!</v>
      </c>
    </row>
    <row r="3820" spans="1:14" hidden="1" x14ac:dyDescent="0.35">
      <c r="A3820" t="s">
        <v>95</v>
      </c>
      <c r="B3820" t="s">
        <v>97</v>
      </c>
      <c r="C3820" t="s">
        <v>13</v>
      </c>
      <c r="E3820" s="10">
        <f>IF(COUNTIF(cis_DPH!$B$2:$B$84,B3820)&gt;0,D3820*1.1,IF(COUNTIF(cis_DPH!$B$85:$B$171,B3820)&gt;0,D3820*1.2,"chyba"))</f>
        <v>0</v>
      </c>
      <c r="G3820" s="16" t="e">
        <f>_xlfn.XLOOKUP(Tabuľka9[[#This Row],[položka]],#REF!,#REF!)</f>
        <v>#REF!</v>
      </c>
      <c r="I3820" s="15">
        <f>Tabuľka9[[#This Row],[Aktuálna cena v RZ s DPH]]*Tabuľka9[[#This Row],[Priemerný odber za mesiac]]</f>
        <v>0</v>
      </c>
      <c r="K3820" s="17" t="e">
        <f>Tabuľka9[[#This Row],[Cena za MJ s DPH]]*Tabuľka9[[#This Row],[Predpokladaný odber počas 6 mesiacov]]</f>
        <v>#REF!</v>
      </c>
      <c r="L3820" s="1">
        <v>35679565</v>
      </c>
      <c r="M3820" t="e">
        <f>_xlfn.XLOOKUP(Tabuľka9[[#This Row],[IČO]],#REF!,#REF!)</f>
        <v>#REF!</v>
      </c>
      <c r="N3820" t="e">
        <f>_xlfn.XLOOKUP(Tabuľka9[[#This Row],[IČO]],#REF!,#REF!)</f>
        <v>#REF!</v>
      </c>
    </row>
    <row r="3821" spans="1:14" hidden="1" x14ac:dyDescent="0.35">
      <c r="A3821" t="s">
        <v>95</v>
      </c>
      <c r="B3821" t="s">
        <v>98</v>
      </c>
      <c r="C3821" t="s">
        <v>13</v>
      </c>
      <c r="E3821" s="10">
        <f>IF(COUNTIF(cis_DPH!$B$2:$B$84,B3821)&gt;0,D3821*1.1,IF(COUNTIF(cis_DPH!$B$85:$B$171,B3821)&gt;0,D3821*1.2,"chyba"))</f>
        <v>0</v>
      </c>
      <c r="G3821" s="16" t="e">
        <f>_xlfn.XLOOKUP(Tabuľka9[[#This Row],[položka]],#REF!,#REF!)</f>
        <v>#REF!</v>
      </c>
      <c r="I3821" s="15">
        <f>Tabuľka9[[#This Row],[Aktuálna cena v RZ s DPH]]*Tabuľka9[[#This Row],[Priemerný odber za mesiac]]</f>
        <v>0</v>
      </c>
      <c r="K3821" s="17" t="e">
        <f>Tabuľka9[[#This Row],[Cena za MJ s DPH]]*Tabuľka9[[#This Row],[Predpokladaný odber počas 6 mesiacov]]</f>
        <v>#REF!</v>
      </c>
      <c r="L3821" s="1">
        <v>35679565</v>
      </c>
      <c r="M3821" t="e">
        <f>_xlfn.XLOOKUP(Tabuľka9[[#This Row],[IČO]],#REF!,#REF!)</f>
        <v>#REF!</v>
      </c>
      <c r="N3821" t="e">
        <f>_xlfn.XLOOKUP(Tabuľka9[[#This Row],[IČO]],#REF!,#REF!)</f>
        <v>#REF!</v>
      </c>
    </row>
    <row r="3822" spans="1:14" hidden="1" x14ac:dyDescent="0.35">
      <c r="A3822" t="s">
        <v>95</v>
      </c>
      <c r="B3822" t="s">
        <v>99</v>
      </c>
      <c r="C3822" t="s">
        <v>13</v>
      </c>
      <c r="E3822" s="10">
        <f>IF(COUNTIF(cis_DPH!$B$2:$B$84,B3822)&gt;0,D3822*1.1,IF(COUNTIF(cis_DPH!$B$85:$B$171,B3822)&gt;0,D3822*1.2,"chyba"))</f>
        <v>0</v>
      </c>
      <c r="G3822" s="16" t="e">
        <f>_xlfn.XLOOKUP(Tabuľka9[[#This Row],[položka]],#REF!,#REF!)</f>
        <v>#REF!</v>
      </c>
      <c r="I3822" s="15">
        <f>Tabuľka9[[#This Row],[Aktuálna cena v RZ s DPH]]*Tabuľka9[[#This Row],[Priemerný odber za mesiac]]</f>
        <v>0</v>
      </c>
      <c r="K3822" s="17" t="e">
        <f>Tabuľka9[[#This Row],[Cena za MJ s DPH]]*Tabuľka9[[#This Row],[Predpokladaný odber počas 6 mesiacov]]</f>
        <v>#REF!</v>
      </c>
      <c r="L3822" s="1">
        <v>35679565</v>
      </c>
      <c r="M3822" t="e">
        <f>_xlfn.XLOOKUP(Tabuľka9[[#This Row],[IČO]],#REF!,#REF!)</f>
        <v>#REF!</v>
      </c>
      <c r="N3822" t="e">
        <f>_xlfn.XLOOKUP(Tabuľka9[[#This Row],[IČO]],#REF!,#REF!)</f>
        <v>#REF!</v>
      </c>
    </row>
    <row r="3823" spans="1:14" hidden="1" x14ac:dyDescent="0.35">
      <c r="A3823" t="s">
        <v>95</v>
      </c>
      <c r="B3823" t="s">
        <v>100</v>
      </c>
      <c r="C3823" t="s">
        <v>13</v>
      </c>
      <c r="D3823" s="9">
        <v>0.3</v>
      </c>
      <c r="E3823" s="10">
        <f>IF(COUNTIF(cis_DPH!$B$2:$B$84,B3823)&gt;0,D3823*1.1,IF(COUNTIF(cis_DPH!$B$85:$B$171,B3823)&gt;0,D3823*1.2,"chyba"))</f>
        <v>0.33</v>
      </c>
      <c r="G3823" s="16" t="e">
        <f>_xlfn.XLOOKUP(Tabuľka9[[#This Row],[položka]],#REF!,#REF!)</f>
        <v>#REF!</v>
      </c>
      <c r="H3823">
        <v>100</v>
      </c>
      <c r="I3823" s="15">
        <f>Tabuľka9[[#This Row],[Aktuálna cena v RZ s DPH]]*Tabuľka9[[#This Row],[Priemerný odber za mesiac]]</f>
        <v>33</v>
      </c>
      <c r="J3823">
        <v>600</v>
      </c>
      <c r="K3823" s="17" t="e">
        <f>Tabuľka9[[#This Row],[Cena za MJ s DPH]]*Tabuľka9[[#This Row],[Predpokladaný odber počas 6 mesiacov]]</f>
        <v>#REF!</v>
      </c>
      <c r="L3823" s="1">
        <v>35679565</v>
      </c>
      <c r="M3823" t="e">
        <f>_xlfn.XLOOKUP(Tabuľka9[[#This Row],[IČO]],#REF!,#REF!)</f>
        <v>#REF!</v>
      </c>
      <c r="N3823" t="e">
        <f>_xlfn.XLOOKUP(Tabuľka9[[#This Row],[IČO]],#REF!,#REF!)</f>
        <v>#REF!</v>
      </c>
    </row>
    <row r="3824" spans="1:14" hidden="1" x14ac:dyDescent="0.35">
      <c r="A3824" t="s">
        <v>95</v>
      </c>
      <c r="B3824" t="s">
        <v>101</v>
      </c>
      <c r="C3824" t="s">
        <v>13</v>
      </c>
      <c r="D3824" s="9">
        <v>0.32</v>
      </c>
      <c r="E3824" s="10">
        <f>IF(COUNTIF(cis_DPH!$B$2:$B$84,B3824)&gt;0,D3824*1.1,IF(COUNTIF(cis_DPH!$B$85:$B$171,B3824)&gt;0,D3824*1.2,"chyba"))</f>
        <v>0.35200000000000004</v>
      </c>
      <c r="G3824" s="16" t="e">
        <f>_xlfn.XLOOKUP(Tabuľka9[[#This Row],[položka]],#REF!,#REF!)</f>
        <v>#REF!</v>
      </c>
      <c r="H3824">
        <v>8</v>
      </c>
      <c r="I3824" s="15">
        <f>Tabuľka9[[#This Row],[Aktuálna cena v RZ s DPH]]*Tabuľka9[[#This Row],[Priemerný odber za mesiac]]</f>
        <v>2.8160000000000003</v>
      </c>
      <c r="J3824">
        <v>50</v>
      </c>
      <c r="K3824" s="17" t="e">
        <f>Tabuľka9[[#This Row],[Cena za MJ s DPH]]*Tabuľka9[[#This Row],[Predpokladaný odber počas 6 mesiacov]]</f>
        <v>#REF!</v>
      </c>
      <c r="L3824" s="1">
        <v>35679565</v>
      </c>
      <c r="M3824" t="e">
        <f>_xlfn.XLOOKUP(Tabuľka9[[#This Row],[IČO]],#REF!,#REF!)</f>
        <v>#REF!</v>
      </c>
      <c r="N3824" t="e">
        <f>_xlfn.XLOOKUP(Tabuľka9[[#This Row],[IČO]],#REF!,#REF!)</f>
        <v>#REF!</v>
      </c>
    </row>
    <row r="3825" spans="1:14" hidden="1" x14ac:dyDescent="0.35">
      <c r="A3825" t="s">
        <v>95</v>
      </c>
      <c r="B3825" t="s">
        <v>102</v>
      </c>
      <c r="C3825" t="s">
        <v>48</v>
      </c>
      <c r="D3825" s="9">
        <v>0.74</v>
      </c>
      <c r="E3825" s="10">
        <f>IF(COUNTIF(cis_DPH!$B$2:$B$84,B3825)&gt;0,D3825*1.1,IF(COUNTIF(cis_DPH!$B$85:$B$171,B3825)&gt;0,D3825*1.2,"chyba"))</f>
        <v>0.81400000000000006</v>
      </c>
      <c r="G3825" s="16" t="e">
        <f>_xlfn.XLOOKUP(Tabuľka9[[#This Row],[položka]],#REF!,#REF!)</f>
        <v>#REF!</v>
      </c>
      <c r="H3825">
        <v>36</v>
      </c>
      <c r="I3825" s="15">
        <f>Tabuľka9[[#This Row],[Aktuálna cena v RZ s DPH]]*Tabuľka9[[#This Row],[Priemerný odber za mesiac]]</f>
        <v>29.304000000000002</v>
      </c>
      <c r="K3825" s="17" t="e">
        <f>Tabuľka9[[#This Row],[Cena za MJ s DPH]]*Tabuľka9[[#This Row],[Predpokladaný odber počas 6 mesiacov]]</f>
        <v>#REF!</v>
      </c>
      <c r="L3825" s="1">
        <v>35679565</v>
      </c>
      <c r="M3825" t="e">
        <f>_xlfn.XLOOKUP(Tabuľka9[[#This Row],[IČO]],#REF!,#REF!)</f>
        <v>#REF!</v>
      </c>
      <c r="N3825" t="e">
        <f>_xlfn.XLOOKUP(Tabuľka9[[#This Row],[IČO]],#REF!,#REF!)</f>
        <v>#REF!</v>
      </c>
    </row>
    <row r="3826" spans="1:14" hidden="1" x14ac:dyDescent="0.35">
      <c r="A3826" t="s">
        <v>95</v>
      </c>
      <c r="B3826" t="s">
        <v>103</v>
      </c>
      <c r="C3826" t="s">
        <v>13</v>
      </c>
      <c r="E3826" s="10">
        <f>IF(COUNTIF(cis_DPH!$B$2:$B$84,B3826)&gt;0,D3826*1.1,IF(COUNTIF(cis_DPH!$B$85:$B$171,B3826)&gt;0,D3826*1.2,"chyba"))</f>
        <v>0</v>
      </c>
      <c r="G3826" s="16" t="e">
        <f>_xlfn.XLOOKUP(Tabuľka9[[#This Row],[položka]],#REF!,#REF!)</f>
        <v>#REF!</v>
      </c>
      <c r="I3826" s="15">
        <f>Tabuľka9[[#This Row],[Aktuálna cena v RZ s DPH]]*Tabuľka9[[#This Row],[Priemerný odber za mesiac]]</f>
        <v>0</v>
      </c>
      <c r="K3826" s="17" t="e">
        <f>Tabuľka9[[#This Row],[Cena za MJ s DPH]]*Tabuľka9[[#This Row],[Predpokladaný odber počas 6 mesiacov]]</f>
        <v>#REF!</v>
      </c>
      <c r="L3826" s="1">
        <v>35679565</v>
      </c>
      <c r="M3826" t="e">
        <f>_xlfn.XLOOKUP(Tabuľka9[[#This Row],[IČO]],#REF!,#REF!)</f>
        <v>#REF!</v>
      </c>
      <c r="N3826" t="e">
        <f>_xlfn.XLOOKUP(Tabuľka9[[#This Row],[IČO]],#REF!,#REF!)</f>
        <v>#REF!</v>
      </c>
    </row>
    <row r="3827" spans="1:14" hidden="1" x14ac:dyDescent="0.35">
      <c r="A3827" t="s">
        <v>95</v>
      </c>
      <c r="B3827" t="s">
        <v>104</v>
      </c>
      <c r="C3827" t="s">
        <v>48</v>
      </c>
      <c r="E3827" s="10">
        <f>IF(COUNTIF(cis_DPH!$B$2:$B$84,B3827)&gt;0,D3827*1.1,IF(COUNTIF(cis_DPH!$B$85:$B$171,B3827)&gt;0,D3827*1.2,"chyba"))</f>
        <v>0</v>
      </c>
      <c r="G3827" s="16" t="e">
        <f>_xlfn.XLOOKUP(Tabuľka9[[#This Row],[položka]],#REF!,#REF!)</f>
        <v>#REF!</v>
      </c>
      <c r="I3827" s="15">
        <f>Tabuľka9[[#This Row],[Aktuálna cena v RZ s DPH]]*Tabuľka9[[#This Row],[Priemerný odber za mesiac]]</f>
        <v>0</v>
      </c>
      <c r="K3827" s="17" t="e">
        <f>Tabuľka9[[#This Row],[Cena za MJ s DPH]]*Tabuľka9[[#This Row],[Predpokladaný odber počas 6 mesiacov]]</f>
        <v>#REF!</v>
      </c>
      <c r="L3827" s="1">
        <v>35679565</v>
      </c>
      <c r="M3827" t="e">
        <f>_xlfn.XLOOKUP(Tabuľka9[[#This Row],[IČO]],#REF!,#REF!)</f>
        <v>#REF!</v>
      </c>
      <c r="N3827" t="e">
        <f>_xlfn.XLOOKUP(Tabuľka9[[#This Row],[IČO]],#REF!,#REF!)</f>
        <v>#REF!</v>
      </c>
    </row>
    <row r="3828" spans="1:14" hidden="1" x14ac:dyDescent="0.35">
      <c r="A3828" t="s">
        <v>95</v>
      </c>
      <c r="B3828" t="s">
        <v>105</v>
      </c>
      <c r="C3828" t="s">
        <v>13</v>
      </c>
      <c r="E3828" s="10">
        <f>IF(COUNTIF(cis_DPH!$B$2:$B$84,B3828)&gt;0,D3828*1.1,IF(COUNTIF(cis_DPH!$B$85:$B$171,B3828)&gt;0,D3828*1.2,"chyba"))</f>
        <v>0</v>
      </c>
      <c r="G3828" s="16" t="e">
        <f>_xlfn.XLOOKUP(Tabuľka9[[#This Row],[položka]],#REF!,#REF!)</f>
        <v>#REF!</v>
      </c>
      <c r="I3828" s="15">
        <f>Tabuľka9[[#This Row],[Aktuálna cena v RZ s DPH]]*Tabuľka9[[#This Row],[Priemerný odber za mesiac]]</f>
        <v>0</v>
      </c>
      <c r="K3828" s="17" t="e">
        <f>Tabuľka9[[#This Row],[Cena za MJ s DPH]]*Tabuľka9[[#This Row],[Predpokladaný odber počas 6 mesiacov]]</f>
        <v>#REF!</v>
      </c>
      <c r="L3828" s="1">
        <v>35679565</v>
      </c>
      <c r="M3828" t="e">
        <f>_xlfn.XLOOKUP(Tabuľka9[[#This Row],[IČO]],#REF!,#REF!)</f>
        <v>#REF!</v>
      </c>
      <c r="N3828" t="e">
        <f>_xlfn.XLOOKUP(Tabuľka9[[#This Row],[IČO]],#REF!,#REF!)</f>
        <v>#REF!</v>
      </c>
    </row>
    <row r="3829" spans="1:14" hidden="1" x14ac:dyDescent="0.35">
      <c r="A3829" t="s">
        <v>95</v>
      </c>
      <c r="B3829" t="s">
        <v>106</v>
      </c>
      <c r="C3829" t="s">
        <v>13</v>
      </c>
      <c r="E3829" s="10">
        <f>IF(COUNTIF(cis_DPH!$B$2:$B$84,B3829)&gt;0,D3829*1.1,IF(COUNTIF(cis_DPH!$B$85:$B$171,B3829)&gt;0,D3829*1.2,"chyba"))</f>
        <v>0</v>
      </c>
      <c r="G3829" s="16" t="e">
        <f>_xlfn.XLOOKUP(Tabuľka9[[#This Row],[položka]],#REF!,#REF!)</f>
        <v>#REF!</v>
      </c>
      <c r="I3829" s="15">
        <f>Tabuľka9[[#This Row],[Aktuálna cena v RZ s DPH]]*Tabuľka9[[#This Row],[Priemerný odber za mesiac]]</f>
        <v>0</v>
      </c>
      <c r="K3829" s="17" t="e">
        <f>Tabuľka9[[#This Row],[Cena za MJ s DPH]]*Tabuľka9[[#This Row],[Predpokladaný odber počas 6 mesiacov]]</f>
        <v>#REF!</v>
      </c>
      <c r="L3829" s="1">
        <v>35679565</v>
      </c>
      <c r="M3829" t="e">
        <f>_xlfn.XLOOKUP(Tabuľka9[[#This Row],[IČO]],#REF!,#REF!)</f>
        <v>#REF!</v>
      </c>
      <c r="N3829" t="e">
        <f>_xlfn.XLOOKUP(Tabuľka9[[#This Row],[IČO]],#REF!,#REF!)</f>
        <v>#REF!</v>
      </c>
    </row>
    <row r="3830" spans="1:14" hidden="1" x14ac:dyDescent="0.35">
      <c r="A3830" t="s">
        <v>93</v>
      </c>
      <c r="B3830" t="s">
        <v>107</v>
      </c>
      <c r="C3830" t="s">
        <v>48</v>
      </c>
      <c r="D3830" s="9">
        <v>0.7</v>
      </c>
      <c r="E3830" s="10">
        <f>IF(COUNTIF(cis_DPH!$B$2:$B$84,B3830)&gt;0,D3830*1.1,IF(COUNTIF(cis_DPH!$B$85:$B$171,B3830)&gt;0,D3830*1.2,"chyba"))</f>
        <v>0.77</v>
      </c>
      <c r="G3830" s="16" t="e">
        <f>_xlfn.XLOOKUP(Tabuľka9[[#This Row],[položka]],#REF!,#REF!)</f>
        <v>#REF!</v>
      </c>
      <c r="H3830">
        <v>220</v>
      </c>
      <c r="I3830" s="15">
        <f>Tabuľka9[[#This Row],[Aktuálna cena v RZ s DPH]]*Tabuľka9[[#This Row],[Priemerný odber za mesiac]]</f>
        <v>169.4</v>
      </c>
      <c r="K3830" s="17" t="e">
        <f>Tabuľka9[[#This Row],[Cena za MJ s DPH]]*Tabuľka9[[#This Row],[Predpokladaný odber počas 6 mesiacov]]</f>
        <v>#REF!</v>
      </c>
      <c r="L3830" s="1">
        <v>35679565</v>
      </c>
      <c r="M3830" t="e">
        <f>_xlfn.XLOOKUP(Tabuľka9[[#This Row],[IČO]],#REF!,#REF!)</f>
        <v>#REF!</v>
      </c>
      <c r="N3830" t="e">
        <f>_xlfn.XLOOKUP(Tabuľka9[[#This Row],[IČO]],#REF!,#REF!)</f>
        <v>#REF!</v>
      </c>
    </row>
    <row r="3831" spans="1:14" hidden="1" x14ac:dyDescent="0.35">
      <c r="A3831" t="s">
        <v>95</v>
      </c>
      <c r="B3831" t="s">
        <v>108</v>
      </c>
      <c r="C3831" t="s">
        <v>13</v>
      </c>
      <c r="E3831" s="10">
        <f>IF(COUNTIF(cis_DPH!$B$2:$B$84,B3831)&gt;0,D3831*1.1,IF(COUNTIF(cis_DPH!$B$85:$B$171,B3831)&gt;0,D3831*1.2,"chyba"))</f>
        <v>0</v>
      </c>
      <c r="G3831" s="16" t="e">
        <f>_xlfn.XLOOKUP(Tabuľka9[[#This Row],[položka]],#REF!,#REF!)</f>
        <v>#REF!</v>
      </c>
      <c r="I3831" s="15">
        <f>Tabuľka9[[#This Row],[Aktuálna cena v RZ s DPH]]*Tabuľka9[[#This Row],[Priemerný odber za mesiac]]</f>
        <v>0</v>
      </c>
      <c r="K3831" s="17" t="e">
        <f>Tabuľka9[[#This Row],[Cena za MJ s DPH]]*Tabuľka9[[#This Row],[Predpokladaný odber počas 6 mesiacov]]</f>
        <v>#REF!</v>
      </c>
      <c r="L3831" s="1">
        <v>35679565</v>
      </c>
      <c r="M3831" t="e">
        <f>_xlfn.XLOOKUP(Tabuľka9[[#This Row],[IČO]],#REF!,#REF!)</f>
        <v>#REF!</v>
      </c>
      <c r="N3831" t="e">
        <f>_xlfn.XLOOKUP(Tabuľka9[[#This Row],[IČO]],#REF!,#REF!)</f>
        <v>#REF!</v>
      </c>
    </row>
    <row r="3832" spans="1:14" hidden="1" x14ac:dyDescent="0.35">
      <c r="A3832" t="s">
        <v>95</v>
      </c>
      <c r="B3832" t="s">
        <v>109</v>
      </c>
      <c r="C3832" t="s">
        <v>13</v>
      </c>
      <c r="E3832" s="10">
        <f>IF(COUNTIF(cis_DPH!$B$2:$B$84,B3832)&gt;0,D3832*1.1,IF(COUNTIF(cis_DPH!$B$85:$B$171,B3832)&gt;0,D3832*1.2,"chyba"))</f>
        <v>0</v>
      </c>
      <c r="G3832" s="16" t="e">
        <f>_xlfn.XLOOKUP(Tabuľka9[[#This Row],[položka]],#REF!,#REF!)</f>
        <v>#REF!</v>
      </c>
      <c r="I3832" s="15">
        <f>Tabuľka9[[#This Row],[Aktuálna cena v RZ s DPH]]*Tabuľka9[[#This Row],[Priemerný odber za mesiac]]</f>
        <v>0</v>
      </c>
      <c r="K3832" s="17" t="e">
        <f>Tabuľka9[[#This Row],[Cena za MJ s DPH]]*Tabuľka9[[#This Row],[Predpokladaný odber počas 6 mesiacov]]</f>
        <v>#REF!</v>
      </c>
      <c r="L3832" s="1">
        <v>35679565</v>
      </c>
      <c r="M3832" t="e">
        <f>_xlfn.XLOOKUP(Tabuľka9[[#This Row],[IČO]],#REF!,#REF!)</f>
        <v>#REF!</v>
      </c>
      <c r="N3832" t="e">
        <f>_xlfn.XLOOKUP(Tabuľka9[[#This Row],[IČO]],#REF!,#REF!)</f>
        <v>#REF!</v>
      </c>
    </row>
    <row r="3833" spans="1:14" hidden="1" x14ac:dyDescent="0.35">
      <c r="A3833" t="s">
        <v>95</v>
      </c>
      <c r="B3833" t="s">
        <v>110</v>
      </c>
      <c r="C3833" t="s">
        <v>13</v>
      </c>
      <c r="E3833" s="10">
        <f>IF(COUNTIF(cis_DPH!$B$2:$B$84,B3833)&gt;0,D3833*1.1,IF(COUNTIF(cis_DPH!$B$85:$B$171,B3833)&gt;0,D3833*1.2,"chyba"))</f>
        <v>0</v>
      </c>
      <c r="G3833" s="16" t="e">
        <f>_xlfn.XLOOKUP(Tabuľka9[[#This Row],[položka]],#REF!,#REF!)</f>
        <v>#REF!</v>
      </c>
      <c r="I3833" s="15">
        <f>Tabuľka9[[#This Row],[Aktuálna cena v RZ s DPH]]*Tabuľka9[[#This Row],[Priemerný odber za mesiac]]</f>
        <v>0</v>
      </c>
      <c r="K3833" s="17" t="e">
        <f>Tabuľka9[[#This Row],[Cena za MJ s DPH]]*Tabuľka9[[#This Row],[Predpokladaný odber počas 6 mesiacov]]</f>
        <v>#REF!</v>
      </c>
      <c r="L3833" s="1">
        <v>35679565</v>
      </c>
      <c r="M3833" t="e">
        <f>_xlfn.XLOOKUP(Tabuľka9[[#This Row],[IČO]],#REF!,#REF!)</f>
        <v>#REF!</v>
      </c>
      <c r="N3833" t="e">
        <f>_xlfn.XLOOKUP(Tabuľka9[[#This Row],[IČO]],#REF!,#REF!)</f>
        <v>#REF!</v>
      </c>
    </row>
    <row r="3834" spans="1:14" hidden="1" x14ac:dyDescent="0.35">
      <c r="A3834" t="s">
        <v>95</v>
      </c>
      <c r="B3834" t="s">
        <v>111</v>
      </c>
      <c r="C3834" t="s">
        <v>13</v>
      </c>
      <c r="D3834" s="9">
        <v>6.1</v>
      </c>
      <c r="E3834" s="10">
        <f>IF(COUNTIF(cis_DPH!$B$2:$B$84,B3834)&gt;0,D3834*1.1,IF(COUNTIF(cis_DPH!$B$85:$B$171,B3834)&gt;0,D3834*1.2,"chyba"))</f>
        <v>6.71</v>
      </c>
      <c r="G3834" s="16" t="e">
        <f>_xlfn.XLOOKUP(Tabuľka9[[#This Row],[položka]],#REF!,#REF!)</f>
        <v>#REF!</v>
      </c>
      <c r="H3834">
        <v>10</v>
      </c>
      <c r="I3834" s="15">
        <f>Tabuľka9[[#This Row],[Aktuálna cena v RZ s DPH]]*Tabuľka9[[#This Row],[Priemerný odber za mesiac]]</f>
        <v>67.099999999999994</v>
      </c>
      <c r="J3834">
        <v>60</v>
      </c>
      <c r="K3834" s="17" t="e">
        <f>Tabuľka9[[#This Row],[Cena za MJ s DPH]]*Tabuľka9[[#This Row],[Predpokladaný odber počas 6 mesiacov]]</f>
        <v>#REF!</v>
      </c>
      <c r="L3834" s="1">
        <v>35679565</v>
      </c>
      <c r="M3834" t="e">
        <f>_xlfn.XLOOKUP(Tabuľka9[[#This Row],[IČO]],#REF!,#REF!)</f>
        <v>#REF!</v>
      </c>
      <c r="N3834" t="e">
        <f>_xlfn.XLOOKUP(Tabuľka9[[#This Row],[IČO]],#REF!,#REF!)</f>
        <v>#REF!</v>
      </c>
    </row>
    <row r="3835" spans="1:14" hidden="1" x14ac:dyDescent="0.35">
      <c r="A3835" t="s">
        <v>95</v>
      </c>
      <c r="B3835" t="s">
        <v>112</v>
      </c>
      <c r="C3835" t="s">
        <v>48</v>
      </c>
      <c r="D3835" s="9">
        <v>0.95</v>
      </c>
      <c r="E3835" s="10">
        <f>IF(COUNTIF(cis_DPH!$B$2:$B$84,B3835)&gt;0,D3835*1.1,IF(COUNTIF(cis_DPH!$B$85:$B$171,B3835)&gt;0,D3835*1.2,"chyba"))</f>
        <v>1.0449999999999999</v>
      </c>
      <c r="G3835" s="16" t="e">
        <f>_xlfn.XLOOKUP(Tabuľka9[[#This Row],[položka]],#REF!,#REF!)</f>
        <v>#REF!</v>
      </c>
      <c r="H3835">
        <v>30</v>
      </c>
      <c r="I3835" s="15">
        <f>Tabuľka9[[#This Row],[Aktuálna cena v RZ s DPH]]*Tabuľka9[[#This Row],[Priemerný odber za mesiac]]</f>
        <v>31.349999999999998</v>
      </c>
      <c r="K3835" s="17" t="e">
        <f>Tabuľka9[[#This Row],[Cena za MJ s DPH]]*Tabuľka9[[#This Row],[Predpokladaný odber počas 6 mesiacov]]</f>
        <v>#REF!</v>
      </c>
      <c r="L3835" s="1">
        <v>35679565</v>
      </c>
      <c r="M3835" t="e">
        <f>_xlfn.XLOOKUP(Tabuľka9[[#This Row],[IČO]],#REF!,#REF!)</f>
        <v>#REF!</v>
      </c>
      <c r="N3835" t="e">
        <f>_xlfn.XLOOKUP(Tabuľka9[[#This Row],[IČO]],#REF!,#REF!)</f>
        <v>#REF!</v>
      </c>
    </row>
    <row r="3836" spans="1:14" hidden="1" x14ac:dyDescent="0.35">
      <c r="A3836" t="s">
        <v>95</v>
      </c>
      <c r="B3836" t="s">
        <v>113</v>
      </c>
      <c r="C3836" t="s">
        <v>13</v>
      </c>
      <c r="D3836" s="9">
        <v>3.6</v>
      </c>
      <c r="E3836" s="10">
        <f>IF(COUNTIF(cis_DPH!$B$2:$B$84,B3836)&gt;0,D3836*1.1,IF(COUNTIF(cis_DPH!$B$85:$B$171,B3836)&gt;0,D3836*1.2,"chyba"))</f>
        <v>3.9600000000000004</v>
      </c>
      <c r="G3836" s="16" t="e">
        <f>_xlfn.XLOOKUP(Tabuľka9[[#This Row],[položka]],#REF!,#REF!)</f>
        <v>#REF!</v>
      </c>
      <c r="H3836">
        <v>32</v>
      </c>
      <c r="I3836" s="15">
        <f>Tabuľka9[[#This Row],[Aktuálna cena v RZ s DPH]]*Tabuľka9[[#This Row],[Priemerný odber za mesiac]]</f>
        <v>126.72000000000001</v>
      </c>
      <c r="K3836" s="17" t="e">
        <f>Tabuľka9[[#This Row],[Cena za MJ s DPH]]*Tabuľka9[[#This Row],[Predpokladaný odber počas 6 mesiacov]]</f>
        <v>#REF!</v>
      </c>
      <c r="L3836" s="1">
        <v>35679565</v>
      </c>
      <c r="M3836" t="e">
        <f>_xlfn.XLOOKUP(Tabuľka9[[#This Row],[IČO]],#REF!,#REF!)</f>
        <v>#REF!</v>
      </c>
      <c r="N3836" t="e">
        <f>_xlfn.XLOOKUP(Tabuľka9[[#This Row],[IČO]],#REF!,#REF!)</f>
        <v>#REF!</v>
      </c>
    </row>
    <row r="3837" spans="1:14" hidden="1" x14ac:dyDescent="0.35">
      <c r="A3837" t="s">
        <v>95</v>
      </c>
      <c r="B3837" t="s">
        <v>114</v>
      </c>
      <c r="C3837" t="s">
        <v>13</v>
      </c>
      <c r="E3837" s="10">
        <f>IF(COUNTIF(cis_DPH!$B$2:$B$84,B3837)&gt;0,D3837*1.1,IF(COUNTIF(cis_DPH!$B$85:$B$171,B3837)&gt;0,D3837*1.2,"chyba"))</f>
        <v>0</v>
      </c>
      <c r="G3837" s="16" t="e">
        <f>_xlfn.XLOOKUP(Tabuľka9[[#This Row],[položka]],#REF!,#REF!)</f>
        <v>#REF!</v>
      </c>
      <c r="I3837" s="15">
        <f>Tabuľka9[[#This Row],[Aktuálna cena v RZ s DPH]]*Tabuľka9[[#This Row],[Priemerný odber za mesiac]]</f>
        <v>0</v>
      </c>
      <c r="K3837" s="17" t="e">
        <f>Tabuľka9[[#This Row],[Cena za MJ s DPH]]*Tabuľka9[[#This Row],[Predpokladaný odber počas 6 mesiacov]]</f>
        <v>#REF!</v>
      </c>
      <c r="L3837" s="1">
        <v>35679565</v>
      </c>
      <c r="M3837" t="e">
        <f>_xlfn.XLOOKUP(Tabuľka9[[#This Row],[IČO]],#REF!,#REF!)</f>
        <v>#REF!</v>
      </c>
      <c r="N3837" t="e">
        <f>_xlfn.XLOOKUP(Tabuľka9[[#This Row],[IČO]],#REF!,#REF!)</f>
        <v>#REF!</v>
      </c>
    </row>
    <row r="3838" spans="1:14" hidden="1" x14ac:dyDescent="0.35">
      <c r="A3838" t="s">
        <v>95</v>
      </c>
      <c r="B3838" t="s">
        <v>115</v>
      </c>
      <c r="C3838" t="s">
        <v>13</v>
      </c>
      <c r="D3838" s="9">
        <v>2.33</v>
      </c>
      <c r="E3838" s="10">
        <f>IF(COUNTIF(cis_DPH!$B$2:$B$84,B3838)&gt;0,D3838*1.1,IF(COUNTIF(cis_DPH!$B$85:$B$171,B3838)&gt;0,D3838*1.2,"chyba"))</f>
        <v>2.5630000000000002</v>
      </c>
      <c r="G3838" s="16" t="e">
        <f>_xlfn.XLOOKUP(Tabuľka9[[#This Row],[položka]],#REF!,#REF!)</f>
        <v>#REF!</v>
      </c>
      <c r="H3838">
        <v>20</v>
      </c>
      <c r="I3838" s="15">
        <f>Tabuľka9[[#This Row],[Aktuálna cena v RZ s DPH]]*Tabuľka9[[#This Row],[Priemerný odber za mesiac]]</f>
        <v>51.260000000000005</v>
      </c>
      <c r="K3838" s="17" t="e">
        <f>Tabuľka9[[#This Row],[Cena za MJ s DPH]]*Tabuľka9[[#This Row],[Predpokladaný odber počas 6 mesiacov]]</f>
        <v>#REF!</v>
      </c>
      <c r="L3838" s="1">
        <v>35679565</v>
      </c>
      <c r="M3838" t="e">
        <f>_xlfn.XLOOKUP(Tabuľka9[[#This Row],[IČO]],#REF!,#REF!)</f>
        <v>#REF!</v>
      </c>
      <c r="N3838" t="e">
        <f>_xlfn.XLOOKUP(Tabuľka9[[#This Row],[IČO]],#REF!,#REF!)</f>
        <v>#REF!</v>
      </c>
    </row>
    <row r="3839" spans="1:14" hidden="1" x14ac:dyDescent="0.35">
      <c r="A3839" t="s">
        <v>95</v>
      </c>
      <c r="B3839" t="s">
        <v>116</v>
      </c>
      <c r="C3839" t="s">
        <v>13</v>
      </c>
      <c r="E3839" s="10">
        <f>IF(COUNTIF(cis_DPH!$B$2:$B$84,B3839)&gt;0,D3839*1.1,IF(COUNTIF(cis_DPH!$B$85:$B$171,B3839)&gt;0,D3839*1.2,"chyba"))</f>
        <v>0</v>
      </c>
      <c r="G3839" s="16" t="e">
        <f>_xlfn.XLOOKUP(Tabuľka9[[#This Row],[položka]],#REF!,#REF!)</f>
        <v>#REF!</v>
      </c>
      <c r="I3839" s="15">
        <f>Tabuľka9[[#This Row],[Aktuálna cena v RZ s DPH]]*Tabuľka9[[#This Row],[Priemerný odber za mesiac]]</f>
        <v>0</v>
      </c>
      <c r="K3839" s="17" t="e">
        <f>Tabuľka9[[#This Row],[Cena za MJ s DPH]]*Tabuľka9[[#This Row],[Predpokladaný odber počas 6 mesiacov]]</f>
        <v>#REF!</v>
      </c>
      <c r="L3839" s="1">
        <v>35679565</v>
      </c>
      <c r="M3839" t="e">
        <f>_xlfn.XLOOKUP(Tabuľka9[[#This Row],[IČO]],#REF!,#REF!)</f>
        <v>#REF!</v>
      </c>
      <c r="N3839" t="e">
        <f>_xlfn.XLOOKUP(Tabuľka9[[#This Row],[IČO]],#REF!,#REF!)</f>
        <v>#REF!</v>
      </c>
    </row>
    <row r="3840" spans="1:14" hidden="1" x14ac:dyDescent="0.35">
      <c r="A3840" t="s">
        <v>84</v>
      </c>
      <c r="B3840" t="s">
        <v>117</v>
      </c>
      <c r="C3840" t="s">
        <v>13</v>
      </c>
      <c r="E3840" s="10">
        <f>IF(COUNTIF(cis_DPH!$B$2:$B$84,B3840)&gt;0,D3840*1.1,IF(COUNTIF(cis_DPH!$B$85:$B$171,B3840)&gt;0,D3840*1.2,"chyba"))</f>
        <v>0</v>
      </c>
      <c r="G3840" s="16" t="e">
        <f>_xlfn.XLOOKUP(Tabuľka9[[#This Row],[položka]],#REF!,#REF!)</f>
        <v>#REF!</v>
      </c>
      <c r="I3840" s="15">
        <f>Tabuľka9[[#This Row],[Aktuálna cena v RZ s DPH]]*Tabuľka9[[#This Row],[Priemerný odber za mesiac]]</f>
        <v>0</v>
      </c>
      <c r="K3840" s="17" t="e">
        <f>Tabuľka9[[#This Row],[Cena za MJ s DPH]]*Tabuľka9[[#This Row],[Predpokladaný odber počas 6 mesiacov]]</f>
        <v>#REF!</v>
      </c>
      <c r="L3840" s="1">
        <v>35679565</v>
      </c>
      <c r="M3840" t="e">
        <f>_xlfn.XLOOKUP(Tabuľka9[[#This Row],[IČO]],#REF!,#REF!)</f>
        <v>#REF!</v>
      </c>
      <c r="N3840" t="e">
        <f>_xlfn.XLOOKUP(Tabuľka9[[#This Row],[IČO]],#REF!,#REF!)</f>
        <v>#REF!</v>
      </c>
    </row>
    <row r="3841" spans="1:14" hidden="1" x14ac:dyDescent="0.35">
      <c r="A3841" t="s">
        <v>84</v>
      </c>
      <c r="B3841" t="s">
        <v>118</v>
      </c>
      <c r="C3841" t="s">
        <v>13</v>
      </c>
      <c r="E3841" s="10">
        <f>IF(COUNTIF(cis_DPH!$B$2:$B$84,B3841)&gt;0,D3841*1.1,IF(COUNTIF(cis_DPH!$B$85:$B$171,B3841)&gt;0,D3841*1.2,"chyba"))</f>
        <v>0</v>
      </c>
      <c r="G3841" s="16" t="e">
        <f>_xlfn.XLOOKUP(Tabuľka9[[#This Row],[položka]],#REF!,#REF!)</f>
        <v>#REF!</v>
      </c>
      <c r="I3841" s="15">
        <f>Tabuľka9[[#This Row],[Aktuálna cena v RZ s DPH]]*Tabuľka9[[#This Row],[Priemerný odber za mesiac]]</f>
        <v>0</v>
      </c>
      <c r="K3841" s="17" t="e">
        <f>Tabuľka9[[#This Row],[Cena za MJ s DPH]]*Tabuľka9[[#This Row],[Predpokladaný odber počas 6 mesiacov]]</f>
        <v>#REF!</v>
      </c>
      <c r="L3841" s="1">
        <v>35679565</v>
      </c>
      <c r="M3841" t="e">
        <f>_xlfn.XLOOKUP(Tabuľka9[[#This Row],[IČO]],#REF!,#REF!)</f>
        <v>#REF!</v>
      </c>
      <c r="N3841" t="e">
        <f>_xlfn.XLOOKUP(Tabuľka9[[#This Row],[IČO]],#REF!,#REF!)</f>
        <v>#REF!</v>
      </c>
    </row>
    <row r="3842" spans="1:14" hidden="1" x14ac:dyDescent="0.35">
      <c r="A3842" t="s">
        <v>84</v>
      </c>
      <c r="B3842" t="s">
        <v>119</v>
      </c>
      <c r="C3842" t="s">
        <v>13</v>
      </c>
      <c r="E3842" s="10">
        <f>IF(COUNTIF(cis_DPH!$B$2:$B$84,B3842)&gt;0,D3842*1.1,IF(COUNTIF(cis_DPH!$B$85:$B$171,B3842)&gt;0,D3842*1.2,"chyba"))</f>
        <v>0</v>
      </c>
      <c r="G3842" s="16" t="e">
        <f>_xlfn.XLOOKUP(Tabuľka9[[#This Row],[položka]],#REF!,#REF!)</f>
        <v>#REF!</v>
      </c>
      <c r="I3842" s="15">
        <f>Tabuľka9[[#This Row],[Aktuálna cena v RZ s DPH]]*Tabuľka9[[#This Row],[Priemerný odber za mesiac]]</f>
        <v>0</v>
      </c>
      <c r="K3842" s="17" t="e">
        <f>Tabuľka9[[#This Row],[Cena za MJ s DPH]]*Tabuľka9[[#This Row],[Predpokladaný odber počas 6 mesiacov]]</f>
        <v>#REF!</v>
      </c>
      <c r="L3842" s="1">
        <v>35679565</v>
      </c>
      <c r="M3842" t="e">
        <f>_xlfn.XLOOKUP(Tabuľka9[[#This Row],[IČO]],#REF!,#REF!)</f>
        <v>#REF!</v>
      </c>
      <c r="N3842" t="e">
        <f>_xlfn.XLOOKUP(Tabuľka9[[#This Row],[IČO]],#REF!,#REF!)</f>
        <v>#REF!</v>
      </c>
    </row>
    <row r="3843" spans="1:14" hidden="1" x14ac:dyDescent="0.35">
      <c r="A3843" t="s">
        <v>84</v>
      </c>
      <c r="B3843" t="s">
        <v>120</v>
      </c>
      <c r="C3843" t="s">
        <v>13</v>
      </c>
      <c r="E3843" s="10">
        <f>IF(COUNTIF(cis_DPH!$B$2:$B$84,B3843)&gt;0,D3843*1.1,IF(COUNTIF(cis_DPH!$B$85:$B$171,B3843)&gt;0,D3843*1.2,"chyba"))</f>
        <v>0</v>
      </c>
      <c r="G3843" s="16" t="e">
        <f>_xlfn.XLOOKUP(Tabuľka9[[#This Row],[položka]],#REF!,#REF!)</f>
        <v>#REF!</v>
      </c>
      <c r="I3843" s="15">
        <f>Tabuľka9[[#This Row],[Aktuálna cena v RZ s DPH]]*Tabuľka9[[#This Row],[Priemerný odber za mesiac]]</f>
        <v>0</v>
      </c>
      <c r="K3843" s="17" t="e">
        <f>Tabuľka9[[#This Row],[Cena za MJ s DPH]]*Tabuľka9[[#This Row],[Predpokladaný odber počas 6 mesiacov]]</f>
        <v>#REF!</v>
      </c>
      <c r="L3843" s="1">
        <v>35679565</v>
      </c>
      <c r="M3843" t="e">
        <f>_xlfn.XLOOKUP(Tabuľka9[[#This Row],[IČO]],#REF!,#REF!)</f>
        <v>#REF!</v>
      </c>
      <c r="N3843" t="e">
        <f>_xlfn.XLOOKUP(Tabuľka9[[#This Row],[IČO]],#REF!,#REF!)</f>
        <v>#REF!</v>
      </c>
    </row>
    <row r="3844" spans="1:14" hidden="1" x14ac:dyDescent="0.35">
      <c r="A3844" t="s">
        <v>84</v>
      </c>
      <c r="B3844" t="s">
        <v>121</v>
      </c>
      <c r="C3844" t="s">
        <v>13</v>
      </c>
      <c r="E3844" s="10">
        <f>IF(COUNTIF(cis_DPH!$B$2:$B$84,B3844)&gt;0,D3844*1.1,IF(COUNTIF(cis_DPH!$B$85:$B$171,B3844)&gt;0,D3844*1.2,"chyba"))</f>
        <v>0</v>
      </c>
      <c r="G3844" s="16" t="e">
        <f>_xlfn.XLOOKUP(Tabuľka9[[#This Row],[položka]],#REF!,#REF!)</f>
        <v>#REF!</v>
      </c>
      <c r="I3844" s="15">
        <f>Tabuľka9[[#This Row],[Aktuálna cena v RZ s DPH]]*Tabuľka9[[#This Row],[Priemerný odber za mesiac]]</f>
        <v>0</v>
      </c>
      <c r="K3844" s="17" t="e">
        <f>Tabuľka9[[#This Row],[Cena za MJ s DPH]]*Tabuľka9[[#This Row],[Predpokladaný odber počas 6 mesiacov]]</f>
        <v>#REF!</v>
      </c>
      <c r="L3844" s="1">
        <v>35679565</v>
      </c>
      <c r="M3844" t="e">
        <f>_xlfn.XLOOKUP(Tabuľka9[[#This Row],[IČO]],#REF!,#REF!)</f>
        <v>#REF!</v>
      </c>
      <c r="N3844" t="e">
        <f>_xlfn.XLOOKUP(Tabuľka9[[#This Row],[IČO]],#REF!,#REF!)</f>
        <v>#REF!</v>
      </c>
    </row>
    <row r="3845" spans="1:14" hidden="1" x14ac:dyDescent="0.35">
      <c r="A3845" t="s">
        <v>84</v>
      </c>
      <c r="B3845" t="s">
        <v>122</v>
      </c>
      <c r="C3845" t="s">
        <v>13</v>
      </c>
      <c r="E3845" s="10">
        <f>IF(COUNTIF(cis_DPH!$B$2:$B$84,B3845)&gt;0,D3845*1.1,IF(COUNTIF(cis_DPH!$B$85:$B$171,B3845)&gt;0,D3845*1.2,"chyba"))</f>
        <v>0</v>
      </c>
      <c r="G3845" s="16" t="e">
        <f>_xlfn.XLOOKUP(Tabuľka9[[#This Row],[položka]],#REF!,#REF!)</f>
        <v>#REF!</v>
      </c>
      <c r="I3845" s="15">
        <f>Tabuľka9[[#This Row],[Aktuálna cena v RZ s DPH]]*Tabuľka9[[#This Row],[Priemerný odber za mesiac]]</f>
        <v>0</v>
      </c>
      <c r="K3845" s="17" t="e">
        <f>Tabuľka9[[#This Row],[Cena za MJ s DPH]]*Tabuľka9[[#This Row],[Predpokladaný odber počas 6 mesiacov]]</f>
        <v>#REF!</v>
      </c>
      <c r="L3845" s="1">
        <v>35679565</v>
      </c>
      <c r="M3845" t="e">
        <f>_xlfn.XLOOKUP(Tabuľka9[[#This Row],[IČO]],#REF!,#REF!)</f>
        <v>#REF!</v>
      </c>
      <c r="N3845" t="e">
        <f>_xlfn.XLOOKUP(Tabuľka9[[#This Row],[IČO]],#REF!,#REF!)</f>
        <v>#REF!</v>
      </c>
    </row>
    <row r="3846" spans="1:14" hidden="1" x14ac:dyDescent="0.35">
      <c r="A3846" t="s">
        <v>84</v>
      </c>
      <c r="B3846" t="s">
        <v>123</v>
      </c>
      <c r="C3846" t="s">
        <v>13</v>
      </c>
      <c r="D3846" s="9">
        <v>7.95</v>
      </c>
      <c r="E3846" s="10">
        <f>IF(COUNTIF(cis_DPH!$B$2:$B$84,B3846)&gt;0,D3846*1.1,IF(COUNTIF(cis_DPH!$B$85:$B$171,B3846)&gt;0,D3846*1.2,"chyba"))</f>
        <v>8.745000000000001</v>
      </c>
      <c r="G3846" s="16" t="e">
        <f>_xlfn.XLOOKUP(Tabuľka9[[#This Row],[položka]],#REF!,#REF!)</f>
        <v>#REF!</v>
      </c>
      <c r="H3846">
        <v>10</v>
      </c>
      <c r="I3846" s="15">
        <f>Tabuľka9[[#This Row],[Aktuálna cena v RZ s DPH]]*Tabuľka9[[#This Row],[Priemerný odber za mesiac]]</f>
        <v>87.450000000000017</v>
      </c>
      <c r="K3846" s="17" t="e">
        <f>Tabuľka9[[#This Row],[Cena za MJ s DPH]]*Tabuľka9[[#This Row],[Predpokladaný odber počas 6 mesiacov]]</f>
        <v>#REF!</v>
      </c>
      <c r="L3846" s="1">
        <v>35679565</v>
      </c>
      <c r="M3846" t="e">
        <f>_xlfn.XLOOKUP(Tabuľka9[[#This Row],[IČO]],#REF!,#REF!)</f>
        <v>#REF!</v>
      </c>
      <c r="N3846" t="e">
        <f>_xlfn.XLOOKUP(Tabuľka9[[#This Row],[IČO]],#REF!,#REF!)</f>
        <v>#REF!</v>
      </c>
    </row>
    <row r="3847" spans="1:14" hidden="1" x14ac:dyDescent="0.35">
      <c r="A3847" t="s">
        <v>84</v>
      </c>
      <c r="B3847" t="s">
        <v>124</v>
      </c>
      <c r="C3847" t="s">
        <v>13</v>
      </c>
      <c r="E3847" s="10">
        <f>IF(COUNTIF(cis_DPH!$B$2:$B$84,B3847)&gt;0,D3847*1.1,IF(COUNTIF(cis_DPH!$B$85:$B$171,B3847)&gt;0,D3847*1.2,"chyba"))</f>
        <v>0</v>
      </c>
      <c r="G3847" s="16" t="e">
        <f>_xlfn.XLOOKUP(Tabuľka9[[#This Row],[položka]],#REF!,#REF!)</f>
        <v>#REF!</v>
      </c>
      <c r="I3847" s="15">
        <f>Tabuľka9[[#This Row],[Aktuálna cena v RZ s DPH]]*Tabuľka9[[#This Row],[Priemerný odber za mesiac]]</f>
        <v>0</v>
      </c>
      <c r="K3847" s="17" t="e">
        <f>Tabuľka9[[#This Row],[Cena za MJ s DPH]]*Tabuľka9[[#This Row],[Predpokladaný odber počas 6 mesiacov]]</f>
        <v>#REF!</v>
      </c>
      <c r="L3847" s="1">
        <v>35679565</v>
      </c>
      <c r="M3847" t="e">
        <f>_xlfn.XLOOKUP(Tabuľka9[[#This Row],[IČO]],#REF!,#REF!)</f>
        <v>#REF!</v>
      </c>
      <c r="N3847" t="e">
        <f>_xlfn.XLOOKUP(Tabuľka9[[#This Row],[IČO]],#REF!,#REF!)</f>
        <v>#REF!</v>
      </c>
    </row>
    <row r="3848" spans="1:14" hidden="1" x14ac:dyDescent="0.35">
      <c r="A3848" t="s">
        <v>125</v>
      </c>
      <c r="B3848" t="s">
        <v>126</v>
      </c>
      <c r="C3848" t="s">
        <v>13</v>
      </c>
      <c r="E3848" s="10">
        <f>IF(COUNTIF(cis_DPH!$B$2:$B$84,B3848)&gt;0,D3848*1.1,IF(COUNTIF(cis_DPH!$B$85:$B$171,B3848)&gt;0,D3848*1.2,"chyba"))</f>
        <v>0</v>
      </c>
      <c r="G3848" s="16" t="e">
        <f>_xlfn.XLOOKUP(Tabuľka9[[#This Row],[položka]],#REF!,#REF!)</f>
        <v>#REF!</v>
      </c>
      <c r="I3848" s="15">
        <f>Tabuľka9[[#This Row],[Aktuálna cena v RZ s DPH]]*Tabuľka9[[#This Row],[Priemerný odber za mesiac]]</f>
        <v>0</v>
      </c>
      <c r="K3848" s="17" t="e">
        <f>Tabuľka9[[#This Row],[Cena za MJ s DPH]]*Tabuľka9[[#This Row],[Predpokladaný odber počas 6 mesiacov]]</f>
        <v>#REF!</v>
      </c>
      <c r="L3848" s="1">
        <v>35679565</v>
      </c>
      <c r="M3848" t="e">
        <f>_xlfn.XLOOKUP(Tabuľka9[[#This Row],[IČO]],#REF!,#REF!)</f>
        <v>#REF!</v>
      </c>
      <c r="N3848" t="e">
        <f>_xlfn.XLOOKUP(Tabuľka9[[#This Row],[IČO]],#REF!,#REF!)</f>
        <v>#REF!</v>
      </c>
    </row>
    <row r="3849" spans="1:14" hidden="1" x14ac:dyDescent="0.35">
      <c r="A3849" t="s">
        <v>125</v>
      </c>
      <c r="B3849" t="s">
        <v>127</v>
      </c>
      <c r="C3849" t="s">
        <v>13</v>
      </c>
      <c r="D3849" s="9">
        <v>2.81</v>
      </c>
      <c r="E3849" s="10">
        <f>IF(COUNTIF(cis_DPH!$B$2:$B$84,B3849)&gt;0,D3849*1.1,IF(COUNTIF(cis_DPH!$B$85:$B$171,B3849)&gt;0,D3849*1.2,"chyba"))</f>
        <v>3.3719999999999999</v>
      </c>
      <c r="G3849" s="16" t="e">
        <f>_xlfn.XLOOKUP(Tabuľka9[[#This Row],[položka]],#REF!,#REF!)</f>
        <v>#REF!</v>
      </c>
      <c r="H3849">
        <v>10</v>
      </c>
      <c r="I3849" s="15">
        <f>Tabuľka9[[#This Row],[Aktuálna cena v RZ s DPH]]*Tabuľka9[[#This Row],[Priemerný odber za mesiac]]</f>
        <v>33.72</v>
      </c>
      <c r="K3849" s="17" t="e">
        <f>Tabuľka9[[#This Row],[Cena za MJ s DPH]]*Tabuľka9[[#This Row],[Predpokladaný odber počas 6 mesiacov]]</f>
        <v>#REF!</v>
      </c>
      <c r="L3849" s="1">
        <v>35679565</v>
      </c>
      <c r="M3849" t="e">
        <f>_xlfn.XLOOKUP(Tabuľka9[[#This Row],[IČO]],#REF!,#REF!)</f>
        <v>#REF!</v>
      </c>
      <c r="N3849" t="e">
        <f>_xlfn.XLOOKUP(Tabuľka9[[#This Row],[IČO]],#REF!,#REF!)</f>
        <v>#REF!</v>
      </c>
    </row>
    <row r="3850" spans="1:14" hidden="1" x14ac:dyDescent="0.35">
      <c r="A3850" t="s">
        <v>125</v>
      </c>
      <c r="B3850" t="s">
        <v>128</v>
      </c>
      <c r="C3850" t="s">
        <v>13</v>
      </c>
      <c r="D3850" s="9">
        <v>3.15</v>
      </c>
      <c r="E3850" s="10">
        <f>IF(COUNTIF(cis_DPH!$B$2:$B$84,B3850)&gt;0,D3850*1.1,IF(COUNTIF(cis_DPH!$B$85:$B$171,B3850)&gt;0,D3850*1.2,"chyba"))</f>
        <v>3.78</v>
      </c>
      <c r="G3850" s="16" t="e">
        <f>_xlfn.XLOOKUP(Tabuľka9[[#This Row],[položka]],#REF!,#REF!)</f>
        <v>#REF!</v>
      </c>
      <c r="H3850">
        <v>10</v>
      </c>
      <c r="I3850" s="15">
        <f>Tabuľka9[[#This Row],[Aktuálna cena v RZ s DPH]]*Tabuľka9[[#This Row],[Priemerný odber za mesiac]]</f>
        <v>37.799999999999997</v>
      </c>
      <c r="J3850">
        <v>60</v>
      </c>
      <c r="K3850" s="17" t="e">
        <f>Tabuľka9[[#This Row],[Cena za MJ s DPH]]*Tabuľka9[[#This Row],[Predpokladaný odber počas 6 mesiacov]]</f>
        <v>#REF!</v>
      </c>
      <c r="L3850" s="1">
        <v>35679565</v>
      </c>
      <c r="M3850" t="e">
        <f>_xlfn.XLOOKUP(Tabuľka9[[#This Row],[IČO]],#REF!,#REF!)</f>
        <v>#REF!</v>
      </c>
      <c r="N3850" t="e">
        <f>_xlfn.XLOOKUP(Tabuľka9[[#This Row],[IČO]],#REF!,#REF!)</f>
        <v>#REF!</v>
      </c>
    </row>
    <row r="3851" spans="1:14" hidden="1" x14ac:dyDescent="0.35">
      <c r="A3851" t="s">
        <v>125</v>
      </c>
      <c r="B3851" t="s">
        <v>129</v>
      </c>
      <c r="C3851" t="s">
        <v>13</v>
      </c>
      <c r="E3851" s="10">
        <f>IF(COUNTIF(cis_DPH!$B$2:$B$84,B3851)&gt;0,D3851*1.1,IF(COUNTIF(cis_DPH!$B$85:$B$171,B3851)&gt;0,D3851*1.2,"chyba"))</f>
        <v>0</v>
      </c>
      <c r="G3851" s="16" t="e">
        <f>_xlfn.XLOOKUP(Tabuľka9[[#This Row],[položka]],#REF!,#REF!)</f>
        <v>#REF!</v>
      </c>
      <c r="I3851" s="15">
        <f>Tabuľka9[[#This Row],[Aktuálna cena v RZ s DPH]]*Tabuľka9[[#This Row],[Priemerný odber za mesiac]]</f>
        <v>0</v>
      </c>
      <c r="K3851" s="17" t="e">
        <f>Tabuľka9[[#This Row],[Cena za MJ s DPH]]*Tabuľka9[[#This Row],[Predpokladaný odber počas 6 mesiacov]]</f>
        <v>#REF!</v>
      </c>
      <c r="L3851" s="1">
        <v>35679565</v>
      </c>
      <c r="M3851" t="e">
        <f>_xlfn.XLOOKUP(Tabuľka9[[#This Row],[IČO]],#REF!,#REF!)</f>
        <v>#REF!</v>
      </c>
      <c r="N3851" t="e">
        <f>_xlfn.XLOOKUP(Tabuľka9[[#This Row],[IČO]],#REF!,#REF!)</f>
        <v>#REF!</v>
      </c>
    </row>
    <row r="3852" spans="1:14" hidden="1" x14ac:dyDescent="0.35">
      <c r="A3852" t="s">
        <v>125</v>
      </c>
      <c r="B3852" t="s">
        <v>130</v>
      </c>
      <c r="C3852" t="s">
        <v>13</v>
      </c>
      <c r="E3852" s="10">
        <f>IF(COUNTIF(cis_DPH!$B$2:$B$84,B3852)&gt;0,D3852*1.1,IF(COUNTIF(cis_DPH!$B$85:$B$171,B3852)&gt;0,D3852*1.2,"chyba"))</f>
        <v>0</v>
      </c>
      <c r="G3852" s="16" t="e">
        <f>_xlfn.XLOOKUP(Tabuľka9[[#This Row],[položka]],#REF!,#REF!)</f>
        <v>#REF!</v>
      </c>
      <c r="I3852" s="15">
        <f>Tabuľka9[[#This Row],[Aktuálna cena v RZ s DPH]]*Tabuľka9[[#This Row],[Priemerný odber za mesiac]]</f>
        <v>0</v>
      </c>
      <c r="K3852" s="17" t="e">
        <f>Tabuľka9[[#This Row],[Cena za MJ s DPH]]*Tabuľka9[[#This Row],[Predpokladaný odber počas 6 mesiacov]]</f>
        <v>#REF!</v>
      </c>
      <c r="L3852" s="1">
        <v>35679565</v>
      </c>
      <c r="M3852" t="e">
        <f>_xlfn.XLOOKUP(Tabuľka9[[#This Row],[IČO]],#REF!,#REF!)</f>
        <v>#REF!</v>
      </c>
      <c r="N3852" t="e">
        <f>_xlfn.XLOOKUP(Tabuľka9[[#This Row],[IČO]],#REF!,#REF!)</f>
        <v>#REF!</v>
      </c>
    </row>
    <row r="3853" spans="1:14" hidden="1" x14ac:dyDescent="0.35">
      <c r="A3853" t="s">
        <v>125</v>
      </c>
      <c r="B3853" t="s">
        <v>131</v>
      </c>
      <c r="C3853" t="s">
        <v>13</v>
      </c>
      <c r="E3853" s="10">
        <f>IF(COUNTIF(cis_DPH!$B$2:$B$84,B3853)&gt;0,D3853*1.1,IF(COUNTIF(cis_DPH!$B$85:$B$171,B3853)&gt;0,D3853*1.2,"chyba"))</f>
        <v>0</v>
      </c>
      <c r="G3853" s="16" t="e">
        <f>_xlfn.XLOOKUP(Tabuľka9[[#This Row],[položka]],#REF!,#REF!)</f>
        <v>#REF!</v>
      </c>
      <c r="I3853" s="15">
        <f>Tabuľka9[[#This Row],[Aktuálna cena v RZ s DPH]]*Tabuľka9[[#This Row],[Priemerný odber za mesiac]]</f>
        <v>0</v>
      </c>
      <c r="K3853" s="17" t="e">
        <f>Tabuľka9[[#This Row],[Cena za MJ s DPH]]*Tabuľka9[[#This Row],[Predpokladaný odber počas 6 mesiacov]]</f>
        <v>#REF!</v>
      </c>
      <c r="L3853" s="1">
        <v>35679565</v>
      </c>
      <c r="M3853" t="e">
        <f>_xlfn.XLOOKUP(Tabuľka9[[#This Row],[IČO]],#REF!,#REF!)</f>
        <v>#REF!</v>
      </c>
      <c r="N3853" t="e">
        <f>_xlfn.XLOOKUP(Tabuľka9[[#This Row],[IČO]],#REF!,#REF!)</f>
        <v>#REF!</v>
      </c>
    </row>
    <row r="3854" spans="1:14" hidden="1" x14ac:dyDescent="0.35">
      <c r="A3854" t="s">
        <v>125</v>
      </c>
      <c r="B3854" t="s">
        <v>132</v>
      </c>
      <c r="C3854" t="s">
        <v>13</v>
      </c>
      <c r="E3854" s="10">
        <f>IF(COUNTIF(cis_DPH!$B$2:$B$84,B3854)&gt;0,D3854*1.1,IF(COUNTIF(cis_DPH!$B$85:$B$171,B3854)&gt;0,D3854*1.2,"chyba"))</f>
        <v>0</v>
      </c>
      <c r="G3854" s="16" t="e">
        <f>_xlfn.XLOOKUP(Tabuľka9[[#This Row],[položka]],#REF!,#REF!)</f>
        <v>#REF!</v>
      </c>
      <c r="I3854" s="15">
        <f>Tabuľka9[[#This Row],[Aktuálna cena v RZ s DPH]]*Tabuľka9[[#This Row],[Priemerný odber za mesiac]]</f>
        <v>0</v>
      </c>
      <c r="K3854" s="17" t="e">
        <f>Tabuľka9[[#This Row],[Cena za MJ s DPH]]*Tabuľka9[[#This Row],[Predpokladaný odber počas 6 mesiacov]]</f>
        <v>#REF!</v>
      </c>
      <c r="L3854" s="1">
        <v>35679565</v>
      </c>
      <c r="M3854" t="e">
        <f>_xlfn.XLOOKUP(Tabuľka9[[#This Row],[IČO]],#REF!,#REF!)</f>
        <v>#REF!</v>
      </c>
      <c r="N3854" t="e">
        <f>_xlfn.XLOOKUP(Tabuľka9[[#This Row],[IČO]],#REF!,#REF!)</f>
        <v>#REF!</v>
      </c>
    </row>
    <row r="3855" spans="1:14" hidden="1" x14ac:dyDescent="0.35">
      <c r="A3855" t="s">
        <v>125</v>
      </c>
      <c r="B3855" t="s">
        <v>133</v>
      </c>
      <c r="C3855" t="s">
        <v>13</v>
      </c>
      <c r="E3855" s="10">
        <f>IF(COUNTIF(cis_DPH!$B$2:$B$84,B3855)&gt;0,D3855*1.1,IF(COUNTIF(cis_DPH!$B$85:$B$171,B3855)&gt;0,D3855*1.2,"chyba"))</f>
        <v>0</v>
      </c>
      <c r="G3855" s="16" t="e">
        <f>_xlfn.XLOOKUP(Tabuľka9[[#This Row],[položka]],#REF!,#REF!)</f>
        <v>#REF!</v>
      </c>
      <c r="I3855" s="15">
        <f>Tabuľka9[[#This Row],[Aktuálna cena v RZ s DPH]]*Tabuľka9[[#This Row],[Priemerný odber za mesiac]]</f>
        <v>0</v>
      </c>
      <c r="K3855" s="17" t="e">
        <f>Tabuľka9[[#This Row],[Cena za MJ s DPH]]*Tabuľka9[[#This Row],[Predpokladaný odber počas 6 mesiacov]]</f>
        <v>#REF!</v>
      </c>
      <c r="L3855" s="1">
        <v>35679565</v>
      </c>
      <c r="M3855" t="e">
        <f>_xlfn.XLOOKUP(Tabuľka9[[#This Row],[IČO]],#REF!,#REF!)</f>
        <v>#REF!</v>
      </c>
      <c r="N3855" t="e">
        <f>_xlfn.XLOOKUP(Tabuľka9[[#This Row],[IČO]],#REF!,#REF!)</f>
        <v>#REF!</v>
      </c>
    </row>
    <row r="3856" spans="1:14" hidden="1" x14ac:dyDescent="0.35">
      <c r="A3856" t="s">
        <v>125</v>
      </c>
      <c r="B3856" t="s">
        <v>134</v>
      </c>
      <c r="C3856" t="s">
        <v>13</v>
      </c>
      <c r="E3856" s="10">
        <f>IF(COUNTIF(cis_DPH!$B$2:$B$84,B3856)&gt;0,D3856*1.1,IF(COUNTIF(cis_DPH!$B$85:$B$171,B3856)&gt;0,D3856*1.2,"chyba"))</f>
        <v>0</v>
      </c>
      <c r="G3856" s="16" t="e">
        <f>_xlfn.XLOOKUP(Tabuľka9[[#This Row],[položka]],#REF!,#REF!)</f>
        <v>#REF!</v>
      </c>
      <c r="I3856" s="15">
        <f>Tabuľka9[[#This Row],[Aktuálna cena v RZ s DPH]]*Tabuľka9[[#This Row],[Priemerný odber za mesiac]]</f>
        <v>0</v>
      </c>
      <c r="K3856" s="17" t="e">
        <f>Tabuľka9[[#This Row],[Cena za MJ s DPH]]*Tabuľka9[[#This Row],[Predpokladaný odber počas 6 mesiacov]]</f>
        <v>#REF!</v>
      </c>
      <c r="L3856" s="1">
        <v>35679565</v>
      </c>
      <c r="M3856" t="e">
        <f>_xlfn.XLOOKUP(Tabuľka9[[#This Row],[IČO]],#REF!,#REF!)</f>
        <v>#REF!</v>
      </c>
      <c r="N3856" t="e">
        <f>_xlfn.XLOOKUP(Tabuľka9[[#This Row],[IČO]],#REF!,#REF!)</f>
        <v>#REF!</v>
      </c>
    </row>
    <row r="3857" spans="1:14" hidden="1" x14ac:dyDescent="0.35">
      <c r="A3857" t="s">
        <v>125</v>
      </c>
      <c r="B3857" t="s">
        <v>135</v>
      </c>
      <c r="C3857" t="s">
        <v>13</v>
      </c>
      <c r="D3857" s="9">
        <v>2.57</v>
      </c>
      <c r="E3857" s="10">
        <f>IF(COUNTIF(cis_DPH!$B$2:$B$84,B3857)&gt;0,D3857*1.1,IF(COUNTIF(cis_DPH!$B$85:$B$171,B3857)&gt;0,D3857*1.2,"chyba"))</f>
        <v>3.0839999999999996</v>
      </c>
      <c r="G3857" s="16" t="e">
        <f>_xlfn.XLOOKUP(Tabuľka9[[#This Row],[položka]],#REF!,#REF!)</f>
        <v>#REF!</v>
      </c>
      <c r="I3857" s="15">
        <f>Tabuľka9[[#This Row],[Aktuálna cena v RZ s DPH]]*Tabuľka9[[#This Row],[Priemerný odber za mesiac]]</f>
        <v>0</v>
      </c>
      <c r="K3857" s="17" t="e">
        <f>Tabuľka9[[#This Row],[Cena za MJ s DPH]]*Tabuľka9[[#This Row],[Predpokladaný odber počas 6 mesiacov]]</f>
        <v>#REF!</v>
      </c>
      <c r="L3857" s="1">
        <v>35679565</v>
      </c>
      <c r="M3857" t="e">
        <f>_xlfn.XLOOKUP(Tabuľka9[[#This Row],[IČO]],#REF!,#REF!)</f>
        <v>#REF!</v>
      </c>
      <c r="N3857" t="e">
        <f>_xlfn.XLOOKUP(Tabuľka9[[#This Row],[IČO]],#REF!,#REF!)</f>
        <v>#REF!</v>
      </c>
    </row>
    <row r="3858" spans="1:14" hidden="1" x14ac:dyDescent="0.35">
      <c r="A3858" t="s">
        <v>125</v>
      </c>
      <c r="B3858" t="s">
        <v>136</v>
      </c>
      <c r="C3858" t="s">
        <v>13</v>
      </c>
      <c r="D3858" s="9">
        <v>4.51</v>
      </c>
      <c r="E3858" s="10">
        <f>IF(COUNTIF(cis_DPH!$B$2:$B$84,B3858)&gt;0,D3858*1.1,IF(COUNTIF(cis_DPH!$B$85:$B$171,B3858)&gt;0,D3858*1.2,"chyba"))</f>
        <v>5.4119999999999999</v>
      </c>
      <c r="G3858" s="16" t="e">
        <f>_xlfn.XLOOKUP(Tabuľka9[[#This Row],[položka]],#REF!,#REF!)</f>
        <v>#REF!</v>
      </c>
      <c r="H3858">
        <v>6</v>
      </c>
      <c r="I3858" s="15">
        <f>Tabuľka9[[#This Row],[Aktuálna cena v RZ s DPH]]*Tabuľka9[[#This Row],[Priemerný odber za mesiac]]</f>
        <v>32.472000000000001</v>
      </c>
      <c r="K3858" s="17" t="e">
        <f>Tabuľka9[[#This Row],[Cena za MJ s DPH]]*Tabuľka9[[#This Row],[Predpokladaný odber počas 6 mesiacov]]</f>
        <v>#REF!</v>
      </c>
      <c r="L3858" s="1">
        <v>35679565</v>
      </c>
      <c r="M3858" t="e">
        <f>_xlfn.XLOOKUP(Tabuľka9[[#This Row],[IČO]],#REF!,#REF!)</f>
        <v>#REF!</v>
      </c>
      <c r="N3858" t="e">
        <f>_xlfn.XLOOKUP(Tabuľka9[[#This Row],[IČO]],#REF!,#REF!)</f>
        <v>#REF!</v>
      </c>
    </row>
    <row r="3859" spans="1:14" hidden="1" x14ac:dyDescent="0.35">
      <c r="A3859" t="s">
        <v>125</v>
      </c>
      <c r="B3859" t="s">
        <v>137</v>
      </c>
      <c r="C3859" t="s">
        <v>13</v>
      </c>
      <c r="E3859" s="10">
        <f>IF(COUNTIF(cis_DPH!$B$2:$B$84,B3859)&gt;0,D3859*1.1,IF(COUNTIF(cis_DPH!$B$85:$B$171,B3859)&gt;0,D3859*1.2,"chyba"))</f>
        <v>0</v>
      </c>
      <c r="G3859" s="16" t="e">
        <f>_xlfn.XLOOKUP(Tabuľka9[[#This Row],[položka]],#REF!,#REF!)</f>
        <v>#REF!</v>
      </c>
      <c r="I3859" s="15">
        <f>Tabuľka9[[#This Row],[Aktuálna cena v RZ s DPH]]*Tabuľka9[[#This Row],[Priemerný odber za mesiac]]</f>
        <v>0</v>
      </c>
      <c r="K3859" s="17" t="e">
        <f>Tabuľka9[[#This Row],[Cena za MJ s DPH]]*Tabuľka9[[#This Row],[Predpokladaný odber počas 6 mesiacov]]</f>
        <v>#REF!</v>
      </c>
      <c r="L3859" s="1">
        <v>35679565</v>
      </c>
      <c r="M3859" t="e">
        <f>_xlfn.XLOOKUP(Tabuľka9[[#This Row],[IČO]],#REF!,#REF!)</f>
        <v>#REF!</v>
      </c>
      <c r="N3859" t="e">
        <f>_xlfn.XLOOKUP(Tabuľka9[[#This Row],[IČO]],#REF!,#REF!)</f>
        <v>#REF!</v>
      </c>
    </row>
    <row r="3860" spans="1:14" hidden="1" x14ac:dyDescent="0.35">
      <c r="A3860" t="s">
        <v>125</v>
      </c>
      <c r="B3860" t="s">
        <v>138</v>
      </c>
      <c r="C3860" t="s">
        <v>13</v>
      </c>
      <c r="E3860" s="10">
        <f>IF(COUNTIF(cis_DPH!$B$2:$B$84,B3860)&gt;0,D3860*1.1,IF(COUNTIF(cis_DPH!$B$85:$B$171,B3860)&gt;0,D3860*1.2,"chyba"))</f>
        <v>0</v>
      </c>
      <c r="G3860" s="16" t="e">
        <f>_xlfn.XLOOKUP(Tabuľka9[[#This Row],[položka]],#REF!,#REF!)</f>
        <v>#REF!</v>
      </c>
      <c r="I3860" s="15">
        <f>Tabuľka9[[#This Row],[Aktuálna cena v RZ s DPH]]*Tabuľka9[[#This Row],[Priemerný odber za mesiac]]</f>
        <v>0</v>
      </c>
      <c r="K3860" s="17" t="e">
        <f>Tabuľka9[[#This Row],[Cena za MJ s DPH]]*Tabuľka9[[#This Row],[Predpokladaný odber počas 6 mesiacov]]</f>
        <v>#REF!</v>
      </c>
      <c r="L3860" s="1">
        <v>35679565</v>
      </c>
      <c r="M3860" t="e">
        <f>_xlfn.XLOOKUP(Tabuľka9[[#This Row],[IČO]],#REF!,#REF!)</f>
        <v>#REF!</v>
      </c>
      <c r="N3860" t="e">
        <f>_xlfn.XLOOKUP(Tabuľka9[[#This Row],[IČO]],#REF!,#REF!)</f>
        <v>#REF!</v>
      </c>
    </row>
    <row r="3861" spans="1:14" hidden="1" x14ac:dyDescent="0.35">
      <c r="A3861" t="s">
        <v>125</v>
      </c>
      <c r="B3861" t="s">
        <v>139</v>
      </c>
      <c r="C3861" t="s">
        <v>13</v>
      </c>
      <c r="E3861" s="10">
        <f>IF(COUNTIF(cis_DPH!$B$2:$B$84,B3861)&gt;0,D3861*1.1,IF(COUNTIF(cis_DPH!$B$85:$B$171,B3861)&gt;0,D3861*1.2,"chyba"))</f>
        <v>0</v>
      </c>
      <c r="G3861" s="16" t="e">
        <f>_xlfn.XLOOKUP(Tabuľka9[[#This Row],[položka]],#REF!,#REF!)</f>
        <v>#REF!</v>
      </c>
      <c r="I3861" s="15">
        <f>Tabuľka9[[#This Row],[Aktuálna cena v RZ s DPH]]*Tabuľka9[[#This Row],[Priemerný odber za mesiac]]</f>
        <v>0</v>
      </c>
      <c r="K3861" s="17" t="e">
        <f>Tabuľka9[[#This Row],[Cena za MJ s DPH]]*Tabuľka9[[#This Row],[Predpokladaný odber počas 6 mesiacov]]</f>
        <v>#REF!</v>
      </c>
      <c r="L3861" s="1">
        <v>35679565</v>
      </c>
      <c r="M3861" t="e">
        <f>_xlfn.XLOOKUP(Tabuľka9[[#This Row],[IČO]],#REF!,#REF!)</f>
        <v>#REF!</v>
      </c>
      <c r="N3861" t="e">
        <f>_xlfn.XLOOKUP(Tabuľka9[[#This Row],[IČO]],#REF!,#REF!)</f>
        <v>#REF!</v>
      </c>
    </row>
    <row r="3862" spans="1:14" hidden="1" x14ac:dyDescent="0.35">
      <c r="A3862" t="s">
        <v>125</v>
      </c>
      <c r="B3862" t="s">
        <v>140</v>
      </c>
      <c r="C3862" t="s">
        <v>13</v>
      </c>
      <c r="E3862" s="10">
        <f>IF(COUNTIF(cis_DPH!$B$2:$B$84,B3862)&gt;0,D3862*1.1,IF(COUNTIF(cis_DPH!$B$85:$B$171,B3862)&gt;0,D3862*1.2,"chyba"))</f>
        <v>0</v>
      </c>
      <c r="G3862" s="16" t="e">
        <f>_xlfn.XLOOKUP(Tabuľka9[[#This Row],[položka]],#REF!,#REF!)</f>
        <v>#REF!</v>
      </c>
      <c r="I3862" s="15">
        <f>Tabuľka9[[#This Row],[Aktuálna cena v RZ s DPH]]*Tabuľka9[[#This Row],[Priemerný odber za mesiac]]</f>
        <v>0</v>
      </c>
      <c r="K3862" s="17" t="e">
        <f>Tabuľka9[[#This Row],[Cena za MJ s DPH]]*Tabuľka9[[#This Row],[Predpokladaný odber počas 6 mesiacov]]</f>
        <v>#REF!</v>
      </c>
      <c r="L3862" s="1">
        <v>35679565</v>
      </c>
      <c r="M3862" t="e">
        <f>_xlfn.XLOOKUP(Tabuľka9[[#This Row],[IČO]],#REF!,#REF!)</f>
        <v>#REF!</v>
      </c>
      <c r="N3862" t="e">
        <f>_xlfn.XLOOKUP(Tabuľka9[[#This Row],[IČO]],#REF!,#REF!)</f>
        <v>#REF!</v>
      </c>
    </row>
    <row r="3863" spans="1:14" hidden="1" x14ac:dyDescent="0.35">
      <c r="A3863" t="s">
        <v>125</v>
      </c>
      <c r="B3863" t="s">
        <v>141</v>
      </c>
      <c r="C3863" t="s">
        <v>13</v>
      </c>
      <c r="E3863" s="10">
        <f>IF(COUNTIF(cis_DPH!$B$2:$B$84,B3863)&gt;0,D3863*1.1,IF(COUNTIF(cis_DPH!$B$85:$B$171,B3863)&gt;0,D3863*1.2,"chyba"))</f>
        <v>0</v>
      </c>
      <c r="G3863" s="16" t="e">
        <f>_xlfn.XLOOKUP(Tabuľka9[[#This Row],[položka]],#REF!,#REF!)</f>
        <v>#REF!</v>
      </c>
      <c r="I3863" s="15">
        <f>Tabuľka9[[#This Row],[Aktuálna cena v RZ s DPH]]*Tabuľka9[[#This Row],[Priemerný odber za mesiac]]</f>
        <v>0</v>
      </c>
      <c r="K3863" s="17" t="e">
        <f>Tabuľka9[[#This Row],[Cena za MJ s DPH]]*Tabuľka9[[#This Row],[Predpokladaný odber počas 6 mesiacov]]</f>
        <v>#REF!</v>
      </c>
      <c r="L3863" s="1">
        <v>35679565</v>
      </c>
      <c r="M3863" t="e">
        <f>_xlfn.XLOOKUP(Tabuľka9[[#This Row],[IČO]],#REF!,#REF!)</f>
        <v>#REF!</v>
      </c>
      <c r="N3863" t="e">
        <f>_xlfn.XLOOKUP(Tabuľka9[[#This Row],[IČO]],#REF!,#REF!)</f>
        <v>#REF!</v>
      </c>
    </row>
    <row r="3864" spans="1:14" hidden="1" x14ac:dyDescent="0.35">
      <c r="A3864" t="s">
        <v>125</v>
      </c>
      <c r="B3864" t="s">
        <v>142</v>
      </c>
      <c r="C3864" t="s">
        <v>13</v>
      </c>
      <c r="E3864" s="10">
        <f>IF(COUNTIF(cis_DPH!$B$2:$B$84,B3864)&gt;0,D3864*1.1,IF(COUNTIF(cis_DPH!$B$85:$B$171,B3864)&gt;0,D3864*1.2,"chyba"))</f>
        <v>0</v>
      </c>
      <c r="G3864" s="16" t="e">
        <f>_xlfn.XLOOKUP(Tabuľka9[[#This Row],[položka]],#REF!,#REF!)</f>
        <v>#REF!</v>
      </c>
      <c r="I3864" s="15">
        <f>Tabuľka9[[#This Row],[Aktuálna cena v RZ s DPH]]*Tabuľka9[[#This Row],[Priemerný odber za mesiac]]</f>
        <v>0</v>
      </c>
      <c r="K3864" s="17" t="e">
        <f>Tabuľka9[[#This Row],[Cena za MJ s DPH]]*Tabuľka9[[#This Row],[Predpokladaný odber počas 6 mesiacov]]</f>
        <v>#REF!</v>
      </c>
      <c r="L3864" s="1">
        <v>35679565</v>
      </c>
      <c r="M3864" t="e">
        <f>_xlfn.XLOOKUP(Tabuľka9[[#This Row],[IČO]],#REF!,#REF!)</f>
        <v>#REF!</v>
      </c>
      <c r="N3864" t="e">
        <f>_xlfn.XLOOKUP(Tabuľka9[[#This Row],[IČO]],#REF!,#REF!)</f>
        <v>#REF!</v>
      </c>
    </row>
    <row r="3865" spans="1:14" hidden="1" x14ac:dyDescent="0.35">
      <c r="A3865" t="s">
        <v>125</v>
      </c>
      <c r="B3865" t="s">
        <v>143</v>
      </c>
      <c r="C3865" t="s">
        <v>13</v>
      </c>
      <c r="E3865" s="10">
        <f>IF(COUNTIF(cis_DPH!$B$2:$B$84,B3865)&gt;0,D3865*1.1,IF(COUNTIF(cis_DPH!$B$85:$B$171,B3865)&gt;0,D3865*1.2,"chyba"))</f>
        <v>0</v>
      </c>
      <c r="G3865" s="16" t="e">
        <f>_xlfn.XLOOKUP(Tabuľka9[[#This Row],[položka]],#REF!,#REF!)</f>
        <v>#REF!</v>
      </c>
      <c r="I3865" s="15">
        <f>Tabuľka9[[#This Row],[Aktuálna cena v RZ s DPH]]*Tabuľka9[[#This Row],[Priemerný odber za mesiac]]</f>
        <v>0</v>
      </c>
      <c r="K3865" s="17" t="e">
        <f>Tabuľka9[[#This Row],[Cena za MJ s DPH]]*Tabuľka9[[#This Row],[Predpokladaný odber počas 6 mesiacov]]</f>
        <v>#REF!</v>
      </c>
      <c r="L3865" s="1">
        <v>35679565</v>
      </c>
      <c r="M3865" t="e">
        <f>_xlfn.XLOOKUP(Tabuľka9[[#This Row],[IČO]],#REF!,#REF!)</f>
        <v>#REF!</v>
      </c>
      <c r="N3865" t="e">
        <f>_xlfn.XLOOKUP(Tabuľka9[[#This Row],[IČO]],#REF!,#REF!)</f>
        <v>#REF!</v>
      </c>
    </row>
    <row r="3866" spans="1:14" hidden="1" x14ac:dyDescent="0.35">
      <c r="A3866" t="s">
        <v>125</v>
      </c>
      <c r="B3866" t="s">
        <v>144</v>
      </c>
      <c r="C3866" t="s">
        <v>13</v>
      </c>
      <c r="D3866" s="9">
        <v>4.05</v>
      </c>
      <c r="E3866" s="10">
        <f>IF(COUNTIF(cis_DPH!$B$2:$B$84,B3866)&gt;0,D3866*1.1,IF(COUNTIF(cis_DPH!$B$85:$B$171,B3866)&gt;0,D3866*1.2,"chyba"))</f>
        <v>4.8599999999999994</v>
      </c>
      <c r="G3866" s="16" t="e">
        <f>_xlfn.XLOOKUP(Tabuľka9[[#This Row],[položka]],#REF!,#REF!)</f>
        <v>#REF!</v>
      </c>
      <c r="H3866">
        <v>2</v>
      </c>
      <c r="I3866" s="15">
        <f>Tabuľka9[[#This Row],[Aktuálna cena v RZ s DPH]]*Tabuľka9[[#This Row],[Priemerný odber za mesiac]]</f>
        <v>9.7199999999999989</v>
      </c>
      <c r="K3866" s="17" t="e">
        <f>Tabuľka9[[#This Row],[Cena za MJ s DPH]]*Tabuľka9[[#This Row],[Predpokladaný odber počas 6 mesiacov]]</f>
        <v>#REF!</v>
      </c>
      <c r="L3866" s="1">
        <v>35679565</v>
      </c>
      <c r="M3866" t="e">
        <f>_xlfn.XLOOKUP(Tabuľka9[[#This Row],[IČO]],#REF!,#REF!)</f>
        <v>#REF!</v>
      </c>
      <c r="N3866" t="e">
        <f>_xlfn.XLOOKUP(Tabuľka9[[#This Row],[IČO]],#REF!,#REF!)</f>
        <v>#REF!</v>
      </c>
    </row>
    <row r="3867" spans="1:14" hidden="1" x14ac:dyDescent="0.35">
      <c r="A3867" t="s">
        <v>125</v>
      </c>
      <c r="B3867" t="s">
        <v>145</v>
      </c>
      <c r="C3867" t="s">
        <v>13</v>
      </c>
      <c r="E3867" s="10">
        <f>IF(COUNTIF(cis_DPH!$B$2:$B$84,B3867)&gt;0,D3867*1.1,IF(COUNTIF(cis_DPH!$B$85:$B$171,B3867)&gt;0,D3867*1.2,"chyba"))</f>
        <v>0</v>
      </c>
      <c r="G3867" s="16" t="e">
        <f>_xlfn.XLOOKUP(Tabuľka9[[#This Row],[položka]],#REF!,#REF!)</f>
        <v>#REF!</v>
      </c>
      <c r="I3867" s="15">
        <f>Tabuľka9[[#This Row],[Aktuálna cena v RZ s DPH]]*Tabuľka9[[#This Row],[Priemerný odber za mesiac]]</f>
        <v>0</v>
      </c>
      <c r="K3867" s="17" t="e">
        <f>Tabuľka9[[#This Row],[Cena za MJ s DPH]]*Tabuľka9[[#This Row],[Predpokladaný odber počas 6 mesiacov]]</f>
        <v>#REF!</v>
      </c>
      <c r="L3867" s="1">
        <v>35679565</v>
      </c>
      <c r="M3867" t="e">
        <f>_xlfn.XLOOKUP(Tabuľka9[[#This Row],[IČO]],#REF!,#REF!)</f>
        <v>#REF!</v>
      </c>
      <c r="N3867" t="e">
        <f>_xlfn.XLOOKUP(Tabuľka9[[#This Row],[IČO]],#REF!,#REF!)</f>
        <v>#REF!</v>
      </c>
    </row>
    <row r="3868" spans="1:14" hidden="1" x14ac:dyDescent="0.35">
      <c r="A3868" t="s">
        <v>125</v>
      </c>
      <c r="B3868" t="s">
        <v>146</v>
      </c>
      <c r="C3868" t="s">
        <v>13</v>
      </c>
      <c r="E3868" s="10">
        <f>IF(COUNTIF(cis_DPH!$B$2:$B$84,B3868)&gt;0,D3868*1.1,IF(COUNTIF(cis_DPH!$B$85:$B$171,B3868)&gt;0,D3868*1.2,"chyba"))</f>
        <v>0</v>
      </c>
      <c r="G3868" s="16" t="e">
        <f>_xlfn.XLOOKUP(Tabuľka9[[#This Row],[položka]],#REF!,#REF!)</f>
        <v>#REF!</v>
      </c>
      <c r="I3868" s="15">
        <f>Tabuľka9[[#This Row],[Aktuálna cena v RZ s DPH]]*Tabuľka9[[#This Row],[Priemerný odber za mesiac]]</f>
        <v>0</v>
      </c>
      <c r="K3868" s="17" t="e">
        <f>Tabuľka9[[#This Row],[Cena za MJ s DPH]]*Tabuľka9[[#This Row],[Predpokladaný odber počas 6 mesiacov]]</f>
        <v>#REF!</v>
      </c>
      <c r="L3868" s="1">
        <v>35679565</v>
      </c>
      <c r="M3868" t="e">
        <f>_xlfn.XLOOKUP(Tabuľka9[[#This Row],[IČO]],#REF!,#REF!)</f>
        <v>#REF!</v>
      </c>
      <c r="N3868" t="e">
        <f>_xlfn.XLOOKUP(Tabuľka9[[#This Row],[IČO]],#REF!,#REF!)</f>
        <v>#REF!</v>
      </c>
    </row>
    <row r="3869" spans="1:14" hidden="1" x14ac:dyDescent="0.35">
      <c r="A3869" t="s">
        <v>125</v>
      </c>
      <c r="B3869" t="s">
        <v>147</v>
      </c>
      <c r="C3869" t="s">
        <v>13</v>
      </c>
      <c r="D3869" s="9">
        <v>3.34</v>
      </c>
      <c r="E3869" s="10">
        <f>IF(COUNTIF(cis_DPH!$B$2:$B$84,B3869)&gt;0,D3869*1.1,IF(COUNTIF(cis_DPH!$B$85:$B$171,B3869)&gt;0,D3869*1.2,"chyba"))</f>
        <v>4.008</v>
      </c>
      <c r="G3869" s="16" t="e">
        <f>_xlfn.XLOOKUP(Tabuľka9[[#This Row],[položka]],#REF!,#REF!)</f>
        <v>#REF!</v>
      </c>
      <c r="H3869">
        <v>5</v>
      </c>
      <c r="I3869" s="15">
        <f>Tabuľka9[[#This Row],[Aktuálna cena v RZ s DPH]]*Tabuľka9[[#This Row],[Priemerný odber za mesiac]]</f>
        <v>20.04</v>
      </c>
      <c r="K3869" s="17" t="e">
        <f>Tabuľka9[[#This Row],[Cena za MJ s DPH]]*Tabuľka9[[#This Row],[Predpokladaný odber počas 6 mesiacov]]</f>
        <v>#REF!</v>
      </c>
      <c r="L3869" s="1">
        <v>35679565</v>
      </c>
      <c r="M3869" t="e">
        <f>_xlfn.XLOOKUP(Tabuľka9[[#This Row],[IČO]],#REF!,#REF!)</f>
        <v>#REF!</v>
      </c>
      <c r="N3869" t="e">
        <f>_xlfn.XLOOKUP(Tabuľka9[[#This Row],[IČO]],#REF!,#REF!)</f>
        <v>#REF!</v>
      </c>
    </row>
    <row r="3870" spans="1:14" hidden="1" x14ac:dyDescent="0.35">
      <c r="A3870" t="s">
        <v>125</v>
      </c>
      <c r="B3870" t="s">
        <v>148</v>
      </c>
      <c r="C3870" t="s">
        <v>13</v>
      </c>
      <c r="E3870" s="10">
        <f>IF(COUNTIF(cis_DPH!$B$2:$B$84,B3870)&gt;0,D3870*1.1,IF(COUNTIF(cis_DPH!$B$85:$B$171,B3870)&gt;0,D3870*1.2,"chyba"))</f>
        <v>0</v>
      </c>
      <c r="G3870" s="16" t="e">
        <f>_xlfn.XLOOKUP(Tabuľka9[[#This Row],[položka]],#REF!,#REF!)</f>
        <v>#REF!</v>
      </c>
      <c r="I3870" s="15">
        <f>Tabuľka9[[#This Row],[Aktuálna cena v RZ s DPH]]*Tabuľka9[[#This Row],[Priemerný odber za mesiac]]</f>
        <v>0</v>
      </c>
      <c r="K3870" s="17" t="e">
        <f>Tabuľka9[[#This Row],[Cena za MJ s DPH]]*Tabuľka9[[#This Row],[Predpokladaný odber počas 6 mesiacov]]</f>
        <v>#REF!</v>
      </c>
      <c r="L3870" s="1">
        <v>35679565</v>
      </c>
      <c r="M3870" t="e">
        <f>_xlfn.XLOOKUP(Tabuľka9[[#This Row],[IČO]],#REF!,#REF!)</f>
        <v>#REF!</v>
      </c>
      <c r="N3870" t="e">
        <f>_xlfn.XLOOKUP(Tabuľka9[[#This Row],[IČO]],#REF!,#REF!)</f>
        <v>#REF!</v>
      </c>
    </row>
    <row r="3871" spans="1:14" hidden="1" x14ac:dyDescent="0.35">
      <c r="A3871" t="s">
        <v>125</v>
      </c>
      <c r="B3871" t="s">
        <v>149</v>
      </c>
      <c r="C3871" t="s">
        <v>13</v>
      </c>
      <c r="D3871" s="9">
        <v>4.51</v>
      </c>
      <c r="E3871" s="10">
        <f>IF(COUNTIF(cis_DPH!$B$2:$B$84,B3871)&gt;0,D3871*1.1,IF(COUNTIF(cis_DPH!$B$85:$B$171,B3871)&gt;0,D3871*1.2,"chyba"))</f>
        <v>5.4119999999999999</v>
      </c>
      <c r="G3871" s="16" t="e">
        <f>_xlfn.XLOOKUP(Tabuľka9[[#This Row],[položka]],#REF!,#REF!)</f>
        <v>#REF!</v>
      </c>
      <c r="I3871" s="15">
        <f>Tabuľka9[[#This Row],[Aktuálna cena v RZ s DPH]]*Tabuľka9[[#This Row],[Priemerný odber za mesiac]]</f>
        <v>0</v>
      </c>
      <c r="K3871" s="17" t="e">
        <f>Tabuľka9[[#This Row],[Cena za MJ s DPH]]*Tabuľka9[[#This Row],[Predpokladaný odber počas 6 mesiacov]]</f>
        <v>#REF!</v>
      </c>
      <c r="L3871" s="1">
        <v>35679565</v>
      </c>
      <c r="M3871" t="e">
        <f>_xlfn.XLOOKUP(Tabuľka9[[#This Row],[IČO]],#REF!,#REF!)</f>
        <v>#REF!</v>
      </c>
      <c r="N3871" t="e">
        <f>_xlfn.XLOOKUP(Tabuľka9[[#This Row],[IČO]],#REF!,#REF!)</f>
        <v>#REF!</v>
      </c>
    </row>
    <row r="3872" spans="1:14" hidden="1" x14ac:dyDescent="0.35">
      <c r="A3872" t="s">
        <v>125</v>
      </c>
      <c r="B3872" t="s">
        <v>150</v>
      </c>
      <c r="C3872" t="s">
        <v>13</v>
      </c>
      <c r="E3872" s="10">
        <f>IF(COUNTIF(cis_DPH!$B$2:$B$84,B3872)&gt;0,D3872*1.1,IF(COUNTIF(cis_DPH!$B$85:$B$171,B3872)&gt;0,D3872*1.2,"chyba"))</f>
        <v>0</v>
      </c>
      <c r="G3872" s="16" t="e">
        <f>_xlfn.XLOOKUP(Tabuľka9[[#This Row],[položka]],#REF!,#REF!)</f>
        <v>#REF!</v>
      </c>
      <c r="I3872" s="15">
        <f>Tabuľka9[[#This Row],[Aktuálna cena v RZ s DPH]]*Tabuľka9[[#This Row],[Priemerný odber za mesiac]]</f>
        <v>0</v>
      </c>
      <c r="K3872" s="17" t="e">
        <f>Tabuľka9[[#This Row],[Cena za MJ s DPH]]*Tabuľka9[[#This Row],[Predpokladaný odber počas 6 mesiacov]]</f>
        <v>#REF!</v>
      </c>
      <c r="L3872" s="1">
        <v>35679565</v>
      </c>
      <c r="M3872" t="e">
        <f>_xlfn.XLOOKUP(Tabuľka9[[#This Row],[IČO]],#REF!,#REF!)</f>
        <v>#REF!</v>
      </c>
      <c r="N3872" t="e">
        <f>_xlfn.XLOOKUP(Tabuľka9[[#This Row],[IČO]],#REF!,#REF!)</f>
        <v>#REF!</v>
      </c>
    </row>
    <row r="3873" spans="1:14" hidden="1" x14ac:dyDescent="0.35">
      <c r="A3873" t="s">
        <v>125</v>
      </c>
      <c r="B3873" t="s">
        <v>151</v>
      </c>
      <c r="C3873" t="s">
        <v>13</v>
      </c>
      <c r="E3873" s="10">
        <f>IF(COUNTIF(cis_DPH!$B$2:$B$84,B3873)&gt;0,D3873*1.1,IF(COUNTIF(cis_DPH!$B$85:$B$171,B3873)&gt;0,D3873*1.2,"chyba"))</f>
        <v>0</v>
      </c>
      <c r="G3873" s="16" t="e">
        <f>_xlfn.XLOOKUP(Tabuľka9[[#This Row],[položka]],#REF!,#REF!)</f>
        <v>#REF!</v>
      </c>
      <c r="I3873" s="15">
        <f>Tabuľka9[[#This Row],[Aktuálna cena v RZ s DPH]]*Tabuľka9[[#This Row],[Priemerný odber za mesiac]]</f>
        <v>0</v>
      </c>
      <c r="K3873" s="17" t="e">
        <f>Tabuľka9[[#This Row],[Cena za MJ s DPH]]*Tabuľka9[[#This Row],[Predpokladaný odber počas 6 mesiacov]]</f>
        <v>#REF!</v>
      </c>
      <c r="L3873" s="1">
        <v>35679565</v>
      </c>
      <c r="M3873" t="e">
        <f>_xlfn.XLOOKUP(Tabuľka9[[#This Row],[IČO]],#REF!,#REF!)</f>
        <v>#REF!</v>
      </c>
      <c r="N3873" t="e">
        <f>_xlfn.XLOOKUP(Tabuľka9[[#This Row],[IČO]],#REF!,#REF!)</f>
        <v>#REF!</v>
      </c>
    </row>
    <row r="3874" spans="1:14" hidden="1" x14ac:dyDescent="0.35">
      <c r="A3874" t="s">
        <v>125</v>
      </c>
      <c r="B3874" t="s">
        <v>152</v>
      </c>
      <c r="C3874" t="s">
        <v>13</v>
      </c>
      <c r="D3874" s="9">
        <v>4.25</v>
      </c>
      <c r="E3874" s="10">
        <f>IF(COUNTIF(cis_DPH!$B$2:$B$84,B3874)&gt;0,D3874*1.1,IF(COUNTIF(cis_DPH!$B$85:$B$171,B3874)&gt;0,D3874*1.2,"chyba"))</f>
        <v>5.0999999999999996</v>
      </c>
      <c r="G3874" s="16" t="e">
        <f>_xlfn.XLOOKUP(Tabuľka9[[#This Row],[položka]],#REF!,#REF!)</f>
        <v>#REF!</v>
      </c>
      <c r="H3874">
        <v>3</v>
      </c>
      <c r="I3874" s="15">
        <f>Tabuľka9[[#This Row],[Aktuálna cena v RZ s DPH]]*Tabuľka9[[#This Row],[Priemerný odber za mesiac]]</f>
        <v>15.299999999999999</v>
      </c>
      <c r="J3874">
        <v>18</v>
      </c>
      <c r="K3874" s="17" t="e">
        <f>Tabuľka9[[#This Row],[Cena za MJ s DPH]]*Tabuľka9[[#This Row],[Predpokladaný odber počas 6 mesiacov]]</f>
        <v>#REF!</v>
      </c>
      <c r="L3874" s="1">
        <v>35679565</v>
      </c>
      <c r="M3874" t="e">
        <f>_xlfn.XLOOKUP(Tabuľka9[[#This Row],[IČO]],#REF!,#REF!)</f>
        <v>#REF!</v>
      </c>
      <c r="N3874" t="e">
        <f>_xlfn.XLOOKUP(Tabuľka9[[#This Row],[IČO]],#REF!,#REF!)</f>
        <v>#REF!</v>
      </c>
    </row>
    <row r="3875" spans="1:14" hidden="1" x14ac:dyDescent="0.35">
      <c r="A3875" t="s">
        <v>125</v>
      </c>
      <c r="B3875" t="s">
        <v>153</v>
      </c>
      <c r="C3875" t="s">
        <v>13</v>
      </c>
      <c r="D3875" s="9">
        <v>3.78</v>
      </c>
      <c r="E3875" s="10">
        <f>IF(COUNTIF(cis_DPH!$B$2:$B$84,B3875)&gt;0,D3875*1.1,IF(COUNTIF(cis_DPH!$B$85:$B$171,B3875)&gt;0,D3875*1.2,"chyba"))</f>
        <v>4.5359999999999996</v>
      </c>
      <c r="G3875" s="16" t="e">
        <f>_xlfn.XLOOKUP(Tabuľka9[[#This Row],[položka]],#REF!,#REF!)</f>
        <v>#REF!</v>
      </c>
      <c r="H3875">
        <v>2</v>
      </c>
      <c r="I3875" s="15">
        <f>Tabuľka9[[#This Row],[Aktuálna cena v RZ s DPH]]*Tabuľka9[[#This Row],[Priemerný odber za mesiac]]</f>
        <v>9.0719999999999992</v>
      </c>
      <c r="K3875" s="17" t="e">
        <f>Tabuľka9[[#This Row],[Cena za MJ s DPH]]*Tabuľka9[[#This Row],[Predpokladaný odber počas 6 mesiacov]]</f>
        <v>#REF!</v>
      </c>
      <c r="L3875" s="1">
        <v>35679565</v>
      </c>
      <c r="M3875" t="e">
        <f>_xlfn.XLOOKUP(Tabuľka9[[#This Row],[IČO]],#REF!,#REF!)</f>
        <v>#REF!</v>
      </c>
      <c r="N3875" t="e">
        <f>_xlfn.XLOOKUP(Tabuľka9[[#This Row],[IČO]],#REF!,#REF!)</f>
        <v>#REF!</v>
      </c>
    </row>
    <row r="3876" spans="1:14" hidden="1" x14ac:dyDescent="0.35">
      <c r="A3876" t="s">
        <v>125</v>
      </c>
      <c r="B3876" t="s">
        <v>154</v>
      </c>
      <c r="C3876" t="s">
        <v>13</v>
      </c>
      <c r="D3876" s="9">
        <v>4.25</v>
      </c>
      <c r="E3876" s="10">
        <f>IF(COUNTIF(cis_DPH!$B$2:$B$84,B3876)&gt;0,D3876*1.1,IF(COUNTIF(cis_DPH!$B$85:$B$171,B3876)&gt;0,D3876*1.2,"chyba"))</f>
        <v>5.0999999999999996</v>
      </c>
      <c r="G3876" s="16" t="e">
        <f>_xlfn.XLOOKUP(Tabuľka9[[#This Row],[položka]],#REF!,#REF!)</f>
        <v>#REF!</v>
      </c>
      <c r="H3876">
        <v>1</v>
      </c>
      <c r="I3876" s="15">
        <f>Tabuľka9[[#This Row],[Aktuálna cena v RZ s DPH]]*Tabuľka9[[#This Row],[Priemerný odber za mesiac]]</f>
        <v>5.0999999999999996</v>
      </c>
      <c r="J3876">
        <v>6</v>
      </c>
      <c r="K3876" s="17" t="e">
        <f>Tabuľka9[[#This Row],[Cena za MJ s DPH]]*Tabuľka9[[#This Row],[Predpokladaný odber počas 6 mesiacov]]</f>
        <v>#REF!</v>
      </c>
      <c r="L3876" s="1">
        <v>35679565</v>
      </c>
      <c r="M3876" t="e">
        <f>_xlfn.XLOOKUP(Tabuľka9[[#This Row],[IČO]],#REF!,#REF!)</f>
        <v>#REF!</v>
      </c>
      <c r="N3876" t="e">
        <f>_xlfn.XLOOKUP(Tabuľka9[[#This Row],[IČO]],#REF!,#REF!)</f>
        <v>#REF!</v>
      </c>
    </row>
    <row r="3877" spans="1:14" hidden="1" x14ac:dyDescent="0.35">
      <c r="A3877" t="s">
        <v>125</v>
      </c>
      <c r="B3877" t="s">
        <v>155</v>
      </c>
      <c r="C3877" t="s">
        <v>13</v>
      </c>
      <c r="E3877" s="10">
        <f>IF(COUNTIF(cis_DPH!$B$2:$B$84,B3877)&gt;0,D3877*1.1,IF(COUNTIF(cis_DPH!$B$85:$B$171,B3877)&gt;0,D3877*1.2,"chyba"))</f>
        <v>0</v>
      </c>
      <c r="G3877" s="16" t="e">
        <f>_xlfn.XLOOKUP(Tabuľka9[[#This Row],[položka]],#REF!,#REF!)</f>
        <v>#REF!</v>
      </c>
      <c r="I3877" s="15">
        <f>Tabuľka9[[#This Row],[Aktuálna cena v RZ s DPH]]*Tabuľka9[[#This Row],[Priemerný odber za mesiac]]</f>
        <v>0</v>
      </c>
      <c r="K3877" s="17" t="e">
        <f>Tabuľka9[[#This Row],[Cena za MJ s DPH]]*Tabuľka9[[#This Row],[Predpokladaný odber počas 6 mesiacov]]</f>
        <v>#REF!</v>
      </c>
      <c r="L3877" s="1">
        <v>35679565</v>
      </c>
      <c r="M3877" t="e">
        <f>_xlfn.XLOOKUP(Tabuľka9[[#This Row],[IČO]],#REF!,#REF!)</f>
        <v>#REF!</v>
      </c>
      <c r="N3877" t="e">
        <f>_xlfn.XLOOKUP(Tabuľka9[[#This Row],[IČO]],#REF!,#REF!)</f>
        <v>#REF!</v>
      </c>
    </row>
    <row r="3878" spans="1:14" hidden="1" x14ac:dyDescent="0.35">
      <c r="A3878" t="s">
        <v>125</v>
      </c>
      <c r="B3878" t="s">
        <v>156</v>
      </c>
      <c r="C3878" t="s">
        <v>13</v>
      </c>
      <c r="E3878" s="10">
        <f>IF(COUNTIF(cis_DPH!$B$2:$B$84,B3878)&gt;0,D3878*1.1,IF(COUNTIF(cis_DPH!$B$85:$B$171,B3878)&gt;0,D3878*1.2,"chyba"))</f>
        <v>0</v>
      </c>
      <c r="G3878" s="16" t="e">
        <f>_xlfn.XLOOKUP(Tabuľka9[[#This Row],[položka]],#REF!,#REF!)</f>
        <v>#REF!</v>
      </c>
      <c r="I3878" s="15">
        <f>Tabuľka9[[#This Row],[Aktuálna cena v RZ s DPH]]*Tabuľka9[[#This Row],[Priemerný odber za mesiac]]</f>
        <v>0</v>
      </c>
      <c r="K3878" s="17" t="e">
        <f>Tabuľka9[[#This Row],[Cena za MJ s DPH]]*Tabuľka9[[#This Row],[Predpokladaný odber počas 6 mesiacov]]</f>
        <v>#REF!</v>
      </c>
      <c r="L3878" s="1">
        <v>35679565</v>
      </c>
      <c r="M3878" t="e">
        <f>_xlfn.XLOOKUP(Tabuľka9[[#This Row],[IČO]],#REF!,#REF!)</f>
        <v>#REF!</v>
      </c>
      <c r="N3878" t="e">
        <f>_xlfn.XLOOKUP(Tabuľka9[[#This Row],[IČO]],#REF!,#REF!)</f>
        <v>#REF!</v>
      </c>
    </row>
    <row r="3879" spans="1:14" hidden="1" x14ac:dyDescent="0.35">
      <c r="A3879" t="s">
        <v>125</v>
      </c>
      <c r="B3879" t="s">
        <v>157</v>
      </c>
      <c r="C3879" t="s">
        <v>13</v>
      </c>
      <c r="E3879" s="10">
        <f>IF(COUNTIF(cis_DPH!$B$2:$B$84,B3879)&gt;0,D3879*1.1,IF(COUNTIF(cis_DPH!$B$85:$B$171,B3879)&gt;0,D3879*1.2,"chyba"))</f>
        <v>0</v>
      </c>
      <c r="G3879" s="16" t="e">
        <f>_xlfn.XLOOKUP(Tabuľka9[[#This Row],[položka]],#REF!,#REF!)</f>
        <v>#REF!</v>
      </c>
      <c r="I3879" s="15">
        <f>Tabuľka9[[#This Row],[Aktuálna cena v RZ s DPH]]*Tabuľka9[[#This Row],[Priemerný odber za mesiac]]</f>
        <v>0</v>
      </c>
      <c r="K3879" s="17" t="e">
        <f>Tabuľka9[[#This Row],[Cena za MJ s DPH]]*Tabuľka9[[#This Row],[Predpokladaný odber počas 6 mesiacov]]</f>
        <v>#REF!</v>
      </c>
      <c r="L3879" s="1">
        <v>35679565</v>
      </c>
      <c r="M3879" t="e">
        <f>_xlfn.XLOOKUP(Tabuľka9[[#This Row],[IČO]],#REF!,#REF!)</f>
        <v>#REF!</v>
      </c>
      <c r="N3879" t="e">
        <f>_xlfn.XLOOKUP(Tabuľka9[[#This Row],[IČO]],#REF!,#REF!)</f>
        <v>#REF!</v>
      </c>
    </row>
    <row r="3880" spans="1:14" hidden="1" x14ac:dyDescent="0.35">
      <c r="A3880" t="s">
        <v>125</v>
      </c>
      <c r="B3880" t="s">
        <v>158</v>
      </c>
      <c r="C3880" t="s">
        <v>13</v>
      </c>
      <c r="D3880" s="9">
        <v>4.38</v>
      </c>
      <c r="E3880" s="10">
        <f>IF(COUNTIF(cis_DPH!$B$2:$B$84,B3880)&gt;0,D3880*1.1,IF(COUNTIF(cis_DPH!$B$85:$B$171,B3880)&gt;0,D3880*1.2,"chyba"))</f>
        <v>5.2559999999999993</v>
      </c>
      <c r="G3880" s="16" t="e">
        <f>_xlfn.XLOOKUP(Tabuľka9[[#This Row],[položka]],#REF!,#REF!)</f>
        <v>#REF!</v>
      </c>
      <c r="H3880">
        <v>2</v>
      </c>
      <c r="I3880" s="15">
        <f>Tabuľka9[[#This Row],[Aktuálna cena v RZ s DPH]]*Tabuľka9[[#This Row],[Priemerný odber za mesiac]]</f>
        <v>10.511999999999999</v>
      </c>
      <c r="K3880" s="17" t="e">
        <f>Tabuľka9[[#This Row],[Cena za MJ s DPH]]*Tabuľka9[[#This Row],[Predpokladaný odber počas 6 mesiacov]]</f>
        <v>#REF!</v>
      </c>
      <c r="L3880" s="1">
        <v>35679565</v>
      </c>
      <c r="M3880" t="e">
        <f>_xlfn.XLOOKUP(Tabuľka9[[#This Row],[IČO]],#REF!,#REF!)</f>
        <v>#REF!</v>
      </c>
      <c r="N3880" t="e">
        <f>_xlfn.XLOOKUP(Tabuľka9[[#This Row],[IČO]],#REF!,#REF!)</f>
        <v>#REF!</v>
      </c>
    </row>
    <row r="3881" spans="1:14" hidden="1" x14ac:dyDescent="0.35">
      <c r="A3881" t="s">
        <v>125</v>
      </c>
      <c r="B3881" t="s">
        <v>159</v>
      </c>
      <c r="C3881" t="s">
        <v>13</v>
      </c>
      <c r="E3881" s="10">
        <f>IF(COUNTIF(cis_DPH!$B$2:$B$84,B3881)&gt;0,D3881*1.1,IF(COUNTIF(cis_DPH!$B$85:$B$171,B3881)&gt;0,D3881*1.2,"chyba"))</f>
        <v>0</v>
      </c>
      <c r="G3881" s="16" t="e">
        <f>_xlfn.XLOOKUP(Tabuľka9[[#This Row],[položka]],#REF!,#REF!)</f>
        <v>#REF!</v>
      </c>
      <c r="I3881" s="15">
        <f>Tabuľka9[[#This Row],[Aktuálna cena v RZ s DPH]]*Tabuľka9[[#This Row],[Priemerný odber za mesiac]]</f>
        <v>0</v>
      </c>
      <c r="K3881" s="17" t="e">
        <f>Tabuľka9[[#This Row],[Cena za MJ s DPH]]*Tabuľka9[[#This Row],[Predpokladaný odber počas 6 mesiacov]]</f>
        <v>#REF!</v>
      </c>
      <c r="L3881" s="1">
        <v>35679565</v>
      </c>
      <c r="M3881" t="e">
        <f>_xlfn.XLOOKUP(Tabuľka9[[#This Row],[IČO]],#REF!,#REF!)</f>
        <v>#REF!</v>
      </c>
      <c r="N3881" t="e">
        <f>_xlfn.XLOOKUP(Tabuľka9[[#This Row],[IČO]],#REF!,#REF!)</f>
        <v>#REF!</v>
      </c>
    </row>
    <row r="3882" spans="1:14" hidden="1" x14ac:dyDescent="0.35">
      <c r="A3882" t="s">
        <v>125</v>
      </c>
      <c r="B3882" t="s">
        <v>160</v>
      </c>
      <c r="C3882" t="s">
        <v>13</v>
      </c>
      <c r="E3882" s="10">
        <f>IF(COUNTIF(cis_DPH!$B$2:$B$84,B3882)&gt;0,D3882*1.1,IF(COUNTIF(cis_DPH!$B$85:$B$171,B3882)&gt;0,D3882*1.2,"chyba"))</f>
        <v>0</v>
      </c>
      <c r="G3882" s="16" t="e">
        <f>_xlfn.XLOOKUP(Tabuľka9[[#This Row],[položka]],#REF!,#REF!)</f>
        <v>#REF!</v>
      </c>
      <c r="I3882" s="15">
        <f>Tabuľka9[[#This Row],[Aktuálna cena v RZ s DPH]]*Tabuľka9[[#This Row],[Priemerný odber za mesiac]]</f>
        <v>0</v>
      </c>
      <c r="K3882" s="17" t="e">
        <f>Tabuľka9[[#This Row],[Cena za MJ s DPH]]*Tabuľka9[[#This Row],[Predpokladaný odber počas 6 mesiacov]]</f>
        <v>#REF!</v>
      </c>
      <c r="L3882" s="1">
        <v>35679565</v>
      </c>
      <c r="M3882" t="e">
        <f>_xlfn.XLOOKUP(Tabuľka9[[#This Row],[IČO]],#REF!,#REF!)</f>
        <v>#REF!</v>
      </c>
      <c r="N3882" t="e">
        <f>_xlfn.XLOOKUP(Tabuľka9[[#This Row],[IČO]],#REF!,#REF!)</f>
        <v>#REF!</v>
      </c>
    </row>
    <row r="3883" spans="1:14" hidden="1" x14ac:dyDescent="0.35">
      <c r="A3883" t="s">
        <v>125</v>
      </c>
      <c r="B3883" t="s">
        <v>161</v>
      </c>
      <c r="C3883" t="s">
        <v>13</v>
      </c>
      <c r="E3883" s="10">
        <f>IF(COUNTIF(cis_DPH!$B$2:$B$84,B3883)&gt;0,D3883*1.1,IF(COUNTIF(cis_DPH!$B$85:$B$171,B3883)&gt;0,D3883*1.2,"chyba"))</f>
        <v>0</v>
      </c>
      <c r="G3883" s="16" t="e">
        <f>_xlfn.XLOOKUP(Tabuľka9[[#This Row],[položka]],#REF!,#REF!)</f>
        <v>#REF!</v>
      </c>
      <c r="I3883" s="15">
        <f>Tabuľka9[[#This Row],[Aktuálna cena v RZ s DPH]]*Tabuľka9[[#This Row],[Priemerný odber za mesiac]]</f>
        <v>0</v>
      </c>
      <c r="K3883" s="17" t="e">
        <f>Tabuľka9[[#This Row],[Cena za MJ s DPH]]*Tabuľka9[[#This Row],[Predpokladaný odber počas 6 mesiacov]]</f>
        <v>#REF!</v>
      </c>
      <c r="L3883" s="1">
        <v>35679565</v>
      </c>
      <c r="M3883" t="e">
        <f>_xlfn.XLOOKUP(Tabuľka9[[#This Row],[IČO]],#REF!,#REF!)</f>
        <v>#REF!</v>
      </c>
      <c r="N3883" t="e">
        <f>_xlfn.XLOOKUP(Tabuľka9[[#This Row],[IČO]],#REF!,#REF!)</f>
        <v>#REF!</v>
      </c>
    </row>
    <row r="3884" spans="1:14" hidden="1" x14ac:dyDescent="0.35">
      <c r="A3884" t="s">
        <v>125</v>
      </c>
      <c r="B3884" t="s">
        <v>162</v>
      </c>
      <c r="C3884" t="s">
        <v>13</v>
      </c>
      <c r="E3884" s="10">
        <f>IF(COUNTIF(cis_DPH!$B$2:$B$84,B3884)&gt;0,D3884*1.1,IF(COUNTIF(cis_DPH!$B$85:$B$171,B3884)&gt;0,D3884*1.2,"chyba"))</f>
        <v>0</v>
      </c>
      <c r="G3884" s="16" t="e">
        <f>_xlfn.XLOOKUP(Tabuľka9[[#This Row],[položka]],#REF!,#REF!)</f>
        <v>#REF!</v>
      </c>
      <c r="I3884" s="15">
        <f>Tabuľka9[[#This Row],[Aktuálna cena v RZ s DPH]]*Tabuľka9[[#This Row],[Priemerný odber za mesiac]]</f>
        <v>0</v>
      </c>
      <c r="K3884" s="17" t="e">
        <f>Tabuľka9[[#This Row],[Cena za MJ s DPH]]*Tabuľka9[[#This Row],[Predpokladaný odber počas 6 mesiacov]]</f>
        <v>#REF!</v>
      </c>
      <c r="L3884" s="1">
        <v>35679565</v>
      </c>
      <c r="M3884" t="e">
        <f>_xlfn.XLOOKUP(Tabuľka9[[#This Row],[IČO]],#REF!,#REF!)</f>
        <v>#REF!</v>
      </c>
      <c r="N3884" t="e">
        <f>_xlfn.XLOOKUP(Tabuľka9[[#This Row],[IČO]],#REF!,#REF!)</f>
        <v>#REF!</v>
      </c>
    </row>
    <row r="3885" spans="1:14" hidden="1" x14ac:dyDescent="0.35">
      <c r="A3885" t="s">
        <v>125</v>
      </c>
      <c r="B3885" t="s">
        <v>163</v>
      </c>
      <c r="C3885" t="s">
        <v>13</v>
      </c>
      <c r="E3885" s="10">
        <f>IF(COUNTIF(cis_DPH!$B$2:$B$84,B3885)&gt;0,D3885*1.1,IF(COUNTIF(cis_DPH!$B$85:$B$171,B3885)&gt;0,D3885*1.2,"chyba"))</f>
        <v>0</v>
      </c>
      <c r="G3885" s="16" t="e">
        <f>_xlfn.XLOOKUP(Tabuľka9[[#This Row],[položka]],#REF!,#REF!)</f>
        <v>#REF!</v>
      </c>
      <c r="I3885" s="15">
        <f>Tabuľka9[[#This Row],[Aktuálna cena v RZ s DPH]]*Tabuľka9[[#This Row],[Priemerný odber za mesiac]]</f>
        <v>0</v>
      </c>
      <c r="K3885" s="17" t="e">
        <f>Tabuľka9[[#This Row],[Cena za MJ s DPH]]*Tabuľka9[[#This Row],[Predpokladaný odber počas 6 mesiacov]]</f>
        <v>#REF!</v>
      </c>
      <c r="L3885" s="1">
        <v>35679565</v>
      </c>
      <c r="M3885" t="e">
        <f>_xlfn.XLOOKUP(Tabuľka9[[#This Row],[IČO]],#REF!,#REF!)</f>
        <v>#REF!</v>
      </c>
      <c r="N3885" t="e">
        <f>_xlfn.XLOOKUP(Tabuľka9[[#This Row],[IČO]],#REF!,#REF!)</f>
        <v>#REF!</v>
      </c>
    </row>
    <row r="3886" spans="1:14" hidden="1" x14ac:dyDescent="0.35">
      <c r="A3886" t="s">
        <v>125</v>
      </c>
      <c r="B3886" t="s">
        <v>164</v>
      </c>
      <c r="C3886" t="s">
        <v>13</v>
      </c>
      <c r="E3886" s="10">
        <f>IF(COUNTIF(cis_DPH!$B$2:$B$84,B3886)&gt;0,D3886*1.1,IF(COUNTIF(cis_DPH!$B$85:$B$171,B3886)&gt;0,D3886*1.2,"chyba"))</f>
        <v>0</v>
      </c>
      <c r="G3886" s="16" t="e">
        <f>_xlfn.XLOOKUP(Tabuľka9[[#This Row],[položka]],#REF!,#REF!)</f>
        <v>#REF!</v>
      </c>
      <c r="I3886" s="15">
        <f>Tabuľka9[[#This Row],[Aktuálna cena v RZ s DPH]]*Tabuľka9[[#This Row],[Priemerný odber za mesiac]]</f>
        <v>0</v>
      </c>
      <c r="K3886" s="17" t="e">
        <f>Tabuľka9[[#This Row],[Cena za MJ s DPH]]*Tabuľka9[[#This Row],[Predpokladaný odber počas 6 mesiacov]]</f>
        <v>#REF!</v>
      </c>
      <c r="L3886" s="1">
        <v>35679565</v>
      </c>
      <c r="M3886" t="e">
        <f>_xlfn.XLOOKUP(Tabuľka9[[#This Row],[IČO]],#REF!,#REF!)</f>
        <v>#REF!</v>
      </c>
      <c r="N3886" t="e">
        <f>_xlfn.XLOOKUP(Tabuľka9[[#This Row],[IČO]],#REF!,#REF!)</f>
        <v>#REF!</v>
      </c>
    </row>
    <row r="3887" spans="1:14" hidden="1" x14ac:dyDescent="0.35">
      <c r="A3887" t="s">
        <v>125</v>
      </c>
      <c r="B3887" t="s">
        <v>165</v>
      </c>
      <c r="C3887" t="s">
        <v>13</v>
      </c>
      <c r="E3887" s="10">
        <f>IF(COUNTIF(cis_DPH!$B$2:$B$84,B3887)&gt;0,D3887*1.1,IF(COUNTIF(cis_DPH!$B$85:$B$171,B3887)&gt;0,D3887*1.2,"chyba"))</f>
        <v>0</v>
      </c>
      <c r="G3887" s="16" t="e">
        <f>_xlfn.XLOOKUP(Tabuľka9[[#This Row],[položka]],#REF!,#REF!)</f>
        <v>#REF!</v>
      </c>
      <c r="I3887" s="15">
        <f>Tabuľka9[[#This Row],[Aktuálna cena v RZ s DPH]]*Tabuľka9[[#This Row],[Priemerný odber za mesiac]]</f>
        <v>0</v>
      </c>
      <c r="K3887" s="17" t="e">
        <f>Tabuľka9[[#This Row],[Cena za MJ s DPH]]*Tabuľka9[[#This Row],[Predpokladaný odber počas 6 mesiacov]]</f>
        <v>#REF!</v>
      </c>
      <c r="L3887" s="1">
        <v>35679565</v>
      </c>
      <c r="M3887" t="e">
        <f>_xlfn.XLOOKUP(Tabuľka9[[#This Row],[IČO]],#REF!,#REF!)</f>
        <v>#REF!</v>
      </c>
      <c r="N3887" t="e">
        <f>_xlfn.XLOOKUP(Tabuľka9[[#This Row],[IČO]],#REF!,#REF!)</f>
        <v>#REF!</v>
      </c>
    </row>
    <row r="3888" spans="1:14" hidden="1" x14ac:dyDescent="0.35">
      <c r="A3888" t="s">
        <v>125</v>
      </c>
      <c r="B3888" t="s">
        <v>166</v>
      </c>
      <c r="C3888" t="s">
        <v>13</v>
      </c>
      <c r="E3888" s="10">
        <f>IF(COUNTIF(cis_DPH!$B$2:$B$84,B3888)&gt;0,D3888*1.1,IF(COUNTIF(cis_DPH!$B$85:$B$171,B3888)&gt;0,D3888*1.2,"chyba"))</f>
        <v>0</v>
      </c>
      <c r="G3888" s="16" t="e">
        <f>_xlfn.XLOOKUP(Tabuľka9[[#This Row],[položka]],#REF!,#REF!)</f>
        <v>#REF!</v>
      </c>
      <c r="I3888" s="15">
        <f>Tabuľka9[[#This Row],[Aktuálna cena v RZ s DPH]]*Tabuľka9[[#This Row],[Priemerný odber za mesiac]]</f>
        <v>0</v>
      </c>
      <c r="K3888" s="17" t="e">
        <f>Tabuľka9[[#This Row],[Cena za MJ s DPH]]*Tabuľka9[[#This Row],[Predpokladaný odber počas 6 mesiacov]]</f>
        <v>#REF!</v>
      </c>
      <c r="L3888" s="1">
        <v>35679565</v>
      </c>
      <c r="M3888" t="e">
        <f>_xlfn.XLOOKUP(Tabuľka9[[#This Row],[IČO]],#REF!,#REF!)</f>
        <v>#REF!</v>
      </c>
      <c r="N3888" t="e">
        <f>_xlfn.XLOOKUP(Tabuľka9[[#This Row],[IČO]],#REF!,#REF!)</f>
        <v>#REF!</v>
      </c>
    </row>
    <row r="3889" spans="1:14" hidden="1" x14ac:dyDescent="0.35">
      <c r="A3889" t="s">
        <v>125</v>
      </c>
      <c r="B3889" t="s">
        <v>167</v>
      </c>
      <c r="C3889" t="s">
        <v>13</v>
      </c>
      <c r="E3889" s="10">
        <f>IF(COUNTIF(cis_DPH!$B$2:$B$84,B3889)&gt;0,D3889*1.1,IF(COUNTIF(cis_DPH!$B$85:$B$171,B3889)&gt;0,D3889*1.2,"chyba"))</f>
        <v>0</v>
      </c>
      <c r="G3889" s="16" t="e">
        <f>_xlfn.XLOOKUP(Tabuľka9[[#This Row],[položka]],#REF!,#REF!)</f>
        <v>#REF!</v>
      </c>
      <c r="H3889">
        <v>1</v>
      </c>
      <c r="I3889" s="15">
        <f>Tabuľka9[[#This Row],[Aktuálna cena v RZ s DPH]]*Tabuľka9[[#This Row],[Priemerný odber za mesiac]]</f>
        <v>0</v>
      </c>
      <c r="J3889">
        <v>6</v>
      </c>
      <c r="K3889" s="17" t="e">
        <f>Tabuľka9[[#This Row],[Cena za MJ s DPH]]*Tabuľka9[[#This Row],[Predpokladaný odber počas 6 mesiacov]]</f>
        <v>#REF!</v>
      </c>
      <c r="L3889" s="1">
        <v>35679565</v>
      </c>
      <c r="M3889" t="e">
        <f>_xlfn.XLOOKUP(Tabuľka9[[#This Row],[IČO]],#REF!,#REF!)</f>
        <v>#REF!</v>
      </c>
      <c r="N3889" t="e">
        <f>_xlfn.XLOOKUP(Tabuľka9[[#This Row],[IČO]],#REF!,#REF!)</f>
        <v>#REF!</v>
      </c>
    </row>
    <row r="3890" spans="1:14" hidden="1" x14ac:dyDescent="0.35">
      <c r="A3890" t="s">
        <v>125</v>
      </c>
      <c r="B3890" t="s">
        <v>168</v>
      </c>
      <c r="C3890" t="s">
        <v>13</v>
      </c>
      <c r="E3890" s="10">
        <f>IF(COUNTIF(cis_DPH!$B$2:$B$84,B3890)&gt;0,D3890*1.1,IF(COUNTIF(cis_DPH!$B$85:$B$171,B3890)&gt;0,D3890*1.2,"chyba"))</f>
        <v>0</v>
      </c>
      <c r="G3890" s="16" t="e">
        <f>_xlfn.XLOOKUP(Tabuľka9[[#This Row],[položka]],#REF!,#REF!)</f>
        <v>#REF!</v>
      </c>
      <c r="H3890">
        <v>5</v>
      </c>
      <c r="I3890" s="15">
        <f>Tabuľka9[[#This Row],[Aktuálna cena v RZ s DPH]]*Tabuľka9[[#This Row],[Priemerný odber za mesiac]]</f>
        <v>0</v>
      </c>
      <c r="J3890">
        <v>30</v>
      </c>
      <c r="K3890" s="17" t="e">
        <f>Tabuľka9[[#This Row],[Cena za MJ s DPH]]*Tabuľka9[[#This Row],[Predpokladaný odber počas 6 mesiacov]]</f>
        <v>#REF!</v>
      </c>
      <c r="L3890" s="1">
        <v>35679565</v>
      </c>
      <c r="M3890" t="e">
        <f>_xlfn.XLOOKUP(Tabuľka9[[#This Row],[IČO]],#REF!,#REF!)</f>
        <v>#REF!</v>
      </c>
      <c r="N3890" t="e">
        <f>_xlfn.XLOOKUP(Tabuľka9[[#This Row],[IČO]],#REF!,#REF!)</f>
        <v>#REF!</v>
      </c>
    </row>
    <row r="3891" spans="1:14" hidden="1" x14ac:dyDescent="0.35">
      <c r="A3891" t="s">
        <v>125</v>
      </c>
      <c r="B3891" t="s">
        <v>169</v>
      </c>
      <c r="C3891" t="s">
        <v>13</v>
      </c>
      <c r="E3891" s="10">
        <f>IF(COUNTIF(cis_DPH!$B$2:$B$84,B3891)&gt;0,D3891*1.1,IF(COUNTIF(cis_DPH!$B$85:$B$171,B3891)&gt;0,D3891*1.2,"chyba"))</f>
        <v>0</v>
      </c>
      <c r="G3891" s="16" t="e">
        <f>_xlfn.XLOOKUP(Tabuľka9[[#This Row],[položka]],#REF!,#REF!)</f>
        <v>#REF!</v>
      </c>
      <c r="I3891" s="15">
        <f>Tabuľka9[[#This Row],[Aktuálna cena v RZ s DPH]]*Tabuľka9[[#This Row],[Priemerný odber za mesiac]]</f>
        <v>0</v>
      </c>
      <c r="K3891" s="17" t="e">
        <f>Tabuľka9[[#This Row],[Cena za MJ s DPH]]*Tabuľka9[[#This Row],[Predpokladaný odber počas 6 mesiacov]]</f>
        <v>#REF!</v>
      </c>
      <c r="L3891" s="1">
        <v>35679565</v>
      </c>
      <c r="M3891" t="e">
        <f>_xlfn.XLOOKUP(Tabuľka9[[#This Row],[IČO]],#REF!,#REF!)</f>
        <v>#REF!</v>
      </c>
      <c r="N3891" t="e">
        <f>_xlfn.XLOOKUP(Tabuľka9[[#This Row],[IČO]],#REF!,#REF!)</f>
        <v>#REF!</v>
      </c>
    </row>
    <row r="3892" spans="1:14" hidden="1" x14ac:dyDescent="0.35">
      <c r="A3892" t="s">
        <v>125</v>
      </c>
      <c r="B3892" t="s">
        <v>170</v>
      </c>
      <c r="C3892" t="s">
        <v>13</v>
      </c>
      <c r="E3892" s="10">
        <f>IF(COUNTIF(cis_DPH!$B$2:$B$84,B3892)&gt;0,D3892*1.1,IF(COUNTIF(cis_DPH!$B$85:$B$171,B3892)&gt;0,D3892*1.2,"chyba"))</f>
        <v>0</v>
      </c>
      <c r="G3892" s="16" t="e">
        <f>_xlfn.XLOOKUP(Tabuľka9[[#This Row],[položka]],#REF!,#REF!)</f>
        <v>#REF!</v>
      </c>
      <c r="I3892" s="15">
        <f>Tabuľka9[[#This Row],[Aktuálna cena v RZ s DPH]]*Tabuľka9[[#This Row],[Priemerný odber za mesiac]]</f>
        <v>0</v>
      </c>
      <c r="K3892" s="17" t="e">
        <f>Tabuľka9[[#This Row],[Cena za MJ s DPH]]*Tabuľka9[[#This Row],[Predpokladaný odber počas 6 mesiacov]]</f>
        <v>#REF!</v>
      </c>
      <c r="L3892" s="1">
        <v>35679565</v>
      </c>
      <c r="M3892" t="e">
        <f>_xlfn.XLOOKUP(Tabuľka9[[#This Row],[IČO]],#REF!,#REF!)</f>
        <v>#REF!</v>
      </c>
      <c r="N3892" t="e">
        <f>_xlfn.XLOOKUP(Tabuľka9[[#This Row],[IČO]],#REF!,#REF!)</f>
        <v>#REF!</v>
      </c>
    </row>
    <row r="3893" spans="1:14" hidden="1" x14ac:dyDescent="0.35">
      <c r="A3893" t="s">
        <v>125</v>
      </c>
      <c r="B3893" t="s">
        <v>171</v>
      </c>
      <c r="C3893" t="s">
        <v>13</v>
      </c>
      <c r="E3893" s="10">
        <f>IF(COUNTIF(cis_DPH!$B$2:$B$84,B3893)&gt;0,D3893*1.1,IF(COUNTIF(cis_DPH!$B$85:$B$171,B3893)&gt;0,D3893*1.2,"chyba"))</f>
        <v>0</v>
      </c>
      <c r="G3893" s="16" t="e">
        <f>_xlfn.XLOOKUP(Tabuľka9[[#This Row],[položka]],#REF!,#REF!)</f>
        <v>#REF!</v>
      </c>
      <c r="I3893" s="15">
        <f>Tabuľka9[[#This Row],[Aktuálna cena v RZ s DPH]]*Tabuľka9[[#This Row],[Priemerný odber za mesiac]]</f>
        <v>0</v>
      </c>
      <c r="K3893" s="17" t="e">
        <f>Tabuľka9[[#This Row],[Cena za MJ s DPH]]*Tabuľka9[[#This Row],[Predpokladaný odber počas 6 mesiacov]]</f>
        <v>#REF!</v>
      </c>
      <c r="L3893" s="1">
        <v>35679565</v>
      </c>
      <c r="M3893" t="e">
        <f>_xlfn.XLOOKUP(Tabuľka9[[#This Row],[IČO]],#REF!,#REF!)</f>
        <v>#REF!</v>
      </c>
      <c r="N3893" t="e">
        <f>_xlfn.XLOOKUP(Tabuľka9[[#This Row],[IČO]],#REF!,#REF!)</f>
        <v>#REF!</v>
      </c>
    </row>
    <row r="3894" spans="1:14" hidden="1" x14ac:dyDescent="0.35">
      <c r="A3894" t="s">
        <v>125</v>
      </c>
      <c r="B3894" t="s">
        <v>172</v>
      </c>
      <c r="C3894" t="s">
        <v>13</v>
      </c>
      <c r="E3894" s="10">
        <f>IF(COUNTIF(cis_DPH!$B$2:$B$84,B3894)&gt;0,D3894*1.1,IF(COUNTIF(cis_DPH!$B$85:$B$171,B3894)&gt;0,D3894*1.2,"chyba"))</f>
        <v>0</v>
      </c>
      <c r="G3894" s="16" t="e">
        <f>_xlfn.XLOOKUP(Tabuľka9[[#This Row],[položka]],#REF!,#REF!)</f>
        <v>#REF!</v>
      </c>
      <c r="I3894" s="15">
        <f>Tabuľka9[[#This Row],[Aktuálna cena v RZ s DPH]]*Tabuľka9[[#This Row],[Priemerný odber za mesiac]]</f>
        <v>0</v>
      </c>
      <c r="K3894" s="17" t="e">
        <f>Tabuľka9[[#This Row],[Cena za MJ s DPH]]*Tabuľka9[[#This Row],[Predpokladaný odber počas 6 mesiacov]]</f>
        <v>#REF!</v>
      </c>
      <c r="L3894" s="1">
        <v>35679565</v>
      </c>
      <c r="M3894" t="e">
        <f>_xlfn.XLOOKUP(Tabuľka9[[#This Row],[IČO]],#REF!,#REF!)</f>
        <v>#REF!</v>
      </c>
      <c r="N3894" t="e">
        <f>_xlfn.XLOOKUP(Tabuľka9[[#This Row],[IČO]],#REF!,#REF!)</f>
        <v>#REF!</v>
      </c>
    </row>
    <row r="3895" spans="1:14" hidden="1" x14ac:dyDescent="0.35">
      <c r="A3895" t="s">
        <v>125</v>
      </c>
      <c r="B3895" t="s">
        <v>173</v>
      </c>
      <c r="C3895" t="s">
        <v>13</v>
      </c>
      <c r="D3895" s="9">
        <v>3.93</v>
      </c>
      <c r="E3895" s="10">
        <f>IF(COUNTIF(cis_DPH!$B$2:$B$84,B3895)&gt;0,D3895*1.1,IF(COUNTIF(cis_DPH!$B$85:$B$171,B3895)&gt;0,D3895*1.2,"chyba"))</f>
        <v>4.7160000000000002</v>
      </c>
      <c r="G3895" s="16" t="e">
        <f>_xlfn.XLOOKUP(Tabuľka9[[#This Row],[položka]],#REF!,#REF!)</f>
        <v>#REF!</v>
      </c>
      <c r="H3895">
        <v>10</v>
      </c>
      <c r="I3895" s="15">
        <f>Tabuľka9[[#This Row],[Aktuálna cena v RZ s DPH]]*Tabuľka9[[#This Row],[Priemerný odber za mesiac]]</f>
        <v>47.160000000000004</v>
      </c>
      <c r="J3895">
        <v>50</v>
      </c>
      <c r="K3895" s="17" t="e">
        <f>Tabuľka9[[#This Row],[Cena za MJ s DPH]]*Tabuľka9[[#This Row],[Predpokladaný odber počas 6 mesiacov]]</f>
        <v>#REF!</v>
      </c>
      <c r="L3895" s="1">
        <v>35679565</v>
      </c>
      <c r="M3895" t="e">
        <f>_xlfn.XLOOKUP(Tabuľka9[[#This Row],[IČO]],#REF!,#REF!)</f>
        <v>#REF!</v>
      </c>
      <c r="N3895" t="e">
        <f>_xlfn.XLOOKUP(Tabuľka9[[#This Row],[IČO]],#REF!,#REF!)</f>
        <v>#REF!</v>
      </c>
    </row>
    <row r="3896" spans="1:14" hidden="1" x14ac:dyDescent="0.35">
      <c r="A3896" t="s">
        <v>125</v>
      </c>
      <c r="B3896" t="s">
        <v>174</v>
      </c>
      <c r="C3896" t="s">
        <v>13</v>
      </c>
      <c r="E3896" s="10">
        <f>IF(COUNTIF(cis_DPH!$B$2:$B$84,B3896)&gt;0,D3896*1.1,IF(COUNTIF(cis_DPH!$B$85:$B$171,B3896)&gt;0,D3896*1.2,"chyba"))</f>
        <v>0</v>
      </c>
      <c r="G3896" s="16" t="e">
        <f>_xlfn.XLOOKUP(Tabuľka9[[#This Row],[položka]],#REF!,#REF!)</f>
        <v>#REF!</v>
      </c>
      <c r="I3896" s="15">
        <f>Tabuľka9[[#This Row],[Aktuálna cena v RZ s DPH]]*Tabuľka9[[#This Row],[Priemerný odber za mesiac]]</f>
        <v>0</v>
      </c>
      <c r="K3896" s="17" t="e">
        <f>Tabuľka9[[#This Row],[Cena za MJ s DPH]]*Tabuľka9[[#This Row],[Predpokladaný odber počas 6 mesiacov]]</f>
        <v>#REF!</v>
      </c>
      <c r="L3896" s="1">
        <v>35679565</v>
      </c>
      <c r="M3896" t="e">
        <f>_xlfn.XLOOKUP(Tabuľka9[[#This Row],[IČO]],#REF!,#REF!)</f>
        <v>#REF!</v>
      </c>
      <c r="N3896" t="e">
        <f>_xlfn.XLOOKUP(Tabuľka9[[#This Row],[IČO]],#REF!,#REF!)</f>
        <v>#REF!</v>
      </c>
    </row>
    <row r="3897" spans="1:14" hidden="1" x14ac:dyDescent="0.35">
      <c r="A3897" t="s">
        <v>125</v>
      </c>
      <c r="B3897" t="s">
        <v>175</v>
      </c>
      <c r="C3897" t="s">
        <v>13</v>
      </c>
      <c r="E3897" s="10">
        <f>IF(COUNTIF(cis_DPH!$B$2:$B$84,B3897)&gt;0,D3897*1.1,IF(COUNTIF(cis_DPH!$B$85:$B$171,B3897)&gt;0,D3897*1.2,"chyba"))</f>
        <v>0</v>
      </c>
      <c r="G3897" s="16" t="e">
        <f>_xlfn.XLOOKUP(Tabuľka9[[#This Row],[položka]],#REF!,#REF!)</f>
        <v>#REF!</v>
      </c>
      <c r="I3897" s="15">
        <f>Tabuľka9[[#This Row],[Aktuálna cena v RZ s DPH]]*Tabuľka9[[#This Row],[Priemerný odber za mesiac]]</f>
        <v>0</v>
      </c>
      <c r="K3897" s="17" t="e">
        <f>Tabuľka9[[#This Row],[Cena za MJ s DPH]]*Tabuľka9[[#This Row],[Predpokladaný odber počas 6 mesiacov]]</f>
        <v>#REF!</v>
      </c>
      <c r="L3897" s="1">
        <v>35679565</v>
      </c>
      <c r="M3897" t="e">
        <f>_xlfn.XLOOKUP(Tabuľka9[[#This Row],[IČO]],#REF!,#REF!)</f>
        <v>#REF!</v>
      </c>
      <c r="N3897" t="e">
        <f>_xlfn.XLOOKUP(Tabuľka9[[#This Row],[IČO]],#REF!,#REF!)</f>
        <v>#REF!</v>
      </c>
    </row>
    <row r="3898" spans="1:14" hidden="1" x14ac:dyDescent="0.35">
      <c r="A3898" t="s">
        <v>125</v>
      </c>
      <c r="B3898" t="s">
        <v>176</v>
      </c>
      <c r="C3898" t="s">
        <v>13</v>
      </c>
      <c r="D3898" s="9">
        <v>3.68</v>
      </c>
      <c r="E3898" s="10">
        <f>IF(COUNTIF(cis_DPH!$B$2:$B$84,B3898)&gt;0,D3898*1.1,IF(COUNTIF(cis_DPH!$B$85:$B$171,B3898)&gt;0,D3898*1.2,"chyba"))</f>
        <v>4.4160000000000004</v>
      </c>
      <c r="G3898" s="16" t="e">
        <f>_xlfn.XLOOKUP(Tabuľka9[[#This Row],[položka]],#REF!,#REF!)</f>
        <v>#REF!</v>
      </c>
      <c r="H3898">
        <v>2</v>
      </c>
      <c r="I3898" s="15">
        <f>Tabuľka9[[#This Row],[Aktuálna cena v RZ s DPH]]*Tabuľka9[[#This Row],[Priemerný odber za mesiac]]</f>
        <v>8.8320000000000007</v>
      </c>
      <c r="K3898" s="17" t="e">
        <f>Tabuľka9[[#This Row],[Cena za MJ s DPH]]*Tabuľka9[[#This Row],[Predpokladaný odber počas 6 mesiacov]]</f>
        <v>#REF!</v>
      </c>
      <c r="L3898" s="1">
        <v>35679565</v>
      </c>
      <c r="M3898" t="e">
        <f>_xlfn.XLOOKUP(Tabuľka9[[#This Row],[IČO]],#REF!,#REF!)</f>
        <v>#REF!</v>
      </c>
      <c r="N3898" t="e">
        <f>_xlfn.XLOOKUP(Tabuľka9[[#This Row],[IČO]],#REF!,#REF!)</f>
        <v>#REF!</v>
      </c>
    </row>
    <row r="3899" spans="1:14" hidden="1" x14ac:dyDescent="0.35">
      <c r="A3899" t="s">
        <v>125</v>
      </c>
      <c r="B3899" t="s">
        <v>177</v>
      </c>
      <c r="C3899" t="s">
        <v>13</v>
      </c>
      <c r="E3899" s="10">
        <f>IF(COUNTIF(cis_DPH!$B$2:$B$84,B3899)&gt;0,D3899*1.1,IF(COUNTIF(cis_DPH!$B$85:$B$171,B3899)&gt;0,D3899*1.2,"chyba"))</f>
        <v>0</v>
      </c>
      <c r="G3899" s="16" t="e">
        <f>_xlfn.XLOOKUP(Tabuľka9[[#This Row],[položka]],#REF!,#REF!)</f>
        <v>#REF!</v>
      </c>
      <c r="I3899" s="15">
        <f>Tabuľka9[[#This Row],[Aktuálna cena v RZ s DPH]]*Tabuľka9[[#This Row],[Priemerný odber za mesiac]]</f>
        <v>0</v>
      </c>
      <c r="K3899" s="17" t="e">
        <f>Tabuľka9[[#This Row],[Cena za MJ s DPH]]*Tabuľka9[[#This Row],[Predpokladaný odber počas 6 mesiacov]]</f>
        <v>#REF!</v>
      </c>
      <c r="L3899" s="1">
        <v>35679565</v>
      </c>
      <c r="M3899" t="e">
        <f>_xlfn.XLOOKUP(Tabuľka9[[#This Row],[IČO]],#REF!,#REF!)</f>
        <v>#REF!</v>
      </c>
      <c r="N3899" t="e">
        <f>_xlfn.XLOOKUP(Tabuľka9[[#This Row],[IČO]],#REF!,#REF!)</f>
        <v>#REF!</v>
      </c>
    </row>
    <row r="3900" spans="1:14" hidden="1" x14ac:dyDescent="0.35">
      <c r="A3900" t="s">
        <v>125</v>
      </c>
      <c r="B3900" t="s">
        <v>178</v>
      </c>
      <c r="C3900" t="s">
        <v>13</v>
      </c>
      <c r="E3900" s="10">
        <f>IF(COUNTIF(cis_DPH!$B$2:$B$84,B3900)&gt;0,D3900*1.1,IF(COUNTIF(cis_DPH!$B$85:$B$171,B3900)&gt;0,D3900*1.2,"chyba"))</f>
        <v>0</v>
      </c>
      <c r="G3900" s="16" t="e">
        <f>_xlfn.XLOOKUP(Tabuľka9[[#This Row],[položka]],#REF!,#REF!)</f>
        <v>#REF!</v>
      </c>
      <c r="I3900" s="15">
        <f>Tabuľka9[[#This Row],[Aktuálna cena v RZ s DPH]]*Tabuľka9[[#This Row],[Priemerný odber za mesiac]]</f>
        <v>0</v>
      </c>
      <c r="K3900" s="17" t="e">
        <f>Tabuľka9[[#This Row],[Cena za MJ s DPH]]*Tabuľka9[[#This Row],[Predpokladaný odber počas 6 mesiacov]]</f>
        <v>#REF!</v>
      </c>
      <c r="L3900" s="1">
        <v>35679565</v>
      </c>
      <c r="M3900" t="e">
        <f>_xlfn.XLOOKUP(Tabuľka9[[#This Row],[IČO]],#REF!,#REF!)</f>
        <v>#REF!</v>
      </c>
      <c r="N3900" t="e">
        <f>_xlfn.XLOOKUP(Tabuľka9[[#This Row],[IČO]],#REF!,#REF!)</f>
        <v>#REF!</v>
      </c>
    </row>
    <row r="3901" spans="1:14" hidden="1" x14ac:dyDescent="0.35">
      <c r="A3901" t="s">
        <v>125</v>
      </c>
      <c r="B3901" t="s">
        <v>179</v>
      </c>
      <c r="C3901" t="s">
        <v>13</v>
      </c>
      <c r="E3901" s="10">
        <f>IF(COUNTIF(cis_DPH!$B$2:$B$84,B3901)&gt;0,D3901*1.1,IF(COUNTIF(cis_DPH!$B$85:$B$171,B3901)&gt;0,D3901*1.2,"chyba"))</f>
        <v>0</v>
      </c>
      <c r="G3901" s="16" t="e">
        <f>_xlfn.XLOOKUP(Tabuľka9[[#This Row],[položka]],#REF!,#REF!)</f>
        <v>#REF!</v>
      </c>
      <c r="I3901" s="15">
        <f>Tabuľka9[[#This Row],[Aktuálna cena v RZ s DPH]]*Tabuľka9[[#This Row],[Priemerný odber za mesiac]]</f>
        <v>0</v>
      </c>
      <c r="K3901" s="17" t="e">
        <f>Tabuľka9[[#This Row],[Cena za MJ s DPH]]*Tabuľka9[[#This Row],[Predpokladaný odber počas 6 mesiacov]]</f>
        <v>#REF!</v>
      </c>
      <c r="L3901" s="1">
        <v>35679565</v>
      </c>
      <c r="M3901" t="e">
        <f>_xlfn.XLOOKUP(Tabuľka9[[#This Row],[IČO]],#REF!,#REF!)</f>
        <v>#REF!</v>
      </c>
      <c r="N3901" t="e">
        <f>_xlfn.XLOOKUP(Tabuľka9[[#This Row],[IČO]],#REF!,#REF!)</f>
        <v>#REF!</v>
      </c>
    </row>
    <row r="3902" spans="1:14" hidden="1" x14ac:dyDescent="0.35">
      <c r="A3902" t="s">
        <v>125</v>
      </c>
      <c r="B3902" t="s">
        <v>180</v>
      </c>
      <c r="C3902" t="s">
        <v>13</v>
      </c>
      <c r="E3902" s="10">
        <f>IF(COUNTIF(cis_DPH!$B$2:$B$84,B3902)&gt;0,D3902*1.1,IF(COUNTIF(cis_DPH!$B$85:$B$171,B3902)&gt;0,D3902*1.2,"chyba"))</f>
        <v>0</v>
      </c>
      <c r="G3902" s="16" t="e">
        <f>_xlfn.XLOOKUP(Tabuľka9[[#This Row],[položka]],#REF!,#REF!)</f>
        <v>#REF!</v>
      </c>
      <c r="I3902" s="15">
        <f>Tabuľka9[[#This Row],[Aktuálna cena v RZ s DPH]]*Tabuľka9[[#This Row],[Priemerný odber za mesiac]]</f>
        <v>0</v>
      </c>
      <c r="K3902" s="17" t="e">
        <f>Tabuľka9[[#This Row],[Cena za MJ s DPH]]*Tabuľka9[[#This Row],[Predpokladaný odber počas 6 mesiacov]]</f>
        <v>#REF!</v>
      </c>
      <c r="L3902" s="1">
        <v>35679565</v>
      </c>
      <c r="M3902" t="e">
        <f>_xlfn.XLOOKUP(Tabuľka9[[#This Row],[IČO]],#REF!,#REF!)</f>
        <v>#REF!</v>
      </c>
      <c r="N3902" t="e">
        <f>_xlfn.XLOOKUP(Tabuľka9[[#This Row],[IČO]],#REF!,#REF!)</f>
        <v>#REF!</v>
      </c>
    </row>
    <row r="3903" spans="1:14" hidden="1" x14ac:dyDescent="0.35">
      <c r="A3903" t="s">
        <v>125</v>
      </c>
      <c r="B3903" t="s">
        <v>181</v>
      </c>
      <c r="C3903" t="s">
        <v>13</v>
      </c>
      <c r="E3903" s="10">
        <f>IF(COUNTIF(cis_DPH!$B$2:$B$84,B3903)&gt;0,D3903*1.1,IF(COUNTIF(cis_DPH!$B$85:$B$171,B3903)&gt;0,D3903*1.2,"chyba"))</f>
        <v>0</v>
      </c>
      <c r="G3903" s="16" t="e">
        <f>_xlfn.XLOOKUP(Tabuľka9[[#This Row],[položka]],#REF!,#REF!)</f>
        <v>#REF!</v>
      </c>
      <c r="I3903" s="15">
        <f>Tabuľka9[[#This Row],[Aktuálna cena v RZ s DPH]]*Tabuľka9[[#This Row],[Priemerný odber za mesiac]]</f>
        <v>0</v>
      </c>
      <c r="K3903" s="17" t="e">
        <f>Tabuľka9[[#This Row],[Cena za MJ s DPH]]*Tabuľka9[[#This Row],[Predpokladaný odber počas 6 mesiacov]]</f>
        <v>#REF!</v>
      </c>
      <c r="L3903" s="1">
        <v>35679565</v>
      </c>
      <c r="M3903" t="e">
        <f>_xlfn.XLOOKUP(Tabuľka9[[#This Row],[IČO]],#REF!,#REF!)</f>
        <v>#REF!</v>
      </c>
      <c r="N3903" t="e">
        <f>_xlfn.XLOOKUP(Tabuľka9[[#This Row],[IČO]],#REF!,#REF!)</f>
        <v>#REF!</v>
      </c>
    </row>
    <row r="3904" spans="1:14" hidden="1" x14ac:dyDescent="0.35">
      <c r="A3904" t="s">
        <v>125</v>
      </c>
      <c r="B3904" t="s">
        <v>182</v>
      </c>
      <c r="C3904" t="s">
        <v>13</v>
      </c>
      <c r="E3904" s="10">
        <f>IF(COUNTIF(cis_DPH!$B$2:$B$84,B3904)&gt;0,D3904*1.1,IF(COUNTIF(cis_DPH!$B$85:$B$171,B3904)&gt;0,D3904*1.2,"chyba"))</f>
        <v>0</v>
      </c>
      <c r="G3904" s="16" t="e">
        <f>_xlfn.XLOOKUP(Tabuľka9[[#This Row],[položka]],#REF!,#REF!)</f>
        <v>#REF!</v>
      </c>
      <c r="I3904" s="15">
        <f>Tabuľka9[[#This Row],[Aktuálna cena v RZ s DPH]]*Tabuľka9[[#This Row],[Priemerný odber za mesiac]]</f>
        <v>0</v>
      </c>
      <c r="K3904" s="17" t="e">
        <f>Tabuľka9[[#This Row],[Cena za MJ s DPH]]*Tabuľka9[[#This Row],[Predpokladaný odber počas 6 mesiacov]]</f>
        <v>#REF!</v>
      </c>
      <c r="L3904" s="1">
        <v>35679565</v>
      </c>
      <c r="M3904" t="e">
        <f>_xlfn.XLOOKUP(Tabuľka9[[#This Row],[IČO]],#REF!,#REF!)</f>
        <v>#REF!</v>
      </c>
      <c r="N3904" t="e">
        <f>_xlfn.XLOOKUP(Tabuľka9[[#This Row],[IČO]],#REF!,#REF!)</f>
        <v>#REF!</v>
      </c>
    </row>
    <row r="3905" spans="1:14" hidden="1" x14ac:dyDescent="0.35">
      <c r="A3905" t="s">
        <v>125</v>
      </c>
      <c r="B3905" t="s">
        <v>183</v>
      </c>
      <c r="C3905" t="s">
        <v>13</v>
      </c>
      <c r="E3905" s="10">
        <f>IF(COUNTIF(cis_DPH!$B$2:$B$84,B3905)&gt;0,D3905*1.1,IF(COUNTIF(cis_DPH!$B$85:$B$171,B3905)&gt;0,D3905*1.2,"chyba"))</f>
        <v>0</v>
      </c>
      <c r="G3905" s="16" t="e">
        <f>_xlfn.XLOOKUP(Tabuľka9[[#This Row],[položka]],#REF!,#REF!)</f>
        <v>#REF!</v>
      </c>
      <c r="I3905" s="15">
        <f>Tabuľka9[[#This Row],[Aktuálna cena v RZ s DPH]]*Tabuľka9[[#This Row],[Priemerný odber za mesiac]]</f>
        <v>0</v>
      </c>
      <c r="K3905" s="17" t="e">
        <f>Tabuľka9[[#This Row],[Cena za MJ s DPH]]*Tabuľka9[[#This Row],[Predpokladaný odber počas 6 mesiacov]]</f>
        <v>#REF!</v>
      </c>
      <c r="L3905" s="1">
        <v>35679565</v>
      </c>
      <c r="M3905" t="e">
        <f>_xlfn.XLOOKUP(Tabuľka9[[#This Row],[IČO]],#REF!,#REF!)</f>
        <v>#REF!</v>
      </c>
      <c r="N3905" t="e">
        <f>_xlfn.XLOOKUP(Tabuľka9[[#This Row],[IČO]],#REF!,#REF!)</f>
        <v>#REF!</v>
      </c>
    </row>
    <row r="3906" spans="1:14" hidden="1" x14ac:dyDescent="0.35">
      <c r="A3906" t="s">
        <v>125</v>
      </c>
      <c r="B3906" t="s">
        <v>184</v>
      </c>
      <c r="C3906" t="s">
        <v>13</v>
      </c>
      <c r="E3906" s="10">
        <f>IF(COUNTIF(cis_DPH!$B$2:$B$84,B3906)&gt;0,D3906*1.1,IF(COUNTIF(cis_DPH!$B$85:$B$171,B3906)&gt;0,D3906*1.2,"chyba"))</f>
        <v>0</v>
      </c>
      <c r="G3906" s="16" t="e">
        <f>_xlfn.XLOOKUP(Tabuľka9[[#This Row],[položka]],#REF!,#REF!)</f>
        <v>#REF!</v>
      </c>
      <c r="I3906" s="15">
        <f>Tabuľka9[[#This Row],[Aktuálna cena v RZ s DPH]]*Tabuľka9[[#This Row],[Priemerný odber za mesiac]]</f>
        <v>0</v>
      </c>
      <c r="K3906" s="17" t="e">
        <f>Tabuľka9[[#This Row],[Cena za MJ s DPH]]*Tabuľka9[[#This Row],[Predpokladaný odber počas 6 mesiacov]]</f>
        <v>#REF!</v>
      </c>
      <c r="L3906" s="1">
        <v>35679565</v>
      </c>
      <c r="M3906" t="e">
        <f>_xlfn.XLOOKUP(Tabuľka9[[#This Row],[IČO]],#REF!,#REF!)</f>
        <v>#REF!</v>
      </c>
      <c r="N3906" t="e">
        <f>_xlfn.XLOOKUP(Tabuľka9[[#This Row],[IČO]],#REF!,#REF!)</f>
        <v>#REF!</v>
      </c>
    </row>
    <row r="3907" spans="1:14" hidden="1" x14ac:dyDescent="0.35">
      <c r="A3907" t="s">
        <v>125</v>
      </c>
      <c r="B3907" t="s">
        <v>185</v>
      </c>
      <c r="C3907" t="s">
        <v>13</v>
      </c>
      <c r="E3907" s="10">
        <f>IF(COUNTIF(cis_DPH!$B$2:$B$84,B3907)&gt;0,D3907*1.1,IF(COUNTIF(cis_DPH!$B$85:$B$171,B3907)&gt;0,D3907*1.2,"chyba"))</f>
        <v>0</v>
      </c>
      <c r="G3907" s="16" t="e">
        <f>_xlfn.XLOOKUP(Tabuľka9[[#This Row],[položka]],#REF!,#REF!)</f>
        <v>#REF!</v>
      </c>
      <c r="I3907" s="15">
        <f>Tabuľka9[[#This Row],[Aktuálna cena v RZ s DPH]]*Tabuľka9[[#This Row],[Priemerný odber za mesiac]]</f>
        <v>0</v>
      </c>
      <c r="K3907" s="17" t="e">
        <f>Tabuľka9[[#This Row],[Cena za MJ s DPH]]*Tabuľka9[[#This Row],[Predpokladaný odber počas 6 mesiacov]]</f>
        <v>#REF!</v>
      </c>
      <c r="L3907" s="1">
        <v>35679565</v>
      </c>
      <c r="M3907" t="e">
        <f>_xlfn.XLOOKUP(Tabuľka9[[#This Row],[IČO]],#REF!,#REF!)</f>
        <v>#REF!</v>
      </c>
      <c r="N3907" t="e">
        <f>_xlfn.XLOOKUP(Tabuľka9[[#This Row],[IČO]],#REF!,#REF!)</f>
        <v>#REF!</v>
      </c>
    </row>
    <row r="3908" spans="1:14" hidden="1" x14ac:dyDescent="0.35">
      <c r="A3908" t="s">
        <v>125</v>
      </c>
      <c r="B3908" t="s">
        <v>186</v>
      </c>
      <c r="C3908" t="s">
        <v>13</v>
      </c>
      <c r="E3908" s="10">
        <f>IF(COUNTIF(cis_DPH!$B$2:$B$84,B3908)&gt;0,D3908*1.1,IF(COUNTIF(cis_DPH!$B$85:$B$171,B3908)&gt;0,D3908*1.2,"chyba"))</f>
        <v>0</v>
      </c>
      <c r="G3908" s="16" t="e">
        <f>_xlfn.XLOOKUP(Tabuľka9[[#This Row],[položka]],#REF!,#REF!)</f>
        <v>#REF!</v>
      </c>
      <c r="I3908" s="15">
        <f>Tabuľka9[[#This Row],[Aktuálna cena v RZ s DPH]]*Tabuľka9[[#This Row],[Priemerný odber za mesiac]]</f>
        <v>0</v>
      </c>
      <c r="K3908" s="17" t="e">
        <f>Tabuľka9[[#This Row],[Cena za MJ s DPH]]*Tabuľka9[[#This Row],[Predpokladaný odber počas 6 mesiacov]]</f>
        <v>#REF!</v>
      </c>
      <c r="L3908" s="1">
        <v>35679565</v>
      </c>
      <c r="M3908" t="e">
        <f>_xlfn.XLOOKUP(Tabuľka9[[#This Row],[IČO]],#REF!,#REF!)</f>
        <v>#REF!</v>
      </c>
      <c r="N3908" t="e">
        <f>_xlfn.XLOOKUP(Tabuľka9[[#This Row],[IČO]],#REF!,#REF!)</f>
        <v>#REF!</v>
      </c>
    </row>
    <row r="3909" spans="1:14" hidden="1" x14ac:dyDescent="0.35">
      <c r="A3909" t="s">
        <v>95</v>
      </c>
      <c r="B3909" t="s">
        <v>187</v>
      </c>
      <c r="C3909" t="s">
        <v>48</v>
      </c>
      <c r="E3909" s="10">
        <f>IF(COUNTIF(cis_DPH!$B$2:$B$84,B3909)&gt;0,D3909*1.1,IF(COUNTIF(cis_DPH!$B$85:$B$171,B3909)&gt;0,D3909*1.2,"chyba"))</f>
        <v>0</v>
      </c>
      <c r="G3909" s="16" t="e">
        <f>_xlfn.XLOOKUP(Tabuľka9[[#This Row],[položka]],#REF!,#REF!)</f>
        <v>#REF!</v>
      </c>
      <c r="I3909" s="15">
        <f>Tabuľka9[[#This Row],[Aktuálna cena v RZ s DPH]]*Tabuľka9[[#This Row],[Priemerný odber za mesiac]]</f>
        <v>0</v>
      </c>
      <c r="K3909" s="17" t="e">
        <f>Tabuľka9[[#This Row],[Cena za MJ s DPH]]*Tabuľka9[[#This Row],[Predpokladaný odber počas 6 mesiacov]]</f>
        <v>#REF!</v>
      </c>
      <c r="L3909" s="1">
        <v>35679565</v>
      </c>
      <c r="M3909" t="e">
        <f>_xlfn.XLOOKUP(Tabuľka9[[#This Row],[IČO]],#REF!,#REF!)</f>
        <v>#REF!</v>
      </c>
      <c r="N3909" t="e">
        <f>_xlfn.XLOOKUP(Tabuľka9[[#This Row],[IČO]],#REF!,#REF!)</f>
        <v>#REF!</v>
      </c>
    </row>
    <row r="3910" spans="1:14" hidden="1" x14ac:dyDescent="0.35">
      <c r="A3910" t="s">
        <v>95</v>
      </c>
      <c r="B3910" t="s">
        <v>188</v>
      </c>
      <c r="C3910" t="s">
        <v>13</v>
      </c>
      <c r="E3910" s="10">
        <f>IF(COUNTIF(cis_DPH!$B$2:$B$84,B3910)&gt;0,D3910*1.1,IF(COUNTIF(cis_DPH!$B$85:$B$171,B3910)&gt;0,D3910*1.2,"chyba"))</f>
        <v>0</v>
      </c>
      <c r="G3910" s="16" t="e">
        <f>_xlfn.XLOOKUP(Tabuľka9[[#This Row],[položka]],#REF!,#REF!)</f>
        <v>#REF!</v>
      </c>
      <c r="I3910" s="15">
        <f>Tabuľka9[[#This Row],[Aktuálna cena v RZ s DPH]]*Tabuľka9[[#This Row],[Priemerný odber za mesiac]]</f>
        <v>0</v>
      </c>
      <c r="K3910" s="17" t="e">
        <f>Tabuľka9[[#This Row],[Cena za MJ s DPH]]*Tabuľka9[[#This Row],[Predpokladaný odber počas 6 mesiacov]]</f>
        <v>#REF!</v>
      </c>
      <c r="L3910" s="1">
        <v>35679565</v>
      </c>
      <c r="M3910" t="e">
        <f>_xlfn.XLOOKUP(Tabuľka9[[#This Row],[IČO]],#REF!,#REF!)</f>
        <v>#REF!</v>
      </c>
      <c r="N3910" t="e">
        <f>_xlfn.XLOOKUP(Tabuľka9[[#This Row],[IČO]],#REF!,#REF!)</f>
        <v>#REF!</v>
      </c>
    </row>
    <row r="3911" spans="1:14" hidden="1" x14ac:dyDescent="0.35">
      <c r="A3911" t="s">
        <v>95</v>
      </c>
      <c r="B3911" t="s">
        <v>189</v>
      </c>
      <c r="C3911" t="s">
        <v>13</v>
      </c>
      <c r="E3911" s="10">
        <f>IF(COUNTIF(cis_DPH!$B$2:$B$84,B3911)&gt;0,D3911*1.1,IF(COUNTIF(cis_DPH!$B$85:$B$171,B3911)&gt;0,D3911*1.2,"chyba"))</f>
        <v>0</v>
      </c>
      <c r="G3911" s="16" t="e">
        <f>_xlfn.XLOOKUP(Tabuľka9[[#This Row],[položka]],#REF!,#REF!)</f>
        <v>#REF!</v>
      </c>
      <c r="I3911" s="15">
        <f>Tabuľka9[[#This Row],[Aktuálna cena v RZ s DPH]]*Tabuľka9[[#This Row],[Priemerný odber za mesiac]]</f>
        <v>0</v>
      </c>
      <c r="K3911" s="17" t="e">
        <f>Tabuľka9[[#This Row],[Cena za MJ s DPH]]*Tabuľka9[[#This Row],[Predpokladaný odber počas 6 mesiacov]]</f>
        <v>#REF!</v>
      </c>
      <c r="L3911" s="1">
        <v>35679565</v>
      </c>
      <c r="M3911" t="e">
        <f>_xlfn.XLOOKUP(Tabuľka9[[#This Row],[IČO]],#REF!,#REF!)</f>
        <v>#REF!</v>
      </c>
      <c r="N3911" t="e">
        <f>_xlfn.XLOOKUP(Tabuľka9[[#This Row],[IČO]],#REF!,#REF!)</f>
        <v>#REF!</v>
      </c>
    </row>
    <row r="3912" spans="1:14" hidden="1" x14ac:dyDescent="0.35">
      <c r="A3912" t="s">
        <v>10</v>
      </c>
      <c r="B3912" t="s">
        <v>11</v>
      </c>
      <c r="C3912" t="s">
        <v>13</v>
      </c>
      <c r="E3912" s="10">
        <f>IF(COUNTIF(cis_DPH!$B$2:$B$84,B3912)&gt;0,D3912*1.1,IF(COUNTIF(cis_DPH!$B$85:$B$171,B3912)&gt;0,D3912*1.2,"chyba"))</f>
        <v>0</v>
      </c>
      <c r="G3912" s="16" t="e">
        <f>_xlfn.XLOOKUP(Tabuľka9[[#This Row],[položka]],#REF!,#REF!)</f>
        <v>#REF!</v>
      </c>
      <c r="I3912" s="15">
        <f>Tabuľka9[[#This Row],[Aktuálna cena v RZ s DPH]]*Tabuľka9[[#This Row],[Priemerný odber za mesiac]]</f>
        <v>0</v>
      </c>
      <c r="K3912" s="17" t="e">
        <f>Tabuľka9[[#This Row],[Cena za MJ s DPH]]*Tabuľka9[[#This Row],[Predpokladaný odber počas 6 mesiacov]]</f>
        <v>#REF!</v>
      </c>
      <c r="L3912" s="1">
        <v>648124</v>
      </c>
      <c r="M3912" t="e">
        <f>_xlfn.XLOOKUP(Tabuľka9[[#This Row],[IČO]],#REF!,#REF!)</f>
        <v>#REF!</v>
      </c>
      <c r="N3912" t="e">
        <f>_xlfn.XLOOKUP(Tabuľka9[[#This Row],[IČO]],#REF!,#REF!)</f>
        <v>#REF!</v>
      </c>
    </row>
    <row r="3913" spans="1:14" hidden="1" x14ac:dyDescent="0.35">
      <c r="A3913" t="s">
        <v>10</v>
      </c>
      <c r="B3913" t="s">
        <v>12</v>
      </c>
      <c r="C3913" t="s">
        <v>13</v>
      </c>
      <c r="E3913" s="10">
        <f>IF(COUNTIF(cis_DPH!$B$2:$B$84,B3913)&gt;0,D3913*1.1,IF(COUNTIF(cis_DPH!$B$85:$B$171,B3913)&gt;0,D3913*1.2,"chyba"))</f>
        <v>0</v>
      </c>
      <c r="G3913" s="16" t="e">
        <f>_xlfn.XLOOKUP(Tabuľka9[[#This Row],[položka]],#REF!,#REF!)</f>
        <v>#REF!</v>
      </c>
      <c r="I3913" s="15">
        <f>Tabuľka9[[#This Row],[Aktuálna cena v RZ s DPH]]*Tabuľka9[[#This Row],[Priemerný odber za mesiac]]</f>
        <v>0</v>
      </c>
      <c r="K3913" s="17" t="e">
        <f>Tabuľka9[[#This Row],[Cena za MJ s DPH]]*Tabuľka9[[#This Row],[Predpokladaný odber počas 6 mesiacov]]</f>
        <v>#REF!</v>
      </c>
      <c r="L3913" s="1">
        <v>648124</v>
      </c>
      <c r="M3913" t="e">
        <f>_xlfn.XLOOKUP(Tabuľka9[[#This Row],[IČO]],#REF!,#REF!)</f>
        <v>#REF!</v>
      </c>
      <c r="N3913" t="e">
        <f>_xlfn.XLOOKUP(Tabuľka9[[#This Row],[IČO]],#REF!,#REF!)</f>
        <v>#REF!</v>
      </c>
    </row>
    <row r="3914" spans="1:14" hidden="1" x14ac:dyDescent="0.35">
      <c r="A3914" t="s">
        <v>10</v>
      </c>
      <c r="B3914" t="s">
        <v>14</v>
      </c>
      <c r="C3914" t="s">
        <v>13</v>
      </c>
      <c r="E3914" s="10">
        <f>IF(COUNTIF(cis_DPH!$B$2:$B$84,B3914)&gt;0,D3914*1.1,IF(COUNTIF(cis_DPH!$B$85:$B$171,B3914)&gt;0,D3914*1.2,"chyba"))</f>
        <v>0</v>
      </c>
      <c r="G3914" s="16" t="e">
        <f>_xlfn.XLOOKUP(Tabuľka9[[#This Row],[položka]],#REF!,#REF!)</f>
        <v>#REF!</v>
      </c>
      <c r="I3914" s="15">
        <f>Tabuľka9[[#This Row],[Aktuálna cena v RZ s DPH]]*Tabuľka9[[#This Row],[Priemerný odber za mesiac]]</f>
        <v>0</v>
      </c>
      <c r="K3914" s="17" t="e">
        <f>Tabuľka9[[#This Row],[Cena za MJ s DPH]]*Tabuľka9[[#This Row],[Predpokladaný odber počas 6 mesiacov]]</f>
        <v>#REF!</v>
      </c>
      <c r="L3914" s="1">
        <v>648124</v>
      </c>
      <c r="M3914" t="e">
        <f>_xlfn.XLOOKUP(Tabuľka9[[#This Row],[IČO]],#REF!,#REF!)</f>
        <v>#REF!</v>
      </c>
      <c r="N3914" t="e">
        <f>_xlfn.XLOOKUP(Tabuľka9[[#This Row],[IČO]],#REF!,#REF!)</f>
        <v>#REF!</v>
      </c>
    </row>
    <row r="3915" spans="1:14" hidden="1" x14ac:dyDescent="0.35">
      <c r="A3915" t="s">
        <v>10</v>
      </c>
      <c r="B3915" t="s">
        <v>15</v>
      </c>
      <c r="C3915" t="s">
        <v>13</v>
      </c>
      <c r="D3915" s="9">
        <v>0.49</v>
      </c>
      <c r="E3915" s="10">
        <f>IF(COUNTIF(cis_DPH!$B$2:$B$84,B3915)&gt;0,D3915*1.1,IF(COUNTIF(cis_DPH!$B$85:$B$171,B3915)&gt;0,D3915*1.2,"chyba"))</f>
        <v>0.53900000000000003</v>
      </c>
      <c r="G3915" s="16" t="e">
        <f>_xlfn.XLOOKUP(Tabuľka9[[#This Row],[položka]],#REF!,#REF!)</f>
        <v>#REF!</v>
      </c>
      <c r="H3915">
        <v>80</v>
      </c>
      <c r="I3915" s="15">
        <f>Tabuľka9[[#This Row],[Aktuálna cena v RZ s DPH]]*Tabuľka9[[#This Row],[Priemerný odber za mesiac]]</f>
        <v>43.120000000000005</v>
      </c>
      <c r="J3915">
        <v>480</v>
      </c>
      <c r="K3915" s="17" t="e">
        <f>Tabuľka9[[#This Row],[Cena za MJ s DPH]]*Tabuľka9[[#This Row],[Predpokladaný odber počas 6 mesiacov]]</f>
        <v>#REF!</v>
      </c>
      <c r="L3915" s="1">
        <v>648124</v>
      </c>
      <c r="M3915" t="e">
        <f>_xlfn.XLOOKUP(Tabuľka9[[#This Row],[IČO]],#REF!,#REF!)</f>
        <v>#REF!</v>
      </c>
      <c r="N3915" t="e">
        <f>_xlfn.XLOOKUP(Tabuľka9[[#This Row],[IČO]],#REF!,#REF!)</f>
        <v>#REF!</v>
      </c>
    </row>
    <row r="3916" spans="1:14" hidden="1" x14ac:dyDescent="0.35">
      <c r="A3916" t="s">
        <v>10</v>
      </c>
      <c r="B3916" t="s">
        <v>16</v>
      </c>
      <c r="C3916" t="s">
        <v>13</v>
      </c>
      <c r="E3916" s="10">
        <f>IF(COUNTIF(cis_DPH!$B$2:$B$84,B3916)&gt;0,D3916*1.1,IF(COUNTIF(cis_DPH!$B$85:$B$171,B3916)&gt;0,D3916*1.2,"chyba"))</f>
        <v>0</v>
      </c>
      <c r="G3916" s="16" t="e">
        <f>_xlfn.XLOOKUP(Tabuľka9[[#This Row],[položka]],#REF!,#REF!)</f>
        <v>#REF!</v>
      </c>
      <c r="I3916" s="15">
        <f>Tabuľka9[[#This Row],[Aktuálna cena v RZ s DPH]]*Tabuľka9[[#This Row],[Priemerný odber za mesiac]]</f>
        <v>0</v>
      </c>
      <c r="K3916" s="17" t="e">
        <f>Tabuľka9[[#This Row],[Cena za MJ s DPH]]*Tabuľka9[[#This Row],[Predpokladaný odber počas 6 mesiacov]]</f>
        <v>#REF!</v>
      </c>
      <c r="L3916" s="1">
        <v>648124</v>
      </c>
      <c r="M3916" t="e">
        <f>_xlfn.XLOOKUP(Tabuľka9[[#This Row],[IČO]],#REF!,#REF!)</f>
        <v>#REF!</v>
      </c>
      <c r="N3916" t="e">
        <f>_xlfn.XLOOKUP(Tabuľka9[[#This Row],[IČO]],#REF!,#REF!)</f>
        <v>#REF!</v>
      </c>
    </row>
    <row r="3917" spans="1:14" hidden="1" x14ac:dyDescent="0.35">
      <c r="A3917" t="s">
        <v>10</v>
      </c>
      <c r="B3917" t="s">
        <v>17</v>
      </c>
      <c r="C3917" t="s">
        <v>13</v>
      </c>
      <c r="E3917" s="10">
        <f>IF(COUNTIF(cis_DPH!$B$2:$B$84,B3917)&gt;0,D3917*1.1,IF(COUNTIF(cis_DPH!$B$85:$B$171,B3917)&gt;0,D3917*1.2,"chyba"))</f>
        <v>0</v>
      </c>
      <c r="G3917" s="16" t="e">
        <f>_xlfn.XLOOKUP(Tabuľka9[[#This Row],[položka]],#REF!,#REF!)</f>
        <v>#REF!</v>
      </c>
      <c r="I3917" s="15">
        <f>Tabuľka9[[#This Row],[Aktuálna cena v RZ s DPH]]*Tabuľka9[[#This Row],[Priemerný odber za mesiac]]</f>
        <v>0</v>
      </c>
      <c r="K3917" s="17" t="e">
        <f>Tabuľka9[[#This Row],[Cena za MJ s DPH]]*Tabuľka9[[#This Row],[Predpokladaný odber počas 6 mesiacov]]</f>
        <v>#REF!</v>
      </c>
      <c r="L3917" s="1">
        <v>648124</v>
      </c>
      <c r="M3917" t="e">
        <f>_xlfn.XLOOKUP(Tabuľka9[[#This Row],[IČO]],#REF!,#REF!)</f>
        <v>#REF!</v>
      </c>
      <c r="N3917" t="e">
        <f>_xlfn.XLOOKUP(Tabuľka9[[#This Row],[IČO]],#REF!,#REF!)</f>
        <v>#REF!</v>
      </c>
    </row>
    <row r="3918" spans="1:14" hidden="1" x14ac:dyDescent="0.35">
      <c r="A3918" t="s">
        <v>10</v>
      </c>
      <c r="B3918" t="s">
        <v>18</v>
      </c>
      <c r="C3918" t="s">
        <v>19</v>
      </c>
      <c r="E3918" s="10">
        <f>IF(COUNTIF(cis_DPH!$B$2:$B$84,B3918)&gt;0,D3918*1.1,IF(COUNTIF(cis_DPH!$B$85:$B$171,B3918)&gt;0,D3918*1.2,"chyba"))</f>
        <v>0</v>
      </c>
      <c r="G3918" s="16" t="e">
        <f>_xlfn.XLOOKUP(Tabuľka9[[#This Row],[položka]],#REF!,#REF!)</f>
        <v>#REF!</v>
      </c>
      <c r="I3918" s="15">
        <f>Tabuľka9[[#This Row],[Aktuálna cena v RZ s DPH]]*Tabuľka9[[#This Row],[Priemerný odber za mesiac]]</f>
        <v>0</v>
      </c>
      <c r="K3918" s="17" t="e">
        <f>Tabuľka9[[#This Row],[Cena za MJ s DPH]]*Tabuľka9[[#This Row],[Predpokladaný odber počas 6 mesiacov]]</f>
        <v>#REF!</v>
      </c>
      <c r="L3918" s="1">
        <v>648124</v>
      </c>
      <c r="M3918" t="e">
        <f>_xlfn.XLOOKUP(Tabuľka9[[#This Row],[IČO]],#REF!,#REF!)</f>
        <v>#REF!</v>
      </c>
      <c r="N3918" t="e">
        <f>_xlfn.XLOOKUP(Tabuľka9[[#This Row],[IČO]],#REF!,#REF!)</f>
        <v>#REF!</v>
      </c>
    </row>
    <row r="3919" spans="1:14" hidden="1" x14ac:dyDescent="0.35">
      <c r="A3919" t="s">
        <v>10</v>
      </c>
      <c r="B3919" t="s">
        <v>20</v>
      </c>
      <c r="C3919" t="s">
        <v>13</v>
      </c>
      <c r="D3919" s="9">
        <v>3.91</v>
      </c>
      <c r="E3919" s="10">
        <f>IF(COUNTIF(cis_DPH!$B$2:$B$84,B3919)&gt;0,D3919*1.1,IF(COUNTIF(cis_DPH!$B$85:$B$171,B3919)&gt;0,D3919*1.2,"chyba"))</f>
        <v>4.3010000000000002</v>
      </c>
      <c r="G3919" s="16" t="e">
        <f>_xlfn.XLOOKUP(Tabuľka9[[#This Row],[položka]],#REF!,#REF!)</f>
        <v>#REF!</v>
      </c>
      <c r="H3919">
        <v>20</v>
      </c>
      <c r="I3919" s="15">
        <f>Tabuľka9[[#This Row],[Aktuálna cena v RZ s DPH]]*Tabuľka9[[#This Row],[Priemerný odber za mesiac]]</f>
        <v>86.02000000000001</v>
      </c>
      <c r="J3919">
        <v>120</v>
      </c>
      <c r="K3919" s="17" t="e">
        <f>Tabuľka9[[#This Row],[Cena za MJ s DPH]]*Tabuľka9[[#This Row],[Predpokladaný odber počas 6 mesiacov]]</f>
        <v>#REF!</v>
      </c>
      <c r="L3919" s="1">
        <v>648124</v>
      </c>
      <c r="M3919" t="e">
        <f>_xlfn.XLOOKUP(Tabuľka9[[#This Row],[IČO]],#REF!,#REF!)</f>
        <v>#REF!</v>
      </c>
      <c r="N3919" t="e">
        <f>_xlfn.XLOOKUP(Tabuľka9[[#This Row],[IČO]],#REF!,#REF!)</f>
        <v>#REF!</v>
      </c>
    </row>
    <row r="3920" spans="1:14" hidden="1" x14ac:dyDescent="0.35">
      <c r="A3920" t="s">
        <v>10</v>
      </c>
      <c r="B3920" t="s">
        <v>21</v>
      </c>
      <c r="C3920" t="s">
        <v>13</v>
      </c>
      <c r="E3920" s="10">
        <f>IF(COUNTIF(cis_DPH!$B$2:$B$84,B3920)&gt;0,D3920*1.1,IF(COUNTIF(cis_DPH!$B$85:$B$171,B3920)&gt;0,D3920*1.2,"chyba"))</f>
        <v>0</v>
      </c>
      <c r="G3920" s="16" t="e">
        <f>_xlfn.XLOOKUP(Tabuľka9[[#This Row],[položka]],#REF!,#REF!)</f>
        <v>#REF!</v>
      </c>
      <c r="I3920" s="15">
        <f>Tabuľka9[[#This Row],[Aktuálna cena v RZ s DPH]]*Tabuľka9[[#This Row],[Priemerný odber za mesiac]]</f>
        <v>0</v>
      </c>
      <c r="K3920" s="17" t="e">
        <f>Tabuľka9[[#This Row],[Cena za MJ s DPH]]*Tabuľka9[[#This Row],[Predpokladaný odber počas 6 mesiacov]]</f>
        <v>#REF!</v>
      </c>
      <c r="L3920" s="1">
        <v>648124</v>
      </c>
      <c r="M3920" t="e">
        <f>_xlfn.XLOOKUP(Tabuľka9[[#This Row],[IČO]],#REF!,#REF!)</f>
        <v>#REF!</v>
      </c>
      <c r="N3920" t="e">
        <f>_xlfn.XLOOKUP(Tabuľka9[[#This Row],[IČO]],#REF!,#REF!)</f>
        <v>#REF!</v>
      </c>
    </row>
    <row r="3921" spans="1:14" hidden="1" x14ac:dyDescent="0.35">
      <c r="A3921" t="s">
        <v>10</v>
      </c>
      <c r="B3921" t="s">
        <v>22</v>
      </c>
      <c r="C3921" t="s">
        <v>13</v>
      </c>
      <c r="E3921" s="10">
        <f>IF(COUNTIF(cis_DPH!$B$2:$B$84,B3921)&gt;0,D3921*1.1,IF(COUNTIF(cis_DPH!$B$85:$B$171,B3921)&gt;0,D3921*1.2,"chyba"))</f>
        <v>0</v>
      </c>
      <c r="G3921" s="16" t="e">
        <f>_xlfn.XLOOKUP(Tabuľka9[[#This Row],[položka]],#REF!,#REF!)</f>
        <v>#REF!</v>
      </c>
      <c r="I3921" s="15">
        <f>Tabuľka9[[#This Row],[Aktuálna cena v RZ s DPH]]*Tabuľka9[[#This Row],[Priemerný odber za mesiac]]</f>
        <v>0</v>
      </c>
      <c r="K3921" s="17" t="e">
        <f>Tabuľka9[[#This Row],[Cena za MJ s DPH]]*Tabuľka9[[#This Row],[Predpokladaný odber počas 6 mesiacov]]</f>
        <v>#REF!</v>
      </c>
      <c r="L3921" s="1">
        <v>648124</v>
      </c>
      <c r="M3921" t="e">
        <f>_xlfn.XLOOKUP(Tabuľka9[[#This Row],[IČO]],#REF!,#REF!)</f>
        <v>#REF!</v>
      </c>
      <c r="N3921" t="e">
        <f>_xlfn.XLOOKUP(Tabuľka9[[#This Row],[IČO]],#REF!,#REF!)</f>
        <v>#REF!</v>
      </c>
    </row>
    <row r="3922" spans="1:14" hidden="1" x14ac:dyDescent="0.35">
      <c r="A3922" t="s">
        <v>10</v>
      </c>
      <c r="B3922" t="s">
        <v>23</v>
      </c>
      <c r="C3922" t="s">
        <v>13</v>
      </c>
      <c r="E3922" s="10">
        <f>IF(COUNTIF(cis_DPH!$B$2:$B$84,B3922)&gt;0,D3922*1.1,IF(COUNTIF(cis_DPH!$B$85:$B$171,B3922)&gt;0,D3922*1.2,"chyba"))</f>
        <v>0</v>
      </c>
      <c r="G3922" s="16" t="e">
        <f>_xlfn.XLOOKUP(Tabuľka9[[#This Row],[položka]],#REF!,#REF!)</f>
        <v>#REF!</v>
      </c>
      <c r="I3922" s="15">
        <f>Tabuľka9[[#This Row],[Aktuálna cena v RZ s DPH]]*Tabuľka9[[#This Row],[Priemerný odber za mesiac]]</f>
        <v>0</v>
      </c>
      <c r="K3922" s="17" t="e">
        <f>Tabuľka9[[#This Row],[Cena za MJ s DPH]]*Tabuľka9[[#This Row],[Predpokladaný odber počas 6 mesiacov]]</f>
        <v>#REF!</v>
      </c>
      <c r="L3922" s="1">
        <v>648124</v>
      </c>
      <c r="M3922" t="e">
        <f>_xlfn.XLOOKUP(Tabuľka9[[#This Row],[IČO]],#REF!,#REF!)</f>
        <v>#REF!</v>
      </c>
      <c r="N3922" t="e">
        <f>_xlfn.XLOOKUP(Tabuľka9[[#This Row],[IČO]],#REF!,#REF!)</f>
        <v>#REF!</v>
      </c>
    </row>
    <row r="3923" spans="1:14" hidden="1" x14ac:dyDescent="0.35">
      <c r="A3923" t="s">
        <v>10</v>
      </c>
      <c r="B3923" t="s">
        <v>24</v>
      </c>
      <c r="C3923" t="s">
        <v>25</v>
      </c>
      <c r="E3923" s="10">
        <f>IF(COUNTIF(cis_DPH!$B$2:$B$84,B3923)&gt;0,D3923*1.1,IF(COUNTIF(cis_DPH!$B$85:$B$171,B3923)&gt;0,D3923*1.2,"chyba"))</f>
        <v>0</v>
      </c>
      <c r="G3923" s="16" t="e">
        <f>_xlfn.XLOOKUP(Tabuľka9[[#This Row],[položka]],#REF!,#REF!)</f>
        <v>#REF!</v>
      </c>
      <c r="I3923" s="15">
        <f>Tabuľka9[[#This Row],[Aktuálna cena v RZ s DPH]]*Tabuľka9[[#This Row],[Priemerný odber za mesiac]]</f>
        <v>0</v>
      </c>
      <c r="K3923" s="17" t="e">
        <f>Tabuľka9[[#This Row],[Cena za MJ s DPH]]*Tabuľka9[[#This Row],[Predpokladaný odber počas 6 mesiacov]]</f>
        <v>#REF!</v>
      </c>
      <c r="L3923" s="1">
        <v>648124</v>
      </c>
      <c r="M3923" t="e">
        <f>_xlfn.XLOOKUP(Tabuľka9[[#This Row],[IČO]],#REF!,#REF!)</f>
        <v>#REF!</v>
      </c>
      <c r="N3923" t="e">
        <f>_xlfn.XLOOKUP(Tabuľka9[[#This Row],[IČO]],#REF!,#REF!)</f>
        <v>#REF!</v>
      </c>
    </row>
    <row r="3924" spans="1:14" hidden="1" x14ac:dyDescent="0.35">
      <c r="A3924" t="s">
        <v>10</v>
      </c>
      <c r="B3924" t="s">
        <v>26</v>
      </c>
      <c r="C3924" t="s">
        <v>13</v>
      </c>
      <c r="D3924" s="9">
        <v>3.3</v>
      </c>
      <c r="E3924" s="10">
        <f>IF(COUNTIF(cis_DPH!$B$2:$B$84,B3924)&gt;0,D3924*1.1,IF(COUNTIF(cis_DPH!$B$85:$B$171,B3924)&gt;0,D3924*1.2,"chyba"))</f>
        <v>3.9599999999999995</v>
      </c>
      <c r="G3924" s="16" t="e">
        <f>_xlfn.XLOOKUP(Tabuľka9[[#This Row],[položka]],#REF!,#REF!)</f>
        <v>#REF!</v>
      </c>
      <c r="H3924">
        <v>4</v>
      </c>
      <c r="I3924" s="15">
        <f>Tabuľka9[[#This Row],[Aktuálna cena v RZ s DPH]]*Tabuľka9[[#This Row],[Priemerný odber za mesiac]]</f>
        <v>15.839999999999998</v>
      </c>
      <c r="J3924">
        <v>12</v>
      </c>
      <c r="K3924" s="17" t="e">
        <f>Tabuľka9[[#This Row],[Cena za MJ s DPH]]*Tabuľka9[[#This Row],[Predpokladaný odber počas 6 mesiacov]]</f>
        <v>#REF!</v>
      </c>
      <c r="L3924" s="1">
        <v>648124</v>
      </c>
      <c r="M3924" t="e">
        <f>_xlfn.XLOOKUP(Tabuľka9[[#This Row],[IČO]],#REF!,#REF!)</f>
        <v>#REF!</v>
      </c>
      <c r="N3924" t="e">
        <f>_xlfn.XLOOKUP(Tabuľka9[[#This Row],[IČO]],#REF!,#REF!)</f>
        <v>#REF!</v>
      </c>
    </row>
    <row r="3925" spans="1:14" hidden="1" x14ac:dyDescent="0.35">
      <c r="A3925" t="s">
        <v>10</v>
      </c>
      <c r="B3925" t="s">
        <v>27</v>
      </c>
      <c r="C3925" t="s">
        <v>13</v>
      </c>
      <c r="E3925" s="10">
        <f>IF(COUNTIF(cis_DPH!$B$2:$B$84,B3925)&gt;0,D3925*1.1,IF(COUNTIF(cis_DPH!$B$85:$B$171,B3925)&gt;0,D3925*1.2,"chyba"))</f>
        <v>0</v>
      </c>
      <c r="G3925" s="16" t="e">
        <f>_xlfn.XLOOKUP(Tabuľka9[[#This Row],[položka]],#REF!,#REF!)</f>
        <v>#REF!</v>
      </c>
      <c r="I3925" s="15">
        <f>Tabuľka9[[#This Row],[Aktuálna cena v RZ s DPH]]*Tabuľka9[[#This Row],[Priemerný odber za mesiac]]</f>
        <v>0</v>
      </c>
      <c r="K3925" s="17" t="e">
        <f>Tabuľka9[[#This Row],[Cena za MJ s DPH]]*Tabuľka9[[#This Row],[Predpokladaný odber počas 6 mesiacov]]</f>
        <v>#REF!</v>
      </c>
      <c r="L3925" s="1">
        <v>648124</v>
      </c>
      <c r="M3925" t="e">
        <f>_xlfn.XLOOKUP(Tabuľka9[[#This Row],[IČO]],#REF!,#REF!)</f>
        <v>#REF!</v>
      </c>
      <c r="N3925" t="e">
        <f>_xlfn.XLOOKUP(Tabuľka9[[#This Row],[IČO]],#REF!,#REF!)</f>
        <v>#REF!</v>
      </c>
    </row>
    <row r="3926" spans="1:14" hidden="1" x14ac:dyDescent="0.35">
      <c r="A3926" t="s">
        <v>10</v>
      </c>
      <c r="B3926" t="s">
        <v>28</v>
      </c>
      <c r="C3926" t="s">
        <v>13</v>
      </c>
      <c r="E3926" s="10">
        <f>IF(COUNTIF(cis_DPH!$B$2:$B$84,B3926)&gt;0,D3926*1.1,IF(COUNTIF(cis_DPH!$B$85:$B$171,B3926)&gt;0,D3926*1.2,"chyba"))</f>
        <v>0</v>
      </c>
      <c r="G3926" s="16" t="e">
        <f>_xlfn.XLOOKUP(Tabuľka9[[#This Row],[položka]],#REF!,#REF!)</f>
        <v>#REF!</v>
      </c>
      <c r="I3926" s="15">
        <f>Tabuľka9[[#This Row],[Aktuálna cena v RZ s DPH]]*Tabuľka9[[#This Row],[Priemerný odber za mesiac]]</f>
        <v>0</v>
      </c>
      <c r="K3926" s="17" t="e">
        <f>Tabuľka9[[#This Row],[Cena za MJ s DPH]]*Tabuľka9[[#This Row],[Predpokladaný odber počas 6 mesiacov]]</f>
        <v>#REF!</v>
      </c>
      <c r="L3926" s="1">
        <v>648124</v>
      </c>
      <c r="M3926" t="e">
        <f>_xlfn.XLOOKUP(Tabuľka9[[#This Row],[IČO]],#REF!,#REF!)</f>
        <v>#REF!</v>
      </c>
      <c r="N3926" t="e">
        <f>_xlfn.XLOOKUP(Tabuľka9[[#This Row],[IČO]],#REF!,#REF!)</f>
        <v>#REF!</v>
      </c>
    </row>
    <row r="3927" spans="1:14" hidden="1" x14ac:dyDescent="0.35">
      <c r="A3927" t="s">
        <v>10</v>
      </c>
      <c r="B3927" t="s">
        <v>29</v>
      </c>
      <c r="C3927" t="s">
        <v>13</v>
      </c>
      <c r="D3927" s="9">
        <v>1.65</v>
      </c>
      <c r="E3927" s="10">
        <f>IF(COUNTIF(cis_DPH!$B$2:$B$84,B3927)&gt;0,D3927*1.1,IF(COUNTIF(cis_DPH!$B$85:$B$171,B3927)&gt;0,D3927*1.2,"chyba"))</f>
        <v>1.8149999999999999</v>
      </c>
      <c r="G3927" s="16" t="e">
        <f>_xlfn.XLOOKUP(Tabuľka9[[#This Row],[položka]],#REF!,#REF!)</f>
        <v>#REF!</v>
      </c>
      <c r="H3927">
        <v>20</v>
      </c>
      <c r="I3927" s="15">
        <f>Tabuľka9[[#This Row],[Aktuálna cena v RZ s DPH]]*Tabuľka9[[#This Row],[Priemerný odber za mesiac]]</f>
        <v>36.299999999999997</v>
      </c>
      <c r="J3927">
        <v>100</v>
      </c>
      <c r="K3927" s="17" t="e">
        <f>Tabuľka9[[#This Row],[Cena za MJ s DPH]]*Tabuľka9[[#This Row],[Predpokladaný odber počas 6 mesiacov]]</f>
        <v>#REF!</v>
      </c>
      <c r="L3927" s="1">
        <v>648124</v>
      </c>
      <c r="M3927" t="e">
        <f>_xlfn.XLOOKUP(Tabuľka9[[#This Row],[IČO]],#REF!,#REF!)</f>
        <v>#REF!</v>
      </c>
      <c r="N3927" t="e">
        <f>_xlfn.XLOOKUP(Tabuľka9[[#This Row],[IČO]],#REF!,#REF!)</f>
        <v>#REF!</v>
      </c>
    </row>
    <row r="3928" spans="1:14" hidden="1" x14ac:dyDescent="0.35">
      <c r="A3928" t="s">
        <v>10</v>
      </c>
      <c r="B3928" t="s">
        <v>30</v>
      </c>
      <c r="C3928" t="s">
        <v>13</v>
      </c>
      <c r="D3928" s="9">
        <v>0.83</v>
      </c>
      <c r="E3928" s="10">
        <f>IF(COUNTIF(cis_DPH!$B$2:$B$84,B3928)&gt;0,D3928*1.1,IF(COUNTIF(cis_DPH!$B$85:$B$171,B3928)&gt;0,D3928*1.2,"chyba"))</f>
        <v>0.91300000000000003</v>
      </c>
      <c r="G3928" s="16" t="e">
        <f>_xlfn.XLOOKUP(Tabuľka9[[#This Row],[položka]],#REF!,#REF!)</f>
        <v>#REF!</v>
      </c>
      <c r="H3928">
        <v>80</v>
      </c>
      <c r="I3928" s="15">
        <f>Tabuľka9[[#This Row],[Aktuálna cena v RZ s DPH]]*Tabuľka9[[#This Row],[Priemerný odber za mesiac]]</f>
        <v>73.040000000000006</v>
      </c>
      <c r="J3928">
        <v>480</v>
      </c>
      <c r="K3928" s="17" t="e">
        <f>Tabuľka9[[#This Row],[Cena za MJ s DPH]]*Tabuľka9[[#This Row],[Predpokladaný odber počas 6 mesiacov]]</f>
        <v>#REF!</v>
      </c>
      <c r="L3928" s="1">
        <v>648124</v>
      </c>
      <c r="M3928" t="e">
        <f>_xlfn.XLOOKUP(Tabuľka9[[#This Row],[IČO]],#REF!,#REF!)</f>
        <v>#REF!</v>
      </c>
      <c r="N3928" t="e">
        <f>_xlfn.XLOOKUP(Tabuľka9[[#This Row],[IČO]],#REF!,#REF!)</f>
        <v>#REF!</v>
      </c>
    </row>
    <row r="3929" spans="1:14" hidden="1" x14ac:dyDescent="0.35">
      <c r="A3929" t="s">
        <v>10</v>
      </c>
      <c r="B3929" t="s">
        <v>31</v>
      </c>
      <c r="C3929" t="s">
        <v>13</v>
      </c>
      <c r="E3929" s="10">
        <f>IF(COUNTIF(cis_DPH!$B$2:$B$84,B3929)&gt;0,D3929*1.1,IF(COUNTIF(cis_DPH!$B$85:$B$171,B3929)&gt;0,D3929*1.2,"chyba"))</f>
        <v>0</v>
      </c>
      <c r="G3929" s="16" t="e">
        <f>_xlfn.XLOOKUP(Tabuľka9[[#This Row],[položka]],#REF!,#REF!)</f>
        <v>#REF!</v>
      </c>
      <c r="I3929" s="15">
        <f>Tabuľka9[[#This Row],[Aktuálna cena v RZ s DPH]]*Tabuľka9[[#This Row],[Priemerný odber za mesiac]]</f>
        <v>0</v>
      </c>
      <c r="K3929" s="17" t="e">
        <f>Tabuľka9[[#This Row],[Cena za MJ s DPH]]*Tabuľka9[[#This Row],[Predpokladaný odber počas 6 mesiacov]]</f>
        <v>#REF!</v>
      </c>
      <c r="L3929" s="1">
        <v>648124</v>
      </c>
      <c r="M3929" t="e">
        <f>_xlfn.XLOOKUP(Tabuľka9[[#This Row],[IČO]],#REF!,#REF!)</f>
        <v>#REF!</v>
      </c>
      <c r="N3929" t="e">
        <f>_xlfn.XLOOKUP(Tabuľka9[[#This Row],[IČO]],#REF!,#REF!)</f>
        <v>#REF!</v>
      </c>
    </row>
    <row r="3930" spans="1:14" hidden="1" x14ac:dyDescent="0.35">
      <c r="A3930" t="s">
        <v>10</v>
      </c>
      <c r="B3930" t="s">
        <v>32</v>
      </c>
      <c r="C3930" t="s">
        <v>19</v>
      </c>
      <c r="D3930" s="9">
        <v>0.88</v>
      </c>
      <c r="E3930" s="10">
        <f>IF(COUNTIF(cis_DPH!$B$2:$B$84,B3930)&gt;0,D3930*1.1,IF(COUNTIF(cis_DPH!$B$85:$B$171,B3930)&gt;0,D3930*1.2,"chyba"))</f>
        <v>0.96800000000000008</v>
      </c>
      <c r="G3930" s="16" t="e">
        <f>_xlfn.XLOOKUP(Tabuľka9[[#This Row],[položka]],#REF!,#REF!)</f>
        <v>#REF!</v>
      </c>
      <c r="H3930">
        <v>10</v>
      </c>
      <c r="I3930" s="15">
        <f>Tabuľka9[[#This Row],[Aktuálna cena v RZ s DPH]]*Tabuľka9[[#This Row],[Priemerný odber za mesiac]]</f>
        <v>9.6800000000000015</v>
      </c>
      <c r="J3930">
        <v>60</v>
      </c>
      <c r="K3930" s="17" t="e">
        <f>Tabuľka9[[#This Row],[Cena za MJ s DPH]]*Tabuľka9[[#This Row],[Predpokladaný odber počas 6 mesiacov]]</f>
        <v>#REF!</v>
      </c>
      <c r="L3930" s="1">
        <v>648124</v>
      </c>
      <c r="M3930" t="e">
        <f>_xlfn.XLOOKUP(Tabuľka9[[#This Row],[IČO]],#REF!,#REF!)</f>
        <v>#REF!</v>
      </c>
      <c r="N3930" t="e">
        <f>_xlfn.XLOOKUP(Tabuľka9[[#This Row],[IČO]],#REF!,#REF!)</f>
        <v>#REF!</v>
      </c>
    </row>
    <row r="3931" spans="1:14" hidden="1" x14ac:dyDescent="0.35">
      <c r="A3931" t="s">
        <v>10</v>
      </c>
      <c r="B3931" t="s">
        <v>33</v>
      </c>
      <c r="C3931" t="s">
        <v>13</v>
      </c>
      <c r="D3931" s="9">
        <v>0.66</v>
      </c>
      <c r="E3931" s="10">
        <f>IF(COUNTIF(cis_DPH!$B$2:$B$84,B3931)&gt;0,D3931*1.1,IF(COUNTIF(cis_DPH!$B$85:$B$171,B3931)&gt;0,D3931*1.2,"chyba"))</f>
        <v>0.72600000000000009</v>
      </c>
      <c r="G3931" s="16" t="e">
        <f>_xlfn.XLOOKUP(Tabuľka9[[#This Row],[položka]],#REF!,#REF!)</f>
        <v>#REF!</v>
      </c>
      <c r="H3931">
        <v>20</v>
      </c>
      <c r="I3931" s="15">
        <f>Tabuľka9[[#This Row],[Aktuálna cena v RZ s DPH]]*Tabuľka9[[#This Row],[Priemerný odber za mesiac]]</f>
        <v>14.520000000000001</v>
      </c>
      <c r="J3931">
        <v>100</v>
      </c>
      <c r="K3931" s="17" t="e">
        <f>Tabuľka9[[#This Row],[Cena za MJ s DPH]]*Tabuľka9[[#This Row],[Predpokladaný odber počas 6 mesiacov]]</f>
        <v>#REF!</v>
      </c>
      <c r="L3931" s="1">
        <v>648124</v>
      </c>
      <c r="M3931" t="e">
        <f>_xlfn.XLOOKUP(Tabuľka9[[#This Row],[IČO]],#REF!,#REF!)</f>
        <v>#REF!</v>
      </c>
      <c r="N3931" t="e">
        <f>_xlfn.XLOOKUP(Tabuľka9[[#This Row],[IČO]],#REF!,#REF!)</f>
        <v>#REF!</v>
      </c>
    </row>
    <row r="3932" spans="1:14" hidden="1" x14ac:dyDescent="0.35">
      <c r="A3932" t="s">
        <v>10</v>
      </c>
      <c r="B3932" t="s">
        <v>34</v>
      </c>
      <c r="C3932" t="s">
        <v>13</v>
      </c>
      <c r="E3932" s="10">
        <f>IF(COUNTIF(cis_DPH!$B$2:$B$84,B3932)&gt;0,D3932*1.1,IF(COUNTIF(cis_DPH!$B$85:$B$171,B3932)&gt;0,D3932*1.2,"chyba"))</f>
        <v>0</v>
      </c>
      <c r="G3932" s="16" t="e">
        <f>_xlfn.XLOOKUP(Tabuľka9[[#This Row],[položka]],#REF!,#REF!)</f>
        <v>#REF!</v>
      </c>
      <c r="I3932" s="15">
        <f>Tabuľka9[[#This Row],[Aktuálna cena v RZ s DPH]]*Tabuľka9[[#This Row],[Priemerný odber za mesiac]]</f>
        <v>0</v>
      </c>
      <c r="K3932" s="17" t="e">
        <f>Tabuľka9[[#This Row],[Cena za MJ s DPH]]*Tabuľka9[[#This Row],[Predpokladaný odber počas 6 mesiacov]]</f>
        <v>#REF!</v>
      </c>
      <c r="L3932" s="1">
        <v>648124</v>
      </c>
      <c r="M3932" t="e">
        <f>_xlfn.XLOOKUP(Tabuľka9[[#This Row],[IČO]],#REF!,#REF!)</f>
        <v>#REF!</v>
      </c>
      <c r="N3932" t="e">
        <f>_xlfn.XLOOKUP(Tabuľka9[[#This Row],[IČO]],#REF!,#REF!)</f>
        <v>#REF!</v>
      </c>
    </row>
    <row r="3933" spans="1:14" hidden="1" x14ac:dyDescent="0.35">
      <c r="A3933" t="s">
        <v>10</v>
      </c>
      <c r="B3933" t="s">
        <v>35</v>
      </c>
      <c r="C3933" t="s">
        <v>13</v>
      </c>
      <c r="D3933" s="9">
        <v>0.91</v>
      </c>
      <c r="E3933" s="10">
        <f>IF(COUNTIF(cis_DPH!$B$2:$B$84,B3933)&gt;0,D3933*1.1,IF(COUNTIF(cis_DPH!$B$85:$B$171,B3933)&gt;0,D3933*1.2,"chyba"))</f>
        <v>1.0010000000000001</v>
      </c>
      <c r="G3933" s="16" t="e">
        <f>_xlfn.XLOOKUP(Tabuľka9[[#This Row],[položka]],#REF!,#REF!)</f>
        <v>#REF!</v>
      </c>
      <c r="H3933">
        <v>50</v>
      </c>
      <c r="I3933" s="15">
        <f>Tabuľka9[[#This Row],[Aktuálna cena v RZ s DPH]]*Tabuľka9[[#This Row],[Priemerný odber za mesiac]]</f>
        <v>50.050000000000004</v>
      </c>
      <c r="J3933">
        <v>300</v>
      </c>
      <c r="K3933" s="17" t="e">
        <f>Tabuľka9[[#This Row],[Cena za MJ s DPH]]*Tabuľka9[[#This Row],[Predpokladaný odber počas 6 mesiacov]]</f>
        <v>#REF!</v>
      </c>
      <c r="L3933" s="1">
        <v>648124</v>
      </c>
      <c r="M3933" t="e">
        <f>_xlfn.XLOOKUP(Tabuľka9[[#This Row],[IČO]],#REF!,#REF!)</f>
        <v>#REF!</v>
      </c>
      <c r="N3933" t="e">
        <f>_xlfn.XLOOKUP(Tabuľka9[[#This Row],[IČO]],#REF!,#REF!)</f>
        <v>#REF!</v>
      </c>
    </row>
    <row r="3934" spans="1:14" hidden="1" x14ac:dyDescent="0.35">
      <c r="A3934" t="s">
        <v>10</v>
      </c>
      <c r="B3934" t="s">
        <v>36</v>
      </c>
      <c r="C3934" t="s">
        <v>13</v>
      </c>
      <c r="E3934" s="10">
        <f>IF(COUNTIF(cis_DPH!$B$2:$B$84,B3934)&gt;0,D3934*1.1,IF(COUNTIF(cis_DPH!$B$85:$B$171,B3934)&gt;0,D3934*1.2,"chyba"))</f>
        <v>0</v>
      </c>
      <c r="G3934" s="16" t="e">
        <f>_xlfn.XLOOKUP(Tabuľka9[[#This Row],[položka]],#REF!,#REF!)</f>
        <v>#REF!</v>
      </c>
      <c r="I3934" s="15">
        <f>Tabuľka9[[#This Row],[Aktuálna cena v RZ s DPH]]*Tabuľka9[[#This Row],[Priemerný odber za mesiac]]</f>
        <v>0</v>
      </c>
      <c r="K3934" s="17" t="e">
        <f>Tabuľka9[[#This Row],[Cena za MJ s DPH]]*Tabuľka9[[#This Row],[Predpokladaný odber počas 6 mesiacov]]</f>
        <v>#REF!</v>
      </c>
      <c r="L3934" s="1">
        <v>648124</v>
      </c>
      <c r="M3934" t="e">
        <f>_xlfn.XLOOKUP(Tabuľka9[[#This Row],[IČO]],#REF!,#REF!)</f>
        <v>#REF!</v>
      </c>
      <c r="N3934" t="e">
        <f>_xlfn.XLOOKUP(Tabuľka9[[#This Row],[IČO]],#REF!,#REF!)</f>
        <v>#REF!</v>
      </c>
    </row>
    <row r="3935" spans="1:14" hidden="1" x14ac:dyDescent="0.35">
      <c r="A3935" t="s">
        <v>10</v>
      </c>
      <c r="B3935" t="s">
        <v>37</v>
      </c>
      <c r="C3935" t="s">
        <v>13</v>
      </c>
      <c r="D3935" s="9">
        <v>0.55000000000000004</v>
      </c>
      <c r="E3935" s="10">
        <f>IF(COUNTIF(cis_DPH!$B$2:$B$84,B3935)&gt;0,D3935*1.1,IF(COUNTIF(cis_DPH!$B$85:$B$171,B3935)&gt;0,D3935*1.2,"chyba"))</f>
        <v>0.60500000000000009</v>
      </c>
      <c r="G3935" s="16" t="e">
        <f>_xlfn.XLOOKUP(Tabuľka9[[#This Row],[položka]],#REF!,#REF!)</f>
        <v>#REF!</v>
      </c>
      <c r="H3935">
        <v>30</v>
      </c>
      <c r="I3935" s="15">
        <f>Tabuľka9[[#This Row],[Aktuálna cena v RZ s DPH]]*Tabuľka9[[#This Row],[Priemerný odber za mesiac]]</f>
        <v>18.150000000000002</v>
      </c>
      <c r="J3935">
        <v>180</v>
      </c>
      <c r="K3935" s="17" t="e">
        <f>Tabuľka9[[#This Row],[Cena za MJ s DPH]]*Tabuľka9[[#This Row],[Predpokladaný odber počas 6 mesiacov]]</f>
        <v>#REF!</v>
      </c>
      <c r="L3935" s="1">
        <v>648124</v>
      </c>
      <c r="M3935" t="e">
        <f>_xlfn.XLOOKUP(Tabuľka9[[#This Row],[IČO]],#REF!,#REF!)</f>
        <v>#REF!</v>
      </c>
      <c r="N3935" t="e">
        <f>_xlfn.XLOOKUP(Tabuľka9[[#This Row],[IČO]],#REF!,#REF!)</f>
        <v>#REF!</v>
      </c>
    </row>
    <row r="3936" spans="1:14" hidden="1" x14ac:dyDescent="0.35">
      <c r="A3936" t="s">
        <v>10</v>
      </c>
      <c r="B3936" t="s">
        <v>38</v>
      </c>
      <c r="C3936" t="s">
        <v>13</v>
      </c>
      <c r="E3936" s="10">
        <f>IF(COUNTIF(cis_DPH!$B$2:$B$84,B3936)&gt;0,D3936*1.1,IF(COUNTIF(cis_DPH!$B$85:$B$171,B3936)&gt;0,D3936*1.2,"chyba"))</f>
        <v>0</v>
      </c>
      <c r="G3936" s="16" t="e">
        <f>_xlfn.XLOOKUP(Tabuľka9[[#This Row],[položka]],#REF!,#REF!)</f>
        <v>#REF!</v>
      </c>
      <c r="I3936" s="15">
        <f>Tabuľka9[[#This Row],[Aktuálna cena v RZ s DPH]]*Tabuľka9[[#This Row],[Priemerný odber za mesiac]]</f>
        <v>0</v>
      </c>
      <c r="K3936" s="17" t="e">
        <f>Tabuľka9[[#This Row],[Cena za MJ s DPH]]*Tabuľka9[[#This Row],[Predpokladaný odber počas 6 mesiacov]]</f>
        <v>#REF!</v>
      </c>
      <c r="L3936" s="1">
        <v>648124</v>
      </c>
      <c r="M3936" t="e">
        <f>_xlfn.XLOOKUP(Tabuľka9[[#This Row],[IČO]],#REF!,#REF!)</f>
        <v>#REF!</v>
      </c>
      <c r="N3936" t="e">
        <f>_xlfn.XLOOKUP(Tabuľka9[[#This Row],[IČO]],#REF!,#REF!)</f>
        <v>#REF!</v>
      </c>
    </row>
    <row r="3937" spans="1:14" hidden="1" x14ac:dyDescent="0.35">
      <c r="A3937" t="s">
        <v>10</v>
      </c>
      <c r="B3937" t="s">
        <v>39</v>
      </c>
      <c r="C3937" t="s">
        <v>13</v>
      </c>
      <c r="E3937" s="10">
        <f>IF(COUNTIF(cis_DPH!$B$2:$B$84,B3937)&gt;0,D3937*1.1,IF(COUNTIF(cis_DPH!$B$85:$B$171,B3937)&gt;0,D3937*1.2,"chyba"))</f>
        <v>0</v>
      </c>
      <c r="G3937" s="16" t="e">
        <f>_xlfn.XLOOKUP(Tabuľka9[[#This Row],[položka]],#REF!,#REF!)</f>
        <v>#REF!</v>
      </c>
      <c r="I3937" s="15">
        <f>Tabuľka9[[#This Row],[Aktuálna cena v RZ s DPH]]*Tabuľka9[[#This Row],[Priemerný odber za mesiac]]</f>
        <v>0</v>
      </c>
      <c r="K3937" s="17" t="e">
        <f>Tabuľka9[[#This Row],[Cena za MJ s DPH]]*Tabuľka9[[#This Row],[Predpokladaný odber počas 6 mesiacov]]</f>
        <v>#REF!</v>
      </c>
      <c r="L3937" s="1">
        <v>648124</v>
      </c>
      <c r="M3937" t="e">
        <f>_xlfn.XLOOKUP(Tabuľka9[[#This Row],[IČO]],#REF!,#REF!)</f>
        <v>#REF!</v>
      </c>
      <c r="N3937" t="e">
        <f>_xlfn.XLOOKUP(Tabuľka9[[#This Row],[IČO]],#REF!,#REF!)</f>
        <v>#REF!</v>
      </c>
    </row>
    <row r="3938" spans="1:14" hidden="1" x14ac:dyDescent="0.35">
      <c r="A3938" t="s">
        <v>10</v>
      </c>
      <c r="B3938" t="s">
        <v>40</v>
      </c>
      <c r="C3938" t="s">
        <v>13</v>
      </c>
      <c r="E3938" s="10">
        <f>IF(COUNTIF(cis_DPH!$B$2:$B$84,B3938)&gt;0,D3938*1.1,IF(COUNTIF(cis_DPH!$B$85:$B$171,B3938)&gt;0,D3938*1.2,"chyba"))</f>
        <v>0</v>
      </c>
      <c r="G3938" s="16" t="e">
        <f>_xlfn.XLOOKUP(Tabuľka9[[#This Row],[položka]],#REF!,#REF!)</f>
        <v>#REF!</v>
      </c>
      <c r="I3938" s="15">
        <f>Tabuľka9[[#This Row],[Aktuálna cena v RZ s DPH]]*Tabuľka9[[#This Row],[Priemerný odber za mesiac]]</f>
        <v>0</v>
      </c>
      <c r="K3938" s="17" t="e">
        <f>Tabuľka9[[#This Row],[Cena za MJ s DPH]]*Tabuľka9[[#This Row],[Predpokladaný odber počas 6 mesiacov]]</f>
        <v>#REF!</v>
      </c>
      <c r="L3938" s="1">
        <v>648124</v>
      </c>
      <c r="M3938" t="e">
        <f>_xlfn.XLOOKUP(Tabuľka9[[#This Row],[IČO]],#REF!,#REF!)</f>
        <v>#REF!</v>
      </c>
      <c r="N3938" t="e">
        <f>_xlfn.XLOOKUP(Tabuľka9[[#This Row],[IČO]],#REF!,#REF!)</f>
        <v>#REF!</v>
      </c>
    </row>
    <row r="3939" spans="1:14" hidden="1" x14ac:dyDescent="0.35">
      <c r="A3939" t="s">
        <v>10</v>
      </c>
      <c r="B3939" t="s">
        <v>41</v>
      </c>
      <c r="C3939" t="s">
        <v>13</v>
      </c>
      <c r="D3939" s="9">
        <v>1.1000000000000001</v>
      </c>
      <c r="E3939" s="10">
        <f>IF(COUNTIF(cis_DPH!$B$2:$B$84,B3939)&gt;0,D3939*1.1,IF(COUNTIF(cis_DPH!$B$85:$B$171,B3939)&gt;0,D3939*1.2,"chyba"))</f>
        <v>1.2100000000000002</v>
      </c>
      <c r="G3939" s="16" t="e">
        <f>_xlfn.XLOOKUP(Tabuľka9[[#This Row],[položka]],#REF!,#REF!)</f>
        <v>#REF!</v>
      </c>
      <c r="H3939">
        <v>15</v>
      </c>
      <c r="I3939" s="15">
        <f>Tabuľka9[[#This Row],[Aktuálna cena v RZ s DPH]]*Tabuľka9[[#This Row],[Priemerný odber za mesiac]]</f>
        <v>18.150000000000002</v>
      </c>
      <c r="J3939">
        <v>60</v>
      </c>
      <c r="K3939" s="17" t="e">
        <f>Tabuľka9[[#This Row],[Cena za MJ s DPH]]*Tabuľka9[[#This Row],[Predpokladaný odber počas 6 mesiacov]]</f>
        <v>#REF!</v>
      </c>
      <c r="L3939" s="1">
        <v>648124</v>
      </c>
      <c r="M3939" t="e">
        <f>_xlfn.XLOOKUP(Tabuľka9[[#This Row],[IČO]],#REF!,#REF!)</f>
        <v>#REF!</v>
      </c>
      <c r="N3939" t="e">
        <f>_xlfn.XLOOKUP(Tabuľka9[[#This Row],[IČO]],#REF!,#REF!)</f>
        <v>#REF!</v>
      </c>
    </row>
    <row r="3940" spans="1:14" hidden="1" x14ac:dyDescent="0.35">
      <c r="A3940" t="s">
        <v>10</v>
      </c>
      <c r="B3940" t="s">
        <v>42</v>
      </c>
      <c r="C3940" t="s">
        <v>19</v>
      </c>
      <c r="E3940" s="10">
        <f>IF(COUNTIF(cis_DPH!$B$2:$B$84,B3940)&gt;0,D3940*1.1,IF(COUNTIF(cis_DPH!$B$85:$B$171,B3940)&gt;0,D3940*1.2,"chyba"))</f>
        <v>0</v>
      </c>
      <c r="G3940" s="16" t="e">
        <f>_xlfn.XLOOKUP(Tabuľka9[[#This Row],[položka]],#REF!,#REF!)</f>
        <v>#REF!</v>
      </c>
      <c r="I3940" s="15">
        <f>Tabuľka9[[#This Row],[Aktuálna cena v RZ s DPH]]*Tabuľka9[[#This Row],[Priemerný odber za mesiac]]</f>
        <v>0</v>
      </c>
      <c r="K3940" s="17" t="e">
        <f>Tabuľka9[[#This Row],[Cena za MJ s DPH]]*Tabuľka9[[#This Row],[Predpokladaný odber počas 6 mesiacov]]</f>
        <v>#REF!</v>
      </c>
      <c r="L3940" s="1">
        <v>648124</v>
      </c>
      <c r="M3940" t="e">
        <f>_xlfn.XLOOKUP(Tabuľka9[[#This Row],[IČO]],#REF!,#REF!)</f>
        <v>#REF!</v>
      </c>
      <c r="N3940" t="e">
        <f>_xlfn.XLOOKUP(Tabuľka9[[#This Row],[IČO]],#REF!,#REF!)</f>
        <v>#REF!</v>
      </c>
    </row>
    <row r="3941" spans="1:14" hidden="1" x14ac:dyDescent="0.35">
      <c r="A3941" t="s">
        <v>10</v>
      </c>
      <c r="B3941" t="s">
        <v>43</v>
      </c>
      <c r="C3941" t="s">
        <v>13</v>
      </c>
      <c r="E3941" s="10">
        <f>IF(COUNTIF(cis_DPH!$B$2:$B$84,B3941)&gt;0,D3941*1.1,IF(COUNTIF(cis_DPH!$B$85:$B$171,B3941)&gt;0,D3941*1.2,"chyba"))</f>
        <v>0</v>
      </c>
      <c r="G3941" s="16" t="e">
        <f>_xlfn.XLOOKUP(Tabuľka9[[#This Row],[položka]],#REF!,#REF!)</f>
        <v>#REF!</v>
      </c>
      <c r="I3941" s="15">
        <f>Tabuľka9[[#This Row],[Aktuálna cena v RZ s DPH]]*Tabuľka9[[#This Row],[Priemerný odber za mesiac]]</f>
        <v>0</v>
      </c>
      <c r="K3941" s="17" t="e">
        <f>Tabuľka9[[#This Row],[Cena za MJ s DPH]]*Tabuľka9[[#This Row],[Predpokladaný odber počas 6 mesiacov]]</f>
        <v>#REF!</v>
      </c>
      <c r="L3941" s="1">
        <v>648124</v>
      </c>
      <c r="M3941" t="e">
        <f>_xlfn.XLOOKUP(Tabuľka9[[#This Row],[IČO]],#REF!,#REF!)</f>
        <v>#REF!</v>
      </c>
      <c r="N3941" t="e">
        <f>_xlfn.XLOOKUP(Tabuľka9[[#This Row],[IČO]],#REF!,#REF!)</f>
        <v>#REF!</v>
      </c>
    </row>
    <row r="3942" spans="1:14" hidden="1" x14ac:dyDescent="0.35">
      <c r="A3942" t="s">
        <v>10</v>
      </c>
      <c r="B3942" t="s">
        <v>44</v>
      </c>
      <c r="C3942" t="s">
        <v>13</v>
      </c>
      <c r="E3942" s="10">
        <f>IF(COUNTIF(cis_DPH!$B$2:$B$84,B3942)&gt;0,D3942*1.1,IF(COUNTIF(cis_DPH!$B$85:$B$171,B3942)&gt;0,D3942*1.2,"chyba"))</f>
        <v>0</v>
      </c>
      <c r="G3942" s="16" t="e">
        <f>_xlfn.XLOOKUP(Tabuľka9[[#This Row],[položka]],#REF!,#REF!)</f>
        <v>#REF!</v>
      </c>
      <c r="I3942" s="15">
        <f>Tabuľka9[[#This Row],[Aktuálna cena v RZ s DPH]]*Tabuľka9[[#This Row],[Priemerný odber za mesiac]]</f>
        <v>0</v>
      </c>
      <c r="K3942" s="17" t="e">
        <f>Tabuľka9[[#This Row],[Cena za MJ s DPH]]*Tabuľka9[[#This Row],[Predpokladaný odber počas 6 mesiacov]]</f>
        <v>#REF!</v>
      </c>
      <c r="L3942" s="1">
        <v>648124</v>
      </c>
      <c r="M3942" t="e">
        <f>_xlfn.XLOOKUP(Tabuľka9[[#This Row],[IČO]],#REF!,#REF!)</f>
        <v>#REF!</v>
      </c>
      <c r="N3942" t="e">
        <f>_xlfn.XLOOKUP(Tabuľka9[[#This Row],[IČO]],#REF!,#REF!)</f>
        <v>#REF!</v>
      </c>
    </row>
    <row r="3943" spans="1:14" hidden="1" x14ac:dyDescent="0.35">
      <c r="A3943" t="s">
        <v>10</v>
      </c>
      <c r="B3943" t="s">
        <v>45</v>
      </c>
      <c r="C3943" t="s">
        <v>13</v>
      </c>
      <c r="E3943" s="10">
        <f>IF(COUNTIF(cis_DPH!$B$2:$B$84,B3943)&gt;0,D3943*1.1,IF(COUNTIF(cis_DPH!$B$85:$B$171,B3943)&gt;0,D3943*1.2,"chyba"))</f>
        <v>0</v>
      </c>
      <c r="G3943" s="16" t="e">
        <f>_xlfn.XLOOKUP(Tabuľka9[[#This Row],[položka]],#REF!,#REF!)</f>
        <v>#REF!</v>
      </c>
      <c r="I3943" s="15">
        <f>Tabuľka9[[#This Row],[Aktuálna cena v RZ s DPH]]*Tabuľka9[[#This Row],[Priemerný odber za mesiac]]</f>
        <v>0</v>
      </c>
      <c r="K3943" s="17" t="e">
        <f>Tabuľka9[[#This Row],[Cena za MJ s DPH]]*Tabuľka9[[#This Row],[Predpokladaný odber počas 6 mesiacov]]</f>
        <v>#REF!</v>
      </c>
      <c r="L3943" s="1">
        <v>648124</v>
      </c>
      <c r="M3943" t="e">
        <f>_xlfn.XLOOKUP(Tabuľka9[[#This Row],[IČO]],#REF!,#REF!)</f>
        <v>#REF!</v>
      </c>
      <c r="N3943" t="e">
        <f>_xlfn.XLOOKUP(Tabuľka9[[#This Row],[IČO]],#REF!,#REF!)</f>
        <v>#REF!</v>
      </c>
    </row>
    <row r="3944" spans="1:14" hidden="1" x14ac:dyDescent="0.35">
      <c r="A3944" t="s">
        <v>10</v>
      </c>
      <c r="B3944" t="s">
        <v>46</v>
      </c>
      <c r="C3944" t="s">
        <v>13</v>
      </c>
      <c r="D3944" s="9">
        <v>0.55000000000000004</v>
      </c>
      <c r="E3944" s="10">
        <f>IF(COUNTIF(cis_DPH!$B$2:$B$84,B3944)&gt;0,D3944*1.1,IF(COUNTIF(cis_DPH!$B$85:$B$171,B3944)&gt;0,D3944*1.2,"chyba"))</f>
        <v>0.66</v>
      </c>
      <c r="G3944" s="16" t="e">
        <f>_xlfn.XLOOKUP(Tabuľka9[[#This Row],[položka]],#REF!,#REF!)</f>
        <v>#REF!</v>
      </c>
      <c r="H3944">
        <v>80</v>
      </c>
      <c r="I3944" s="15">
        <f>Tabuľka9[[#This Row],[Aktuálna cena v RZ s DPH]]*Tabuľka9[[#This Row],[Priemerný odber za mesiac]]</f>
        <v>52.800000000000004</v>
      </c>
      <c r="J3944">
        <v>480</v>
      </c>
      <c r="K3944" s="17" t="e">
        <f>Tabuľka9[[#This Row],[Cena za MJ s DPH]]*Tabuľka9[[#This Row],[Predpokladaný odber počas 6 mesiacov]]</f>
        <v>#REF!</v>
      </c>
      <c r="L3944" s="1">
        <v>648124</v>
      </c>
      <c r="M3944" t="e">
        <f>_xlfn.XLOOKUP(Tabuľka9[[#This Row],[IČO]],#REF!,#REF!)</f>
        <v>#REF!</v>
      </c>
      <c r="N3944" t="e">
        <f>_xlfn.XLOOKUP(Tabuľka9[[#This Row],[IČO]],#REF!,#REF!)</f>
        <v>#REF!</v>
      </c>
    </row>
    <row r="3945" spans="1:14" hidden="1" x14ac:dyDescent="0.35">
      <c r="A3945" t="s">
        <v>10</v>
      </c>
      <c r="B3945" t="s">
        <v>47</v>
      </c>
      <c r="C3945" t="s">
        <v>48</v>
      </c>
      <c r="E3945" s="10">
        <f>IF(COUNTIF(cis_DPH!$B$2:$B$84,B3945)&gt;0,D3945*1.1,IF(COUNTIF(cis_DPH!$B$85:$B$171,B3945)&gt;0,D3945*1.2,"chyba"))</f>
        <v>0</v>
      </c>
      <c r="G3945" s="16" t="e">
        <f>_xlfn.XLOOKUP(Tabuľka9[[#This Row],[položka]],#REF!,#REF!)</f>
        <v>#REF!</v>
      </c>
      <c r="I3945" s="15">
        <f>Tabuľka9[[#This Row],[Aktuálna cena v RZ s DPH]]*Tabuľka9[[#This Row],[Priemerný odber za mesiac]]</f>
        <v>0</v>
      </c>
      <c r="K3945" s="17" t="e">
        <f>Tabuľka9[[#This Row],[Cena za MJ s DPH]]*Tabuľka9[[#This Row],[Predpokladaný odber počas 6 mesiacov]]</f>
        <v>#REF!</v>
      </c>
      <c r="L3945" s="1">
        <v>648124</v>
      </c>
      <c r="M3945" t="e">
        <f>_xlfn.XLOOKUP(Tabuľka9[[#This Row],[IČO]],#REF!,#REF!)</f>
        <v>#REF!</v>
      </c>
      <c r="N3945" t="e">
        <f>_xlfn.XLOOKUP(Tabuľka9[[#This Row],[IČO]],#REF!,#REF!)</f>
        <v>#REF!</v>
      </c>
    </row>
    <row r="3946" spans="1:14" hidden="1" x14ac:dyDescent="0.35">
      <c r="A3946" t="s">
        <v>10</v>
      </c>
      <c r="B3946" t="s">
        <v>49</v>
      </c>
      <c r="C3946" t="s">
        <v>48</v>
      </c>
      <c r="E3946" s="10">
        <f>IF(COUNTIF(cis_DPH!$B$2:$B$84,B3946)&gt;0,D3946*1.1,IF(COUNTIF(cis_DPH!$B$85:$B$171,B3946)&gt;0,D3946*1.2,"chyba"))</f>
        <v>0</v>
      </c>
      <c r="G3946" s="16" t="e">
        <f>_xlfn.XLOOKUP(Tabuľka9[[#This Row],[položka]],#REF!,#REF!)</f>
        <v>#REF!</v>
      </c>
      <c r="I3946" s="15">
        <f>Tabuľka9[[#This Row],[Aktuálna cena v RZ s DPH]]*Tabuľka9[[#This Row],[Priemerný odber za mesiac]]</f>
        <v>0</v>
      </c>
      <c r="K3946" s="17" t="e">
        <f>Tabuľka9[[#This Row],[Cena za MJ s DPH]]*Tabuľka9[[#This Row],[Predpokladaný odber počas 6 mesiacov]]</f>
        <v>#REF!</v>
      </c>
      <c r="L3946" s="1">
        <v>648124</v>
      </c>
      <c r="M3946" t="e">
        <f>_xlfn.XLOOKUP(Tabuľka9[[#This Row],[IČO]],#REF!,#REF!)</f>
        <v>#REF!</v>
      </c>
      <c r="N3946" t="e">
        <f>_xlfn.XLOOKUP(Tabuľka9[[#This Row],[IČO]],#REF!,#REF!)</f>
        <v>#REF!</v>
      </c>
    </row>
    <row r="3947" spans="1:14" hidden="1" x14ac:dyDescent="0.35">
      <c r="A3947" t="s">
        <v>10</v>
      </c>
      <c r="B3947" t="s">
        <v>50</v>
      </c>
      <c r="C3947" t="s">
        <v>13</v>
      </c>
      <c r="E3947" s="10">
        <f>IF(COUNTIF(cis_DPH!$B$2:$B$84,B3947)&gt;0,D3947*1.1,IF(COUNTIF(cis_DPH!$B$85:$B$171,B3947)&gt;0,D3947*1.2,"chyba"))</f>
        <v>0</v>
      </c>
      <c r="G3947" s="16" t="e">
        <f>_xlfn.XLOOKUP(Tabuľka9[[#This Row],[položka]],#REF!,#REF!)</f>
        <v>#REF!</v>
      </c>
      <c r="I3947" s="15">
        <f>Tabuľka9[[#This Row],[Aktuálna cena v RZ s DPH]]*Tabuľka9[[#This Row],[Priemerný odber za mesiac]]</f>
        <v>0</v>
      </c>
      <c r="K3947" s="17" t="e">
        <f>Tabuľka9[[#This Row],[Cena za MJ s DPH]]*Tabuľka9[[#This Row],[Predpokladaný odber počas 6 mesiacov]]</f>
        <v>#REF!</v>
      </c>
      <c r="L3947" s="1">
        <v>648124</v>
      </c>
      <c r="M3947" t="e">
        <f>_xlfn.XLOOKUP(Tabuľka9[[#This Row],[IČO]],#REF!,#REF!)</f>
        <v>#REF!</v>
      </c>
      <c r="N3947" t="e">
        <f>_xlfn.XLOOKUP(Tabuľka9[[#This Row],[IČO]],#REF!,#REF!)</f>
        <v>#REF!</v>
      </c>
    </row>
    <row r="3948" spans="1:14" hidden="1" x14ac:dyDescent="0.35">
      <c r="A3948" t="s">
        <v>10</v>
      </c>
      <c r="B3948" t="s">
        <v>51</v>
      </c>
      <c r="C3948" t="s">
        <v>13</v>
      </c>
      <c r="D3948" s="9">
        <v>2.2000000000000002</v>
      </c>
      <c r="E3948" s="10">
        <f>IF(COUNTIF(cis_DPH!$B$2:$B$84,B3948)&gt;0,D3948*1.1,IF(COUNTIF(cis_DPH!$B$85:$B$171,B3948)&gt;0,D3948*1.2,"chyba"))</f>
        <v>2.4200000000000004</v>
      </c>
      <c r="G3948" s="16" t="e">
        <f>_xlfn.XLOOKUP(Tabuľka9[[#This Row],[položka]],#REF!,#REF!)</f>
        <v>#REF!</v>
      </c>
      <c r="H3948">
        <v>20</v>
      </c>
      <c r="I3948" s="15">
        <f>Tabuľka9[[#This Row],[Aktuálna cena v RZ s DPH]]*Tabuľka9[[#This Row],[Priemerný odber za mesiac]]</f>
        <v>48.400000000000006</v>
      </c>
      <c r="J3948">
        <v>150</v>
      </c>
      <c r="K3948" s="17" t="e">
        <f>Tabuľka9[[#This Row],[Cena za MJ s DPH]]*Tabuľka9[[#This Row],[Predpokladaný odber počas 6 mesiacov]]</f>
        <v>#REF!</v>
      </c>
      <c r="L3948" s="1">
        <v>648124</v>
      </c>
      <c r="M3948" t="e">
        <f>_xlfn.XLOOKUP(Tabuľka9[[#This Row],[IČO]],#REF!,#REF!)</f>
        <v>#REF!</v>
      </c>
      <c r="N3948" t="e">
        <f>_xlfn.XLOOKUP(Tabuľka9[[#This Row],[IČO]],#REF!,#REF!)</f>
        <v>#REF!</v>
      </c>
    </row>
    <row r="3949" spans="1:14" hidden="1" x14ac:dyDescent="0.35">
      <c r="A3949" t="s">
        <v>10</v>
      </c>
      <c r="B3949" t="s">
        <v>52</v>
      </c>
      <c r="C3949" t="s">
        <v>13</v>
      </c>
      <c r="E3949" s="10">
        <f>IF(COUNTIF(cis_DPH!$B$2:$B$84,B3949)&gt;0,D3949*1.1,IF(COUNTIF(cis_DPH!$B$85:$B$171,B3949)&gt;0,D3949*1.2,"chyba"))</f>
        <v>0</v>
      </c>
      <c r="G3949" s="16" t="e">
        <f>_xlfn.XLOOKUP(Tabuľka9[[#This Row],[položka]],#REF!,#REF!)</f>
        <v>#REF!</v>
      </c>
      <c r="I3949" s="15">
        <f>Tabuľka9[[#This Row],[Aktuálna cena v RZ s DPH]]*Tabuľka9[[#This Row],[Priemerný odber za mesiac]]</f>
        <v>0</v>
      </c>
      <c r="K3949" s="17" t="e">
        <f>Tabuľka9[[#This Row],[Cena za MJ s DPH]]*Tabuľka9[[#This Row],[Predpokladaný odber počas 6 mesiacov]]</f>
        <v>#REF!</v>
      </c>
      <c r="L3949" s="1">
        <v>648124</v>
      </c>
      <c r="M3949" t="e">
        <f>_xlfn.XLOOKUP(Tabuľka9[[#This Row],[IČO]],#REF!,#REF!)</f>
        <v>#REF!</v>
      </c>
      <c r="N3949" t="e">
        <f>_xlfn.XLOOKUP(Tabuľka9[[#This Row],[IČO]],#REF!,#REF!)</f>
        <v>#REF!</v>
      </c>
    </row>
    <row r="3950" spans="1:14" hidden="1" x14ac:dyDescent="0.35">
      <c r="A3950" t="s">
        <v>10</v>
      </c>
      <c r="B3950" t="s">
        <v>53</v>
      </c>
      <c r="C3950" t="s">
        <v>13</v>
      </c>
      <c r="E3950" s="10">
        <f>IF(COUNTIF(cis_DPH!$B$2:$B$84,B3950)&gt;0,D3950*1.1,IF(COUNTIF(cis_DPH!$B$85:$B$171,B3950)&gt;0,D3950*1.2,"chyba"))</f>
        <v>0</v>
      </c>
      <c r="G3950" s="16" t="e">
        <f>_xlfn.XLOOKUP(Tabuľka9[[#This Row],[položka]],#REF!,#REF!)</f>
        <v>#REF!</v>
      </c>
      <c r="I3950" s="15">
        <f>Tabuľka9[[#This Row],[Aktuálna cena v RZ s DPH]]*Tabuľka9[[#This Row],[Priemerný odber za mesiac]]</f>
        <v>0</v>
      </c>
      <c r="K3950" s="17" t="e">
        <f>Tabuľka9[[#This Row],[Cena za MJ s DPH]]*Tabuľka9[[#This Row],[Predpokladaný odber počas 6 mesiacov]]</f>
        <v>#REF!</v>
      </c>
      <c r="L3950" s="1">
        <v>648124</v>
      </c>
      <c r="M3950" t="e">
        <f>_xlfn.XLOOKUP(Tabuľka9[[#This Row],[IČO]],#REF!,#REF!)</f>
        <v>#REF!</v>
      </c>
      <c r="N3950" t="e">
        <f>_xlfn.XLOOKUP(Tabuľka9[[#This Row],[IČO]],#REF!,#REF!)</f>
        <v>#REF!</v>
      </c>
    </row>
    <row r="3951" spans="1:14" hidden="1" x14ac:dyDescent="0.35">
      <c r="A3951" t="s">
        <v>10</v>
      </c>
      <c r="B3951" t="s">
        <v>54</v>
      </c>
      <c r="C3951" t="s">
        <v>13</v>
      </c>
      <c r="E3951" s="10">
        <f>IF(COUNTIF(cis_DPH!$B$2:$B$84,B3951)&gt;0,D3951*1.1,IF(COUNTIF(cis_DPH!$B$85:$B$171,B3951)&gt;0,D3951*1.2,"chyba"))</f>
        <v>0</v>
      </c>
      <c r="G3951" s="16" t="e">
        <f>_xlfn.XLOOKUP(Tabuľka9[[#This Row],[položka]],#REF!,#REF!)</f>
        <v>#REF!</v>
      </c>
      <c r="I3951" s="15">
        <f>Tabuľka9[[#This Row],[Aktuálna cena v RZ s DPH]]*Tabuľka9[[#This Row],[Priemerný odber za mesiac]]</f>
        <v>0</v>
      </c>
      <c r="K3951" s="17" t="e">
        <f>Tabuľka9[[#This Row],[Cena za MJ s DPH]]*Tabuľka9[[#This Row],[Predpokladaný odber počas 6 mesiacov]]</f>
        <v>#REF!</v>
      </c>
      <c r="L3951" s="1">
        <v>648124</v>
      </c>
      <c r="M3951" t="e">
        <f>_xlfn.XLOOKUP(Tabuľka9[[#This Row],[IČO]],#REF!,#REF!)</f>
        <v>#REF!</v>
      </c>
      <c r="N3951" t="e">
        <f>_xlfn.XLOOKUP(Tabuľka9[[#This Row],[IČO]],#REF!,#REF!)</f>
        <v>#REF!</v>
      </c>
    </row>
    <row r="3952" spans="1:14" hidden="1" x14ac:dyDescent="0.35">
      <c r="A3952" t="s">
        <v>10</v>
      </c>
      <c r="B3952" t="s">
        <v>55</v>
      </c>
      <c r="C3952" t="s">
        <v>13</v>
      </c>
      <c r="E3952" s="10">
        <f>IF(COUNTIF(cis_DPH!$B$2:$B$84,B3952)&gt;0,D3952*1.1,IF(COUNTIF(cis_DPH!$B$85:$B$171,B3952)&gt;0,D3952*1.2,"chyba"))</f>
        <v>0</v>
      </c>
      <c r="G3952" s="16" t="e">
        <f>_xlfn.XLOOKUP(Tabuľka9[[#This Row],[položka]],#REF!,#REF!)</f>
        <v>#REF!</v>
      </c>
      <c r="I3952" s="15">
        <f>Tabuľka9[[#This Row],[Aktuálna cena v RZ s DPH]]*Tabuľka9[[#This Row],[Priemerný odber za mesiac]]</f>
        <v>0</v>
      </c>
      <c r="K3952" s="17" t="e">
        <f>Tabuľka9[[#This Row],[Cena za MJ s DPH]]*Tabuľka9[[#This Row],[Predpokladaný odber počas 6 mesiacov]]</f>
        <v>#REF!</v>
      </c>
      <c r="L3952" s="1">
        <v>648124</v>
      </c>
      <c r="M3952" t="e">
        <f>_xlfn.XLOOKUP(Tabuľka9[[#This Row],[IČO]],#REF!,#REF!)</f>
        <v>#REF!</v>
      </c>
      <c r="N3952" t="e">
        <f>_xlfn.XLOOKUP(Tabuľka9[[#This Row],[IČO]],#REF!,#REF!)</f>
        <v>#REF!</v>
      </c>
    </row>
    <row r="3953" spans="1:14" hidden="1" x14ac:dyDescent="0.35">
      <c r="A3953" t="s">
        <v>10</v>
      </c>
      <c r="B3953" t="s">
        <v>56</v>
      </c>
      <c r="C3953" t="s">
        <v>13</v>
      </c>
      <c r="D3953" s="9">
        <v>1.65</v>
      </c>
      <c r="E3953" s="10">
        <f>IF(COUNTIF(cis_DPH!$B$2:$B$84,B3953)&gt;0,D3953*1.1,IF(COUNTIF(cis_DPH!$B$85:$B$171,B3953)&gt;0,D3953*1.2,"chyba"))</f>
        <v>1.8149999999999999</v>
      </c>
      <c r="G3953" s="16" t="e">
        <f>_xlfn.XLOOKUP(Tabuľka9[[#This Row],[položka]],#REF!,#REF!)</f>
        <v>#REF!</v>
      </c>
      <c r="H3953">
        <v>40</v>
      </c>
      <c r="I3953" s="15">
        <f>Tabuľka9[[#This Row],[Aktuálna cena v RZ s DPH]]*Tabuľka9[[#This Row],[Priemerný odber za mesiac]]</f>
        <v>72.599999999999994</v>
      </c>
      <c r="J3953">
        <v>250</v>
      </c>
      <c r="K3953" s="17" t="e">
        <f>Tabuľka9[[#This Row],[Cena za MJ s DPH]]*Tabuľka9[[#This Row],[Predpokladaný odber počas 6 mesiacov]]</f>
        <v>#REF!</v>
      </c>
      <c r="L3953" s="1">
        <v>648124</v>
      </c>
      <c r="M3953" t="e">
        <f>_xlfn.XLOOKUP(Tabuľka9[[#This Row],[IČO]],#REF!,#REF!)</f>
        <v>#REF!</v>
      </c>
      <c r="N3953" t="e">
        <f>_xlfn.XLOOKUP(Tabuľka9[[#This Row],[IČO]],#REF!,#REF!)</f>
        <v>#REF!</v>
      </c>
    </row>
    <row r="3954" spans="1:14" hidden="1" x14ac:dyDescent="0.35">
      <c r="A3954" t="s">
        <v>10</v>
      </c>
      <c r="B3954" t="s">
        <v>57</v>
      </c>
      <c r="C3954" t="s">
        <v>13</v>
      </c>
      <c r="E3954" s="10">
        <f>IF(COUNTIF(cis_DPH!$B$2:$B$84,B3954)&gt;0,D3954*1.1,IF(COUNTIF(cis_DPH!$B$85:$B$171,B3954)&gt;0,D3954*1.2,"chyba"))</f>
        <v>0</v>
      </c>
      <c r="G3954" s="16" t="e">
        <f>_xlfn.XLOOKUP(Tabuľka9[[#This Row],[položka]],#REF!,#REF!)</f>
        <v>#REF!</v>
      </c>
      <c r="I3954" s="15">
        <f>Tabuľka9[[#This Row],[Aktuálna cena v RZ s DPH]]*Tabuľka9[[#This Row],[Priemerný odber za mesiac]]</f>
        <v>0</v>
      </c>
      <c r="K3954" s="17" t="e">
        <f>Tabuľka9[[#This Row],[Cena za MJ s DPH]]*Tabuľka9[[#This Row],[Predpokladaný odber počas 6 mesiacov]]</f>
        <v>#REF!</v>
      </c>
      <c r="L3954" s="1">
        <v>648124</v>
      </c>
      <c r="M3954" t="e">
        <f>_xlfn.XLOOKUP(Tabuľka9[[#This Row],[IČO]],#REF!,#REF!)</f>
        <v>#REF!</v>
      </c>
      <c r="N3954" t="e">
        <f>_xlfn.XLOOKUP(Tabuľka9[[#This Row],[IČO]],#REF!,#REF!)</f>
        <v>#REF!</v>
      </c>
    </row>
    <row r="3955" spans="1:14" hidden="1" x14ac:dyDescent="0.35">
      <c r="A3955" t="s">
        <v>10</v>
      </c>
      <c r="B3955" t="s">
        <v>58</v>
      </c>
      <c r="C3955" t="s">
        <v>13</v>
      </c>
      <c r="E3955" s="10">
        <f>IF(COUNTIF(cis_DPH!$B$2:$B$84,B3955)&gt;0,D3955*1.1,IF(COUNTIF(cis_DPH!$B$85:$B$171,B3955)&gt;0,D3955*1.2,"chyba"))</f>
        <v>0</v>
      </c>
      <c r="G3955" s="16" t="e">
        <f>_xlfn.XLOOKUP(Tabuľka9[[#This Row],[položka]],#REF!,#REF!)</f>
        <v>#REF!</v>
      </c>
      <c r="I3955" s="15">
        <f>Tabuľka9[[#This Row],[Aktuálna cena v RZ s DPH]]*Tabuľka9[[#This Row],[Priemerný odber za mesiac]]</f>
        <v>0</v>
      </c>
      <c r="K3955" s="17" t="e">
        <f>Tabuľka9[[#This Row],[Cena za MJ s DPH]]*Tabuľka9[[#This Row],[Predpokladaný odber počas 6 mesiacov]]</f>
        <v>#REF!</v>
      </c>
      <c r="L3955" s="1">
        <v>648124</v>
      </c>
      <c r="M3955" t="e">
        <f>_xlfn.XLOOKUP(Tabuľka9[[#This Row],[IČO]],#REF!,#REF!)</f>
        <v>#REF!</v>
      </c>
      <c r="N3955" t="e">
        <f>_xlfn.XLOOKUP(Tabuľka9[[#This Row],[IČO]],#REF!,#REF!)</f>
        <v>#REF!</v>
      </c>
    </row>
    <row r="3956" spans="1:14" hidden="1" x14ac:dyDescent="0.35">
      <c r="A3956" t="s">
        <v>10</v>
      </c>
      <c r="B3956" t="s">
        <v>59</v>
      </c>
      <c r="C3956" t="s">
        <v>13</v>
      </c>
      <c r="D3956" s="9">
        <v>1.37</v>
      </c>
      <c r="E3956" s="10">
        <f>IF(COUNTIF(cis_DPH!$B$2:$B$84,B3956)&gt;0,D3956*1.1,IF(COUNTIF(cis_DPH!$B$85:$B$171,B3956)&gt;0,D3956*1.2,"chyba"))</f>
        <v>1.6440000000000001</v>
      </c>
      <c r="G3956" s="16" t="e">
        <f>_xlfn.XLOOKUP(Tabuľka9[[#This Row],[položka]],#REF!,#REF!)</f>
        <v>#REF!</v>
      </c>
      <c r="H3956">
        <v>35</v>
      </c>
      <c r="I3956" s="15">
        <f>Tabuľka9[[#This Row],[Aktuálna cena v RZ s DPH]]*Tabuľka9[[#This Row],[Priemerný odber za mesiac]]</f>
        <v>57.540000000000006</v>
      </c>
      <c r="J3956">
        <v>210</v>
      </c>
      <c r="K3956" s="17" t="e">
        <f>Tabuľka9[[#This Row],[Cena za MJ s DPH]]*Tabuľka9[[#This Row],[Predpokladaný odber počas 6 mesiacov]]</f>
        <v>#REF!</v>
      </c>
      <c r="L3956" s="1">
        <v>648124</v>
      </c>
      <c r="M3956" t="e">
        <f>_xlfn.XLOOKUP(Tabuľka9[[#This Row],[IČO]],#REF!,#REF!)</f>
        <v>#REF!</v>
      </c>
      <c r="N3956" t="e">
        <f>_xlfn.XLOOKUP(Tabuľka9[[#This Row],[IČO]],#REF!,#REF!)</f>
        <v>#REF!</v>
      </c>
    </row>
    <row r="3957" spans="1:14" hidden="1" x14ac:dyDescent="0.35">
      <c r="A3957" t="s">
        <v>10</v>
      </c>
      <c r="B3957" t="s">
        <v>60</v>
      </c>
      <c r="C3957" t="s">
        <v>13</v>
      </c>
      <c r="D3957" s="9">
        <v>0.49</v>
      </c>
      <c r="E3957" s="10">
        <f>IF(COUNTIF(cis_DPH!$B$2:$B$84,B3957)&gt;0,D3957*1.1,IF(COUNTIF(cis_DPH!$B$85:$B$171,B3957)&gt;0,D3957*1.2,"chyba"))</f>
        <v>0.58799999999999997</v>
      </c>
      <c r="G3957" s="16" t="e">
        <f>_xlfn.XLOOKUP(Tabuľka9[[#This Row],[položka]],#REF!,#REF!)</f>
        <v>#REF!</v>
      </c>
      <c r="H3957">
        <v>45</v>
      </c>
      <c r="I3957" s="15">
        <f>Tabuľka9[[#This Row],[Aktuálna cena v RZ s DPH]]*Tabuľka9[[#This Row],[Priemerný odber za mesiac]]</f>
        <v>26.459999999999997</v>
      </c>
      <c r="J3957">
        <v>270</v>
      </c>
      <c r="K3957" s="17" t="e">
        <f>Tabuľka9[[#This Row],[Cena za MJ s DPH]]*Tabuľka9[[#This Row],[Predpokladaný odber počas 6 mesiacov]]</f>
        <v>#REF!</v>
      </c>
      <c r="L3957" s="1">
        <v>648124</v>
      </c>
      <c r="M3957" t="e">
        <f>_xlfn.XLOOKUP(Tabuľka9[[#This Row],[IČO]],#REF!,#REF!)</f>
        <v>#REF!</v>
      </c>
      <c r="N3957" t="e">
        <f>_xlfn.XLOOKUP(Tabuľka9[[#This Row],[IČO]],#REF!,#REF!)</f>
        <v>#REF!</v>
      </c>
    </row>
    <row r="3958" spans="1:14" hidden="1" x14ac:dyDescent="0.35">
      <c r="A3958" t="s">
        <v>10</v>
      </c>
      <c r="B3958" t="s">
        <v>61</v>
      </c>
      <c r="C3958" t="s">
        <v>19</v>
      </c>
      <c r="D3958" s="9">
        <v>0.66</v>
      </c>
      <c r="E3958" s="10">
        <f>IF(COUNTIF(cis_DPH!$B$2:$B$84,B3958)&gt;0,D3958*1.1,IF(COUNTIF(cis_DPH!$B$85:$B$171,B3958)&gt;0,D3958*1.2,"chyba"))</f>
        <v>0.79200000000000004</v>
      </c>
      <c r="G3958" s="16" t="e">
        <f>_xlfn.XLOOKUP(Tabuľka9[[#This Row],[položka]],#REF!,#REF!)</f>
        <v>#REF!</v>
      </c>
      <c r="I3958" s="15">
        <f>Tabuľka9[[#This Row],[Aktuálna cena v RZ s DPH]]*Tabuľka9[[#This Row],[Priemerný odber za mesiac]]</f>
        <v>0</v>
      </c>
      <c r="K3958" s="17" t="e">
        <f>Tabuľka9[[#This Row],[Cena za MJ s DPH]]*Tabuľka9[[#This Row],[Predpokladaný odber počas 6 mesiacov]]</f>
        <v>#REF!</v>
      </c>
      <c r="L3958" s="1">
        <v>648124</v>
      </c>
      <c r="M3958" t="e">
        <f>_xlfn.XLOOKUP(Tabuľka9[[#This Row],[IČO]],#REF!,#REF!)</f>
        <v>#REF!</v>
      </c>
      <c r="N3958" t="e">
        <f>_xlfn.XLOOKUP(Tabuľka9[[#This Row],[IČO]],#REF!,#REF!)</f>
        <v>#REF!</v>
      </c>
    </row>
    <row r="3959" spans="1:14" hidden="1" x14ac:dyDescent="0.35">
      <c r="A3959" t="s">
        <v>10</v>
      </c>
      <c r="B3959" t="s">
        <v>62</v>
      </c>
      <c r="C3959" t="s">
        <v>13</v>
      </c>
      <c r="E3959" s="10">
        <f>IF(COUNTIF(cis_DPH!$B$2:$B$84,B3959)&gt;0,D3959*1.1,IF(COUNTIF(cis_DPH!$B$85:$B$171,B3959)&gt;0,D3959*1.2,"chyba"))</f>
        <v>0</v>
      </c>
      <c r="G3959" s="16" t="e">
        <f>_xlfn.XLOOKUP(Tabuľka9[[#This Row],[položka]],#REF!,#REF!)</f>
        <v>#REF!</v>
      </c>
      <c r="I3959" s="15">
        <f>Tabuľka9[[#This Row],[Aktuálna cena v RZ s DPH]]*Tabuľka9[[#This Row],[Priemerný odber za mesiac]]</f>
        <v>0</v>
      </c>
      <c r="K3959" s="17" t="e">
        <f>Tabuľka9[[#This Row],[Cena za MJ s DPH]]*Tabuľka9[[#This Row],[Predpokladaný odber počas 6 mesiacov]]</f>
        <v>#REF!</v>
      </c>
      <c r="L3959" s="1">
        <v>648124</v>
      </c>
      <c r="M3959" t="e">
        <f>_xlfn.XLOOKUP(Tabuľka9[[#This Row],[IČO]],#REF!,#REF!)</f>
        <v>#REF!</v>
      </c>
      <c r="N3959" t="e">
        <f>_xlfn.XLOOKUP(Tabuľka9[[#This Row],[IČO]],#REF!,#REF!)</f>
        <v>#REF!</v>
      </c>
    </row>
    <row r="3960" spans="1:14" hidden="1" x14ac:dyDescent="0.35">
      <c r="A3960" t="s">
        <v>10</v>
      </c>
      <c r="B3960" t="s">
        <v>63</v>
      </c>
      <c r="C3960" t="s">
        <v>13</v>
      </c>
      <c r="E3960" s="10">
        <f>IF(COUNTIF(cis_DPH!$B$2:$B$84,B3960)&gt;0,D3960*1.1,IF(COUNTIF(cis_DPH!$B$85:$B$171,B3960)&gt;0,D3960*1.2,"chyba"))</f>
        <v>0</v>
      </c>
      <c r="G3960" s="16" t="e">
        <f>_xlfn.XLOOKUP(Tabuľka9[[#This Row],[položka]],#REF!,#REF!)</f>
        <v>#REF!</v>
      </c>
      <c r="I3960" s="15">
        <f>Tabuľka9[[#This Row],[Aktuálna cena v RZ s DPH]]*Tabuľka9[[#This Row],[Priemerný odber za mesiac]]</f>
        <v>0</v>
      </c>
      <c r="K3960" s="17" t="e">
        <f>Tabuľka9[[#This Row],[Cena za MJ s DPH]]*Tabuľka9[[#This Row],[Predpokladaný odber počas 6 mesiacov]]</f>
        <v>#REF!</v>
      </c>
      <c r="L3960" s="1">
        <v>648124</v>
      </c>
      <c r="M3960" t="e">
        <f>_xlfn.XLOOKUP(Tabuľka9[[#This Row],[IČO]],#REF!,#REF!)</f>
        <v>#REF!</v>
      </c>
      <c r="N3960" t="e">
        <f>_xlfn.XLOOKUP(Tabuľka9[[#This Row],[IČO]],#REF!,#REF!)</f>
        <v>#REF!</v>
      </c>
    </row>
    <row r="3961" spans="1:14" hidden="1" x14ac:dyDescent="0.35">
      <c r="A3961" t="s">
        <v>10</v>
      </c>
      <c r="B3961" t="s">
        <v>64</v>
      </c>
      <c r="C3961" t="s">
        <v>19</v>
      </c>
      <c r="D3961" s="9">
        <v>0.66</v>
      </c>
      <c r="E3961" s="10">
        <f>IF(COUNTIF(cis_DPH!$B$2:$B$84,B3961)&gt;0,D3961*1.1,IF(COUNTIF(cis_DPH!$B$85:$B$171,B3961)&gt;0,D3961*1.2,"chyba"))</f>
        <v>0.72600000000000009</v>
      </c>
      <c r="G3961" s="16" t="e">
        <f>_xlfn.XLOOKUP(Tabuľka9[[#This Row],[položka]],#REF!,#REF!)</f>
        <v>#REF!</v>
      </c>
      <c r="I3961" s="15">
        <f>Tabuľka9[[#This Row],[Aktuálna cena v RZ s DPH]]*Tabuľka9[[#This Row],[Priemerný odber za mesiac]]</f>
        <v>0</v>
      </c>
      <c r="K3961" s="17" t="e">
        <f>Tabuľka9[[#This Row],[Cena za MJ s DPH]]*Tabuľka9[[#This Row],[Predpokladaný odber počas 6 mesiacov]]</f>
        <v>#REF!</v>
      </c>
      <c r="L3961" s="1">
        <v>648124</v>
      </c>
      <c r="M3961" t="e">
        <f>_xlfn.XLOOKUP(Tabuľka9[[#This Row],[IČO]],#REF!,#REF!)</f>
        <v>#REF!</v>
      </c>
      <c r="N3961" t="e">
        <f>_xlfn.XLOOKUP(Tabuľka9[[#This Row],[IČO]],#REF!,#REF!)</f>
        <v>#REF!</v>
      </c>
    </row>
    <row r="3962" spans="1:14" hidden="1" x14ac:dyDescent="0.35">
      <c r="A3962" t="s">
        <v>10</v>
      </c>
      <c r="B3962" t="s">
        <v>65</v>
      </c>
      <c r="C3962" t="s">
        <v>19</v>
      </c>
      <c r="E3962" s="10">
        <f>IF(COUNTIF(cis_DPH!$B$2:$B$84,B3962)&gt;0,D3962*1.1,IF(COUNTIF(cis_DPH!$B$85:$B$171,B3962)&gt;0,D3962*1.2,"chyba"))</f>
        <v>0</v>
      </c>
      <c r="G3962" s="16" t="e">
        <f>_xlfn.XLOOKUP(Tabuľka9[[#This Row],[položka]],#REF!,#REF!)</f>
        <v>#REF!</v>
      </c>
      <c r="I3962" s="15">
        <f>Tabuľka9[[#This Row],[Aktuálna cena v RZ s DPH]]*Tabuľka9[[#This Row],[Priemerný odber za mesiac]]</f>
        <v>0</v>
      </c>
      <c r="K3962" s="17" t="e">
        <f>Tabuľka9[[#This Row],[Cena za MJ s DPH]]*Tabuľka9[[#This Row],[Predpokladaný odber počas 6 mesiacov]]</f>
        <v>#REF!</v>
      </c>
      <c r="L3962" s="1">
        <v>648124</v>
      </c>
      <c r="M3962" t="e">
        <f>_xlfn.XLOOKUP(Tabuľka9[[#This Row],[IČO]],#REF!,#REF!)</f>
        <v>#REF!</v>
      </c>
      <c r="N3962" t="e">
        <f>_xlfn.XLOOKUP(Tabuľka9[[#This Row],[IČO]],#REF!,#REF!)</f>
        <v>#REF!</v>
      </c>
    </row>
    <row r="3963" spans="1:14" hidden="1" x14ac:dyDescent="0.35">
      <c r="A3963" t="s">
        <v>10</v>
      </c>
      <c r="B3963" t="s">
        <v>66</v>
      </c>
      <c r="C3963" t="s">
        <v>19</v>
      </c>
      <c r="E3963" s="10">
        <f>IF(COUNTIF(cis_DPH!$B$2:$B$84,B3963)&gt;0,D3963*1.1,IF(COUNTIF(cis_DPH!$B$85:$B$171,B3963)&gt;0,D3963*1.2,"chyba"))</f>
        <v>0</v>
      </c>
      <c r="G3963" s="16" t="e">
        <f>_xlfn.XLOOKUP(Tabuľka9[[#This Row],[položka]],#REF!,#REF!)</f>
        <v>#REF!</v>
      </c>
      <c r="I3963" s="15">
        <f>Tabuľka9[[#This Row],[Aktuálna cena v RZ s DPH]]*Tabuľka9[[#This Row],[Priemerný odber za mesiac]]</f>
        <v>0</v>
      </c>
      <c r="K3963" s="17" t="e">
        <f>Tabuľka9[[#This Row],[Cena za MJ s DPH]]*Tabuľka9[[#This Row],[Predpokladaný odber počas 6 mesiacov]]</f>
        <v>#REF!</v>
      </c>
      <c r="L3963" s="1">
        <v>648124</v>
      </c>
      <c r="M3963" t="e">
        <f>_xlfn.XLOOKUP(Tabuľka9[[#This Row],[IČO]],#REF!,#REF!)</f>
        <v>#REF!</v>
      </c>
      <c r="N3963" t="e">
        <f>_xlfn.XLOOKUP(Tabuľka9[[#This Row],[IČO]],#REF!,#REF!)</f>
        <v>#REF!</v>
      </c>
    </row>
    <row r="3964" spans="1:14" hidden="1" x14ac:dyDescent="0.35">
      <c r="A3964" t="s">
        <v>10</v>
      </c>
      <c r="B3964" t="s">
        <v>67</v>
      </c>
      <c r="C3964" t="s">
        <v>13</v>
      </c>
      <c r="D3964" s="9">
        <v>2.42</v>
      </c>
      <c r="E3964" s="10">
        <f>IF(COUNTIF(cis_DPH!$B$2:$B$84,B3964)&gt;0,D3964*1.1,IF(COUNTIF(cis_DPH!$B$85:$B$171,B3964)&gt;0,D3964*1.2,"chyba"))</f>
        <v>2.9039999999999999</v>
      </c>
      <c r="G3964" s="16" t="e">
        <f>_xlfn.XLOOKUP(Tabuľka9[[#This Row],[položka]],#REF!,#REF!)</f>
        <v>#REF!</v>
      </c>
      <c r="H3964">
        <v>8</v>
      </c>
      <c r="I3964" s="15">
        <f>Tabuľka9[[#This Row],[Aktuálna cena v RZ s DPH]]*Tabuľka9[[#This Row],[Priemerný odber za mesiac]]</f>
        <v>23.231999999999999</v>
      </c>
      <c r="J3964">
        <v>48</v>
      </c>
      <c r="K3964" s="17" t="e">
        <f>Tabuľka9[[#This Row],[Cena za MJ s DPH]]*Tabuľka9[[#This Row],[Predpokladaný odber počas 6 mesiacov]]</f>
        <v>#REF!</v>
      </c>
      <c r="L3964" s="1">
        <v>648124</v>
      </c>
      <c r="M3964" t="e">
        <f>_xlfn.XLOOKUP(Tabuľka9[[#This Row],[IČO]],#REF!,#REF!)</f>
        <v>#REF!</v>
      </c>
      <c r="N3964" t="e">
        <f>_xlfn.XLOOKUP(Tabuľka9[[#This Row],[IČO]],#REF!,#REF!)</f>
        <v>#REF!</v>
      </c>
    </row>
    <row r="3965" spans="1:14" hidden="1" x14ac:dyDescent="0.35">
      <c r="A3965" t="s">
        <v>10</v>
      </c>
      <c r="B3965" t="s">
        <v>68</v>
      </c>
      <c r="C3965" t="s">
        <v>13</v>
      </c>
      <c r="E3965" s="10">
        <f>IF(COUNTIF(cis_DPH!$B$2:$B$84,B3965)&gt;0,D3965*1.1,IF(COUNTIF(cis_DPH!$B$85:$B$171,B3965)&gt;0,D3965*1.2,"chyba"))</f>
        <v>0</v>
      </c>
      <c r="G3965" s="16" t="e">
        <f>_xlfn.XLOOKUP(Tabuľka9[[#This Row],[položka]],#REF!,#REF!)</f>
        <v>#REF!</v>
      </c>
      <c r="I3965" s="15">
        <f>Tabuľka9[[#This Row],[Aktuálna cena v RZ s DPH]]*Tabuľka9[[#This Row],[Priemerný odber za mesiac]]</f>
        <v>0</v>
      </c>
      <c r="K3965" s="17" t="e">
        <f>Tabuľka9[[#This Row],[Cena za MJ s DPH]]*Tabuľka9[[#This Row],[Predpokladaný odber počas 6 mesiacov]]</f>
        <v>#REF!</v>
      </c>
      <c r="L3965" s="1">
        <v>648124</v>
      </c>
      <c r="M3965" t="e">
        <f>_xlfn.XLOOKUP(Tabuľka9[[#This Row],[IČO]],#REF!,#REF!)</f>
        <v>#REF!</v>
      </c>
      <c r="N3965" t="e">
        <f>_xlfn.XLOOKUP(Tabuľka9[[#This Row],[IČO]],#REF!,#REF!)</f>
        <v>#REF!</v>
      </c>
    </row>
    <row r="3966" spans="1:14" hidden="1" x14ac:dyDescent="0.35">
      <c r="A3966" t="s">
        <v>10</v>
      </c>
      <c r="B3966" t="s">
        <v>69</v>
      </c>
      <c r="C3966" t="s">
        <v>13</v>
      </c>
      <c r="D3966" s="9">
        <v>1.37</v>
      </c>
      <c r="E3966" s="10">
        <f>IF(COUNTIF(cis_DPH!$B$2:$B$84,B3966)&gt;0,D3966*1.1,IF(COUNTIF(cis_DPH!$B$85:$B$171,B3966)&gt;0,D3966*1.2,"chyba"))</f>
        <v>1.5070000000000003</v>
      </c>
      <c r="G3966" s="16" t="e">
        <f>_xlfn.XLOOKUP(Tabuľka9[[#This Row],[položka]],#REF!,#REF!)</f>
        <v>#REF!</v>
      </c>
      <c r="H3966">
        <v>20</v>
      </c>
      <c r="I3966" s="15">
        <f>Tabuľka9[[#This Row],[Aktuálna cena v RZ s DPH]]*Tabuľka9[[#This Row],[Priemerný odber za mesiac]]</f>
        <v>30.140000000000008</v>
      </c>
      <c r="J3966">
        <v>120</v>
      </c>
      <c r="K3966" s="17" t="e">
        <f>Tabuľka9[[#This Row],[Cena za MJ s DPH]]*Tabuľka9[[#This Row],[Predpokladaný odber počas 6 mesiacov]]</f>
        <v>#REF!</v>
      </c>
      <c r="L3966" s="1">
        <v>648124</v>
      </c>
      <c r="M3966" t="e">
        <f>_xlfn.XLOOKUP(Tabuľka9[[#This Row],[IČO]],#REF!,#REF!)</f>
        <v>#REF!</v>
      </c>
      <c r="N3966" t="e">
        <f>_xlfn.XLOOKUP(Tabuľka9[[#This Row],[IČO]],#REF!,#REF!)</f>
        <v>#REF!</v>
      </c>
    </row>
    <row r="3967" spans="1:14" hidden="1" x14ac:dyDescent="0.35">
      <c r="A3967" t="s">
        <v>10</v>
      </c>
      <c r="B3967" t="s">
        <v>70</v>
      </c>
      <c r="C3967" t="s">
        <v>13</v>
      </c>
      <c r="E3967" s="10">
        <f>IF(COUNTIF(cis_DPH!$B$2:$B$84,B3967)&gt;0,D3967*1.1,IF(COUNTIF(cis_DPH!$B$85:$B$171,B3967)&gt;0,D3967*1.2,"chyba"))</f>
        <v>0</v>
      </c>
      <c r="G3967" s="16" t="e">
        <f>_xlfn.XLOOKUP(Tabuľka9[[#This Row],[položka]],#REF!,#REF!)</f>
        <v>#REF!</v>
      </c>
      <c r="I3967" s="15">
        <f>Tabuľka9[[#This Row],[Aktuálna cena v RZ s DPH]]*Tabuľka9[[#This Row],[Priemerný odber za mesiac]]</f>
        <v>0</v>
      </c>
      <c r="K3967" s="17" t="e">
        <f>Tabuľka9[[#This Row],[Cena za MJ s DPH]]*Tabuľka9[[#This Row],[Predpokladaný odber počas 6 mesiacov]]</f>
        <v>#REF!</v>
      </c>
      <c r="L3967" s="1">
        <v>648124</v>
      </c>
      <c r="M3967" t="e">
        <f>_xlfn.XLOOKUP(Tabuľka9[[#This Row],[IČO]],#REF!,#REF!)</f>
        <v>#REF!</v>
      </c>
      <c r="N3967" t="e">
        <f>_xlfn.XLOOKUP(Tabuľka9[[#This Row],[IČO]],#REF!,#REF!)</f>
        <v>#REF!</v>
      </c>
    </row>
    <row r="3968" spans="1:14" hidden="1" x14ac:dyDescent="0.35">
      <c r="A3968" t="s">
        <v>10</v>
      </c>
      <c r="B3968" t="s">
        <v>71</v>
      </c>
      <c r="C3968" t="s">
        <v>13</v>
      </c>
      <c r="E3968" s="10">
        <f>IF(COUNTIF(cis_DPH!$B$2:$B$84,B3968)&gt;0,D3968*1.1,IF(COUNTIF(cis_DPH!$B$85:$B$171,B3968)&gt;0,D3968*1.2,"chyba"))</f>
        <v>0</v>
      </c>
      <c r="G3968" s="16" t="e">
        <f>_xlfn.XLOOKUP(Tabuľka9[[#This Row],[položka]],#REF!,#REF!)</f>
        <v>#REF!</v>
      </c>
      <c r="I3968" s="15">
        <f>Tabuľka9[[#This Row],[Aktuálna cena v RZ s DPH]]*Tabuľka9[[#This Row],[Priemerný odber za mesiac]]</f>
        <v>0</v>
      </c>
      <c r="K3968" s="17" t="e">
        <f>Tabuľka9[[#This Row],[Cena za MJ s DPH]]*Tabuľka9[[#This Row],[Predpokladaný odber počas 6 mesiacov]]</f>
        <v>#REF!</v>
      </c>
      <c r="L3968" s="1">
        <v>648124</v>
      </c>
      <c r="M3968" t="e">
        <f>_xlfn.XLOOKUP(Tabuľka9[[#This Row],[IČO]],#REF!,#REF!)</f>
        <v>#REF!</v>
      </c>
      <c r="N3968" t="e">
        <f>_xlfn.XLOOKUP(Tabuľka9[[#This Row],[IČO]],#REF!,#REF!)</f>
        <v>#REF!</v>
      </c>
    </row>
    <row r="3969" spans="1:14" hidden="1" x14ac:dyDescent="0.35">
      <c r="A3969" t="s">
        <v>10</v>
      </c>
      <c r="B3969" t="s">
        <v>72</v>
      </c>
      <c r="C3969" t="s">
        <v>13</v>
      </c>
      <c r="E3969" s="10">
        <f>IF(COUNTIF(cis_DPH!$B$2:$B$84,B3969)&gt;0,D3969*1.1,IF(COUNTIF(cis_DPH!$B$85:$B$171,B3969)&gt;0,D3969*1.2,"chyba"))</f>
        <v>0</v>
      </c>
      <c r="G3969" s="16" t="e">
        <f>_xlfn.XLOOKUP(Tabuľka9[[#This Row],[položka]],#REF!,#REF!)</f>
        <v>#REF!</v>
      </c>
      <c r="I3969" s="15">
        <f>Tabuľka9[[#This Row],[Aktuálna cena v RZ s DPH]]*Tabuľka9[[#This Row],[Priemerný odber za mesiac]]</f>
        <v>0</v>
      </c>
      <c r="K3969" s="17" t="e">
        <f>Tabuľka9[[#This Row],[Cena za MJ s DPH]]*Tabuľka9[[#This Row],[Predpokladaný odber počas 6 mesiacov]]</f>
        <v>#REF!</v>
      </c>
      <c r="L3969" s="1">
        <v>648124</v>
      </c>
      <c r="M3969" t="e">
        <f>_xlfn.XLOOKUP(Tabuľka9[[#This Row],[IČO]],#REF!,#REF!)</f>
        <v>#REF!</v>
      </c>
      <c r="N3969" t="e">
        <f>_xlfn.XLOOKUP(Tabuľka9[[#This Row],[IČO]],#REF!,#REF!)</f>
        <v>#REF!</v>
      </c>
    </row>
    <row r="3970" spans="1:14" hidden="1" x14ac:dyDescent="0.35">
      <c r="A3970" t="s">
        <v>10</v>
      </c>
      <c r="B3970" t="s">
        <v>73</v>
      </c>
      <c r="C3970" t="s">
        <v>13</v>
      </c>
      <c r="D3970" s="9">
        <v>0.91</v>
      </c>
      <c r="E3970" s="10">
        <f>IF(COUNTIF(cis_DPH!$B$2:$B$84,B3970)&gt;0,D3970*1.1,IF(COUNTIF(cis_DPH!$B$85:$B$171,B3970)&gt;0,D3970*1.2,"chyba"))</f>
        <v>1.0920000000000001</v>
      </c>
      <c r="G3970" s="16" t="e">
        <f>_xlfn.XLOOKUP(Tabuľka9[[#This Row],[položka]],#REF!,#REF!)</f>
        <v>#REF!</v>
      </c>
      <c r="H3970">
        <v>15</v>
      </c>
      <c r="I3970" s="15">
        <f>Tabuľka9[[#This Row],[Aktuálna cena v RZ s DPH]]*Tabuľka9[[#This Row],[Priemerný odber za mesiac]]</f>
        <v>16.380000000000003</v>
      </c>
      <c r="J3970">
        <v>90</v>
      </c>
      <c r="K3970" s="17" t="e">
        <f>Tabuľka9[[#This Row],[Cena za MJ s DPH]]*Tabuľka9[[#This Row],[Predpokladaný odber počas 6 mesiacov]]</f>
        <v>#REF!</v>
      </c>
      <c r="L3970" s="1">
        <v>648124</v>
      </c>
      <c r="M3970" t="e">
        <f>_xlfn.XLOOKUP(Tabuľka9[[#This Row],[IČO]],#REF!,#REF!)</f>
        <v>#REF!</v>
      </c>
      <c r="N3970" t="e">
        <f>_xlfn.XLOOKUP(Tabuľka9[[#This Row],[IČO]],#REF!,#REF!)</f>
        <v>#REF!</v>
      </c>
    </row>
    <row r="3971" spans="1:14" hidden="1" x14ac:dyDescent="0.35">
      <c r="A3971" t="s">
        <v>10</v>
      </c>
      <c r="B3971" t="s">
        <v>74</v>
      </c>
      <c r="C3971" t="s">
        <v>13</v>
      </c>
      <c r="D3971" s="9">
        <v>0.44</v>
      </c>
      <c r="E3971" s="10">
        <f>IF(COUNTIF(cis_DPH!$B$2:$B$84,B3971)&gt;0,D3971*1.1,IF(COUNTIF(cis_DPH!$B$85:$B$171,B3971)&gt;0,D3971*1.2,"chyba"))</f>
        <v>0.48400000000000004</v>
      </c>
      <c r="G3971" s="16" t="e">
        <f>_xlfn.XLOOKUP(Tabuľka9[[#This Row],[položka]],#REF!,#REF!)</f>
        <v>#REF!</v>
      </c>
      <c r="H3971">
        <v>300</v>
      </c>
      <c r="I3971" s="15">
        <f>Tabuľka9[[#This Row],[Aktuálna cena v RZ s DPH]]*Tabuľka9[[#This Row],[Priemerný odber za mesiac]]</f>
        <v>145.20000000000002</v>
      </c>
      <c r="J3971">
        <v>1800</v>
      </c>
      <c r="K3971" s="17" t="e">
        <f>Tabuľka9[[#This Row],[Cena za MJ s DPH]]*Tabuľka9[[#This Row],[Predpokladaný odber počas 6 mesiacov]]</f>
        <v>#REF!</v>
      </c>
      <c r="L3971" s="1">
        <v>648124</v>
      </c>
      <c r="M3971" t="e">
        <f>_xlfn.XLOOKUP(Tabuľka9[[#This Row],[IČO]],#REF!,#REF!)</f>
        <v>#REF!</v>
      </c>
      <c r="N3971" t="e">
        <f>_xlfn.XLOOKUP(Tabuľka9[[#This Row],[IČO]],#REF!,#REF!)</f>
        <v>#REF!</v>
      </c>
    </row>
    <row r="3972" spans="1:14" hidden="1" x14ac:dyDescent="0.35">
      <c r="A3972" t="s">
        <v>10</v>
      </c>
      <c r="B3972" t="s">
        <v>75</v>
      </c>
      <c r="C3972" t="s">
        <v>13</v>
      </c>
      <c r="D3972" s="9">
        <v>0.4</v>
      </c>
      <c r="E3972" s="10">
        <f>IF(COUNTIF(cis_DPH!$B$2:$B$84,B3972)&gt;0,D3972*1.1,IF(COUNTIF(cis_DPH!$B$85:$B$171,B3972)&gt;0,D3972*1.2,"chyba"))</f>
        <v>0.44000000000000006</v>
      </c>
      <c r="G3972" s="16" t="e">
        <f>_xlfn.XLOOKUP(Tabuľka9[[#This Row],[položka]],#REF!,#REF!)</f>
        <v>#REF!</v>
      </c>
      <c r="H3972">
        <v>500</v>
      </c>
      <c r="I3972" s="15">
        <f>Tabuľka9[[#This Row],[Aktuálna cena v RZ s DPH]]*Tabuľka9[[#This Row],[Priemerný odber za mesiac]]</f>
        <v>220.00000000000003</v>
      </c>
      <c r="J3972">
        <v>3000</v>
      </c>
      <c r="K3972" s="17" t="e">
        <f>Tabuľka9[[#This Row],[Cena za MJ s DPH]]*Tabuľka9[[#This Row],[Predpokladaný odber počas 6 mesiacov]]</f>
        <v>#REF!</v>
      </c>
      <c r="L3972" s="1">
        <v>648124</v>
      </c>
      <c r="M3972" t="e">
        <f>_xlfn.XLOOKUP(Tabuľka9[[#This Row],[IČO]],#REF!,#REF!)</f>
        <v>#REF!</v>
      </c>
      <c r="N3972" t="e">
        <f>_xlfn.XLOOKUP(Tabuľka9[[#This Row],[IČO]],#REF!,#REF!)</f>
        <v>#REF!</v>
      </c>
    </row>
    <row r="3973" spans="1:14" hidden="1" x14ac:dyDescent="0.35">
      <c r="A3973" t="s">
        <v>10</v>
      </c>
      <c r="B3973" t="s">
        <v>76</v>
      </c>
      <c r="C3973" t="s">
        <v>13</v>
      </c>
      <c r="E3973" s="10">
        <f>IF(COUNTIF(cis_DPH!$B$2:$B$84,B3973)&gt;0,D3973*1.1,IF(COUNTIF(cis_DPH!$B$85:$B$171,B3973)&gt;0,D3973*1.2,"chyba"))</f>
        <v>0</v>
      </c>
      <c r="G3973" s="16" t="e">
        <f>_xlfn.XLOOKUP(Tabuľka9[[#This Row],[položka]],#REF!,#REF!)</f>
        <v>#REF!</v>
      </c>
      <c r="I3973" s="15">
        <f>Tabuľka9[[#This Row],[Aktuálna cena v RZ s DPH]]*Tabuľka9[[#This Row],[Priemerný odber za mesiac]]</f>
        <v>0</v>
      </c>
      <c r="K3973" s="17" t="e">
        <f>Tabuľka9[[#This Row],[Cena za MJ s DPH]]*Tabuľka9[[#This Row],[Predpokladaný odber počas 6 mesiacov]]</f>
        <v>#REF!</v>
      </c>
      <c r="L3973" s="1">
        <v>648124</v>
      </c>
      <c r="M3973" t="e">
        <f>_xlfn.XLOOKUP(Tabuľka9[[#This Row],[IČO]],#REF!,#REF!)</f>
        <v>#REF!</v>
      </c>
      <c r="N3973" t="e">
        <f>_xlfn.XLOOKUP(Tabuľka9[[#This Row],[IČO]],#REF!,#REF!)</f>
        <v>#REF!</v>
      </c>
    </row>
    <row r="3974" spans="1:14" hidden="1" x14ac:dyDescent="0.35">
      <c r="A3974" t="s">
        <v>10</v>
      </c>
      <c r="B3974" t="s">
        <v>77</v>
      </c>
      <c r="C3974" t="s">
        <v>13</v>
      </c>
      <c r="E3974" s="10">
        <f>IF(COUNTIF(cis_DPH!$B$2:$B$84,B3974)&gt;0,D3974*1.1,IF(COUNTIF(cis_DPH!$B$85:$B$171,B3974)&gt;0,D3974*1.2,"chyba"))</f>
        <v>0</v>
      </c>
      <c r="G3974" s="16" t="e">
        <f>_xlfn.XLOOKUP(Tabuľka9[[#This Row],[položka]],#REF!,#REF!)</f>
        <v>#REF!</v>
      </c>
      <c r="I3974" s="15">
        <f>Tabuľka9[[#This Row],[Aktuálna cena v RZ s DPH]]*Tabuľka9[[#This Row],[Priemerný odber za mesiac]]</f>
        <v>0</v>
      </c>
      <c r="K3974" s="17" t="e">
        <f>Tabuľka9[[#This Row],[Cena za MJ s DPH]]*Tabuľka9[[#This Row],[Predpokladaný odber počas 6 mesiacov]]</f>
        <v>#REF!</v>
      </c>
      <c r="L3974" s="1">
        <v>648124</v>
      </c>
      <c r="M3974" t="e">
        <f>_xlfn.XLOOKUP(Tabuľka9[[#This Row],[IČO]],#REF!,#REF!)</f>
        <v>#REF!</v>
      </c>
      <c r="N3974" t="e">
        <f>_xlfn.XLOOKUP(Tabuľka9[[#This Row],[IČO]],#REF!,#REF!)</f>
        <v>#REF!</v>
      </c>
    </row>
    <row r="3975" spans="1:14" hidden="1" x14ac:dyDescent="0.35">
      <c r="A3975" t="s">
        <v>10</v>
      </c>
      <c r="B3975" t="s">
        <v>78</v>
      </c>
      <c r="C3975" t="s">
        <v>13</v>
      </c>
      <c r="E3975" s="10">
        <f>IF(COUNTIF(cis_DPH!$B$2:$B$84,B3975)&gt;0,D3975*1.1,IF(COUNTIF(cis_DPH!$B$85:$B$171,B3975)&gt;0,D3975*1.2,"chyba"))</f>
        <v>0</v>
      </c>
      <c r="G3975" s="16" t="e">
        <f>_xlfn.XLOOKUP(Tabuľka9[[#This Row],[položka]],#REF!,#REF!)</f>
        <v>#REF!</v>
      </c>
      <c r="I3975" s="15">
        <f>Tabuľka9[[#This Row],[Aktuálna cena v RZ s DPH]]*Tabuľka9[[#This Row],[Priemerný odber za mesiac]]</f>
        <v>0</v>
      </c>
      <c r="K3975" s="17" t="e">
        <f>Tabuľka9[[#This Row],[Cena za MJ s DPH]]*Tabuľka9[[#This Row],[Predpokladaný odber počas 6 mesiacov]]</f>
        <v>#REF!</v>
      </c>
      <c r="L3975" s="1">
        <v>648124</v>
      </c>
      <c r="M3975" t="e">
        <f>_xlfn.XLOOKUP(Tabuľka9[[#This Row],[IČO]],#REF!,#REF!)</f>
        <v>#REF!</v>
      </c>
      <c r="N3975" t="e">
        <f>_xlfn.XLOOKUP(Tabuľka9[[#This Row],[IČO]],#REF!,#REF!)</f>
        <v>#REF!</v>
      </c>
    </row>
    <row r="3976" spans="1:14" hidden="1" x14ac:dyDescent="0.35">
      <c r="A3976" t="s">
        <v>10</v>
      </c>
      <c r="B3976" t="s">
        <v>79</v>
      </c>
      <c r="C3976" t="s">
        <v>13</v>
      </c>
      <c r="E3976" s="10">
        <f>IF(COUNTIF(cis_DPH!$B$2:$B$84,B3976)&gt;0,D3976*1.1,IF(COUNTIF(cis_DPH!$B$85:$B$171,B3976)&gt;0,D3976*1.2,"chyba"))</f>
        <v>0</v>
      </c>
      <c r="G3976" s="16" t="e">
        <f>_xlfn.XLOOKUP(Tabuľka9[[#This Row],[položka]],#REF!,#REF!)</f>
        <v>#REF!</v>
      </c>
      <c r="I3976" s="15">
        <f>Tabuľka9[[#This Row],[Aktuálna cena v RZ s DPH]]*Tabuľka9[[#This Row],[Priemerný odber za mesiac]]</f>
        <v>0</v>
      </c>
      <c r="K3976" s="17" t="e">
        <f>Tabuľka9[[#This Row],[Cena za MJ s DPH]]*Tabuľka9[[#This Row],[Predpokladaný odber počas 6 mesiacov]]</f>
        <v>#REF!</v>
      </c>
      <c r="L3976" s="1">
        <v>648124</v>
      </c>
      <c r="M3976" t="e">
        <f>_xlfn.XLOOKUP(Tabuľka9[[#This Row],[IČO]],#REF!,#REF!)</f>
        <v>#REF!</v>
      </c>
      <c r="N3976" t="e">
        <f>_xlfn.XLOOKUP(Tabuľka9[[#This Row],[IČO]],#REF!,#REF!)</f>
        <v>#REF!</v>
      </c>
    </row>
    <row r="3977" spans="1:14" hidden="1" x14ac:dyDescent="0.35">
      <c r="A3977" t="s">
        <v>10</v>
      </c>
      <c r="B3977" t="s">
        <v>80</v>
      </c>
      <c r="C3977" t="s">
        <v>13</v>
      </c>
      <c r="E3977" s="10">
        <f>IF(COUNTIF(cis_DPH!$B$2:$B$84,B3977)&gt;0,D3977*1.1,IF(COUNTIF(cis_DPH!$B$85:$B$171,B3977)&gt;0,D3977*1.2,"chyba"))</f>
        <v>0</v>
      </c>
      <c r="G3977" s="16" t="e">
        <f>_xlfn.XLOOKUP(Tabuľka9[[#This Row],[položka]],#REF!,#REF!)</f>
        <v>#REF!</v>
      </c>
      <c r="I3977" s="15">
        <f>Tabuľka9[[#This Row],[Aktuálna cena v RZ s DPH]]*Tabuľka9[[#This Row],[Priemerný odber za mesiac]]</f>
        <v>0</v>
      </c>
      <c r="K3977" s="17" t="e">
        <f>Tabuľka9[[#This Row],[Cena za MJ s DPH]]*Tabuľka9[[#This Row],[Predpokladaný odber počas 6 mesiacov]]</f>
        <v>#REF!</v>
      </c>
      <c r="L3977" s="1">
        <v>648124</v>
      </c>
      <c r="M3977" t="e">
        <f>_xlfn.XLOOKUP(Tabuľka9[[#This Row],[IČO]],#REF!,#REF!)</f>
        <v>#REF!</v>
      </c>
      <c r="N3977" t="e">
        <f>_xlfn.XLOOKUP(Tabuľka9[[#This Row],[IČO]],#REF!,#REF!)</f>
        <v>#REF!</v>
      </c>
    </row>
    <row r="3978" spans="1:14" hidden="1" x14ac:dyDescent="0.35">
      <c r="A3978" t="s">
        <v>81</v>
      </c>
      <c r="B3978" t="s">
        <v>82</v>
      </c>
      <c r="C3978" t="s">
        <v>19</v>
      </c>
      <c r="E3978" s="10">
        <f>IF(COUNTIF(cis_DPH!$B$2:$B$84,B3978)&gt;0,D3978*1.1,IF(COUNTIF(cis_DPH!$B$85:$B$171,B3978)&gt;0,D3978*1.2,"chyba"))</f>
        <v>0</v>
      </c>
      <c r="G3978" s="16" t="e">
        <f>_xlfn.XLOOKUP(Tabuľka9[[#This Row],[položka]],#REF!,#REF!)</f>
        <v>#REF!</v>
      </c>
      <c r="I3978" s="15">
        <f>Tabuľka9[[#This Row],[Aktuálna cena v RZ s DPH]]*Tabuľka9[[#This Row],[Priemerný odber za mesiac]]</f>
        <v>0</v>
      </c>
      <c r="K3978" s="17" t="e">
        <f>Tabuľka9[[#This Row],[Cena za MJ s DPH]]*Tabuľka9[[#This Row],[Predpokladaný odber počas 6 mesiacov]]</f>
        <v>#REF!</v>
      </c>
      <c r="L3978" s="1">
        <v>893307</v>
      </c>
      <c r="M3978" t="e">
        <f>_xlfn.XLOOKUP(Tabuľka9[[#This Row],[IČO]],#REF!,#REF!)</f>
        <v>#REF!</v>
      </c>
      <c r="N3978" t="e">
        <f>_xlfn.XLOOKUP(Tabuľka9[[#This Row],[IČO]],#REF!,#REF!)</f>
        <v>#REF!</v>
      </c>
    </row>
    <row r="3979" spans="1:14" hidden="1" x14ac:dyDescent="0.35">
      <c r="A3979" t="s">
        <v>81</v>
      </c>
      <c r="B3979" t="s">
        <v>83</v>
      </c>
      <c r="C3979" t="s">
        <v>19</v>
      </c>
      <c r="D3979" s="9">
        <v>0.11</v>
      </c>
      <c r="E3979" s="10">
        <f>IF(COUNTIF(cis_DPH!$B$2:$B$84,B3979)&gt;0,D3979*1.1,IF(COUNTIF(cis_DPH!$B$85:$B$171,B3979)&gt;0,D3979*1.2,"chyba"))</f>
        <v>0.13200000000000001</v>
      </c>
      <c r="G3979" s="16" t="e">
        <f>_xlfn.XLOOKUP(Tabuľka9[[#This Row],[položka]],#REF!,#REF!)</f>
        <v>#REF!</v>
      </c>
      <c r="H3979">
        <v>1200</v>
      </c>
      <c r="I3979" s="15">
        <f>Tabuľka9[[#This Row],[Aktuálna cena v RZ s DPH]]*Tabuľka9[[#This Row],[Priemerný odber za mesiac]]</f>
        <v>158.4</v>
      </c>
      <c r="J3979">
        <v>7700</v>
      </c>
      <c r="K3979" s="17" t="e">
        <f>Tabuľka9[[#This Row],[Cena za MJ s DPH]]*Tabuľka9[[#This Row],[Predpokladaný odber počas 6 mesiacov]]</f>
        <v>#REF!</v>
      </c>
      <c r="L3979" s="1">
        <v>52757048</v>
      </c>
      <c r="M3979" t="e">
        <f>_xlfn.XLOOKUP(Tabuľka9[[#This Row],[IČO]],#REF!,#REF!)</f>
        <v>#REF!</v>
      </c>
      <c r="N3979" t="e">
        <f>_xlfn.XLOOKUP(Tabuľka9[[#This Row],[IČO]],#REF!,#REF!)</f>
        <v>#REF!</v>
      </c>
    </row>
    <row r="3980" spans="1:14" hidden="1" x14ac:dyDescent="0.35">
      <c r="A3980" t="s">
        <v>84</v>
      </c>
      <c r="B3980" t="s">
        <v>85</v>
      </c>
      <c r="C3980" t="s">
        <v>13</v>
      </c>
      <c r="E3980" s="10">
        <f>IF(COUNTIF(cis_DPH!$B$2:$B$84,B3980)&gt;0,D3980*1.1,IF(COUNTIF(cis_DPH!$B$85:$B$171,B3980)&gt;0,D3980*1.2,"chyba"))</f>
        <v>0</v>
      </c>
      <c r="G3980" s="16" t="e">
        <f>_xlfn.XLOOKUP(Tabuľka9[[#This Row],[položka]],#REF!,#REF!)</f>
        <v>#REF!</v>
      </c>
      <c r="I3980" s="15">
        <f>Tabuľka9[[#This Row],[Aktuálna cena v RZ s DPH]]*Tabuľka9[[#This Row],[Priemerný odber za mesiac]]</f>
        <v>0</v>
      </c>
      <c r="K3980" s="17" t="e">
        <f>Tabuľka9[[#This Row],[Cena za MJ s DPH]]*Tabuľka9[[#This Row],[Predpokladaný odber počas 6 mesiacov]]</f>
        <v>#REF!</v>
      </c>
      <c r="L3980" s="1">
        <v>648124</v>
      </c>
      <c r="M3980" t="e">
        <f>_xlfn.XLOOKUP(Tabuľka9[[#This Row],[IČO]],#REF!,#REF!)</f>
        <v>#REF!</v>
      </c>
      <c r="N3980" t="e">
        <f>_xlfn.XLOOKUP(Tabuľka9[[#This Row],[IČO]],#REF!,#REF!)</f>
        <v>#REF!</v>
      </c>
    </row>
    <row r="3981" spans="1:14" hidden="1" x14ac:dyDescent="0.35">
      <c r="A3981" t="s">
        <v>84</v>
      </c>
      <c r="B3981" t="s">
        <v>86</v>
      </c>
      <c r="C3981" t="s">
        <v>13</v>
      </c>
      <c r="E3981" s="10">
        <f>IF(COUNTIF(cis_DPH!$B$2:$B$84,B3981)&gt;0,D3981*1.1,IF(COUNTIF(cis_DPH!$B$85:$B$171,B3981)&gt;0,D3981*1.2,"chyba"))</f>
        <v>0</v>
      </c>
      <c r="G3981" s="16" t="e">
        <f>_xlfn.XLOOKUP(Tabuľka9[[#This Row],[položka]],#REF!,#REF!)</f>
        <v>#REF!</v>
      </c>
      <c r="I3981" s="15">
        <f>Tabuľka9[[#This Row],[Aktuálna cena v RZ s DPH]]*Tabuľka9[[#This Row],[Priemerný odber za mesiac]]</f>
        <v>0</v>
      </c>
      <c r="K3981" s="17" t="e">
        <f>Tabuľka9[[#This Row],[Cena za MJ s DPH]]*Tabuľka9[[#This Row],[Predpokladaný odber počas 6 mesiacov]]</f>
        <v>#REF!</v>
      </c>
      <c r="L3981" s="1">
        <v>648124</v>
      </c>
      <c r="M3981" t="e">
        <f>_xlfn.XLOOKUP(Tabuľka9[[#This Row],[IČO]],#REF!,#REF!)</f>
        <v>#REF!</v>
      </c>
      <c r="N3981" t="e">
        <f>_xlfn.XLOOKUP(Tabuľka9[[#This Row],[IČO]],#REF!,#REF!)</f>
        <v>#REF!</v>
      </c>
    </row>
    <row r="3982" spans="1:14" hidden="1" x14ac:dyDescent="0.35">
      <c r="A3982" t="s">
        <v>84</v>
      </c>
      <c r="B3982" t="s">
        <v>87</v>
      </c>
      <c r="C3982" t="s">
        <v>13</v>
      </c>
      <c r="E3982" s="10">
        <f>IF(COUNTIF(cis_DPH!$B$2:$B$84,B3982)&gt;0,D3982*1.1,IF(COUNTIF(cis_DPH!$B$85:$B$171,B3982)&gt;0,D3982*1.2,"chyba"))</f>
        <v>0</v>
      </c>
      <c r="G3982" s="16" t="e">
        <f>_xlfn.XLOOKUP(Tabuľka9[[#This Row],[položka]],#REF!,#REF!)</f>
        <v>#REF!</v>
      </c>
      <c r="I3982" s="15">
        <f>Tabuľka9[[#This Row],[Aktuálna cena v RZ s DPH]]*Tabuľka9[[#This Row],[Priemerný odber za mesiac]]</f>
        <v>0</v>
      </c>
      <c r="K3982" s="17" t="e">
        <f>Tabuľka9[[#This Row],[Cena za MJ s DPH]]*Tabuľka9[[#This Row],[Predpokladaný odber počas 6 mesiacov]]</f>
        <v>#REF!</v>
      </c>
      <c r="L3982" s="1">
        <v>648124</v>
      </c>
      <c r="M3982" t="e">
        <f>_xlfn.XLOOKUP(Tabuľka9[[#This Row],[IČO]],#REF!,#REF!)</f>
        <v>#REF!</v>
      </c>
      <c r="N3982" t="e">
        <f>_xlfn.XLOOKUP(Tabuľka9[[#This Row],[IČO]],#REF!,#REF!)</f>
        <v>#REF!</v>
      </c>
    </row>
    <row r="3983" spans="1:14" hidden="1" x14ac:dyDescent="0.35">
      <c r="A3983" t="s">
        <v>84</v>
      </c>
      <c r="B3983" t="s">
        <v>88</v>
      </c>
      <c r="C3983" t="s">
        <v>13</v>
      </c>
      <c r="E3983" s="10">
        <f>IF(COUNTIF(cis_DPH!$B$2:$B$84,B3983)&gt;0,D3983*1.1,IF(COUNTIF(cis_DPH!$B$85:$B$171,B3983)&gt;0,D3983*1.2,"chyba"))</f>
        <v>0</v>
      </c>
      <c r="G3983" s="16" t="e">
        <f>_xlfn.XLOOKUP(Tabuľka9[[#This Row],[položka]],#REF!,#REF!)</f>
        <v>#REF!</v>
      </c>
      <c r="I3983" s="15">
        <f>Tabuľka9[[#This Row],[Aktuálna cena v RZ s DPH]]*Tabuľka9[[#This Row],[Priemerný odber za mesiac]]</f>
        <v>0</v>
      </c>
      <c r="K3983" s="17" t="e">
        <f>Tabuľka9[[#This Row],[Cena za MJ s DPH]]*Tabuľka9[[#This Row],[Predpokladaný odber počas 6 mesiacov]]</f>
        <v>#REF!</v>
      </c>
      <c r="L3983" s="1">
        <v>648124</v>
      </c>
      <c r="M3983" t="e">
        <f>_xlfn.XLOOKUP(Tabuľka9[[#This Row],[IČO]],#REF!,#REF!)</f>
        <v>#REF!</v>
      </c>
      <c r="N3983" t="e">
        <f>_xlfn.XLOOKUP(Tabuľka9[[#This Row],[IČO]],#REF!,#REF!)</f>
        <v>#REF!</v>
      </c>
    </row>
    <row r="3984" spans="1:14" hidden="1" x14ac:dyDescent="0.35">
      <c r="A3984" t="s">
        <v>84</v>
      </c>
      <c r="B3984" t="s">
        <v>89</v>
      </c>
      <c r="C3984" t="s">
        <v>13</v>
      </c>
      <c r="E3984" s="10">
        <f>IF(COUNTIF(cis_DPH!$B$2:$B$84,B3984)&gt;0,D3984*1.1,IF(COUNTIF(cis_DPH!$B$85:$B$171,B3984)&gt;0,D3984*1.2,"chyba"))</f>
        <v>0</v>
      </c>
      <c r="G3984" s="16" t="e">
        <f>_xlfn.XLOOKUP(Tabuľka9[[#This Row],[položka]],#REF!,#REF!)</f>
        <v>#REF!</v>
      </c>
      <c r="I3984" s="15">
        <f>Tabuľka9[[#This Row],[Aktuálna cena v RZ s DPH]]*Tabuľka9[[#This Row],[Priemerný odber za mesiac]]</f>
        <v>0</v>
      </c>
      <c r="K3984" s="17" t="e">
        <f>Tabuľka9[[#This Row],[Cena za MJ s DPH]]*Tabuľka9[[#This Row],[Predpokladaný odber počas 6 mesiacov]]</f>
        <v>#REF!</v>
      </c>
      <c r="L3984" s="1">
        <v>648124</v>
      </c>
      <c r="M3984" t="e">
        <f>_xlfn.XLOOKUP(Tabuľka9[[#This Row],[IČO]],#REF!,#REF!)</f>
        <v>#REF!</v>
      </c>
      <c r="N3984" t="e">
        <f>_xlfn.XLOOKUP(Tabuľka9[[#This Row],[IČO]],#REF!,#REF!)</f>
        <v>#REF!</v>
      </c>
    </row>
    <row r="3985" spans="1:14" hidden="1" x14ac:dyDescent="0.35">
      <c r="A3985" t="s">
        <v>84</v>
      </c>
      <c r="B3985" t="s">
        <v>90</v>
      </c>
      <c r="C3985" t="s">
        <v>13</v>
      </c>
      <c r="E3985" s="10">
        <f>IF(COUNTIF(cis_DPH!$B$2:$B$84,B3985)&gt;0,D3985*1.1,IF(COUNTIF(cis_DPH!$B$85:$B$171,B3985)&gt;0,D3985*1.2,"chyba"))</f>
        <v>0</v>
      </c>
      <c r="G3985" s="16" t="e">
        <f>_xlfn.XLOOKUP(Tabuľka9[[#This Row],[položka]],#REF!,#REF!)</f>
        <v>#REF!</v>
      </c>
      <c r="I3985" s="15">
        <f>Tabuľka9[[#This Row],[Aktuálna cena v RZ s DPH]]*Tabuľka9[[#This Row],[Priemerný odber za mesiac]]</f>
        <v>0</v>
      </c>
      <c r="K3985" s="17" t="e">
        <f>Tabuľka9[[#This Row],[Cena za MJ s DPH]]*Tabuľka9[[#This Row],[Predpokladaný odber počas 6 mesiacov]]</f>
        <v>#REF!</v>
      </c>
      <c r="L3985" s="1">
        <v>648124</v>
      </c>
      <c r="M3985" t="e">
        <f>_xlfn.XLOOKUP(Tabuľka9[[#This Row],[IČO]],#REF!,#REF!)</f>
        <v>#REF!</v>
      </c>
      <c r="N3985" t="e">
        <f>_xlfn.XLOOKUP(Tabuľka9[[#This Row],[IČO]],#REF!,#REF!)</f>
        <v>#REF!</v>
      </c>
    </row>
    <row r="3986" spans="1:14" hidden="1" x14ac:dyDescent="0.35">
      <c r="A3986" t="s">
        <v>84</v>
      </c>
      <c r="B3986" t="s">
        <v>91</v>
      </c>
      <c r="C3986" t="s">
        <v>13</v>
      </c>
      <c r="E3986" s="10">
        <f>IF(COUNTIF(cis_DPH!$B$2:$B$84,B3986)&gt;0,D3986*1.1,IF(COUNTIF(cis_DPH!$B$85:$B$171,B3986)&gt;0,D3986*1.2,"chyba"))</f>
        <v>0</v>
      </c>
      <c r="G3986" s="16" t="e">
        <f>_xlfn.XLOOKUP(Tabuľka9[[#This Row],[položka]],#REF!,#REF!)</f>
        <v>#REF!</v>
      </c>
      <c r="I3986" s="15">
        <f>Tabuľka9[[#This Row],[Aktuálna cena v RZ s DPH]]*Tabuľka9[[#This Row],[Priemerný odber za mesiac]]</f>
        <v>0</v>
      </c>
      <c r="K3986" s="17" t="e">
        <f>Tabuľka9[[#This Row],[Cena za MJ s DPH]]*Tabuľka9[[#This Row],[Predpokladaný odber počas 6 mesiacov]]</f>
        <v>#REF!</v>
      </c>
      <c r="L3986" s="1">
        <v>648124</v>
      </c>
      <c r="M3986" t="e">
        <f>_xlfn.XLOOKUP(Tabuľka9[[#This Row],[IČO]],#REF!,#REF!)</f>
        <v>#REF!</v>
      </c>
      <c r="N3986" t="e">
        <f>_xlfn.XLOOKUP(Tabuľka9[[#This Row],[IČO]],#REF!,#REF!)</f>
        <v>#REF!</v>
      </c>
    </row>
    <row r="3987" spans="1:14" hidden="1" x14ac:dyDescent="0.35">
      <c r="A3987" t="s">
        <v>84</v>
      </c>
      <c r="B3987" t="s">
        <v>92</v>
      </c>
      <c r="C3987" t="s">
        <v>13</v>
      </c>
      <c r="E3987" s="10">
        <f>IF(COUNTIF(cis_DPH!$B$2:$B$84,B3987)&gt;0,D3987*1.1,IF(COUNTIF(cis_DPH!$B$85:$B$171,B3987)&gt;0,D3987*1.2,"chyba"))</f>
        <v>0</v>
      </c>
      <c r="G3987" s="16" t="e">
        <f>_xlfn.XLOOKUP(Tabuľka9[[#This Row],[položka]],#REF!,#REF!)</f>
        <v>#REF!</v>
      </c>
      <c r="I3987" s="15">
        <f>Tabuľka9[[#This Row],[Aktuálna cena v RZ s DPH]]*Tabuľka9[[#This Row],[Priemerný odber za mesiac]]</f>
        <v>0</v>
      </c>
      <c r="K3987" s="17" t="e">
        <f>Tabuľka9[[#This Row],[Cena za MJ s DPH]]*Tabuľka9[[#This Row],[Predpokladaný odber počas 6 mesiacov]]</f>
        <v>#REF!</v>
      </c>
      <c r="L3987" s="1">
        <v>648124</v>
      </c>
      <c r="M3987" t="e">
        <f>_xlfn.XLOOKUP(Tabuľka9[[#This Row],[IČO]],#REF!,#REF!)</f>
        <v>#REF!</v>
      </c>
      <c r="N3987" t="e">
        <f>_xlfn.XLOOKUP(Tabuľka9[[#This Row],[IČO]],#REF!,#REF!)</f>
        <v>#REF!</v>
      </c>
    </row>
    <row r="3988" spans="1:14" hidden="1" x14ac:dyDescent="0.35">
      <c r="A3988" t="s">
        <v>93</v>
      </c>
      <c r="B3988" t="s">
        <v>94</v>
      </c>
      <c r="C3988" t="s">
        <v>13</v>
      </c>
      <c r="D3988" s="9">
        <v>0.55000000000000004</v>
      </c>
      <c r="E3988" s="10">
        <f>IF(COUNTIF(cis_DPH!$B$2:$B$84,B3988)&gt;0,D3988*1.1,IF(COUNTIF(cis_DPH!$B$85:$B$171,B3988)&gt;0,D3988*1.2,"chyba"))</f>
        <v>0.60500000000000009</v>
      </c>
      <c r="G3988" s="16" t="e">
        <f>_xlfn.XLOOKUP(Tabuľka9[[#This Row],[položka]],#REF!,#REF!)</f>
        <v>#REF!</v>
      </c>
      <c r="H3988">
        <v>480</v>
      </c>
      <c r="I3988" s="15">
        <f>Tabuľka9[[#This Row],[Aktuálna cena v RZ s DPH]]*Tabuľka9[[#This Row],[Priemerný odber za mesiac]]</f>
        <v>290.40000000000003</v>
      </c>
      <c r="J3988">
        <v>2880</v>
      </c>
      <c r="K3988" s="17" t="e">
        <f>Tabuľka9[[#This Row],[Cena za MJ s DPH]]*Tabuľka9[[#This Row],[Predpokladaný odber počas 6 mesiacov]]</f>
        <v>#REF!</v>
      </c>
      <c r="L3988" s="1">
        <v>648124</v>
      </c>
      <c r="M3988" t="e">
        <f>_xlfn.XLOOKUP(Tabuľka9[[#This Row],[IČO]],#REF!,#REF!)</f>
        <v>#REF!</v>
      </c>
      <c r="N3988" t="e">
        <f>_xlfn.XLOOKUP(Tabuľka9[[#This Row],[IČO]],#REF!,#REF!)</f>
        <v>#REF!</v>
      </c>
    </row>
    <row r="3989" spans="1:14" hidden="1" x14ac:dyDescent="0.35">
      <c r="A3989" t="s">
        <v>95</v>
      </c>
      <c r="B3989" t="s">
        <v>96</v>
      </c>
      <c r="C3989" t="s">
        <v>13</v>
      </c>
      <c r="E3989" s="10">
        <f>IF(COUNTIF(cis_DPH!$B$2:$B$84,B3989)&gt;0,D3989*1.1,IF(COUNTIF(cis_DPH!$B$85:$B$171,B3989)&gt;0,D3989*1.2,"chyba"))</f>
        <v>0</v>
      </c>
      <c r="G3989" s="16" t="e">
        <f>_xlfn.XLOOKUP(Tabuľka9[[#This Row],[položka]],#REF!,#REF!)</f>
        <v>#REF!</v>
      </c>
      <c r="I3989" s="15">
        <f>Tabuľka9[[#This Row],[Aktuálna cena v RZ s DPH]]*Tabuľka9[[#This Row],[Priemerný odber za mesiac]]</f>
        <v>0</v>
      </c>
      <c r="K3989" s="17" t="e">
        <f>Tabuľka9[[#This Row],[Cena za MJ s DPH]]*Tabuľka9[[#This Row],[Predpokladaný odber počas 6 mesiacov]]</f>
        <v>#REF!</v>
      </c>
      <c r="L3989" s="1">
        <v>648124</v>
      </c>
      <c r="M3989" t="e">
        <f>_xlfn.XLOOKUP(Tabuľka9[[#This Row],[IČO]],#REF!,#REF!)</f>
        <v>#REF!</v>
      </c>
      <c r="N3989" t="e">
        <f>_xlfn.XLOOKUP(Tabuľka9[[#This Row],[IČO]],#REF!,#REF!)</f>
        <v>#REF!</v>
      </c>
    </row>
    <row r="3990" spans="1:14" hidden="1" x14ac:dyDescent="0.35">
      <c r="A3990" t="s">
        <v>95</v>
      </c>
      <c r="B3990" t="s">
        <v>97</v>
      </c>
      <c r="C3990" t="s">
        <v>13</v>
      </c>
      <c r="E3990" s="10">
        <f>IF(COUNTIF(cis_DPH!$B$2:$B$84,B3990)&gt;0,D3990*1.1,IF(COUNTIF(cis_DPH!$B$85:$B$171,B3990)&gt;0,D3990*1.2,"chyba"))</f>
        <v>0</v>
      </c>
      <c r="G3990" s="16" t="e">
        <f>_xlfn.XLOOKUP(Tabuľka9[[#This Row],[položka]],#REF!,#REF!)</f>
        <v>#REF!</v>
      </c>
      <c r="I3990" s="15">
        <f>Tabuľka9[[#This Row],[Aktuálna cena v RZ s DPH]]*Tabuľka9[[#This Row],[Priemerný odber za mesiac]]</f>
        <v>0</v>
      </c>
      <c r="K3990" s="17" t="e">
        <f>Tabuľka9[[#This Row],[Cena za MJ s DPH]]*Tabuľka9[[#This Row],[Predpokladaný odber počas 6 mesiacov]]</f>
        <v>#REF!</v>
      </c>
      <c r="L3990" s="1">
        <v>648124</v>
      </c>
      <c r="M3990" t="e">
        <f>_xlfn.XLOOKUP(Tabuľka9[[#This Row],[IČO]],#REF!,#REF!)</f>
        <v>#REF!</v>
      </c>
      <c r="N3990" t="e">
        <f>_xlfn.XLOOKUP(Tabuľka9[[#This Row],[IČO]],#REF!,#REF!)</f>
        <v>#REF!</v>
      </c>
    </row>
    <row r="3991" spans="1:14" hidden="1" x14ac:dyDescent="0.35">
      <c r="A3991" t="s">
        <v>95</v>
      </c>
      <c r="B3991" t="s">
        <v>98</v>
      </c>
      <c r="C3991" t="s">
        <v>13</v>
      </c>
      <c r="E3991" s="10">
        <f>IF(COUNTIF(cis_DPH!$B$2:$B$84,B3991)&gt;0,D3991*1.1,IF(COUNTIF(cis_DPH!$B$85:$B$171,B3991)&gt;0,D3991*1.2,"chyba"))</f>
        <v>0</v>
      </c>
      <c r="G3991" s="16" t="e">
        <f>_xlfn.XLOOKUP(Tabuľka9[[#This Row],[položka]],#REF!,#REF!)</f>
        <v>#REF!</v>
      </c>
      <c r="I3991" s="15">
        <f>Tabuľka9[[#This Row],[Aktuálna cena v RZ s DPH]]*Tabuľka9[[#This Row],[Priemerný odber za mesiac]]</f>
        <v>0</v>
      </c>
      <c r="K3991" s="17" t="e">
        <f>Tabuľka9[[#This Row],[Cena za MJ s DPH]]*Tabuľka9[[#This Row],[Predpokladaný odber počas 6 mesiacov]]</f>
        <v>#REF!</v>
      </c>
      <c r="L3991" s="1">
        <v>648124</v>
      </c>
      <c r="M3991" t="e">
        <f>_xlfn.XLOOKUP(Tabuľka9[[#This Row],[IČO]],#REF!,#REF!)</f>
        <v>#REF!</v>
      </c>
      <c r="N3991" t="e">
        <f>_xlfn.XLOOKUP(Tabuľka9[[#This Row],[IČO]],#REF!,#REF!)</f>
        <v>#REF!</v>
      </c>
    </row>
    <row r="3992" spans="1:14" hidden="1" x14ac:dyDescent="0.35">
      <c r="A3992" t="s">
        <v>95</v>
      </c>
      <c r="B3992" t="s">
        <v>99</v>
      </c>
      <c r="C3992" t="s">
        <v>13</v>
      </c>
      <c r="E3992" s="10">
        <f>IF(COUNTIF(cis_DPH!$B$2:$B$84,B3992)&gt;0,D3992*1.1,IF(COUNTIF(cis_DPH!$B$85:$B$171,B3992)&gt;0,D3992*1.2,"chyba"))</f>
        <v>0</v>
      </c>
      <c r="G3992" s="16" t="e">
        <f>_xlfn.XLOOKUP(Tabuľka9[[#This Row],[položka]],#REF!,#REF!)</f>
        <v>#REF!</v>
      </c>
      <c r="I3992" s="15">
        <f>Tabuľka9[[#This Row],[Aktuálna cena v RZ s DPH]]*Tabuľka9[[#This Row],[Priemerný odber za mesiac]]</f>
        <v>0</v>
      </c>
      <c r="K3992" s="17" t="e">
        <f>Tabuľka9[[#This Row],[Cena za MJ s DPH]]*Tabuľka9[[#This Row],[Predpokladaný odber počas 6 mesiacov]]</f>
        <v>#REF!</v>
      </c>
      <c r="L3992" s="1">
        <v>648124</v>
      </c>
      <c r="M3992" t="e">
        <f>_xlfn.XLOOKUP(Tabuľka9[[#This Row],[IČO]],#REF!,#REF!)</f>
        <v>#REF!</v>
      </c>
      <c r="N3992" t="e">
        <f>_xlfn.XLOOKUP(Tabuľka9[[#This Row],[IČO]],#REF!,#REF!)</f>
        <v>#REF!</v>
      </c>
    </row>
    <row r="3993" spans="1:14" hidden="1" x14ac:dyDescent="0.35">
      <c r="A3993" t="s">
        <v>95</v>
      </c>
      <c r="B3993" t="s">
        <v>100</v>
      </c>
      <c r="C3993" t="s">
        <v>13</v>
      </c>
      <c r="D3993" s="9">
        <v>0.27</v>
      </c>
      <c r="E3993" s="10">
        <f>IF(COUNTIF(cis_DPH!$B$2:$B$84,B3993)&gt;0,D3993*1.1,IF(COUNTIF(cis_DPH!$B$85:$B$171,B3993)&gt;0,D3993*1.2,"chyba"))</f>
        <v>0.29700000000000004</v>
      </c>
      <c r="G3993" s="16" t="e">
        <f>_xlfn.XLOOKUP(Tabuľka9[[#This Row],[položka]],#REF!,#REF!)</f>
        <v>#REF!</v>
      </c>
      <c r="H3993">
        <v>30</v>
      </c>
      <c r="I3993" s="15">
        <f>Tabuľka9[[#This Row],[Aktuálna cena v RZ s DPH]]*Tabuľka9[[#This Row],[Priemerný odber za mesiac]]</f>
        <v>8.9100000000000019</v>
      </c>
      <c r="J3993">
        <v>180</v>
      </c>
      <c r="K3993" s="17" t="e">
        <f>Tabuľka9[[#This Row],[Cena za MJ s DPH]]*Tabuľka9[[#This Row],[Predpokladaný odber počas 6 mesiacov]]</f>
        <v>#REF!</v>
      </c>
      <c r="L3993" s="1">
        <v>648124</v>
      </c>
      <c r="M3993" t="e">
        <f>_xlfn.XLOOKUP(Tabuľka9[[#This Row],[IČO]],#REF!,#REF!)</f>
        <v>#REF!</v>
      </c>
      <c r="N3993" t="e">
        <f>_xlfn.XLOOKUP(Tabuľka9[[#This Row],[IČO]],#REF!,#REF!)</f>
        <v>#REF!</v>
      </c>
    </row>
    <row r="3994" spans="1:14" hidden="1" x14ac:dyDescent="0.35">
      <c r="A3994" t="s">
        <v>95</v>
      </c>
      <c r="B3994" t="s">
        <v>101</v>
      </c>
      <c r="C3994" t="s">
        <v>13</v>
      </c>
      <c r="E3994" s="10">
        <f>IF(COUNTIF(cis_DPH!$B$2:$B$84,B3994)&gt;0,D3994*1.1,IF(COUNTIF(cis_DPH!$B$85:$B$171,B3994)&gt;0,D3994*1.2,"chyba"))</f>
        <v>0</v>
      </c>
      <c r="G3994" s="16" t="e">
        <f>_xlfn.XLOOKUP(Tabuľka9[[#This Row],[položka]],#REF!,#REF!)</f>
        <v>#REF!</v>
      </c>
      <c r="I3994" s="15">
        <f>Tabuľka9[[#This Row],[Aktuálna cena v RZ s DPH]]*Tabuľka9[[#This Row],[Priemerný odber za mesiac]]</f>
        <v>0</v>
      </c>
      <c r="K3994" s="17" t="e">
        <f>Tabuľka9[[#This Row],[Cena za MJ s DPH]]*Tabuľka9[[#This Row],[Predpokladaný odber počas 6 mesiacov]]</f>
        <v>#REF!</v>
      </c>
      <c r="L3994" s="1">
        <v>648124</v>
      </c>
      <c r="M3994" t="e">
        <f>_xlfn.XLOOKUP(Tabuľka9[[#This Row],[IČO]],#REF!,#REF!)</f>
        <v>#REF!</v>
      </c>
      <c r="N3994" t="e">
        <f>_xlfn.XLOOKUP(Tabuľka9[[#This Row],[IČO]],#REF!,#REF!)</f>
        <v>#REF!</v>
      </c>
    </row>
    <row r="3995" spans="1:14" hidden="1" x14ac:dyDescent="0.35">
      <c r="A3995" t="s">
        <v>95</v>
      </c>
      <c r="B3995" t="s">
        <v>102</v>
      </c>
      <c r="C3995" t="s">
        <v>48</v>
      </c>
      <c r="E3995" s="10">
        <f>IF(COUNTIF(cis_DPH!$B$2:$B$84,B3995)&gt;0,D3995*1.1,IF(COUNTIF(cis_DPH!$B$85:$B$171,B3995)&gt;0,D3995*1.2,"chyba"))</f>
        <v>0</v>
      </c>
      <c r="G3995" s="16" t="e">
        <f>_xlfn.XLOOKUP(Tabuľka9[[#This Row],[položka]],#REF!,#REF!)</f>
        <v>#REF!</v>
      </c>
      <c r="I3995" s="15">
        <f>Tabuľka9[[#This Row],[Aktuálna cena v RZ s DPH]]*Tabuľka9[[#This Row],[Priemerný odber za mesiac]]</f>
        <v>0</v>
      </c>
      <c r="K3995" s="17" t="e">
        <f>Tabuľka9[[#This Row],[Cena za MJ s DPH]]*Tabuľka9[[#This Row],[Predpokladaný odber počas 6 mesiacov]]</f>
        <v>#REF!</v>
      </c>
      <c r="L3995" s="1">
        <v>648124</v>
      </c>
      <c r="M3995" t="e">
        <f>_xlfn.XLOOKUP(Tabuľka9[[#This Row],[IČO]],#REF!,#REF!)</f>
        <v>#REF!</v>
      </c>
      <c r="N3995" t="e">
        <f>_xlfn.XLOOKUP(Tabuľka9[[#This Row],[IČO]],#REF!,#REF!)</f>
        <v>#REF!</v>
      </c>
    </row>
    <row r="3996" spans="1:14" hidden="1" x14ac:dyDescent="0.35">
      <c r="A3996" t="s">
        <v>95</v>
      </c>
      <c r="B3996" t="s">
        <v>103</v>
      </c>
      <c r="C3996" t="s">
        <v>13</v>
      </c>
      <c r="E3996" s="10">
        <f>IF(COUNTIF(cis_DPH!$B$2:$B$84,B3996)&gt;0,D3996*1.1,IF(COUNTIF(cis_DPH!$B$85:$B$171,B3996)&gt;0,D3996*1.2,"chyba"))</f>
        <v>0</v>
      </c>
      <c r="G3996" s="16" t="e">
        <f>_xlfn.XLOOKUP(Tabuľka9[[#This Row],[položka]],#REF!,#REF!)</f>
        <v>#REF!</v>
      </c>
      <c r="I3996" s="15">
        <f>Tabuľka9[[#This Row],[Aktuálna cena v RZ s DPH]]*Tabuľka9[[#This Row],[Priemerný odber za mesiac]]</f>
        <v>0</v>
      </c>
      <c r="K3996" s="17" t="e">
        <f>Tabuľka9[[#This Row],[Cena za MJ s DPH]]*Tabuľka9[[#This Row],[Predpokladaný odber počas 6 mesiacov]]</f>
        <v>#REF!</v>
      </c>
      <c r="L3996" s="1">
        <v>648124</v>
      </c>
      <c r="M3996" t="e">
        <f>_xlfn.XLOOKUP(Tabuľka9[[#This Row],[IČO]],#REF!,#REF!)</f>
        <v>#REF!</v>
      </c>
      <c r="N3996" t="e">
        <f>_xlfn.XLOOKUP(Tabuľka9[[#This Row],[IČO]],#REF!,#REF!)</f>
        <v>#REF!</v>
      </c>
    </row>
    <row r="3997" spans="1:14" hidden="1" x14ac:dyDescent="0.35">
      <c r="A3997" t="s">
        <v>95</v>
      </c>
      <c r="B3997" t="s">
        <v>104</v>
      </c>
      <c r="C3997" t="s">
        <v>48</v>
      </c>
      <c r="D3997" s="9">
        <v>2.1</v>
      </c>
      <c r="E3997" s="10">
        <f>IF(COUNTIF(cis_DPH!$B$2:$B$84,B3997)&gt;0,D3997*1.1,IF(COUNTIF(cis_DPH!$B$85:$B$171,B3997)&gt;0,D3997*1.2,"chyba"))</f>
        <v>2.3100000000000005</v>
      </c>
      <c r="G3997" s="16" t="e">
        <f>_xlfn.XLOOKUP(Tabuľka9[[#This Row],[položka]],#REF!,#REF!)</f>
        <v>#REF!</v>
      </c>
      <c r="H3997">
        <v>5</v>
      </c>
      <c r="I3997" s="15">
        <f>Tabuľka9[[#This Row],[Aktuálna cena v RZ s DPH]]*Tabuľka9[[#This Row],[Priemerný odber za mesiac]]</f>
        <v>11.550000000000002</v>
      </c>
      <c r="J3997">
        <v>20</v>
      </c>
      <c r="K3997" s="17" t="e">
        <f>Tabuľka9[[#This Row],[Cena za MJ s DPH]]*Tabuľka9[[#This Row],[Predpokladaný odber počas 6 mesiacov]]</f>
        <v>#REF!</v>
      </c>
      <c r="L3997" s="1">
        <v>648124</v>
      </c>
      <c r="M3997" t="e">
        <f>_xlfn.XLOOKUP(Tabuľka9[[#This Row],[IČO]],#REF!,#REF!)</f>
        <v>#REF!</v>
      </c>
      <c r="N3997" t="e">
        <f>_xlfn.XLOOKUP(Tabuľka9[[#This Row],[IČO]],#REF!,#REF!)</f>
        <v>#REF!</v>
      </c>
    </row>
    <row r="3998" spans="1:14" hidden="1" x14ac:dyDescent="0.35">
      <c r="A3998" t="s">
        <v>95</v>
      </c>
      <c r="B3998" t="s">
        <v>105</v>
      </c>
      <c r="C3998" t="s">
        <v>13</v>
      </c>
      <c r="E3998" s="10">
        <f>IF(COUNTIF(cis_DPH!$B$2:$B$84,B3998)&gt;0,D3998*1.1,IF(COUNTIF(cis_DPH!$B$85:$B$171,B3998)&gt;0,D3998*1.2,"chyba"))</f>
        <v>0</v>
      </c>
      <c r="G3998" s="16" t="e">
        <f>_xlfn.XLOOKUP(Tabuľka9[[#This Row],[položka]],#REF!,#REF!)</f>
        <v>#REF!</v>
      </c>
      <c r="I3998" s="15">
        <f>Tabuľka9[[#This Row],[Aktuálna cena v RZ s DPH]]*Tabuľka9[[#This Row],[Priemerný odber za mesiac]]</f>
        <v>0</v>
      </c>
      <c r="K3998" s="17" t="e">
        <f>Tabuľka9[[#This Row],[Cena za MJ s DPH]]*Tabuľka9[[#This Row],[Predpokladaný odber počas 6 mesiacov]]</f>
        <v>#REF!</v>
      </c>
      <c r="L3998" s="1">
        <v>648124</v>
      </c>
      <c r="M3998" t="e">
        <f>_xlfn.XLOOKUP(Tabuľka9[[#This Row],[IČO]],#REF!,#REF!)</f>
        <v>#REF!</v>
      </c>
      <c r="N3998" t="e">
        <f>_xlfn.XLOOKUP(Tabuľka9[[#This Row],[IČO]],#REF!,#REF!)</f>
        <v>#REF!</v>
      </c>
    </row>
    <row r="3999" spans="1:14" hidden="1" x14ac:dyDescent="0.35">
      <c r="A3999" t="s">
        <v>95</v>
      </c>
      <c r="B3999" t="s">
        <v>106</v>
      </c>
      <c r="C3999" t="s">
        <v>13</v>
      </c>
      <c r="E3999" s="10">
        <f>IF(COUNTIF(cis_DPH!$B$2:$B$84,B3999)&gt;0,D3999*1.1,IF(COUNTIF(cis_DPH!$B$85:$B$171,B3999)&gt;0,D3999*1.2,"chyba"))</f>
        <v>0</v>
      </c>
      <c r="G3999" s="16" t="e">
        <f>_xlfn.XLOOKUP(Tabuľka9[[#This Row],[položka]],#REF!,#REF!)</f>
        <v>#REF!</v>
      </c>
      <c r="I3999" s="15">
        <f>Tabuľka9[[#This Row],[Aktuálna cena v RZ s DPH]]*Tabuľka9[[#This Row],[Priemerný odber za mesiac]]</f>
        <v>0</v>
      </c>
      <c r="K3999" s="17" t="e">
        <f>Tabuľka9[[#This Row],[Cena za MJ s DPH]]*Tabuľka9[[#This Row],[Predpokladaný odber počas 6 mesiacov]]</f>
        <v>#REF!</v>
      </c>
      <c r="L3999" s="1">
        <v>648124</v>
      </c>
      <c r="M3999" t="e">
        <f>_xlfn.XLOOKUP(Tabuľka9[[#This Row],[IČO]],#REF!,#REF!)</f>
        <v>#REF!</v>
      </c>
      <c r="N3999" t="e">
        <f>_xlfn.XLOOKUP(Tabuľka9[[#This Row],[IČO]],#REF!,#REF!)</f>
        <v>#REF!</v>
      </c>
    </row>
    <row r="4000" spans="1:14" hidden="1" x14ac:dyDescent="0.35">
      <c r="A4000" t="s">
        <v>93</v>
      </c>
      <c r="B4000" t="s">
        <v>107</v>
      </c>
      <c r="C4000" t="s">
        <v>48</v>
      </c>
      <c r="E4000" s="10">
        <f>IF(COUNTIF(cis_DPH!$B$2:$B$84,B4000)&gt;0,D4000*1.1,IF(COUNTIF(cis_DPH!$B$85:$B$171,B4000)&gt;0,D4000*1.2,"chyba"))</f>
        <v>0</v>
      </c>
      <c r="G4000" s="16" t="e">
        <f>_xlfn.XLOOKUP(Tabuľka9[[#This Row],[položka]],#REF!,#REF!)</f>
        <v>#REF!</v>
      </c>
      <c r="I4000" s="15">
        <f>Tabuľka9[[#This Row],[Aktuálna cena v RZ s DPH]]*Tabuľka9[[#This Row],[Priemerný odber za mesiac]]</f>
        <v>0</v>
      </c>
      <c r="K4000" s="17" t="e">
        <f>Tabuľka9[[#This Row],[Cena za MJ s DPH]]*Tabuľka9[[#This Row],[Predpokladaný odber počas 6 mesiacov]]</f>
        <v>#REF!</v>
      </c>
      <c r="L4000" s="1">
        <v>648124</v>
      </c>
      <c r="M4000" t="e">
        <f>_xlfn.XLOOKUP(Tabuľka9[[#This Row],[IČO]],#REF!,#REF!)</f>
        <v>#REF!</v>
      </c>
      <c r="N4000" t="e">
        <f>_xlfn.XLOOKUP(Tabuľka9[[#This Row],[IČO]],#REF!,#REF!)</f>
        <v>#REF!</v>
      </c>
    </row>
    <row r="4001" spans="1:14" hidden="1" x14ac:dyDescent="0.35">
      <c r="A4001" t="s">
        <v>95</v>
      </c>
      <c r="B4001" t="s">
        <v>108</v>
      </c>
      <c r="C4001" t="s">
        <v>13</v>
      </c>
      <c r="E4001" s="10">
        <f>IF(COUNTIF(cis_DPH!$B$2:$B$84,B4001)&gt;0,D4001*1.1,IF(COUNTIF(cis_DPH!$B$85:$B$171,B4001)&gt;0,D4001*1.2,"chyba"))</f>
        <v>0</v>
      </c>
      <c r="G4001" s="16" t="e">
        <f>_xlfn.XLOOKUP(Tabuľka9[[#This Row],[položka]],#REF!,#REF!)</f>
        <v>#REF!</v>
      </c>
      <c r="I4001" s="15">
        <f>Tabuľka9[[#This Row],[Aktuálna cena v RZ s DPH]]*Tabuľka9[[#This Row],[Priemerný odber za mesiac]]</f>
        <v>0</v>
      </c>
      <c r="K4001" s="17" t="e">
        <f>Tabuľka9[[#This Row],[Cena za MJ s DPH]]*Tabuľka9[[#This Row],[Predpokladaný odber počas 6 mesiacov]]</f>
        <v>#REF!</v>
      </c>
      <c r="L4001" s="1">
        <v>648124</v>
      </c>
      <c r="M4001" t="e">
        <f>_xlfn.XLOOKUP(Tabuľka9[[#This Row],[IČO]],#REF!,#REF!)</f>
        <v>#REF!</v>
      </c>
      <c r="N4001" t="e">
        <f>_xlfn.XLOOKUP(Tabuľka9[[#This Row],[IČO]],#REF!,#REF!)</f>
        <v>#REF!</v>
      </c>
    </row>
    <row r="4002" spans="1:14" hidden="1" x14ac:dyDescent="0.35">
      <c r="A4002" t="s">
        <v>95</v>
      </c>
      <c r="B4002" t="s">
        <v>109</v>
      </c>
      <c r="C4002" t="s">
        <v>13</v>
      </c>
      <c r="E4002" s="10">
        <f>IF(COUNTIF(cis_DPH!$B$2:$B$84,B4002)&gt;0,D4002*1.1,IF(COUNTIF(cis_DPH!$B$85:$B$171,B4002)&gt;0,D4002*1.2,"chyba"))</f>
        <v>0</v>
      </c>
      <c r="G4002" s="16" t="e">
        <f>_xlfn.XLOOKUP(Tabuľka9[[#This Row],[položka]],#REF!,#REF!)</f>
        <v>#REF!</v>
      </c>
      <c r="I4002" s="15">
        <f>Tabuľka9[[#This Row],[Aktuálna cena v RZ s DPH]]*Tabuľka9[[#This Row],[Priemerný odber za mesiac]]</f>
        <v>0</v>
      </c>
      <c r="K4002" s="17" t="e">
        <f>Tabuľka9[[#This Row],[Cena za MJ s DPH]]*Tabuľka9[[#This Row],[Predpokladaný odber počas 6 mesiacov]]</f>
        <v>#REF!</v>
      </c>
      <c r="L4002" s="1">
        <v>648124</v>
      </c>
      <c r="M4002" t="e">
        <f>_xlfn.XLOOKUP(Tabuľka9[[#This Row],[IČO]],#REF!,#REF!)</f>
        <v>#REF!</v>
      </c>
      <c r="N4002" t="e">
        <f>_xlfn.XLOOKUP(Tabuľka9[[#This Row],[IČO]],#REF!,#REF!)</f>
        <v>#REF!</v>
      </c>
    </row>
    <row r="4003" spans="1:14" hidden="1" x14ac:dyDescent="0.35">
      <c r="A4003" t="s">
        <v>95</v>
      </c>
      <c r="B4003" t="s">
        <v>110</v>
      </c>
      <c r="C4003" t="s">
        <v>13</v>
      </c>
      <c r="E4003" s="10">
        <f>IF(COUNTIF(cis_DPH!$B$2:$B$84,B4003)&gt;0,D4003*1.1,IF(COUNTIF(cis_DPH!$B$85:$B$171,B4003)&gt;0,D4003*1.2,"chyba"))</f>
        <v>0</v>
      </c>
      <c r="G4003" s="16" t="e">
        <f>_xlfn.XLOOKUP(Tabuľka9[[#This Row],[položka]],#REF!,#REF!)</f>
        <v>#REF!</v>
      </c>
      <c r="I4003" s="15">
        <f>Tabuľka9[[#This Row],[Aktuálna cena v RZ s DPH]]*Tabuľka9[[#This Row],[Priemerný odber za mesiac]]</f>
        <v>0</v>
      </c>
      <c r="K4003" s="17" t="e">
        <f>Tabuľka9[[#This Row],[Cena za MJ s DPH]]*Tabuľka9[[#This Row],[Predpokladaný odber počas 6 mesiacov]]</f>
        <v>#REF!</v>
      </c>
      <c r="L4003" s="1">
        <v>648124</v>
      </c>
      <c r="M4003" t="e">
        <f>_xlfn.XLOOKUP(Tabuľka9[[#This Row],[IČO]],#REF!,#REF!)</f>
        <v>#REF!</v>
      </c>
      <c r="N4003" t="e">
        <f>_xlfn.XLOOKUP(Tabuľka9[[#This Row],[IČO]],#REF!,#REF!)</f>
        <v>#REF!</v>
      </c>
    </row>
    <row r="4004" spans="1:14" hidden="1" x14ac:dyDescent="0.35">
      <c r="A4004" t="s">
        <v>95</v>
      </c>
      <c r="B4004" t="s">
        <v>111</v>
      </c>
      <c r="C4004" t="s">
        <v>13</v>
      </c>
      <c r="E4004" s="10">
        <f>IF(COUNTIF(cis_DPH!$B$2:$B$84,B4004)&gt;0,D4004*1.1,IF(COUNTIF(cis_DPH!$B$85:$B$171,B4004)&gt;0,D4004*1.2,"chyba"))</f>
        <v>0</v>
      </c>
      <c r="G4004" s="16" t="e">
        <f>_xlfn.XLOOKUP(Tabuľka9[[#This Row],[položka]],#REF!,#REF!)</f>
        <v>#REF!</v>
      </c>
      <c r="I4004" s="15">
        <f>Tabuľka9[[#This Row],[Aktuálna cena v RZ s DPH]]*Tabuľka9[[#This Row],[Priemerný odber za mesiac]]</f>
        <v>0</v>
      </c>
      <c r="K4004" s="17" t="e">
        <f>Tabuľka9[[#This Row],[Cena za MJ s DPH]]*Tabuľka9[[#This Row],[Predpokladaný odber počas 6 mesiacov]]</f>
        <v>#REF!</v>
      </c>
      <c r="L4004" s="1">
        <v>648124</v>
      </c>
      <c r="M4004" t="e">
        <f>_xlfn.XLOOKUP(Tabuľka9[[#This Row],[IČO]],#REF!,#REF!)</f>
        <v>#REF!</v>
      </c>
      <c r="N4004" t="e">
        <f>_xlfn.XLOOKUP(Tabuľka9[[#This Row],[IČO]],#REF!,#REF!)</f>
        <v>#REF!</v>
      </c>
    </row>
    <row r="4005" spans="1:14" hidden="1" x14ac:dyDescent="0.35">
      <c r="A4005" t="s">
        <v>95</v>
      </c>
      <c r="B4005" t="s">
        <v>112</v>
      </c>
      <c r="C4005" t="s">
        <v>48</v>
      </c>
      <c r="D4005" s="9">
        <v>2.5</v>
      </c>
      <c r="E4005" s="10">
        <f>IF(COUNTIF(cis_DPH!$B$2:$B$84,B4005)&gt;0,D4005*1.1,IF(COUNTIF(cis_DPH!$B$85:$B$171,B4005)&gt;0,D4005*1.2,"chyba"))</f>
        <v>2.75</v>
      </c>
      <c r="G4005" s="16" t="e">
        <f>_xlfn.XLOOKUP(Tabuľka9[[#This Row],[položka]],#REF!,#REF!)</f>
        <v>#REF!</v>
      </c>
      <c r="H4005">
        <v>15</v>
      </c>
      <c r="I4005" s="15">
        <f>Tabuľka9[[#This Row],[Aktuálna cena v RZ s DPH]]*Tabuľka9[[#This Row],[Priemerný odber za mesiac]]</f>
        <v>41.25</v>
      </c>
      <c r="J4005">
        <v>60</v>
      </c>
      <c r="K4005" s="17" t="e">
        <f>Tabuľka9[[#This Row],[Cena za MJ s DPH]]*Tabuľka9[[#This Row],[Predpokladaný odber počas 6 mesiacov]]</f>
        <v>#REF!</v>
      </c>
      <c r="L4005" s="1">
        <v>648124</v>
      </c>
      <c r="M4005" t="e">
        <f>_xlfn.XLOOKUP(Tabuľka9[[#This Row],[IČO]],#REF!,#REF!)</f>
        <v>#REF!</v>
      </c>
      <c r="N4005" t="e">
        <f>_xlfn.XLOOKUP(Tabuľka9[[#This Row],[IČO]],#REF!,#REF!)</f>
        <v>#REF!</v>
      </c>
    </row>
    <row r="4006" spans="1:14" hidden="1" x14ac:dyDescent="0.35">
      <c r="A4006" t="s">
        <v>95</v>
      </c>
      <c r="B4006" t="s">
        <v>113</v>
      </c>
      <c r="C4006" t="s">
        <v>13</v>
      </c>
      <c r="D4006" s="9">
        <v>3.6</v>
      </c>
      <c r="E4006" s="10">
        <f>IF(COUNTIF(cis_DPH!$B$2:$B$84,B4006)&gt;0,D4006*1.1,IF(COUNTIF(cis_DPH!$B$85:$B$171,B4006)&gt;0,D4006*1.2,"chyba"))</f>
        <v>3.9600000000000004</v>
      </c>
      <c r="G4006" s="16" t="e">
        <f>_xlfn.XLOOKUP(Tabuľka9[[#This Row],[položka]],#REF!,#REF!)</f>
        <v>#REF!</v>
      </c>
      <c r="H4006">
        <v>25</v>
      </c>
      <c r="I4006" s="15">
        <f>Tabuľka9[[#This Row],[Aktuálna cena v RZ s DPH]]*Tabuľka9[[#This Row],[Priemerný odber za mesiac]]</f>
        <v>99.000000000000014</v>
      </c>
      <c r="J4006">
        <v>150</v>
      </c>
      <c r="K4006" s="17" t="e">
        <f>Tabuľka9[[#This Row],[Cena za MJ s DPH]]*Tabuľka9[[#This Row],[Predpokladaný odber počas 6 mesiacov]]</f>
        <v>#REF!</v>
      </c>
      <c r="L4006" s="1">
        <v>648124</v>
      </c>
      <c r="M4006" t="e">
        <f>_xlfn.XLOOKUP(Tabuľka9[[#This Row],[IČO]],#REF!,#REF!)</f>
        <v>#REF!</v>
      </c>
      <c r="N4006" t="e">
        <f>_xlfn.XLOOKUP(Tabuľka9[[#This Row],[IČO]],#REF!,#REF!)</f>
        <v>#REF!</v>
      </c>
    </row>
    <row r="4007" spans="1:14" hidden="1" x14ac:dyDescent="0.35">
      <c r="A4007" t="s">
        <v>95</v>
      </c>
      <c r="B4007" t="s">
        <v>114</v>
      </c>
      <c r="C4007" t="s">
        <v>13</v>
      </c>
      <c r="E4007" s="10">
        <f>IF(COUNTIF(cis_DPH!$B$2:$B$84,B4007)&gt;0,D4007*1.1,IF(COUNTIF(cis_DPH!$B$85:$B$171,B4007)&gt;0,D4007*1.2,"chyba"))</f>
        <v>0</v>
      </c>
      <c r="G4007" s="16" t="e">
        <f>_xlfn.XLOOKUP(Tabuľka9[[#This Row],[položka]],#REF!,#REF!)</f>
        <v>#REF!</v>
      </c>
      <c r="I4007" s="15">
        <f>Tabuľka9[[#This Row],[Aktuálna cena v RZ s DPH]]*Tabuľka9[[#This Row],[Priemerný odber za mesiac]]</f>
        <v>0</v>
      </c>
      <c r="K4007" s="17" t="e">
        <f>Tabuľka9[[#This Row],[Cena za MJ s DPH]]*Tabuľka9[[#This Row],[Predpokladaný odber počas 6 mesiacov]]</f>
        <v>#REF!</v>
      </c>
      <c r="L4007" s="1">
        <v>648124</v>
      </c>
      <c r="M4007" t="e">
        <f>_xlfn.XLOOKUP(Tabuľka9[[#This Row],[IČO]],#REF!,#REF!)</f>
        <v>#REF!</v>
      </c>
      <c r="N4007" t="e">
        <f>_xlfn.XLOOKUP(Tabuľka9[[#This Row],[IČO]],#REF!,#REF!)</f>
        <v>#REF!</v>
      </c>
    </row>
    <row r="4008" spans="1:14" hidden="1" x14ac:dyDescent="0.35">
      <c r="A4008" t="s">
        <v>95</v>
      </c>
      <c r="B4008" t="s">
        <v>115</v>
      </c>
      <c r="C4008" t="s">
        <v>13</v>
      </c>
      <c r="D4008" s="9">
        <v>2.2999999999999998</v>
      </c>
      <c r="E4008" s="10">
        <f>IF(COUNTIF(cis_DPH!$B$2:$B$84,B4008)&gt;0,D4008*1.1,IF(COUNTIF(cis_DPH!$B$85:$B$171,B4008)&gt;0,D4008*1.2,"chyba"))</f>
        <v>2.5299999999999998</v>
      </c>
      <c r="G4008" s="16" t="e">
        <f>_xlfn.XLOOKUP(Tabuľka9[[#This Row],[položka]],#REF!,#REF!)</f>
        <v>#REF!</v>
      </c>
      <c r="H4008">
        <v>50</v>
      </c>
      <c r="I4008" s="15">
        <f>Tabuľka9[[#This Row],[Aktuálna cena v RZ s DPH]]*Tabuľka9[[#This Row],[Priemerný odber za mesiac]]</f>
        <v>126.49999999999999</v>
      </c>
      <c r="J4008">
        <v>300</v>
      </c>
      <c r="K4008" s="17" t="e">
        <f>Tabuľka9[[#This Row],[Cena za MJ s DPH]]*Tabuľka9[[#This Row],[Predpokladaný odber počas 6 mesiacov]]</f>
        <v>#REF!</v>
      </c>
      <c r="L4008" s="1">
        <v>648124</v>
      </c>
      <c r="M4008" t="e">
        <f>_xlfn.XLOOKUP(Tabuľka9[[#This Row],[IČO]],#REF!,#REF!)</f>
        <v>#REF!</v>
      </c>
      <c r="N4008" t="e">
        <f>_xlfn.XLOOKUP(Tabuľka9[[#This Row],[IČO]],#REF!,#REF!)</f>
        <v>#REF!</v>
      </c>
    </row>
    <row r="4009" spans="1:14" hidden="1" x14ac:dyDescent="0.35">
      <c r="A4009" t="s">
        <v>95</v>
      </c>
      <c r="B4009" t="s">
        <v>116</v>
      </c>
      <c r="C4009" t="s">
        <v>13</v>
      </c>
      <c r="E4009" s="10">
        <f>IF(COUNTIF(cis_DPH!$B$2:$B$84,B4009)&gt;0,D4009*1.1,IF(COUNTIF(cis_DPH!$B$85:$B$171,B4009)&gt;0,D4009*1.2,"chyba"))</f>
        <v>0</v>
      </c>
      <c r="G4009" s="16" t="e">
        <f>_xlfn.XLOOKUP(Tabuľka9[[#This Row],[položka]],#REF!,#REF!)</f>
        <v>#REF!</v>
      </c>
      <c r="I4009" s="15">
        <f>Tabuľka9[[#This Row],[Aktuálna cena v RZ s DPH]]*Tabuľka9[[#This Row],[Priemerný odber za mesiac]]</f>
        <v>0</v>
      </c>
      <c r="K4009" s="17" t="e">
        <f>Tabuľka9[[#This Row],[Cena za MJ s DPH]]*Tabuľka9[[#This Row],[Predpokladaný odber počas 6 mesiacov]]</f>
        <v>#REF!</v>
      </c>
      <c r="L4009" s="1">
        <v>648124</v>
      </c>
      <c r="M4009" t="e">
        <f>_xlfn.XLOOKUP(Tabuľka9[[#This Row],[IČO]],#REF!,#REF!)</f>
        <v>#REF!</v>
      </c>
      <c r="N4009" t="e">
        <f>_xlfn.XLOOKUP(Tabuľka9[[#This Row],[IČO]],#REF!,#REF!)</f>
        <v>#REF!</v>
      </c>
    </row>
    <row r="4010" spans="1:14" hidden="1" x14ac:dyDescent="0.35">
      <c r="A4010" t="s">
        <v>84</v>
      </c>
      <c r="B4010" t="s">
        <v>117</v>
      </c>
      <c r="C4010" t="s">
        <v>13</v>
      </c>
      <c r="E4010" s="10">
        <f>IF(COUNTIF(cis_DPH!$B$2:$B$84,B4010)&gt;0,D4010*1.1,IF(COUNTIF(cis_DPH!$B$85:$B$171,B4010)&gt;0,D4010*1.2,"chyba"))</f>
        <v>0</v>
      </c>
      <c r="G4010" s="16" t="e">
        <f>_xlfn.XLOOKUP(Tabuľka9[[#This Row],[položka]],#REF!,#REF!)</f>
        <v>#REF!</v>
      </c>
      <c r="I4010" s="15">
        <f>Tabuľka9[[#This Row],[Aktuálna cena v RZ s DPH]]*Tabuľka9[[#This Row],[Priemerný odber za mesiac]]</f>
        <v>0</v>
      </c>
      <c r="K4010" s="17" t="e">
        <f>Tabuľka9[[#This Row],[Cena za MJ s DPH]]*Tabuľka9[[#This Row],[Predpokladaný odber počas 6 mesiacov]]</f>
        <v>#REF!</v>
      </c>
      <c r="L4010" s="1">
        <v>648124</v>
      </c>
      <c r="M4010" t="e">
        <f>_xlfn.XLOOKUP(Tabuľka9[[#This Row],[IČO]],#REF!,#REF!)</f>
        <v>#REF!</v>
      </c>
      <c r="N4010" t="e">
        <f>_xlfn.XLOOKUP(Tabuľka9[[#This Row],[IČO]],#REF!,#REF!)</f>
        <v>#REF!</v>
      </c>
    </row>
    <row r="4011" spans="1:14" hidden="1" x14ac:dyDescent="0.35">
      <c r="A4011" t="s">
        <v>84</v>
      </c>
      <c r="B4011" t="s">
        <v>118</v>
      </c>
      <c r="C4011" t="s">
        <v>13</v>
      </c>
      <c r="E4011" s="10">
        <f>IF(COUNTIF(cis_DPH!$B$2:$B$84,B4011)&gt;0,D4011*1.1,IF(COUNTIF(cis_DPH!$B$85:$B$171,B4011)&gt;0,D4011*1.2,"chyba"))</f>
        <v>0</v>
      </c>
      <c r="G4011" s="16" t="e">
        <f>_xlfn.XLOOKUP(Tabuľka9[[#This Row],[položka]],#REF!,#REF!)</f>
        <v>#REF!</v>
      </c>
      <c r="I4011" s="15">
        <f>Tabuľka9[[#This Row],[Aktuálna cena v RZ s DPH]]*Tabuľka9[[#This Row],[Priemerný odber za mesiac]]</f>
        <v>0</v>
      </c>
      <c r="K4011" s="17" t="e">
        <f>Tabuľka9[[#This Row],[Cena za MJ s DPH]]*Tabuľka9[[#This Row],[Predpokladaný odber počas 6 mesiacov]]</f>
        <v>#REF!</v>
      </c>
      <c r="L4011" s="1">
        <v>648124</v>
      </c>
      <c r="M4011" t="e">
        <f>_xlfn.XLOOKUP(Tabuľka9[[#This Row],[IČO]],#REF!,#REF!)</f>
        <v>#REF!</v>
      </c>
      <c r="N4011" t="e">
        <f>_xlfn.XLOOKUP(Tabuľka9[[#This Row],[IČO]],#REF!,#REF!)</f>
        <v>#REF!</v>
      </c>
    </row>
    <row r="4012" spans="1:14" hidden="1" x14ac:dyDescent="0.35">
      <c r="A4012" t="s">
        <v>84</v>
      </c>
      <c r="B4012" t="s">
        <v>119</v>
      </c>
      <c r="C4012" t="s">
        <v>13</v>
      </c>
      <c r="E4012" s="10">
        <f>IF(COUNTIF(cis_DPH!$B$2:$B$84,B4012)&gt;0,D4012*1.1,IF(COUNTIF(cis_DPH!$B$85:$B$171,B4012)&gt;0,D4012*1.2,"chyba"))</f>
        <v>0</v>
      </c>
      <c r="G4012" s="16" t="e">
        <f>_xlfn.XLOOKUP(Tabuľka9[[#This Row],[položka]],#REF!,#REF!)</f>
        <v>#REF!</v>
      </c>
      <c r="I4012" s="15">
        <f>Tabuľka9[[#This Row],[Aktuálna cena v RZ s DPH]]*Tabuľka9[[#This Row],[Priemerný odber za mesiac]]</f>
        <v>0</v>
      </c>
      <c r="K4012" s="17" t="e">
        <f>Tabuľka9[[#This Row],[Cena za MJ s DPH]]*Tabuľka9[[#This Row],[Predpokladaný odber počas 6 mesiacov]]</f>
        <v>#REF!</v>
      </c>
      <c r="L4012" s="1">
        <v>648124</v>
      </c>
      <c r="M4012" t="e">
        <f>_xlfn.XLOOKUP(Tabuľka9[[#This Row],[IČO]],#REF!,#REF!)</f>
        <v>#REF!</v>
      </c>
      <c r="N4012" t="e">
        <f>_xlfn.XLOOKUP(Tabuľka9[[#This Row],[IČO]],#REF!,#REF!)</f>
        <v>#REF!</v>
      </c>
    </row>
    <row r="4013" spans="1:14" hidden="1" x14ac:dyDescent="0.35">
      <c r="A4013" t="s">
        <v>84</v>
      </c>
      <c r="B4013" t="s">
        <v>120</v>
      </c>
      <c r="C4013" t="s">
        <v>13</v>
      </c>
      <c r="E4013" s="10">
        <f>IF(COUNTIF(cis_DPH!$B$2:$B$84,B4013)&gt;0,D4013*1.1,IF(COUNTIF(cis_DPH!$B$85:$B$171,B4013)&gt;0,D4013*1.2,"chyba"))</f>
        <v>0</v>
      </c>
      <c r="G4013" s="16" t="e">
        <f>_xlfn.XLOOKUP(Tabuľka9[[#This Row],[položka]],#REF!,#REF!)</f>
        <v>#REF!</v>
      </c>
      <c r="I4013" s="15">
        <f>Tabuľka9[[#This Row],[Aktuálna cena v RZ s DPH]]*Tabuľka9[[#This Row],[Priemerný odber za mesiac]]</f>
        <v>0</v>
      </c>
      <c r="K4013" s="17" t="e">
        <f>Tabuľka9[[#This Row],[Cena za MJ s DPH]]*Tabuľka9[[#This Row],[Predpokladaný odber počas 6 mesiacov]]</f>
        <v>#REF!</v>
      </c>
      <c r="L4013" s="1">
        <v>648124</v>
      </c>
      <c r="M4013" t="e">
        <f>_xlfn.XLOOKUP(Tabuľka9[[#This Row],[IČO]],#REF!,#REF!)</f>
        <v>#REF!</v>
      </c>
      <c r="N4013" t="e">
        <f>_xlfn.XLOOKUP(Tabuľka9[[#This Row],[IČO]],#REF!,#REF!)</f>
        <v>#REF!</v>
      </c>
    </row>
    <row r="4014" spans="1:14" hidden="1" x14ac:dyDescent="0.35">
      <c r="A4014" t="s">
        <v>84</v>
      </c>
      <c r="B4014" t="s">
        <v>121</v>
      </c>
      <c r="C4014" t="s">
        <v>13</v>
      </c>
      <c r="E4014" s="10">
        <f>IF(COUNTIF(cis_DPH!$B$2:$B$84,B4014)&gt;0,D4014*1.1,IF(COUNTIF(cis_DPH!$B$85:$B$171,B4014)&gt;0,D4014*1.2,"chyba"))</f>
        <v>0</v>
      </c>
      <c r="G4014" s="16" t="e">
        <f>_xlfn.XLOOKUP(Tabuľka9[[#This Row],[položka]],#REF!,#REF!)</f>
        <v>#REF!</v>
      </c>
      <c r="I4014" s="15">
        <f>Tabuľka9[[#This Row],[Aktuálna cena v RZ s DPH]]*Tabuľka9[[#This Row],[Priemerný odber za mesiac]]</f>
        <v>0</v>
      </c>
      <c r="K4014" s="17" t="e">
        <f>Tabuľka9[[#This Row],[Cena za MJ s DPH]]*Tabuľka9[[#This Row],[Predpokladaný odber počas 6 mesiacov]]</f>
        <v>#REF!</v>
      </c>
      <c r="L4014" s="1">
        <v>648124</v>
      </c>
      <c r="M4014" t="e">
        <f>_xlfn.XLOOKUP(Tabuľka9[[#This Row],[IČO]],#REF!,#REF!)</f>
        <v>#REF!</v>
      </c>
      <c r="N4014" t="e">
        <f>_xlfn.XLOOKUP(Tabuľka9[[#This Row],[IČO]],#REF!,#REF!)</f>
        <v>#REF!</v>
      </c>
    </row>
    <row r="4015" spans="1:14" hidden="1" x14ac:dyDescent="0.35">
      <c r="A4015" t="s">
        <v>84</v>
      </c>
      <c r="B4015" t="s">
        <v>122</v>
      </c>
      <c r="C4015" t="s">
        <v>13</v>
      </c>
      <c r="E4015" s="10">
        <f>IF(COUNTIF(cis_DPH!$B$2:$B$84,B4015)&gt;0,D4015*1.1,IF(COUNTIF(cis_DPH!$B$85:$B$171,B4015)&gt;0,D4015*1.2,"chyba"))</f>
        <v>0</v>
      </c>
      <c r="G4015" s="16" t="e">
        <f>_xlfn.XLOOKUP(Tabuľka9[[#This Row],[položka]],#REF!,#REF!)</f>
        <v>#REF!</v>
      </c>
      <c r="I4015" s="15">
        <f>Tabuľka9[[#This Row],[Aktuálna cena v RZ s DPH]]*Tabuľka9[[#This Row],[Priemerný odber za mesiac]]</f>
        <v>0</v>
      </c>
      <c r="K4015" s="17" t="e">
        <f>Tabuľka9[[#This Row],[Cena za MJ s DPH]]*Tabuľka9[[#This Row],[Predpokladaný odber počas 6 mesiacov]]</f>
        <v>#REF!</v>
      </c>
      <c r="L4015" s="1">
        <v>648124</v>
      </c>
      <c r="M4015" t="e">
        <f>_xlfn.XLOOKUP(Tabuľka9[[#This Row],[IČO]],#REF!,#REF!)</f>
        <v>#REF!</v>
      </c>
      <c r="N4015" t="e">
        <f>_xlfn.XLOOKUP(Tabuľka9[[#This Row],[IČO]],#REF!,#REF!)</f>
        <v>#REF!</v>
      </c>
    </row>
    <row r="4016" spans="1:14" hidden="1" x14ac:dyDescent="0.35">
      <c r="A4016" t="s">
        <v>84</v>
      </c>
      <c r="B4016" t="s">
        <v>123</v>
      </c>
      <c r="C4016" t="s">
        <v>13</v>
      </c>
      <c r="E4016" s="10">
        <f>IF(COUNTIF(cis_DPH!$B$2:$B$84,B4016)&gt;0,D4016*1.1,IF(COUNTIF(cis_DPH!$B$85:$B$171,B4016)&gt;0,D4016*1.2,"chyba"))</f>
        <v>0</v>
      </c>
      <c r="G4016" s="16" t="e">
        <f>_xlfn.XLOOKUP(Tabuľka9[[#This Row],[položka]],#REF!,#REF!)</f>
        <v>#REF!</v>
      </c>
      <c r="I4016" s="15">
        <f>Tabuľka9[[#This Row],[Aktuálna cena v RZ s DPH]]*Tabuľka9[[#This Row],[Priemerný odber za mesiac]]</f>
        <v>0</v>
      </c>
      <c r="K4016" s="17" t="e">
        <f>Tabuľka9[[#This Row],[Cena za MJ s DPH]]*Tabuľka9[[#This Row],[Predpokladaný odber počas 6 mesiacov]]</f>
        <v>#REF!</v>
      </c>
      <c r="L4016" s="1">
        <v>648124</v>
      </c>
      <c r="M4016" t="e">
        <f>_xlfn.XLOOKUP(Tabuľka9[[#This Row],[IČO]],#REF!,#REF!)</f>
        <v>#REF!</v>
      </c>
      <c r="N4016" t="e">
        <f>_xlfn.XLOOKUP(Tabuľka9[[#This Row],[IČO]],#REF!,#REF!)</f>
        <v>#REF!</v>
      </c>
    </row>
    <row r="4017" spans="1:14" hidden="1" x14ac:dyDescent="0.35">
      <c r="A4017" t="s">
        <v>84</v>
      </c>
      <c r="B4017" t="s">
        <v>124</v>
      </c>
      <c r="C4017" t="s">
        <v>13</v>
      </c>
      <c r="E4017" s="10">
        <f>IF(COUNTIF(cis_DPH!$B$2:$B$84,B4017)&gt;0,D4017*1.1,IF(COUNTIF(cis_DPH!$B$85:$B$171,B4017)&gt;0,D4017*1.2,"chyba"))</f>
        <v>0</v>
      </c>
      <c r="G4017" s="16" t="e">
        <f>_xlfn.XLOOKUP(Tabuľka9[[#This Row],[položka]],#REF!,#REF!)</f>
        <v>#REF!</v>
      </c>
      <c r="I4017" s="15">
        <f>Tabuľka9[[#This Row],[Aktuálna cena v RZ s DPH]]*Tabuľka9[[#This Row],[Priemerný odber za mesiac]]</f>
        <v>0</v>
      </c>
      <c r="K4017" s="17" t="e">
        <f>Tabuľka9[[#This Row],[Cena za MJ s DPH]]*Tabuľka9[[#This Row],[Predpokladaný odber počas 6 mesiacov]]</f>
        <v>#REF!</v>
      </c>
      <c r="L4017" s="1">
        <v>648124</v>
      </c>
      <c r="M4017" t="e">
        <f>_xlfn.XLOOKUP(Tabuľka9[[#This Row],[IČO]],#REF!,#REF!)</f>
        <v>#REF!</v>
      </c>
      <c r="N4017" t="e">
        <f>_xlfn.XLOOKUP(Tabuľka9[[#This Row],[IČO]],#REF!,#REF!)</f>
        <v>#REF!</v>
      </c>
    </row>
    <row r="4018" spans="1:14" hidden="1" x14ac:dyDescent="0.35">
      <c r="A4018" t="s">
        <v>125</v>
      </c>
      <c r="B4018" t="s">
        <v>126</v>
      </c>
      <c r="C4018" t="s">
        <v>13</v>
      </c>
      <c r="E4018" s="10">
        <f>IF(COUNTIF(cis_DPH!$B$2:$B$84,B4018)&gt;0,D4018*1.1,IF(COUNTIF(cis_DPH!$B$85:$B$171,B4018)&gt;0,D4018*1.2,"chyba"))</f>
        <v>0</v>
      </c>
      <c r="G4018" s="16" t="e">
        <f>_xlfn.XLOOKUP(Tabuľka9[[#This Row],[položka]],#REF!,#REF!)</f>
        <v>#REF!</v>
      </c>
      <c r="I4018" s="15">
        <f>Tabuľka9[[#This Row],[Aktuálna cena v RZ s DPH]]*Tabuľka9[[#This Row],[Priemerný odber za mesiac]]</f>
        <v>0</v>
      </c>
      <c r="K4018" s="17" t="e">
        <f>Tabuľka9[[#This Row],[Cena za MJ s DPH]]*Tabuľka9[[#This Row],[Predpokladaný odber počas 6 mesiacov]]</f>
        <v>#REF!</v>
      </c>
      <c r="L4018" s="1">
        <v>648124</v>
      </c>
      <c r="M4018" t="e">
        <f>_xlfn.XLOOKUP(Tabuľka9[[#This Row],[IČO]],#REF!,#REF!)</f>
        <v>#REF!</v>
      </c>
      <c r="N4018" t="e">
        <f>_xlfn.XLOOKUP(Tabuľka9[[#This Row],[IČO]],#REF!,#REF!)</f>
        <v>#REF!</v>
      </c>
    </row>
    <row r="4019" spans="1:14" hidden="1" x14ac:dyDescent="0.35">
      <c r="A4019" t="s">
        <v>125</v>
      </c>
      <c r="B4019" t="s">
        <v>127</v>
      </c>
      <c r="C4019" t="s">
        <v>13</v>
      </c>
      <c r="D4019" s="9">
        <v>2.4900000000000002</v>
      </c>
      <c r="E4019" s="10">
        <f>IF(COUNTIF(cis_DPH!$B$2:$B$84,B4019)&gt;0,D4019*1.1,IF(COUNTIF(cis_DPH!$B$85:$B$171,B4019)&gt;0,D4019*1.2,"chyba"))</f>
        <v>2.988</v>
      </c>
      <c r="G4019" s="16" t="e">
        <f>_xlfn.XLOOKUP(Tabuľka9[[#This Row],[položka]],#REF!,#REF!)</f>
        <v>#REF!</v>
      </c>
      <c r="H4019">
        <v>20</v>
      </c>
      <c r="I4019" s="15">
        <f>Tabuľka9[[#This Row],[Aktuálna cena v RZ s DPH]]*Tabuľka9[[#This Row],[Priemerný odber za mesiac]]</f>
        <v>59.76</v>
      </c>
      <c r="J4019">
        <v>120</v>
      </c>
      <c r="K4019" s="17" t="e">
        <f>Tabuľka9[[#This Row],[Cena za MJ s DPH]]*Tabuľka9[[#This Row],[Predpokladaný odber počas 6 mesiacov]]</f>
        <v>#REF!</v>
      </c>
      <c r="L4019" s="1">
        <v>648124</v>
      </c>
      <c r="M4019" t="e">
        <f>_xlfn.XLOOKUP(Tabuľka9[[#This Row],[IČO]],#REF!,#REF!)</f>
        <v>#REF!</v>
      </c>
      <c r="N4019" t="e">
        <f>_xlfn.XLOOKUP(Tabuľka9[[#This Row],[IČO]],#REF!,#REF!)</f>
        <v>#REF!</v>
      </c>
    </row>
    <row r="4020" spans="1:14" hidden="1" x14ac:dyDescent="0.35">
      <c r="A4020" t="s">
        <v>125</v>
      </c>
      <c r="B4020" t="s">
        <v>128</v>
      </c>
      <c r="C4020" t="s">
        <v>13</v>
      </c>
      <c r="D4020" s="9">
        <v>5.59</v>
      </c>
      <c r="E4020" s="10">
        <f>IF(COUNTIF(cis_DPH!$B$2:$B$84,B4020)&gt;0,D4020*1.1,IF(COUNTIF(cis_DPH!$B$85:$B$171,B4020)&gt;0,D4020*1.2,"chyba"))</f>
        <v>6.7079999999999993</v>
      </c>
      <c r="G4020" s="16" t="e">
        <f>_xlfn.XLOOKUP(Tabuľka9[[#This Row],[položka]],#REF!,#REF!)</f>
        <v>#REF!</v>
      </c>
      <c r="H4020">
        <v>9</v>
      </c>
      <c r="I4020" s="15">
        <f>Tabuľka9[[#This Row],[Aktuálna cena v RZ s DPH]]*Tabuľka9[[#This Row],[Priemerný odber za mesiac]]</f>
        <v>60.371999999999993</v>
      </c>
      <c r="J4020">
        <v>54</v>
      </c>
      <c r="K4020" s="17" t="e">
        <f>Tabuľka9[[#This Row],[Cena za MJ s DPH]]*Tabuľka9[[#This Row],[Predpokladaný odber počas 6 mesiacov]]</f>
        <v>#REF!</v>
      </c>
      <c r="L4020" s="1">
        <v>648124</v>
      </c>
      <c r="M4020" t="e">
        <f>_xlfn.XLOOKUP(Tabuľka9[[#This Row],[IČO]],#REF!,#REF!)</f>
        <v>#REF!</v>
      </c>
      <c r="N4020" t="e">
        <f>_xlfn.XLOOKUP(Tabuľka9[[#This Row],[IČO]],#REF!,#REF!)</f>
        <v>#REF!</v>
      </c>
    </row>
    <row r="4021" spans="1:14" hidden="1" x14ac:dyDescent="0.35">
      <c r="A4021" t="s">
        <v>125</v>
      </c>
      <c r="B4021" t="s">
        <v>129</v>
      </c>
      <c r="C4021" t="s">
        <v>13</v>
      </c>
      <c r="E4021" s="10">
        <f>IF(COUNTIF(cis_DPH!$B$2:$B$84,B4021)&gt;0,D4021*1.1,IF(COUNTIF(cis_DPH!$B$85:$B$171,B4021)&gt;0,D4021*1.2,"chyba"))</f>
        <v>0</v>
      </c>
      <c r="G4021" s="16" t="e">
        <f>_xlfn.XLOOKUP(Tabuľka9[[#This Row],[položka]],#REF!,#REF!)</f>
        <v>#REF!</v>
      </c>
      <c r="I4021" s="15">
        <f>Tabuľka9[[#This Row],[Aktuálna cena v RZ s DPH]]*Tabuľka9[[#This Row],[Priemerný odber za mesiac]]</f>
        <v>0</v>
      </c>
      <c r="K4021" s="17" t="e">
        <f>Tabuľka9[[#This Row],[Cena za MJ s DPH]]*Tabuľka9[[#This Row],[Predpokladaný odber počas 6 mesiacov]]</f>
        <v>#REF!</v>
      </c>
      <c r="L4021" s="1">
        <v>648124</v>
      </c>
      <c r="M4021" t="e">
        <f>_xlfn.XLOOKUP(Tabuľka9[[#This Row],[IČO]],#REF!,#REF!)</f>
        <v>#REF!</v>
      </c>
      <c r="N4021" t="e">
        <f>_xlfn.XLOOKUP(Tabuľka9[[#This Row],[IČO]],#REF!,#REF!)</f>
        <v>#REF!</v>
      </c>
    </row>
    <row r="4022" spans="1:14" hidden="1" x14ac:dyDescent="0.35">
      <c r="A4022" t="s">
        <v>125</v>
      </c>
      <c r="B4022" t="s">
        <v>130</v>
      </c>
      <c r="C4022" t="s">
        <v>13</v>
      </c>
      <c r="E4022" s="10">
        <f>IF(COUNTIF(cis_DPH!$B$2:$B$84,B4022)&gt;0,D4022*1.1,IF(COUNTIF(cis_DPH!$B$85:$B$171,B4022)&gt;0,D4022*1.2,"chyba"))</f>
        <v>0</v>
      </c>
      <c r="G4022" s="16" t="e">
        <f>_xlfn.XLOOKUP(Tabuľka9[[#This Row],[položka]],#REF!,#REF!)</f>
        <v>#REF!</v>
      </c>
      <c r="I4022" s="15">
        <f>Tabuľka9[[#This Row],[Aktuálna cena v RZ s DPH]]*Tabuľka9[[#This Row],[Priemerný odber za mesiac]]</f>
        <v>0</v>
      </c>
      <c r="K4022" s="17" t="e">
        <f>Tabuľka9[[#This Row],[Cena za MJ s DPH]]*Tabuľka9[[#This Row],[Predpokladaný odber počas 6 mesiacov]]</f>
        <v>#REF!</v>
      </c>
      <c r="L4022" s="1">
        <v>648124</v>
      </c>
      <c r="M4022" t="e">
        <f>_xlfn.XLOOKUP(Tabuľka9[[#This Row],[IČO]],#REF!,#REF!)</f>
        <v>#REF!</v>
      </c>
      <c r="N4022" t="e">
        <f>_xlfn.XLOOKUP(Tabuľka9[[#This Row],[IČO]],#REF!,#REF!)</f>
        <v>#REF!</v>
      </c>
    </row>
    <row r="4023" spans="1:14" hidden="1" x14ac:dyDescent="0.35">
      <c r="A4023" t="s">
        <v>125</v>
      </c>
      <c r="B4023" t="s">
        <v>131</v>
      </c>
      <c r="C4023" t="s">
        <v>13</v>
      </c>
      <c r="E4023" s="10">
        <f>IF(COUNTIF(cis_DPH!$B$2:$B$84,B4023)&gt;0,D4023*1.1,IF(COUNTIF(cis_DPH!$B$85:$B$171,B4023)&gt;0,D4023*1.2,"chyba"))</f>
        <v>0</v>
      </c>
      <c r="G4023" s="16" t="e">
        <f>_xlfn.XLOOKUP(Tabuľka9[[#This Row],[položka]],#REF!,#REF!)</f>
        <v>#REF!</v>
      </c>
      <c r="I4023" s="15">
        <f>Tabuľka9[[#This Row],[Aktuálna cena v RZ s DPH]]*Tabuľka9[[#This Row],[Priemerný odber za mesiac]]</f>
        <v>0</v>
      </c>
      <c r="K4023" s="17" t="e">
        <f>Tabuľka9[[#This Row],[Cena za MJ s DPH]]*Tabuľka9[[#This Row],[Predpokladaný odber počas 6 mesiacov]]</f>
        <v>#REF!</v>
      </c>
      <c r="L4023" s="1">
        <v>648124</v>
      </c>
      <c r="M4023" t="e">
        <f>_xlfn.XLOOKUP(Tabuľka9[[#This Row],[IČO]],#REF!,#REF!)</f>
        <v>#REF!</v>
      </c>
      <c r="N4023" t="e">
        <f>_xlfn.XLOOKUP(Tabuľka9[[#This Row],[IČO]],#REF!,#REF!)</f>
        <v>#REF!</v>
      </c>
    </row>
    <row r="4024" spans="1:14" hidden="1" x14ac:dyDescent="0.35">
      <c r="A4024" t="s">
        <v>125</v>
      </c>
      <c r="B4024" t="s">
        <v>132</v>
      </c>
      <c r="C4024" t="s">
        <v>13</v>
      </c>
      <c r="E4024" s="10">
        <f>IF(COUNTIF(cis_DPH!$B$2:$B$84,B4024)&gt;0,D4024*1.1,IF(COUNTIF(cis_DPH!$B$85:$B$171,B4024)&gt;0,D4024*1.2,"chyba"))</f>
        <v>0</v>
      </c>
      <c r="G4024" s="16" t="e">
        <f>_xlfn.XLOOKUP(Tabuľka9[[#This Row],[položka]],#REF!,#REF!)</f>
        <v>#REF!</v>
      </c>
      <c r="I4024" s="15">
        <f>Tabuľka9[[#This Row],[Aktuálna cena v RZ s DPH]]*Tabuľka9[[#This Row],[Priemerný odber za mesiac]]</f>
        <v>0</v>
      </c>
      <c r="K4024" s="17" t="e">
        <f>Tabuľka9[[#This Row],[Cena za MJ s DPH]]*Tabuľka9[[#This Row],[Predpokladaný odber počas 6 mesiacov]]</f>
        <v>#REF!</v>
      </c>
      <c r="L4024" s="1">
        <v>648124</v>
      </c>
      <c r="M4024" t="e">
        <f>_xlfn.XLOOKUP(Tabuľka9[[#This Row],[IČO]],#REF!,#REF!)</f>
        <v>#REF!</v>
      </c>
      <c r="N4024" t="e">
        <f>_xlfn.XLOOKUP(Tabuľka9[[#This Row],[IČO]],#REF!,#REF!)</f>
        <v>#REF!</v>
      </c>
    </row>
    <row r="4025" spans="1:14" hidden="1" x14ac:dyDescent="0.35">
      <c r="A4025" t="s">
        <v>125</v>
      </c>
      <c r="B4025" t="s">
        <v>133</v>
      </c>
      <c r="C4025" t="s">
        <v>13</v>
      </c>
      <c r="D4025" s="9">
        <v>3.19</v>
      </c>
      <c r="E4025" s="10">
        <f>IF(COUNTIF(cis_DPH!$B$2:$B$84,B4025)&gt;0,D4025*1.1,IF(COUNTIF(cis_DPH!$B$85:$B$171,B4025)&gt;0,D4025*1.2,"chyba"))</f>
        <v>3.8279999999999998</v>
      </c>
      <c r="G4025" s="16" t="e">
        <f>_xlfn.XLOOKUP(Tabuľka9[[#This Row],[položka]],#REF!,#REF!)</f>
        <v>#REF!</v>
      </c>
      <c r="H4025">
        <v>9</v>
      </c>
      <c r="I4025" s="15">
        <f>Tabuľka9[[#This Row],[Aktuálna cena v RZ s DPH]]*Tabuľka9[[#This Row],[Priemerný odber za mesiac]]</f>
        <v>34.451999999999998</v>
      </c>
      <c r="J4025">
        <v>54</v>
      </c>
      <c r="K4025" s="17" t="e">
        <f>Tabuľka9[[#This Row],[Cena za MJ s DPH]]*Tabuľka9[[#This Row],[Predpokladaný odber počas 6 mesiacov]]</f>
        <v>#REF!</v>
      </c>
      <c r="L4025" s="1">
        <v>648124</v>
      </c>
      <c r="M4025" t="e">
        <f>_xlfn.XLOOKUP(Tabuľka9[[#This Row],[IČO]],#REF!,#REF!)</f>
        <v>#REF!</v>
      </c>
      <c r="N4025" t="e">
        <f>_xlfn.XLOOKUP(Tabuľka9[[#This Row],[IČO]],#REF!,#REF!)</f>
        <v>#REF!</v>
      </c>
    </row>
    <row r="4026" spans="1:14" hidden="1" x14ac:dyDescent="0.35">
      <c r="A4026" t="s">
        <v>125</v>
      </c>
      <c r="B4026" t="s">
        <v>134</v>
      </c>
      <c r="C4026" t="s">
        <v>13</v>
      </c>
      <c r="E4026" s="10">
        <f>IF(COUNTIF(cis_DPH!$B$2:$B$84,B4026)&gt;0,D4026*1.1,IF(COUNTIF(cis_DPH!$B$85:$B$171,B4026)&gt;0,D4026*1.2,"chyba"))</f>
        <v>0</v>
      </c>
      <c r="G4026" s="16" t="e">
        <f>_xlfn.XLOOKUP(Tabuľka9[[#This Row],[položka]],#REF!,#REF!)</f>
        <v>#REF!</v>
      </c>
      <c r="I4026" s="15">
        <f>Tabuľka9[[#This Row],[Aktuálna cena v RZ s DPH]]*Tabuľka9[[#This Row],[Priemerný odber za mesiac]]</f>
        <v>0</v>
      </c>
      <c r="K4026" s="17" t="e">
        <f>Tabuľka9[[#This Row],[Cena za MJ s DPH]]*Tabuľka9[[#This Row],[Predpokladaný odber počas 6 mesiacov]]</f>
        <v>#REF!</v>
      </c>
      <c r="L4026" s="1">
        <v>648124</v>
      </c>
      <c r="M4026" t="e">
        <f>_xlfn.XLOOKUP(Tabuľka9[[#This Row],[IČO]],#REF!,#REF!)</f>
        <v>#REF!</v>
      </c>
      <c r="N4026" t="e">
        <f>_xlfn.XLOOKUP(Tabuľka9[[#This Row],[IČO]],#REF!,#REF!)</f>
        <v>#REF!</v>
      </c>
    </row>
    <row r="4027" spans="1:14" hidden="1" x14ac:dyDescent="0.35">
      <c r="A4027" t="s">
        <v>125</v>
      </c>
      <c r="B4027" t="s">
        <v>135</v>
      </c>
      <c r="C4027" t="s">
        <v>13</v>
      </c>
      <c r="D4027" s="9">
        <v>2</v>
      </c>
      <c r="E4027" s="10">
        <f>IF(COUNTIF(cis_DPH!$B$2:$B$84,B4027)&gt;0,D4027*1.1,IF(COUNTIF(cis_DPH!$B$85:$B$171,B4027)&gt;0,D4027*1.2,"chyba"))</f>
        <v>2.4</v>
      </c>
      <c r="G4027" s="16" t="e">
        <f>_xlfn.XLOOKUP(Tabuľka9[[#This Row],[položka]],#REF!,#REF!)</f>
        <v>#REF!</v>
      </c>
      <c r="H4027">
        <v>9</v>
      </c>
      <c r="I4027" s="15">
        <f>Tabuľka9[[#This Row],[Aktuálna cena v RZ s DPH]]*Tabuľka9[[#This Row],[Priemerný odber za mesiac]]</f>
        <v>21.599999999999998</v>
      </c>
      <c r="J4027">
        <v>54</v>
      </c>
      <c r="K4027" s="17" t="e">
        <f>Tabuľka9[[#This Row],[Cena za MJ s DPH]]*Tabuľka9[[#This Row],[Predpokladaný odber počas 6 mesiacov]]</f>
        <v>#REF!</v>
      </c>
      <c r="L4027" s="1">
        <v>648124</v>
      </c>
      <c r="M4027" t="e">
        <f>_xlfn.XLOOKUP(Tabuľka9[[#This Row],[IČO]],#REF!,#REF!)</f>
        <v>#REF!</v>
      </c>
      <c r="N4027" t="e">
        <f>_xlfn.XLOOKUP(Tabuľka9[[#This Row],[IČO]],#REF!,#REF!)</f>
        <v>#REF!</v>
      </c>
    </row>
    <row r="4028" spans="1:14" hidden="1" x14ac:dyDescent="0.35">
      <c r="A4028" t="s">
        <v>125</v>
      </c>
      <c r="B4028" t="s">
        <v>136</v>
      </c>
      <c r="C4028" t="s">
        <v>13</v>
      </c>
      <c r="D4028" s="9">
        <v>3.99</v>
      </c>
      <c r="E4028" s="10">
        <f>IF(COUNTIF(cis_DPH!$B$2:$B$84,B4028)&gt;0,D4028*1.1,IF(COUNTIF(cis_DPH!$B$85:$B$171,B4028)&gt;0,D4028*1.2,"chyba"))</f>
        <v>4.7880000000000003</v>
      </c>
      <c r="G4028" s="16" t="e">
        <f>_xlfn.XLOOKUP(Tabuľka9[[#This Row],[položka]],#REF!,#REF!)</f>
        <v>#REF!</v>
      </c>
      <c r="H4028">
        <v>8</v>
      </c>
      <c r="I4028" s="15">
        <f>Tabuľka9[[#This Row],[Aktuálna cena v RZ s DPH]]*Tabuľka9[[#This Row],[Priemerný odber za mesiac]]</f>
        <v>38.304000000000002</v>
      </c>
      <c r="J4028">
        <v>48</v>
      </c>
      <c r="K4028" s="17" t="e">
        <f>Tabuľka9[[#This Row],[Cena za MJ s DPH]]*Tabuľka9[[#This Row],[Predpokladaný odber počas 6 mesiacov]]</f>
        <v>#REF!</v>
      </c>
      <c r="L4028" s="1">
        <v>648124</v>
      </c>
      <c r="M4028" t="e">
        <f>_xlfn.XLOOKUP(Tabuľka9[[#This Row],[IČO]],#REF!,#REF!)</f>
        <v>#REF!</v>
      </c>
      <c r="N4028" t="e">
        <f>_xlfn.XLOOKUP(Tabuľka9[[#This Row],[IČO]],#REF!,#REF!)</f>
        <v>#REF!</v>
      </c>
    </row>
    <row r="4029" spans="1:14" hidden="1" x14ac:dyDescent="0.35">
      <c r="A4029" t="s">
        <v>125</v>
      </c>
      <c r="B4029" t="s">
        <v>137</v>
      </c>
      <c r="C4029" t="s">
        <v>13</v>
      </c>
      <c r="E4029" s="10">
        <f>IF(COUNTIF(cis_DPH!$B$2:$B$84,B4029)&gt;0,D4029*1.1,IF(COUNTIF(cis_DPH!$B$85:$B$171,B4029)&gt;0,D4029*1.2,"chyba"))</f>
        <v>0</v>
      </c>
      <c r="G4029" s="16" t="e">
        <f>_xlfn.XLOOKUP(Tabuľka9[[#This Row],[položka]],#REF!,#REF!)</f>
        <v>#REF!</v>
      </c>
      <c r="I4029" s="15">
        <f>Tabuľka9[[#This Row],[Aktuálna cena v RZ s DPH]]*Tabuľka9[[#This Row],[Priemerný odber za mesiac]]</f>
        <v>0</v>
      </c>
      <c r="K4029" s="17" t="e">
        <f>Tabuľka9[[#This Row],[Cena za MJ s DPH]]*Tabuľka9[[#This Row],[Predpokladaný odber počas 6 mesiacov]]</f>
        <v>#REF!</v>
      </c>
      <c r="L4029" s="1">
        <v>648124</v>
      </c>
      <c r="M4029" t="e">
        <f>_xlfn.XLOOKUP(Tabuľka9[[#This Row],[IČO]],#REF!,#REF!)</f>
        <v>#REF!</v>
      </c>
      <c r="N4029" t="e">
        <f>_xlfn.XLOOKUP(Tabuľka9[[#This Row],[IČO]],#REF!,#REF!)</f>
        <v>#REF!</v>
      </c>
    </row>
    <row r="4030" spans="1:14" hidden="1" x14ac:dyDescent="0.35">
      <c r="A4030" t="s">
        <v>125</v>
      </c>
      <c r="B4030" t="s">
        <v>138</v>
      </c>
      <c r="C4030" t="s">
        <v>13</v>
      </c>
      <c r="E4030" s="10">
        <f>IF(COUNTIF(cis_DPH!$B$2:$B$84,B4030)&gt;0,D4030*1.1,IF(COUNTIF(cis_DPH!$B$85:$B$171,B4030)&gt;0,D4030*1.2,"chyba"))</f>
        <v>0</v>
      </c>
      <c r="G4030" s="16" t="e">
        <f>_xlfn.XLOOKUP(Tabuľka9[[#This Row],[položka]],#REF!,#REF!)</f>
        <v>#REF!</v>
      </c>
      <c r="I4030" s="15">
        <f>Tabuľka9[[#This Row],[Aktuálna cena v RZ s DPH]]*Tabuľka9[[#This Row],[Priemerný odber za mesiac]]</f>
        <v>0</v>
      </c>
      <c r="K4030" s="17" t="e">
        <f>Tabuľka9[[#This Row],[Cena za MJ s DPH]]*Tabuľka9[[#This Row],[Predpokladaný odber počas 6 mesiacov]]</f>
        <v>#REF!</v>
      </c>
      <c r="L4030" s="1">
        <v>648124</v>
      </c>
      <c r="M4030" t="e">
        <f>_xlfn.XLOOKUP(Tabuľka9[[#This Row],[IČO]],#REF!,#REF!)</f>
        <v>#REF!</v>
      </c>
      <c r="N4030" t="e">
        <f>_xlfn.XLOOKUP(Tabuľka9[[#This Row],[IČO]],#REF!,#REF!)</f>
        <v>#REF!</v>
      </c>
    </row>
    <row r="4031" spans="1:14" hidden="1" x14ac:dyDescent="0.35">
      <c r="A4031" t="s">
        <v>125</v>
      </c>
      <c r="B4031" t="s">
        <v>139</v>
      </c>
      <c r="C4031" t="s">
        <v>13</v>
      </c>
      <c r="E4031" s="10">
        <f>IF(COUNTIF(cis_DPH!$B$2:$B$84,B4031)&gt;0,D4031*1.1,IF(COUNTIF(cis_DPH!$B$85:$B$171,B4031)&gt;0,D4031*1.2,"chyba"))</f>
        <v>0</v>
      </c>
      <c r="G4031" s="16" t="e">
        <f>_xlfn.XLOOKUP(Tabuľka9[[#This Row],[položka]],#REF!,#REF!)</f>
        <v>#REF!</v>
      </c>
      <c r="I4031" s="15">
        <f>Tabuľka9[[#This Row],[Aktuálna cena v RZ s DPH]]*Tabuľka9[[#This Row],[Priemerný odber za mesiac]]</f>
        <v>0</v>
      </c>
      <c r="K4031" s="17" t="e">
        <f>Tabuľka9[[#This Row],[Cena za MJ s DPH]]*Tabuľka9[[#This Row],[Predpokladaný odber počas 6 mesiacov]]</f>
        <v>#REF!</v>
      </c>
      <c r="L4031" s="1">
        <v>648124</v>
      </c>
      <c r="M4031" t="e">
        <f>_xlfn.XLOOKUP(Tabuľka9[[#This Row],[IČO]],#REF!,#REF!)</f>
        <v>#REF!</v>
      </c>
      <c r="N4031" t="e">
        <f>_xlfn.XLOOKUP(Tabuľka9[[#This Row],[IČO]],#REF!,#REF!)</f>
        <v>#REF!</v>
      </c>
    </row>
    <row r="4032" spans="1:14" hidden="1" x14ac:dyDescent="0.35">
      <c r="A4032" t="s">
        <v>125</v>
      </c>
      <c r="B4032" t="s">
        <v>140</v>
      </c>
      <c r="C4032" t="s">
        <v>13</v>
      </c>
      <c r="E4032" s="10">
        <f>IF(COUNTIF(cis_DPH!$B$2:$B$84,B4032)&gt;0,D4032*1.1,IF(COUNTIF(cis_DPH!$B$85:$B$171,B4032)&gt;0,D4032*1.2,"chyba"))</f>
        <v>0</v>
      </c>
      <c r="G4032" s="16" t="e">
        <f>_xlfn.XLOOKUP(Tabuľka9[[#This Row],[položka]],#REF!,#REF!)</f>
        <v>#REF!</v>
      </c>
      <c r="I4032" s="15">
        <f>Tabuľka9[[#This Row],[Aktuálna cena v RZ s DPH]]*Tabuľka9[[#This Row],[Priemerný odber za mesiac]]</f>
        <v>0</v>
      </c>
      <c r="K4032" s="17" t="e">
        <f>Tabuľka9[[#This Row],[Cena za MJ s DPH]]*Tabuľka9[[#This Row],[Predpokladaný odber počas 6 mesiacov]]</f>
        <v>#REF!</v>
      </c>
      <c r="L4032" s="1">
        <v>648124</v>
      </c>
      <c r="M4032" t="e">
        <f>_xlfn.XLOOKUP(Tabuľka9[[#This Row],[IČO]],#REF!,#REF!)</f>
        <v>#REF!</v>
      </c>
      <c r="N4032" t="e">
        <f>_xlfn.XLOOKUP(Tabuľka9[[#This Row],[IČO]],#REF!,#REF!)</f>
        <v>#REF!</v>
      </c>
    </row>
    <row r="4033" spans="1:14" hidden="1" x14ac:dyDescent="0.35">
      <c r="A4033" t="s">
        <v>125</v>
      </c>
      <c r="B4033" t="s">
        <v>141</v>
      </c>
      <c r="C4033" t="s">
        <v>13</v>
      </c>
      <c r="E4033" s="10">
        <f>IF(COUNTIF(cis_DPH!$B$2:$B$84,B4033)&gt;0,D4033*1.1,IF(COUNTIF(cis_DPH!$B$85:$B$171,B4033)&gt;0,D4033*1.2,"chyba"))</f>
        <v>0</v>
      </c>
      <c r="G4033" s="16" t="e">
        <f>_xlfn.XLOOKUP(Tabuľka9[[#This Row],[položka]],#REF!,#REF!)</f>
        <v>#REF!</v>
      </c>
      <c r="I4033" s="15">
        <f>Tabuľka9[[#This Row],[Aktuálna cena v RZ s DPH]]*Tabuľka9[[#This Row],[Priemerný odber za mesiac]]</f>
        <v>0</v>
      </c>
      <c r="K4033" s="17" t="e">
        <f>Tabuľka9[[#This Row],[Cena za MJ s DPH]]*Tabuľka9[[#This Row],[Predpokladaný odber počas 6 mesiacov]]</f>
        <v>#REF!</v>
      </c>
      <c r="L4033" s="1">
        <v>648124</v>
      </c>
      <c r="M4033" t="e">
        <f>_xlfn.XLOOKUP(Tabuľka9[[#This Row],[IČO]],#REF!,#REF!)</f>
        <v>#REF!</v>
      </c>
      <c r="N4033" t="e">
        <f>_xlfn.XLOOKUP(Tabuľka9[[#This Row],[IČO]],#REF!,#REF!)</f>
        <v>#REF!</v>
      </c>
    </row>
    <row r="4034" spans="1:14" hidden="1" x14ac:dyDescent="0.35">
      <c r="A4034" t="s">
        <v>125</v>
      </c>
      <c r="B4034" t="s">
        <v>142</v>
      </c>
      <c r="C4034" t="s">
        <v>13</v>
      </c>
      <c r="E4034" s="10">
        <f>IF(COUNTIF(cis_DPH!$B$2:$B$84,B4034)&gt;0,D4034*1.1,IF(COUNTIF(cis_DPH!$B$85:$B$171,B4034)&gt;0,D4034*1.2,"chyba"))</f>
        <v>0</v>
      </c>
      <c r="G4034" s="16" t="e">
        <f>_xlfn.XLOOKUP(Tabuľka9[[#This Row],[položka]],#REF!,#REF!)</f>
        <v>#REF!</v>
      </c>
      <c r="I4034" s="15">
        <f>Tabuľka9[[#This Row],[Aktuálna cena v RZ s DPH]]*Tabuľka9[[#This Row],[Priemerný odber za mesiac]]</f>
        <v>0</v>
      </c>
      <c r="K4034" s="17" t="e">
        <f>Tabuľka9[[#This Row],[Cena za MJ s DPH]]*Tabuľka9[[#This Row],[Predpokladaný odber počas 6 mesiacov]]</f>
        <v>#REF!</v>
      </c>
      <c r="L4034" s="1">
        <v>648124</v>
      </c>
      <c r="M4034" t="e">
        <f>_xlfn.XLOOKUP(Tabuľka9[[#This Row],[IČO]],#REF!,#REF!)</f>
        <v>#REF!</v>
      </c>
      <c r="N4034" t="e">
        <f>_xlfn.XLOOKUP(Tabuľka9[[#This Row],[IČO]],#REF!,#REF!)</f>
        <v>#REF!</v>
      </c>
    </row>
    <row r="4035" spans="1:14" hidden="1" x14ac:dyDescent="0.35">
      <c r="A4035" t="s">
        <v>125</v>
      </c>
      <c r="B4035" t="s">
        <v>143</v>
      </c>
      <c r="C4035" t="s">
        <v>13</v>
      </c>
      <c r="E4035" s="10">
        <f>IF(COUNTIF(cis_DPH!$B$2:$B$84,B4035)&gt;0,D4035*1.1,IF(COUNTIF(cis_DPH!$B$85:$B$171,B4035)&gt;0,D4035*1.2,"chyba"))</f>
        <v>0</v>
      </c>
      <c r="G4035" s="16" t="e">
        <f>_xlfn.XLOOKUP(Tabuľka9[[#This Row],[položka]],#REF!,#REF!)</f>
        <v>#REF!</v>
      </c>
      <c r="I4035" s="15">
        <f>Tabuľka9[[#This Row],[Aktuálna cena v RZ s DPH]]*Tabuľka9[[#This Row],[Priemerný odber za mesiac]]</f>
        <v>0</v>
      </c>
      <c r="K4035" s="17" t="e">
        <f>Tabuľka9[[#This Row],[Cena za MJ s DPH]]*Tabuľka9[[#This Row],[Predpokladaný odber počas 6 mesiacov]]</f>
        <v>#REF!</v>
      </c>
      <c r="L4035" s="1">
        <v>648124</v>
      </c>
      <c r="M4035" t="e">
        <f>_xlfn.XLOOKUP(Tabuľka9[[#This Row],[IČO]],#REF!,#REF!)</f>
        <v>#REF!</v>
      </c>
      <c r="N4035" t="e">
        <f>_xlfn.XLOOKUP(Tabuľka9[[#This Row],[IČO]],#REF!,#REF!)</f>
        <v>#REF!</v>
      </c>
    </row>
    <row r="4036" spans="1:14" hidden="1" x14ac:dyDescent="0.35">
      <c r="A4036" t="s">
        <v>125</v>
      </c>
      <c r="B4036" t="s">
        <v>144</v>
      </c>
      <c r="C4036" t="s">
        <v>13</v>
      </c>
      <c r="D4036" s="9">
        <v>3.39</v>
      </c>
      <c r="E4036" s="10">
        <f>IF(COUNTIF(cis_DPH!$B$2:$B$84,B4036)&gt;0,D4036*1.1,IF(COUNTIF(cis_DPH!$B$85:$B$171,B4036)&gt;0,D4036*1.2,"chyba"))</f>
        <v>4.0679999999999996</v>
      </c>
      <c r="G4036" s="16" t="e">
        <f>_xlfn.XLOOKUP(Tabuľka9[[#This Row],[položka]],#REF!,#REF!)</f>
        <v>#REF!</v>
      </c>
      <c r="H4036">
        <v>8</v>
      </c>
      <c r="I4036" s="15">
        <f>Tabuľka9[[#This Row],[Aktuálna cena v RZ s DPH]]*Tabuľka9[[#This Row],[Priemerný odber za mesiac]]</f>
        <v>32.543999999999997</v>
      </c>
      <c r="J4036">
        <v>24</v>
      </c>
      <c r="K4036" s="17" t="e">
        <f>Tabuľka9[[#This Row],[Cena za MJ s DPH]]*Tabuľka9[[#This Row],[Predpokladaný odber počas 6 mesiacov]]</f>
        <v>#REF!</v>
      </c>
      <c r="L4036" s="1">
        <v>648124</v>
      </c>
      <c r="M4036" t="e">
        <f>_xlfn.XLOOKUP(Tabuľka9[[#This Row],[IČO]],#REF!,#REF!)</f>
        <v>#REF!</v>
      </c>
      <c r="N4036" t="e">
        <f>_xlfn.XLOOKUP(Tabuľka9[[#This Row],[IČO]],#REF!,#REF!)</f>
        <v>#REF!</v>
      </c>
    </row>
    <row r="4037" spans="1:14" hidden="1" x14ac:dyDescent="0.35">
      <c r="A4037" t="s">
        <v>125</v>
      </c>
      <c r="B4037" t="s">
        <v>145</v>
      </c>
      <c r="C4037" t="s">
        <v>13</v>
      </c>
      <c r="E4037" s="10">
        <f>IF(COUNTIF(cis_DPH!$B$2:$B$84,B4037)&gt;0,D4037*1.1,IF(COUNTIF(cis_DPH!$B$85:$B$171,B4037)&gt;0,D4037*1.2,"chyba"))</f>
        <v>0</v>
      </c>
      <c r="G4037" s="16" t="e">
        <f>_xlfn.XLOOKUP(Tabuľka9[[#This Row],[položka]],#REF!,#REF!)</f>
        <v>#REF!</v>
      </c>
      <c r="I4037" s="15">
        <f>Tabuľka9[[#This Row],[Aktuálna cena v RZ s DPH]]*Tabuľka9[[#This Row],[Priemerný odber za mesiac]]</f>
        <v>0</v>
      </c>
      <c r="K4037" s="17" t="e">
        <f>Tabuľka9[[#This Row],[Cena za MJ s DPH]]*Tabuľka9[[#This Row],[Predpokladaný odber počas 6 mesiacov]]</f>
        <v>#REF!</v>
      </c>
      <c r="L4037" s="1">
        <v>648124</v>
      </c>
      <c r="M4037" t="e">
        <f>_xlfn.XLOOKUP(Tabuľka9[[#This Row],[IČO]],#REF!,#REF!)</f>
        <v>#REF!</v>
      </c>
      <c r="N4037" t="e">
        <f>_xlfn.XLOOKUP(Tabuľka9[[#This Row],[IČO]],#REF!,#REF!)</f>
        <v>#REF!</v>
      </c>
    </row>
    <row r="4038" spans="1:14" hidden="1" x14ac:dyDescent="0.35">
      <c r="A4038" t="s">
        <v>125</v>
      </c>
      <c r="B4038" t="s">
        <v>146</v>
      </c>
      <c r="C4038" t="s">
        <v>13</v>
      </c>
      <c r="E4038" s="10">
        <f>IF(COUNTIF(cis_DPH!$B$2:$B$84,B4038)&gt;0,D4038*1.1,IF(COUNTIF(cis_DPH!$B$85:$B$171,B4038)&gt;0,D4038*1.2,"chyba"))</f>
        <v>0</v>
      </c>
      <c r="G4038" s="16" t="e">
        <f>_xlfn.XLOOKUP(Tabuľka9[[#This Row],[položka]],#REF!,#REF!)</f>
        <v>#REF!</v>
      </c>
      <c r="I4038" s="15">
        <f>Tabuľka9[[#This Row],[Aktuálna cena v RZ s DPH]]*Tabuľka9[[#This Row],[Priemerný odber za mesiac]]</f>
        <v>0</v>
      </c>
      <c r="K4038" s="17" t="e">
        <f>Tabuľka9[[#This Row],[Cena za MJ s DPH]]*Tabuľka9[[#This Row],[Predpokladaný odber počas 6 mesiacov]]</f>
        <v>#REF!</v>
      </c>
      <c r="L4038" s="1">
        <v>648124</v>
      </c>
      <c r="M4038" t="e">
        <f>_xlfn.XLOOKUP(Tabuľka9[[#This Row],[IČO]],#REF!,#REF!)</f>
        <v>#REF!</v>
      </c>
      <c r="N4038" t="e">
        <f>_xlfn.XLOOKUP(Tabuľka9[[#This Row],[IČO]],#REF!,#REF!)</f>
        <v>#REF!</v>
      </c>
    </row>
    <row r="4039" spans="1:14" hidden="1" x14ac:dyDescent="0.35">
      <c r="A4039" t="s">
        <v>125</v>
      </c>
      <c r="B4039" t="s">
        <v>147</v>
      </c>
      <c r="C4039" t="s">
        <v>13</v>
      </c>
      <c r="D4039" s="9">
        <v>2.79</v>
      </c>
      <c r="E4039" s="10">
        <f>IF(COUNTIF(cis_DPH!$B$2:$B$84,B4039)&gt;0,D4039*1.1,IF(COUNTIF(cis_DPH!$B$85:$B$171,B4039)&gt;0,D4039*1.2,"chyba"))</f>
        <v>3.3479999999999999</v>
      </c>
      <c r="G4039" s="16" t="e">
        <f>_xlfn.XLOOKUP(Tabuľka9[[#This Row],[položka]],#REF!,#REF!)</f>
        <v>#REF!</v>
      </c>
      <c r="H4039">
        <v>45</v>
      </c>
      <c r="I4039" s="15">
        <f>Tabuľka9[[#This Row],[Aktuálna cena v RZ s DPH]]*Tabuľka9[[#This Row],[Priemerný odber za mesiac]]</f>
        <v>150.66</v>
      </c>
      <c r="J4039">
        <v>150</v>
      </c>
      <c r="K4039" s="17" t="e">
        <f>Tabuľka9[[#This Row],[Cena za MJ s DPH]]*Tabuľka9[[#This Row],[Predpokladaný odber počas 6 mesiacov]]</f>
        <v>#REF!</v>
      </c>
      <c r="L4039" s="1">
        <v>648124</v>
      </c>
      <c r="M4039" t="e">
        <f>_xlfn.XLOOKUP(Tabuľka9[[#This Row],[IČO]],#REF!,#REF!)</f>
        <v>#REF!</v>
      </c>
      <c r="N4039" t="e">
        <f>_xlfn.XLOOKUP(Tabuľka9[[#This Row],[IČO]],#REF!,#REF!)</f>
        <v>#REF!</v>
      </c>
    </row>
    <row r="4040" spans="1:14" hidden="1" x14ac:dyDescent="0.35">
      <c r="A4040" t="s">
        <v>125</v>
      </c>
      <c r="B4040" t="s">
        <v>148</v>
      </c>
      <c r="C4040" t="s">
        <v>13</v>
      </c>
      <c r="E4040" s="10">
        <f>IF(COUNTIF(cis_DPH!$B$2:$B$84,B4040)&gt;0,D4040*1.1,IF(COUNTIF(cis_DPH!$B$85:$B$171,B4040)&gt;0,D4040*1.2,"chyba"))</f>
        <v>0</v>
      </c>
      <c r="G4040" s="16" t="e">
        <f>_xlfn.XLOOKUP(Tabuľka9[[#This Row],[položka]],#REF!,#REF!)</f>
        <v>#REF!</v>
      </c>
      <c r="I4040" s="15">
        <f>Tabuľka9[[#This Row],[Aktuálna cena v RZ s DPH]]*Tabuľka9[[#This Row],[Priemerný odber za mesiac]]</f>
        <v>0</v>
      </c>
      <c r="K4040" s="17" t="e">
        <f>Tabuľka9[[#This Row],[Cena za MJ s DPH]]*Tabuľka9[[#This Row],[Predpokladaný odber počas 6 mesiacov]]</f>
        <v>#REF!</v>
      </c>
      <c r="L4040" s="1">
        <v>648124</v>
      </c>
      <c r="M4040" t="e">
        <f>_xlfn.XLOOKUP(Tabuľka9[[#This Row],[IČO]],#REF!,#REF!)</f>
        <v>#REF!</v>
      </c>
      <c r="N4040" t="e">
        <f>_xlfn.XLOOKUP(Tabuľka9[[#This Row],[IČO]],#REF!,#REF!)</f>
        <v>#REF!</v>
      </c>
    </row>
    <row r="4041" spans="1:14" hidden="1" x14ac:dyDescent="0.35">
      <c r="A4041" t="s">
        <v>125</v>
      </c>
      <c r="B4041" t="s">
        <v>149</v>
      </c>
      <c r="C4041" t="s">
        <v>13</v>
      </c>
      <c r="E4041" s="10">
        <f>IF(COUNTIF(cis_DPH!$B$2:$B$84,B4041)&gt;0,D4041*1.1,IF(COUNTIF(cis_DPH!$B$85:$B$171,B4041)&gt;0,D4041*1.2,"chyba"))</f>
        <v>0</v>
      </c>
      <c r="G4041" s="16" t="e">
        <f>_xlfn.XLOOKUP(Tabuľka9[[#This Row],[položka]],#REF!,#REF!)</f>
        <v>#REF!</v>
      </c>
      <c r="I4041" s="15">
        <f>Tabuľka9[[#This Row],[Aktuálna cena v RZ s DPH]]*Tabuľka9[[#This Row],[Priemerný odber za mesiac]]</f>
        <v>0</v>
      </c>
      <c r="K4041" s="17" t="e">
        <f>Tabuľka9[[#This Row],[Cena za MJ s DPH]]*Tabuľka9[[#This Row],[Predpokladaný odber počas 6 mesiacov]]</f>
        <v>#REF!</v>
      </c>
      <c r="L4041" s="1">
        <v>648124</v>
      </c>
      <c r="M4041" t="e">
        <f>_xlfn.XLOOKUP(Tabuľka9[[#This Row],[IČO]],#REF!,#REF!)</f>
        <v>#REF!</v>
      </c>
      <c r="N4041" t="e">
        <f>_xlfn.XLOOKUP(Tabuľka9[[#This Row],[IČO]],#REF!,#REF!)</f>
        <v>#REF!</v>
      </c>
    </row>
    <row r="4042" spans="1:14" hidden="1" x14ac:dyDescent="0.35">
      <c r="A4042" t="s">
        <v>125</v>
      </c>
      <c r="B4042" t="s">
        <v>150</v>
      </c>
      <c r="C4042" t="s">
        <v>13</v>
      </c>
      <c r="E4042" s="10">
        <f>IF(COUNTIF(cis_DPH!$B$2:$B$84,B4042)&gt;0,D4042*1.1,IF(COUNTIF(cis_DPH!$B$85:$B$171,B4042)&gt;0,D4042*1.2,"chyba"))</f>
        <v>0</v>
      </c>
      <c r="G4042" s="16" t="e">
        <f>_xlfn.XLOOKUP(Tabuľka9[[#This Row],[položka]],#REF!,#REF!)</f>
        <v>#REF!</v>
      </c>
      <c r="I4042" s="15">
        <f>Tabuľka9[[#This Row],[Aktuálna cena v RZ s DPH]]*Tabuľka9[[#This Row],[Priemerný odber za mesiac]]</f>
        <v>0</v>
      </c>
      <c r="K4042" s="17" t="e">
        <f>Tabuľka9[[#This Row],[Cena za MJ s DPH]]*Tabuľka9[[#This Row],[Predpokladaný odber počas 6 mesiacov]]</f>
        <v>#REF!</v>
      </c>
      <c r="L4042" s="1">
        <v>648124</v>
      </c>
      <c r="M4042" t="e">
        <f>_xlfn.XLOOKUP(Tabuľka9[[#This Row],[IČO]],#REF!,#REF!)</f>
        <v>#REF!</v>
      </c>
      <c r="N4042" t="e">
        <f>_xlfn.XLOOKUP(Tabuľka9[[#This Row],[IČO]],#REF!,#REF!)</f>
        <v>#REF!</v>
      </c>
    </row>
    <row r="4043" spans="1:14" hidden="1" x14ac:dyDescent="0.35">
      <c r="A4043" t="s">
        <v>125</v>
      </c>
      <c r="B4043" t="s">
        <v>151</v>
      </c>
      <c r="C4043" t="s">
        <v>13</v>
      </c>
      <c r="E4043" s="10">
        <f>IF(COUNTIF(cis_DPH!$B$2:$B$84,B4043)&gt;0,D4043*1.1,IF(COUNTIF(cis_DPH!$B$85:$B$171,B4043)&gt;0,D4043*1.2,"chyba"))</f>
        <v>0</v>
      </c>
      <c r="G4043" s="16" t="e">
        <f>_xlfn.XLOOKUP(Tabuľka9[[#This Row],[položka]],#REF!,#REF!)</f>
        <v>#REF!</v>
      </c>
      <c r="I4043" s="15">
        <f>Tabuľka9[[#This Row],[Aktuálna cena v RZ s DPH]]*Tabuľka9[[#This Row],[Priemerný odber za mesiac]]</f>
        <v>0</v>
      </c>
      <c r="K4043" s="17" t="e">
        <f>Tabuľka9[[#This Row],[Cena za MJ s DPH]]*Tabuľka9[[#This Row],[Predpokladaný odber počas 6 mesiacov]]</f>
        <v>#REF!</v>
      </c>
      <c r="L4043" s="1">
        <v>648124</v>
      </c>
      <c r="M4043" t="e">
        <f>_xlfn.XLOOKUP(Tabuľka9[[#This Row],[IČO]],#REF!,#REF!)</f>
        <v>#REF!</v>
      </c>
      <c r="N4043" t="e">
        <f>_xlfn.XLOOKUP(Tabuľka9[[#This Row],[IČO]],#REF!,#REF!)</f>
        <v>#REF!</v>
      </c>
    </row>
    <row r="4044" spans="1:14" hidden="1" x14ac:dyDescent="0.35">
      <c r="A4044" t="s">
        <v>125</v>
      </c>
      <c r="B4044" t="s">
        <v>152</v>
      </c>
      <c r="C4044" t="s">
        <v>13</v>
      </c>
      <c r="D4044" s="9">
        <v>5.29</v>
      </c>
      <c r="E4044" s="10">
        <f>IF(COUNTIF(cis_DPH!$B$2:$B$84,B4044)&gt;0,D4044*1.1,IF(COUNTIF(cis_DPH!$B$85:$B$171,B4044)&gt;0,D4044*1.2,"chyba"))</f>
        <v>6.3479999999999999</v>
      </c>
      <c r="G4044" s="16" t="e">
        <f>_xlfn.XLOOKUP(Tabuľka9[[#This Row],[položka]],#REF!,#REF!)</f>
        <v>#REF!</v>
      </c>
      <c r="H4044">
        <v>6</v>
      </c>
      <c r="I4044" s="15">
        <f>Tabuľka9[[#This Row],[Aktuálna cena v RZ s DPH]]*Tabuľka9[[#This Row],[Priemerný odber za mesiac]]</f>
        <v>38.088000000000001</v>
      </c>
      <c r="J4044">
        <v>24</v>
      </c>
      <c r="K4044" s="17" t="e">
        <f>Tabuľka9[[#This Row],[Cena za MJ s DPH]]*Tabuľka9[[#This Row],[Predpokladaný odber počas 6 mesiacov]]</f>
        <v>#REF!</v>
      </c>
      <c r="L4044" s="1">
        <v>648124</v>
      </c>
      <c r="M4044" t="e">
        <f>_xlfn.XLOOKUP(Tabuľka9[[#This Row],[IČO]],#REF!,#REF!)</f>
        <v>#REF!</v>
      </c>
      <c r="N4044" t="e">
        <f>_xlfn.XLOOKUP(Tabuľka9[[#This Row],[IČO]],#REF!,#REF!)</f>
        <v>#REF!</v>
      </c>
    </row>
    <row r="4045" spans="1:14" hidden="1" x14ac:dyDescent="0.35">
      <c r="A4045" t="s">
        <v>125</v>
      </c>
      <c r="B4045" t="s">
        <v>153</v>
      </c>
      <c r="C4045" t="s">
        <v>13</v>
      </c>
      <c r="D4045" s="9">
        <v>4.59</v>
      </c>
      <c r="E4045" s="10">
        <f>IF(COUNTIF(cis_DPH!$B$2:$B$84,B4045)&gt;0,D4045*1.1,IF(COUNTIF(cis_DPH!$B$85:$B$171,B4045)&gt;0,D4045*1.2,"chyba"))</f>
        <v>5.508</v>
      </c>
      <c r="G4045" s="16" t="e">
        <f>_xlfn.XLOOKUP(Tabuľka9[[#This Row],[položka]],#REF!,#REF!)</f>
        <v>#REF!</v>
      </c>
      <c r="H4045">
        <v>6</v>
      </c>
      <c r="I4045" s="15">
        <f>Tabuľka9[[#This Row],[Aktuálna cena v RZ s DPH]]*Tabuľka9[[#This Row],[Priemerný odber za mesiac]]</f>
        <v>33.048000000000002</v>
      </c>
      <c r="J4045">
        <v>24</v>
      </c>
      <c r="K4045" s="17" t="e">
        <f>Tabuľka9[[#This Row],[Cena za MJ s DPH]]*Tabuľka9[[#This Row],[Predpokladaný odber počas 6 mesiacov]]</f>
        <v>#REF!</v>
      </c>
      <c r="L4045" s="1">
        <v>648124</v>
      </c>
      <c r="M4045" t="e">
        <f>_xlfn.XLOOKUP(Tabuľka9[[#This Row],[IČO]],#REF!,#REF!)</f>
        <v>#REF!</v>
      </c>
      <c r="N4045" t="e">
        <f>_xlfn.XLOOKUP(Tabuľka9[[#This Row],[IČO]],#REF!,#REF!)</f>
        <v>#REF!</v>
      </c>
    </row>
    <row r="4046" spans="1:14" hidden="1" x14ac:dyDescent="0.35">
      <c r="A4046" t="s">
        <v>125</v>
      </c>
      <c r="B4046" t="s">
        <v>154</v>
      </c>
      <c r="C4046" t="s">
        <v>13</v>
      </c>
      <c r="D4046" s="9">
        <v>5.29</v>
      </c>
      <c r="E4046" s="10">
        <f>IF(COUNTIF(cis_DPH!$B$2:$B$84,B4046)&gt;0,D4046*1.1,IF(COUNTIF(cis_DPH!$B$85:$B$171,B4046)&gt;0,D4046*1.2,"chyba"))</f>
        <v>6.3479999999999999</v>
      </c>
      <c r="G4046" s="16" t="e">
        <f>_xlfn.XLOOKUP(Tabuľka9[[#This Row],[položka]],#REF!,#REF!)</f>
        <v>#REF!</v>
      </c>
      <c r="H4046">
        <v>6</v>
      </c>
      <c r="I4046" s="15">
        <f>Tabuľka9[[#This Row],[Aktuálna cena v RZ s DPH]]*Tabuľka9[[#This Row],[Priemerný odber za mesiac]]</f>
        <v>38.088000000000001</v>
      </c>
      <c r="J4046">
        <v>24</v>
      </c>
      <c r="K4046" s="17" t="e">
        <f>Tabuľka9[[#This Row],[Cena za MJ s DPH]]*Tabuľka9[[#This Row],[Predpokladaný odber počas 6 mesiacov]]</f>
        <v>#REF!</v>
      </c>
      <c r="L4046" s="1">
        <v>648124</v>
      </c>
      <c r="M4046" t="e">
        <f>_xlfn.XLOOKUP(Tabuľka9[[#This Row],[IČO]],#REF!,#REF!)</f>
        <v>#REF!</v>
      </c>
      <c r="N4046" t="e">
        <f>_xlfn.XLOOKUP(Tabuľka9[[#This Row],[IČO]],#REF!,#REF!)</f>
        <v>#REF!</v>
      </c>
    </row>
    <row r="4047" spans="1:14" hidden="1" x14ac:dyDescent="0.35">
      <c r="A4047" t="s">
        <v>125</v>
      </c>
      <c r="B4047" t="s">
        <v>155</v>
      </c>
      <c r="C4047" t="s">
        <v>13</v>
      </c>
      <c r="D4047" s="9">
        <v>2.39</v>
      </c>
      <c r="E4047" s="10">
        <f>IF(COUNTIF(cis_DPH!$B$2:$B$84,B4047)&gt;0,D4047*1.1,IF(COUNTIF(cis_DPH!$B$85:$B$171,B4047)&gt;0,D4047*1.2,"chyba"))</f>
        <v>2.8679999999999999</v>
      </c>
      <c r="G4047" s="16" t="e">
        <f>_xlfn.XLOOKUP(Tabuľka9[[#This Row],[položka]],#REF!,#REF!)</f>
        <v>#REF!</v>
      </c>
      <c r="H4047">
        <v>35</v>
      </c>
      <c r="I4047" s="15">
        <f>Tabuľka9[[#This Row],[Aktuálna cena v RZ s DPH]]*Tabuľka9[[#This Row],[Priemerný odber za mesiac]]</f>
        <v>100.38</v>
      </c>
      <c r="J4047">
        <v>170</v>
      </c>
      <c r="K4047" s="17" t="e">
        <f>Tabuľka9[[#This Row],[Cena za MJ s DPH]]*Tabuľka9[[#This Row],[Predpokladaný odber počas 6 mesiacov]]</f>
        <v>#REF!</v>
      </c>
      <c r="L4047" s="1">
        <v>648124</v>
      </c>
      <c r="M4047" t="e">
        <f>_xlfn.XLOOKUP(Tabuľka9[[#This Row],[IČO]],#REF!,#REF!)</f>
        <v>#REF!</v>
      </c>
      <c r="N4047" t="e">
        <f>_xlfn.XLOOKUP(Tabuľka9[[#This Row],[IČO]],#REF!,#REF!)</f>
        <v>#REF!</v>
      </c>
    </row>
    <row r="4048" spans="1:14" hidden="1" x14ac:dyDescent="0.35">
      <c r="A4048" t="s">
        <v>125</v>
      </c>
      <c r="B4048" t="s">
        <v>156</v>
      </c>
      <c r="C4048" t="s">
        <v>13</v>
      </c>
      <c r="E4048" s="10">
        <f>IF(COUNTIF(cis_DPH!$B$2:$B$84,B4048)&gt;0,D4048*1.1,IF(COUNTIF(cis_DPH!$B$85:$B$171,B4048)&gt;0,D4048*1.2,"chyba"))</f>
        <v>0</v>
      </c>
      <c r="G4048" s="16" t="e">
        <f>_xlfn.XLOOKUP(Tabuľka9[[#This Row],[položka]],#REF!,#REF!)</f>
        <v>#REF!</v>
      </c>
      <c r="I4048" s="15">
        <f>Tabuľka9[[#This Row],[Aktuálna cena v RZ s DPH]]*Tabuľka9[[#This Row],[Priemerný odber za mesiac]]</f>
        <v>0</v>
      </c>
      <c r="K4048" s="17" t="e">
        <f>Tabuľka9[[#This Row],[Cena za MJ s DPH]]*Tabuľka9[[#This Row],[Predpokladaný odber počas 6 mesiacov]]</f>
        <v>#REF!</v>
      </c>
      <c r="L4048" s="1">
        <v>648124</v>
      </c>
      <c r="M4048" t="e">
        <f>_xlfn.XLOOKUP(Tabuľka9[[#This Row],[IČO]],#REF!,#REF!)</f>
        <v>#REF!</v>
      </c>
      <c r="N4048" t="e">
        <f>_xlfn.XLOOKUP(Tabuľka9[[#This Row],[IČO]],#REF!,#REF!)</f>
        <v>#REF!</v>
      </c>
    </row>
    <row r="4049" spans="1:14" hidden="1" x14ac:dyDescent="0.35">
      <c r="A4049" t="s">
        <v>125</v>
      </c>
      <c r="B4049" t="s">
        <v>157</v>
      </c>
      <c r="C4049" t="s">
        <v>13</v>
      </c>
      <c r="D4049" s="9">
        <v>4.5</v>
      </c>
      <c r="E4049" s="10">
        <f>IF(COUNTIF(cis_DPH!$B$2:$B$84,B4049)&gt;0,D4049*1.1,IF(COUNTIF(cis_DPH!$B$85:$B$171,B4049)&gt;0,D4049*1.2,"chyba"))</f>
        <v>5.3999999999999995</v>
      </c>
      <c r="G4049" s="16" t="e">
        <f>_xlfn.XLOOKUP(Tabuľka9[[#This Row],[položka]],#REF!,#REF!)</f>
        <v>#REF!</v>
      </c>
      <c r="H4049">
        <v>6</v>
      </c>
      <c r="I4049" s="15">
        <f>Tabuľka9[[#This Row],[Aktuálna cena v RZ s DPH]]*Tabuľka9[[#This Row],[Priemerný odber za mesiac]]</f>
        <v>32.4</v>
      </c>
      <c r="J4049">
        <v>36</v>
      </c>
      <c r="K4049" s="17" t="e">
        <f>Tabuľka9[[#This Row],[Cena za MJ s DPH]]*Tabuľka9[[#This Row],[Predpokladaný odber počas 6 mesiacov]]</f>
        <v>#REF!</v>
      </c>
      <c r="L4049" s="1">
        <v>648124</v>
      </c>
      <c r="M4049" t="e">
        <f>_xlfn.XLOOKUP(Tabuľka9[[#This Row],[IČO]],#REF!,#REF!)</f>
        <v>#REF!</v>
      </c>
      <c r="N4049" t="e">
        <f>_xlfn.XLOOKUP(Tabuľka9[[#This Row],[IČO]],#REF!,#REF!)</f>
        <v>#REF!</v>
      </c>
    </row>
    <row r="4050" spans="1:14" hidden="1" x14ac:dyDescent="0.35">
      <c r="A4050" t="s">
        <v>125</v>
      </c>
      <c r="B4050" t="s">
        <v>158</v>
      </c>
      <c r="C4050" t="s">
        <v>13</v>
      </c>
      <c r="E4050" s="10">
        <f>IF(COUNTIF(cis_DPH!$B$2:$B$84,B4050)&gt;0,D4050*1.1,IF(COUNTIF(cis_DPH!$B$85:$B$171,B4050)&gt;0,D4050*1.2,"chyba"))</f>
        <v>0</v>
      </c>
      <c r="G4050" s="16" t="e">
        <f>_xlfn.XLOOKUP(Tabuľka9[[#This Row],[položka]],#REF!,#REF!)</f>
        <v>#REF!</v>
      </c>
      <c r="I4050" s="15">
        <f>Tabuľka9[[#This Row],[Aktuálna cena v RZ s DPH]]*Tabuľka9[[#This Row],[Priemerný odber za mesiac]]</f>
        <v>0</v>
      </c>
      <c r="K4050" s="17" t="e">
        <f>Tabuľka9[[#This Row],[Cena za MJ s DPH]]*Tabuľka9[[#This Row],[Predpokladaný odber počas 6 mesiacov]]</f>
        <v>#REF!</v>
      </c>
      <c r="L4050" s="1">
        <v>648124</v>
      </c>
      <c r="M4050" t="e">
        <f>_xlfn.XLOOKUP(Tabuľka9[[#This Row],[IČO]],#REF!,#REF!)</f>
        <v>#REF!</v>
      </c>
      <c r="N4050" t="e">
        <f>_xlfn.XLOOKUP(Tabuľka9[[#This Row],[IČO]],#REF!,#REF!)</f>
        <v>#REF!</v>
      </c>
    </row>
    <row r="4051" spans="1:14" hidden="1" x14ac:dyDescent="0.35">
      <c r="A4051" t="s">
        <v>125</v>
      </c>
      <c r="B4051" t="s">
        <v>159</v>
      </c>
      <c r="C4051" t="s">
        <v>13</v>
      </c>
      <c r="E4051" s="10">
        <f>IF(COUNTIF(cis_DPH!$B$2:$B$84,B4051)&gt;0,D4051*1.1,IF(COUNTIF(cis_DPH!$B$85:$B$171,B4051)&gt;0,D4051*1.2,"chyba"))</f>
        <v>0</v>
      </c>
      <c r="G4051" s="16" t="e">
        <f>_xlfn.XLOOKUP(Tabuľka9[[#This Row],[položka]],#REF!,#REF!)</f>
        <v>#REF!</v>
      </c>
      <c r="I4051" s="15">
        <f>Tabuľka9[[#This Row],[Aktuálna cena v RZ s DPH]]*Tabuľka9[[#This Row],[Priemerný odber za mesiac]]</f>
        <v>0</v>
      </c>
      <c r="K4051" s="17" t="e">
        <f>Tabuľka9[[#This Row],[Cena za MJ s DPH]]*Tabuľka9[[#This Row],[Predpokladaný odber počas 6 mesiacov]]</f>
        <v>#REF!</v>
      </c>
      <c r="L4051" s="1">
        <v>648124</v>
      </c>
      <c r="M4051" t="e">
        <f>_xlfn.XLOOKUP(Tabuľka9[[#This Row],[IČO]],#REF!,#REF!)</f>
        <v>#REF!</v>
      </c>
      <c r="N4051" t="e">
        <f>_xlfn.XLOOKUP(Tabuľka9[[#This Row],[IČO]],#REF!,#REF!)</f>
        <v>#REF!</v>
      </c>
    </row>
    <row r="4052" spans="1:14" hidden="1" x14ac:dyDescent="0.35">
      <c r="A4052" t="s">
        <v>125</v>
      </c>
      <c r="B4052" t="s">
        <v>160</v>
      </c>
      <c r="C4052" t="s">
        <v>13</v>
      </c>
      <c r="D4052" s="9">
        <v>2</v>
      </c>
      <c r="E4052" s="10">
        <f>IF(COUNTIF(cis_DPH!$B$2:$B$84,B4052)&gt;0,D4052*1.1,IF(COUNTIF(cis_DPH!$B$85:$B$171,B4052)&gt;0,D4052*1.2,"chyba"))</f>
        <v>2.4</v>
      </c>
      <c r="G4052" s="16" t="e">
        <f>_xlfn.XLOOKUP(Tabuľka9[[#This Row],[položka]],#REF!,#REF!)</f>
        <v>#REF!</v>
      </c>
      <c r="H4052">
        <v>9</v>
      </c>
      <c r="I4052" s="15">
        <f>Tabuľka9[[#This Row],[Aktuálna cena v RZ s DPH]]*Tabuľka9[[#This Row],[Priemerný odber za mesiac]]</f>
        <v>21.599999999999998</v>
      </c>
      <c r="J4052">
        <v>27</v>
      </c>
      <c r="K4052" s="17" t="e">
        <f>Tabuľka9[[#This Row],[Cena za MJ s DPH]]*Tabuľka9[[#This Row],[Predpokladaný odber počas 6 mesiacov]]</f>
        <v>#REF!</v>
      </c>
      <c r="L4052" s="1">
        <v>648124</v>
      </c>
      <c r="M4052" t="e">
        <f>_xlfn.XLOOKUP(Tabuľka9[[#This Row],[IČO]],#REF!,#REF!)</f>
        <v>#REF!</v>
      </c>
      <c r="N4052" t="e">
        <f>_xlfn.XLOOKUP(Tabuľka9[[#This Row],[IČO]],#REF!,#REF!)</f>
        <v>#REF!</v>
      </c>
    </row>
    <row r="4053" spans="1:14" hidden="1" x14ac:dyDescent="0.35">
      <c r="A4053" t="s">
        <v>125</v>
      </c>
      <c r="B4053" t="s">
        <v>161</v>
      </c>
      <c r="C4053" t="s">
        <v>13</v>
      </c>
      <c r="E4053" s="10">
        <f>IF(COUNTIF(cis_DPH!$B$2:$B$84,B4053)&gt;0,D4053*1.1,IF(COUNTIF(cis_DPH!$B$85:$B$171,B4053)&gt;0,D4053*1.2,"chyba"))</f>
        <v>0</v>
      </c>
      <c r="G4053" s="16" t="e">
        <f>_xlfn.XLOOKUP(Tabuľka9[[#This Row],[položka]],#REF!,#REF!)</f>
        <v>#REF!</v>
      </c>
      <c r="I4053" s="15">
        <f>Tabuľka9[[#This Row],[Aktuálna cena v RZ s DPH]]*Tabuľka9[[#This Row],[Priemerný odber za mesiac]]</f>
        <v>0</v>
      </c>
      <c r="K4053" s="17" t="e">
        <f>Tabuľka9[[#This Row],[Cena za MJ s DPH]]*Tabuľka9[[#This Row],[Predpokladaný odber počas 6 mesiacov]]</f>
        <v>#REF!</v>
      </c>
      <c r="L4053" s="1">
        <v>648124</v>
      </c>
      <c r="M4053" t="e">
        <f>_xlfn.XLOOKUP(Tabuľka9[[#This Row],[IČO]],#REF!,#REF!)</f>
        <v>#REF!</v>
      </c>
      <c r="N4053" t="e">
        <f>_xlfn.XLOOKUP(Tabuľka9[[#This Row],[IČO]],#REF!,#REF!)</f>
        <v>#REF!</v>
      </c>
    </row>
    <row r="4054" spans="1:14" hidden="1" x14ac:dyDescent="0.35">
      <c r="A4054" t="s">
        <v>125</v>
      </c>
      <c r="B4054" t="s">
        <v>162</v>
      </c>
      <c r="C4054" t="s">
        <v>13</v>
      </c>
      <c r="D4054" s="9">
        <v>3.49</v>
      </c>
      <c r="E4054" s="10">
        <f>IF(COUNTIF(cis_DPH!$B$2:$B$84,B4054)&gt;0,D4054*1.1,IF(COUNTIF(cis_DPH!$B$85:$B$171,B4054)&gt;0,D4054*1.2,"chyba"))</f>
        <v>4.1879999999999997</v>
      </c>
      <c r="G4054" s="16" t="e">
        <f>_xlfn.XLOOKUP(Tabuľka9[[#This Row],[položka]],#REF!,#REF!)</f>
        <v>#REF!</v>
      </c>
      <c r="H4054">
        <v>6</v>
      </c>
      <c r="I4054" s="15">
        <f>Tabuľka9[[#This Row],[Aktuálna cena v RZ s DPH]]*Tabuľka9[[#This Row],[Priemerný odber za mesiac]]</f>
        <v>25.128</v>
      </c>
      <c r="J4054">
        <v>18</v>
      </c>
      <c r="K4054" s="17" t="e">
        <f>Tabuľka9[[#This Row],[Cena za MJ s DPH]]*Tabuľka9[[#This Row],[Predpokladaný odber počas 6 mesiacov]]</f>
        <v>#REF!</v>
      </c>
      <c r="L4054" s="1">
        <v>648124</v>
      </c>
      <c r="M4054" t="e">
        <f>_xlfn.XLOOKUP(Tabuľka9[[#This Row],[IČO]],#REF!,#REF!)</f>
        <v>#REF!</v>
      </c>
      <c r="N4054" t="e">
        <f>_xlfn.XLOOKUP(Tabuľka9[[#This Row],[IČO]],#REF!,#REF!)</f>
        <v>#REF!</v>
      </c>
    </row>
    <row r="4055" spans="1:14" hidden="1" x14ac:dyDescent="0.35">
      <c r="A4055" t="s">
        <v>125</v>
      </c>
      <c r="B4055" t="s">
        <v>163</v>
      </c>
      <c r="C4055" t="s">
        <v>13</v>
      </c>
      <c r="E4055" s="10">
        <f>IF(COUNTIF(cis_DPH!$B$2:$B$84,B4055)&gt;0,D4055*1.1,IF(COUNTIF(cis_DPH!$B$85:$B$171,B4055)&gt;0,D4055*1.2,"chyba"))</f>
        <v>0</v>
      </c>
      <c r="G4055" s="16" t="e">
        <f>_xlfn.XLOOKUP(Tabuľka9[[#This Row],[položka]],#REF!,#REF!)</f>
        <v>#REF!</v>
      </c>
      <c r="I4055" s="15">
        <f>Tabuľka9[[#This Row],[Aktuálna cena v RZ s DPH]]*Tabuľka9[[#This Row],[Priemerný odber za mesiac]]</f>
        <v>0</v>
      </c>
      <c r="K4055" s="17" t="e">
        <f>Tabuľka9[[#This Row],[Cena za MJ s DPH]]*Tabuľka9[[#This Row],[Predpokladaný odber počas 6 mesiacov]]</f>
        <v>#REF!</v>
      </c>
      <c r="L4055" s="1">
        <v>648124</v>
      </c>
      <c r="M4055" t="e">
        <f>_xlfn.XLOOKUP(Tabuľka9[[#This Row],[IČO]],#REF!,#REF!)</f>
        <v>#REF!</v>
      </c>
      <c r="N4055" t="e">
        <f>_xlfn.XLOOKUP(Tabuľka9[[#This Row],[IČO]],#REF!,#REF!)</f>
        <v>#REF!</v>
      </c>
    </row>
    <row r="4056" spans="1:14" hidden="1" x14ac:dyDescent="0.35">
      <c r="A4056" t="s">
        <v>125</v>
      </c>
      <c r="B4056" t="s">
        <v>164</v>
      </c>
      <c r="C4056" t="s">
        <v>13</v>
      </c>
      <c r="E4056" s="10">
        <f>IF(COUNTIF(cis_DPH!$B$2:$B$84,B4056)&gt;0,D4056*1.1,IF(COUNTIF(cis_DPH!$B$85:$B$171,B4056)&gt;0,D4056*1.2,"chyba"))</f>
        <v>0</v>
      </c>
      <c r="G4056" s="16" t="e">
        <f>_xlfn.XLOOKUP(Tabuľka9[[#This Row],[položka]],#REF!,#REF!)</f>
        <v>#REF!</v>
      </c>
      <c r="I4056" s="15">
        <f>Tabuľka9[[#This Row],[Aktuálna cena v RZ s DPH]]*Tabuľka9[[#This Row],[Priemerný odber za mesiac]]</f>
        <v>0</v>
      </c>
      <c r="K4056" s="17" t="e">
        <f>Tabuľka9[[#This Row],[Cena za MJ s DPH]]*Tabuľka9[[#This Row],[Predpokladaný odber počas 6 mesiacov]]</f>
        <v>#REF!</v>
      </c>
      <c r="L4056" s="1">
        <v>648124</v>
      </c>
      <c r="M4056" t="e">
        <f>_xlfn.XLOOKUP(Tabuľka9[[#This Row],[IČO]],#REF!,#REF!)</f>
        <v>#REF!</v>
      </c>
      <c r="N4056" t="e">
        <f>_xlfn.XLOOKUP(Tabuľka9[[#This Row],[IČO]],#REF!,#REF!)</f>
        <v>#REF!</v>
      </c>
    </row>
    <row r="4057" spans="1:14" hidden="1" x14ac:dyDescent="0.35">
      <c r="A4057" t="s">
        <v>125</v>
      </c>
      <c r="B4057" t="s">
        <v>165</v>
      </c>
      <c r="C4057" t="s">
        <v>13</v>
      </c>
      <c r="D4057" s="9">
        <v>3.69</v>
      </c>
      <c r="E4057" s="10">
        <f>IF(COUNTIF(cis_DPH!$B$2:$B$84,B4057)&gt;0,D4057*1.1,IF(COUNTIF(cis_DPH!$B$85:$B$171,B4057)&gt;0,D4057*1.2,"chyba"))</f>
        <v>4.4279999999999999</v>
      </c>
      <c r="G4057" s="16" t="e">
        <f>_xlfn.XLOOKUP(Tabuľka9[[#This Row],[položka]],#REF!,#REF!)</f>
        <v>#REF!</v>
      </c>
      <c r="H4057">
        <v>4</v>
      </c>
      <c r="I4057" s="15">
        <f>Tabuľka9[[#This Row],[Aktuálna cena v RZ s DPH]]*Tabuľka9[[#This Row],[Priemerný odber za mesiac]]</f>
        <v>17.712</v>
      </c>
      <c r="J4057">
        <v>16</v>
      </c>
      <c r="K4057" s="17" t="e">
        <f>Tabuľka9[[#This Row],[Cena za MJ s DPH]]*Tabuľka9[[#This Row],[Predpokladaný odber počas 6 mesiacov]]</f>
        <v>#REF!</v>
      </c>
      <c r="L4057" s="1">
        <v>648124</v>
      </c>
      <c r="M4057" t="e">
        <f>_xlfn.XLOOKUP(Tabuľka9[[#This Row],[IČO]],#REF!,#REF!)</f>
        <v>#REF!</v>
      </c>
      <c r="N4057" t="e">
        <f>_xlfn.XLOOKUP(Tabuľka9[[#This Row],[IČO]],#REF!,#REF!)</f>
        <v>#REF!</v>
      </c>
    </row>
    <row r="4058" spans="1:14" hidden="1" x14ac:dyDescent="0.35">
      <c r="A4058" t="s">
        <v>125</v>
      </c>
      <c r="B4058" t="s">
        <v>166</v>
      </c>
      <c r="C4058" t="s">
        <v>13</v>
      </c>
      <c r="D4058" s="9">
        <v>1.9</v>
      </c>
      <c r="E4058" s="10">
        <f>IF(COUNTIF(cis_DPH!$B$2:$B$84,B4058)&gt;0,D4058*1.1,IF(COUNTIF(cis_DPH!$B$85:$B$171,B4058)&gt;0,D4058*1.2,"chyba"))</f>
        <v>2.2799999999999998</v>
      </c>
      <c r="G4058" s="16" t="e">
        <f>_xlfn.XLOOKUP(Tabuľka9[[#This Row],[položka]],#REF!,#REF!)</f>
        <v>#REF!</v>
      </c>
      <c r="H4058">
        <v>60</v>
      </c>
      <c r="I4058" s="15">
        <f>Tabuľka9[[#This Row],[Aktuálna cena v RZ s DPH]]*Tabuľka9[[#This Row],[Priemerný odber za mesiac]]</f>
        <v>136.79999999999998</v>
      </c>
      <c r="J4058">
        <v>360</v>
      </c>
      <c r="K4058" s="17" t="e">
        <f>Tabuľka9[[#This Row],[Cena za MJ s DPH]]*Tabuľka9[[#This Row],[Predpokladaný odber počas 6 mesiacov]]</f>
        <v>#REF!</v>
      </c>
      <c r="L4058" s="1">
        <v>648124</v>
      </c>
      <c r="M4058" t="e">
        <f>_xlfn.XLOOKUP(Tabuľka9[[#This Row],[IČO]],#REF!,#REF!)</f>
        <v>#REF!</v>
      </c>
      <c r="N4058" t="e">
        <f>_xlfn.XLOOKUP(Tabuľka9[[#This Row],[IČO]],#REF!,#REF!)</f>
        <v>#REF!</v>
      </c>
    </row>
    <row r="4059" spans="1:14" hidden="1" x14ac:dyDescent="0.35">
      <c r="A4059" t="s">
        <v>125</v>
      </c>
      <c r="B4059" t="s">
        <v>167</v>
      </c>
      <c r="C4059" t="s">
        <v>13</v>
      </c>
      <c r="E4059" s="10">
        <f>IF(COUNTIF(cis_DPH!$B$2:$B$84,B4059)&gt;0,D4059*1.1,IF(COUNTIF(cis_DPH!$B$85:$B$171,B4059)&gt;0,D4059*1.2,"chyba"))</f>
        <v>0</v>
      </c>
      <c r="G4059" s="16" t="e">
        <f>_xlfn.XLOOKUP(Tabuľka9[[#This Row],[položka]],#REF!,#REF!)</f>
        <v>#REF!</v>
      </c>
      <c r="I4059" s="15">
        <f>Tabuľka9[[#This Row],[Aktuálna cena v RZ s DPH]]*Tabuľka9[[#This Row],[Priemerný odber za mesiac]]</f>
        <v>0</v>
      </c>
      <c r="K4059" s="17" t="e">
        <f>Tabuľka9[[#This Row],[Cena za MJ s DPH]]*Tabuľka9[[#This Row],[Predpokladaný odber počas 6 mesiacov]]</f>
        <v>#REF!</v>
      </c>
      <c r="L4059" s="1">
        <v>648124</v>
      </c>
      <c r="M4059" t="e">
        <f>_xlfn.XLOOKUP(Tabuľka9[[#This Row],[IČO]],#REF!,#REF!)</f>
        <v>#REF!</v>
      </c>
      <c r="N4059" t="e">
        <f>_xlfn.XLOOKUP(Tabuľka9[[#This Row],[IČO]],#REF!,#REF!)</f>
        <v>#REF!</v>
      </c>
    </row>
    <row r="4060" spans="1:14" hidden="1" x14ac:dyDescent="0.35">
      <c r="A4060" t="s">
        <v>125</v>
      </c>
      <c r="B4060" t="s">
        <v>168</v>
      </c>
      <c r="C4060" t="s">
        <v>13</v>
      </c>
      <c r="D4060" s="9">
        <v>2.25</v>
      </c>
      <c r="E4060" s="10">
        <f>IF(COUNTIF(cis_DPH!$B$2:$B$84,B4060)&gt;0,D4060*1.1,IF(COUNTIF(cis_DPH!$B$85:$B$171,B4060)&gt;0,D4060*1.2,"chyba"))</f>
        <v>2.6999999999999997</v>
      </c>
      <c r="G4060" s="16" t="e">
        <f>_xlfn.XLOOKUP(Tabuľka9[[#This Row],[položka]],#REF!,#REF!)</f>
        <v>#REF!</v>
      </c>
      <c r="H4060">
        <v>15</v>
      </c>
      <c r="I4060" s="15">
        <f>Tabuľka9[[#This Row],[Aktuálna cena v RZ s DPH]]*Tabuľka9[[#This Row],[Priemerný odber za mesiac]]</f>
        <v>40.499999999999993</v>
      </c>
      <c r="J4060">
        <v>90</v>
      </c>
      <c r="K4060" s="17" t="e">
        <f>Tabuľka9[[#This Row],[Cena za MJ s DPH]]*Tabuľka9[[#This Row],[Predpokladaný odber počas 6 mesiacov]]</f>
        <v>#REF!</v>
      </c>
      <c r="L4060" s="1">
        <v>648124</v>
      </c>
      <c r="M4060" t="e">
        <f>_xlfn.XLOOKUP(Tabuľka9[[#This Row],[IČO]],#REF!,#REF!)</f>
        <v>#REF!</v>
      </c>
      <c r="N4060" t="e">
        <f>_xlfn.XLOOKUP(Tabuľka9[[#This Row],[IČO]],#REF!,#REF!)</f>
        <v>#REF!</v>
      </c>
    </row>
    <row r="4061" spans="1:14" hidden="1" x14ac:dyDescent="0.35">
      <c r="A4061" t="s">
        <v>125</v>
      </c>
      <c r="B4061" t="s">
        <v>169</v>
      </c>
      <c r="C4061" t="s">
        <v>13</v>
      </c>
      <c r="E4061" s="10">
        <f>IF(COUNTIF(cis_DPH!$B$2:$B$84,B4061)&gt;0,D4061*1.1,IF(COUNTIF(cis_DPH!$B$85:$B$171,B4061)&gt;0,D4061*1.2,"chyba"))</f>
        <v>0</v>
      </c>
      <c r="G4061" s="16" t="e">
        <f>_xlfn.XLOOKUP(Tabuľka9[[#This Row],[položka]],#REF!,#REF!)</f>
        <v>#REF!</v>
      </c>
      <c r="I4061" s="15">
        <f>Tabuľka9[[#This Row],[Aktuálna cena v RZ s DPH]]*Tabuľka9[[#This Row],[Priemerný odber za mesiac]]</f>
        <v>0</v>
      </c>
      <c r="K4061" s="17" t="e">
        <f>Tabuľka9[[#This Row],[Cena za MJ s DPH]]*Tabuľka9[[#This Row],[Predpokladaný odber počas 6 mesiacov]]</f>
        <v>#REF!</v>
      </c>
      <c r="L4061" s="1">
        <v>648124</v>
      </c>
      <c r="M4061" t="e">
        <f>_xlfn.XLOOKUP(Tabuľka9[[#This Row],[IČO]],#REF!,#REF!)</f>
        <v>#REF!</v>
      </c>
      <c r="N4061" t="e">
        <f>_xlfn.XLOOKUP(Tabuľka9[[#This Row],[IČO]],#REF!,#REF!)</f>
        <v>#REF!</v>
      </c>
    </row>
    <row r="4062" spans="1:14" hidden="1" x14ac:dyDescent="0.35">
      <c r="A4062" t="s">
        <v>125</v>
      </c>
      <c r="B4062" t="s">
        <v>170</v>
      </c>
      <c r="C4062" t="s">
        <v>13</v>
      </c>
      <c r="E4062" s="10">
        <f>IF(COUNTIF(cis_DPH!$B$2:$B$84,B4062)&gt;0,D4062*1.1,IF(COUNTIF(cis_DPH!$B$85:$B$171,B4062)&gt;0,D4062*1.2,"chyba"))</f>
        <v>0</v>
      </c>
      <c r="G4062" s="16" t="e">
        <f>_xlfn.XLOOKUP(Tabuľka9[[#This Row],[položka]],#REF!,#REF!)</f>
        <v>#REF!</v>
      </c>
      <c r="I4062" s="15">
        <f>Tabuľka9[[#This Row],[Aktuálna cena v RZ s DPH]]*Tabuľka9[[#This Row],[Priemerný odber za mesiac]]</f>
        <v>0</v>
      </c>
      <c r="K4062" s="17" t="e">
        <f>Tabuľka9[[#This Row],[Cena za MJ s DPH]]*Tabuľka9[[#This Row],[Predpokladaný odber počas 6 mesiacov]]</f>
        <v>#REF!</v>
      </c>
      <c r="L4062" s="1">
        <v>648124</v>
      </c>
      <c r="M4062" t="e">
        <f>_xlfn.XLOOKUP(Tabuľka9[[#This Row],[IČO]],#REF!,#REF!)</f>
        <v>#REF!</v>
      </c>
      <c r="N4062" t="e">
        <f>_xlfn.XLOOKUP(Tabuľka9[[#This Row],[IČO]],#REF!,#REF!)</f>
        <v>#REF!</v>
      </c>
    </row>
    <row r="4063" spans="1:14" hidden="1" x14ac:dyDescent="0.35">
      <c r="A4063" t="s">
        <v>125</v>
      </c>
      <c r="B4063" t="s">
        <v>171</v>
      </c>
      <c r="C4063" t="s">
        <v>13</v>
      </c>
      <c r="E4063" s="10">
        <f>IF(COUNTIF(cis_DPH!$B$2:$B$84,B4063)&gt;0,D4063*1.1,IF(COUNTIF(cis_DPH!$B$85:$B$171,B4063)&gt;0,D4063*1.2,"chyba"))</f>
        <v>0</v>
      </c>
      <c r="G4063" s="16" t="e">
        <f>_xlfn.XLOOKUP(Tabuľka9[[#This Row],[položka]],#REF!,#REF!)</f>
        <v>#REF!</v>
      </c>
      <c r="I4063" s="15">
        <f>Tabuľka9[[#This Row],[Aktuálna cena v RZ s DPH]]*Tabuľka9[[#This Row],[Priemerný odber za mesiac]]</f>
        <v>0</v>
      </c>
      <c r="K4063" s="17" t="e">
        <f>Tabuľka9[[#This Row],[Cena za MJ s DPH]]*Tabuľka9[[#This Row],[Predpokladaný odber počas 6 mesiacov]]</f>
        <v>#REF!</v>
      </c>
      <c r="L4063" s="1">
        <v>648124</v>
      </c>
      <c r="M4063" t="e">
        <f>_xlfn.XLOOKUP(Tabuľka9[[#This Row],[IČO]],#REF!,#REF!)</f>
        <v>#REF!</v>
      </c>
      <c r="N4063" t="e">
        <f>_xlfn.XLOOKUP(Tabuľka9[[#This Row],[IČO]],#REF!,#REF!)</f>
        <v>#REF!</v>
      </c>
    </row>
    <row r="4064" spans="1:14" hidden="1" x14ac:dyDescent="0.35">
      <c r="A4064" t="s">
        <v>125</v>
      </c>
      <c r="B4064" t="s">
        <v>172</v>
      </c>
      <c r="C4064" t="s">
        <v>13</v>
      </c>
      <c r="E4064" s="10">
        <f>IF(COUNTIF(cis_DPH!$B$2:$B$84,B4064)&gt;0,D4064*1.1,IF(COUNTIF(cis_DPH!$B$85:$B$171,B4064)&gt;0,D4064*1.2,"chyba"))</f>
        <v>0</v>
      </c>
      <c r="G4064" s="16" t="e">
        <f>_xlfn.XLOOKUP(Tabuľka9[[#This Row],[položka]],#REF!,#REF!)</f>
        <v>#REF!</v>
      </c>
      <c r="I4064" s="15">
        <f>Tabuľka9[[#This Row],[Aktuálna cena v RZ s DPH]]*Tabuľka9[[#This Row],[Priemerný odber za mesiac]]</f>
        <v>0</v>
      </c>
      <c r="K4064" s="17" t="e">
        <f>Tabuľka9[[#This Row],[Cena za MJ s DPH]]*Tabuľka9[[#This Row],[Predpokladaný odber počas 6 mesiacov]]</f>
        <v>#REF!</v>
      </c>
      <c r="L4064" s="1">
        <v>648124</v>
      </c>
      <c r="M4064" t="e">
        <f>_xlfn.XLOOKUP(Tabuľka9[[#This Row],[IČO]],#REF!,#REF!)</f>
        <v>#REF!</v>
      </c>
      <c r="N4064" t="e">
        <f>_xlfn.XLOOKUP(Tabuľka9[[#This Row],[IČO]],#REF!,#REF!)</f>
        <v>#REF!</v>
      </c>
    </row>
    <row r="4065" spans="1:14" hidden="1" x14ac:dyDescent="0.35">
      <c r="A4065" t="s">
        <v>125</v>
      </c>
      <c r="B4065" t="s">
        <v>173</v>
      </c>
      <c r="C4065" t="s">
        <v>13</v>
      </c>
      <c r="D4065" s="9">
        <v>2.99</v>
      </c>
      <c r="E4065" s="10">
        <f>IF(COUNTIF(cis_DPH!$B$2:$B$84,B4065)&gt;0,D4065*1.1,IF(COUNTIF(cis_DPH!$B$85:$B$171,B4065)&gt;0,D4065*1.2,"chyba"))</f>
        <v>3.5880000000000001</v>
      </c>
      <c r="G4065" s="16" t="e">
        <f>_xlfn.XLOOKUP(Tabuľka9[[#This Row],[položka]],#REF!,#REF!)</f>
        <v>#REF!</v>
      </c>
      <c r="H4065">
        <v>20</v>
      </c>
      <c r="I4065" s="15">
        <f>Tabuľka9[[#This Row],[Aktuálna cena v RZ s DPH]]*Tabuľka9[[#This Row],[Priemerný odber za mesiac]]</f>
        <v>71.760000000000005</v>
      </c>
      <c r="J4065">
        <v>120</v>
      </c>
      <c r="K4065" s="17" t="e">
        <f>Tabuľka9[[#This Row],[Cena za MJ s DPH]]*Tabuľka9[[#This Row],[Predpokladaný odber počas 6 mesiacov]]</f>
        <v>#REF!</v>
      </c>
      <c r="L4065" s="1">
        <v>648124</v>
      </c>
      <c r="M4065" t="e">
        <f>_xlfn.XLOOKUP(Tabuľka9[[#This Row],[IČO]],#REF!,#REF!)</f>
        <v>#REF!</v>
      </c>
      <c r="N4065" t="e">
        <f>_xlfn.XLOOKUP(Tabuľka9[[#This Row],[IČO]],#REF!,#REF!)</f>
        <v>#REF!</v>
      </c>
    </row>
    <row r="4066" spans="1:14" hidden="1" x14ac:dyDescent="0.35">
      <c r="A4066" t="s">
        <v>125</v>
      </c>
      <c r="B4066" t="s">
        <v>174</v>
      </c>
      <c r="C4066" t="s">
        <v>13</v>
      </c>
      <c r="E4066" s="10">
        <f>IF(COUNTIF(cis_DPH!$B$2:$B$84,B4066)&gt;0,D4066*1.1,IF(COUNTIF(cis_DPH!$B$85:$B$171,B4066)&gt;0,D4066*1.2,"chyba"))</f>
        <v>0</v>
      </c>
      <c r="G4066" s="16" t="e">
        <f>_xlfn.XLOOKUP(Tabuľka9[[#This Row],[položka]],#REF!,#REF!)</f>
        <v>#REF!</v>
      </c>
      <c r="I4066" s="15">
        <f>Tabuľka9[[#This Row],[Aktuálna cena v RZ s DPH]]*Tabuľka9[[#This Row],[Priemerný odber za mesiac]]</f>
        <v>0</v>
      </c>
      <c r="K4066" s="17" t="e">
        <f>Tabuľka9[[#This Row],[Cena za MJ s DPH]]*Tabuľka9[[#This Row],[Predpokladaný odber počas 6 mesiacov]]</f>
        <v>#REF!</v>
      </c>
      <c r="L4066" s="1">
        <v>648124</v>
      </c>
      <c r="M4066" t="e">
        <f>_xlfn.XLOOKUP(Tabuľka9[[#This Row],[IČO]],#REF!,#REF!)</f>
        <v>#REF!</v>
      </c>
      <c r="N4066" t="e">
        <f>_xlfn.XLOOKUP(Tabuľka9[[#This Row],[IČO]],#REF!,#REF!)</f>
        <v>#REF!</v>
      </c>
    </row>
    <row r="4067" spans="1:14" hidden="1" x14ac:dyDescent="0.35">
      <c r="A4067" t="s">
        <v>125</v>
      </c>
      <c r="B4067" t="s">
        <v>175</v>
      </c>
      <c r="C4067" t="s">
        <v>13</v>
      </c>
      <c r="E4067" s="10">
        <f>IF(COUNTIF(cis_DPH!$B$2:$B$84,B4067)&gt;0,D4067*1.1,IF(COUNTIF(cis_DPH!$B$85:$B$171,B4067)&gt;0,D4067*1.2,"chyba"))</f>
        <v>0</v>
      </c>
      <c r="G4067" s="16" t="e">
        <f>_xlfn.XLOOKUP(Tabuľka9[[#This Row],[položka]],#REF!,#REF!)</f>
        <v>#REF!</v>
      </c>
      <c r="I4067" s="15">
        <f>Tabuľka9[[#This Row],[Aktuálna cena v RZ s DPH]]*Tabuľka9[[#This Row],[Priemerný odber za mesiac]]</f>
        <v>0</v>
      </c>
      <c r="K4067" s="17" t="e">
        <f>Tabuľka9[[#This Row],[Cena za MJ s DPH]]*Tabuľka9[[#This Row],[Predpokladaný odber počas 6 mesiacov]]</f>
        <v>#REF!</v>
      </c>
      <c r="L4067" s="1">
        <v>648124</v>
      </c>
      <c r="M4067" t="e">
        <f>_xlfn.XLOOKUP(Tabuľka9[[#This Row],[IČO]],#REF!,#REF!)</f>
        <v>#REF!</v>
      </c>
      <c r="N4067" t="e">
        <f>_xlfn.XLOOKUP(Tabuľka9[[#This Row],[IČO]],#REF!,#REF!)</f>
        <v>#REF!</v>
      </c>
    </row>
    <row r="4068" spans="1:14" hidden="1" x14ac:dyDescent="0.35">
      <c r="A4068" t="s">
        <v>125</v>
      </c>
      <c r="B4068" t="s">
        <v>176</v>
      </c>
      <c r="C4068" t="s">
        <v>13</v>
      </c>
      <c r="D4068" s="9">
        <v>3.59</v>
      </c>
      <c r="E4068" s="10">
        <f>IF(COUNTIF(cis_DPH!$B$2:$B$84,B4068)&gt;0,D4068*1.1,IF(COUNTIF(cis_DPH!$B$85:$B$171,B4068)&gt;0,D4068*1.2,"chyba"))</f>
        <v>4.3079999999999998</v>
      </c>
      <c r="G4068" s="16" t="e">
        <f>_xlfn.XLOOKUP(Tabuľka9[[#This Row],[položka]],#REF!,#REF!)</f>
        <v>#REF!</v>
      </c>
      <c r="H4068">
        <v>7</v>
      </c>
      <c r="I4068" s="15">
        <f>Tabuľka9[[#This Row],[Aktuálna cena v RZ s DPH]]*Tabuľka9[[#This Row],[Priemerný odber za mesiac]]</f>
        <v>30.155999999999999</v>
      </c>
      <c r="J4068">
        <v>28</v>
      </c>
      <c r="K4068" s="17" t="e">
        <f>Tabuľka9[[#This Row],[Cena za MJ s DPH]]*Tabuľka9[[#This Row],[Predpokladaný odber počas 6 mesiacov]]</f>
        <v>#REF!</v>
      </c>
      <c r="L4068" s="1">
        <v>648124</v>
      </c>
      <c r="M4068" t="e">
        <f>_xlfn.XLOOKUP(Tabuľka9[[#This Row],[IČO]],#REF!,#REF!)</f>
        <v>#REF!</v>
      </c>
      <c r="N4068" t="e">
        <f>_xlfn.XLOOKUP(Tabuľka9[[#This Row],[IČO]],#REF!,#REF!)</f>
        <v>#REF!</v>
      </c>
    </row>
    <row r="4069" spans="1:14" hidden="1" x14ac:dyDescent="0.35">
      <c r="A4069" t="s">
        <v>125</v>
      </c>
      <c r="B4069" t="s">
        <v>177</v>
      </c>
      <c r="C4069" t="s">
        <v>13</v>
      </c>
      <c r="E4069" s="10">
        <f>IF(COUNTIF(cis_DPH!$B$2:$B$84,B4069)&gt;0,D4069*1.1,IF(COUNTIF(cis_DPH!$B$85:$B$171,B4069)&gt;0,D4069*1.2,"chyba"))</f>
        <v>0</v>
      </c>
      <c r="G4069" s="16" t="e">
        <f>_xlfn.XLOOKUP(Tabuľka9[[#This Row],[položka]],#REF!,#REF!)</f>
        <v>#REF!</v>
      </c>
      <c r="I4069" s="15">
        <f>Tabuľka9[[#This Row],[Aktuálna cena v RZ s DPH]]*Tabuľka9[[#This Row],[Priemerný odber za mesiac]]</f>
        <v>0</v>
      </c>
      <c r="K4069" s="17" t="e">
        <f>Tabuľka9[[#This Row],[Cena za MJ s DPH]]*Tabuľka9[[#This Row],[Predpokladaný odber počas 6 mesiacov]]</f>
        <v>#REF!</v>
      </c>
      <c r="L4069" s="1">
        <v>648124</v>
      </c>
      <c r="M4069" t="e">
        <f>_xlfn.XLOOKUP(Tabuľka9[[#This Row],[IČO]],#REF!,#REF!)</f>
        <v>#REF!</v>
      </c>
      <c r="N4069" t="e">
        <f>_xlfn.XLOOKUP(Tabuľka9[[#This Row],[IČO]],#REF!,#REF!)</f>
        <v>#REF!</v>
      </c>
    </row>
    <row r="4070" spans="1:14" hidden="1" x14ac:dyDescent="0.35">
      <c r="A4070" t="s">
        <v>125</v>
      </c>
      <c r="B4070" t="s">
        <v>178</v>
      </c>
      <c r="C4070" t="s">
        <v>13</v>
      </c>
      <c r="E4070" s="10">
        <f>IF(COUNTIF(cis_DPH!$B$2:$B$84,B4070)&gt;0,D4070*1.1,IF(COUNTIF(cis_DPH!$B$85:$B$171,B4070)&gt;0,D4070*1.2,"chyba"))</f>
        <v>0</v>
      </c>
      <c r="G4070" s="16" t="e">
        <f>_xlfn.XLOOKUP(Tabuľka9[[#This Row],[položka]],#REF!,#REF!)</f>
        <v>#REF!</v>
      </c>
      <c r="I4070" s="15">
        <f>Tabuľka9[[#This Row],[Aktuálna cena v RZ s DPH]]*Tabuľka9[[#This Row],[Priemerný odber za mesiac]]</f>
        <v>0</v>
      </c>
      <c r="K4070" s="17" t="e">
        <f>Tabuľka9[[#This Row],[Cena za MJ s DPH]]*Tabuľka9[[#This Row],[Predpokladaný odber počas 6 mesiacov]]</f>
        <v>#REF!</v>
      </c>
      <c r="L4070" s="1">
        <v>648124</v>
      </c>
      <c r="M4070" t="e">
        <f>_xlfn.XLOOKUP(Tabuľka9[[#This Row],[IČO]],#REF!,#REF!)</f>
        <v>#REF!</v>
      </c>
      <c r="N4070" t="e">
        <f>_xlfn.XLOOKUP(Tabuľka9[[#This Row],[IČO]],#REF!,#REF!)</f>
        <v>#REF!</v>
      </c>
    </row>
    <row r="4071" spans="1:14" hidden="1" x14ac:dyDescent="0.35">
      <c r="A4071" t="s">
        <v>125</v>
      </c>
      <c r="B4071" t="s">
        <v>179</v>
      </c>
      <c r="C4071" t="s">
        <v>13</v>
      </c>
      <c r="E4071" s="10">
        <f>IF(COUNTIF(cis_DPH!$B$2:$B$84,B4071)&gt;0,D4071*1.1,IF(COUNTIF(cis_DPH!$B$85:$B$171,B4071)&gt;0,D4071*1.2,"chyba"))</f>
        <v>0</v>
      </c>
      <c r="G4071" s="16" t="e">
        <f>_xlfn.XLOOKUP(Tabuľka9[[#This Row],[položka]],#REF!,#REF!)</f>
        <v>#REF!</v>
      </c>
      <c r="I4071" s="15">
        <f>Tabuľka9[[#This Row],[Aktuálna cena v RZ s DPH]]*Tabuľka9[[#This Row],[Priemerný odber za mesiac]]</f>
        <v>0</v>
      </c>
      <c r="K4071" s="17" t="e">
        <f>Tabuľka9[[#This Row],[Cena za MJ s DPH]]*Tabuľka9[[#This Row],[Predpokladaný odber počas 6 mesiacov]]</f>
        <v>#REF!</v>
      </c>
      <c r="L4071" s="1">
        <v>648124</v>
      </c>
      <c r="M4071" t="e">
        <f>_xlfn.XLOOKUP(Tabuľka9[[#This Row],[IČO]],#REF!,#REF!)</f>
        <v>#REF!</v>
      </c>
      <c r="N4071" t="e">
        <f>_xlfn.XLOOKUP(Tabuľka9[[#This Row],[IČO]],#REF!,#REF!)</f>
        <v>#REF!</v>
      </c>
    </row>
    <row r="4072" spans="1:14" hidden="1" x14ac:dyDescent="0.35">
      <c r="A4072" t="s">
        <v>125</v>
      </c>
      <c r="B4072" t="s">
        <v>180</v>
      </c>
      <c r="C4072" t="s">
        <v>13</v>
      </c>
      <c r="D4072" s="9">
        <v>3.19</v>
      </c>
      <c r="E4072" s="10">
        <f>IF(COUNTIF(cis_DPH!$B$2:$B$84,B4072)&gt;0,D4072*1.1,IF(COUNTIF(cis_DPH!$B$85:$B$171,B4072)&gt;0,D4072*1.2,"chyba"))</f>
        <v>3.8279999999999998</v>
      </c>
      <c r="G4072" s="16" t="e">
        <f>_xlfn.XLOOKUP(Tabuľka9[[#This Row],[položka]],#REF!,#REF!)</f>
        <v>#REF!</v>
      </c>
      <c r="H4072">
        <v>7</v>
      </c>
      <c r="I4072" s="15">
        <f>Tabuľka9[[#This Row],[Aktuálna cena v RZ s DPH]]*Tabuľka9[[#This Row],[Priemerný odber za mesiac]]</f>
        <v>26.795999999999999</v>
      </c>
      <c r="J4072">
        <v>14</v>
      </c>
      <c r="K4072" s="17" t="e">
        <f>Tabuľka9[[#This Row],[Cena za MJ s DPH]]*Tabuľka9[[#This Row],[Predpokladaný odber počas 6 mesiacov]]</f>
        <v>#REF!</v>
      </c>
      <c r="L4072" s="1">
        <v>648124</v>
      </c>
      <c r="M4072" t="e">
        <f>_xlfn.XLOOKUP(Tabuľka9[[#This Row],[IČO]],#REF!,#REF!)</f>
        <v>#REF!</v>
      </c>
      <c r="N4072" t="e">
        <f>_xlfn.XLOOKUP(Tabuľka9[[#This Row],[IČO]],#REF!,#REF!)</f>
        <v>#REF!</v>
      </c>
    </row>
    <row r="4073" spans="1:14" hidden="1" x14ac:dyDescent="0.35">
      <c r="A4073" t="s">
        <v>125</v>
      </c>
      <c r="B4073" t="s">
        <v>181</v>
      </c>
      <c r="C4073" t="s">
        <v>13</v>
      </c>
      <c r="E4073" s="10">
        <f>IF(COUNTIF(cis_DPH!$B$2:$B$84,B4073)&gt;0,D4073*1.1,IF(COUNTIF(cis_DPH!$B$85:$B$171,B4073)&gt;0,D4073*1.2,"chyba"))</f>
        <v>0</v>
      </c>
      <c r="G4073" s="16" t="e">
        <f>_xlfn.XLOOKUP(Tabuľka9[[#This Row],[položka]],#REF!,#REF!)</f>
        <v>#REF!</v>
      </c>
      <c r="I4073" s="15">
        <f>Tabuľka9[[#This Row],[Aktuálna cena v RZ s DPH]]*Tabuľka9[[#This Row],[Priemerný odber za mesiac]]</f>
        <v>0</v>
      </c>
      <c r="K4073" s="17" t="e">
        <f>Tabuľka9[[#This Row],[Cena za MJ s DPH]]*Tabuľka9[[#This Row],[Predpokladaný odber počas 6 mesiacov]]</f>
        <v>#REF!</v>
      </c>
      <c r="L4073" s="1">
        <v>648124</v>
      </c>
      <c r="M4073" t="e">
        <f>_xlfn.XLOOKUP(Tabuľka9[[#This Row],[IČO]],#REF!,#REF!)</f>
        <v>#REF!</v>
      </c>
      <c r="N4073" t="e">
        <f>_xlfn.XLOOKUP(Tabuľka9[[#This Row],[IČO]],#REF!,#REF!)</f>
        <v>#REF!</v>
      </c>
    </row>
    <row r="4074" spans="1:14" hidden="1" x14ac:dyDescent="0.35">
      <c r="A4074" t="s">
        <v>125</v>
      </c>
      <c r="B4074" t="s">
        <v>182</v>
      </c>
      <c r="C4074" t="s">
        <v>13</v>
      </c>
      <c r="E4074" s="10">
        <f>IF(COUNTIF(cis_DPH!$B$2:$B$84,B4074)&gt;0,D4074*1.1,IF(COUNTIF(cis_DPH!$B$85:$B$171,B4074)&gt;0,D4074*1.2,"chyba"))</f>
        <v>0</v>
      </c>
      <c r="G4074" s="16" t="e">
        <f>_xlfn.XLOOKUP(Tabuľka9[[#This Row],[položka]],#REF!,#REF!)</f>
        <v>#REF!</v>
      </c>
      <c r="I4074" s="15">
        <f>Tabuľka9[[#This Row],[Aktuálna cena v RZ s DPH]]*Tabuľka9[[#This Row],[Priemerný odber za mesiac]]</f>
        <v>0</v>
      </c>
      <c r="K4074" s="17" t="e">
        <f>Tabuľka9[[#This Row],[Cena za MJ s DPH]]*Tabuľka9[[#This Row],[Predpokladaný odber počas 6 mesiacov]]</f>
        <v>#REF!</v>
      </c>
      <c r="L4074" s="1">
        <v>648124</v>
      </c>
      <c r="M4074" t="e">
        <f>_xlfn.XLOOKUP(Tabuľka9[[#This Row],[IČO]],#REF!,#REF!)</f>
        <v>#REF!</v>
      </c>
      <c r="N4074" t="e">
        <f>_xlfn.XLOOKUP(Tabuľka9[[#This Row],[IČO]],#REF!,#REF!)</f>
        <v>#REF!</v>
      </c>
    </row>
    <row r="4075" spans="1:14" hidden="1" x14ac:dyDescent="0.35">
      <c r="A4075" t="s">
        <v>125</v>
      </c>
      <c r="B4075" t="s">
        <v>183</v>
      </c>
      <c r="C4075" t="s">
        <v>13</v>
      </c>
      <c r="E4075" s="10">
        <f>IF(COUNTIF(cis_DPH!$B$2:$B$84,B4075)&gt;0,D4075*1.1,IF(COUNTIF(cis_DPH!$B$85:$B$171,B4075)&gt;0,D4075*1.2,"chyba"))</f>
        <v>0</v>
      </c>
      <c r="G4075" s="16" t="e">
        <f>_xlfn.XLOOKUP(Tabuľka9[[#This Row],[položka]],#REF!,#REF!)</f>
        <v>#REF!</v>
      </c>
      <c r="I4075" s="15">
        <f>Tabuľka9[[#This Row],[Aktuálna cena v RZ s DPH]]*Tabuľka9[[#This Row],[Priemerný odber za mesiac]]</f>
        <v>0</v>
      </c>
      <c r="K4075" s="17" t="e">
        <f>Tabuľka9[[#This Row],[Cena za MJ s DPH]]*Tabuľka9[[#This Row],[Predpokladaný odber počas 6 mesiacov]]</f>
        <v>#REF!</v>
      </c>
      <c r="L4075" s="1">
        <v>648124</v>
      </c>
      <c r="M4075" t="e">
        <f>_xlfn.XLOOKUP(Tabuľka9[[#This Row],[IČO]],#REF!,#REF!)</f>
        <v>#REF!</v>
      </c>
      <c r="N4075" t="e">
        <f>_xlfn.XLOOKUP(Tabuľka9[[#This Row],[IČO]],#REF!,#REF!)</f>
        <v>#REF!</v>
      </c>
    </row>
    <row r="4076" spans="1:14" hidden="1" x14ac:dyDescent="0.35">
      <c r="A4076" t="s">
        <v>125</v>
      </c>
      <c r="B4076" t="s">
        <v>184</v>
      </c>
      <c r="C4076" t="s">
        <v>13</v>
      </c>
      <c r="E4076" s="10">
        <f>IF(COUNTIF(cis_DPH!$B$2:$B$84,B4076)&gt;0,D4076*1.1,IF(COUNTIF(cis_DPH!$B$85:$B$171,B4076)&gt;0,D4076*1.2,"chyba"))</f>
        <v>0</v>
      </c>
      <c r="G4076" s="16" t="e">
        <f>_xlfn.XLOOKUP(Tabuľka9[[#This Row],[položka]],#REF!,#REF!)</f>
        <v>#REF!</v>
      </c>
      <c r="I4076" s="15">
        <f>Tabuľka9[[#This Row],[Aktuálna cena v RZ s DPH]]*Tabuľka9[[#This Row],[Priemerný odber za mesiac]]</f>
        <v>0</v>
      </c>
      <c r="K4076" s="17" t="e">
        <f>Tabuľka9[[#This Row],[Cena za MJ s DPH]]*Tabuľka9[[#This Row],[Predpokladaný odber počas 6 mesiacov]]</f>
        <v>#REF!</v>
      </c>
      <c r="L4076" s="1">
        <v>648124</v>
      </c>
      <c r="M4076" t="e">
        <f>_xlfn.XLOOKUP(Tabuľka9[[#This Row],[IČO]],#REF!,#REF!)</f>
        <v>#REF!</v>
      </c>
      <c r="N4076" t="e">
        <f>_xlfn.XLOOKUP(Tabuľka9[[#This Row],[IČO]],#REF!,#REF!)</f>
        <v>#REF!</v>
      </c>
    </row>
    <row r="4077" spans="1:14" hidden="1" x14ac:dyDescent="0.35">
      <c r="A4077" t="s">
        <v>125</v>
      </c>
      <c r="B4077" t="s">
        <v>185</v>
      </c>
      <c r="C4077" t="s">
        <v>13</v>
      </c>
      <c r="E4077" s="10">
        <f>IF(COUNTIF(cis_DPH!$B$2:$B$84,B4077)&gt;0,D4077*1.1,IF(COUNTIF(cis_DPH!$B$85:$B$171,B4077)&gt;0,D4077*1.2,"chyba"))</f>
        <v>0</v>
      </c>
      <c r="G4077" s="16" t="e">
        <f>_xlfn.XLOOKUP(Tabuľka9[[#This Row],[položka]],#REF!,#REF!)</f>
        <v>#REF!</v>
      </c>
      <c r="I4077" s="15">
        <f>Tabuľka9[[#This Row],[Aktuálna cena v RZ s DPH]]*Tabuľka9[[#This Row],[Priemerný odber za mesiac]]</f>
        <v>0</v>
      </c>
      <c r="K4077" s="17" t="e">
        <f>Tabuľka9[[#This Row],[Cena za MJ s DPH]]*Tabuľka9[[#This Row],[Predpokladaný odber počas 6 mesiacov]]</f>
        <v>#REF!</v>
      </c>
      <c r="L4077" s="1">
        <v>648124</v>
      </c>
      <c r="M4077" t="e">
        <f>_xlfn.XLOOKUP(Tabuľka9[[#This Row],[IČO]],#REF!,#REF!)</f>
        <v>#REF!</v>
      </c>
      <c r="N4077" t="e">
        <f>_xlfn.XLOOKUP(Tabuľka9[[#This Row],[IČO]],#REF!,#REF!)</f>
        <v>#REF!</v>
      </c>
    </row>
    <row r="4078" spans="1:14" hidden="1" x14ac:dyDescent="0.35">
      <c r="A4078" t="s">
        <v>125</v>
      </c>
      <c r="B4078" t="s">
        <v>186</v>
      </c>
      <c r="C4078" t="s">
        <v>13</v>
      </c>
      <c r="E4078" s="10">
        <f>IF(COUNTIF(cis_DPH!$B$2:$B$84,B4078)&gt;0,D4078*1.1,IF(COUNTIF(cis_DPH!$B$85:$B$171,B4078)&gt;0,D4078*1.2,"chyba"))</f>
        <v>0</v>
      </c>
      <c r="G4078" s="16" t="e">
        <f>_xlfn.XLOOKUP(Tabuľka9[[#This Row],[položka]],#REF!,#REF!)</f>
        <v>#REF!</v>
      </c>
      <c r="I4078" s="15">
        <f>Tabuľka9[[#This Row],[Aktuálna cena v RZ s DPH]]*Tabuľka9[[#This Row],[Priemerný odber za mesiac]]</f>
        <v>0</v>
      </c>
      <c r="K4078" s="17" t="e">
        <f>Tabuľka9[[#This Row],[Cena za MJ s DPH]]*Tabuľka9[[#This Row],[Predpokladaný odber počas 6 mesiacov]]</f>
        <v>#REF!</v>
      </c>
      <c r="L4078" s="1">
        <v>648124</v>
      </c>
      <c r="M4078" t="e">
        <f>_xlfn.XLOOKUP(Tabuľka9[[#This Row],[IČO]],#REF!,#REF!)</f>
        <v>#REF!</v>
      </c>
      <c r="N4078" t="e">
        <f>_xlfn.XLOOKUP(Tabuľka9[[#This Row],[IČO]],#REF!,#REF!)</f>
        <v>#REF!</v>
      </c>
    </row>
    <row r="4079" spans="1:14" hidden="1" x14ac:dyDescent="0.35">
      <c r="A4079" t="s">
        <v>95</v>
      </c>
      <c r="B4079" t="s">
        <v>187</v>
      </c>
      <c r="C4079" t="s">
        <v>48</v>
      </c>
      <c r="E4079" s="10">
        <f>IF(COUNTIF(cis_DPH!$B$2:$B$84,B4079)&gt;0,D4079*1.1,IF(COUNTIF(cis_DPH!$B$85:$B$171,B4079)&gt;0,D4079*1.2,"chyba"))</f>
        <v>0</v>
      </c>
      <c r="G4079" s="16" t="e">
        <f>_xlfn.XLOOKUP(Tabuľka9[[#This Row],[položka]],#REF!,#REF!)</f>
        <v>#REF!</v>
      </c>
      <c r="I4079" s="15">
        <f>Tabuľka9[[#This Row],[Aktuálna cena v RZ s DPH]]*Tabuľka9[[#This Row],[Priemerný odber za mesiac]]</f>
        <v>0</v>
      </c>
      <c r="K4079" s="17" t="e">
        <f>Tabuľka9[[#This Row],[Cena za MJ s DPH]]*Tabuľka9[[#This Row],[Predpokladaný odber počas 6 mesiacov]]</f>
        <v>#REF!</v>
      </c>
      <c r="L4079" s="1">
        <v>648124</v>
      </c>
      <c r="M4079" t="e">
        <f>_xlfn.XLOOKUP(Tabuľka9[[#This Row],[IČO]],#REF!,#REF!)</f>
        <v>#REF!</v>
      </c>
      <c r="N4079" t="e">
        <f>_xlfn.XLOOKUP(Tabuľka9[[#This Row],[IČO]],#REF!,#REF!)</f>
        <v>#REF!</v>
      </c>
    </row>
    <row r="4080" spans="1:14" hidden="1" x14ac:dyDescent="0.35">
      <c r="A4080" t="s">
        <v>95</v>
      </c>
      <c r="B4080" t="s">
        <v>188</v>
      </c>
      <c r="C4080" t="s">
        <v>13</v>
      </c>
      <c r="E4080" s="10">
        <f>IF(COUNTIF(cis_DPH!$B$2:$B$84,B4080)&gt;0,D4080*1.1,IF(COUNTIF(cis_DPH!$B$85:$B$171,B4080)&gt;0,D4080*1.2,"chyba"))</f>
        <v>0</v>
      </c>
      <c r="G4080" s="16" t="e">
        <f>_xlfn.XLOOKUP(Tabuľka9[[#This Row],[položka]],#REF!,#REF!)</f>
        <v>#REF!</v>
      </c>
      <c r="I4080" s="15">
        <f>Tabuľka9[[#This Row],[Aktuálna cena v RZ s DPH]]*Tabuľka9[[#This Row],[Priemerný odber za mesiac]]</f>
        <v>0</v>
      </c>
      <c r="K4080" s="17" t="e">
        <f>Tabuľka9[[#This Row],[Cena za MJ s DPH]]*Tabuľka9[[#This Row],[Predpokladaný odber počas 6 mesiacov]]</f>
        <v>#REF!</v>
      </c>
      <c r="L4080" s="1">
        <v>648124</v>
      </c>
      <c r="M4080" t="e">
        <f>_xlfn.XLOOKUP(Tabuľka9[[#This Row],[IČO]],#REF!,#REF!)</f>
        <v>#REF!</v>
      </c>
      <c r="N4080" t="e">
        <f>_xlfn.XLOOKUP(Tabuľka9[[#This Row],[IČO]],#REF!,#REF!)</f>
        <v>#REF!</v>
      </c>
    </row>
    <row r="4081" spans="1:14" hidden="1" x14ac:dyDescent="0.35">
      <c r="A4081" t="s">
        <v>95</v>
      </c>
      <c r="B4081" t="s">
        <v>189</v>
      </c>
      <c r="C4081" t="s">
        <v>13</v>
      </c>
      <c r="D4081" s="9">
        <v>2.25</v>
      </c>
      <c r="E4081" s="10">
        <f>IF(COUNTIF(cis_DPH!$B$2:$B$84,B4081)&gt;0,D4081*1.1,IF(COUNTIF(cis_DPH!$B$85:$B$171,B4081)&gt;0,D4081*1.2,"chyba"))</f>
        <v>2.4750000000000001</v>
      </c>
      <c r="G4081" s="16" t="e">
        <f>_xlfn.XLOOKUP(Tabuľka9[[#This Row],[položka]],#REF!,#REF!)</f>
        <v>#REF!</v>
      </c>
      <c r="H4081">
        <v>10</v>
      </c>
      <c r="I4081" s="15">
        <f>Tabuľka9[[#This Row],[Aktuálna cena v RZ s DPH]]*Tabuľka9[[#This Row],[Priemerný odber za mesiac]]</f>
        <v>24.75</v>
      </c>
      <c r="J4081">
        <v>60</v>
      </c>
      <c r="K4081" s="17" t="e">
        <f>Tabuľka9[[#This Row],[Cena za MJ s DPH]]*Tabuľka9[[#This Row],[Predpokladaný odber počas 6 mesiacov]]</f>
        <v>#REF!</v>
      </c>
      <c r="L4081" s="1">
        <v>648124</v>
      </c>
      <c r="M4081" t="e">
        <f>_xlfn.XLOOKUP(Tabuľka9[[#This Row],[IČO]],#REF!,#REF!)</f>
        <v>#REF!</v>
      </c>
      <c r="N4081" t="e">
        <f>_xlfn.XLOOKUP(Tabuľka9[[#This Row],[IČO]],#REF!,#REF!)</f>
        <v>#REF!</v>
      </c>
    </row>
    <row r="4082" spans="1:14" hidden="1" x14ac:dyDescent="0.35">
      <c r="A4082" t="s">
        <v>10</v>
      </c>
      <c r="B4082" t="s">
        <v>11</v>
      </c>
      <c r="C4082" t="s">
        <v>13</v>
      </c>
      <c r="E4082" s="10">
        <f>IF(COUNTIF(cis_DPH!$B$2:$B$84,B4082)&gt;0,D4082*1.1,IF(COUNTIF(cis_DPH!$B$85:$B$171,B4082)&gt;0,D4082*1.2,"chyba"))</f>
        <v>0</v>
      </c>
      <c r="G4082" s="16" t="e">
        <f>_xlfn.XLOOKUP(Tabuľka9[[#This Row],[položka]],#REF!,#REF!)</f>
        <v>#REF!</v>
      </c>
      <c r="I4082" s="15">
        <f>Tabuľka9[[#This Row],[Aktuálna cena v RZ s DPH]]*Tabuľka9[[#This Row],[Priemerný odber za mesiac]]</f>
        <v>0</v>
      </c>
      <c r="K4082" s="17" t="e">
        <f>Tabuľka9[[#This Row],[Cena za MJ s DPH]]*Tabuľka9[[#This Row],[Predpokladaný odber počas 6 mesiacov]]</f>
        <v>#REF!</v>
      </c>
      <c r="L4082" s="1">
        <v>647934</v>
      </c>
      <c r="M4082" t="e">
        <f>_xlfn.XLOOKUP(Tabuľka9[[#This Row],[IČO]],#REF!,#REF!)</f>
        <v>#REF!</v>
      </c>
      <c r="N4082" t="e">
        <f>_xlfn.XLOOKUP(Tabuľka9[[#This Row],[IČO]],#REF!,#REF!)</f>
        <v>#REF!</v>
      </c>
    </row>
    <row r="4083" spans="1:14" hidden="1" x14ac:dyDescent="0.35">
      <c r="A4083" t="s">
        <v>10</v>
      </c>
      <c r="B4083" t="s">
        <v>12</v>
      </c>
      <c r="C4083" t="s">
        <v>13</v>
      </c>
      <c r="E4083" s="10">
        <f>IF(COUNTIF(cis_DPH!$B$2:$B$84,B4083)&gt;0,D4083*1.1,IF(COUNTIF(cis_DPH!$B$85:$B$171,B4083)&gt;0,D4083*1.2,"chyba"))</f>
        <v>0</v>
      </c>
      <c r="G4083" s="16" t="e">
        <f>_xlfn.XLOOKUP(Tabuľka9[[#This Row],[položka]],#REF!,#REF!)</f>
        <v>#REF!</v>
      </c>
      <c r="I4083" s="15">
        <f>Tabuľka9[[#This Row],[Aktuálna cena v RZ s DPH]]*Tabuľka9[[#This Row],[Priemerný odber za mesiac]]</f>
        <v>0</v>
      </c>
      <c r="K4083" s="17" t="e">
        <f>Tabuľka9[[#This Row],[Cena za MJ s DPH]]*Tabuľka9[[#This Row],[Predpokladaný odber počas 6 mesiacov]]</f>
        <v>#REF!</v>
      </c>
      <c r="L4083" s="1">
        <v>647934</v>
      </c>
      <c r="M4083" t="e">
        <f>_xlfn.XLOOKUP(Tabuľka9[[#This Row],[IČO]],#REF!,#REF!)</f>
        <v>#REF!</v>
      </c>
      <c r="N4083" t="e">
        <f>_xlfn.XLOOKUP(Tabuľka9[[#This Row],[IČO]],#REF!,#REF!)</f>
        <v>#REF!</v>
      </c>
    </row>
    <row r="4084" spans="1:14" hidden="1" x14ac:dyDescent="0.35">
      <c r="A4084" t="s">
        <v>10</v>
      </c>
      <c r="B4084" t="s">
        <v>14</v>
      </c>
      <c r="C4084" t="s">
        <v>13</v>
      </c>
      <c r="E4084" s="10">
        <f>IF(COUNTIF(cis_DPH!$B$2:$B$84,B4084)&gt;0,D4084*1.1,IF(COUNTIF(cis_DPH!$B$85:$B$171,B4084)&gt;0,D4084*1.2,"chyba"))</f>
        <v>0</v>
      </c>
      <c r="G4084" s="16" t="e">
        <f>_xlfn.XLOOKUP(Tabuľka9[[#This Row],[položka]],#REF!,#REF!)</f>
        <v>#REF!</v>
      </c>
      <c r="I4084" s="15">
        <f>Tabuľka9[[#This Row],[Aktuálna cena v RZ s DPH]]*Tabuľka9[[#This Row],[Priemerný odber za mesiac]]</f>
        <v>0</v>
      </c>
      <c r="K4084" s="17" t="e">
        <f>Tabuľka9[[#This Row],[Cena za MJ s DPH]]*Tabuľka9[[#This Row],[Predpokladaný odber počas 6 mesiacov]]</f>
        <v>#REF!</v>
      </c>
      <c r="L4084" s="1">
        <v>647934</v>
      </c>
      <c r="M4084" t="e">
        <f>_xlfn.XLOOKUP(Tabuľka9[[#This Row],[IČO]],#REF!,#REF!)</f>
        <v>#REF!</v>
      </c>
      <c r="N4084" t="e">
        <f>_xlfn.XLOOKUP(Tabuľka9[[#This Row],[IČO]],#REF!,#REF!)</f>
        <v>#REF!</v>
      </c>
    </row>
    <row r="4085" spans="1:14" hidden="1" x14ac:dyDescent="0.35">
      <c r="A4085" t="s">
        <v>10</v>
      </c>
      <c r="B4085" t="s">
        <v>15</v>
      </c>
      <c r="C4085" t="s">
        <v>13</v>
      </c>
      <c r="D4085" s="9">
        <v>0.49</v>
      </c>
      <c r="E4085" s="10">
        <f>IF(COUNTIF(cis_DPH!$B$2:$B$84,B4085)&gt;0,D4085*1.1,IF(COUNTIF(cis_DPH!$B$85:$B$171,B4085)&gt;0,D4085*1.2,"chyba"))</f>
        <v>0.53900000000000003</v>
      </c>
      <c r="G4085" s="16" t="e">
        <f>_xlfn.XLOOKUP(Tabuľka9[[#This Row],[položka]],#REF!,#REF!)</f>
        <v>#REF!</v>
      </c>
      <c r="H4085">
        <v>104</v>
      </c>
      <c r="I4085" s="15">
        <f>Tabuľka9[[#This Row],[Aktuálna cena v RZ s DPH]]*Tabuľka9[[#This Row],[Priemerný odber za mesiac]]</f>
        <v>56.056000000000004</v>
      </c>
      <c r="J4085">
        <v>625</v>
      </c>
      <c r="K4085" s="17" t="e">
        <f>Tabuľka9[[#This Row],[Cena za MJ s DPH]]*Tabuľka9[[#This Row],[Predpokladaný odber počas 6 mesiacov]]</f>
        <v>#REF!</v>
      </c>
      <c r="L4085" s="1">
        <v>647934</v>
      </c>
      <c r="M4085" t="e">
        <f>_xlfn.XLOOKUP(Tabuľka9[[#This Row],[IČO]],#REF!,#REF!)</f>
        <v>#REF!</v>
      </c>
      <c r="N4085" t="e">
        <f>_xlfn.XLOOKUP(Tabuľka9[[#This Row],[IČO]],#REF!,#REF!)</f>
        <v>#REF!</v>
      </c>
    </row>
    <row r="4086" spans="1:14" hidden="1" x14ac:dyDescent="0.35">
      <c r="A4086" t="s">
        <v>10</v>
      </c>
      <c r="B4086" t="s">
        <v>16</v>
      </c>
      <c r="C4086" t="s">
        <v>13</v>
      </c>
      <c r="E4086" s="10">
        <f>IF(COUNTIF(cis_DPH!$B$2:$B$84,B4086)&gt;0,D4086*1.1,IF(COUNTIF(cis_DPH!$B$85:$B$171,B4086)&gt;0,D4086*1.2,"chyba"))</f>
        <v>0</v>
      </c>
      <c r="G4086" s="16" t="e">
        <f>_xlfn.XLOOKUP(Tabuľka9[[#This Row],[položka]],#REF!,#REF!)</f>
        <v>#REF!</v>
      </c>
      <c r="I4086" s="15">
        <f>Tabuľka9[[#This Row],[Aktuálna cena v RZ s DPH]]*Tabuľka9[[#This Row],[Priemerný odber za mesiac]]</f>
        <v>0</v>
      </c>
      <c r="K4086" s="17" t="e">
        <f>Tabuľka9[[#This Row],[Cena za MJ s DPH]]*Tabuľka9[[#This Row],[Predpokladaný odber počas 6 mesiacov]]</f>
        <v>#REF!</v>
      </c>
      <c r="L4086" s="1">
        <v>647934</v>
      </c>
      <c r="M4086" t="e">
        <f>_xlfn.XLOOKUP(Tabuľka9[[#This Row],[IČO]],#REF!,#REF!)</f>
        <v>#REF!</v>
      </c>
      <c r="N4086" t="e">
        <f>_xlfn.XLOOKUP(Tabuľka9[[#This Row],[IČO]],#REF!,#REF!)</f>
        <v>#REF!</v>
      </c>
    </row>
    <row r="4087" spans="1:14" hidden="1" x14ac:dyDescent="0.35">
      <c r="A4087" t="s">
        <v>10</v>
      </c>
      <c r="B4087" t="s">
        <v>17</v>
      </c>
      <c r="C4087" t="s">
        <v>13</v>
      </c>
      <c r="E4087" s="10">
        <f>IF(COUNTIF(cis_DPH!$B$2:$B$84,B4087)&gt;0,D4087*1.1,IF(COUNTIF(cis_DPH!$B$85:$B$171,B4087)&gt;0,D4087*1.2,"chyba"))</f>
        <v>0</v>
      </c>
      <c r="G4087" s="16" t="e">
        <f>_xlfn.XLOOKUP(Tabuľka9[[#This Row],[položka]],#REF!,#REF!)</f>
        <v>#REF!</v>
      </c>
      <c r="I4087" s="15">
        <f>Tabuľka9[[#This Row],[Aktuálna cena v RZ s DPH]]*Tabuľka9[[#This Row],[Priemerný odber za mesiac]]</f>
        <v>0</v>
      </c>
      <c r="K4087" s="17" t="e">
        <f>Tabuľka9[[#This Row],[Cena za MJ s DPH]]*Tabuľka9[[#This Row],[Predpokladaný odber počas 6 mesiacov]]</f>
        <v>#REF!</v>
      </c>
      <c r="L4087" s="1">
        <v>647934</v>
      </c>
      <c r="M4087" t="e">
        <f>_xlfn.XLOOKUP(Tabuľka9[[#This Row],[IČO]],#REF!,#REF!)</f>
        <v>#REF!</v>
      </c>
      <c r="N4087" t="e">
        <f>_xlfn.XLOOKUP(Tabuľka9[[#This Row],[IČO]],#REF!,#REF!)</f>
        <v>#REF!</v>
      </c>
    </row>
    <row r="4088" spans="1:14" hidden="1" x14ac:dyDescent="0.35">
      <c r="A4088" t="s">
        <v>10</v>
      </c>
      <c r="B4088" t="s">
        <v>18</v>
      </c>
      <c r="C4088" t="s">
        <v>19</v>
      </c>
      <c r="E4088" s="10">
        <f>IF(COUNTIF(cis_DPH!$B$2:$B$84,B4088)&gt;0,D4088*1.1,IF(COUNTIF(cis_DPH!$B$85:$B$171,B4088)&gt;0,D4088*1.2,"chyba"))</f>
        <v>0</v>
      </c>
      <c r="G4088" s="16" t="e">
        <f>_xlfn.XLOOKUP(Tabuľka9[[#This Row],[položka]],#REF!,#REF!)</f>
        <v>#REF!</v>
      </c>
      <c r="I4088" s="15">
        <f>Tabuľka9[[#This Row],[Aktuálna cena v RZ s DPH]]*Tabuľka9[[#This Row],[Priemerný odber za mesiac]]</f>
        <v>0</v>
      </c>
      <c r="K4088" s="17" t="e">
        <f>Tabuľka9[[#This Row],[Cena za MJ s DPH]]*Tabuľka9[[#This Row],[Predpokladaný odber počas 6 mesiacov]]</f>
        <v>#REF!</v>
      </c>
      <c r="L4088" s="1">
        <v>647934</v>
      </c>
      <c r="M4088" t="e">
        <f>_xlfn.XLOOKUP(Tabuľka9[[#This Row],[IČO]],#REF!,#REF!)</f>
        <v>#REF!</v>
      </c>
      <c r="N4088" t="e">
        <f>_xlfn.XLOOKUP(Tabuľka9[[#This Row],[IČO]],#REF!,#REF!)</f>
        <v>#REF!</v>
      </c>
    </row>
    <row r="4089" spans="1:14" hidden="1" x14ac:dyDescent="0.35">
      <c r="A4089" t="s">
        <v>10</v>
      </c>
      <c r="B4089" t="s">
        <v>20</v>
      </c>
      <c r="C4089" t="s">
        <v>13</v>
      </c>
      <c r="D4089" s="9">
        <v>3.9</v>
      </c>
      <c r="E4089" s="10">
        <f>IF(COUNTIF(cis_DPH!$B$2:$B$84,B4089)&gt;0,D4089*1.1,IF(COUNTIF(cis_DPH!$B$85:$B$171,B4089)&gt;0,D4089*1.2,"chyba"))</f>
        <v>4.29</v>
      </c>
      <c r="G4089" s="16" t="e">
        <f>_xlfn.XLOOKUP(Tabuľka9[[#This Row],[položka]],#REF!,#REF!)</f>
        <v>#REF!</v>
      </c>
      <c r="H4089">
        <v>6</v>
      </c>
      <c r="I4089" s="15">
        <f>Tabuľka9[[#This Row],[Aktuálna cena v RZ s DPH]]*Tabuľka9[[#This Row],[Priemerný odber za mesiac]]</f>
        <v>25.740000000000002</v>
      </c>
      <c r="J4089">
        <v>34</v>
      </c>
      <c r="K4089" s="17" t="e">
        <f>Tabuľka9[[#This Row],[Cena za MJ s DPH]]*Tabuľka9[[#This Row],[Predpokladaný odber počas 6 mesiacov]]</f>
        <v>#REF!</v>
      </c>
      <c r="L4089" s="1">
        <v>647934</v>
      </c>
      <c r="M4089" t="e">
        <f>_xlfn.XLOOKUP(Tabuľka9[[#This Row],[IČO]],#REF!,#REF!)</f>
        <v>#REF!</v>
      </c>
      <c r="N4089" t="e">
        <f>_xlfn.XLOOKUP(Tabuľka9[[#This Row],[IČO]],#REF!,#REF!)</f>
        <v>#REF!</v>
      </c>
    </row>
    <row r="4090" spans="1:14" hidden="1" x14ac:dyDescent="0.35">
      <c r="A4090" t="s">
        <v>10</v>
      </c>
      <c r="B4090" t="s">
        <v>21</v>
      </c>
      <c r="C4090" t="s">
        <v>13</v>
      </c>
      <c r="D4090" s="9">
        <v>0.45</v>
      </c>
      <c r="E4090" s="10">
        <f>IF(COUNTIF(cis_DPH!$B$2:$B$84,B4090)&gt;0,D4090*1.1,IF(COUNTIF(cis_DPH!$B$85:$B$171,B4090)&gt;0,D4090*1.2,"chyba"))</f>
        <v>0.54</v>
      </c>
      <c r="G4090" s="16" t="e">
        <f>_xlfn.XLOOKUP(Tabuľka9[[#This Row],[položka]],#REF!,#REF!)</f>
        <v>#REF!</v>
      </c>
      <c r="H4090">
        <v>23</v>
      </c>
      <c r="I4090" s="15">
        <f>Tabuľka9[[#This Row],[Aktuálna cena v RZ s DPH]]*Tabuľka9[[#This Row],[Priemerný odber za mesiac]]</f>
        <v>12.420000000000002</v>
      </c>
      <c r="J4090">
        <v>139</v>
      </c>
      <c r="K4090" s="17" t="e">
        <f>Tabuľka9[[#This Row],[Cena za MJ s DPH]]*Tabuľka9[[#This Row],[Predpokladaný odber počas 6 mesiacov]]</f>
        <v>#REF!</v>
      </c>
      <c r="L4090" s="1">
        <v>647934</v>
      </c>
      <c r="M4090" t="e">
        <f>_xlfn.XLOOKUP(Tabuľka9[[#This Row],[IČO]],#REF!,#REF!)</f>
        <v>#REF!</v>
      </c>
      <c r="N4090" t="e">
        <f>_xlfn.XLOOKUP(Tabuľka9[[#This Row],[IČO]],#REF!,#REF!)</f>
        <v>#REF!</v>
      </c>
    </row>
    <row r="4091" spans="1:14" hidden="1" x14ac:dyDescent="0.35">
      <c r="A4091" t="s">
        <v>10</v>
      </c>
      <c r="B4091" t="s">
        <v>22</v>
      </c>
      <c r="C4091" t="s">
        <v>13</v>
      </c>
      <c r="E4091" s="10">
        <f>IF(COUNTIF(cis_DPH!$B$2:$B$84,B4091)&gt;0,D4091*1.1,IF(COUNTIF(cis_DPH!$B$85:$B$171,B4091)&gt;0,D4091*1.2,"chyba"))</f>
        <v>0</v>
      </c>
      <c r="G4091" s="16" t="e">
        <f>_xlfn.XLOOKUP(Tabuľka9[[#This Row],[položka]],#REF!,#REF!)</f>
        <v>#REF!</v>
      </c>
      <c r="I4091" s="15">
        <f>Tabuľka9[[#This Row],[Aktuálna cena v RZ s DPH]]*Tabuľka9[[#This Row],[Priemerný odber za mesiac]]</f>
        <v>0</v>
      </c>
      <c r="K4091" s="17" t="e">
        <f>Tabuľka9[[#This Row],[Cena za MJ s DPH]]*Tabuľka9[[#This Row],[Predpokladaný odber počas 6 mesiacov]]</f>
        <v>#REF!</v>
      </c>
      <c r="L4091" s="1">
        <v>647934</v>
      </c>
      <c r="M4091" t="e">
        <f>_xlfn.XLOOKUP(Tabuľka9[[#This Row],[IČO]],#REF!,#REF!)</f>
        <v>#REF!</v>
      </c>
      <c r="N4091" t="e">
        <f>_xlfn.XLOOKUP(Tabuľka9[[#This Row],[IČO]],#REF!,#REF!)</f>
        <v>#REF!</v>
      </c>
    </row>
    <row r="4092" spans="1:14" hidden="1" x14ac:dyDescent="0.35">
      <c r="A4092" t="s">
        <v>10</v>
      </c>
      <c r="B4092" t="s">
        <v>23</v>
      </c>
      <c r="C4092" t="s">
        <v>13</v>
      </c>
      <c r="E4092" s="10">
        <f>IF(COUNTIF(cis_DPH!$B$2:$B$84,B4092)&gt;0,D4092*1.1,IF(COUNTIF(cis_DPH!$B$85:$B$171,B4092)&gt;0,D4092*1.2,"chyba"))</f>
        <v>0</v>
      </c>
      <c r="G4092" s="16" t="e">
        <f>_xlfn.XLOOKUP(Tabuľka9[[#This Row],[položka]],#REF!,#REF!)</f>
        <v>#REF!</v>
      </c>
      <c r="I4092" s="15">
        <f>Tabuľka9[[#This Row],[Aktuálna cena v RZ s DPH]]*Tabuľka9[[#This Row],[Priemerný odber za mesiac]]</f>
        <v>0</v>
      </c>
      <c r="K4092" s="17" t="e">
        <f>Tabuľka9[[#This Row],[Cena za MJ s DPH]]*Tabuľka9[[#This Row],[Predpokladaný odber počas 6 mesiacov]]</f>
        <v>#REF!</v>
      </c>
      <c r="L4092" s="1">
        <v>647934</v>
      </c>
      <c r="M4092" t="e">
        <f>_xlfn.XLOOKUP(Tabuľka9[[#This Row],[IČO]],#REF!,#REF!)</f>
        <v>#REF!</v>
      </c>
      <c r="N4092" t="e">
        <f>_xlfn.XLOOKUP(Tabuľka9[[#This Row],[IČO]],#REF!,#REF!)</f>
        <v>#REF!</v>
      </c>
    </row>
    <row r="4093" spans="1:14" hidden="1" x14ac:dyDescent="0.35">
      <c r="A4093" t="s">
        <v>10</v>
      </c>
      <c r="B4093" t="s">
        <v>24</v>
      </c>
      <c r="C4093" t="s">
        <v>25</v>
      </c>
      <c r="E4093" s="10">
        <f>IF(COUNTIF(cis_DPH!$B$2:$B$84,B4093)&gt;0,D4093*1.1,IF(COUNTIF(cis_DPH!$B$85:$B$171,B4093)&gt;0,D4093*1.2,"chyba"))</f>
        <v>0</v>
      </c>
      <c r="G4093" s="16" t="e">
        <f>_xlfn.XLOOKUP(Tabuľka9[[#This Row],[položka]],#REF!,#REF!)</f>
        <v>#REF!</v>
      </c>
      <c r="I4093" s="15">
        <f>Tabuľka9[[#This Row],[Aktuálna cena v RZ s DPH]]*Tabuľka9[[#This Row],[Priemerný odber za mesiac]]</f>
        <v>0</v>
      </c>
      <c r="K4093" s="17" t="e">
        <f>Tabuľka9[[#This Row],[Cena za MJ s DPH]]*Tabuľka9[[#This Row],[Predpokladaný odber počas 6 mesiacov]]</f>
        <v>#REF!</v>
      </c>
      <c r="L4093" s="1">
        <v>647934</v>
      </c>
      <c r="M4093" t="e">
        <f>_xlfn.XLOOKUP(Tabuľka9[[#This Row],[IČO]],#REF!,#REF!)</f>
        <v>#REF!</v>
      </c>
      <c r="N4093" t="e">
        <f>_xlfn.XLOOKUP(Tabuľka9[[#This Row],[IČO]],#REF!,#REF!)</f>
        <v>#REF!</v>
      </c>
    </row>
    <row r="4094" spans="1:14" hidden="1" x14ac:dyDescent="0.35">
      <c r="A4094" t="s">
        <v>10</v>
      </c>
      <c r="B4094" t="s">
        <v>26</v>
      </c>
      <c r="C4094" t="s">
        <v>13</v>
      </c>
      <c r="E4094" s="10">
        <f>IF(COUNTIF(cis_DPH!$B$2:$B$84,B4094)&gt;0,D4094*1.1,IF(COUNTIF(cis_DPH!$B$85:$B$171,B4094)&gt;0,D4094*1.2,"chyba"))</f>
        <v>0</v>
      </c>
      <c r="G4094" s="16" t="e">
        <f>_xlfn.XLOOKUP(Tabuľka9[[#This Row],[položka]],#REF!,#REF!)</f>
        <v>#REF!</v>
      </c>
      <c r="I4094" s="15">
        <f>Tabuľka9[[#This Row],[Aktuálna cena v RZ s DPH]]*Tabuľka9[[#This Row],[Priemerný odber za mesiac]]</f>
        <v>0</v>
      </c>
      <c r="K4094" s="17" t="e">
        <f>Tabuľka9[[#This Row],[Cena za MJ s DPH]]*Tabuľka9[[#This Row],[Predpokladaný odber počas 6 mesiacov]]</f>
        <v>#REF!</v>
      </c>
      <c r="L4094" s="1">
        <v>647934</v>
      </c>
      <c r="M4094" t="e">
        <f>_xlfn.XLOOKUP(Tabuľka9[[#This Row],[IČO]],#REF!,#REF!)</f>
        <v>#REF!</v>
      </c>
      <c r="N4094" t="e">
        <f>_xlfn.XLOOKUP(Tabuľka9[[#This Row],[IČO]],#REF!,#REF!)</f>
        <v>#REF!</v>
      </c>
    </row>
    <row r="4095" spans="1:14" hidden="1" x14ac:dyDescent="0.35">
      <c r="A4095" t="s">
        <v>10</v>
      </c>
      <c r="B4095" t="s">
        <v>27</v>
      </c>
      <c r="C4095" t="s">
        <v>13</v>
      </c>
      <c r="E4095" s="10">
        <f>IF(COUNTIF(cis_DPH!$B$2:$B$84,B4095)&gt;0,D4095*1.1,IF(COUNTIF(cis_DPH!$B$85:$B$171,B4095)&gt;0,D4095*1.2,"chyba"))</f>
        <v>0</v>
      </c>
      <c r="G4095" s="16" t="e">
        <f>_xlfn.XLOOKUP(Tabuľka9[[#This Row],[položka]],#REF!,#REF!)</f>
        <v>#REF!</v>
      </c>
      <c r="I4095" s="15">
        <f>Tabuľka9[[#This Row],[Aktuálna cena v RZ s DPH]]*Tabuľka9[[#This Row],[Priemerný odber za mesiac]]</f>
        <v>0</v>
      </c>
      <c r="K4095" s="17" t="e">
        <f>Tabuľka9[[#This Row],[Cena za MJ s DPH]]*Tabuľka9[[#This Row],[Predpokladaný odber počas 6 mesiacov]]</f>
        <v>#REF!</v>
      </c>
      <c r="L4095" s="1">
        <v>647934</v>
      </c>
      <c r="M4095" t="e">
        <f>_xlfn.XLOOKUP(Tabuľka9[[#This Row],[IČO]],#REF!,#REF!)</f>
        <v>#REF!</v>
      </c>
      <c r="N4095" t="e">
        <f>_xlfn.XLOOKUP(Tabuľka9[[#This Row],[IČO]],#REF!,#REF!)</f>
        <v>#REF!</v>
      </c>
    </row>
    <row r="4096" spans="1:14" hidden="1" x14ac:dyDescent="0.35">
      <c r="A4096" t="s">
        <v>10</v>
      </c>
      <c r="B4096" t="s">
        <v>28</v>
      </c>
      <c r="C4096" t="s">
        <v>13</v>
      </c>
      <c r="E4096" s="10">
        <f>IF(COUNTIF(cis_DPH!$B$2:$B$84,B4096)&gt;0,D4096*1.1,IF(COUNTIF(cis_DPH!$B$85:$B$171,B4096)&gt;0,D4096*1.2,"chyba"))</f>
        <v>0</v>
      </c>
      <c r="G4096" s="16" t="e">
        <f>_xlfn.XLOOKUP(Tabuľka9[[#This Row],[položka]],#REF!,#REF!)</f>
        <v>#REF!</v>
      </c>
      <c r="I4096" s="15">
        <f>Tabuľka9[[#This Row],[Aktuálna cena v RZ s DPH]]*Tabuľka9[[#This Row],[Priemerný odber za mesiac]]</f>
        <v>0</v>
      </c>
      <c r="K4096" s="17" t="e">
        <f>Tabuľka9[[#This Row],[Cena za MJ s DPH]]*Tabuľka9[[#This Row],[Predpokladaný odber počas 6 mesiacov]]</f>
        <v>#REF!</v>
      </c>
      <c r="L4096" s="1">
        <v>647934</v>
      </c>
      <c r="M4096" t="e">
        <f>_xlfn.XLOOKUP(Tabuľka9[[#This Row],[IČO]],#REF!,#REF!)</f>
        <v>#REF!</v>
      </c>
      <c r="N4096" t="e">
        <f>_xlfn.XLOOKUP(Tabuľka9[[#This Row],[IČO]],#REF!,#REF!)</f>
        <v>#REF!</v>
      </c>
    </row>
    <row r="4097" spans="1:14" hidden="1" x14ac:dyDescent="0.35">
      <c r="A4097" t="s">
        <v>10</v>
      </c>
      <c r="B4097" t="s">
        <v>29</v>
      </c>
      <c r="C4097" t="s">
        <v>13</v>
      </c>
      <c r="E4097" s="10">
        <f>IF(COUNTIF(cis_DPH!$B$2:$B$84,B4097)&gt;0,D4097*1.1,IF(COUNTIF(cis_DPH!$B$85:$B$171,B4097)&gt;0,D4097*1.2,"chyba"))</f>
        <v>0</v>
      </c>
      <c r="G4097" s="16" t="e">
        <f>_xlfn.XLOOKUP(Tabuľka9[[#This Row],[položka]],#REF!,#REF!)</f>
        <v>#REF!</v>
      </c>
      <c r="I4097" s="15">
        <f>Tabuľka9[[#This Row],[Aktuálna cena v RZ s DPH]]*Tabuľka9[[#This Row],[Priemerný odber za mesiac]]</f>
        <v>0</v>
      </c>
      <c r="K4097" s="17" t="e">
        <f>Tabuľka9[[#This Row],[Cena za MJ s DPH]]*Tabuľka9[[#This Row],[Predpokladaný odber počas 6 mesiacov]]</f>
        <v>#REF!</v>
      </c>
      <c r="L4097" s="1">
        <v>647934</v>
      </c>
      <c r="M4097" t="e">
        <f>_xlfn.XLOOKUP(Tabuľka9[[#This Row],[IČO]],#REF!,#REF!)</f>
        <v>#REF!</v>
      </c>
      <c r="N4097" t="e">
        <f>_xlfn.XLOOKUP(Tabuľka9[[#This Row],[IČO]],#REF!,#REF!)</f>
        <v>#REF!</v>
      </c>
    </row>
    <row r="4098" spans="1:14" hidden="1" x14ac:dyDescent="0.35">
      <c r="A4098" t="s">
        <v>10</v>
      </c>
      <c r="B4098" t="s">
        <v>30</v>
      </c>
      <c r="C4098" t="s">
        <v>13</v>
      </c>
      <c r="D4098" s="9">
        <v>0.55000000000000004</v>
      </c>
      <c r="E4098" s="10">
        <f>IF(COUNTIF(cis_DPH!$B$2:$B$84,B4098)&gt;0,D4098*1.1,IF(COUNTIF(cis_DPH!$B$85:$B$171,B4098)&gt;0,D4098*1.2,"chyba"))</f>
        <v>0.60500000000000009</v>
      </c>
      <c r="G4098" s="16" t="e">
        <f>_xlfn.XLOOKUP(Tabuľka9[[#This Row],[položka]],#REF!,#REF!)</f>
        <v>#REF!</v>
      </c>
      <c r="H4098">
        <v>299</v>
      </c>
      <c r="I4098" s="15">
        <f>Tabuľka9[[#This Row],[Aktuálna cena v RZ s DPH]]*Tabuľka9[[#This Row],[Priemerný odber za mesiac]]</f>
        <v>180.89500000000004</v>
      </c>
      <c r="J4098">
        <v>1795</v>
      </c>
      <c r="K4098" s="17" t="e">
        <f>Tabuľka9[[#This Row],[Cena za MJ s DPH]]*Tabuľka9[[#This Row],[Predpokladaný odber počas 6 mesiacov]]</f>
        <v>#REF!</v>
      </c>
      <c r="L4098" s="1">
        <v>647934</v>
      </c>
      <c r="M4098" t="e">
        <f>_xlfn.XLOOKUP(Tabuľka9[[#This Row],[IČO]],#REF!,#REF!)</f>
        <v>#REF!</v>
      </c>
      <c r="N4098" t="e">
        <f>_xlfn.XLOOKUP(Tabuľka9[[#This Row],[IČO]],#REF!,#REF!)</f>
        <v>#REF!</v>
      </c>
    </row>
    <row r="4099" spans="1:14" hidden="1" x14ac:dyDescent="0.35">
      <c r="A4099" t="s">
        <v>10</v>
      </c>
      <c r="B4099" t="s">
        <v>31</v>
      </c>
      <c r="C4099" t="s">
        <v>13</v>
      </c>
      <c r="E4099" s="10">
        <f>IF(COUNTIF(cis_DPH!$B$2:$B$84,B4099)&gt;0,D4099*1.1,IF(COUNTIF(cis_DPH!$B$85:$B$171,B4099)&gt;0,D4099*1.2,"chyba"))</f>
        <v>0</v>
      </c>
      <c r="G4099" s="16" t="e">
        <f>_xlfn.XLOOKUP(Tabuľka9[[#This Row],[položka]],#REF!,#REF!)</f>
        <v>#REF!</v>
      </c>
      <c r="I4099" s="15">
        <f>Tabuľka9[[#This Row],[Aktuálna cena v RZ s DPH]]*Tabuľka9[[#This Row],[Priemerný odber za mesiac]]</f>
        <v>0</v>
      </c>
      <c r="K4099" s="17" t="e">
        <f>Tabuľka9[[#This Row],[Cena za MJ s DPH]]*Tabuľka9[[#This Row],[Predpokladaný odber počas 6 mesiacov]]</f>
        <v>#REF!</v>
      </c>
      <c r="L4099" s="1">
        <v>647934</v>
      </c>
      <c r="M4099" t="e">
        <f>_xlfn.XLOOKUP(Tabuľka9[[#This Row],[IČO]],#REF!,#REF!)</f>
        <v>#REF!</v>
      </c>
      <c r="N4099" t="e">
        <f>_xlfn.XLOOKUP(Tabuľka9[[#This Row],[IČO]],#REF!,#REF!)</f>
        <v>#REF!</v>
      </c>
    </row>
    <row r="4100" spans="1:14" hidden="1" x14ac:dyDescent="0.35">
      <c r="A4100" t="s">
        <v>10</v>
      </c>
      <c r="B4100" t="s">
        <v>32</v>
      </c>
      <c r="C4100" t="s">
        <v>19</v>
      </c>
      <c r="D4100" s="9">
        <v>0.55000000000000004</v>
      </c>
      <c r="E4100" s="10">
        <f>IF(COUNTIF(cis_DPH!$B$2:$B$84,B4100)&gt;0,D4100*1.1,IF(COUNTIF(cis_DPH!$B$85:$B$171,B4100)&gt;0,D4100*1.2,"chyba"))</f>
        <v>0.60500000000000009</v>
      </c>
      <c r="G4100" s="16" t="e">
        <f>_xlfn.XLOOKUP(Tabuľka9[[#This Row],[položka]],#REF!,#REF!)</f>
        <v>#REF!</v>
      </c>
      <c r="H4100">
        <v>24</v>
      </c>
      <c r="I4100" s="15">
        <f>Tabuľka9[[#This Row],[Aktuálna cena v RZ s DPH]]*Tabuľka9[[#This Row],[Priemerný odber za mesiac]]</f>
        <v>14.520000000000003</v>
      </c>
      <c r="J4100">
        <v>146</v>
      </c>
      <c r="K4100" s="17" t="e">
        <f>Tabuľka9[[#This Row],[Cena za MJ s DPH]]*Tabuľka9[[#This Row],[Predpokladaný odber počas 6 mesiacov]]</f>
        <v>#REF!</v>
      </c>
      <c r="L4100" s="1">
        <v>647934</v>
      </c>
      <c r="M4100" t="e">
        <f>_xlfn.XLOOKUP(Tabuľka9[[#This Row],[IČO]],#REF!,#REF!)</f>
        <v>#REF!</v>
      </c>
      <c r="N4100" t="e">
        <f>_xlfn.XLOOKUP(Tabuľka9[[#This Row],[IČO]],#REF!,#REF!)</f>
        <v>#REF!</v>
      </c>
    </row>
    <row r="4101" spans="1:14" hidden="1" x14ac:dyDescent="0.35">
      <c r="A4101" t="s">
        <v>10</v>
      </c>
      <c r="B4101" t="s">
        <v>33</v>
      </c>
      <c r="C4101" t="s">
        <v>13</v>
      </c>
      <c r="D4101" s="9">
        <v>0.5</v>
      </c>
      <c r="E4101" s="10">
        <f>IF(COUNTIF(cis_DPH!$B$2:$B$84,B4101)&gt;0,D4101*1.1,IF(COUNTIF(cis_DPH!$B$85:$B$171,B4101)&gt;0,D4101*1.2,"chyba"))</f>
        <v>0.55000000000000004</v>
      </c>
      <c r="G4101" s="16" t="e">
        <f>_xlfn.XLOOKUP(Tabuľka9[[#This Row],[položka]],#REF!,#REF!)</f>
        <v>#REF!</v>
      </c>
      <c r="H4101">
        <v>14</v>
      </c>
      <c r="I4101" s="15">
        <f>Tabuľka9[[#This Row],[Aktuálna cena v RZ s DPH]]*Tabuľka9[[#This Row],[Priemerný odber za mesiac]]</f>
        <v>7.7000000000000011</v>
      </c>
      <c r="J4101">
        <v>81</v>
      </c>
      <c r="K4101" s="17" t="e">
        <f>Tabuľka9[[#This Row],[Cena za MJ s DPH]]*Tabuľka9[[#This Row],[Predpokladaný odber počas 6 mesiacov]]</f>
        <v>#REF!</v>
      </c>
      <c r="L4101" s="1">
        <v>647934</v>
      </c>
      <c r="M4101" t="e">
        <f>_xlfn.XLOOKUP(Tabuľka9[[#This Row],[IČO]],#REF!,#REF!)</f>
        <v>#REF!</v>
      </c>
      <c r="N4101" t="e">
        <f>_xlfn.XLOOKUP(Tabuľka9[[#This Row],[IČO]],#REF!,#REF!)</f>
        <v>#REF!</v>
      </c>
    </row>
    <row r="4102" spans="1:14" hidden="1" x14ac:dyDescent="0.35">
      <c r="A4102" t="s">
        <v>10</v>
      </c>
      <c r="B4102" t="s">
        <v>34</v>
      </c>
      <c r="C4102" t="s">
        <v>13</v>
      </c>
      <c r="E4102" s="10">
        <f>IF(COUNTIF(cis_DPH!$B$2:$B$84,B4102)&gt;0,D4102*1.1,IF(COUNTIF(cis_DPH!$B$85:$B$171,B4102)&gt;0,D4102*1.2,"chyba"))</f>
        <v>0</v>
      </c>
      <c r="G4102" s="16" t="e">
        <f>_xlfn.XLOOKUP(Tabuľka9[[#This Row],[položka]],#REF!,#REF!)</f>
        <v>#REF!</v>
      </c>
      <c r="I4102" s="15">
        <f>Tabuľka9[[#This Row],[Aktuálna cena v RZ s DPH]]*Tabuľka9[[#This Row],[Priemerný odber za mesiac]]</f>
        <v>0</v>
      </c>
      <c r="K4102" s="17" t="e">
        <f>Tabuľka9[[#This Row],[Cena za MJ s DPH]]*Tabuľka9[[#This Row],[Predpokladaný odber počas 6 mesiacov]]</f>
        <v>#REF!</v>
      </c>
      <c r="L4102" s="1">
        <v>647934</v>
      </c>
      <c r="M4102" t="e">
        <f>_xlfn.XLOOKUP(Tabuľka9[[#This Row],[IČO]],#REF!,#REF!)</f>
        <v>#REF!</v>
      </c>
      <c r="N4102" t="e">
        <f>_xlfn.XLOOKUP(Tabuľka9[[#This Row],[IČO]],#REF!,#REF!)</f>
        <v>#REF!</v>
      </c>
    </row>
    <row r="4103" spans="1:14" hidden="1" x14ac:dyDescent="0.35">
      <c r="A4103" t="s">
        <v>10</v>
      </c>
      <c r="B4103" t="s">
        <v>35</v>
      </c>
      <c r="C4103" t="s">
        <v>13</v>
      </c>
      <c r="D4103" s="9">
        <v>0.73</v>
      </c>
      <c r="E4103" s="10">
        <f>IF(COUNTIF(cis_DPH!$B$2:$B$84,B4103)&gt;0,D4103*1.1,IF(COUNTIF(cis_DPH!$B$85:$B$171,B4103)&gt;0,D4103*1.2,"chyba"))</f>
        <v>0.80300000000000005</v>
      </c>
      <c r="G4103" s="16" t="e">
        <f>_xlfn.XLOOKUP(Tabuľka9[[#This Row],[položka]],#REF!,#REF!)</f>
        <v>#REF!</v>
      </c>
      <c r="H4103">
        <v>46</v>
      </c>
      <c r="I4103" s="15">
        <f>Tabuľka9[[#This Row],[Aktuálna cena v RZ s DPH]]*Tabuľka9[[#This Row],[Priemerný odber za mesiac]]</f>
        <v>36.938000000000002</v>
      </c>
      <c r="J4103">
        <v>276</v>
      </c>
      <c r="K4103" s="17" t="e">
        <f>Tabuľka9[[#This Row],[Cena za MJ s DPH]]*Tabuľka9[[#This Row],[Predpokladaný odber počas 6 mesiacov]]</f>
        <v>#REF!</v>
      </c>
      <c r="L4103" s="1">
        <v>647934</v>
      </c>
      <c r="M4103" t="e">
        <f>_xlfn.XLOOKUP(Tabuľka9[[#This Row],[IČO]],#REF!,#REF!)</f>
        <v>#REF!</v>
      </c>
      <c r="N4103" t="e">
        <f>_xlfn.XLOOKUP(Tabuľka9[[#This Row],[IČO]],#REF!,#REF!)</f>
        <v>#REF!</v>
      </c>
    </row>
    <row r="4104" spans="1:14" hidden="1" x14ac:dyDescent="0.35">
      <c r="A4104" t="s">
        <v>10</v>
      </c>
      <c r="B4104" t="s">
        <v>36</v>
      </c>
      <c r="C4104" t="s">
        <v>13</v>
      </c>
      <c r="E4104" s="10">
        <f>IF(COUNTIF(cis_DPH!$B$2:$B$84,B4104)&gt;0,D4104*1.1,IF(COUNTIF(cis_DPH!$B$85:$B$171,B4104)&gt;0,D4104*1.2,"chyba"))</f>
        <v>0</v>
      </c>
      <c r="G4104" s="16" t="e">
        <f>_xlfn.XLOOKUP(Tabuľka9[[#This Row],[položka]],#REF!,#REF!)</f>
        <v>#REF!</v>
      </c>
      <c r="I4104" s="15">
        <f>Tabuľka9[[#This Row],[Aktuálna cena v RZ s DPH]]*Tabuľka9[[#This Row],[Priemerný odber za mesiac]]</f>
        <v>0</v>
      </c>
      <c r="K4104" s="17" t="e">
        <f>Tabuľka9[[#This Row],[Cena za MJ s DPH]]*Tabuľka9[[#This Row],[Predpokladaný odber počas 6 mesiacov]]</f>
        <v>#REF!</v>
      </c>
      <c r="L4104" s="1">
        <v>647934</v>
      </c>
      <c r="M4104" t="e">
        <f>_xlfn.XLOOKUP(Tabuľka9[[#This Row],[IČO]],#REF!,#REF!)</f>
        <v>#REF!</v>
      </c>
      <c r="N4104" t="e">
        <f>_xlfn.XLOOKUP(Tabuľka9[[#This Row],[IČO]],#REF!,#REF!)</f>
        <v>#REF!</v>
      </c>
    </row>
    <row r="4105" spans="1:14" hidden="1" x14ac:dyDescent="0.35">
      <c r="A4105" t="s">
        <v>10</v>
      </c>
      <c r="B4105" t="s">
        <v>37</v>
      </c>
      <c r="C4105" t="s">
        <v>13</v>
      </c>
      <c r="D4105" s="9">
        <v>0.6</v>
      </c>
      <c r="E4105" s="10">
        <f>IF(COUNTIF(cis_DPH!$B$2:$B$84,B4105)&gt;0,D4105*1.1,IF(COUNTIF(cis_DPH!$B$85:$B$171,B4105)&gt;0,D4105*1.2,"chyba"))</f>
        <v>0.66</v>
      </c>
      <c r="G4105" s="16" t="e">
        <f>_xlfn.XLOOKUP(Tabuľka9[[#This Row],[položka]],#REF!,#REF!)</f>
        <v>#REF!</v>
      </c>
      <c r="H4105">
        <v>52</v>
      </c>
      <c r="I4105" s="15">
        <f>Tabuľka9[[#This Row],[Aktuálna cena v RZ s DPH]]*Tabuľka9[[#This Row],[Priemerný odber za mesiac]]</f>
        <v>34.32</v>
      </c>
      <c r="J4105">
        <v>310</v>
      </c>
      <c r="K4105" s="17" t="e">
        <f>Tabuľka9[[#This Row],[Cena za MJ s DPH]]*Tabuľka9[[#This Row],[Predpokladaný odber počas 6 mesiacov]]</f>
        <v>#REF!</v>
      </c>
      <c r="L4105" s="1">
        <v>647934</v>
      </c>
      <c r="M4105" t="e">
        <f>_xlfn.XLOOKUP(Tabuľka9[[#This Row],[IČO]],#REF!,#REF!)</f>
        <v>#REF!</v>
      </c>
      <c r="N4105" t="e">
        <f>_xlfn.XLOOKUP(Tabuľka9[[#This Row],[IČO]],#REF!,#REF!)</f>
        <v>#REF!</v>
      </c>
    </row>
    <row r="4106" spans="1:14" hidden="1" x14ac:dyDescent="0.35">
      <c r="A4106" t="s">
        <v>10</v>
      </c>
      <c r="B4106" t="s">
        <v>38</v>
      </c>
      <c r="C4106" t="s">
        <v>13</v>
      </c>
      <c r="E4106" s="10">
        <f>IF(COUNTIF(cis_DPH!$B$2:$B$84,B4106)&gt;0,D4106*1.1,IF(COUNTIF(cis_DPH!$B$85:$B$171,B4106)&gt;0,D4106*1.2,"chyba"))</f>
        <v>0</v>
      </c>
      <c r="G4106" s="16" t="e">
        <f>_xlfn.XLOOKUP(Tabuľka9[[#This Row],[položka]],#REF!,#REF!)</f>
        <v>#REF!</v>
      </c>
      <c r="I4106" s="15">
        <f>Tabuľka9[[#This Row],[Aktuálna cena v RZ s DPH]]*Tabuľka9[[#This Row],[Priemerný odber za mesiac]]</f>
        <v>0</v>
      </c>
      <c r="K4106" s="17" t="e">
        <f>Tabuľka9[[#This Row],[Cena za MJ s DPH]]*Tabuľka9[[#This Row],[Predpokladaný odber počas 6 mesiacov]]</f>
        <v>#REF!</v>
      </c>
      <c r="L4106" s="1">
        <v>647934</v>
      </c>
      <c r="M4106" t="e">
        <f>_xlfn.XLOOKUP(Tabuľka9[[#This Row],[IČO]],#REF!,#REF!)</f>
        <v>#REF!</v>
      </c>
      <c r="N4106" t="e">
        <f>_xlfn.XLOOKUP(Tabuľka9[[#This Row],[IČO]],#REF!,#REF!)</f>
        <v>#REF!</v>
      </c>
    </row>
    <row r="4107" spans="1:14" hidden="1" x14ac:dyDescent="0.35">
      <c r="A4107" t="s">
        <v>10</v>
      </c>
      <c r="B4107" t="s">
        <v>39</v>
      </c>
      <c r="C4107" t="s">
        <v>13</v>
      </c>
      <c r="E4107" s="10">
        <f>IF(COUNTIF(cis_DPH!$B$2:$B$84,B4107)&gt;0,D4107*1.1,IF(COUNTIF(cis_DPH!$B$85:$B$171,B4107)&gt;0,D4107*1.2,"chyba"))</f>
        <v>0</v>
      </c>
      <c r="G4107" s="16" t="e">
        <f>_xlfn.XLOOKUP(Tabuľka9[[#This Row],[položka]],#REF!,#REF!)</f>
        <v>#REF!</v>
      </c>
      <c r="I4107" s="15">
        <f>Tabuľka9[[#This Row],[Aktuálna cena v RZ s DPH]]*Tabuľka9[[#This Row],[Priemerný odber za mesiac]]</f>
        <v>0</v>
      </c>
      <c r="K4107" s="17" t="e">
        <f>Tabuľka9[[#This Row],[Cena za MJ s DPH]]*Tabuľka9[[#This Row],[Predpokladaný odber počas 6 mesiacov]]</f>
        <v>#REF!</v>
      </c>
      <c r="L4107" s="1">
        <v>647934</v>
      </c>
      <c r="M4107" t="e">
        <f>_xlfn.XLOOKUP(Tabuľka9[[#This Row],[IČO]],#REF!,#REF!)</f>
        <v>#REF!</v>
      </c>
      <c r="N4107" t="e">
        <f>_xlfn.XLOOKUP(Tabuľka9[[#This Row],[IČO]],#REF!,#REF!)</f>
        <v>#REF!</v>
      </c>
    </row>
    <row r="4108" spans="1:14" hidden="1" x14ac:dyDescent="0.35">
      <c r="A4108" t="s">
        <v>10</v>
      </c>
      <c r="B4108" t="s">
        <v>40</v>
      </c>
      <c r="C4108" t="s">
        <v>13</v>
      </c>
      <c r="E4108" s="10">
        <f>IF(COUNTIF(cis_DPH!$B$2:$B$84,B4108)&gt;0,D4108*1.1,IF(COUNTIF(cis_DPH!$B$85:$B$171,B4108)&gt;0,D4108*1.2,"chyba"))</f>
        <v>0</v>
      </c>
      <c r="G4108" s="16" t="e">
        <f>_xlfn.XLOOKUP(Tabuľka9[[#This Row],[položka]],#REF!,#REF!)</f>
        <v>#REF!</v>
      </c>
      <c r="I4108" s="15">
        <f>Tabuľka9[[#This Row],[Aktuálna cena v RZ s DPH]]*Tabuľka9[[#This Row],[Priemerný odber za mesiac]]</f>
        <v>0</v>
      </c>
      <c r="K4108" s="17" t="e">
        <f>Tabuľka9[[#This Row],[Cena za MJ s DPH]]*Tabuľka9[[#This Row],[Predpokladaný odber počas 6 mesiacov]]</f>
        <v>#REF!</v>
      </c>
      <c r="L4108" s="1">
        <v>647934</v>
      </c>
      <c r="M4108" t="e">
        <f>_xlfn.XLOOKUP(Tabuľka9[[#This Row],[IČO]],#REF!,#REF!)</f>
        <v>#REF!</v>
      </c>
      <c r="N4108" t="e">
        <f>_xlfn.XLOOKUP(Tabuľka9[[#This Row],[IČO]],#REF!,#REF!)</f>
        <v>#REF!</v>
      </c>
    </row>
    <row r="4109" spans="1:14" hidden="1" x14ac:dyDescent="0.35">
      <c r="A4109" t="s">
        <v>10</v>
      </c>
      <c r="B4109" t="s">
        <v>41</v>
      </c>
      <c r="C4109" t="s">
        <v>13</v>
      </c>
      <c r="E4109" s="10">
        <f>IF(COUNTIF(cis_DPH!$B$2:$B$84,B4109)&gt;0,D4109*1.1,IF(COUNTIF(cis_DPH!$B$85:$B$171,B4109)&gt;0,D4109*1.2,"chyba"))</f>
        <v>0</v>
      </c>
      <c r="G4109" s="16" t="e">
        <f>_xlfn.XLOOKUP(Tabuľka9[[#This Row],[položka]],#REF!,#REF!)</f>
        <v>#REF!</v>
      </c>
      <c r="I4109" s="15">
        <f>Tabuľka9[[#This Row],[Aktuálna cena v RZ s DPH]]*Tabuľka9[[#This Row],[Priemerný odber za mesiac]]</f>
        <v>0</v>
      </c>
      <c r="K4109" s="17" t="e">
        <f>Tabuľka9[[#This Row],[Cena za MJ s DPH]]*Tabuľka9[[#This Row],[Predpokladaný odber počas 6 mesiacov]]</f>
        <v>#REF!</v>
      </c>
      <c r="L4109" s="1">
        <v>647934</v>
      </c>
      <c r="M4109" t="e">
        <f>_xlfn.XLOOKUP(Tabuľka9[[#This Row],[IČO]],#REF!,#REF!)</f>
        <v>#REF!</v>
      </c>
      <c r="N4109" t="e">
        <f>_xlfn.XLOOKUP(Tabuľka9[[#This Row],[IČO]],#REF!,#REF!)</f>
        <v>#REF!</v>
      </c>
    </row>
    <row r="4110" spans="1:14" hidden="1" x14ac:dyDescent="0.35">
      <c r="A4110" t="s">
        <v>10</v>
      </c>
      <c r="B4110" t="s">
        <v>42</v>
      </c>
      <c r="C4110" t="s">
        <v>19</v>
      </c>
      <c r="E4110" s="10">
        <f>IF(COUNTIF(cis_DPH!$B$2:$B$84,B4110)&gt;0,D4110*1.1,IF(COUNTIF(cis_DPH!$B$85:$B$171,B4110)&gt;0,D4110*1.2,"chyba"))</f>
        <v>0</v>
      </c>
      <c r="G4110" s="16" t="e">
        <f>_xlfn.XLOOKUP(Tabuľka9[[#This Row],[položka]],#REF!,#REF!)</f>
        <v>#REF!</v>
      </c>
      <c r="I4110" s="15">
        <f>Tabuľka9[[#This Row],[Aktuálna cena v RZ s DPH]]*Tabuľka9[[#This Row],[Priemerný odber za mesiac]]</f>
        <v>0</v>
      </c>
      <c r="K4110" s="17" t="e">
        <f>Tabuľka9[[#This Row],[Cena za MJ s DPH]]*Tabuľka9[[#This Row],[Predpokladaný odber počas 6 mesiacov]]</f>
        <v>#REF!</v>
      </c>
      <c r="L4110" s="1">
        <v>647934</v>
      </c>
      <c r="M4110" t="e">
        <f>_xlfn.XLOOKUP(Tabuľka9[[#This Row],[IČO]],#REF!,#REF!)</f>
        <v>#REF!</v>
      </c>
      <c r="N4110" t="e">
        <f>_xlfn.XLOOKUP(Tabuľka9[[#This Row],[IČO]],#REF!,#REF!)</f>
        <v>#REF!</v>
      </c>
    </row>
    <row r="4111" spans="1:14" hidden="1" x14ac:dyDescent="0.35">
      <c r="A4111" t="s">
        <v>10</v>
      </c>
      <c r="B4111" t="s">
        <v>43</v>
      </c>
      <c r="C4111" t="s">
        <v>13</v>
      </c>
      <c r="E4111" s="10">
        <f>IF(COUNTIF(cis_DPH!$B$2:$B$84,B4111)&gt;0,D4111*1.1,IF(COUNTIF(cis_DPH!$B$85:$B$171,B4111)&gt;0,D4111*1.2,"chyba"))</f>
        <v>0</v>
      </c>
      <c r="G4111" s="16" t="e">
        <f>_xlfn.XLOOKUP(Tabuľka9[[#This Row],[položka]],#REF!,#REF!)</f>
        <v>#REF!</v>
      </c>
      <c r="I4111" s="15">
        <f>Tabuľka9[[#This Row],[Aktuálna cena v RZ s DPH]]*Tabuľka9[[#This Row],[Priemerný odber za mesiac]]</f>
        <v>0</v>
      </c>
      <c r="K4111" s="17" t="e">
        <f>Tabuľka9[[#This Row],[Cena za MJ s DPH]]*Tabuľka9[[#This Row],[Predpokladaný odber počas 6 mesiacov]]</f>
        <v>#REF!</v>
      </c>
      <c r="L4111" s="1">
        <v>647934</v>
      </c>
      <c r="M4111" t="e">
        <f>_xlfn.XLOOKUP(Tabuľka9[[#This Row],[IČO]],#REF!,#REF!)</f>
        <v>#REF!</v>
      </c>
      <c r="N4111" t="e">
        <f>_xlfn.XLOOKUP(Tabuľka9[[#This Row],[IČO]],#REF!,#REF!)</f>
        <v>#REF!</v>
      </c>
    </row>
    <row r="4112" spans="1:14" hidden="1" x14ac:dyDescent="0.35">
      <c r="A4112" t="s">
        <v>10</v>
      </c>
      <c r="B4112" t="s">
        <v>44</v>
      </c>
      <c r="C4112" t="s">
        <v>13</v>
      </c>
      <c r="E4112" s="10">
        <f>IF(COUNTIF(cis_DPH!$B$2:$B$84,B4112)&gt;0,D4112*1.1,IF(COUNTIF(cis_DPH!$B$85:$B$171,B4112)&gt;0,D4112*1.2,"chyba"))</f>
        <v>0</v>
      </c>
      <c r="G4112" s="16" t="e">
        <f>_xlfn.XLOOKUP(Tabuľka9[[#This Row],[položka]],#REF!,#REF!)</f>
        <v>#REF!</v>
      </c>
      <c r="I4112" s="15">
        <f>Tabuľka9[[#This Row],[Aktuálna cena v RZ s DPH]]*Tabuľka9[[#This Row],[Priemerný odber za mesiac]]</f>
        <v>0</v>
      </c>
      <c r="K4112" s="17" t="e">
        <f>Tabuľka9[[#This Row],[Cena za MJ s DPH]]*Tabuľka9[[#This Row],[Predpokladaný odber počas 6 mesiacov]]</f>
        <v>#REF!</v>
      </c>
      <c r="L4112" s="1">
        <v>647934</v>
      </c>
      <c r="M4112" t="e">
        <f>_xlfn.XLOOKUP(Tabuľka9[[#This Row],[IČO]],#REF!,#REF!)</f>
        <v>#REF!</v>
      </c>
      <c r="N4112" t="e">
        <f>_xlfn.XLOOKUP(Tabuľka9[[#This Row],[IČO]],#REF!,#REF!)</f>
        <v>#REF!</v>
      </c>
    </row>
    <row r="4113" spans="1:14" hidden="1" x14ac:dyDescent="0.35">
      <c r="A4113" t="s">
        <v>10</v>
      </c>
      <c r="B4113" t="s">
        <v>45</v>
      </c>
      <c r="C4113" t="s">
        <v>13</v>
      </c>
      <c r="E4113" s="10">
        <f>IF(COUNTIF(cis_DPH!$B$2:$B$84,B4113)&gt;0,D4113*1.1,IF(COUNTIF(cis_DPH!$B$85:$B$171,B4113)&gt;0,D4113*1.2,"chyba"))</f>
        <v>0</v>
      </c>
      <c r="G4113" s="16" t="e">
        <f>_xlfn.XLOOKUP(Tabuľka9[[#This Row],[položka]],#REF!,#REF!)</f>
        <v>#REF!</v>
      </c>
      <c r="I4113" s="15">
        <f>Tabuľka9[[#This Row],[Aktuálna cena v RZ s DPH]]*Tabuľka9[[#This Row],[Priemerný odber za mesiac]]</f>
        <v>0</v>
      </c>
      <c r="K4113" s="17" t="e">
        <f>Tabuľka9[[#This Row],[Cena za MJ s DPH]]*Tabuľka9[[#This Row],[Predpokladaný odber počas 6 mesiacov]]</f>
        <v>#REF!</v>
      </c>
      <c r="L4113" s="1">
        <v>647934</v>
      </c>
      <c r="M4113" t="e">
        <f>_xlfn.XLOOKUP(Tabuľka9[[#This Row],[IČO]],#REF!,#REF!)</f>
        <v>#REF!</v>
      </c>
      <c r="N4113" t="e">
        <f>_xlfn.XLOOKUP(Tabuľka9[[#This Row],[IČO]],#REF!,#REF!)</f>
        <v>#REF!</v>
      </c>
    </row>
    <row r="4114" spans="1:14" hidden="1" x14ac:dyDescent="0.35">
      <c r="A4114" t="s">
        <v>10</v>
      </c>
      <c r="B4114" t="s">
        <v>46</v>
      </c>
      <c r="C4114" t="s">
        <v>13</v>
      </c>
      <c r="D4114" s="9">
        <v>0.55000000000000004</v>
      </c>
      <c r="E4114" s="10">
        <f>IF(COUNTIF(cis_DPH!$B$2:$B$84,B4114)&gt;0,D4114*1.1,IF(COUNTIF(cis_DPH!$B$85:$B$171,B4114)&gt;0,D4114*1.2,"chyba"))</f>
        <v>0.66</v>
      </c>
      <c r="G4114" s="16" t="e">
        <f>_xlfn.XLOOKUP(Tabuľka9[[#This Row],[položka]],#REF!,#REF!)</f>
        <v>#REF!</v>
      </c>
      <c r="H4114">
        <v>60</v>
      </c>
      <c r="I4114" s="15">
        <f>Tabuľka9[[#This Row],[Aktuálna cena v RZ s DPH]]*Tabuľka9[[#This Row],[Priemerný odber za mesiac]]</f>
        <v>39.6</v>
      </c>
      <c r="J4114">
        <v>360</v>
      </c>
      <c r="K4114" s="17" t="e">
        <f>Tabuľka9[[#This Row],[Cena za MJ s DPH]]*Tabuľka9[[#This Row],[Predpokladaný odber počas 6 mesiacov]]</f>
        <v>#REF!</v>
      </c>
      <c r="L4114" s="1">
        <v>647934</v>
      </c>
      <c r="M4114" t="e">
        <f>_xlfn.XLOOKUP(Tabuľka9[[#This Row],[IČO]],#REF!,#REF!)</f>
        <v>#REF!</v>
      </c>
      <c r="N4114" t="e">
        <f>_xlfn.XLOOKUP(Tabuľka9[[#This Row],[IČO]],#REF!,#REF!)</f>
        <v>#REF!</v>
      </c>
    </row>
    <row r="4115" spans="1:14" hidden="1" x14ac:dyDescent="0.35">
      <c r="A4115" t="s">
        <v>10</v>
      </c>
      <c r="B4115" t="s">
        <v>47</v>
      </c>
      <c r="C4115" t="s">
        <v>48</v>
      </c>
      <c r="E4115" s="10">
        <f>IF(COUNTIF(cis_DPH!$B$2:$B$84,B4115)&gt;0,D4115*1.1,IF(COUNTIF(cis_DPH!$B$85:$B$171,B4115)&gt;0,D4115*1.2,"chyba"))</f>
        <v>0</v>
      </c>
      <c r="G4115" s="16" t="e">
        <f>_xlfn.XLOOKUP(Tabuľka9[[#This Row],[položka]],#REF!,#REF!)</f>
        <v>#REF!</v>
      </c>
      <c r="I4115" s="15">
        <f>Tabuľka9[[#This Row],[Aktuálna cena v RZ s DPH]]*Tabuľka9[[#This Row],[Priemerný odber za mesiac]]</f>
        <v>0</v>
      </c>
      <c r="K4115" s="17" t="e">
        <f>Tabuľka9[[#This Row],[Cena za MJ s DPH]]*Tabuľka9[[#This Row],[Predpokladaný odber počas 6 mesiacov]]</f>
        <v>#REF!</v>
      </c>
      <c r="L4115" s="1">
        <v>647934</v>
      </c>
      <c r="M4115" t="e">
        <f>_xlfn.XLOOKUP(Tabuľka9[[#This Row],[IČO]],#REF!,#REF!)</f>
        <v>#REF!</v>
      </c>
      <c r="N4115" t="e">
        <f>_xlfn.XLOOKUP(Tabuľka9[[#This Row],[IČO]],#REF!,#REF!)</f>
        <v>#REF!</v>
      </c>
    </row>
    <row r="4116" spans="1:14" hidden="1" x14ac:dyDescent="0.35">
      <c r="A4116" t="s">
        <v>10</v>
      </c>
      <c r="B4116" t="s">
        <v>49</v>
      </c>
      <c r="C4116" t="s">
        <v>48</v>
      </c>
      <c r="E4116" s="10">
        <f>IF(COUNTIF(cis_DPH!$B$2:$B$84,B4116)&gt;0,D4116*1.1,IF(COUNTIF(cis_DPH!$B$85:$B$171,B4116)&gt;0,D4116*1.2,"chyba"))</f>
        <v>0</v>
      </c>
      <c r="G4116" s="16" t="e">
        <f>_xlfn.XLOOKUP(Tabuľka9[[#This Row],[položka]],#REF!,#REF!)</f>
        <v>#REF!</v>
      </c>
      <c r="I4116" s="15">
        <f>Tabuľka9[[#This Row],[Aktuálna cena v RZ s DPH]]*Tabuľka9[[#This Row],[Priemerný odber za mesiac]]</f>
        <v>0</v>
      </c>
      <c r="K4116" s="17" t="e">
        <f>Tabuľka9[[#This Row],[Cena za MJ s DPH]]*Tabuľka9[[#This Row],[Predpokladaný odber počas 6 mesiacov]]</f>
        <v>#REF!</v>
      </c>
      <c r="L4116" s="1">
        <v>647934</v>
      </c>
      <c r="M4116" t="e">
        <f>_xlfn.XLOOKUP(Tabuľka9[[#This Row],[IČO]],#REF!,#REF!)</f>
        <v>#REF!</v>
      </c>
      <c r="N4116" t="e">
        <f>_xlfn.XLOOKUP(Tabuľka9[[#This Row],[IČO]],#REF!,#REF!)</f>
        <v>#REF!</v>
      </c>
    </row>
    <row r="4117" spans="1:14" hidden="1" x14ac:dyDescent="0.35">
      <c r="A4117" t="s">
        <v>10</v>
      </c>
      <c r="B4117" t="s">
        <v>50</v>
      </c>
      <c r="C4117" t="s">
        <v>13</v>
      </c>
      <c r="E4117" s="10">
        <f>IF(COUNTIF(cis_DPH!$B$2:$B$84,B4117)&gt;0,D4117*1.1,IF(COUNTIF(cis_DPH!$B$85:$B$171,B4117)&gt;0,D4117*1.2,"chyba"))</f>
        <v>0</v>
      </c>
      <c r="G4117" s="16" t="e">
        <f>_xlfn.XLOOKUP(Tabuľka9[[#This Row],[položka]],#REF!,#REF!)</f>
        <v>#REF!</v>
      </c>
      <c r="I4117" s="15">
        <f>Tabuľka9[[#This Row],[Aktuálna cena v RZ s DPH]]*Tabuľka9[[#This Row],[Priemerný odber za mesiac]]</f>
        <v>0</v>
      </c>
      <c r="K4117" s="17" t="e">
        <f>Tabuľka9[[#This Row],[Cena za MJ s DPH]]*Tabuľka9[[#This Row],[Predpokladaný odber počas 6 mesiacov]]</f>
        <v>#REF!</v>
      </c>
      <c r="L4117" s="1">
        <v>647934</v>
      </c>
      <c r="M4117" t="e">
        <f>_xlfn.XLOOKUP(Tabuľka9[[#This Row],[IČO]],#REF!,#REF!)</f>
        <v>#REF!</v>
      </c>
      <c r="N4117" t="e">
        <f>_xlfn.XLOOKUP(Tabuľka9[[#This Row],[IČO]],#REF!,#REF!)</f>
        <v>#REF!</v>
      </c>
    </row>
    <row r="4118" spans="1:14" hidden="1" x14ac:dyDescent="0.35">
      <c r="A4118" t="s">
        <v>10</v>
      </c>
      <c r="B4118" t="s">
        <v>51</v>
      </c>
      <c r="C4118" t="s">
        <v>13</v>
      </c>
      <c r="E4118" s="10">
        <f>IF(COUNTIF(cis_DPH!$B$2:$B$84,B4118)&gt;0,D4118*1.1,IF(COUNTIF(cis_DPH!$B$85:$B$171,B4118)&gt;0,D4118*1.2,"chyba"))</f>
        <v>0</v>
      </c>
      <c r="G4118" s="16" t="e">
        <f>_xlfn.XLOOKUP(Tabuľka9[[#This Row],[položka]],#REF!,#REF!)</f>
        <v>#REF!</v>
      </c>
      <c r="I4118" s="15">
        <f>Tabuľka9[[#This Row],[Aktuálna cena v RZ s DPH]]*Tabuľka9[[#This Row],[Priemerný odber za mesiac]]</f>
        <v>0</v>
      </c>
      <c r="K4118" s="17" t="e">
        <f>Tabuľka9[[#This Row],[Cena za MJ s DPH]]*Tabuľka9[[#This Row],[Predpokladaný odber počas 6 mesiacov]]</f>
        <v>#REF!</v>
      </c>
      <c r="L4118" s="1">
        <v>647934</v>
      </c>
      <c r="M4118" t="e">
        <f>_xlfn.XLOOKUP(Tabuľka9[[#This Row],[IČO]],#REF!,#REF!)</f>
        <v>#REF!</v>
      </c>
      <c r="N4118" t="e">
        <f>_xlfn.XLOOKUP(Tabuľka9[[#This Row],[IČO]],#REF!,#REF!)</f>
        <v>#REF!</v>
      </c>
    </row>
    <row r="4119" spans="1:14" hidden="1" x14ac:dyDescent="0.35">
      <c r="A4119" t="s">
        <v>10</v>
      </c>
      <c r="B4119" t="s">
        <v>52</v>
      </c>
      <c r="C4119" t="s">
        <v>13</v>
      </c>
      <c r="E4119" s="10">
        <f>IF(COUNTIF(cis_DPH!$B$2:$B$84,B4119)&gt;0,D4119*1.1,IF(COUNTIF(cis_DPH!$B$85:$B$171,B4119)&gt;0,D4119*1.2,"chyba"))</f>
        <v>0</v>
      </c>
      <c r="G4119" s="16" t="e">
        <f>_xlfn.XLOOKUP(Tabuľka9[[#This Row],[položka]],#REF!,#REF!)</f>
        <v>#REF!</v>
      </c>
      <c r="I4119" s="15">
        <f>Tabuľka9[[#This Row],[Aktuálna cena v RZ s DPH]]*Tabuľka9[[#This Row],[Priemerný odber za mesiac]]</f>
        <v>0</v>
      </c>
      <c r="K4119" s="17" t="e">
        <f>Tabuľka9[[#This Row],[Cena za MJ s DPH]]*Tabuľka9[[#This Row],[Predpokladaný odber počas 6 mesiacov]]</f>
        <v>#REF!</v>
      </c>
      <c r="L4119" s="1">
        <v>647934</v>
      </c>
      <c r="M4119" t="e">
        <f>_xlfn.XLOOKUP(Tabuľka9[[#This Row],[IČO]],#REF!,#REF!)</f>
        <v>#REF!</v>
      </c>
      <c r="N4119" t="e">
        <f>_xlfn.XLOOKUP(Tabuľka9[[#This Row],[IČO]],#REF!,#REF!)</f>
        <v>#REF!</v>
      </c>
    </row>
    <row r="4120" spans="1:14" hidden="1" x14ac:dyDescent="0.35">
      <c r="A4120" t="s">
        <v>10</v>
      </c>
      <c r="B4120" t="s">
        <v>53</v>
      </c>
      <c r="C4120" t="s">
        <v>13</v>
      </c>
      <c r="E4120" s="10">
        <f>IF(COUNTIF(cis_DPH!$B$2:$B$84,B4120)&gt;0,D4120*1.1,IF(COUNTIF(cis_DPH!$B$85:$B$171,B4120)&gt;0,D4120*1.2,"chyba"))</f>
        <v>0</v>
      </c>
      <c r="G4120" s="16" t="e">
        <f>_xlfn.XLOOKUP(Tabuľka9[[#This Row],[položka]],#REF!,#REF!)</f>
        <v>#REF!</v>
      </c>
      <c r="I4120" s="15">
        <f>Tabuľka9[[#This Row],[Aktuálna cena v RZ s DPH]]*Tabuľka9[[#This Row],[Priemerný odber za mesiac]]</f>
        <v>0</v>
      </c>
      <c r="K4120" s="17" t="e">
        <f>Tabuľka9[[#This Row],[Cena za MJ s DPH]]*Tabuľka9[[#This Row],[Predpokladaný odber počas 6 mesiacov]]</f>
        <v>#REF!</v>
      </c>
      <c r="L4120" s="1">
        <v>647934</v>
      </c>
      <c r="M4120" t="e">
        <f>_xlfn.XLOOKUP(Tabuľka9[[#This Row],[IČO]],#REF!,#REF!)</f>
        <v>#REF!</v>
      </c>
      <c r="N4120" t="e">
        <f>_xlfn.XLOOKUP(Tabuľka9[[#This Row],[IČO]],#REF!,#REF!)</f>
        <v>#REF!</v>
      </c>
    </row>
    <row r="4121" spans="1:14" hidden="1" x14ac:dyDescent="0.35">
      <c r="A4121" t="s">
        <v>10</v>
      </c>
      <c r="B4121" t="s">
        <v>54</v>
      </c>
      <c r="C4121" t="s">
        <v>13</v>
      </c>
      <c r="E4121" s="10">
        <f>IF(COUNTIF(cis_DPH!$B$2:$B$84,B4121)&gt;0,D4121*1.1,IF(COUNTIF(cis_DPH!$B$85:$B$171,B4121)&gt;0,D4121*1.2,"chyba"))</f>
        <v>0</v>
      </c>
      <c r="G4121" s="16" t="e">
        <f>_xlfn.XLOOKUP(Tabuľka9[[#This Row],[položka]],#REF!,#REF!)</f>
        <v>#REF!</v>
      </c>
      <c r="I4121" s="15">
        <f>Tabuľka9[[#This Row],[Aktuálna cena v RZ s DPH]]*Tabuľka9[[#This Row],[Priemerný odber za mesiac]]</f>
        <v>0</v>
      </c>
      <c r="K4121" s="17" t="e">
        <f>Tabuľka9[[#This Row],[Cena za MJ s DPH]]*Tabuľka9[[#This Row],[Predpokladaný odber počas 6 mesiacov]]</f>
        <v>#REF!</v>
      </c>
      <c r="L4121" s="1">
        <v>647934</v>
      </c>
      <c r="M4121" t="e">
        <f>_xlfn.XLOOKUP(Tabuľka9[[#This Row],[IČO]],#REF!,#REF!)</f>
        <v>#REF!</v>
      </c>
      <c r="N4121" t="e">
        <f>_xlfn.XLOOKUP(Tabuľka9[[#This Row],[IČO]],#REF!,#REF!)</f>
        <v>#REF!</v>
      </c>
    </row>
    <row r="4122" spans="1:14" hidden="1" x14ac:dyDescent="0.35">
      <c r="A4122" t="s">
        <v>10</v>
      </c>
      <c r="B4122" t="s">
        <v>55</v>
      </c>
      <c r="C4122" t="s">
        <v>13</v>
      </c>
      <c r="E4122" s="10">
        <f>IF(COUNTIF(cis_DPH!$B$2:$B$84,B4122)&gt;0,D4122*1.1,IF(COUNTIF(cis_DPH!$B$85:$B$171,B4122)&gt;0,D4122*1.2,"chyba"))</f>
        <v>0</v>
      </c>
      <c r="G4122" s="16" t="e">
        <f>_xlfn.XLOOKUP(Tabuľka9[[#This Row],[položka]],#REF!,#REF!)</f>
        <v>#REF!</v>
      </c>
      <c r="I4122" s="15">
        <f>Tabuľka9[[#This Row],[Aktuálna cena v RZ s DPH]]*Tabuľka9[[#This Row],[Priemerný odber za mesiac]]</f>
        <v>0</v>
      </c>
      <c r="K4122" s="17" t="e">
        <f>Tabuľka9[[#This Row],[Cena za MJ s DPH]]*Tabuľka9[[#This Row],[Predpokladaný odber počas 6 mesiacov]]</f>
        <v>#REF!</v>
      </c>
      <c r="L4122" s="1">
        <v>647934</v>
      </c>
      <c r="M4122" t="e">
        <f>_xlfn.XLOOKUP(Tabuľka9[[#This Row],[IČO]],#REF!,#REF!)</f>
        <v>#REF!</v>
      </c>
      <c r="N4122" t="e">
        <f>_xlfn.XLOOKUP(Tabuľka9[[#This Row],[IČO]],#REF!,#REF!)</f>
        <v>#REF!</v>
      </c>
    </row>
    <row r="4123" spans="1:14" hidden="1" x14ac:dyDescent="0.35">
      <c r="A4123" t="s">
        <v>10</v>
      </c>
      <c r="B4123" t="s">
        <v>56</v>
      </c>
      <c r="C4123" t="s">
        <v>13</v>
      </c>
      <c r="E4123" s="10">
        <f>IF(COUNTIF(cis_DPH!$B$2:$B$84,B4123)&gt;0,D4123*1.1,IF(COUNTIF(cis_DPH!$B$85:$B$171,B4123)&gt;0,D4123*1.2,"chyba"))</f>
        <v>0</v>
      </c>
      <c r="G4123" s="16" t="e">
        <f>_xlfn.XLOOKUP(Tabuľka9[[#This Row],[položka]],#REF!,#REF!)</f>
        <v>#REF!</v>
      </c>
      <c r="I4123" s="15">
        <f>Tabuľka9[[#This Row],[Aktuálna cena v RZ s DPH]]*Tabuľka9[[#This Row],[Priemerný odber za mesiac]]</f>
        <v>0</v>
      </c>
      <c r="K4123" s="17" t="e">
        <f>Tabuľka9[[#This Row],[Cena za MJ s DPH]]*Tabuľka9[[#This Row],[Predpokladaný odber počas 6 mesiacov]]</f>
        <v>#REF!</v>
      </c>
      <c r="L4123" s="1">
        <v>647934</v>
      </c>
      <c r="M4123" t="e">
        <f>_xlfn.XLOOKUP(Tabuľka9[[#This Row],[IČO]],#REF!,#REF!)</f>
        <v>#REF!</v>
      </c>
      <c r="N4123" t="e">
        <f>_xlfn.XLOOKUP(Tabuľka9[[#This Row],[IČO]],#REF!,#REF!)</f>
        <v>#REF!</v>
      </c>
    </row>
    <row r="4124" spans="1:14" hidden="1" x14ac:dyDescent="0.35">
      <c r="A4124" t="s">
        <v>10</v>
      </c>
      <c r="B4124" t="s">
        <v>57</v>
      </c>
      <c r="C4124" t="s">
        <v>13</v>
      </c>
      <c r="E4124" s="10">
        <f>IF(COUNTIF(cis_DPH!$B$2:$B$84,B4124)&gt;0,D4124*1.1,IF(COUNTIF(cis_DPH!$B$85:$B$171,B4124)&gt;0,D4124*1.2,"chyba"))</f>
        <v>0</v>
      </c>
      <c r="G4124" s="16" t="e">
        <f>_xlfn.XLOOKUP(Tabuľka9[[#This Row],[položka]],#REF!,#REF!)</f>
        <v>#REF!</v>
      </c>
      <c r="I4124" s="15">
        <f>Tabuľka9[[#This Row],[Aktuálna cena v RZ s DPH]]*Tabuľka9[[#This Row],[Priemerný odber za mesiac]]</f>
        <v>0</v>
      </c>
      <c r="K4124" s="17" t="e">
        <f>Tabuľka9[[#This Row],[Cena za MJ s DPH]]*Tabuľka9[[#This Row],[Predpokladaný odber počas 6 mesiacov]]</f>
        <v>#REF!</v>
      </c>
      <c r="L4124" s="1">
        <v>647934</v>
      </c>
      <c r="M4124" t="e">
        <f>_xlfn.XLOOKUP(Tabuľka9[[#This Row],[IČO]],#REF!,#REF!)</f>
        <v>#REF!</v>
      </c>
      <c r="N4124" t="e">
        <f>_xlfn.XLOOKUP(Tabuľka9[[#This Row],[IČO]],#REF!,#REF!)</f>
        <v>#REF!</v>
      </c>
    </row>
    <row r="4125" spans="1:14" hidden="1" x14ac:dyDescent="0.35">
      <c r="A4125" t="s">
        <v>10</v>
      </c>
      <c r="B4125" t="s">
        <v>58</v>
      </c>
      <c r="C4125" t="s">
        <v>13</v>
      </c>
      <c r="E4125" s="10">
        <f>IF(COUNTIF(cis_DPH!$B$2:$B$84,B4125)&gt;0,D4125*1.1,IF(COUNTIF(cis_DPH!$B$85:$B$171,B4125)&gt;0,D4125*1.2,"chyba"))</f>
        <v>0</v>
      </c>
      <c r="G4125" s="16" t="e">
        <f>_xlfn.XLOOKUP(Tabuľka9[[#This Row],[položka]],#REF!,#REF!)</f>
        <v>#REF!</v>
      </c>
      <c r="I4125" s="15">
        <f>Tabuľka9[[#This Row],[Aktuálna cena v RZ s DPH]]*Tabuľka9[[#This Row],[Priemerný odber za mesiac]]</f>
        <v>0</v>
      </c>
      <c r="K4125" s="17" t="e">
        <f>Tabuľka9[[#This Row],[Cena za MJ s DPH]]*Tabuľka9[[#This Row],[Predpokladaný odber počas 6 mesiacov]]</f>
        <v>#REF!</v>
      </c>
      <c r="L4125" s="1">
        <v>647934</v>
      </c>
      <c r="M4125" t="e">
        <f>_xlfn.XLOOKUP(Tabuľka9[[#This Row],[IČO]],#REF!,#REF!)</f>
        <v>#REF!</v>
      </c>
      <c r="N4125" t="e">
        <f>_xlfn.XLOOKUP(Tabuľka9[[#This Row],[IČO]],#REF!,#REF!)</f>
        <v>#REF!</v>
      </c>
    </row>
    <row r="4126" spans="1:14" hidden="1" x14ac:dyDescent="0.35">
      <c r="A4126" t="s">
        <v>10</v>
      </c>
      <c r="B4126" t="s">
        <v>59</v>
      </c>
      <c r="C4126" t="s">
        <v>13</v>
      </c>
      <c r="D4126" s="9">
        <v>1.1000000000000001</v>
      </c>
      <c r="E4126" s="10">
        <f>IF(COUNTIF(cis_DPH!$B$2:$B$84,B4126)&gt;0,D4126*1.1,IF(COUNTIF(cis_DPH!$B$85:$B$171,B4126)&gt;0,D4126*1.2,"chyba"))</f>
        <v>1.32</v>
      </c>
      <c r="G4126" s="16" t="e">
        <f>_xlfn.XLOOKUP(Tabuľka9[[#This Row],[položka]],#REF!,#REF!)</f>
        <v>#REF!</v>
      </c>
      <c r="H4126">
        <v>23</v>
      </c>
      <c r="I4126" s="15">
        <f>Tabuľka9[[#This Row],[Aktuálna cena v RZ s DPH]]*Tabuľka9[[#This Row],[Priemerný odber za mesiac]]</f>
        <v>30.360000000000003</v>
      </c>
      <c r="J4126">
        <v>141</v>
      </c>
      <c r="K4126" s="17" t="e">
        <f>Tabuľka9[[#This Row],[Cena za MJ s DPH]]*Tabuľka9[[#This Row],[Predpokladaný odber počas 6 mesiacov]]</f>
        <v>#REF!</v>
      </c>
      <c r="L4126" s="1">
        <v>647934</v>
      </c>
      <c r="M4126" t="e">
        <f>_xlfn.XLOOKUP(Tabuľka9[[#This Row],[IČO]],#REF!,#REF!)</f>
        <v>#REF!</v>
      </c>
      <c r="N4126" t="e">
        <f>_xlfn.XLOOKUP(Tabuľka9[[#This Row],[IČO]],#REF!,#REF!)</f>
        <v>#REF!</v>
      </c>
    </row>
    <row r="4127" spans="1:14" hidden="1" x14ac:dyDescent="0.35">
      <c r="A4127" t="s">
        <v>10</v>
      </c>
      <c r="B4127" t="s">
        <v>60</v>
      </c>
      <c r="C4127" t="s">
        <v>13</v>
      </c>
      <c r="D4127" s="9">
        <v>0.45</v>
      </c>
      <c r="E4127" s="10">
        <f>IF(COUNTIF(cis_DPH!$B$2:$B$84,B4127)&gt;0,D4127*1.1,IF(COUNTIF(cis_DPH!$B$85:$B$171,B4127)&gt;0,D4127*1.2,"chyba"))</f>
        <v>0.54</v>
      </c>
      <c r="G4127" s="16" t="e">
        <f>_xlfn.XLOOKUP(Tabuľka9[[#This Row],[položka]],#REF!,#REF!)</f>
        <v>#REF!</v>
      </c>
      <c r="H4127">
        <v>25</v>
      </c>
      <c r="I4127" s="15">
        <f>Tabuľka9[[#This Row],[Aktuálna cena v RZ s DPH]]*Tabuľka9[[#This Row],[Priemerný odber za mesiac]]</f>
        <v>13.5</v>
      </c>
      <c r="J4127">
        <v>153</v>
      </c>
      <c r="K4127" s="17" t="e">
        <f>Tabuľka9[[#This Row],[Cena za MJ s DPH]]*Tabuľka9[[#This Row],[Predpokladaný odber počas 6 mesiacov]]</f>
        <v>#REF!</v>
      </c>
      <c r="L4127" s="1">
        <v>647934</v>
      </c>
      <c r="M4127" t="e">
        <f>_xlfn.XLOOKUP(Tabuľka9[[#This Row],[IČO]],#REF!,#REF!)</f>
        <v>#REF!</v>
      </c>
      <c r="N4127" t="e">
        <f>_xlfn.XLOOKUP(Tabuľka9[[#This Row],[IČO]],#REF!,#REF!)</f>
        <v>#REF!</v>
      </c>
    </row>
    <row r="4128" spans="1:14" hidden="1" x14ac:dyDescent="0.35">
      <c r="A4128" t="s">
        <v>10</v>
      </c>
      <c r="B4128" t="s">
        <v>61</v>
      </c>
      <c r="C4128" t="s">
        <v>19</v>
      </c>
      <c r="E4128" s="10">
        <f>IF(COUNTIF(cis_DPH!$B$2:$B$84,B4128)&gt;0,D4128*1.1,IF(COUNTIF(cis_DPH!$B$85:$B$171,B4128)&gt;0,D4128*1.2,"chyba"))</f>
        <v>0</v>
      </c>
      <c r="G4128" s="16" t="e">
        <f>_xlfn.XLOOKUP(Tabuľka9[[#This Row],[položka]],#REF!,#REF!)</f>
        <v>#REF!</v>
      </c>
      <c r="I4128" s="15">
        <f>Tabuľka9[[#This Row],[Aktuálna cena v RZ s DPH]]*Tabuľka9[[#This Row],[Priemerný odber za mesiac]]</f>
        <v>0</v>
      </c>
      <c r="K4128" s="17" t="e">
        <f>Tabuľka9[[#This Row],[Cena za MJ s DPH]]*Tabuľka9[[#This Row],[Predpokladaný odber počas 6 mesiacov]]</f>
        <v>#REF!</v>
      </c>
      <c r="L4128" s="1">
        <v>647934</v>
      </c>
      <c r="M4128" t="e">
        <f>_xlfn.XLOOKUP(Tabuľka9[[#This Row],[IČO]],#REF!,#REF!)</f>
        <v>#REF!</v>
      </c>
      <c r="N4128" t="e">
        <f>_xlfn.XLOOKUP(Tabuľka9[[#This Row],[IČO]],#REF!,#REF!)</f>
        <v>#REF!</v>
      </c>
    </row>
    <row r="4129" spans="1:14" hidden="1" x14ac:dyDescent="0.35">
      <c r="A4129" t="s">
        <v>10</v>
      </c>
      <c r="B4129" t="s">
        <v>62</v>
      </c>
      <c r="C4129" t="s">
        <v>13</v>
      </c>
      <c r="E4129" s="10">
        <f>IF(COUNTIF(cis_DPH!$B$2:$B$84,B4129)&gt;0,D4129*1.1,IF(COUNTIF(cis_DPH!$B$85:$B$171,B4129)&gt;0,D4129*1.2,"chyba"))</f>
        <v>0</v>
      </c>
      <c r="G4129" s="16" t="e">
        <f>_xlfn.XLOOKUP(Tabuľka9[[#This Row],[položka]],#REF!,#REF!)</f>
        <v>#REF!</v>
      </c>
      <c r="I4129" s="15">
        <f>Tabuľka9[[#This Row],[Aktuálna cena v RZ s DPH]]*Tabuľka9[[#This Row],[Priemerný odber za mesiac]]</f>
        <v>0</v>
      </c>
      <c r="K4129" s="17" t="e">
        <f>Tabuľka9[[#This Row],[Cena za MJ s DPH]]*Tabuľka9[[#This Row],[Predpokladaný odber počas 6 mesiacov]]</f>
        <v>#REF!</v>
      </c>
      <c r="L4129" s="1">
        <v>647934</v>
      </c>
      <c r="M4129" t="e">
        <f>_xlfn.XLOOKUP(Tabuľka9[[#This Row],[IČO]],#REF!,#REF!)</f>
        <v>#REF!</v>
      </c>
      <c r="N4129" t="e">
        <f>_xlfn.XLOOKUP(Tabuľka9[[#This Row],[IČO]],#REF!,#REF!)</f>
        <v>#REF!</v>
      </c>
    </row>
    <row r="4130" spans="1:14" hidden="1" x14ac:dyDescent="0.35">
      <c r="A4130" t="s">
        <v>10</v>
      </c>
      <c r="B4130" t="s">
        <v>63</v>
      </c>
      <c r="C4130" t="s">
        <v>13</v>
      </c>
      <c r="E4130" s="10">
        <f>IF(COUNTIF(cis_DPH!$B$2:$B$84,B4130)&gt;0,D4130*1.1,IF(COUNTIF(cis_DPH!$B$85:$B$171,B4130)&gt;0,D4130*1.2,"chyba"))</f>
        <v>0</v>
      </c>
      <c r="G4130" s="16" t="e">
        <f>_xlfn.XLOOKUP(Tabuľka9[[#This Row],[položka]],#REF!,#REF!)</f>
        <v>#REF!</v>
      </c>
      <c r="I4130" s="15">
        <f>Tabuľka9[[#This Row],[Aktuálna cena v RZ s DPH]]*Tabuľka9[[#This Row],[Priemerný odber za mesiac]]</f>
        <v>0</v>
      </c>
      <c r="K4130" s="17" t="e">
        <f>Tabuľka9[[#This Row],[Cena za MJ s DPH]]*Tabuľka9[[#This Row],[Predpokladaný odber počas 6 mesiacov]]</f>
        <v>#REF!</v>
      </c>
      <c r="L4130" s="1">
        <v>647934</v>
      </c>
      <c r="M4130" t="e">
        <f>_xlfn.XLOOKUP(Tabuľka9[[#This Row],[IČO]],#REF!,#REF!)</f>
        <v>#REF!</v>
      </c>
      <c r="N4130" t="e">
        <f>_xlfn.XLOOKUP(Tabuľka9[[#This Row],[IČO]],#REF!,#REF!)</f>
        <v>#REF!</v>
      </c>
    </row>
    <row r="4131" spans="1:14" hidden="1" x14ac:dyDescent="0.35">
      <c r="A4131" t="s">
        <v>10</v>
      </c>
      <c r="B4131" t="s">
        <v>64</v>
      </c>
      <c r="C4131" t="s">
        <v>19</v>
      </c>
      <c r="E4131" s="10">
        <f>IF(COUNTIF(cis_DPH!$B$2:$B$84,B4131)&gt;0,D4131*1.1,IF(COUNTIF(cis_DPH!$B$85:$B$171,B4131)&gt;0,D4131*1.2,"chyba"))</f>
        <v>0</v>
      </c>
      <c r="G4131" s="16" t="e">
        <f>_xlfn.XLOOKUP(Tabuľka9[[#This Row],[položka]],#REF!,#REF!)</f>
        <v>#REF!</v>
      </c>
      <c r="I4131" s="15">
        <f>Tabuľka9[[#This Row],[Aktuálna cena v RZ s DPH]]*Tabuľka9[[#This Row],[Priemerný odber za mesiac]]</f>
        <v>0</v>
      </c>
      <c r="K4131" s="17" t="e">
        <f>Tabuľka9[[#This Row],[Cena za MJ s DPH]]*Tabuľka9[[#This Row],[Predpokladaný odber počas 6 mesiacov]]</f>
        <v>#REF!</v>
      </c>
      <c r="L4131" s="1">
        <v>647934</v>
      </c>
      <c r="M4131" t="e">
        <f>_xlfn.XLOOKUP(Tabuľka9[[#This Row],[IČO]],#REF!,#REF!)</f>
        <v>#REF!</v>
      </c>
      <c r="N4131" t="e">
        <f>_xlfn.XLOOKUP(Tabuľka9[[#This Row],[IČO]],#REF!,#REF!)</f>
        <v>#REF!</v>
      </c>
    </row>
    <row r="4132" spans="1:14" hidden="1" x14ac:dyDescent="0.35">
      <c r="A4132" t="s">
        <v>10</v>
      </c>
      <c r="B4132" t="s">
        <v>65</v>
      </c>
      <c r="C4132" t="s">
        <v>19</v>
      </c>
      <c r="E4132" s="10">
        <f>IF(COUNTIF(cis_DPH!$B$2:$B$84,B4132)&gt;0,D4132*1.1,IF(COUNTIF(cis_DPH!$B$85:$B$171,B4132)&gt;0,D4132*1.2,"chyba"))</f>
        <v>0</v>
      </c>
      <c r="G4132" s="16" t="e">
        <f>_xlfn.XLOOKUP(Tabuľka9[[#This Row],[položka]],#REF!,#REF!)</f>
        <v>#REF!</v>
      </c>
      <c r="I4132" s="15">
        <f>Tabuľka9[[#This Row],[Aktuálna cena v RZ s DPH]]*Tabuľka9[[#This Row],[Priemerný odber za mesiac]]</f>
        <v>0</v>
      </c>
      <c r="K4132" s="17" t="e">
        <f>Tabuľka9[[#This Row],[Cena za MJ s DPH]]*Tabuľka9[[#This Row],[Predpokladaný odber počas 6 mesiacov]]</f>
        <v>#REF!</v>
      </c>
      <c r="L4132" s="1">
        <v>647934</v>
      </c>
      <c r="M4132" t="e">
        <f>_xlfn.XLOOKUP(Tabuľka9[[#This Row],[IČO]],#REF!,#REF!)</f>
        <v>#REF!</v>
      </c>
      <c r="N4132" t="e">
        <f>_xlfn.XLOOKUP(Tabuľka9[[#This Row],[IČO]],#REF!,#REF!)</f>
        <v>#REF!</v>
      </c>
    </row>
    <row r="4133" spans="1:14" hidden="1" x14ac:dyDescent="0.35">
      <c r="A4133" t="s">
        <v>10</v>
      </c>
      <c r="B4133" t="s">
        <v>66</v>
      </c>
      <c r="C4133" t="s">
        <v>19</v>
      </c>
      <c r="E4133" s="10">
        <f>IF(COUNTIF(cis_DPH!$B$2:$B$84,B4133)&gt;0,D4133*1.1,IF(COUNTIF(cis_DPH!$B$85:$B$171,B4133)&gt;0,D4133*1.2,"chyba"))</f>
        <v>0</v>
      </c>
      <c r="G4133" s="16" t="e">
        <f>_xlfn.XLOOKUP(Tabuľka9[[#This Row],[položka]],#REF!,#REF!)</f>
        <v>#REF!</v>
      </c>
      <c r="I4133" s="15">
        <f>Tabuľka9[[#This Row],[Aktuálna cena v RZ s DPH]]*Tabuľka9[[#This Row],[Priemerný odber za mesiac]]</f>
        <v>0</v>
      </c>
      <c r="K4133" s="17" t="e">
        <f>Tabuľka9[[#This Row],[Cena za MJ s DPH]]*Tabuľka9[[#This Row],[Predpokladaný odber počas 6 mesiacov]]</f>
        <v>#REF!</v>
      </c>
      <c r="L4133" s="1">
        <v>647934</v>
      </c>
      <c r="M4133" t="e">
        <f>_xlfn.XLOOKUP(Tabuľka9[[#This Row],[IČO]],#REF!,#REF!)</f>
        <v>#REF!</v>
      </c>
      <c r="N4133" t="e">
        <f>_xlfn.XLOOKUP(Tabuľka9[[#This Row],[IČO]],#REF!,#REF!)</f>
        <v>#REF!</v>
      </c>
    </row>
    <row r="4134" spans="1:14" hidden="1" x14ac:dyDescent="0.35">
      <c r="A4134" t="s">
        <v>10</v>
      </c>
      <c r="B4134" t="s">
        <v>67</v>
      </c>
      <c r="C4134" t="s">
        <v>13</v>
      </c>
      <c r="E4134" s="10">
        <f>IF(COUNTIF(cis_DPH!$B$2:$B$84,B4134)&gt;0,D4134*1.1,IF(COUNTIF(cis_DPH!$B$85:$B$171,B4134)&gt;0,D4134*1.2,"chyba"))</f>
        <v>0</v>
      </c>
      <c r="G4134" s="16" t="e">
        <f>_xlfn.XLOOKUP(Tabuľka9[[#This Row],[položka]],#REF!,#REF!)</f>
        <v>#REF!</v>
      </c>
      <c r="I4134" s="15">
        <f>Tabuľka9[[#This Row],[Aktuálna cena v RZ s DPH]]*Tabuľka9[[#This Row],[Priemerný odber za mesiac]]</f>
        <v>0</v>
      </c>
      <c r="K4134" s="17" t="e">
        <f>Tabuľka9[[#This Row],[Cena za MJ s DPH]]*Tabuľka9[[#This Row],[Predpokladaný odber počas 6 mesiacov]]</f>
        <v>#REF!</v>
      </c>
      <c r="L4134" s="1">
        <v>647934</v>
      </c>
      <c r="M4134" t="e">
        <f>_xlfn.XLOOKUP(Tabuľka9[[#This Row],[IČO]],#REF!,#REF!)</f>
        <v>#REF!</v>
      </c>
      <c r="N4134" t="e">
        <f>_xlfn.XLOOKUP(Tabuľka9[[#This Row],[IČO]],#REF!,#REF!)</f>
        <v>#REF!</v>
      </c>
    </row>
    <row r="4135" spans="1:14" hidden="1" x14ac:dyDescent="0.35">
      <c r="A4135" t="s">
        <v>10</v>
      </c>
      <c r="B4135" t="s">
        <v>68</v>
      </c>
      <c r="C4135" t="s">
        <v>13</v>
      </c>
      <c r="E4135" s="10">
        <f>IF(COUNTIF(cis_DPH!$B$2:$B$84,B4135)&gt;0,D4135*1.1,IF(COUNTIF(cis_DPH!$B$85:$B$171,B4135)&gt;0,D4135*1.2,"chyba"))</f>
        <v>0</v>
      </c>
      <c r="G4135" s="16" t="e">
        <f>_xlfn.XLOOKUP(Tabuľka9[[#This Row],[položka]],#REF!,#REF!)</f>
        <v>#REF!</v>
      </c>
      <c r="I4135" s="15">
        <f>Tabuľka9[[#This Row],[Aktuálna cena v RZ s DPH]]*Tabuľka9[[#This Row],[Priemerný odber za mesiac]]</f>
        <v>0</v>
      </c>
      <c r="K4135" s="17" t="e">
        <f>Tabuľka9[[#This Row],[Cena za MJ s DPH]]*Tabuľka9[[#This Row],[Predpokladaný odber počas 6 mesiacov]]</f>
        <v>#REF!</v>
      </c>
      <c r="L4135" s="1">
        <v>647934</v>
      </c>
      <c r="M4135" t="e">
        <f>_xlfn.XLOOKUP(Tabuľka9[[#This Row],[IČO]],#REF!,#REF!)</f>
        <v>#REF!</v>
      </c>
      <c r="N4135" t="e">
        <f>_xlfn.XLOOKUP(Tabuľka9[[#This Row],[IČO]],#REF!,#REF!)</f>
        <v>#REF!</v>
      </c>
    </row>
    <row r="4136" spans="1:14" hidden="1" x14ac:dyDescent="0.35">
      <c r="A4136" t="s">
        <v>10</v>
      </c>
      <c r="B4136" t="s">
        <v>69</v>
      </c>
      <c r="C4136" t="s">
        <v>13</v>
      </c>
      <c r="E4136" s="10">
        <f>IF(COUNTIF(cis_DPH!$B$2:$B$84,B4136)&gt;0,D4136*1.1,IF(COUNTIF(cis_DPH!$B$85:$B$171,B4136)&gt;0,D4136*1.2,"chyba"))</f>
        <v>0</v>
      </c>
      <c r="G4136" s="16" t="e">
        <f>_xlfn.XLOOKUP(Tabuľka9[[#This Row],[položka]],#REF!,#REF!)</f>
        <v>#REF!</v>
      </c>
      <c r="I4136" s="15">
        <f>Tabuľka9[[#This Row],[Aktuálna cena v RZ s DPH]]*Tabuľka9[[#This Row],[Priemerný odber za mesiac]]</f>
        <v>0</v>
      </c>
      <c r="K4136" s="17" t="e">
        <f>Tabuľka9[[#This Row],[Cena za MJ s DPH]]*Tabuľka9[[#This Row],[Predpokladaný odber počas 6 mesiacov]]</f>
        <v>#REF!</v>
      </c>
      <c r="L4136" s="1">
        <v>647934</v>
      </c>
      <c r="M4136" t="e">
        <f>_xlfn.XLOOKUP(Tabuľka9[[#This Row],[IČO]],#REF!,#REF!)</f>
        <v>#REF!</v>
      </c>
      <c r="N4136" t="e">
        <f>_xlfn.XLOOKUP(Tabuľka9[[#This Row],[IČO]],#REF!,#REF!)</f>
        <v>#REF!</v>
      </c>
    </row>
    <row r="4137" spans="1:14" hidden="1" x14ac:dyDescent="0.35">
      <c r="A4137" t="s">
        <v>10</v>
      </c>
      <c r="B4137" t="s">
        <v>70</v>
      </c>
      <c r="C4137" t="s">
        <v>13</v>
      </c>
      <c r="E4137" s="10">
        <f>IF(COUNTIF(cis_DPH!$B$2:$B$84,B4137)&gt;0,D4137*1.1,IF(COUNTIF(cis_DPH!$B$85:$B$171,B4137)&gt;0,D4137*1.2,"chyba"))</f>
        <v>0</v>
      </c>
      <c r="G4137" s="16" t="e">
        <f>_xlfn.XLOOKUP(Tabuľka9[[#This Row],[položka]],#REF!,#REF!)</f>
        <v>#REF!</v>
      </c>
      <c r="I4137" s="15">
        <f>Tabuľka9[[#This Row],[Aktuálna cena v RZ s DPH]]*Tabuľka9[[#This Row],[Priemerný odber za mesiac]]</f>
        <v>0</v>
      </c>
      <c r="K4137" s="17" t="e">
        <f>Tabuľka9[[#This Row],[Cena za MJ s DPH]]*Tabuľka9[[#This Row],[Predpokladaný odber počas 6 mesiacov]]</f>
        <v>#REF!</v>
      </c>
      <c r="L4137" s="1">
        <v>647934</v>
      </c>
      <c r="M4137" t="e">
        <f>_xlfn.XLOOKUP(Tabuľka9[[#This Row],[IČO]],#REF!,#REF!)</f>
        <v>#REF!</v>
      </c>
      <c r="N4137" t="e">
        <f>_xlfn.XLOOKUP(Tabuľka9[[#This Row],[IČO]],#REF!,#REF!)</f>
        <v>#REF!</v>
      </c>
    </row>
    <row r="4138" spans="1:14" hidden="1" x14ac:dyDescent="0.35">
      <c r="A4138" t="s">
        <v>10</v>
      </c>
      <c r="B4138" t="s">
        <v>71</v>
      </c>
      <c r="C4138" t="s">
        <v>13</v>
      </c>
      <c r="E4138" s="10">
        <f>IF(COUNTIF(cis_DPH!$B$2:$B$84,B4138)&gt;0,D4138*1.1,IF(COUNTIF(cis_DPH!$B$85:$B$171,B4138)&gt;0,D4138*1.2,"chyba"))</f>
        <v>0</v>
      </c>
      <c r="G4138" s="16" t="e">
        <f>_xlfn.XLOOKUP(Tabuľka9[[#This Row],[položka]],#REF!,#REF!)</f>
        <v>#REF!</v>
      </c>
      <c r="I4138" s="15">
        <f>Tabuľka9[[#This Row],[Aktuálna cena v RZ s DPH]]*Tabuľka9[[#This Row],[Priemerný odber za mesiac]]</f>
        <v>0</v>
      </c>
      <c r="K4138" s="17" t="e">
        <f>Tabuľka9[[#This Row],[Cena za MJ s DPH]]*Tabuľka9[[#This Row],[Predpokladaný odber počas 6 mesiacov]]</f>
        <v>#REF!</v>
      </c>
      <c r="L4138" s="1">
        <v>647934</v>
      </c>
      <c r="M4138" t="e">
        <f>_xlfn.XLOOKUP(Tabuľka9[[#This Row],[IČO]],#REF!,#REF!)</f>
        <v>#REF!</v>
      </c>
      <c r="N4138" t="e">
        <f>_xlfn.XLOOKUP(Tabuľka9[[#This Row],[IČO]],#REF!,#REF!)</f>
        <v>#REF!</v>
      </c>
    </row>
    <row r="4139" spans="1:14" hidden="1" x14ac:dyDescent="0.35">
      <c r="A4139" t="s">
        <v>10</v>
      </c>
      <c r="B4139" t="s">
        <v>72</v>
      </c>
      <c r="C4139" t="s">
        <v>13</v>
      </c>
      <c r="E4139" s="10">
        <f>IF(COUNTIF(cis_DPH!$B$2:$B$84,B4139)&gt;0,D4139*1.1,IF(COUNTIF(cis_DPH!$B$85:$B$171,B4139)&gt;0,D4139*1.2,"chyba"))</f>
        <v>0</v>
      </c>
      <c r="G4139" s="16" t="e">
        <f>_xlfn.XLOOKUP(Tabuľka9[[#This Row],[položka]],#REF!,#REF!)</f>
        <v>#REF!</v>
      </c>
      <c r="I4139" s="15">
        <f>Tabuľka9[[#This Row],[Aktuálna cena v RZ s DPH]]*Tabuľka9[[#This Row],[Priemerný odber za mesiac]]</f>
        <v>0</v>
      </c>
      <c r="K4139" s="17" t="e">
        <f>Tabuľka9[[#This Row],[Cena za MJ s DPH]]*Tabuľka9[[#This Row],[Predpokladaný odber počas 6 mesiacov]]</f>
        <v>#REF!</v>
      </c>
      <c r="L4139" s="1">
        <v>647934</v>
      </c>
      <c r="M4139" t="e">
        <f>_xlfn.XLOOKUP(Tabuľka9[[#This Row],[IČO]],#REF!,#REF!)</f>
        <v>#REF!</v>
      </c>
      <c r="N4139" t="e">
        <f>_xlfn.XLOOKUP(Tabuľka9[[#This Row],[IČO]],#REF!,#REF!)</f>
        <v>#REF!</v>
      </c>
    </row>
    <row r="4140" spans="1:14" hidden="1" x14ac:dyDescent="0.35">
      <c r="A4140" t="s">
        <v>10</v>
      </c>
      <c r="B4140" t="s">
        <v>73</v>
      </c>
      <c r="C4140" t="s">
        <v>13</v>
      </c>
      <c r="D4140" s="9">
        <v>0.74</v>
      </c>
      <c r="E4140" s="10">
        <f>IF(COUNTIF(cis_DPH!$B$2:$B$84,B4140)&gt;0,D4140*1.1,IF(COUNTIF(cis_DPH!$B$85:$B$171,B4140)&gt;0,D4140*1.2,"chyba"))</f>
        <v>0.88800000000000001</v>
      </c>
      <c r="G4140" s="16" t="e">
        <f>_xlfn.XLOOKUP(Tabuľka9[[#This Row],[položka]],#REF!,#REF!)</f>
        <v>#REF!</v>
      </c>
      <c r="H4140">
        <v>24</v>
      </c>
      <c r="I4140" s="15">
        <f>Tabuľka9[[#This Row],[Aktuálna cena v RZ s DPH]]*Tabuľka9[[#This Row],[Priemerný odber za mesiac]]</f>
        <v>21.312000000000001</v>
      </c>
      <c r="J4140">
        <v>145</v>
      </c>
      <c r="K4140" s="17" t="e">
        <f>Tabuľka9[[#This Row],[Cena za MJ s DPH]]*Tabuľka9[[#This Row],[Predpokladaný odber počas 6 mesiacov]]</f>
        <v>#REF!</v>
      </c>
      <c r="L4140" s="1">
        <v>647934</v>
      </c>
      <c r="M4140" t="e">
        <f>_xlfn.XLOOKUP(Tabuľka9[[#This Row],[IČO]],#REF!,#REF!)</f>
        <v>#REF!</v>
      </c>
      <c r="N4140" t="e">
        <f>_xlfn.XLOOKUP(Tabuľka9[[#This Row],[IČO]],#REF!,#REF!)</f>
        <v>#REF!</v>
      </c>
    </row>
    <row r="4141" spans="1:14" hidden="1" x14ac:dyDescent="0.35">
      <c r="A4141" t="s">
        <v>10</v>
      </c>
      <c r="B4141" t="s">
        <v>74</v>
      </c>
      <c r="C4141" t="s">
        <v>13</v>
      </c>
      <c r="E4141" s="10">
        <f>IF(COUNTIF(cis_DPH!$B$2:$B$84,B4141)&gt;0,D4141*1.1,IF(COUNTIF(cis_DPH!$B$85:$B$171,B4141)&gt;0,D4141*1.2,"chyba"))</f>
        <v>0</v>
      </c>
      <c r="G4141" s="16" t="e">
        <f>_xlfn.XLOOKUP(Tabuľka9[[#This Row],[položka]],#REF!,#REF!)</f>
        <v>#REF!</v>
      </c>
      <c r="H4141">
        <v>334</v>
      </c>
      <c r="I4141" s="15">
        <f>Tabuľka9[[#This Row],[Aktuálna cena v RZ s DPH]]*Tabuľka9[[#This Row],[Priemerný odber za mesiac]]</f>
        <v>0</v>
      </c>
      <c r="J4141">
        <v>2000</v>
      </c>
      <c r="K4141" s="17" t="e">
        <f>Tabuľka9[[#This Row],[Cena za MJ s DPH]]*Tabuľka9[[#This Row],[Predpokladaný odber počas 6 mesiacov]]</f>
        <v>#REF!</v>
      </c>
      <c r="L4141" s="1">
        <v>647934</v>
      </c>
      <c r="M4141" t="e">
        <f>_xlfn.XLOOKUP(Tabuľka9[[#This Row],[IČO]],#REF!,#REF!)</f>
        <v>#REF!</v>
      </c>
      <c r="N4141" t="e">
        <f>_xlfn.XLOOKUP(Tabuľka9[[#This Row],[IČO]],#REF!,#REF!)</f>
        <v>#REF!</v>
      </c>
    </row>
    <row r="4142" spans="1:14" hidden="1" x14ac:dyDescent="0.35">
      <c r="A4142" t="s">
        <v>10</v>
      </c>
      <c r="B4142" t="s">
        <v>75</v>
      </c>
      <c r="C4142" t="s">
        <v>13</v>
      </c>
      <c r="D4142" s="9">
        <v>0.45</v>
      </c>
      <c r="E4142" s="10">
        <f>IF(COUNTIF(cis_DPH!$B$2:$B$84,B4142)&gt;0,D4142*1.1,IF(COUNTIF(cis_DPH!$B$85:$B$171,B4142)&gt;0,D4142*1.2,"chyba"))</f>
        <v>0.49500000000000005</v>
      </c>
      <c r="G4142" s="16" t="e">
        <f>_xlfn.XLOOKUP(Tabuľka9[[#This Row],[položka]],#REF!,#REF!)</f>
        <v>#REF!</v>
      </c>
      <c r="H4142">
        <v>1280</v>
      </c>
      <c r="I4142" s="15">
        <f>Tabuľka9[[#This Row],[Aktuálna cena v RZ s DPH]]*Tabuľka9[[#This Row],[Priemerný odber za mesiac]]</f>
        <v>633.6</v>
      </c>
      <c r="J4142">
        <v>7677</v>
      </c>
      <c r="K4142" s="17" t="e">
        <f>Tabuľka9[[#This Row],[Cena za MJ s DPH]]*Tabuľka9[[#This Row],[Predpokladaný odber počas 6 mesiacov]]</f>
        <v>#REF!</v>
      </c>
      <c r="L4142" s="1">
        <v>647934</v>
      </c>
      <c r="M4142" t="e">
        <f>_xlfn.XLOOKUP(Tabuľka9[[#This Row],[IČO]],#REF!,#REF!)</f>
        <v>#REF!</v>
      </c>
      <c r="N4142" t="e">
        <f>_xlfn.XLOOKUP(Tabuľka9[[#This Row],[IČO]],#REF!,#REF!)</f>
        <v>#REF!</v>
      </c>
    </row>
    <row r="4143" spans="1:14" hidden="1" x14ac:dyDescent="0.35">
      <c r="A4143" t="s">
        <v>10</v>
      </c>
      <c r="B4143" t="s">
        <v>76</v>
      </c>
      <c r="C4143" t="s">
        <v>13</v>
      </c>
      <c r="E4143" s="10">
        <f>IF(COUNTIF(cis_DPH!$B$2:$B$84,B4143)&gt;0,D4143*1.1,IF(COUNTIF(cis_DPH!$B$85:$B$171,B4143)&gt;0,D4143*1.2,"chyba"))</f>
        <v>0</v>
      </c>
      <c r="G4143" s="16" t="e">
        <f>_xlfn.XLOOKUP(Tabuľka9[[#This Row],[položka]],#REF!,#REF!)</f>
        <v>#REF!</v>
      </c>
      <c r="I4143" s="15">
        <f>Tabuľka9[[#This Row],[Aktuálna cena v RZ s DPH]]*Tabuľka9[[#This Row],[Priemerný odber za mesiac]]</f>
        <v>0</v>
      </c>
      <c r="K4143" s="17" t="e">
        <f>Tabuľka9[[#This Row],[Cena za MJ s DPH]]*Tabuľka9[[#This Row],[Predpokladaný odber počas 6 mesiacov]]</f>
        <v>#REF!</v>
      </c>
      <c r="L4143" s="1">
        <v>647934</v>
      </c>
      <c r="M4143" t="e">
        <f>_xlfn.XLOOKUP(Tabuľka9[[#This Row],[IČO]],#REF!,#REF!)</f>
        <v>#REF!</v>
      </c>
      <c r="N4143" t="e">
        <f>_xlfn.XLOOKUP(Tabuľka9[[#This Row],[IČO]],#REF!,#REF!)</f>
        <v>#REF!</v>
      </c>
    </row>
    <row r="4144" spans="1:14" hidden="1" x14ac:dyDescent="0.35">
      <c r="A4144" t="s">
        <v>10</v>
      </c>
      <c r="B4144" t="s">
        <v>77</v>
      </c>
      <c r="C4144" t="s">
        <v>13</v>
      </c>
      <c r="E4144" s="10">
        <f>IF(COUNTIF(cis_DPH!$B$2:$B$84,B4144)&gt;0,D4144*1.1,IF(COUNTIF(cis_DPH!$B$85:$B$171,B4144)&gt;0,D4144*1.2,"chyba"))</f>
        <v>0</v>
      </c>
      <c r="G4144" s="16" t="e">
        <f>_xlfn.XLOOKUP(Tabuľka9[[#This Row],[položka]],#REF!,#REF!)</f>
        <v>#REF!</v>
      </c>
      <c r="I4144" s="15">
        <f>Tabuľka9[[#This Row],[Aktuálna cena v RZ s DPH]]*Tabuľka9[[#This Row],[Priemerný odber za mesiac]]</f>
        <v>0</v>
      </c>
      <c r="K4144" s="17" t="e">
        <f>Tabuľka9[[#This Row],[Cena za MJ s DPH]]*Tabuľka9[[#This Row],[Predpokladaný odber počas 6 mesiacov]]</f>
        <v>#REF!</v>
      </c>
      <c r="L4144" s="1">
        <v>647934</v>
      </c>
      <c r="M4144" t="e">
        <f>_xlfn.XLOOKUP(Tabuľka9[[#This Row],[IČO]],#REF!,#REF!)</f>
        <v>#REF!</v>
      </c>
      <c r="N4144" t="e">
        <f>_xlfn.XLOOKUP(Tabuľka9[[#This Row],[IČO]],#REF!,#REF!)</f>
        <v>#REF!</v>
      </c>
    </row>
    <row r="4145" spans="1:14" hidden="1" x14ac:dyDescent="0.35">
      <c r="A4145" t="s">
        <v>10</v>
      </c>
      <c r="B4145" t="s">
        <v>78</v>
      </c>
      <c r="C4145" t="s">
        <v>13</v>
      </c>
      <c r="E4145" s="10">
        <f>IF(COUNTIF(cis_DPH!$B$2:$B$84,B4145)&gt;0,D4145*1.1,IF(COUNTIF(cis_DPH!$B$85:$B$171,B4145)&gt;0,D4145*1.2,"chyba"))</f>
        <v>0</v>
      </c>
      <c r="G4145" s="16" t="e">
        <f>_xlfn.XLOOKUP(Tabuľka9[[#This Row],[položka]],#REF!,#REF!)</f>
        <v>#REF!</v>
      </c>
      <c r="I4145" s="15">
        <f>Tabuľka9[[#This Row],[Aktuálna cena v RZ s DPH]]*Tabuľka9[[#This Row],[Priemerný odber za mesiac]]</f>
        <v>0</v>
      </c>
      <c r="K4145" s="17" t="e">
        <f>Tabuľka9[[#This Row],[Cena za MJ s DPH]]*Tabuľka9[[#This Row],[Predpokladaný odber počas 6 mesiacov]]</f>
        <v>#REF!</v>
      </c>
      <c r="L4145" s="1">
        <v>647934</v>
      </c>
      <c r="M4145" t="e">
        <f>_xlfn.XLOOKUP(Tabuľka9[[#This Row],[IČO]],#REF!,#REF!)</f>
        <v>#REF!</v>
      </c>
      <c r="N4145" t="e">
        <f>_xlfn.XLOOKUP(Tabuľka9[[#This Row],[IČO]],#REF!,#REF!)</f>
        <v>#REF!</v>
      </c>
    </row>
    <row r="4146" spans="1:14" hidden="1" x14ac:dyDescent="0.35">
      <c r="A4146" t="s">
        <v>10</v>
      </c>
      <c r="B4146" t="s">
        <v>79</v>
      </c>
      <c r="C4146" t="s">
        <v>13</v>
      </c>
      <c r="E4146" s="10">
        <f>IF(COUNTIF(cis_DPH!$B$2:$B$84,B4146)&gt;0,D4146*1.1,IF(COUNTIF(cis_DPH!$B$85:$B$171,B4146)&gt;0,D4146*1.2,"chyba"))</f>
        <v>0</v>
      </c>
      <c r="G4146" s="16" t="e">
        <f>_xlfn.XLOOKUP(Tabuľka9[[#This Row],[položka]],#REF!,#REF!)</f>
        <v>#REF!</v>
      </c>
      <c r="I4146" s="15">
        <f>Tabuľka9[[#This Row],[Aktuálna cena v RZ s DPH]]*Tabuľka9[[#This Row],[Priemerný odber za mesiac]]</f>
        <v>0</v>
      </c>
      <c r="K4146" s="17" t="e">
        <f>Tabuľka9[[#This Row],[Cena za MJ s DPH]]*Tabuľka9[[#This Row],[Predpokladaný odber počas 6 mesiacov]]</f>
        <v>#REF!</v>
      </c>
      <c r="L4146" s="1">
        <v>647934</v>
      </c>
      <c r="M4146" t="e">
        <f>_xlfn.XLOOKUP(Tabuľka9[[#This Row],[IČO]],#REF!,#REF!)</f>
        <v>#REF!</v>
      </c>
      <c r="N4146" t="e">
        <f>_xlfn.XLOOKUP(Tabuľka9[[#This Row],[IČO]],#REF!,#REF!)</f>
        <v>#REF!</v>
      </c>
    </row>
    <row r="4147" spans="1:14" hidden="1" x14ac:dyDescent="0.35">
      <c r="A4147" t="s">
        <v>10</v>
      </c>
      <c r="B4147" t="s">
        <v>80</v>
      </c>
      <c r="C4147" t="s">
        <v>13</v>
      </c>
      <c r="E4147" s="10">
        <f>IF(COUNTIF(cis_DPH!$B$2:$B$84,B4147)&gt;0,D4147*1.1,IF(COUNTIF(cis_DPH!$B$85:$B$171,B4147)&gt;0,D4147*1.2,"chyba"))</f>
        <v>0</v>
      </c>
      <c r="G4147" s="16" t="e">
        <f>_xlfn.XLOOKUP(Tabuľka9[[#This Row],[položka]],#REF!,#REF!)</f>
        <v>#REF!</v>
      </c>
      <c r="I4147" s="15">
        <f>Tabuľka9[[#This Row],[Aktuálna cena v RZ s DPH]]*Tabuľka9[[#This Row],[Priemerný odber za mesiac]]</f>
        <v>0</v>
      </c>
      <c r="K4147" s="17" t="e">
        <f>Tabuľka9[[#This Row],[Cena za MJ s DPH]]*Tabuľka9[[#This Row],[Predpokladaný odber počas 6 mesiacov]]</f>
        <v>#REF!</v>
      </c>
      <c r="L4147" s="1">
        <v>647934</v>
      </c>
      <c r="M4147" t="e">
        <f>_xlfn.XLOOKUP(Tabuľka9[[#This Row],[IČO]],#REF!,#REF!)</f>
        <v>#REF!</v>
      </c>
      <c r="N4147" t="e">
        <f>_xlfn.XLOOKUP(Tabuľka9[[#This Row],[IČO]],#REF!,#REF!)</f>
        <v>#REF!</v>
      </c>
    </row>
    <row r="4148" spans="1:14" hidden="1" x14ac:dyDescent="0.35">
      <c r="A4148" t="s">
        <v>81</v>
      </c>
      <c r="B4148" t="s">
        <v>82</v>
      </c>
      <c r="C4148" t="s">
        <v>19</v>
      </c>
      <c r="E4148" s="10">
        <f>IF(COUNTIF(cis_DPH!$B$2:$B$84,B4148)&gt;0,D4148*1.1,IF(COUNTIF(cis_DPH!$B$85:$B$171,B4148)&gt;0,D4148*1.2,"chyba"))</f>
        <v>0</v>
      </c>
      <c r="G4148" s="16" t="e">
        <f>_xlfn.XLOOKUP(Tabuľka9[[#This Row],[položka]],#REF!,#REF!)</f>
        <v>#REF!</v>
      </c>
      <c r="I4148" s="15">
        <f>Tabuľka9[[#This Row],[Aktuálna cena v RZ s DPH]]*Tabuľka9[[#This Row],[Priemerný odber za mesiac]]</f>
        <v>0</v>
      </c>
      <c r="K4148" s="17" t="e">
        <f>Tabuľka9[[#This Row],[Cena za MJ s DPH]]*Tabuľka9[[#This Row],[Predpokladaný odber počas 6 mesiacov]]</f>
        <v>#REF!</v>
      </c>
      <c r="L4148" s="1">
        <v>647934</v>
      </c>
      <c r="M4148" t="e">
        <f>_xlfn.XLOOKUP(Tabuľka9[[#This Row],[IČO]],#REF!,#REF!)</f>
        <v>#REF!</v>
      </c>
      <c r="N4148" t="e">
        <f>_xlfn.XLOOKUP(Tabuľka9[[#This Row],[IČO]],#REF!,#REF!)</f>
        <v>#REF!</v>
      </c>
    </row>
    <row r="4149" spans="1:14" hidden="1" x14ac:dyDescent="0.35">
      <c r="A4149" t="s">
        <v>81</v>
      </c>
      <c r="B4149" t="s">
        <v>83</v>
      </c>
      <c r="C4149" t="s">
        <v>19</v>
      </c>
      <c r="E4149" s="10">
        <f>IF(COUNTIF(cis_DPH!$B$2:$B$84,B4149)&gt;0,D4149*1.1,IF(COUNTIF(cis_DPH!$B$85:$B$171,B4149)&gt;0,D4149*1.2,"chyba"))</f>
        <v>0</v>
      </c>
      <c r="G4149" s="16" t="e">
        <f>_xlfn.XLOOKUP(Tabuľka9[[#This Row],[položka]],#REF!,#REF!)</f>
        <v>#REF!</v>
      </c>
      <c r="I4149" s="15">
        <f>Tabuľka9[[#This Row],[Aktuálna cena v RZ s DPH]]*Tabuľka9[[#This Row],[Priemerný odber za mesiac]]</f>
        <v>0</v>
      </c>
      <c r="K4149" s="17" t="e">
        <f>Tabuľka9[[#This Row],[Cena za MJ s DPH]]*Tabuľka9[[#This Row],[Predpokladaný odber počas 6 mesiacov]]</f>
        <v>#REF!</v>
      </c>
      <c r="L4149" s="1">
        <v>647934</v>
      </c>
      <c r="M4149" t="e">
        <f>_xlfn.XLOOKUP(Tabuľka9[[#This Row],[IČO]],#REF!,#REF!)</f>
        <v>#REF!</v>
      </c>
      <c r="N4149" t="e">
        <f>_xlfn.XLOOKUP(Tabuľka9[[#This Row],[IČO]],#REF!,#REF!)</f>
        <v>#REF!</v>
      </c>
    </row>
    <row r="4150" spans="1:14" hidden="1" x14ac:dyDescent="0.35">
      <c r="A4150" t="s">
        <v>84</v>
      </c>
      <c r="B4150" t="s">
        <v>85</v>
      </c>
      <c r="C4150" t="s">
        <v>13</v>
      </c>
      <c r="E4150" s="10">
        <f>IF(COUNTIF(cis_DPH!$B$2:$B$84,B4150)&gt;0,D4150*1.1,IF(COUNTIF(cis_DPH!$B$85:$B$171,B4150)&gt;0,D4150*1.2,"chyba"))</f>
        <v>0</v>
      </c>
      <c r="G4150" s="16" t="e">
        <f>_xlfn.XLOOKUP(Tabuľka9[[#This Row],[položka]],#REF!,#REF!)</f>
        <v>#REF!</v>
      </c>
      <c r="I4150" s="15">
        <f>Tabuľka9[[#This Row],[Aktuálna cena v RZ s DPH]]*Tabuľka9[[#This Row],[Priemerný odber za mesiac]]</f>
        <v>0</v>
      </c>
      <c r="K4150" s="17" t="e">
        <f>Tabuľka9[[#This Row],[Cena za MJ s DPH]]*Tabuľka9[[#This Row],[Predpokladaný odber počas 6 mesiacov]]</f>
        <v>#REF!</v>
      </c>
      <c r="L4150" s="1">
        <v>647934</v>
      </c>
      <c r="M4150" t="e">
        <f>_xlfn.XLOOKUP(Tabuľka9[[#This Row],[IČO]],#REF!,#REF!)</f>
        <v>#REF!</v>
      </c>
      <c r="N4150" t="e">
        <f>_xlfn.XLOOKUP(Tabuľka9[[#This Row],[IČO]],#REF!,#REF!)</f>
        <v>#REF!</v>
      </c>
    </row>
    <row r="4151" spans="1:14" hidden="1" x14ac:dyDescent="0.35">
      <c r="A4151" t="s">
        <v>84</v>
      </c>
      <c r="B4151" t="s">
        <v>86</v>
      </c>
      <c r="C4151" t="s">
        <v>13</v>
      </c>
      <c r="E4151" s="10">
        <f>IF(COUNTIF(cis_DPH!$B$2:$B$84,B4151)&gt;0,D4151*1.1,IF(COUNTIF(cis_DPH!$B$85:$B$171,B4151)&gt;0,D4151*1.2,"chyba"))</f>
        <v>0</v>
      </c>
      <c r="G4151" s="16" t="e">
        <f>_xlfn.XLOOKUP(Tabuľka9[[#This Row],[položka]],#REF!,#REF!)</f>
        <v>#REF!</v>
      </c>
      <c r="I4151" s="15">
        <f>Tabuľka9[[#This Row],[Aktuálna cena v RZ s DPH]]*Tabuľka9[[#This Row],[Priemerný odber za mesiac]]</f>
        <v>0</v>
      </c>
      <c r="K4151" s="17" t="e">
        <f>Tabuľka9[[#This Row],[Cena za MJ s DPH]]*Tabuľka9[[#This Row],[Predpokladaný odber počas 6 mesiacov]]</f>
        <v>#REF!</v>
      </c>
      <c r="L4151" s="1">
        <v>647934</v>
      </c>
      <c r="M4151" t="e">
        <f>_xlfn.XLOOKUP(Tabuľka9[[#This Row],[IČO]],#REF!,#REF!)</f>
        <v>#REF!</v>
      </c>
      <c r="N4151" t="e">
        <f>_xlfn.XLOOKUP(Tabuľka9[[#This Row],[IČO]],#REF!,#REF!)</f>
        <v>#REF!</v>
      </c>
    </row>
    <row r="4152" spans="1:14" hidden="1" x14ac:dyDescent="0.35">
      <c r="A4152" t="s">
        <v>84</v>
      </c>
      <c r="B4152" t="s">
        <v>87</v>
      </c>
      <c r="C4152" t="s">
        <v>13</v>
      </c>
      <c r="E4152" s="10">
        <f>IF(COUNTIF(cis_DPH!$B$2:$B$84,B4152)&gt;0,D4152*1.1,IF(COUNTIF(cis_DPH!$B$85:$B$171,B4152)&gt;0,D4152*1.2,"chyba"))</f>
        <v>0</v>
      </c>
      <c r="G4152" s="16" t="e">
        <f>_xlfn.XLOOKUP(Tabuľka9[[#This Row],[položka]],#REF!,#REF!)</f>
        <v>#REF!</v>
      </c>
      <c r="I4152" s="15">
        <f>Tabuľka9[[#This Row],[Aktuálna cena v RZ s DPH]]*Tabuľka9[[#This Row],[Priemerný odber za mesiac]]</f>
        <v>0</v>
      </c>
      <c r="K4152" s="17" t="e">
        <f>Tabuľka9[[#This Row],[Cena za MJ s DPH]]*Tabuľka9[[#This Row],[Predpokladaný odber počas 6 mesiacov]]</f>
        <v>#REF!</v>
      </c>
      <c r="L4152" s="1">
        <v>647934</v>
      </c>
      <c r="M4152" t="e">
        <f>_xlfn.XLOOKUP(Tabuľka9[[#This Row],[IČO]],#REF!,#REF!)</f>
        <v>#REF!</v>
      </c>
      <c r="N4152" t="e">
        <f>_xlfn.XLOOKUP(Tabuľka9[[#This Row],[IČO]],#REF!,#REF!)</f>
        <v>#REF!</v>
      </c>
    </row>
    <row r="4153" spans="1:14" hidden="1" x14ac:dyDescent="0.35">
      <c r="A4153" t="s">
        <v>84</v>
      </c>
      <c r="B4153" t="s">
        <v>88</v>
      </c>
      <c r="C4153" t="s">
        <v>13</v>
      </c>
      <c r="E4153" s="10">
        <f>IF(COUNTIF(cis_DPH!$B$2:$B$84,B4153)&gt;0,D4153*1.1,IF(COUNTIF(cis_DPH!$B$85:$B$171,B4153)&gt;0,D4153*1.2,"chyba"))</f>
        <v>0</v>
      </c>
      <c r="G4153" s="16" t="e">
        <f>_xlfn.XLOOKUP(Tabuľka9[[#This Row],[položka]],#REF!,#REF!)</f>
        <v>#REF!</v>
      </c>
      <c r="I4153" s="15">
        <f>Tabuľka9[[#This Row],[Aktuálna cena v RZ s DPH]]*Tabuľka9[[#This Row],[Priemerný odber za mesiac]]</f>
        <v>0</v>
      </c>
      <c r="K4153" s="17" t="e">
        <f>Tabuľka9[[#This Row],[Cena za MJ s DPH]]*Tabuľka9[[#This Row],[Predpokladaný odber počas 6 mesiacov]]</f>
        <v>#REF!</v>
      </c>
      <c r="L4153" s="1">
        <v>647934</v>
      </c>
      <c r="M4153" t="e">
        <f>_xlfn.XLOOKUP(Tabuľka9[[#This Row],[IČO]],#REF!,#REF!)</f>
        <v>#REF!</v>
      </c>
      <c r="N4153" t="e">
        <f>_xlfn.XLOOKUP(Tabuľka9[[#This Row],[IČO]],#REF!,#REF!)</f>
        <v>#REF!</v>
      </c>
    </row>
    <row r="4154" spans="1:14" hidden="1" x14ac:dyDescent="0.35">
      <c r="A4154" t="s">
        <v>84</v>
      </c>
      <c r="B4154" t="s">
        <v>89</v>
      </c>
      <c r="C4154" t="s">
        <v>13</v>
      </c>
      <c r="E4154" s="10">
        <f>IF(COUNTIF(cis_DPH!$B$2:$B$84,B4154)&gt;0,D4154*1.1,IF(COUNTIF(cis_DPH!$B$85:$B$171,B4154)&gt;0,D4154*1.2,"chyba"))</f>
        <v>0</v>
      </c>
      <c r="G4154" s="16" t="e">
        <f>_xlfn.XLOOKUP(Tabuľka9[[#This Row],[položka]],#REF!,#REF!)</f>
        <v>#REF!</v>
      </c>
      <c r="I4154" s="15">
        <f>Tabuľka9[[#This Row],[Aktuálna cena v RZ s DPH]]*Tabuľka9[[#This Row],[Priemerný odber za mesiac]]</f>
        <v>0</v>
      </c>
      <c r="K4154" s="17" t="e">
        <f>Tabuľka9[[#This Row],[Cena za MJ s DPH]]*Tabuľka9[[#This Row],[Predpokladaný odber počas 6 mesiacov]]</f>
        <v>#REF!</v>
      </c>
      <c r="L4154" s="1">
        <v>647934</v>
      </c>
      <c r="M4154" t="e">
        <f>_xlfn.XLOOKUP(Tabuľka9[[#This Row],[IČO]],#REF!,#REF!)</f>
        <v>#REF!</v>
      </c>
      <c r="N4154" t="e">
        <f>_xlfn.XLOOKUP(Tabuľka9[[#This Row],[IČO]],#REF!,#REF!)</f>
        <v>#REF!</v>
      </c>
    </row>
    <row r="4155" spans="1:14" hidden="1" x14ac:dyDescent="0.35">
      <c r="A4155" t="s">
        <v>84</v>
      </c>
      <c r="B4155" t="s">
        <v>90</v>
      </c>
      <c r="C4155" t="s">
        <v>13</v>
      </c>
      <c r="E4155" s="10">
        <f>IF(COUNTIF(cis_DPH!$B$2:$B$84,B4155)&gt;0,D4155*1.1,IF(COUNTIF(cis_DPH!$B$85:$B$171,B4155)&gt;0,D4155*1.2,"chyba"))</f>
        <v>0</v>
      </c>
      <c r="G4155" s="16" t="e">
        <f>_xlfn.XLOOKUP(Tabuľka9[[#This Row],[položka]],#REF!,#REF!)</f>
        <v>#REF!</v>
      </c>
      <c r="I4155" s="15">
        <f>Tabuľka9[[#This Row],[Aktuálna cena v RZ s DPH]]*Tabuľka9[[#This Row],[Priemerný odber za mesiac]]</f>
        <v>0</v>
      </c>
      <c r="K4155" s="17" t="e">
        <f>Tabuľka9[[#This Row],[Cena za MJ s DPH]]*Tabuľka9[[#This Row],[Predpokladaný odber počas 6 mesiacov]]</f>
        <v>#REF!</v>
      </c>
      <c r="L4155" s="1">
        <v>647934</v>
      </c>
      <c r="M4155" t="e">
        <f>_xlfn.XLOOKUP(Tabuľka9[[#This Row],[IČO]],#REF!,#REF!)</f>
        <v>#REF!</v>
      </c>
      <c r="N4155" t="e">
        <f>_xlfn.XLOOKUP(Tabuľka9[[#This Row],[IČO]],#REF!,#REF!)</f>
        <v>#REF!</v>
      </c>
    </row>
    <row r="4156" spans="1:14" hidden="1" x14ac:dyDescent="0.35">
      <c r="A4156" t="s">
        <v>84</v>
      </c>
      <c r="B4156" t="s">
        <v>91</v>
      </c>
      <c r="C4156" t="s">
        <v>13</v>
      </c>
      <c r="E4156" s="10">
        <f>IF(COUNTIF(cis_DPH!$B$2:$B$84,B4156)&gt;0,D4156*1.1,IF(COUNTIF(cis_DPH!$B$85:$B$171,B4156)&gt;0,D4156*1.2,"chyba"))</f>
        <v>0</v>
      </c>
      <c r="G4156" s="16" t="e">
        <f>_xlfn.XLOOKUP(Tabuľka9[[#This Row],[položka]],#REF!,#REF!)</f>
        <v>#REF!</v>
      </c>
      <c r="I4156" s="15">
        <f>Tabuľka9[[#This Row],[Aktuálna cena v RZ s DPH]]*Tabuľka9[[#This Row],[Priemerný odber za mesiac]]</f>
        <v>0</v>
      </c>
      <c r="K4156" s="17" t="e">
        <f>Tabuľka9[[#This Row],[Cena za MJ s DPH]]*Tabuľka9[[#This Row],[Predpokladaný odber počas 6 mesiacov]]</f>
        <v>#REF!</v>
      </c>
      <c r="L4156" s="1">
        <v>647934</v>
      </c>
      <c r="M4156" t="e">
        <f>_xlfn.XLOOKUP(Tabuľka9[[#This Row],[IČO]],#REF!,#REF!)</f>
        <v>#REF!</v>
      </c>
      <c r="N4156" t="e">
        <f>_xlfn.XLOOKUP(Tabuľka9[[#This Row],[IČO]],#REF!,#REF!)</f>
        <v>#REF!</v>
      </c>
    </row>
    <row r="4157" spans="1:14" hidden="1" x14ac:dyDescent="0.35">
      <c r="A4157" t="s">
        <v>84</v>
      </c>
      <c r="B4157" t="s">
        <v>92</v>
      </c>
      <c r="C4157" t="s">
        <v>13</v>
      </c>
      <c r="E4157" s="10">
        <f>IF(COUNTIF(cis_DPH!$B$2:$B$84,B4157)&gt;0,D4157*1.1,IF(COUNTIF(cis_DPH!$B$85:$B$171,B4157)&gt;0,D4157*1.2,"chyba"))</f>
        <v>0</v>
      </c>
      <c r="G4157" s="16" t="e">
        <f>_xlfn.XLOOKUP(Tabuľka9[[#This Row],[položka]],#REF!,#REF!)</f>
        <v>#REF!</v>
      </c>
      <c r="I4157" s="15">
        <f>Tabuľka9[[#This Row],[Aktuálna cena v RZ s DPH]]*Tabuľka9[[#This Row],[Priemerný odber za mesiac]]</f>
        <v>0</v>
      </c>
      <c r="K4157" s="17" t="e">
        <f>Tabuľka9[[#This Row],[Cena za MJ s DPH]]*Tabuľka9[[#This Row],[Predpokladaný odber počas 6 mesiacov]]</f>
        <v>#REF!</v>
      </c>
      <c r="L4157" s="1">
        <v>647934</v>
      </c>
      <c r="M4157" t="e">
        <f>_xlfn.XLOOKUP(Tabuľka9[[#This Row],[IČO]],#REF!,#REF!)</f>
        <v>#REF!</v>
      </c>
      <c r="N4157" t="e">
        <f>_xlfn.XLOOKUP(Tabuľka9[[#This Row],[IČO]],#REF!,#REF!)</f>
        <v>#REF!</v>
      </c>
    </row>
    <row r="4158" spans="1:14" hidden="1" x14ac:dyDescent="0.35">
      <c r="A4158" t="s">
        <v>93</v>
      </c>
      <c r="B4158" t="s">
        <v>94</v>
      </c>
      <c r="C4158" t="s">
        <v>13</v>
      </c>
      <c r="E4158" s="10">
        <f>IF(COUNTIF(cis_DPH!$B$2:$B$84,B4158)&gt;0,D4158*1.1,IF(COUNTIF(cis_DPH!$B$85:$B$171,B4158)&gt;0,D4158*1.2,"chyba"))</f>
        <v>0</v>
      </c>
      <c r="G4158" s="16" t="e">
        <f>_xlfn.XLOOKUP(Tabuľka9[[#This Row],[položka]],#REF!,#REF!)</f>
        <v>#REF!</v>
      </c>
      <c r="I4158" s="15">
        <f>Tabuľka9[[#This Row],[Aktuálna cena v RZ s DPH]]*Tabuľka9[[#This Row],[Priemerný odber za mesiac]]</f>
        <v>0</v>
      </c>
      <c r="K4158" s="17" t="e">
        <f>Tabuľka9[[#This Row],[Cena za MJ s DPH]]*Tabuľka9[[#This Row],[Predpokladaný odber počas 6 mesiacov]]</f>
        <v>#REF!</v>
      </c>
      <c r="L4158" s="1">
        <v>647934</v>
      </c>
      <c r="M4158" t="e">
        <f>_xlfn.XLOOKUP(Tabuľka9[[#This Row],[IČO]],#REF!,#REF!)</f>
        <v>#REF!</v>
      </c>
      <c r="N4158" t="e">
        <f>_xlfn.XLOOKUP(Tabuľka9[[#This Row],[IČO]],#REF!,#REF!)</f>
        <v>#REF!</v>
      </c>
    </row>
    <row r="4159" spans="1:14" hidden="1" x14ac:dyDescent="0.35">
      <c r="A4159" t="s">
        <v>95</v>
      </c>
      <c r="B4159" t="s">
        <v>96</v>
      </c>
      <c r="C4159" t="s">
        <v>13</v>
      </c>
      <c r="E4159" s="10">
        <f>IF(COUNTIF(cis_DPH!$B$2:$B$84,B4159)&gt;0,D4159*1.1,IF(COUNTIF(cis_DPH!$B$85:$B$171,B4159)&gt;0,D4159*1.2,"chyba"))</f>
        <v>0</v>
      </c>
      <c r="G4159" s="16" t="e">
        <f>_xlfn.XLOOKUP(Tabuľka9[[#This Row],[položka]],#REF!,#REF!)</f>
        <v>#REF!</v>
      </c>
      <c r="I4159" s="15">
        <f>Tabuľka9[[#This Row],[Aktuálna cena v RZ s DPH]]*Tabuľka9[[#This Row],[Priemerný odber za mesiac]]</f>
        <v>0</v>
      </c>
      <c r="K4159" s="17" t="e">
        <f>Tabuľka9[[#This Row],[Cena za MJ s DPH]]*Tabuľka9[[#This Row],[Predpokladaný odber počas 6 mesiacov]]</f>
        <v>#REF!</v>
      </c>
      <c r="L4159" s="1">
        <v>647934</v>
      </c>
      <c r="M4159" t="e">
        <f>_xlfn.XLOOKUP(Tabuľka9[[#This Row],[IČO]],#REF!,#REF!)</f>
        <v>#REF!</v>
      </c>
      <c r="N4159" t="e">
        <f>_xlfn.XLOOKUP(Tabuľka9[[#This Row],[IČO]],#REF!,#REF!)</f>
        <v>#REF!</v>
      </c>
    </row>
    <row r="4160" spans="1:14" hidden="1" x14ac:dyDescent="0.35">
      <c r="A4160" t="s">
        <v>95</v>
      </c>
      <c r="B4160" t="s">
        <v>97</v>
      </c>
      <c r="C4160" t="s">
        <v>13</v>
      </c>
      <c r="E4160" s="10">
        <f>IF(COUNTIF(cis_DPH!$B$2:$B$84,B4160)&gt;0,D4160*1.1,IF(COUNTIF(cis_DPH!$B$85:$B$171,B4160)&gt;0,D4160*1.2,"chyba"))</f>
        <v>0</v>
      </c>
      <c r="G4160" s="16" t="e">
        <f>_xlfn.XLOOKUP(Tabuľka9[[#This Row],[položka]],#REF!,#REF!)</f>
        <v>#REF!</v>
      </c>
      <c r="I4160" s="15">
        <f>Tabuľka9[[#This Row],[Aktuálna cena v RZ s DPH]]*Tabuľka9[[#This Row],[Priemerný odber za mesiac]]</f>
        <v>0</v>
      </c>
      <c r="K4160" s="17" t="e">
        <f>Tabuľka9[[#This Row],[Cena za MJ s DPH]]*Tabuľka9[[#This Row],[Predpokladaný odber počas 6 mesiacov]]</f>
        <v>#REF!</v>
      </c>
      <c r="L4160" s="1">
        <v>647934</v>
      </c>
      <c r="M4160" t="e">
        <f>_xlfn.XLOOKUP(Tabuľka9[[#This Row],[IČO]],#REF!,#REF!)</f>
        <v>#REF!</v>
      </c>
      <c r="N4160" t="e">
        <f>_xlfn.XLOOKUP(Tabuľka9[[#This Row],[IČO]],#REF!,#REF!)</f>
        <v>#REF!</v>
      </c>
    </row>
    <row r="4161" spans="1:14" hidden="1" x14ac:dyDescent="0.35">
      <c r="A4161" t="s">
        <v>95</v>
      </c>
      <c r="B4161" t="s">
        <v>98</v>
      </c>
      <c r="C4161" t="s">
        <v>13</v>
      </c>
      <c r="E4161" s="10">
        <f>IF(COUNTIF(cis_DPH!$B$2:$B$84,B4161)&gt;0,D4161*1.1,IF(COUNTIF(cis_DPH!$B$85:$B$171,B4161)&gt;0,D4161*1.2,"chyba"))</f>
        <v>0</v>
      </c>
      <c r="G4161" s="16" t="e">
        <f>_xlfn.XLOOKUP(Tabuľka9[[#This Row],[položka]],#REF!,#REF!)</f>
        <v>#REF!</v>
      </c>
      <c r="I4161" s="15">
        <f>Tabuľka9[[#This Row],[Aktuálna cena v RZ s DPH]]*Tabuľka9[[#This Row],[Priemerný odber za mesiac]]</f>
        <v>0</v>
      </c>
      <c r="K4161" s="17" t="e">
        <f>Tabuľka9[[#This Row],[Cena za MJ s DPH]]*Tabuľka9[[#This Row],[Predpokladaný odber počas 6 mesiacov]]</f>
        <v>#REF!</v>
      </c>
      <c r="L4161" s="1">
        <v>647934</v>
      </c>
      <c r="M4161" t="e">
        <f>_xlfn.XLOOKUP(Tabuľka9[[#This Row],[IČO]],#REF!,#REF!)</f>
        <v>#REF!</v>
      </c>
      <c r="N4161" t="e">
        <f>_xlfn.XLOOKUP(Tabuľka9[[#This Row],[IČO]],#REF!,#REF!)</f>
        <v>#REF!</v>
      </c>
    </row>
    <row r="4162" spans="1:14" hidden="1" x14ac:dyDescent="0.35">
      <c r="A4162" t="s">
        <v>95</v>
      </c>
      <c r="B4162" t="s">
        <v>99</v>
      </c>
      <c r="C4162" t="s">
        <v>13</v>
      </c>
      <c r="E4162" s="10">
        <f>IF(COUNTIF(cis_DPH!$B$2:$B$84,B4162)&gt;0,D4162*1.1,IF(COUNTIF(cis_DPH!$B$85:$B$171,B4162)&gt;0,D4162*1.2,"chyba"))</f>
        <v>0</v>
      </c>
      <c r="G4162" s="16" t="e">
        <f>_xlfn.XLOOKUP(Tabuľka9[[#This Row],[položka]],#REF!,#REF!)</f>
        <v>#REF!</v>
      </c>
      <c r="I4162" s="15">
        <f>Tabuľka9[[#This Row],[Aktuálna cena v RZ s DPH]]*Tabuľka9[[#This Row],[Priemerný odber za mesiac]]</f>
        <v>0</v>
      </c>
      <c r="K4162" s="17" t="e">
        <f>Tabuľka9[[#This Row],[Cena za MJ s DPH]]*Tabuľka9[[#This Row],[Predpokladaný odber počas 6 mesiacov]]</f>
        <v>#REF!</v>
      </c>
      <c r="L4162" s="1">
        <v>647934</v>
      </c>
      <c r="M4162" t="e">
        <f>_xlfn.XLOOKUP(Tabuľka9[[#This Row],[IČO]],#REF!,#REF!)</f>
        <v>#REF!</v>
      </c>
      <c r="N4162" t="e">
        <f>_xlfn.XLOOKUP(Tabuľka9[[#This Row],[IČO]],#REF!,#REF!)</f>
        <v>#REF!</v>
      </c>
    </row>
    <row r="4163" spans="1:14" hidden="1" x14ac:dyDescent="0.35">
      <c r="A4163" t="s">
        <v>95</v>
      </c>
      <c r="B4163" t="s">
        <v>100</v>
      </c>
      <c r="C4163" t="s">
        <v>13</v>
      </c>
      <c r="E4163" s="10">
        <f>IF(COUNTIF(cis_DPH!$B$2:$B$84,B4163)&gt;0,D4163*1.1,IF(COUNTIF(cis_DPH!$B$85:$B$171,B4163)&gt;0,D4163*1.2,"chyba"))</f>
        <v>0</v>
      </c>
      <c r="G4163" s="16" t="e">
        <f>_xlfn.XLOOKUP(Tabuľka9[[#This Row],[položka]],#REF!,#REF!)</f>
        <v>#REF!</v>
      </c>
      <c r="I4163" s="15">
        <f>Tabuľka9[[#This Row],[Aktuálna cena v RZ s DPH]]*Tabuľka9[[#This Row],[Priemerný odber za mesiac]]</f>
        <v>0</v>
      </c>
      <c r="K4163" s="17" t="e">
        <f>Tabuľka9[[#This Row],[Cena za MJ s DPH]]*Tabuľka9[[#This Row],[Predpokladaný odber počas 6 mesiacov]]</f>
        <v>#REF!</v>
      </c>
      <c r="L4163" s="1">
        <v>647934</v>
      </c>
      <c r="M4163" t="e">
        <f>_xlfn.XLOOKUP(Tabuľka9[[#This Row],[IČO]],#REF!,#REF!)</f>
        <v>#REF!</v>
      </c>
      <c r="N4163" t="e">
        <f>_xlfn.XLOOKUP(Tabuľka9[[#This Row],[IČO]],#REF!,#REF!)</f>
        <v>#REF!</v>
      </c>
    </row>
    <row r="4164" spans="1:14" hidden="1" x14ac:dyDescent="0.35">
      <c r="A4164" t="s">
        <v>95</v>
      </c>
      <c r="B4164" t="s">
        <v>101</v>
      </c>
      <c r="C4164" t="s">
        <v>13</v>
      </c>
      <c r="E4164" s="10">
        <f>IF(COUNTIF(cis_DPH!$B$2:$B$84,B4164)&gt;0,D4164*1.1,IF(COUNTIF(cis_DPH!$B$85:$B$171,B4164)&gt;0,D4164*1.2,"chyba"))</f>
        <v>0</v>
      </c>
      <c r="G4164" s="16" t="e">
        <f>_xlfn.XLOOKUP(Tabuľka9[[#This Row],[položka]],#REF!,#REF!)</f>
        <v>#REF!</v>
      </c>
      <c r="I4164" s="15">
        <f>Tabuľka9[[#This Row],[Aktuálna cena v RZ s DPH]]*Tabuľka9[[#This Row],[Priemerný odber za mesiac]]</f>
        <v>0</v>
      </c>
      <c r="K4164" s="17" t="e">
        <f>Tabuľka9[[#This Row],[Cena za MJ s DPH]]*Tabuľka9[[#This Row],[Predpokladaný odber počas 6 mesiacov]]</f>
        <v>#REF!</v>
      </c>
      <c r="L4164" s="1">
        <v>647934</v>
      </c>
      <c r="M4164" t="e">
        <f>_xlfn.XLOOKUP(Tabuľka9[[#This Row],[IČO]],#REF!,#REF!)</f>
        <v>#REF!</v>
      </c>
      <c r="N4164" t="e">
        <f>_xlfn.XLOOKUP(Tabuľka9[[#This Row],[IČO]],#REF!,#REF!)</f>
        <v>#REF!</v>
      </c>
    </row>
    <row r="4165" spans="1:14" hidden="1" x14ac:dyDescent="0.35">
      <c r="A4165" t="s">
        <v>95</v>
      </c>
      <c r="B4165" t="s">
        <v>102</v>
      </c>
      <c r="C4165" t="s">
        <v>48</v>
      </c>
      <c r="E4165" s="10">
        <f>IF(COUNTIF(cis_DPH!$B$2:$B$84,B4165)&gt;0,D4165*1.1,IF(COUNTIF(cis_DPH!$B$85:$B$171,B4165)&gt;0,D4165*1.2,"chyba"))</f>
        <v>0</v>
      </c>
      <c r="G4165" s="16" t="e">
        <f>_xlfn.XLOOKUP(Tabuľka9[[#This Row],[položka]],#REF!,#REF!)</f>
        <v>#REF!</v>
      </c>
      <c r="I4165" s="15">
        <f>Tabuľka9[[#This Row],[Aktuálna cena v RZ s DPH]]*Tabuľka9[[#This Row],[Priemerný odber za mesiac]]</f>
        <v>0</v>
      </c>
      <c r="K4165" s="17" t="e">
        <f>Tabuľka9[[#This Row],[Cena za MJ s DPH]]*Tabuľka9[[#This Row],[Predpokladaný odber počas 6 mesiacov]]</f>
        <v>#REF!</v>
      </c>
      <c r="L4165" s="1">
        <v>647934</v>
      </c>
      <c r="M4165" t="e">
        <f>_xlfn.XLOOKUP(Tabuľka9[[#This Row],[IČO]],#REF!,#REF!)</f>
        <v>#REF!</v>
      </c>
      <c r="N4165" t="e">
        <f>_xlfn.XLOOKUP(Tabuľka9[[#This Row],[IČO]],#REF!,#REF!)</f>
        <v>#REF!</v>
      </c>
    </row>
    <row r="4166" spans="1:14" hidden="1" x14ac:dyDescent="0.35">
      <c r="A4166" t="s">
        <v>95</v>
      </c>
      <c r="B4166" t="s">
        <v>103</v>
      </c>
      <c r="C4166" t="s">
        <v>13</v>
      </c>
      <c r="E4166" s="10">
        <f>IF(COUNTIF(cis_DPH!$B$2:$B$84,B4166)&gt;0,D4166*1.1,IF(COUNTIF(cis_DPH!$B$85:$B$171,B4166)&gt;0,D4166*1.2,"chyba"))</f>
        <v>0</v>
      </c>
      <c r="G4166" s="16" t="e">
        <f>_xlfn.XLOOKUP(Tabuľka9[[#This Row],[položka]],#REF!,#REF!)</f>
        <v>#REF!</v>
      </c>
      <c r="I4166" s="15">
        <f>Tabuľka9[[#This Row],[Aktuálna cena v RZ s DPH]]*Tabuľka9[[#This Row],[Priemerný odber za mesiac]]</f>
        <v>0</v>
      </c>
      <c r="K4166" s="17" t="e">
        <f>Tabuľka9[[#This Row],[Cena za MJ s DPH]]*Tabuľka9[[#This Row],[Predpokladaný odber počas 6 mesiacov]]</f>
        <v>#REF!</v>
      </c>
      <c r="L4166" s="1">
        <v>647934</v>
      </c>
      <c r="M4166" t="e">
        <f>_xlfn.XLOOKUP(Tabuľka9[[#This Row],[IČO]],#REF!,#REF!)</f>
        <v>#REF!</v>
      </c>
      <c r="N4166" t="e">
        <f>_xlfn.XLOOKUP(Tabuľka9[[#This Row],[IČO]],#REF!,#REF!)</f>
        <v>#REF!</v>
      </c>
    </row>
    <row r="4167" spans="1:14" hidden="1" x14ac:dyDescent="0.35">
      <c r="A4167" t="s">
        <v>95</v>
      </c>
      <c r="B4167" t="s">
        <v>104</v>
      </c>
      <c r="C4167" t="s">
        <v>48</v>
      </c>
      <c r="E4167" s="10">
        <f>IF(COUNTIF(cis_DPH!$B$2:$B$84,B4167)&gt;0,D4167*1.1,IF(COUNTIF(cis_DPH!$B$85:$B$171,B4167)&gt;0,D4167*1.2,"chyba"))</f>
        <v>0</v>
      </c>
      <c r="G4167" s="16" t="e">
        <f>_xlfn.XLOOKUP(Tabuľka9[[#This Row],[položka]],#REF!,#REF!)</f>
        <v>#REF!</v>
      </c>
      <c r="I4167" s="15">
        <f>Tabuľka9[[#This Row],[Aktuálna cena v RZ s DPH]]*Tabuľka9[[#This Row],[Priemerný odber za mesiac]]</f>
        <v>0</v>
      </c>
      <c r="K4167" s="17" t="e">
        <f>Tabuľka9[[#This Row],[Cena za MJ s DPH]]*Tabuľka9[[#This Row],[Predpokladaný odber počas 6 mesiacov]]</f>
        <v>#REF!</v>
      </c>
      <c r="L4167" s="1">
        <v>647934</v>
      </c>
      <c r="M4167" t="e">
        <f>_xlfn.XLOOKUP(Tabuľka9[[#This Row],[IČO]],#REF!,#REF!)</f>
        <v>#REF!</v>
      </c>
      <c r="N4167" t="e">
        <f>_xlfn.XLOOKUP(Tabuľka9[[#This Row],[IČO]],#REF!,#REF!)</f>
        <v>#REF!</v>
      </c>
    </row>
    <row r="4168" spans="1:14" hidden="1" x14ac:dyDescent="0.35">
      <c r="A4168" t="s">
        <v>95</v>
      </c>
      <c r="B4168" t="s">
        <v>105</v>
      </c>
      <c r="C4168" t="s">
        <v>13</v>
      </c>
      <c r="E4168" s="10">
        <f>IF(COUNTIF(cis_DPH!$B$2:$B$84,B4168)&gt;0,D4168*1.1,IF(COUNTIF(cis_DPH!$B$85:$B$171,B4168)&gt;0,D4168*1.2,"chyba"))</f>
        <v>0</v>
      </c>
      <c r="G4168" s="16" t="e">
        <f>_xlfn.XLOOKUP(Tabuľka9[[#This Row],[položka]],#REF!,#REF!)</f>
        <v>#REF!</v>
      </c>
      <c r="I4168" s="15">
        <f>Tabuľka9[[#This Row],[Aktuálna cena v RZ s DPH]]*Tabuľka9[[#This Row],[Priemerný odber za mesiac]]</f>
        <v>0</v>
      </c>
      <c r="K4168" s="17" t="e">
        <f>Tabuľka9[[#This Row],[Cena za MJ s DPH]]*Tabuľka9[[#This Row],[Predpokladaný odber počas 6 mesiacov]]</f>
        <v>#REF!</v>
      </c>
      <c r="L4168" s="1">
        <v>647934</v>
      </c>
      <c r="M4168" t="e">
        <f>_xlfn.XLOOKUP(Tabuľka9[[#This Row],[IČO]],#REF!,#REF!)</f>
        <v>#REF!</v>
      </c>
      <c r="N4168" t="e">
        <f>_xlfn.XLOOKUP(Tabuľka9[[#This Row],[IČO]],#REF!,#REF!)</f>
        <v>#REF!</v>
      </c>
    </row>
    <row r="4169" spans="1:14" hidden="1" x14ac:dyDescent="0.35">
      <c r="A4169" t="s">
        <v>95</v>
      </c>
      <c r="B4169" t="s">
        <v>106</v>
      </c>
      <c r="C4169" t="s">
        <v>13</v>
      </c>
      <c r="E4169" s="10">
        <f>IF(COUNTIF(cis_DPH!$B$2:$B$84,B4169)&gt;0,D4169*1.1,IF(COUNTIF(cis_DPH!$B$85:$B$171,B4169)&gt;0,D4169*1.2,"chyba"))</f>
        <v>0</v>
      </c>
      <c r="G4169" s="16" t="e">
        <f>_xlfn.XLOOKUP(Tabuľka9[[#This Row],[položka]],#REF!,#REF!)</f>
        <v>#REF!</v>
      </c>
      <c r="I4169" s="15">
        <f>Tabuľka9[[#This Row],[Aktuálna cena v RZ s DPH]]*Tabuľka9[[#This Row],[Priemerný odber za mesiac]]</f>
        <v>0</v>
      </c>
      <c r="K4169" s="17" t="e">
        <f>Tabuľka9[[#This Row],[Cena za MJ s DPH]]*Tabuľka9[[#This Row],[Predpokladaný odber počas 6 mesiacov]]</f>
        <v>#REF!</v>
      </c>
      <c r="L4169" s="1">
        <v>647934</v>
      </c>
      <c r="M4169" t="e">
        <f>_xlfn.XLOOKUP(Tabuľka9[[#This Row],[IČO]],#REF!,#REF!)</f>
        <v>#REF!</v>
      </c>
      <c r="N4169" t="e">
        <f>_xlfn.XLOOKUP(Tabuľka9[[#This Row],[IČO]],#REF!,#REF!)</f>
        <v>#REF!</v>
      </c>
    </row>
    <row r="4170" spans="1:14" hidden="1" x14ac:dyDescent="0.35">
      <c r="A4170" t="s">
        <v>93</v>
      </c>
      <c r="B4170" t="s">
        <v>107</v>
      </c>
      <c r="C4170" t="s">
        <v>48</v>
      </c>
      <c r="E4170" s="10">
        <f>IF(COUNTIF(cis_DPH!$B$2:$B$84,B4170)&gt;0,D4170*1.1,IF(COUNTIF(cis_DPH!$B$85:$B$171,B4170)&gt;0,D4170*1.2,"chyba"))</f>
        <v>0</v>
      </c>
      <c r="G4170" s="16" t="e">
        <f>_xlfn.XLOOKUP(Tabuľka9[[#This Row],[položka]],#REF!,#REF!)</f>
        <v>#REF!</v>
      </c>
      <c r="I4170" s="15">
        <f>Tabuľka9[[#This Row],[Aktuálna cena v RZ s DPH]]*Tabuľka9[[#This Row],[Priemerný odber za mesiac]]</f>
        <v>0</v>
      </c>
      <c r="K4170" s="17" t="e">
        <f>Tabuľka9[[#This Row],[Cena za MJ s DPH]]*Tabuľka9[[#This Row],[Predpokladaný odber počas 6 mesiacov]]</f>
        <v>#REF!</v>
      </c>
      <c r="L4170" s="1">
        <v>647934</v>
      </c>
      <c r="M4170" t="e">
        <f>_xlfn.XLOOKUP(Tabuľka9[[#This Row],[IČO]],#REF!,#REF!)</f>
        <v>#REF!</v>
      </c>
      <c r="N4170" t="e">
        <f>_xlfn.XLOOKUP(Tabuľka9[[#This Row],[IČO]],#REF!,#REF!)</f>
        <v>#REF!</v>
      </c>
    </row>
    <row r="4171" spans="1:14" hidden="1" x14ac:dyDescent="0.35">
      <c r="A4171" t="s">
        <v>95</v>
      </c>
      <c r="B4171" t="s">
        <v>108</v>
      </c>
      <c r="C4171" t="s">
        <v>13</v>
      </c>
      <c r="E4171" s="10">
        <f>IF(COUNTIF(cis_DPH!$B$2:$B$84,B4171)&gt;0,D4171*1.1,IF(COUNTIF(cis_DPH!$B$85:$B$171,B4171)&gt;0,D4171*1.2,"chyba"))</f>
        <v>0</v>
      </c>
      <c r="G4171" s="16" t="e">
        <f>_xlfn.XLOOKUP(Tabuľka9[[#This Row],[položka]],#REF!,#REF!)</f>
        <v>#REF!</v>
      </c>
      <c r="I4171" s="15">
        <f>Tabuľka9[[#This Row],[Aktuálna cena v RZ s DPH]]*Tabuľka9[[#This Row],[Priemerný odber za mesiac]]</f>
        <v>0</v>
      </c>
      <c r="K4171" s="17" t="e">
        <f>Tabuľka9[[#This Row],[Cena za MJ s DPH]]*Tabuľka9[[#This Row],[Predpokladaný odber počas 6 mesiacov]]</f>
        <v>#REF!</v>
      </c>
      <c r="L4171" s="1">
        <v>647934</v>
      </c>
      <c r="M4171" t="e">
        <f>_xlfn.XLOOKUP(Tabuľka9[[#This Row],[IČO]],#REF!,#REF!)</f>
        <v>#REF!</v>
      </c>
      <c r="N4171" t="e">
        <f>_xlfn.XLOOKUP(Tabuľka9[[#This Row],[IČO]],#REF!,#REF!)</f>
        <v>#REF!</v>
      </c>
    </row>
    <row r="4172" spans="1:14" hidden="1" x14ac:dyDescent="0.35">
      <c r="A4172" t="s">
        <v>95</v>
      </c>
      <c r="B4172" t="s">
        <v>109</v>
      </c>
      <c r="C4172" t="s">
        <v>13</v>
      </c>
      <c r="E4172" s="10">
        <f>IF(COUNTIF(cis_DPH!$B$2:$B$84,B4172)&gt;0,D4172*1.1,IF(COUNTIF(cis_DPH!$B$85:$B$171,B4172)&gt;0,D4172*1.2,"chyba"))</f>
        <v>0</v>
      </c>
      <c r="G4172" s="16" t="e">
        <f>_xlfn.XLOOKUP(Tabuľka9[[#This Row],[položka]],#REF!,#REF!)</f>
        <v>#REF!</v>
      </c>
      <c r="I4172" s="15">
        <f>Tabuľka9[[#This Row],[Aktuálna cena v RZ s DPH]]*Tabuľka9[[#This Row],[Priemerný odber za mesiac]]</f>
        <v>0</v>
      </c>
      <c r="K4172" s="17" t="e">
        <f>Tabuľka9[[#This Row],[Cena za MJ s DPH]]*Tabuľka9[[#This Row],[Predpokladaný odber počas 6 mesiacov]]</f>
        <v>#REF!</v>
      </c>
      <c r="L4172" s="1">
        <v>647934</v>
      </c>
      <c r="M4172" t="e">
        <f>_xlfn.XLOOKUP(Tabuľka9[[#This Row],[IČO]],#REF!,#REF!)</f>
        <v>#REF!</v>
      </c>
      <c r="N4172" t="e">
        <f>_xlfn.XLOOKUP(Tabuľka9[[#This Row],[IČO]],#REF!,#REF!)</f>
        <v>#REF!</v>
      </c>
    </row>
    <row r="4173" spans="1:14" hidden="1" x14ac:dyDescent="0.35">
      <c r="A4173" t="s">
        <v>95</v>
      </c>
      <c r="B4173" t="s">
        <v>110</v>
      </c>
      <c r="C4173" t="s">
        <v>13</v>
      </c>
      <c r="E4173" s="10">
        <f>IF(COUNTIF(cis_DPH!$B$2:$B$84,B4173)&gt;0,D4173*1.1,IF(COUNTIF(cis_DPH!$B$85:$B$171,B4173)&gt;0,D4173*1.2,"chyba"))</f>
        <v>0</v>
      </c>
      <c r="G4173" s="16" t="e">
        <f>_xlfn.XLOOKUP(Tabuľka9[[#This Row],[položka]],#REF!,#REF!)</f>
        <v>#REF!</v>
      </c>
      <c r="I4173" s="15">
        <f>Tabuľka9[[#This Row],[Aktuálna cena v RZ s DPH]]*Tabuľka9[[#This Row],[Priemerný odber za mesiac]]</f>
        <v>0</v>
      </c>
      <c r="K4173" s="17" t="e">
        <f>Tabuľka9[[#This Row],[Cena za MJ s DPH]]*Tabuľka9[[#This Row],[Predpokladaný odber počas 6 mesiacov]]</f>
        <v>#REF!</v>
      </c>
      <c r="L4173" s="1">
        <v>647934</v>
      </c>
      <c r="M4173" t="e">
        <f>_xlfn.XLOOKUP(Tabuľka9[[#This Row],[IČO]],#REF!,#REF!)</f>
        <v>#REF!</v>
      </c>
      <c r="N4173" t="e">
        <f>_xlfn.XLOOKUP(Tabuľka9[[#This Row],[IČO]],#REF!,#REF!)</f>
        <v>#REF!</v>
      </c>
    </row>
    <row r="4174" spans="1:14" hidden="1" x14ac:dyDescent="0.35">
      <c r="A4174" t="s">
        <v>95</v>
      </c>
      <c r="B4174" t="s">
        <v>111</v>
      </c>
      <c r="C4174" t="s">
        <v>13</v>
      </c>
      <c r="E4174" s="10">
        <f>IF(COUNTIF(cis_DPH!$B$2:$B$84,B4174)&gt;0,D4174*1.1,IF(COUNTIF(cis_DPH!$B$85:$B$171,B4174)&gt;0,D4174*1.2,"chyba"))</f>
        <v>0</v>
      </c>
      <c r="G4174" s="16" t="e">
        <f>_xlfn.XLOOKUP(Tabuľka9[[#This Row],[položka]],#REF!,#REF!)</f>
        <v>#REF!</v>
      </c>
      <c r="I4174" s="15">
        <f>Tabuľka9[[#This Row],[Aktuálna cena v RZ s DPH]]*Tabuľka9[[#This Row],[Priemerný odber za mesiac]]</f>
        <v>0</v>
      </c>
      <c r="K4174" s="17" t="e">
        <f>Tabuľka9[[#This Row],[Cena za MJ s DPH]]*Tabuľka9[[#This Row],[Predpokladaný odber počas 6 mesiacov]]</f>
        <v>#REF!</v>
      </c>
      <c r="L4174" s="1">
        <v>647934</v>
      </c>
      <c r="M4174" t="e">
        <f>_xlfn.XLOOKUP(Tabuľka9[[#This Row],[IČO]],#REF!,#REF!)</f>
        <v>#REF!</v>
      </c>
      <c r="N4174" t="e">
        <f>_xlfn.XLOOKUP(Tabuľka9[[#This Row],[IČO]],#REF!,#REF!)</f>
        <v>#REF!</v>
      </c>
    </row>
    <row r="4175" spans="1:14" hidden="1" x14ac:dyDescent="0.35">
      <c r="A4175" t="s">
        <v>95</v>
      </c>
      <c r="B4175" t="s">
        <v>112</v>
      </c>
      <c r="C4175" t="s">
        <v>48</v>
      </c>
      <c r="E4175" s="10">
        <f>IF(COUNTIF(cis_DPH!$B$2:$B$84,B4175)&gt;0,D4175*1.1,IF(COUNTIF(cis_DPH!$B$85:$B$171,B4175)&gt;0,D4175*1.2,"chyba"))</f>
        <v>0</v>
      </c>
      <c r="G4175" s="16" t="e">
        <f>_xlfn.XLOOKUP(Tabuľka9[[#This Row],[položka]],#REF!,#REF!)</f>
        <v>#REF!</v>
      </c>
      <c r="I4175" s="15">
        <f>Tabuľka9[[#This Row],[Aktuálna cena v RZ s DPH]]*Tabuľka9[[#This Row],[Priemerný odber za mesiac]]</f>
        <v>0</v>
      </c>
      <c r="K4175" s="17" t="e">
        <f>Tabuľka9[[#This Row],[Cena za MJ s DPH]]*Tabuľka9[[#This Row],[Predpokladaný odber počas 6 mesiacov]]</f>
        <v>#REF!</v>
      </c>
      <c r="L4175" s="1">
        <v>647934</v>
      </c>
      <c r="M4175" t="e">
        <f>_xlfn.XLOOKUP(Tabuľka9[[#This Row],[IČO]],#REF!,#REF!)</f>
        <v>#REF!</v>
      </c>
      <c r="N4175" t="e">
        <f>_xlfn.XLOOKUP(Tabuľka9[[#This Row],[IČO]],#REF!,#REF!)</f>
        <v>#REF!</v>
      </c>
    </row>
    <row r="4176" spans="1:14" hidden="1" x14ac:dyDescent="0.35">
      <c r="A4176" t="s">
        <v>95</v>
      </c>
      <c r="B4176" t="s">
        <v>113</v>
      </c>
      <c r="C4176" t="s">
        <v>13</v>
      </c>
      <c r="E4176" s="10">
        <f>IF(COUNTIF(cis_DPH!$B$2:$B$84,B4176)&gt;0,D4176*1.1,IF(COUNTIF(cis_DPH!$B$85:$B$171,B4176)&gt;0,D4176*1.2,"chyba"))</f>
        <v>0</v>
      </c>
      <c r="G4176" s="16" t="e">
        <f>_xlfn.XLOOKUP(Tabuľka9[[#This Row],[položka]],#REF!,#REF!)</f>
        <v>#REF!</v>
      </c>
      <c r="I4176" s="15">
        <f>Tabuľka9[[#This Row],[Aktuálna cena v RZ s DPH]]*Tabuľka9[[#This Row],[Priemerný odber za mesiac]]</f>
        <v>0</v>
      </c>
      <c r="K4176" s="17" t="e">
        <f>Tabuľka9[[#This Row],[Cena za MJ s DPH]]*Tabuľka9[[#This Row],[Predpokladaný odber počas 6 mesiacov]]</f>
        <v>#REF!</v>
      </c>
      <c r="L4176" s="1">
        <v>647934</v>
      </c>
      <c r="M4176" t="e">
        <f>_xlfn.XLOOKUP(Tabuľka9[[#This Row],[IČO]],#REF!,#REF!)</f>
        <v>#REF!</v>
      </c>
      <c r="N4176" t="e">
        <f>_xlfn.XLOOKUP(Tabuľka9[[#This Row],[IČO]],#REF!,#REF!)</f>
        <v>#REF!</v>
      </c>
    </row>
    <row r="4177" spans="1:14" hidden="1" x14ac:dyDescent="0.35">
      <c r="A4177" t="s">
        <v>95</v>
      </c>
      <c r="B4177" t="s">
        <v>114</v>
      </c>
      <c r="C4177" t="s">
        <v>13</v>
      </c>
      <c r="E4177" s="10">
        <f>IF(COUNTIF(cis_DPH!$B$2:$B$84,B4177)&gt;0,D4177*1.1,IF(COUNTIF(cis_DPH!$B$85:$B$171,B4177)&gt;0,D4177*1.2,"chyba"))</f>
        <v>0</v>
      </c>
      <c r="G4177" s="16" t="e">
        <f>_xlfn.XLOOKUP(Tabuľka9[[#This Row],[položka]],#REF!,#REF!)</f>
        <v>#REF!</v>
      </c>
      <c r="I4177" s="15">
        <f>Tabuľka9[[#This Row],[Aktuálna cena v RZ s DPH]]*Tabuľka9[[#This Row],[Priemerný odber za mesiac]]</f>
        <v>0</v>
      </c>
      <c r="K4177" s="17" t="e">
        <f>Tabuľka9[[#This Row],[Cena za MJ s DPH]]*Tabuľka9[[#This Row],[Predpokladaný odber počas 6 mesiacov]]</f>
        <v>#REF!</v>
      </c>
      <c r="L4177" s="1">
        <v>647934</v>
      </c>
      <c r="M4177" t="e">
        <f>_xlfn.XLOOKUP(Tabuľka9[[#This Row],[IČO]],#REF!,#REF!)</f>
        <v>#REF!</v>
      </c>
      <c r="N4177" t="e">
        <f>_xlfn.XLOOKUP(Tabuľka9[[#This Row],[IČO]],#REF!,#REF!)</f>
        <v>#REF!</v>
      </c>
    </row>
    <row r="4178" spans="1:14" hidden="1" x14ac:dyDescent="0.35">
      <c r="A4178" t="s">
        <v>95</v>
      </c>
      <c r="B4178" t="s">
        <v>115</v>
      </c>
      <c r="C4178" t="s">
        <v>13</v>
      </c>
      <c r="D4178" s="9">
        <v>3.6</v>
      </c>
      <c r="E4178" s="10">
        <f>IF(COUNTIF(cis_DPH!$B$2:$B$84,B4178)&gt;0,D4178*1.1,IF(COUNTIF(cis_DPH!$B$85:$B$171,B4178)&gt;0,D4178*1.2,"chyba"))</f>
        <v>3.9600000000000004</v>
      </c>
      <c r="G4178" s="16" t="e">
        <f>_xlfn.XLOOKUP(Tabuľka9[[#This Row],[položka]],#REF!,#REF!)</f>
        <v>#REF!</v>
      </c>
      <c r="H4178">
        <v>34</v>
      </c>
      <c r="I4178" s="15">
        <f>Tabuľka9[[#This Row],[Aktuálna cena v RZ s DPH]]*Tabuľka9[[#This Row],[Priemerný odber za mesiac]]</f>
        <v>134.64000000000001</v>
      </c>
      <c r="J4178">
        <v>206</v>
      </c>
      <c r="K4178" s="17" t="e">
        <f>Tabuľka9[[#This Row],[Cena za MJ s DPH]]*Tabuľka9[[#This Row],[Predpokladaný odber počas 6 mesiacov]]</f>
        <v>#REF!</v>
      </c>
      <c r="L4178" s="1">
        <v>647934</v>
      </c>
      <c r="M4178" t="e">
        <f>_xlfn.XLOOKUP(Tabuľka9[[#This Row],[IČO]],#REF!,#REF!)</f>
        <v>#REF!</v>
      </c>
      <c r="N4178" t="e">
        <f>_xlfn.XLOOKUP(Tabuľka9[[#This Row],[IČO]],#REF!,#REF!)</f>
        <v>#REF!</v>
      </c>
    </row>
    <row r="4179" spans="1:14" hidden="1" x14ac:dyDescent="0.35">
      <c r="A4179" t="s">
        <v>95</v>
      </c>
      <c r="B4179" t="s">
        <v>116</v>
      </c>
      <c r="C4179" t="s">
        <v>13</v>
      </c>
      <c r="E4179" s="10">
        <f>IF(COUNTIF(cis_DPH!$B$2:$B$84,B4179)&gt;0,D4179*1.1,IF(COUNTIF(cis_DPH!$B$85:$B$171,B4179)&gt;0,D4179*1.2,"chyba"))</f>
        <v>0</v>
      </c>
      <c r="G4179" s="16" t="e">
        <f>_xlfn.XLOOKUP(Tabuľka9[[#This Row],[položka]],#REF!,#REF!)</f>
        <v>#REF!</v>
      </c>
      <c r="I4179" s="15">
        <f>Tabuľka9[[#This Row],[Aktuálna cena v RZ s DPH]]*Tabuľka9[[#This Row],[Priemerný odber za mesiac]]</f>
        <v>0</v>
      </c>
      <c r="K4179" s="17" t="e">
        <f>Tabuľka9[[#This Row],[Cena za MJ s DPH]]*Tabuľka9[[#This Row],[Predpokladaný odber počas 6 mesiacov]]</f>
        <v>#REF!</v>
      </c>
      <c r="L4179" s="1">
        <v>647934</v>
      </c>
      <c r="M4179" t="e">
        <f>_xlfn.XLOOKUP(Tabuľka9[[#This Row],[IČO]],#REF!,#REF!)</f>
        <v>#REF!</v>
      </c>
      <c r="N4179" t="e">
        <f>_xlfn.XLOOKUP(Tabuľka9[[#This Row],[IČO]],#REF!,#REF!)</f>
        <v>#REF!</v>
      </c>
    </row>
    <row r="4180" spans="1:14" hidden="1" x14ac:dyDescent="0.35">
      <c r="A4180" t="s">
        <v>84</v>
      </c>
      <c r="B4180" t="s">
        <v>117</v>
      </c>
      <c r="C4180" t="s">
        <v>13</v>
      </c>
      <c r="E4180" s="10">
        <f>IF(COUNTIF(cis_DPH!$B$2:$B$84,B4180)&gt;0,D4180*1.1,IF(COUNTIF(cis_DPH!$B$85:$B$171,B4180)&gt;0,D4180*1.2,"chyba"))</f>
        <v>0</v>
      </c>
      <c r="G4180" s="16" t="e">
        <f>_xlfn.XLOOKUP(Tabuľka9[[#This Row],[položka]],#REF!,#REF!)</f>
        <v>#REF!</v>
      </c>
      <c r="I4180" s="15">
        <f>Tabuľka9[[#This Row],[Aktuálna cena v RZ s DPH]]*Tabuľka9[[#This Row],[Priemerný odber za mesiac]]</f>
        <v>0</v>
      </c>
      <c r="K4180" s="17" t="e">
        <f>Tabuľka9[[#This Row],[Cena za MJ s DPH]]*Tabuľka9[[#This Row],[Predpokladaný odber počas 6 mesiacov]]</f>
        <v>#REF!</v>
      </c>
      <c r="L4180" s="1">
        <v>647934</v>
      </c>
      <c r="M4180" t="e">
        <f>_xlfn.XLOOKUP(Tabuľka9[[#This Row],[IČO]],#REF!,#REF!)</f>
        <v>#REF!</v>
      </c>
      <c r="N4180" t="e">
        <f>_xlfn.XLOOKUP(Tabuľka9[[#This Row],[IČO]],#REF!,#REF!)</f>
        <v>#REF!</v>
      </c>
    </row>
    <row r="4181" spans="1:14" hidden="1" x14ac:dyDescent="0.35">
      <c r="A4181" t="s">
        <v>84</v>
      </c>
      <c r="B4181" t="s">
        <v>118</v>
      </c>
      <c r="C4181" t="s">
        <v>13</v>
      </c>
      <c r="E4181" s="10">
        <f>IF(COUNTIF(cis_DPH!$B$2:$B$84,B4181)&gt;0,D4181*1.1,IF(COUNTIF(cis_DPH!$B$85:$B$171,B4181)&gt;0,D4181*1.2,"chyba"))</f>
        <v>0</v>
      </c>
      <c r="G4181" s="16" t="e">
        <f>_xlfn.XLOOKUP(Tabuľka9[[#This Row],[položka]],#REF!,#REF!)</f>
        <v>#REF!</v>
      </c>
      <c r="I4181" s="15">
        <f>Tabuľka9[[#This Row],[Aktuálna cena v RZ s DPH]]*Tabuľka9[[#This Row],[Priemerný odber za mesiac]]</f>
        <v>0</v>
      </c>
      <c r="K4181" s="17" t="e">
        <f>Tabuľka9[[#This Row],[Cena za MJ s DPH]]*Tabuľka9[[#This Row],[Predpokladaný odber počas 6 mesiacov]]</f>
        <v>#REF!</v>
      </c>
      <c r="L4181" s="1">
        <v>647934</v>
      </c>
      <c r="M4181" t="e">
        <f>_xlfn.XLOOKUP(Tabuľka9[[#This Row],[IČO]],#REF!,#REF!)</f>
        <v>#REF!</v>
      </c>
      <c r="N4181" t="e">
        <f>_xlfn.XLOOKUP(Tabuľka9[[#This Row],[IČO]],#REF!,#REF!)</f>
        <v>#REF!</v>
      </c>
    </row>
    <row r="4182" spans="1:14" hidden="1" x14ac:dyDescent="0.35">
      <c r="A4182" t="s">
        <v>84</v>
      </c>
      <c r="B4182" t="s">
        <v>119</v>
      </c>
      <c r="C4182" t="s">
        <v>13</v>
      </c>
      <c r="E4182" s="10">
        <f>IF(COUNTIF(cis_DPH!$B$2:$B$84,B4182)&gt;0,D4182*1.1,IF(COUNTIF(cis_DPH!$B$85:$B$171,B4182)&gt;0,D4182*1.2,"chyba"))</f>
        <v>0</v>
      </c>
      <c r="G4182" s="16" t="e">
        <f>_xlfn.XLOOKUP(Tabuľka9[[#This Row],[položka]],#REF!,#REF!)</f>
        <v>#REF!</v>
      </c>
      <c r="I4182" s="15">
        <f>Tabuľka9[[#This Row],[Aktuálna cena v RZ s DPH]]*Tabuľka9[[#This Row],[Priemerný odber za mesiac]]</f>
        <v>0</v>
      </c>
      <c r="K4182" s="17" t="e">
        <f>Tabuľka9[[#This Row],[Cena za MJ s DPH]]*Tabuľka9[[#This Row],[Predpokladaný odber počas 6 mesiacov]]</f>
        <v>#REF!</v>
      </c>
      <c r="L4182" s="1">
        <v>647934</v>
      </c>
      <c r="M4182" t="e">
        <f>_xlfn.XLOOKUP(Tabuľka9[[#This Row],[IČO]],#REF!,#REF!)</f>
        <v>#REF!</v>
      </c>
      <c r="N4182" t="e">
        <f>_xlfn.XLOOKUP(Tabuľka9[[#This Row],[IČO]],#REF!,#REF!)</f>
        <v>#REF!</v>
      </c>
    </row>
    <row r="4183" spans="1:14" hidden="1" x14ac:dyDescent="0.35">
      <c r="A4183" t="s">
        <v>84</v>
      </c>
      <c r="B4183" t="s">
        <v>120</v>
      </c>
      <c r="C4183" t="s">
        <v>13</v>
      </c>
      <c r="E4183" s="10">
        <f>IF(COUNTIF(cis_DPH!$B$2:$B$84,B4183)&gt;0,D4183*1.1,IF(COUNTIF(cis_DPH!$B$85:$B$171,B4183)&gt;0,D4183*1.2,"chyba"))</f>
        <v>0</v>
      </c>
      <c r="G4183" s="16" t="e">
        <f>_xlfn.XLOOKUP(Tabuľka9[[#This Row],[položka]],#REF!,#REF!)</f>
        <v>#REF!</v>
      </c>
      <c r="I4183" s="15">
        <f>Tabuľka9[[#This Row],[Aktuálna cena v RZ s DPH]]*Tabuľka9[[#This Row],[Priemerný odber za mesiac]]</f>
        <v>0</v>
      </c>
      <c r="K4183" s="17" t="e">
        <f>Tabuľka9[[#This Row],[Cena za MJ s DPH]]*Tabuľka9[[#This Row],[Predpokladaný odber počas 6 mesiacov]]</f>
        <v>#REF!</v>
      </c>
      <c r="L4183" s="1">
        <v>647934</v>
      </c>
      <c r="M4183" t="e">
        <f>_xlfn.XLOOKUP(Tabuľka9[[#This Row],[IČO]],#REF!,#REF!)</f>
        <v>#REF!</v>
      </c>
      <c r="N4183" t="e">
        <f>_xlfn.XLOOKUP(Tabuľka9[[#This Row],[IČO]],#REF!,#REF!)</f>
        <v>#REF!</v>
      </c>
    </row>
    <row r="4184" spans="1:14" hidden="1" x14ac:dyDescent="0.35">
      <c r="A4184" t="s">
        <v>84</v>
      </c>
      <c r="B4184" t="s">
        <v>121</v>
      </c>
      <c r="C4184" t="s">
        <v>13</v>
      </c>
      <c r="E4184" s="10">
        <f>IF(COUNTIF(cis_DPH!$B$2:$B$84,B4184)&gt;0,D4184*1.1,IF(COUNTIF(cis_DPH!$B$85:$B$171,B4184)&gt;0,D4184*1.2,"chyba"))</f>
        <v>0</v>
      </c>
      <c r="G4184" s="16" t="e">
        <f>_xlfn.XLOOKUP(Tabuľka9[[#This Row],[položka]],#REF!,#REF!)</f>
        <v>#REF!</v>
      </c>
      <c r="I4184" s="15">
        <f>Tabuľka9[[#This Row],[Aktuálna cena v RZ s DPH]]*Tabuľka9[[#This Row],[Priemerný odber za mesiac]]</f>
        <v>0</v>
      </c>
      <c r="K4184" s="17" t="e">
        <f>Tabuľka9[[#This Row],[Cena za MJ s DPH]]*Tabuľka9[[#This Row],[Predpokladaný odber počas 6 mesiacov]]</f>
        <v>#REF!</v>
      </c>
      <c r="L4184" s="1">
        <v>647934</v>
      </c>
      <c r="M4184" t="e">
        <f>_xlfn.XLOOKUP(Tabuľka9[[#This Row],[IČO]],#REF!,#REF!)</f>
        <v>#REF!</v>
      </c>
      <c r="N4184" t="e">
        <f>_xlfn.XLOOKUP(Tabuľka9[[#This Row],[IČO]],#REF!,#REF!)</f>
        <v>#REF!</v>
      </c>
    </row>
    <row r="4185" spans="1:14" hidden="1" x14ac:dyDescent="0.35">
      <c r="A4185" t="s">
        <v>84</v>
      </c>
      <c r="B4185" t="s">
        <v>122</v>
      </c>
      <c r="C4185" t="s">
        <v>13</v>
      </c>
      <c r="E4185" s="10">
        <f>IF(COUNTIF(cis_DPH!$B$2:$B$84,B4185)&gt;0,D4185*1.1,IF(COUNTIF(cis_DPH!$B$85:$B$171,B4185)&gt;0,D4185*1.2,"chyba"))</f>
        <v>0</v>
      </c>
      <c r="G4185" s="16" t="e">
        <f>_xlfn.XLOOKUP(Tabuľka9[[#This Row],[položka]],#REF!,#REF!)</f>
        <v>#REF!</v>
      </c>
      <c r="I4185" s="15">
        <f>Tabuľka9[[#This Row],[Aktuálna cena v RZ s DPH]]*Tabuľka9[[#This Row],[Priemerný odber za mesiac]]</f>
        <v>0</v>
      </c>
      <c r="K4185" s="17" t="e">
        <f>Tabuľka9[[#This Row],[Cena za MJ s DPH]]*Tabuľka9[[#This Row],[Predpokladaný odber počas 6 mesiacov]]</f>
        <v>#REF!</v>
      </c>
      <c r="L4185" s="1">
        <v>647934</v>
      </c>
      <c r="M4185" t="e">
        <f>_xlfn.XLOOKUP(Tabuľka9[[#This Row],[IČO]],#REF!,#REF!)</f>
        <v>#REF!</v>
      </c>
      <c r="N4185" t="e">
        <f>_xlfn.XLOOKUP(Tabuľka9[[#This Row],[IČO]],#REF!,#REF!)</f>
        <v>#REF!</v>
      </c>
    </row>
    <row r="4186" spans="1:14" hidden="1" x14ac:dyDescent="0.35">
      <c r="A4186" t="s">
        <v>84</v>
      </c>
      <c r="B4186" t="s">
        <v>123</v>
      </c>
      <c r="C4186" t="s">
        <v>13</v>
      </c>
      <c r="E4186" s="10">
        <f>IF(COUNTIF(cis_DPH!$B$2:$B$84,B4186)&gt;0,D4186*1.1,IF(COUNTIF(cis_DPH!$B$85:$B$171,B4186)&gt;0,D4186*1.2,"chyba"))</f>
        <v>0</v>
      </c>
      <c r="G4186" s="16" t="e">
        <f>_xlfn.XLOOKUP(Tabuľka9[[#This Row],[položka]],#REF!,#REF!)</f>
        <v>#REF!</v>
      </c>
      <c r="I4186" s="15">
        <f>Tabuľka9[[#This Row],[Aktuálna cena v RZ s DPH]]*Tabuľka9[[#This Row],[Priemerný odber za mesiac]]</f>
        <v>0</v>
      </c>
      <c r="K4186" s="17" t="e">
        <f>Tabuľka9[[#This Row],[Cena za MJ s DPH]]*Tabuľka9[[#This Row],[Predpokladaný odber počas 6 mesiacov]]</f>
        <v>#REF!</v>
      </c>
      <c r="L4186" s="1">
        <v>647934</v>
      </c>
      <c r="M4186" t="e">
        <f>_xlfn.XLOOKUP(Tabuľka9[[#This Row],[IČO]],#REF!,#REF!)</f>
        <v>#REF!</v>
      </c>
      <c r="N4186" t="e">
        <f>_xlfn.XLOOKUP(Tabuľka9[[#This Row],[IČO]],#REF!,#REF!)</f>
        <v>#REF!</v>
      </c>
    </row>
    <row r="4187" spans="1:14" hidden="1" x14ac:dyDescent="0.35">
      <c r="A4187" t="s">
        <v>84</v>
      </c>
      <c r="B4187" t="s">
        <v>124</v>
      </c>
      <c r="C4187" t="s">
        <v>13</v>
      </c>
      <c r="E4187" s="10">
        <f>IF(COUNTIF(cis_DPH!$B$2:$B$84,B4187)&gt;0,D4187*1.1,IF(COUNTIF(cis_DPH!$B$85:$B$171,B4187)&gt;0,D4187*1.2,"chyba"))</f>
        <v>0</v>
      </c>
      <c r="G4187" s="16" t="e">
        <f>_xlfn.XLOOKUP(Tabuľka9[[#This Row],[položka]],#REF!,#REF!)</f>
        <v>#REF!</v>
      </c>
      <c r="I4187" s="15">
        <f>Tabuľka9[[#This Row],[Aktuálna cena v RZ s DPH]]*Tabuľka9[[#This Row],[Priemerný odber za mesiac]]</f>
        <v>0</v>
      </c>
      <c r="K4187" s="17" t="e">
        <f>Tabuľka9[[#This Row],[Cena za MJ s DPH]]*Tabuľka9[[#This Row],[Predpokladaný odber počas 6 mesiacov]]</f>
        <v>#REF!</v>
      </c>
      <c r="L4187" s="1">
        <v>647934</v>
      </c>
      <c r="M4187" t="e">
        <f>_xlfn.XLOOKUP(Tabuľka9[[#This Row],[IČO]],#REF!,#REF!)</f>
        <v>#REF!</v>
      </c>
      <c r="N4187" t="e">
        <f>_xlfn.XLOOKUP(Tabuľka9[[#This Row],[IČO]],#REF!,#REF!)</f>
        <v>#REF!</v>
      </c>
    </row>
    <row r="4188" spans="1:14" hidden="1" x14ac:dyDescent="0.35">
      <c r="A4188" t="s">
        <v>125</v>
      </c>
      <c r="B4188" t="s">
        <v>126</v>
      </c>
      <c r="C4188" t="s">
        <v>13</v>
      </c>
      <c r="E4188" s="10">
        <f>IF(COUNTIF(cis_DPH!$B$2:$B$84,B4188)&gt;0,D4188*1.1,IF(COUNTIF(cis_DPH!$B$85:$B$171,B4188)&gt;0,D4188*1.2,"chyba"))</f>
        <v>0</v>
      </c>
      <c r="G4188" s="16" t="e">
        <f>_xlfn.XLOOKUP(Tabuľka9[[#This Row],[položka]],#REF!,#REF!)</f>
        <v>#REF!</v>
      </c>
      <c r="I4188" s="15">
        <f>Tabuľka9[[#This Row],[Aktuálna cena v RZ s DPH]]*Tabuľka9[[#This Row],[Priemerný odber za mesiac]]</f>
        <v>0</v>
      </c>
      <c r="K4188" s="17" t="e">
        <f>Tabuľka9[[#This Row],[Cena za MJ s DPH]]*Tabuľka9[[#This Row],[Predpokladaný odber počas 6 mesiacov]]</f>
        <v>#REF!</v>
      </c>
      <c r="L4188" s="1">
        <v>647934</v>
      </c>
      <c r="M4188" t="e">
        <f>_xlfn.XLOOKUP(Tabuľka9[[#This Row],[IČO]],#REF!,#REF!)</f>
        <v>#REF!</v>
      </c>
      <c r="N4188" t="e">
        <f>_xlfn.XLOOKUP(Tabuľka9[[#This Row],[IČO]],#REF!,#REF!)</f>
        <v>#REF!</v>
      </c>
    </row>
    <row r="4189" spans="1:14" hidden="1" x14ac:dyDescent="0.35">
      <c r="A4189" t="s">
        <v>125</v>
      </c>
      <c r="B4189" t="s">
        <v>127</v>
      </c>
      <c r="C4189" t="s">
        <v>13</v>
      </c>
      <c r="E4189" s="10">
        <f>IF(COUNTIF(cis_DPH!$B$2:$B$84,B4189)&gt;0,D4189*1.1,IF(COUNTIF(cis_DPH!$B$85:$B$171,B4189)&gt;0,D4189*1.2,"chyba"))</f>
        <v>0</v>
      </c>
      <c r="G4189" s="16" t="e">
        <f>_xlfn.XLOOKUP(Tabuľka9[[#This Row],[položka]],#REF!,#REF!)</f>
        <v>#REF!</v>
      </c>
      <c r="I4189" s="15">
        <f>Tabuľka9[[#This Row],[Aktuálna cena v RZ s DPH]]*Tabuľka9[[#This Row],[Priemerný odber za mesiac]]</f>
        <v>0</v>
      </c>
      <c r="K4189" s="17" t="e">
        <f>Tabuľka9[[#This Row],[Cena za MJ s DPH]]*Tabuľka9[[#This Row],[Predpokladaný odber počas 6 mesiacov]]</f>
        <v>#REF!</v>
      </c>
      <c r="L4189" s="1">
        <v>647934</v>
      </c>
      <c r="M4189" t="e">
        <f>_xlfn.XLOOKUP(Tabuľka9[[#This Row],[IČO]],#REF!,#REF!)</f>
        <v>#REF!</v>
      </c>
      <c r="N4189" t="e">
        <f>_xlfn.XLOOKUP(Tabuľka9[[#This Row],[IČO]],#REF!,#REF!)</f>
        <v>#REF!</v>
      </c>
    </row>
    <row r="4190" spans="1:14" hidden="1" x14ac:dyDescent="0.35">
      <c r="A4190" t="s">
        <v>125</v>
      </c>
      <c r="B4190" t="s">
        <v>128</v>
      </c>
      <c r="C4190" t="s">
        <v>13</v>
      </c>
      <c r="E4190" s="10">
        <f>IF(COUNTIF(cis_DPH!$B$2:$B$84,B4190)&gt;0,D4190*1.1,IF(COUNTIF(cis_DPH!$B$85:$B$171,B4190)&gt;0,D4190*1.2,"chyba"))</f>
        <v>0</v>
      </c>
      <c r="G4190" s="16" t="e">
        <f>_xlfn.XLOOKUP(Tabuľka9[[#This Row],[položka]],#REF!,#REF!)</f>
        <v>#REF!</v>
      </c>
      <c r="I4190" s="15">
        <f>Tabuľka9[[#This Row],[Aktuálna cena v RZ s DPH]]*Tabuľka9[[#This Row],[Priemerný odber za mesiac]]</f>
        <v>0</v>
      </c>
      <c r="K4190" s="17" t="e">
        <f>Tabuľka9[[#This Row],[Cena za MJ s DPH]]*Tabuľka9[[#This Row],[Predpokladaný odber počas 6 mesiacov]]</f>
        <v>#REF!</v>
      </c>
      <c r="L4190" s="1">
        <v>647934</v>
      </c>
      <c r="M4190" t="e">
        <f>_xlfn.XLOOKUP(Tabuľka9[[#This Row],[IČO]],#REF!,#REF!)</f>
        <v>#REF!</v>
      </c>
      <c r="N4190" t="e">
        <f>_xlfn.XLOOKUP(Tabuľka9[[#This Row],[IČO]],#REF!,#REF!)</f>
        <v>#REF!</v>
      </c>
    </row>
    <row r="4191" spans="1:14" hidden="1" x14ac:dyDescent="0.35">
      <c r="A4191" t="s">
        <v>125</v>
      </c>
      <c r="B4191" t="s">
        <v>129</v>
      </c>
      <c r="C4191" t="s">
        <v>13</v>
      </c>
      <c r="E4191" s="10">
        <f>IF(COUNTIF(cis_DPH!$B$2:$B$84,B4191)&gt;0,D4191*1.1,IF(COUNTIF(cis_DPH!$B$85:$B$171,B4191)&gt;0,D4191*1.2,"chyba"))</f>
        <v>0</v>
      </c>
      <c r="G4191" s="16" t="e">
        <f>_xlfn.XLOOKUP(Tabuľka9[[#This Row],[položka]],#REF!,#REF!)</f>
        <v>#REF!</v>
      </c>
      <c r="I4191" s="15">
        <f>Tabuľka9[[#This Row],[Aktuálna cena v RZ s DPH]]*Tabuľka9[[#This Row],[Priemerný odber za mesiac]]</f>
        <v>0</v>
      </c>
      <c r="K4191" s="17" t="e">
        <f>Tabuľka9[[#This Row],[Cena za MJ s DPH]]*Tabuľka9[[#This Row],[Predpokladaný odber počas 6 mesiacov]]</f>
        <v>#REF!</v>
      </c>
      <c r="L4191" s="1">
        <v>647934</v>
      </c>
      <c r="M4191" t="e">
        <f>_xlfn.XLOOKUP(Tabuľka9[[#This Row],[IČO]],#REF!,#REF!)</f>
        <v>#REF!</v>
      </c>
      <c r="N4191" t="e">
        <f>_xlfn.XLOOKUP(Tabuľka9[[#This Row],[IČO]],#REF!,#REF!)</f>
        <v>#REF!</v>
      </c>
    </row>
    <row r="4192" spans="1:14" hidden="1" x14ac:dyDescent="0.35">
      <c r="A4192" t="s">
        <v>125</v>
      </c>
      <c r="B4192" t="s">
        <v>130</v>
      </c>
      <c r="C4192" t="s">
        <v>13</v>
      </c>
      <c r="E4192" s="10">
        <f>IF(COUNTIF(cis_DPH!$B$2:$B$84,B4192)&gt;0,D4192*1.1,IF(COUNTIF(cis_DPH!$B$85:$B$171,B4192)&gt;0,D4192*1.2,"chyba"))</f>
        <v>0</v>
      </c>
      <c r="G4192" s="16" t="e">
        <f>_xlfn.XLOOKUP(Tabuľka9[[#This Row],[položka]],#REF!,#REF!)</f>
        <v>#REF!</v>
      </c>
      <c r="I4192" s="15">
        <f>Tabuľka9[[#This Row],[Aktuálna cena v RZ s DPH]]*Tabuľka9[[#This Row],[Priemerný odber za mesiac]]</f>
        <v>0</v>
      </c>
      <c r="K4192" s="17" t="e">
        <f>Tabuľka9[[#This Row],[Cena za MJ s DPH]]*Tabuľka9[[#This Row],[Predpokladaný odber počas 6 mesiacov]]</f>
        <v>#REF!</v>
      </c>
      <c r="L4192" s="1">
        <v>647934</v>
      </c>
      <c r="M4192" t="e">
        <f>_xlfn.XLOOKUP(Tabuľka9[[#This Row],[IČO]],#REF!,#REF!)</f>
        <v>#REF!</v>
      </c>
      <c r="N4192" t="e">
        <f>_xlfn.XLOOKUP(Tabuľka9[[#This Row],[IČO]],#REF!,#REF!)</f>
        <v>#REF!</v>
      </c>
    </row>
    <row r="4193" spans="1:14" hidden="1" x14ac:dyDescent="0.35">
      <c r="A4193" t="s">
        <v>125</v>
      </c>
      <c r="B4193" t="s">
        <v>131</v>
      </c>
      <c r="C4193" t="s">
        <v>13</v>
      </c>
      <c r="E4193" s="10">
        <f>IF(COUNTIF(cis_DPH!$B$2:$B$84,B4193)&gt;0,D4193*1.1,IF(COUNTIF(cis_DPH!$B$85:$B$171,B4193)&gt;0,D4193*1.2,"chyba"))</f>
        <v>0</v>
      </c>
      <c r="G4193" s="16" t="e">
        <f>_xlfn.XLOOKUP(Tabuľka9[[#This Row],[položka]],#REF!,#REF!)</f>
        <v>#REF!</v>
      </c>
      <c r="I4193" s="15">
        <f>Tabuľka9[[#This Row],[Aktuálna cena v RZ s DPH]]*Tabuľka9[[#This Row],[Priemerný odber za mesiac]]</f>
        <v>0</v>
      </c>
      <c r="K4193" s="17" t="e">
        <f>Tabuľka9[[#This Row],[Cena za MJ s DPH]]*Tabuľka9[[#This Row],[Predpokladaný odber počas 6 mesiacov]]</f>
        <v>#REF!</v>
      </c>
      <c r="L4193" s="1">
        <v>647934</v>
      </c>
      <c r="M4193" t="e">
        <f>_xlfn.XLOOKUP(Tabuľka9[[#This Row],[IČO]],#REF!,#REF!)</f>
        <v>#REF!</v>
      </c>
      <c r="N4193" t="e">
        <f>_xlfn.XLOOKUP(Tabuľka9[[#This Row],[IČO]],#REF!,#REF!)</f>
        <v>#REF!</v>
      </c>
    </row>
    <row r="4194" spans="1:14" hidden="1" x14ac:dyDescent="0.35">
      <c r="A4194" t="s">
        <v>125</v>
      </c>
      <c r="B4194" t="s">
        <v>132</v>
      </c>
      <c r="C4194" t="s">
        <v>13</v>
      </c>
      <c r="E4194" s="10">
        <f>IF(COUNTIF(cis_DPH!$B$2:$B$84,B4194)&gt;0,D4194*1.1,IF(COUNTIF(cis_DPH!$B$85:$B$171,B4194)&gt;0,D4194*1.2,"chyba"))</f>
        <v>0</v>
      </c>
      <c r="G4194" s="16" t="e">
        <f>_xlfn.XLOOKUP(Tabuľka9[[#This Row],[položka]],#REF!,#REF!)</f>
        <v>#REF!</v>
      </c>
      <c r="I4194" s="15">
        <f>Tabuľka9[[#This Row],[Aktuálna cena v RZ s DPH]]*Tabuľka9[[#This Row],[Priemerný odber za mesiac]]</f>
        <v>0</v>
      </c>
      <c r="K4194" s="17" t="e">
        <f>Tabuľka9[[#This Row],[Cena za MJ s DPH]]*Tabuľka9[[#This Row],[Predpokladaný odber počas 6 mesiacov]]</f>
        <v>#REF!</v>
      </c>
      <c r="L4194" s="1">
        <v>647934</v>
      </c>
      <c r="M4194" t="e">
        <f>_xlfn.XLOOKUP(Tabuľka9[[#This Row],[IČO]],#REF!,#REF!)</f>
        <v>#REF!</v>
      </c>
      <c r="N4194" t="e">
        <f>_xlfn.XLOOKUP(Tabuľka9[[#This Row],[IČO]],#REF!,#REF!)</f>
        <v>#REF!</v>
      </c>
    </row>
    <row r="4195" spans="1:14" hidden="1" x14ac:dyDescent="0.35">
      <c r="A4195" t="s">
        <v>125</v>
      </c>
      <c r="B4195" t="s">
        <v>133</v>
      </c>
      <c r="C4195" t="s">
        <v>13</v>
      </c>
      <c r="E4195" s="10">
        <f>IF(COUNTIF(cis_DPH!$B$2:$B$84,B4195)&gt;0,D4195*1.1,IF(COUNTIF(cis_DPH!$B$85:$B$171,B4195)&gt;0,D4195*1.2,"chyba"))</f>
        <v>0</v>
      </c>
      <c r="G4195" s="16" t="e">
        <f>_xlfn.XLOOKUP(Tabuľka9[[#This Row],[položka]],#REF!,#REF!)</f>
        <v>#REF!</v>
      </c>
      <c r="I4195" s="15">
        <f>Tabuľka9[[#This Row],[Aktuálna cena v RZ s DPH]]*Tabuľka9[[#This Row],[Priemerný odber za mesiac]]</f>
        <v>0</v>
      </c>
      <c r="K4195" s="17" t="e">
        <f>Tabuľka9[[#This Row],[Cena za MJ s DPH]]*Tabuľka9[[#This Row],[Predpokladaný odber počas 6 mesiacov]]</f>
        <v>#REF!</v>
      </c>
      <c r="L4195" s="1">
        <v>647934</v>
      </c>
      <c r="M4195" t="e">
        <f>_xlfn.XLOOKUP(Tabuľka9[[#This Row],[IČO]],#REF!,#REF!)</f>
        <v>#REF!</v>
      </c>
      <c r="N4195" t="e">
        <f>_xlfn.XLOOKUP(Tabuľka9[[#This Row],[IČO]],#REF!,#REF!)</f>
        <v>#REF!</v>
      </c>
    </row>
    <row r="4196" spans="1:14" hidden="1" x14ac:dyDescent="0.35">
      <c r="A4196" t="s">
        <v>125</v>
      </c>
      <c r="B4196" t="s">
        <v>134</v>
      </c>
      <c r="C4196" t="s">
        <v>13</v>
      </c>
      <c r="E4196" s="10">
        <f>IF(COUNTIF(cis_DPH!$B$2:$B$84,B4196)&gt;0,D4196*1.1,IF(COUNTIF(cis_DPH!$B$85:$B$171,B4196)&gt;0,D4196*1.2,"chyba"))</f>
        <v>0</v>
      </c>
      <c r="G4196" s="16" t="e">
        <f>_xlfn.XLOOKUP(Tabuľka9[[#This Row],[položka]],#REF!,#REF!)</f>
        <v>#REF!</v>
      </c>
      <c r="I4196" s="15">
        <f>Tabuľka9[[#This Row],[Aktuálna cena v RZ s DPH]]*Tabuľka9[[#This Row],[Priemerný odber za mesiac]]</f>
        <v>0</v>
      </c>
      <c r="K4196" s="17" t="e">
        <f>Tabuľka9[[#This Row],[Cena za MJ s DPH]]*Tabuľka9[[#This Row],[Predpokladaný odber počas 6 mesiacov]]</f>
        <v>#REF!</v>
      </c>
      <c r="L4196" s="1">
        <v>647934</v>
      </c>
      <c r="M4196" t="e">
        <f>_xlfn.XLOOKUP(Tabuľka9[[#This Row],[IČO]],#REF!,#REF!)</f>
        <v>#REF!</v>
      </c>
      <c r="N4196" t="e">
        <f>_xlfn.XLOOKUP(Tabuľka9[[#This Row],[IČO]],#REF!,#REF!)</f>
        <v>#REF!</v>
      </c>
    </row>
    <row r="4197" spans="1:14" hidden="1" x14ac:dyDescent="0.35">
      <c r="A4197" t="s">
        <v>125</v>
      </c>
      <c r="B4197" t="s">
        <v>135</v>
      </c>
      <c r="C4197" t="s">
        <v>13</v>
      </c>
      <c r="E4197" s="10">
        <f>IF(COUNTIF(cis_DPH!$B$2:$B$84,B4197)&gt;0,D4197*1.1,IF(COUNTIF(cis_DPH!$B$85:$B$171,B4197)&gt;0,D4197*1.2,"chyba"))</f>
        <v>0</v>
      </c>
      <c r="G4197" s="16" t="e">
        <f>_xlfn.XLOOKUP(Tabuľka9[[#This Row],[položka]],#REF!,#REF!)</f>
        <v>#REF!</v>
      </c>
      <c r="I4197" s="15">
        <f>Tabuľka9[[#This Row],[Aktuálna cena v RZ s DPH]]*Tabuľka9[[#This Row],[Priemerný odber za mesiac]]</f>
        <v>0</v>
      </c>
      <c r="K4197" s="17" t="e">
        <f>Tabuľka9[[#This Row],[Cena za MJ s DPH]]*Tabuľka9[[#This Row],[Predpokladaný odber počas 6 mesiacov]]</f>
        <v>#REF!</v>
      </c>
      <c r="L4197" s="1">
        <v>647934</v>
      </c>
      <c r="M4197" t="e">
        <f>_xlfn.XLOOKUP(Tabuľka9[[#This Row],[IČO]],#REF!,#REF!)</f>
        <v>#REF!</v>
      </c>
      <c r="N4197" t="e">
        <f>_xlfn.XLOOKUP(Tabuľka9[[#This Row],[IČO]],#REF!,#REF!)</f>
        <v>#REF!</v>
      </c>
    </row>
    <row r="4198" spans="1:14" hidden="1" x14ac:dyDescent="0.35">
      <c r="A4198" t="s">
        <v>125</v>
      </c>
      <c r="B4198" t="s">
        <v>136</v>
      </c>
      <c r="C4198" t="s">
        <v>13</v>
      </c>
      <c r="E4198" s="10">
        <f>IF(COUNTIF(cis_DPH!$B$2:$B$84,B4198)&gt;0,D4198*1.1,IF(COUNTIF(cis_DPH!$B$85:$B$171,B4198)&gt;0,D4198*1.2,"chyba"))</f>
        <v>0</v>
      </c>
      <c r="G4198" s="16" t="e">
        <f>_xlfn.XLOOKUP(Tabuľka9[[#This Row],[položka]],#REF!,#REF!)</f>
        <v>#REF!</v>
      </c>
      <c r="I4198" s="15">
        <f>Tabuľka9[[#This Row],[Aktuálna cena v RZ s DPH]]*Tabuľka9[[#This Row],[Priemerný odber za mesiac]]</f>
        <v>0</v>
      </c>
      <c r="K4198" s="17" t="e">
        <f>Tabuľka9[[#This Row],[Cena za MJ s DPH]]*Tabuľka9[[#This Row],[Predpokladaný odber počas 6 mesiacov]]</f>
        <v>#REF!</v>
      </c>
      <c r="L4198" s="1">
        <v>647934</v>
      </c>
      <c r="M4198" t="e">
        <f>_xlfn.XLOOKUP(Tabuľka9[[#This Row],[IČO]],#REF!,#REF!)</f>
        <v>#REF!</v>
      </c>
      <c r="N4198" t="e">
        <f>_xlfn.XLOOKUP(Tabuľka9[[#This Row],[IČO]],#REF!,#REF!)</f>
        <v>#REF!</v>
      </c>
    </row>
    <row r="4199" spans="1:14" hidden="1" x14ac:dyDescent="0.35">
      <c r="A4199" t="s">
        <v>125</v>
      </c>
      <c r="B4199" t="s">
        <v>137</v>
      </c>
      <c r="C4199" t="s">
        <v>13</v>
      </c>
      <c r="E4199" s="10">
        <f>IF(COUNTIF(cis_DPH!$B$2:$B$84,B4199)&gt;0,D4199*1.1,IF(COUNTIF(cis_DPH!$B$85:$B$171,B4199)&gt;0,D4199*1.2,"chyba"))</f>
        <v>0</v>
      </c>
      <c r="G4199" s="16" t="e">
        <f>_xlfn.XLOOKUP(Tabuľka9[[#This Row],[položka]],#REF!,#REF!)</f>
        <v>#REF!</v>
      </c>
      <c r="I4199" s="15">
        <f>Tabuľka9[[#This Row],[Aktuálna cena v RZ s DPH]]*Tabuľka9[[#This Row],[Priemerný odber za mesiac]]</f>
        <v>0</v>
      </c>
      <c r="K4199" s="17" t="e">
        <f>Tabuľka9[[#This Row],[Cena za MJ s DPH]]*Tabuľka9[[#This Row],[Predpokladaný odber počas 6 mesiacov]]</f>
        <v>#REF!</v>
      </c>
      <c r="L4199" s="1">
        <v>647934</v>
      </c>
      <c r="M4199" t="e">
        <f>_xlfn.XLOOKUP(Tabuľka9[[#This Row],[IČO]],#REF!,#REF!)</f>
        <v>#REF!</v>
      </c>
      <c r="N4199" t="e">
        <f>_xlfn.XLOOKUP(Tabuľka9[[#This Row],[IČO]],#REF!,#REF!)</f>
        <v>#REF!</v>
      </c>
    </row>
    <row r="4200" spans="1:14" hidden="1" x14ac:dyDescent="0.35">
      <c r="A4200" t="s">
        <v>125</v>
      </c>
      <c r="B4200" t="s">
        <v>138</v>
      </c>
      <c r="C4200" t="s">
        <v>13</v>
      </c>
      <c r="E4200" s="10">
        <f>IF(COUNTIF(cis_DPH!$B$2:$B$84,B4200)&gt;0,D4200*1.1,IF(COUNTIF(cis_DPH!$B$85:$B$171,B4200)&gt;0,D4200*1.2,"chyba"))</f>
        <v>0</v>
      </c>
      <c r="G4200" s="16" t="e">
        <f>_xlfn.XLOOKUP(Tabuľka9[[#This Row],[položka]],#REF!,#REF!)</f>
        <v>#REF!</v>
      </c>
      <c r="I4200" s="15">
        <f>Tabuľka9[[#This Row],[Aktuálna cena v RZ s DPH]]*Tabuľka9[[#This Row],[Priemerný odber za mesiac]]</f>
        <v>0</v>
      </c>
      <c r="K4200" s="17" t="e">
        <f>Tabuľka9[[#This Row],[Cena za MJ s DPH]]*Tabuľka9[[#This Row],[Predpokladaný odber počas 6 mesiacov]]</f>
        <v>#REF!</v>
      </c>
      <c r="L4200" s="1">
        <v>647934</v>
      </c>
      <c r="M4200" t="e">
        <f>_xlfn.XLOOKUP(Tabuľka9[[#This Row],[IČO]],#REF!,#REF!)</f>
        <v>#REF!</v>
      </c>
      <c r="N4200" t="e">
        <f>_xlfn.XLOOKUP(Tabuľka9[[#This Row],[IČO]],#REF!,#REF!)</f>
        <v>#REF!</v>
      </c>
    </row>
    <row r="4201" spans="1:14" hidden="1" x14ac:dyDescent="0.35">
      <c r="A4201" t="s">
        <v>125</v>
      </c>
      <c r="B4201" t="s">
        <v>139</v>
      </c>
      <c r="C4201" t="s">
        <v>13</v>
      </c>
      <c r="E4201" s="10">
        <f>IF(COUNTIF(cis_DPH!$B$2:$B$84,B4201)&gt;0,D4201*1.1,IF(COUNTIF(cis_DPH!$B$85:$B$171,B4201)&gt;0,D4201*1.2,"chyba"))</f>
        <v>0</v>
      </c>
      <c r="G4201" s="16" t="e">
        <f>_xlfn.XLOOKUP(Tabuľka9[[#This Row],[položka]],#REF!,#REF!)</f>
        <v>#REF!</v>
      </c>
      <c r="I4201" s="15">
        <f>Tabuľka9[[#This Row],[Aktuálna cena v RZ s DPH]]*Tabuľka9[[#This Row],[Priemerný odber za mesiac]]</f>
        <v>0</v>
      </c>
      <c r="K4201" s="17" t="e">
        <f>Tabuľka9[[#This Row],[Cena za MJ s DPH]]*Tabuľka9[[#This Row],[Predpokladaný odber počas 6 mesiacov]]</f>
        <v>#REF!</v>
      </c>
      <c r="L4201" s="1">
        <v>647934</v>
      </c>
      <c r="M4201" t="e">
        <f>_xlfn.XLOOKUP(Tabuľka9[[#This Row],[IČO]],#REF!,#REF!)</f>
        <v>#REF!</v>
      </c>
      <c r="N4201" t="e">
        <f>_xlfn.XLOOKUP(Tabuľka9[[#This Row],[IČO]],#REF!,#REF!)</f>
        <v>#REF!</v>
      </c>
    </row>
    <row r="4202" spans="1:14" hidden="1" x14ac:dyDescent="0.35">
      <c r="A4202" t="s">
        <v>125</v>
      </c>
      <c r="B4202" t="s">
        <v>140</v>
      </c>
      <c r="C4202" t="s">
        <v>13</v>
      </c>
      <c r="E4202" s="10">
        <f>IF(COUNTIF(cis_DPH!$B$2:$B$84,B4202)&gt;0,D4202*1.1,IF(COUNTIF(cis_DPH!$B$85:$B$171,B4202)&gt;0,D4202*1.2,"chyba"))</f>
        <v>0</v>
      </c>
      <c r="G4202" s="16" t="e">
        <f>_xlfn.XLOOKUP(Tabuľka9[[#This Row],[položka]],#REF!,#REF!)</f>
        <v>#REF!</v>
      </c>
      <c r="I4202" s="15">
        <f>Tabuľka9[[#This Row],[Aktuálna cena v RZ s DPH]]*Tabuľka9[[#This Row],[Priemerný odber za mesiac]]</f>
        <v>0</v>
      </c>
      <c r="K4202" s="17" t="e">
        <f>Tabuľka9[[#This Row],[Cena za MJ s DPH]]*Tabuľka9[[#This Row],[Predpokladaný odber počas 6 mesiacov]]</f>
        <v>#REF!</v>
      </c>
      <c r="L4202" s="1">
        <v>647934</v>
      </c>
      <c r="M4202" t="e">
        <f>_xlfn.XLOOKUP(Tabuľka9[[#This Row],[IČO]],#REF!,#REF!)</f>
        <v>#REF!</v>
      </c>
      <c r="N4202" t="e">
        <f>_xlfn.XLOOKUP(Tabuľka9[[#This Row],[IČO]],#REF!,#REF!)</f>
        <v>#REF!</v>
      </c>
    </row>
    <row r="4203" spans="1:14" hidden="1" x14ac:dyDescent="0.35">
      <c r="A4203" t="s">
        <v>125</v>
      </c>
      <c r="B4203" t="s">
        <v>141</v>
      </c>
      <c r="C4203" t="s">
        <v>13</v>
      </c>
      <c r="E4203" s="10">
        <f>IF(COUNTIF(cis_DPH!$B$2:$B$84,B4203)&gt;0,D4203*1.1,IF(COUNTIF(cis_DPH!$B$85:$B$171,B4203)&gt;0,D4203*1.2,"chyba"))</f>
        <v>0</v>
      </c>
      <c r="G4203" s="16" t="e">
        <f>_xlfn.XLOOKUP(Tabuľka9[[#This Row],[položka]],#REF!,#REF!)</f>
        <v>#REF!</v>
      </c>
      <c r="I4203" s="15">
        <f>Tabuľka9[[#This Row],[Aktuálna cena v RZ s DPH]]*Tabuľka9[[#This Row],[Priemerný odber za mesiac]]</f>
        <v>0</v>
      </c>
      <c r="K4203" s="17" t="e">
        <f>Tabuľka9[[#This Row],[Cena za MJ s DPH]]*Tabuľka9[[#This Row],[Predpokladaný odber počas 6 mesiacov]]</f>
        <v>#REF!</v>
      </c>
      <c r="L4203" s="1">
        <v>647934</v>
      </c>
      <c r="M4203" t="e">
        <f>_xlfn.XLOOKUP(Tabuľka9[[#This Row],[IČO]],#REF!,#REF!)</f>
        <v>#REF!</v>
      </c>
      <c r="N4203" t="e">
        <f>_xlfn.XLOOKUP(Tabuľka9[[#This Row],[IČO]],#REF!,#REF!)</f>
        <v>#REF!</v>
      </c>
    </row>
    <row r="4204" spans="1:14" hidden="1" x14ac:dyDescent="0.35">
      <c r="A4204" t="s">
        <v>125</v>
      </c>
      <c r="B4204" t="s">
        <v>142</v>
      </c>
      <c r="C4204" t="s">
        <v>13</v>
      </c>
      <c r="E4204" s="10">
        <f>IF(COUNTIF(cis_DPH!$B$2:$B$84,B4204)&gt;0,D4204*1.1,IF(COUNTIF(cis_DPH!$B$85:$B$171,B4204)&gt;0,D4204*1.2,"chyba"))</f>
        <v>0</v>
      </c>
      <c r="G4204" s="16" t="e">
        <f>_xlfn.XLOOKUP(Tabuľka9[[#This Row],[položka]],#REF!,#REF!)</f>
        <v>#REF!</v>
      </c>
      <c r="I4204" s="15">
        <f>Tabuľka9[[#This Row],[Aktuálna cena v RZ s DPH]]*Tabuľka9[[#This Row],[Priemerný odber za mesiac]]</f>
        <v>0</v>
      </c>
      <c r="K4204" s="17" t="e">
        <f>Tabuľka9[[#This Row],[Cena za MJ s DPH]]*Tabuľka9[[#This Row],[Predpokladaný odber počas 6 mesiacov]]</f>
        <v>#REF!</v>
      </c>
      <c r="L4204" s="1">
        <v>647934</v>
      </c>
      <c r="M4204" t="e">
        <f>_xlfn.XLOOKUP(Tabuľka9[[#This Row],[IČO]],#REF!,#REF!)</f>
        <v>#REF!</v>
      </c>
      <c r="N4204" t="e">
        <f>_xlfn.XLOOKUP(Tabuľka9[[#This Row],[IČO]],#REF!,#REF!)</f>
        <v>#REF!</v>
      </c>
    </row>
    <row r="4205" spans="1:14" hidden="1" x14ac:dyDescent="0.35">
      <c r="A4205" t="s">
        <v>125</v>
      </c>
      <c r="B4205" t="s">
        <v>143</v>
      </c>
      <c r="C4205" t="s">
        <v>13</v>
      </c>
      <c r="E4205" s="10">
        <f>IF(COUNTIF(cis_DPH!$B$2:$B$84,B4205)&gt;0,D4205*1.1,IF(COUNTIF(cis_DPH!$B$85:$B$171,B4205)&gt;0,D4205*1.2,"chyba"))</f>
        <v>0</v>
      </c>
      <c r="G4205" s="16" t="e">
        <f>_xlfn.XLOOKUP(Tabuľka9[[#This Row],[položka]],#REF!,#REF!)</f>
        <v>#REF!</v>
      </c>
      <c r="I4205" s="15">
        <f>Tabuľka9[[#This Row],[Aktuálna cena v RZ s DPH]]*Tabuľka9[[#This Row],[Priemerný odber za mesiac]]</f>
        <v>0</v>
      </c>
      <c r="K4205" s="17" t="e">
        <f>Tabuľka9[[#This Row],[Cena za MJ s DPH]]*Tabuľka9[[#This Row],[Predpokladaný odber počas 6 mesiacov]]</f>
        <v>#REF!</v>
      </c>
      <c r="L4205" s="1">
        <v>647934</v>
      </c>
      <c r="M4205" t="e">
        <f>_xlfn.XLOOKUP(Tabuľka9[[#This Row],[IČO]],#REF!,#REF!)</f>
        <v>#REF!</v>
      </c>
      <c r="N4205" t="e">
        <f>_xlfn.XLOOKUP(Tabuľka9[[#This Row],[IČO]],#REF!,#REF!)</f>
        <v>#REF!</v>
      </c>
    </row>
    <row r="4206" spans="1:14" hidden="1" x14ac:dyDescent="0.35">
      <c r="A4206" t="s">
        <v>125</v>
      </c>
      <c r="B4206" t="s">
        <v>144</v>
      </c>
      <c r="C4206" t="s">
        <v>13</v>
      </c>
      <c r="E4206" s="10">
        <f>IF(COUNTIF(cis_DPH!$B$2:$B$84,B4206)&gt;0,D4206*1.1,IF(COUNTIF(cis_DPH!$B$85:$B$171,B4206)&gt;0,D4206*1.2,"chyba"))</f>
        <v>0</v>
      </c>
      <c r="G4206" s="16" t="e">
        <f>_xlfn.XLOOKUP(Tabuľka9[[#This Row],[položka]],#REF!,#REF!)</f>
        <v>#REF!</v>
      </c>
      <c r="I4206" s="15">
        <f>Tabuľka9[[#This Row],[Aktuálna cena v RZ s DPH]]*Tabuľka9[[#This Row],[Priemerný odber za mesiac]]</f>
        <v>0</v>
      </c>
      <c r="K4206" s="17" t="e">
        <f>Tabuľka9[[#This Row],[Cena za MJ s DPH]]*Tabuľka9[[#This Row],[Predpokladaný odber počas 6 mesiacov]]</f>
        <v>#REF!</v>
      </c>
      <c r="L4206" s="1">
        <v>647934</v>
      </c>
      <c r="M4206" t="e">
        <f>_xlfn.XLOOKUP(Tabuľka9[[#This Row],[IČO]],#REF!,#REF!)</f>
        <v>#REF!</v>
      </c>
      <c r="N4206" t="e">
        <f>_xlfn.XLOOKUP(Tabuľka9[[#This Row],[IČO]],#REF!,#REF!)</f>
        <v>#REF!</v>
      </c>
    </row>
    <row r="4207" spans="1:14" hidden="1" x14ac:dyDescent="0.35">
      <c r="A4207" t="s">
        <v>125</v>
      </c>
      <c r="B4207" t="s">
        <v>145</v>
      </c>
      <c r="C4207" t="s">
        <v>13</v>
      </c>
      <c r="E4207" s="10">
        <f>IF(COUNTIF(cis_DPH!$B$2:$B$84,B4207)&gt;0,D4207*1.1,IF(COUNTIF(cis_DPH!$B$85:$B$171,B4207)&gt;0,D4207*1.2,"chyba"))</f>
        <v>0</v>
      </c>
      <c r="G4207" s="16" t="e">
        <f>_xlfn.XLOOKUP(Tabuľka9[[#This Row],[položka]],#REF!,#REF!)</f>
        <v>#REF!</v>
      </c>
      <c r="I4207" s="15">
        <f>Tabuľka9[[#This Row],[Aktuálna cena v RZ s DPH]]*Tabuľka9[[#This Row],[Priemerný odber za mesiac]]</f>
        <v>0</v>
      </c>
      <c r="K4207" s="17" t="e">
        <f>Tabuľka9[[#This Row],[Cena za MJ s DPH]]*Tabuľka9[[#This Row],[Predpokladaný odber počas 6 mesiacov]]</f>
        <v>#REF!</v>
      </c>
      <c r="L4207" s="1">
        <v>647934</v>
      </c>
      <c r="M4207" t="e">
        <f>_xlfn.XLOOKUP(Tabuľka9[[#This Row],[IČO]],#REF!,#REF!)</f>
        <v>#REF!</v>
      </c>
      <c r="N4207" t="e">
        <f>_xlfn.XLOOKUP(Tabuľka9[[#This Row],[IČO]],#REF!,#REF!)</f>
        <v>#REF!</v>
      </c>
    </row>
    <row r="4208" spans="1:14" hidden="1" x14ac:dyDescent="0.35">
      <c r="A4208" t="s">
        <v>125</v>
      </c>
      <c r="B4208" t="s">
        <v>146</v>
      </c>
      <c r="C4208" t="s">
        <v>13</v>
      </c>
      <c r="E4208" s="10">
        <f>IF(COUNTIF(cis_DPH!$B$2:$B$84,B4208)&gt;0,D4208*1.1,IF(COUNTIF(cis_DPH!$B$85:$B$171,B4208)&gt;0,D4208*1.2,"chyba"))</f>
        <v>0</v>
      </c>
      <c r="G4208" s="16" t="e">
        <f>_xlfn.XLOOKUP(Tabuľka9[[#This Row],[položka]],#REF!,#REF!)</f>
        <v>#REF!</v>
      </c>
      <c r="I4208" s="15">
        <f>Tabuľka9[[#This Row],[Aktuálna cena v RZ s DPH]]*Tabuľka9[[#This Row],[Priemerný odber za mesiac]]</f>
        <v>0</v>
      </c>
      <c r="K4208" s="17" t="e">
        <f>Tabuľka9[[#This Row],[Cena za MJ s DPH]]*Tabuľka9[[#This Row],[Predpokladaný odber počas 6 mesiacov]]</f>
        <v>#REF!</v>
      </c>
      <c r="L4208" s="1">
        <v>647934</v>
      </c>
      <c r="M4208" t="e">
        <f>_xlfn.XLOOKUP(Tabuľka9[[#This Row],[IČO]],#REF!,#REF!)</f>
        <v>#REF!</v>
      </c>
      <c r="N4208" t="e">
        <f>_xlfn.XLOOKUP(Tabuľka9[[#This Row],[IČO]],#REF!,#REF!)</f>
        <v>#REF!</v>
      </c>
    </row>
    <row r="4209" spans="1:14" hidden="1" x14ac:dyDescent="0.35">
      <c r="A4209" t="s">
        <v>125</v>
      </c>
      <c r="B4209" t="s">
        <v>147</v>
      </c>
      <c r="C4209" t="s">
        <v>13</v>
      </c>
      <c r="E4209" s="10">
        <f>IF(COUNTIF(cis_DPH!$B$2:$B$84,B4209)&gt;0,D4209*1.1,IF(COUNTIF(cis_DPH!$B$85:$B$171,B4209)&gt;0,D4209*1.2,"chyba"))</f>
        <v>0</v>
      </c>
      <c r="G4209" s="16" t="e">
        <f>_xlfn.XLOOKUP(Tabuľka9[[#This Row],[položka]],#REF!,#REF!)</f>
        <v>#REF!</v>
      </c>
      <c r="I4209" s="15">
        <f>Tabuľka9[[#This Row],[Aktuálna cena v RZ s DPH]]*Tabuľka9[[#This Row],[Priemerný odber za mesiac]]</f>
        <v>0</v>
      </c>
      <c r="K4209" s="17" t="e">
        <f>Tabuľka9[[#This Row],[Cena za MJ s DPH]]*Tabuľka9[[#This Row],[Predpokladaný odber počas 6 mesiacov]]</f>
        <v>#REF!</v>
      </c>
      <c r="L4209" s="1">
        <v>647934</v>
      </c>
      <c r="M4209" t="e">
        <f>_xlfn.XLOOKUP(Tabuľka9[[#This Row],[IČO]],#REF!,#REF!)</f>
        <v>#REF!</v>
      </c>
      <c r="N4209" t="e">
        <f>_xlfn.XLOOKUP(Tabuľka9[[#This Row],[IČO]],#REF!,#REF!)</f>
        <v>#REF!</v>
      </c>
    </row>
    <row r="4210" spans="1:14" hidden="1" x14ac:dyDescent="0.35">
      <c r="A4210" t="s">
        <v>125</v>
      </c>
      <c r="B4210" t="s">
        <v>148</v>
      </c>
      <c r="C4210" t="s">
        <v>13</v>
      </c>
      <c r="E4210" s="10">
        <f>IF(COUNTIF(cis_DPH!$B$2:$B$84,B4210)&gt;0,D4210*1.1,IF(COUNTIF(cis_DPH!$B$85:$B$171,B4210)&gt;0,D4210*1.2,"chyba"))</f>
        <v>0</v>
      </c>
      <c r="G4210" s="16" t="e">
        <f>_xlfn.XLOOKUP(Tabuľka9[[#This Row],[položka]],#REF!,#REF!)</f>
        <v>#REF!</v>
      </c>
      <c r="I4210" s="15">
        <f>Tabuľka9[[#This Row],[Aktuálna cena v RZ s DPH]]*Tabuľka9[[#This Row],[Priemerný odber za mesiac]]</f>
        <v>0</v>
      </c>
      <c r="K4210" s="17" t="e">
        <f>Tabuľka9[[#This Row],[Cena za MJ s DPH]]*Tabuľka9[[#This Row],[Predpokladaný odber počas 6 mesiacov]]</f>
        <v>#REF!</v>
      </c>
      <c r="L4210" s="1">
        <v>647934</v>
      </c>
      <c r="M4210" t="e">
        <f>_xlfn.XLOOKUP(Tabuľka9[[#This Row],[IČO]],#REF!,#REF!)</f>
        <v>#REF!</v>
      </c>
      <c r="N4210" t="e">
        <f>_xlfn.XLOOKUP(Tabuľka9[[#This Row],[IČO]],#REF!,#REF!)</f>
        <v>#REF!</v>
      </c>
    </row>
    <row r="4211" spans="1:14" hidden="1" x14ac:dyDescent="0.35">
      <c r="A4211" t="s">
        <v>125</v>
      </c>
      <c r="B4211" t="s">
        <v>149</v>
      </c>
      <c r="C4211" t="s">
        <v>13</v>
      </c>
      <c r="E4211" s="10">
        <f>IF(COUNTIF(cis_DPH!$B$2:$B$84,B4211)&gt;0,D4211*1.1,IF(COUNTIF(cis_DPH!$B$85:$B$171,B4211)&gt;0,D4211*1.2,"chyba"))</f>
        <v>0</v>
      </c>
      <c r="G4211" s="16" t="e">
        <f>_xlfn.XLOOKUP(Tabuľka9[[#This Row],[položka]],#REF!,#REF!)</f>
        <v>#REF!</v>
      </c>
      <c r="I4211" s="15">
        <f>Tabuľka9[[#This Row],[Aktuálna cena v RZ s DPH]]*Tabuľka9[[#This Row],[Priemerný odber za mesiac]]</f>
        <v>0</v>
      </c>
      <c r="K4211" s="17" t="e">
        <f>Tabuľka9[[#This Row],[Cena za MJ s DPH]]*Tabuľka9[[#This Row],[Predpokladaný odber počas 6 mesiacov]]</f>
        <v>#REF!</v>
      </c>
      <c r="L4211" s="1">
        <v>647934</v>
      </c>
      <c r="M4211" t="e">
        <f>_xlfn.XLOOKUP(Tabuľka9[[#This Row],[IČO]],#REF!,#REF!)</f>
        <v>#REF!</v>
      </c>
      <c r="N4211" t="e">
        <f>_xlfn.XLOOKUP(Tabuľka9[[#This Row],[IČO]],#REF!,#REF!)</f>
        <v>#REF!</v>
      </c>
    </row>
    <row r="4212" spans="1:14" hidden="1" x14ac:dyDescent="0.35">
      <c r="A4212" t="s">
        <v>125</v>
      </c>
      <c r="B4212" t="s">
        <v>150</v>
      </c>
      <c r="C4212" t="s">
        <v>13</v>
      </c>
      <c r="E4212" s="10">
        <f>IF(COUNTIF(cis_DPH!$B$2:$B$84,B4212)&gt;0,D4212*1.1,IF(COUNTIF(cis_DPH!$B$85:$B$171,B4212)&gt;0,D4212*1.2,"chyba"))</f>
        <v>0</v>
      </c>
      <c r="G4212" s="16" t="e">
        <f>_xlfn.XLOOKUP(Tabuľka9[[#This Row],[položka]],#REF!,#REF!)</f>
        <v>#REF!</v>
      </c>
      <c r="I4212" s="15">
        <f>Tabuľka9[[#This Row],[Aktuálna cena v RZ s DPH]]*Tabuľka9[[#This Row],[Priemerný odber za mesiac]]</f>
        <v>0</v>
      </c>
      <c r="K4212" s="17" t="e">
        <f>Tabuľka9[[#This Row],[Cena za MJ s DPH]]*Tabuľka9[[#This Row],[Predpokladaný odber počas 6 mesiacov]]</f>
        <v>#REF!</v>
      </c>
      <c r="L4212" s="1">
        <v>647934</v>
      </c>
      <c r="M4212" t="e">
        <f>_xlfn.XLOOKUP(Tabuľka9[[#This Row],[IČO]],#REF!,#REF!)</f>
        <v>#REF!</v>
      </c>
      <c r="N4212" t="e">
        <f>_xlfn.XLOOKUP(Tabuľka9[[#This Row],[IČO]],#REF!,#REF!)</f>
        <v>#REF!</v>
      </c>
    </row>
    <row r="4213" spans="1:14" hidden="1" x14ac:dyDescent="0.35">
      <c r="A4213" t="s">
        <v>125</v>
      </c>
      <c r="B4213" t="s">
        <v>151</v>
      </c>
      <c r="C4213" t="s">
        <v>13</v>
      </c>
      <c r="E4213" s="10">
        <f>IF(COUNTIF(cis_DPH!$B$2:$B$84,B4213)&gt;0,D4213*1.1,IF(COUNTIF(cis_DPH!$B$85:$B$171,B4213)&gt;0,D4213*1.2,"chyba"))</f>
        <v>0</v>
      </c>
      <c r="G4213" s="16" t="e">
        <f>_xlfn.XLOOKUP(Tabuľka9[[#This Row],[položka]],#REF!,#REF!)</f>
        <v>#REF!</v>
      </c>
      <c r="I4213" s="15">
        <f>Tabuľka9[[#This Row],[Aktuálna cena v RZ s DPH]]*Tabuľka9[[#This Row],[Priemerný odber za mesiac]]</f>
        <v>0</v>
      </c>
      <c r="K4213" s="17" t="e">
        <f>Tabuľka9[[#This Row],[Cena za MJ s DPH]]*Tabuľka9[[#This Row],[Predpokladaný odber počas 6 mesiacov]]</f>
        <v>#REF!</v>
      </c>
      <c r="L4213" s="1">
        <v>647934</v>
      </c>
      <c r="M4213" t="e">
        <f>_xlfn.XLOOKUP(Tabuľka9[[#This Row],[IČO]],#REF!,#REF!)</f>
        <v>#REF!</v>
      </c>
      <c r="N4213" t="e">
        <f>_xlfn.XLOOKUP(Tabuľka9[[#This Row],[IČO]],#REF!,#REF!)</f>
        <v>#REF!</v>
      </c>
    </row>
    <row r="4214" spans="1:14" hidden="1" x14ac:dyDescent="0.35">
      <c r="A4214" t="s">
        <v>125</v>
      </c>
      <c r="B4214" t="s">
        <v>152</v>
      </c>
      <c r="C4214" t="s">
        <v>13</v>
      </c>
      <c r="E4214" s="10">
        <f>IF(COUNTIF(cis_DPH!$B$2:$B$84,B4214)&gt;0,D4214*1.1,IF(COUNTIF(cis_DPH!$B$85:$B$171,B4214)&gt;0,D4214*1.2,"chyba"))</f>
        <v>0</v>
      </c>
      <c r="G4214" s="16" t="e">
        <f>_xlfn.XLOOKUP(Tabuľka9[[#This Row],[položka]],#REF!,#REF!)</f>
        <v>#REF!</v>
      </c>
      <c r="I4214" s="15">
        <f>Tabuľka9[[#This Row],[Aktuálna cena v RZ s DPH]]*Tabuľka9[[#This Row],[Priemerný odber za mesiac]]</f>
        <v>0</v>
      </c>
      <c r="K4214" s="17" t="e">
        <f>Tabuľka9[[#This Row],[Cena za MJ s DPH]]*Tabuľka9[[#This Row],[Predpokladaný odber počas 6 mesiacov]]</f>
        <v>#REF!</v>
      </c>
      <c r="L4214" s="1">
        <v>647934</v>
      </c>
      <c r="M4214" t="e">
        <f>_xlfn.XLOOKUP(Tabuľka9[[#This Row],[IČO]],#REF!,#REF!)</f>
        <v>#REF!</v>
      </c>
      <c r="N4214" t="e">
        <f>_xlfn.XLOOKUP(Tabuľka9[[#This Row],[IČO]],#REF!,#REF!)</f>
        <v>#REF!</v>
      </c>
    </row>
    <row r="4215" spans="1:14" hidden="1" x14ac:dyDescent="0.35">
      <c r="A4215" t="s">
        <v>125</v>
      </c>
      <c r="B4215" t="s">
        <v>153</v>
      </c>
      <c r="C4215" t="s">
        <v>13</v>
      </c>
      <c r="E4215" s="10">
        <f>IF(COUNTIF(cis_DPH!$B$2:$B$84,B4215)&gt;0,D4215*1.1,IF(COUNTIF(cis_DPH!$B$85:$B$171,B4215)&gt;0,D4215*1.2,"chyba"))</f>
        <v>0</v>
      </c>
      <c r="G4215" s="16" t="e">
        <f>_xlfn.XLOOKUP(Tabuľka9[[#This Row],[položka]],#REF!,#REF!)</f>
        <v>#REF!</v>
      </c>
      <c r="I4215" s="15">
        <f>Tabuľka9[[#This Row],[Aktuálna cena v RZ s DPH]]*Tabuľka9[[#This Row],[Priemerný odber za mesiac]]</f>
        <v>0</v>
      </c>
      <c r="K4215" s="17" t="e">
        <f>Tabuľka9[[#This Row],[Cena za MJ s DPH]]*Tabuľka9[[#This Row],[Predpokladaný odber počas 6 mesiacov]]</f>
        <v>#REF!</v>
      </c>
      <c r="L4215" s="1">
        <v>647934</v>
      </c>
      <c r="M4215" t="e">
        <f>_xlfn.XLOOKUP(Tabuľka9[[#This Row],[IČO]],#REF!,#REF!)</f>
        <v>#REF!</v>
      </c>
      <c r="N4215" t="e">
        <f>_xlfn.XLOOKUP(Tabuľka9[[#This Row],[IČO]],#REF!,#REF!)</f>
        <v>#REF!</v>
      </c>
    </row>
    <row r="4216" spans="1:14" hidden="1" x14ac:dyDescent="0.35">
      <c r="A4216" t="s">
        <v>125</v>
      </c>
      <c r="B4216" t="s">
        <v>154</v>
      </c>
      <c r="C4216" t="s">
        <v>13</v>
      </c>
      <c r="E4216" s="10">
        <f>IF(COUNTIF(cis_DPH!$B$2:$B$84,B4216)&gt;0,D4216*1.1,IF(COUNTIF(cis_DPH!$B$85:$B$171,B4216)&gt;0,D4216*1.2,"chyba"))</f>
        <v>0</v>
      </c>
      <c r="G4216" s="16" t="e">
        <f>_xlfn.XLOOKUP(Tabuľka9[[#This Row],[položka]],#REF!,#REF!)</f>
        <v>#REF!</v>
      </c>
      <c r="I4216" s="15">
        <f>Tabuľka9[[#This Row],[Aktuálna cena v RZ s DPH]]*Tabuľka9[[#This Row],[Priemerný odber za mesiac]]</f>
        <v>0</v>
      </c>
      <c r="K4216" s="17" t="e">
        <f>Tabuľka9[[#This Row],[Cena za MJ s DPH]]*Tabuľka9[[#This Row],[Predpokladaný odber počas 6 mesiacov]]</f>
        <v>#REF!</v>
      </c>
      <c r="L4216" s="1">
        <v>647934</v>
      </c>
      <c r="M4216" t="e">
        <f>_xlfn.XLOOKUP(Tabuľka9[[#This Row],[IČO]],#REF!,#REF!)</f>
        <v>#REF!</v>
      </c>
      <c r="N4216" t="e">
        <f>_xlfn.XLOOKUP(Tabuľka9[[#This Row],[IČO]],#REF!,#REF!)</f>
        <v>#REF!</v>
      </c>
    </row>
    <row r="4217" spans="1:14" hidden="1" x14ac:dyDescent="0.35">
      <c r="A4217" t="s">
        <v>125</v>
      </c>
      <c r="B4217" t="s">
        <v>155</v>
      </c>
      <c r="C4217" t="s">
        <v>13</v>
      </c>
      <c r="E4217" s="10">
        <f>IF(COUNTIF(cis_DPH!$B$2:$B$84,B4217)&gt;0,D4217*1.1,IF(COUNTIF(cis_DPH!$B$85:$B$171,B4217)&gt;0,D4217*1.2,"chyba"))</f>
        <v>0</v>
      </c>
      <c r="G4217" s="16" t="e">
        <f>_xlfn.XLOOKUP(Tabuľka9[[#This Row],[položka]],#REF!,#REF!)</f>
        <v>#REF!</v>
      </c>
      <c r="I4217" s="15">
        <f>Tabuľka9[[#This Row],[Aktuálna cena v RZ s DPH]]*Tabuľka9[[#This Row],[Priemerný odber za mesiac]]</f>
        <v>0</v>
      </c>
      <c r="K4217" s="17" t="e">
        <f>Tabuľka9[[#This Row],[Cena za MJ s DPH]]*Tabuľka9[[#This Row],[Predpokladaný odber počas 6 mesiacov]]</f>
        <v>#REF!</v>
      </c>
      <c r="L4217" s="1">
        <v>647934</v>
      </c>
      <c r="M4217" t="e">
        <f>_xlfn.XLOOKUP(Tabuľka9[[#This Row],[IČO]],#REF!,#REF!)</f>
        <v>#REF!</v>
      </c>
      <c r="N4217" t="e">
        <f>_xlfn.XLOOKUP(Tabuľka9[[#This Row],[IČO]],#REF!,#REF!)</f>
        <v>#REF!</v>
      </c>
    </row>
    <row r="4218" spans="1:14" hidden="1" x14ac:dyDescent="0.35">
      <c r="A4218" t="s">
        <v>125</v>
      </c>
      <c r="B4218" t="s">
        <v>156</v>
      </c>
      <c r="C4218" t="s">
        <v>13</v>
      </c>
      <c r="E4218" s="10">
        <f>IF(COUNTIF(cis_DPH!$B$2:$B$84,B4218)&gt;0,D4218*1.1,IF(COUNTIF(cis_DPH!$B$85:$B$171,B4218)&gt;0,D4218*1.2,"chyba"))</f>
        <v>0</v>
      </c>
      <c r="G4218" s="16" t="e">
        <f>_xlfn.XLOOKUP(Tabuľka9[[#This Row],[položka]],#REF!,#REF!)</f>
        <v>#REF!</v>
      </c>
      <c r="I4218" s="15">
        <f>Tabuľka9[[#This Row],[Aktuálna cena v RZ s DPH]]*Tabuľka9[[#This Row],[Priemerný odber za mesiac]]</f>
        <v>0</v>
      </c>
      <c r="K4218" s="17" t="e">
        <f>Tabuľka9[[#This Row],[Cena za MJ s DPH]]*Tabuľka9[[#This Row],[Predpokladaný odber počas 6 mesiacov]]</f>
        <v>#REF!</v>
      </c>
      <c r="L4218" s="1">
        <v>647934</v>
      </c>
      <c r="M4218" t="e">
        <f>_xlfn.XLOOKUP(Tabuľka9[[#This Row],[IČO]],#REF!,#REF!)</f>
        <v>#REF!</v>
      </c>
      <c r="N4218" t="e">
        <f>_xlfn.XLOOKUP(Tabuľka9[[#This Row],[IČO]],#REF!,#REF!)</f>
        <v>#REF!</v>
      </c>
    </row>
    <row r="4219" spans="1:14" hidden="1" x14ac:dyDescent="0.35">
      <c r="A4219" t="s">
        <v>125</v>
      </c>
      <c r="B4219" t="s">
        <v>157</v>
      </c>
      <c r="C4219" t="s">
        <v>13</v>
      </c>
      <c r="E4219" s="10">
        <f>IF(COUNTIF(cis_DPH!$B$2:$B$84,B4219)&gt;0,D4219*1.1,IF(COUNTIF(cis_DPH!$B$85:$B$171,B4219)&gt;0,D4219*1.2,"chyba"))</f>
        <v>0</v>
      </c>
      <c r="G4219" s="16" t="e">
        <f>_xlfn.XLOOKUP(Tabuľka9[[#This Row],[položka]],#REF!,#REF!)</f>
        <v>#REF!</v>
      </c>
      <c r="I4219" s="15">
        <f>Tabuľka9[[#This Row],[Aktuálna cena v RZ s DPH]]*Tabuľka9[[#This Row],[Priemerný odber za mesiac]]</f>
        <v>0</v>
      </c>
      <c r="K4219" s="17" t="e">
        <f>Tabuľka9[[#This Row],[Cena za MJ s DPH]]*Tabuľka9[[#This Row],[Predpokladaný odber počas 6 mesiacov]]</f>
        <v>#REF!</v>
      </c>
      <c r="L4219" s="1">
        <v>647934</v>
      </c>
      <c r="M4219" t="e">
        <f>_xlfn.XLOOKUP(Tabuľka9[[#This Row],[IČO]],#REF!,#REF!)</f>
        <v>#REF!</v>
      </c>
      <c r="N4219" t="e">
        <f>_xlfn.XLOOKUP(Tabuľka9[[#This Row],[IČO]],#REF!,#REF!)</f>
        <v>#REF!</v>
      </c>
    </row>
    <row r="4220" spans="1:14" hidden="1" x14ac:dyDescent="0.35">
      <c r="A4220" t="s">
        <v>125</v>
      </c>
      <c r="B4220" t="s">
        <v>158</v>
      </c>
      <c r="C4220" t="s">
        <v>13</v>
      </c>
      <c r="E4220" s="10">
        <f>IF(COUNTIF(cis_DPH!$B$2:$B$84,B4220)&gt;0,D4220*1.1,IF(COUNTIF(cis_DPH!$B$85:$B$171,B4220)&gt;0,D4220*1.2,"chyba"))</f>
        <v>0</v>
      </c>
      <c r="G4220" s="16" t="e">
        <f>_xlfn.XLOOKUP(Tabuľka9[[#This Row],[položka]],#REF!,#REF!)</f>
        <v>#REF!</v>
      </c>
      <c r="I4220" s="15">
        <f>Tabuľka9[[#This Row],[Aktuálna cena v RZ s DPH]]*Tabuľka9[[#This Row],[Priemerný odber za mesiac]]</f>
        <v>0</v>
      </c>
      <c r="K4220" s="17" t="e">
        <f>Tabuľka9[[#This Row],[Cena za MJ s DPH]]*Tabuľka9[[#This Row],[Predpokladaný odber počas 6 mesiacov]]</f>
        <v>#REF!</v>
      </c>
      <c r="L4220" s="1">
        <v>647934</v>
      </c>
      <c r="M4220" t="e">
        <f>_xlfn.XLOOKUP(Tabuľka9[[#This Row],[IČO]],#REF!,#REF!)</f>
        <v>#REF!</v>
      </c>
      <c r="N4220" t="e">
        <f>_xlfn.XLOOKUP(Tabuľka9[[#This Row],[IČO]],#REF!,#REF!)</f>
        <v>#REF!</v>
      </c>
    </row>
    <row r="4221" spans="1:14" hidden="1" x14ac:dyDescent="0.35">
      <c r="A4221" t="s">
        <v>125</v>
      </c>
      <c r="B4221" t="s">
        <v>159</v>
      </c>
      <c r="C4221" t="s">
        <v>13</v>
      </c>
      <c r="E4221" s="10">
        <f>IF(COUNTIF(cis_DPH!$B$2:$B$84,B4221)&gt;0,D4221*1.1,IF(COUNTIF(cis_DPH!$B$85:$B$171,B4221)&gt;0,D4221*1.2,"chyba"))</f>
        <v>0</v>
      </c>
      <c r="G4221" s="16" t="e">
        <f>_xlfn.XLOOKUP(Tabuľka9[[#This Row],[položka]],#REF!,#REF!)</f>
        <v>#REF!</v>
      </c>
      <c r="I4221" s="15">
        <f>Tabuľka9[[#This Row],[Aktuálna cena v RZ s DPH]]*Tabuľka9[[#This Row],[Priemerný odber za mesiac]]</f>
        <v>0</v>
      </c>
      <c r="K4221" s="17" t="e">
        <f>Tabuľka9[[#This Row],[Cena za MJ s DPH]]*Tabuľka9[[#This Row],[Predpokladaný odber počas 6 mesiacov]]</f>
        <v>#REF!</v>
      </c>
      <c r="L4221" s="1">
        <v>647934</v>
      </c>
      <c r="M4221" t="e">
        <f>_xlfn.XLOOKUP(Tabuľka9[[#This Row],[IČO]],#REF!,#REF!)</f>
        <v>#REF!</v>
      </c>
      <c r="N4221" t="e">
        <f>_xlfn.XLOOKUP(Tabuľka9[[#This Row],[IČO]],#REF!,#REF!)</f>
        <v>#REF!</v>
      </c>
    </row>
    <row r="4222" spans="1:14" hidden="1" x14ac:dyDescent="0.35">
      <c r="A4222" t="s">
        <v>125</v>
      </c>
      <c r="B4222" t="s">
        <v>160</v>
      </c>
      <c r="C4222" t="s">
        <v>13</v>
      </c>
      <c r="E4222" s="10">
        <f>IF(COUNTIF(cis_DPH!$B$2:$B$84,B4222)&gt;0,D4222*1.1,IF(COUNTIF(cis_DPH!$B$85:$B$171,B4222)&gt;0,D4222*1.2,"chyba"))</f>
        <v>0</v>
      </c>
      <c r="G4222" s="16" t="e">
        <f>_xlfn.XLOOKUP(Tabuľka9[[#This Row],[položka]],#REF!,#REF!)</f>
        <v>#REF!</v>
      </c>
      <c r="I4222" s="15">
        <f>Tabuľka9[[#This Row],[Aktuálna cena v RZ s DPH]]*Tabuľka9[[#This Row],[Priemerný odber za mesiac]]</f>
        <v>0</v>
      </c>
      <c r="K4222" s="17" t="e">
        <f>Tabuľka9[[#This Row],[Cena za MJ s DPH]]*Tabuľka9[[#This Row],[Predpokladaný odber počas 6 mesiacov]]</f>
        <v>#REF!</v>
      </c>
      <c r="L4222" s="1">
        <v>647934</v>
      </c>
      <c r="M4222" t="e">
        <f>_xlfn.XLOOKUP(Tabuľka9[[#This Row],[IČO]],#REF!,#REF!)</f>
        <v>#REF!</v>
      </c>
      <c r="N4222" t="e">
        <f>_xlfn.XLOOKUP(Tabuľka9[[#This Row],[IČO]],#REF!,#REF!)</f>
        <v>#REF!</v>
      </c>
    </row>
    <row r="4223" spans="1:14" hidden="1" x14ac:dyDescent="0.35">
      <c r="A4223" t="s">
        <v>125</v>
      </c>
      <c r="B4223" t="s">
        <v>161</v>
      </c>
      <c r="C4223" t="s">
        <v>13</v>
      </c>
      <c r="E4223" s="10">
        <f>IF(COUNTIF(cis_DPH!$B$2:$B$84,B4223)&gt;0,D4223*1.1,IF(COUNTIF(cis_DPH!$B$85:$B$171,B4223)&gt;0,D4223*1.2,"chyba"))</f>
        <v>0</v>
      </c>
      <c r="G4223" s="16" t="e">
        <f>_xlfn.XLOOKUP(Tabuľka9[[#This Row],[položka]],#REF!,#REF!)</f>
        <v>#REF!</v>
      </c>
      <c r="I4223" s="15">
        <f>Tabuľka9[[#This Row],[Aktuálna cena v RZ s DPH]]*Tabuľka9[[#This Row],[Priemerný odber za mesiac]]</f>
        <v>0</v>
      </c>
      <c r="K4223" s="17" t="e">
        <f>Tabuľka9[[#This Row],[Cena za MJ s DPH]]*Tabuľka9[[#This Row],[Predpokladaný odber počas 6 mesiacov]]</f>
        <v>#REF!</v>
      </c>
      <c r="L4223" s="1">
        <v>647934</v>
      </c>
      <c r="M4223" t="e">
        <f>_xlfn.XLOOKUP(Tabuľka9[[#This Row],[IČO]],#REF!,#REF!)</f>
        <v>#REF!</v>
      </c>
      <c r="N4223" t="e">
        <f>_xlfn.XLOOKUP(Tabuľka9[[#This Row],[IČO]],#REF!,#REF!)</f>
        <v>#REF!</v>
      </c>
    </row>
    <row r="4224" spans="1:14" hidden="1" x14ac:dyDescent="0.35">
      <c r="A4224" t="s">
        <v>125</v>
      </c>
      <c r="B4224" t="s">
        <v>162</v>
      </c>
      <c r="C4224" t="s">
        <v>13</v>
      </c>
      <c r="E4224" s="10">
        <f>IF(COUNTIF(cis_DPH!$B$2:$B$84,B4224)&gt;0,D4224*1.1,IF(COUNTIF(cis_DPH!$B$85:$B$171,B4224)&gt;0,D4224*1.2,"chyba"))</f>
        <v>0</v>
      </c>
      <c r="G4224" s="16" t="e">
        <f>_xlfn.XLOOKUP(Tabuľka9[[#This Row],[položka]],#REF!,#REF!)</f>
        <v>#REF!</v>
      </c>
      <c r="I4224" s="15">
        <f>Tabuľka9[[#This Row],[Aktuálna cena v RZ s DPH]]*Tabuľka9[[#This Row],[Priemerný odber za mesiac]]</f>
        <v>0</v>
      </c>
      <c r="K4224" s="17" t="e">
        <f>Tabuľka9[[#This Row],[Cena za MJ s DPH]]*Tabuľka9[[#This Row],[Predpokladaný odber počas 6 mesiacov]]</f>
        <v>#REF!</v>
      </c>
      <c r="L4224" s="1">
        <v>647934</v>
      </c>
      <c r="M4224" t="e">
        <f>_xlfn.XLOOKUP(Tabuľka9[[#This Row],[IČO]],#REF!,#REF!)</f>
        <v>#REF!</v>
      </c>
      <c r="N4224" t="e">
        <f>_xlfn.XLOOKUP(Tabuľka9[[#This Row],[IČO]],#REF!,#REF!)</f>
        <v>#REF!</v>
      </c>
    </row>
    <row r="4225" spans="1:14" hidden="1" x14ac:dyDescent="0.35">
      <c r="A4225" t="s">
        <v>125</v>
      </c>
      <c r="B4225" t="s">
        <v>163</v>
      </c>
      <c r="C4225" t="s">
        <v>13</v>
      </c>
      <c r="E4225" s="10">
        <f>IF(COUNTIF(cis_DPH!$B$2:$B$84,B4225)&gt;0,D4225*1.1,IF(COUNTIF(cis_DPH!$B$85:$B$171,B4225)&gt;0,D4225*1.2,"chyba"))</f>
        <v>0</v>
      </c>
      <c r="G4225" s="16" t="e">
        <f>_xlfn.XLOOKUP(Tabuľka9[[#This Row],[položka]],#REF!,#REF!)</f>
        <v>#REF!</v>
      </c>
      <c r="I4225" s="15">
        <f>Tabuľka9[[#This Row],[Aktuálna cena v RZ s DPH]]*Tabuľka9[[#This Row],[Priemerný odber za mesiac]]</f>
        <v>0</v>
      </c>
      <c r="K4225" s="17" t="e">
        <f>Tabuľka9[[#This Row],[Cena za MJ s DPH]]*Tabuľka9[[#This Row],[Predpokladaný odber počas 6 mesiacov]]</f>
        <v>#REF!</v>
      </c>
      <c r="L4225" s="1">
        <v>647934</v>
      </c>
      <c r="M4225" t="e">
        <f>_xlfn.XLOOKUP(Tabuľka9[[#This Row],[IČO]],#REF!,#REF!)</f>
        <v>#REF!</v>
      </c>
      <c r="N4225" t="e">
        <f>_xlfn.XLOOKUP(Tabuľka9[[#This Row],[IČO]],#REF!,#REF!)</f>
        <v>#REF!</v>
      </c>
    </row>
    <row r="4226" spans="1:14" hidden="1" x14ac:dyDescent="0.35">
      <c r="A4226" t="s">
        <v>125</v>
      </c>
      <c r="B4226" t="s">
        <v>164</v>
      </c>
      <c r="C4226" t="s">
        <v>13</v>
      </c>
      <c r="E4226" s="10">
        <f>IF(COUNTIF(cis_DPH!$B$2:$B$84,B4226)&gt;0,D4226*1.1,IF(COUNTIF(cis_DPH!$B$85:$B$171,B4226)&gt;0,D4226*1.2,"chyba"))</f>
        <v>0</v>
      </c>
      <c r="G4226" s="16" t="e">
        <f>_xlfn.XLOOKUP(Tabuľka9[[#This Row],[položka]],#REF!,#REF!)</f>
        <v>#REF!</v>
      </c>
      <c r="I4226" s="15">
        <f>Tabuľka9[[#This Row],[Aktuálna cena v RZ s DPH]]*Tabuľka9[[#This Row],[Priemerný odber za mesiac]]</f>
        <v>0</v>
      </c>
      <c r="K4226" s="17" t="e">
        <f>Tabuľka9[[#This Row],[Cena za MJ s DPH]]*Tabuľka9[[#This Row],[Predpokladaný odber počas 6 mesiacov]]</f>
        <v>#REF!</v>
      </c>
      <c r="L4226" s="1">
        <v>647934</v>
      </c>
      <c r="M4226" t="e">
        <f>_xlfn.XLOOKUP(Tabuľka9[[#This Row],[IČO]],#REF!,#REF!)</f>
        <v>#REF!</v>
      </c>
      <c r="N4226" t="e">
        <f>_xlfn.XLOOKUP(Tabuľka9[[#This Row],[IČO]],#REF!,#REF!)</f>
        <v>#REF!</v>
      </c>
    </row>
    <row r="4227" spans="1:14" hidden="1" x14ac:dyDescent="0.35">
      <c r="A4227" t="s">
        <v>125</v>
      </c>
      <c r="B4227" t="s">
        <v>165</v>
      </c>
      <c r="C4227" t="s">
        <v>13</v>
      </c>
      <c r="E4227" s="10">
        <f>IF(COUNTIF(cis_DPH!$B$2:$B$84,B4227)&gt;0,D4227*1.1,IF(COUNTIF(cis_DPH!$B$85:$B$171,B4227)&gt;0,D4227*1.2,"chyba"))</f>
        <v>0</v>
      </c>
      <c r="G4227" s="16" t="e">
        <f>_xlfn.XLOOKUP(Tabuľka9[[#This Row],[položka]],#REF!,#REF!)</f>
        <v>#REF!</v>
      </c>
      <c r="I4227" s="15">
        <f>Tabuľka9[[#This Row],[Aktuálna cena v RZ s DPH]]*Tabuľka9[[#This Row],[Priemerný odber za mesiac]]</f>
        <v>0</v>
      </c>
      <c r="K4227" s="17" t="e">
        <f>Tabuľka9[[#This Row],[Cena za MJ s DPH]]*Tabuľka9[[#This Row],[Predpokladaný odber počas 6 mesiacov]]</f>
        <v>#REF!</v>
      </c>
      <c r="L4227" s="1">
        <v>647934</v>
      </c>
      <c r="M4227" t="e">
        <f>_xlfn.XLOOKUP(Tabuľka9[[#This Row],[IČO]],#REF!,#REF!)</f>
        <v>#REF!</v>
      </c>
      <c r="N4227" t="e">
        <f>_xlfn.XLOOKUP(Tabuľka9[[#This Row],[IČO]],#REF!,#REF!)</f>
        <v>#REF!</v>
      </c>
    </row>
    <row r="4228" spans="1:14" hidden="1" x14ac:dyDescent="0.35">
      <c r="A4228" t="s">
        <v>125</v>
      </c>
      <c r="B4228" t="s">
        <v>166</v>
      </c>
      <c r="C4228" t="s">
        <v>13</v>
      </c>
      <c r="E4228" s="10">
        <f>IF(COUNTIF(cis_DPH!$B$2:$B$84,B4228)&gt;0,D4228*1.1,IF(COUNTIF(cis_DPH!$B$85:$B$171,B4228)&gt;0,D4228*1.2,"chyba"))</f>
        <v>0</v>
      </c>
      <c r="G4228" s="16" t="e">
        <f>_xlfn.XLOOKUP(Tabuľka9[[#This Row],[položka]],#REF!,#REF!)</f>
        <v>#REF!</v>
      </c>
      <c r="I4228" s="15">
        <f>Tabuľka9[[#This Row],[Aktuálna cena v RZ s DPH]]*Tabuľka9[[#This Row],[Priemerný odber za mesiac]]</f>
        <v>0</v>
      </c>
      <c r="K4228" s="17" t="e">
        <f>Tabuľka9[[#This Row],[Cena za MJ s DPH]]*Tabuľka9[[#This Row],[Predpokladaný odber počas 6 mesiacov]]</f>
        <v>#REF!</v>
      </c>
      <c r="L4228" s="1">
        <v>647934</v>
      </c>
      <c r="M4228" t="e">
        <f>_xlfn.XLOOKUP(Tabuľka9[[#This Row],[IČO]],#REF!,#REF!)</f>
        <v>#REF!</v>
      </c>
      <c r="N4228" t="e">
        <f>_xlfn.XLOOKUP(Tabuľka9[[#This Row],[IČO]],#REF!,#REF!)</f>
        <v>#REF!</v>
      </c>
    </row>
    <row r="4229" spans="1:14" hidden="1" x14ac:dyDescent="0.35">
      <c r="A4229" t="s">
        <v>125</v>
      </c>
      <c r="B4229" t="s">
        <v>167</v>
      </c>
      <c r="C4229" t="s">
        <v>13</v>
      </c>
      <c r="E4229" s="10">
        <f>IF(COUNTIF(cis_DPH!$B$2:$B$84,B4229)&gt;0,D4229*1.1,IF(COUNTIF(cis_DPH!$B$85:$B$171,B4229)&gt;0,D4229*1.2,"chyba"))</f>
        <v>0</v>
      </c>
      <c r="G4229" s="16" t="e">
        <f>_xlfn.XLOOKUP(Tabuľka9[[#This Row],[položka]],#REF!,#REF!)</f>
        <v>#REF!</v>
      </c>
      <c r="I4229" s="15">
        <f>Tabuľka9[[#This Row],[Aktuálna cena v RZ s DPH]]*Tabuľka9[[#This Row],[Priemerný odber za mesiac]]</f>
        <v>0</v>
      </c>
      <c r="K4229" s="17" t="e">
        <f>Tabuľka9[[#This Row],[Cena za MJ s DPH]]*Tabuľka9[[#This Row],[Predpokladaný odber počas 6 mesiacov]]</f>
        <v>#REF!</v>
      </c>
      <c r="L4229" s="1">
        <v>647934</v>
      </c>
      <c r="M4229" t="e">
        <f>_xlfn.XLOOKUP(Tabuľka9[[#This Row],[IČO]],#REF!,#REF!)</f>
        <v>#REF!</v>
      </c>
      <c r="N4229" t="e">
        <f>_xlfn.XLOOKUP(Tabuľka9[[#This Row],[IČO]],#REF!,#REF!)</f>
        <v>#REF!</v>
      </c>
    </row>
    <row r="4230" spans="1:14" hidden="1" x14ac:dyDescent="0.35">
      <c r="A4230" t="s">
        <v>125</v>
      </c>
      <c r="B4230" t="s">
        <v>168</v>
      </c>
      <c r="C4230" t="s">
        <v>13</v>
      </c>
      <c r="E4230" s="10">
        <f>IF(COUNTIF(cis_DPH!$B$2:$B$84,B4230)&gt;0,D4230*1.1,IF(COUNTIF(cis_DPH!$B$85:$B$171,B4230)&gt;0,D4230*1.2,"chyba"))</f>
        <v>0</v>
      </c>
      <c r="G4230" s="16" t="e">
        <f>_xlfn.XLOOKUP(Tabuľka9[[#This Row],[položka]],#REF!,#REF!)</f>
        <v>#REF!</v>
      </c>
      <c r="I4230" s="15">
        <f>Tabuľka9[[#This Row],[Aktuálna cena v RZ s DPH]]*Tabuľka9[[#This Row],[Priemerný odber za mesiac]]</f>
        <v>0</v>
      </c>
      <c r="K4230" s="17" t="e">
        <f>Tabuľka9[[#This Row],[Cena za MJ s DPH]]*Tabuľka9[[#This Row],[Predpokladaný odber počas 6 mesiacov]]</f>
        <v>#REF!</v>
      </c>
      <c r="L4230" s="1">
        <v>647934</v>
      </c>
      <c r="M4230" t="e">
        <f>_xlfn.XLOOKUP(Tabuľka9[[#This Row],[IČO]],#REF!,#REF!)</f>
        <v>#REF!</v>
      </c>
      <c r="N4230" t="e">
        <f>_xlfn.XLOOKUP(Tabuľka9[[#This Row],[IČO]],#REF!,#REF!)</f>
        <v>#REF!</v>
      </c>
    </row>
    <row r="4231" spans="1:14" hidden="1" x14ac:dyDescent="0.35">
      <c r="A4231" t="s">
        <v>125</v>
      </c>
      <c r="B4231" t="s">
        <v>169</v>
      </c>
      <c r="C4231" t="s">
        <v>13</v>
      </c>
      <c r="E4231" s="10">
        <f>IF(COUNTIF(cis_DPH!$B$2:$B$84,B4231)&gt;0,D4231*1.1,IF(COUNTIF(cis_DPH!$B$85:$B$171,B4231)&gt;0,D4231*1.2,"chyba"))</f>
        <v>0</v>
      </c>
      <c r="G4231" s="16" t="e">
        <f>_xlfn.XLOOKUP(Tabuľka9[[#This Row],[položka]],#REF!,#REF!)</f>
        <v>#REF!</v>
      </c>
      <c r="I4231" s="15">
        <f>Tabuľka9[[#This Row],[Aktuálna cena v RZ s DPH]]*Tabuľka9[[#This Row],[Priemerný odber za mesiac]]</f>
        <v>0</v>
      </c>
      <c r="K4231" s="17" t="e">
        <f>Tabuľka9[[#This Row],[Cena za MJ s DPH]]*Tabuľka9[[#This Row],[Predpokladaný odber počas 6 mesiacov]]</f>
        <v>#REF!</v>
      </c>
      <c r="L4231" s="1">
        <v>647934</v>
      </c>
      <c r="M4231" t="e">
        <f>_xlfn.XLOOKUP(Tabuľka9[[#This Row],[IČO]],#REF!,#REF!)</f>
        <v>#REF!</v>
      </c>
      <c r="N4231" t="e">
        <f>_xlfn.XLOOKUP(Tabuľka9[[#This Row],[IČO]],#REF!,#REF!)</f>
        <v>#REF!</v>
      </c>
    </row>
    <row r="4232" spans="1:14" hidden="1" x14ac:dyDescent="0.35">
      <c r="A4232" t="s">
        <v>125</v>
      </c>
      <c r="B4232" t="s">
        <v>170</v>
      </c>
      <c r="C4232" t="s">
        <v>13</v>
      </c>
      <c r="E4232" s="10">
        <f>IF(COUNTIF(cis_DPH!$B$2:$B$84,B4232)&gt;0,D4232*1.1,IF(COUNTIF(cis_DPH!$B$85:$B$171,B4232)&gt;0,D4232*1.2,"chyba"))</f>
        <v>0</v>
      </c>
      <c r="G4232" s="16" t="e">
        <f>_xlfn.XLOOKUP(Tabuľka9[[#This Row],[položka]],#REF!,#REF!)</f>
        <v>#REF!</v>
      </c>
      <c r="I4232" s="15">
        <f>Tabuľka9[[#This Row],[Aktuálna cena v RZ s DPH]]*Tabuľka9[[#This Row],[Priemerný odber za mesiac]]</f>
        <v>0</v>
      </c>
      <c r="K4232" s="17" t="e">
        <f>Tabuľka9[[#This Row],[Cena za MJ s DPH]]*Tabuľka9[[#This Row],[Predpokladaný odber počas 6 mesiacov]]</f>
        <v>#REF!</v>
      </c>
      <c r="L4232" s="1">
        <v>647934</v>
      </c>
      <c r="M4232" t="e">
        <f>_xlfn.XLOOKUP(Tabuľka9[[#This Row],[IČO]],#REF!,#REF!)</f>
        <v>#REF!</v>
      </c>
      <c r="N4232" t="e">
        <f>_xlfn.XLOOKUP(Tabuľka9[[#This Row],[IČO]],#REF!,#REF!)</f>
        <v>#REF!</v>
      </c>
    </row>
    <row r="4233" spans="1:14" hidden="1" x14ac:dyDescent="0.35">
      <c r="A4233" t="s">
        <v>125</v>
      </c>
      <c r="B4233" t="s">
        <v>171</v>
      </c>
      <c r="C4233" t="s">
        <v>13</v>
      </c>
      <c r="E4233" s="10">
        <f>IF(COUNTIF(cis_DPH!$B$2:$B$84,B4233)&gt;0,D4233*1.1,IF(COUNTIF(cis_DPH!$B$85:$B$171,B4233)&gt;0,D4233*1.2,"chyba"))</f>
        <v>0</v>
      </c>
      <c r="G4233" s="16" t="e">
        <f>_xlfn.XLOOKUP(Tabuľka9[[#This Row],[položka]],#REF!,#REF!)</f>
        <v>#REF!</v>
      </c>
      <c r="I4233" s="15">
        <f>Tabuľka9[[#This Row],[Aktuálna cena v RZ s DPH]]*Tabuľka9[[#This Row],[Priemerný odber za mesiac]]</f>
        <v>0</v>
      </c>
      <c r="K4233" s="17" t="e">
        <f>Tabuľka9[[#This Row],[Cena za MJ s DPH]]*Tabuľka9[[#This Row],[Predpokladaný odber počas 6 mesiacov]]</f>
        <v>#REF!</v>
      </c>
      <c r="L4233" s="1">
        <v>647934</v>
      </c>
      <c r="M4233" t="e">
        <f>_xlfn.XLOOKUP(Tabuľka9[[#This Row],[IČO]],#REF!,#REF!)</f>
        <v>#REF!</v>
      </c>
      <c r="N4233" t="e">
        <f>_xlfn.XLOOKUP(Tabuľka9[[#This Row],[IČO]],#REF!,#REF!)</f>
        <v>#REF!</v>
      </c>
    </row>
    <row r="4234" spans="1:14" hidden="1" x14ac:dyDescent="0.35">
      <c r="A4234" t="s">
        <v>125</v>
      </c>
      <c r="B4234" t="s">
        <v>172</v>
      </c>
      <c r="C4234" t="s">
        <v>13</v>
      </c>
      <c r="E4234" s="10">
        <f>IF(COUNTIF(cis_DPH!$B$2:$B$84,B4234)&gt;0,D4234*1.1,IF(COUNTIF(cis_DPH!$B$85:$B$171,B4234)&gt;0,D4234*1.2,"chyba"))</f>
        <v>0</v>
      </c>
      <c r="G4234" s="16" t="e">
        <f>_xlfn.XLOOKUP(Tabuľka9[[#This Row],[položka]],#REF!,#REF!)</f>
        <v>#REF!</v>
      </c>
      <c r="I4234" s="15">
        <f>Tabuľka9[[#This Row],[Aktuálna cena v RZ s DPH]]*Tabuľka9[[#This Row],[Priemerný odber za mesiac]]</f>
        <v>0</v>
      </c>
      <c r="K4234" s="17" t="e">
        <f>Tabuľka9[[#This Row],[Cena za MJ s DPH]]*Tabuľka9[[#This Row],[Predpokladaný odber počas 6 mesiacov]]</f>
        <v>#REF!</v>
      </c>
      <c r="L4234" s="1">
        <v>647934</v>
      </c>
      <c r="M4234" t="e">
        <f>_xlfn.XLOOKUP(Tabuľka9[[#This Row],[IČO]],#REF!,#REF!)</f>
        <v>#REF!</v>
      </c>
      <c r="N4234" t="e">
        <f>_xlfn.XLOOKUP(Tabuľka9[[#This Row],[IČO]],#REF!,#REF!)</f>
        <v>#REF!</v>
      </c>
    </row>
    <row r="4235" spans="1:14" hidden="1" x14ac:dyDescent="0.35">
      <c r="A4235" t="s">
        <v>125</v>
      </c>
      <c r="B4235" t="s">
        <v>173</v>
      </c>
      <c r="C4235" t="s">
        <v>13</v>
      </c>
      <c r="E4235" s="10">
        <f>IF(COUNTIF(cis_DPH!$B$2:$B$84,B4235)&gt;0,D4235*1.1,IF(COUNTIF(cis_DPH!$B$85:$B$171,B4235)&gt;0,D4235*1.2,"chyba"))</f>
        <v>0</v>
      </c>
      <c r="G4235" s="16" t="e">
        <f>_xlfn.XLOOKUP(Tabuľka9[[#This Row],[položka]],#REF!,#REF!)</f>
        <v>#REF!</v>
      </c>
      <c r="I4235" s="15">
        <f>Tabuľka9[[#This Row],[Aktuálna cena v RZ s DPH]]*Tabuľka9[[#This Row],[Priemerný odber za mesiac]]</f>
        <v>0</v>
      </c>
      <c r="K4235" s="17" t="e">
        <f>Tabuľka9[[#This Row],[Cena za MJ s DPH]]*Tabuľka9[[#This Row],[Predpokladaný odber počas 6 mesiacov]]</f>
        <v>#REF!</v>
      </c>
      <c r="L4235" s="1">
        <v>647934</v>
      </c>
      <c r="M4235" t="e">
        <f>_xlfn.XLOOKUP(Tabuľka9[[#This Row],[IČO]],#REF!,#REF!)</f>
        <v>#REF!</v>
      </c>
      <c r="N4235" t="e">
        <f>_xlfn.XLOOKUP(Tabuľka9[[#This Row],[IČO]],#REF!,#REF!)</f>
        <v>#REF!</v>
      </c>
    </row>
    <row r="4236" spans="1:14" hidden="1" x14ac:dyDescent="0.35">
      <c r="A4236" t="s">
        <v>125</v>
      </c>
      <c r="B4236" t="s">
        <v>174</v>
      </c>
      <c r="C4236" t="s">
        <v>13</v>
      </c>
      <c r="E4236" s="10">
        <f>IF(COUNTIF(cis_DPH!$B$2:$B$84,B4236)&gt;0,D4236*1.1,IF(COUNTIF(cis_DPH!$B$85:$B$171,B4236)&gt;0,D4236*1.2,"chyba"))</f>
        <v>0</v>
      </c>
      <c r="G4236" s="16" t="e">
        <f>_xlfn.XLOOKUP(Tabuľka9[[#This Row],[položka]],#REF!,#REF!)</f>
        <v>#REF!</v>
      </c>
      <c r="I4236" s="15">
        <f>Tabuľka9[[#This Row],[Aktuálna cena v RZ s DPH]]*Tabuľka9[[#This Row],[Priemerný odber za mesiac]]</f>
        <v>0</v>
      </c>
      <c r="K4236" s="17" t="e">
        <f>Tabuľka9[[#This Row],[Cena za MJ s DPH]]*Tabuľka9[[#This Row],[Predpokladaný odber počas 6 mesiacov]]</f>
        <v>#REF!</v>
      </c>
      <c r="L4236" s="1">
        <v>647934</v>
      </c>
      <c r="M4236" t="e">
        <f>_xlfn.XLOOKUP(Tabuľka9[[#This Row],[IČO]],#REF!,#REF!)</f>
        <v>#REF!</v>
      </c>
      <c r="N4236" t="e">
        <f>_xlfn.XLOOKUP(Tabuľka9[[#This Row],[IČO]],#REF!,#REF!)</f>
        <v>#REF!</v>
      </c>
    </row>
    <row r="4237" spans="1:14" hidden="1" x14ac:dyDescent="0.35">
      <c r="A4237" t="s">
        <v>125</v>
      </c>
      <c r="B4237" t="s">
        <v>175</v>
      </c>
      <c r="C4237" t="s">
        <v>13</v>
      </c>
      <c r="E4237" s="10">
        <f>IF(COUNTIF(cis_DPH!$B$2:$B$84,B4237)&gt;0,D4237*1.1,IF(COUNTIF(cis_DPH!$B$85:$B$171,B4237)&gt;0,D4237*1.2,"chyba"))</f>
        <v>0</v>
      </c>
      <c r="G4237" s="16" t="e">
        <f>_xlfn.XLOOKUP(Tabuľka9[[#This Row],[položka]],#REF!,#REF!)</f>
        <v>#REF!</v>
      </c>
      <c r="I4237" s="15">
        <f>Tabuľka9[[#This Row],[Aktuálna cena v RZ s DPH]]*Tabuľka9[[#This Row],[Priemerný odber za mesiac]]</f>
        <v>0</v>
      </c>
      <c r="K4237" s="17" t="e">
        <f>Tabuľka9[[#This Row],[Cena za MJ s DPH]]*Tabuľka9[[#This Row],[Predpokladaný odber počas 6 mesiacov]]</f>
        <v>#REF!</v>
      </c>
      <c r="L4237" s="1">
        <v>647934</v>
      </c>
      <c r="M4237" t="e">
        <f>_xlfn.XLOOKUP(Tabuľka9[[#This Row],[IČO]],#REF!,#REF!)</f>
        <v>#REF!</v>
      </c>
      <c r="N4237" t="e">
        <f>_xlfn.XLOOKUP(Tabuľka9[[#This Row],[IČO]],#REF!,#REF!)</f>
        <v>#REF!</v>
      </c>
    </row>
    <row r="4238" spans="1:14" hidden="1" x14ac:dyDescent="0.35">
      <c r="A4238" t="s">
        <v>125</v>
      </c>
      <c r="B4238" t="s">
        <v>176</v>
      </c>
      <c r="C4238" t="s">
        <v>13</v>
      </c>
      <c r="E4238" s="10">
        <f>IF(COUNTIF(cis_DPH!$B$2:$B$84,B4238)&gt;0,D4238*1.1,IF(COUNTIF(cis_DPH!$B$85:$B$171,B4238)&gt;0,D4238*1.2,"chyba"))</f>
        <v>0</v>
      </c>
      <c r="G4238" s="16" t="e">
        <f>_xlfn.XLOOKUP(Tabuľka9[[#This Row],[položka]],#REF!,#REF!)</f>
        <v>#REF!</v>
      </c>
      <c r="I4238" s="15">
        <f>Tabuľka9[[#This Row],[Aktuálna cena v RZ s DPH]]*Tabuľka9[[#This Row],[Priemerný odber za mesiac]]</f>
        <v>0</v>
      </c>
      <c r="K4238" s="17" t="e">
        <f>Tabuľka9[[#This Row],[Cena za MJ s DPH]]*Tabuľka9[[#This Row],[Predpokladaný odber počas 6 mesiacov]]</f>
        <v>#REF!</v>
      </c>
      <c r="L4238" s="1">
        <v>647934</v>
      </c>
      <c r="M4238" t="e">
        <f>_xlfn.XLOOKUP(Tabuľka9[[#This Row],[IČO]],#REF!,#REF!)</f>
        <v>#REF!</v>
      </c>
      <c r="N4238" t="e">
        <f>_xlfn.XLOOKUP(Tabuľka9[[#This Row],[IČO]],#REF!,#REF!)</f>
        <v>#REF!</v>
      </c>
    </row>
    <row r="4239" spans="1:14" hidden="1" x14ac:dyDescent="0.35">
      <c r="A4239" t="s">
        <v>125</v>
      </c>
      <c r="B4239" t="s">
        <v>177</v>
      </c>
      <c r="C4239" t="s">
        <v>13</v>
      </c>
      <c r="E4239" s="10">
        <f>IF(COUNTIF(cis_DPH!$B$2:$B$84,B4239)&gt;0,D4239*1.1,IF(COUNTIF(cis_DPH!$B$85:$B$171,B4239)&gt;0,D4239*1.2,"chyba"))</f>
        <v>0</v>
      </c>
      <c r="G4239" s="16" t="e">
        <f>_xlfn.XLOOKUP(Tabuľka9[[#This Row],[položka]],#REF!,#REF!)</f>
        <v>#REF!</v>
      </c>
      <c r="I4239" s="15">
        <f>Tabuľka9[[#This Row],[Aktuálna cena v RZ s DPH]]*Tabuľka9[[#This Row],[Priemerný odber za mesiac]]</f>
        <v>0</v>
      </c>
      <c r="K4239" s="17" t="e">
        <f>Tabuľka9[[#This Row],[Cena za MJ s DPH]]*Tabuľka9[[#This Row],[Predpokladaný odber počas 6 mesiacov]]</f>
        <v>#REF!</v>
      </c>
      <c r="L4239" s="1">
        <v>647934</v>
      </c>
      <c r="M4239" t="e">
        <f>_xlfn.XLOOKUP(Tabuľka9[[#This Row],[IČO]],#REF!,#REF!)</f>
        <v>#REF!</v>
      </c>
      <c r="N4239" t="e">
        <f>_xlfn.XLOOKUP(Tabuľka9[[#This Row],[IČO]],#REF!,#REF!)</f>
        <v>#REF!</v>
      </c>
    </row>
    <row r="4240" spans="1:14" hidden="1" x14ac:dyDescent="0.35">
      <c r="A4240" t="s">
        <v>125</v>
      </c>
      <c r="B4240" t="s">
        <v>178</v>
      </c>
      <c r="C4240" t="s">
        <v>13</v>
      </c>
      <c r="E4240" s="10">
        <f>IF(COUNTIF(cis_DPH!$B$2:$B$84,B4240)&gt;0,D4240*1.1,IF(COUNTIF(cis_DPH!$B$85:$B$171,B4240)&gt;0,D4240*1.2,"chyba"))</f>
        <v>0</v>
      </c>
      <c r="G4240" s="16" t="e">
        <f>_xlfn.XLOOKUP(Tabuľka9[[#This Row],[položka]],#REF!,#REF!)</f>
        <v>#REF!</v>
      </c>
      <c r="I4240" s="15">
        <f>Tabuľka9[[#This Row],[Aktuálna cena v RZ s DPH]]*Tabuľka9[[#This Row],[Priemerný odber za mesiac]]</f>
        <v>0</v>
      </c>
      <c r="K4240" s="17" t="e">
        <f>Tabuľka9[[#This Row],[Cena za MJ s DPH]]*Tabuľka9[[#This Row],[Predpokladaný odber počas 6 mesiacov]]</f>
        <v>#REF!</v>
      </c>
      <c r="L4240" s="1">
        <v>647934</v>
      </c>
      <c r="M4240" t="e">
        <f>_xlfn.XLOOKUP(Tabuľka9[[#This Row],[IČO]],#REF!,#REF!)</f>
        <v>#REF!</v>
      </c>
      <c r="N4240" t="e">
        <f>_xlfn.XLOOKUP(Tabuľka9[[#This Row],[IČO]],#REF!,#REF!)</f>
        <v>#REF!</v>
      </c>
    </row>
    <row r="4241" spans="1:14" hidden="1" x14ac:dyDescent="0.35">
      <c r="A4241" t="s">
        <v>125</v>
      </c>
      <c r="B4241" t="s">
        <v>179</v>
      </c>
      <c r="C4241" t="s">
        <v>13</v>
      </c>
      <c r="E4241" s="10">
        <f>IF(COUNTIF(cis_DPH!$B$2:$B$84,B4241)&gt;0,D4241*1.1,IF(COUNTIF(cis_DPH!$B$85:$B$171,B4241)&gt;0,D4241*1.2,"chyba"))</f>
        <v>0</v>
      </c>
      <c r="G4241" s="16" t="e">
        <f>_xlfn.XLOOKUP(Tabuľka9[[#This Row],[položka]],#REF!,#REF!)</f>
        <v>#REF!</v>
      </c>
      <c r="I4241" s="15">
        <f>Tabuľka9[[#This Row],[Aktuálna cena v RZ s DPH]]*Tabuľka9[[#This Row],[Priemerný odber za mesiac]]</f>
        <v>0</v>
      </c>
      <c r="K4241" s="17" t="e">
        <f>Tabuľka9[[#This Row],[Cena za MJ s DPH]]*Tabuľka9[[#This Row],[Predpokladaný odber počas 6 mesiacov]]</f>
        <v>#REF!</v>
      </c>
      <c r="L4241" s="1">
        <v>647934</v>
      </c>
      <c r="M4241" t="e">
        <f>_xlfn.XLOOKUP(Tabuľka9[[#This Row],[IČO]],#REF!,#REF!)</f>
        <v>#REF!</v>
      </c>
      <c r="N4241" t="e">
        <f>_xlfn.XLOOKUP(Tabuľka9[[#This Row],[IČO]],#REF!,#REF!)</f>
        <v>#REF!</v>
      </c>
    </row>
    <row r="4242" spans="1:14" hidden="1" x14ac:dyDescent="0.35">
      <c r="A4242" t="s">
        <v>125</v>
      </c>
      <c r="B4242" t="s">
        <v>180</v>
      </c>
      <c r="C4242" t="s">
        <v>13</v>
      </c>
      <c r="E4242" s="10">
        <f>IF(COUNTIF(cis_DPH!$B$2:$B$84,B4242)&gt;0,D4242*1.1,IF(COUNTIF(cis_DPH!$B$85:$B$171,B4242)&gt;0,D4242*1.2,"chyba"))</f>
        <v>0</v>
      </c>
      <c r="G4242" s="16" t="e">
        <f>_xlfn.XLOOKUP(Tabuľka9[[#This Row],[položka]],#REF!,#REF!)</f>
        <v>#REF!</v>
      </c>
      <c r="I4242" s="15">
        <f>Tabuľka9[[#This Row],[Aktuálna cena v RZ s DPH]]*Tabuľka9[[#This Row],[Priemerný odber za mesiac]]</f>
        <v>0</v>
      </c>
      <c r="K4242" s="17" t="e">
        <f>Tabuľka9[[#This Row],[Cena za MJ s DPH]]*Tabuľka9[[#This Row],[Predpokladaný odber počas 6 mesiacov]]</f>
        <v>#REF!</v>
      </c>
      <c r="L4242" s="1">
        <v>647934</v>
      </c>
      <c r="M4242" t="e">
        <f>_xlfn.XLOOKUP(Tabuľka9[[#This Row],[IČO]],#REF!,#REF!)</f>
        <v>#REF!</v>
      </c>
      <c r="N4242" t="e">
        <f>_xlfn.XLOOKUP(Tabuľka9[[#This Row],[IČO]],#REF!,#REF!)</f>
        <v>#REF!</v>
      </c>
    </row>
    <row r="4243" spans="1:14" hidden="1" x14ac:dyDescent="0.35">
      <c r="A4243" t="s">
        <v>125</v>
      </c>
      <c r="B4243" t="s">
        <v>181</v>
      </c>
      <c r="C4243" t="s">
        <v>13</v>
      </c>
      <c r="E4243" s="10">
        <f>IF(COUNTIF(cis_DPH!$B$2:$B$84,B4243)&gt;0,D4243*1.1,IF(COUNTIF(cis_DPH!$B$85:$B$171,B4243)&gt;0,D4243*1.2,"chyba"))</f>
        <v>0</v>
      </c>
      <c r="G4243" s="16" t="e">
        <f>_xlfn.XLOOKUP(Tabuľka9[[#This Row],[položka]],#REF!,#REF!)</f>
        <v>#REF!</v>
      </c>
      <c r="I4243" s="15">
        <f>Tabuľka9[[#This Row],[Aktuálna cena v RZ s DPH]]*Tabuľka9[[#This Row],[Priemerný odber za mesiac]]</f>
        <v>0</v>
      </c>
      <c r="K4243" s="17" t="e">
        <f>Tabuľka9[[#This Row],[Cena za MJ s DPH]]*Tabuľka9[[#This Row],[Predpokladaný odber počas 6 mesiacov]]</f>
        <v>#REF!</v>
      </c>
      <c r="L4243" s="1">
        <v>647934</v>
      </c>
      <c r="M4243" t="e">
        <f>_xlfn.XLOOKUP(Tabuľka9[[#This Row],[IČO]],#REF!,#REF!)</f>
        <v>#REF!</v>
      </c>
      <c r="N4243" t="e">
        <f>_xlfn.XLOOKUP(Tabuľka9[[#This Row],[IČO]],#REF!,#REF!)</f>
        <v>#REF!</v>
      </c>
    </row>
    <row r="4244" spans="1:14" hidden="1" x14ac:dyDescent="0.35">
      <c r="A4244" t="s">
        <v>125</v>
      </c>
      <c r="B4244" t="s">
        <v>182</v>
      </c>
      <c r="C4244" t="s">
        <v>13</v>
      </c>
      <c r="E4244" s="10">
        <f>IF(COUNTIF(cis_DPH!$B$2:$B$84,B4244)&gt;0,D4244*1.1,IF(COUNTIF(cis_DPH!$B$85:$B$171,B4244)&gt;0,D4244*1.2,"chyba"))</f>
        <v>0</v>
      </c>
      <c r="G4244" s="16" t="e">
        <f>_xlfn.XLOOKUP(Tabuľka9[[#This Row],[položka]],#REF!,#REF!)</f>
        <v>#REF!</v>
      </c>
      <c r="I4244" s="15">
        <f>Tabuľka9[[#This Row],[Aktuálna cena v RZ s DPH]]*Tabuľka9[[#This Row],[Priemerný odber za mesiac]]</f>
        <v>0</v>
      </c>
      <c r="K4244" s="17" t="e">
        <f>Tabuľka9[[#This Row],[Cena za MJ s DPH]]*Tabuľka9[[#This Row],[Predpokladaný odber počas 6 mesiacov]]</f>
        <v>#REF!</v>
      </c>
      <c r="L4244" s="1">
        <v>647934</v>
      </c>
      <c r="M4244" t="e">
        <f>_xlfn.XLOOKUP(Tabuľka9[[#This Row],[IČO]],#REF!,#REF!)</f>
        <v>#REF!</v>
      </c>
      <c r="N4244" t="e">
        <f>_xlfn.XLOOKUP(Tabuľka9[[#This Row],[IČO]],#REF!,#REF!)</f>
        <v>#REF!</v>
      </c>
    </row>
    <row r="4245" spans="1:14" hidden="1" x14ac:dyDescent="0.35">
      <c r="A4245" t="s">
        <v>125</v>
      </c>
      <c r="B4245" t="s">
        <v>183</v>
      </c>
      <c r="C4245" t="s">
        <v>13</v>
      </c>
      <c r="E4245" s="10">
        <f>IF(COUNTIF(cis_DPH!$B$2:$B$84,B4245)&gt;0,D4245*1.1,IF(COUNTIF(cis_DPH!$B$85:$B$171,B4245)&gt;0,D4245*1.2,"chyba"))</f>
        <v>0</v>
      </c>
      <c r="G4245" s="16" t="e">
        <f>_xlfn.XLOOKUP(Tabuľka9[[#This Row],[položka]],#REF!,#REF!)</f>
        <v>#REF!</v>
      </c>
      <c r="I4245" s="15">
        <f>Tabuľka9[[#This Row],[Aktuálna cena v RZ s DPH]]*Tabuľka9[[#This Row],[Priemerný odber za mesiac]]</f>
        <v>0</v>
      </c>
      <c r="K4245" s="17" t="e">
        <f>Tabuľka9[[#This Row],[Cena za MJ s DPH]]*Tabuľka9[[#This Row],[Predpokladaný odber počas 6 mesiacov]]</f>
        <v>#REF!</v>
      </c>
      <c r="L4245" s="1">
        <v>647934</v>
      </c>
      <c r="M4245" t="e">
        <f>_xlfn.XLOOKUP(Tabuľka9[[#This Row],[IČO]],#REF!,#REF!)</f>
        <v>#REF!</v>
      </c>
      <c r="N4245" t="e">
        <f>_xlfn.XLOOKUP(Tabuľka9[[#This Row],[IČO]],#REF!,#REF!)</f>
        <v>#REF!</v>
      </c>
    </row>
    <row r="4246" spans="1:14" hidden="1" x14ac:dyDescent="0.35">
      <c r="A4246" t="s">
        <v>125</v>
      </c>
      <c r="B4246" t="s">
        <v>184</v>
      </c>
      <c r="C4246" t="s">
        <v>13</v>
      </c>
      <c r="E4246" s="10">
        <f>IF(COUNTIF(cis_DPH!$B$2:$B$84,B4246)&gt;0,D4246*1.1,IF(COUNTIF(cis_DPH!$B$85:$B$171,B4246)&gt;0,D4246*1.2,"chyba"))</f>
        <v>0</v>
      </c>
      <c r="G4246" s="16" t="e">
        <f>_xlfn.XLOOKUP(Tabuľka9[[#This Row],[položka]],#REF!,#REF!)</f>
        <v>#REF!</v>
      </c>
      <c r="I4246" s="15">
        <f>Tabuľka9[[#This Row],[Aktuálna cena v RZ s DPH]]*Tabuľka9[[#This Row],[Priemerný odber za mesiac]]</f>
        <v>0</v>
      </c>
      <c r="K4246" s="17" t="e">
        <f>Tabuľka9[[#This Row],[Cena za MJ s DPH]]*Tabuľka9[[#This Row],[Predpokladaný odber počas 6 mesiacov]]</f>
        <v>#REF!</v>
      </c>
      <c r="L4246" s="1">
        <v>647934</v>
      </c>
      <c r="M4246" t="e">
        <f>_xlfn.XLOOKUP(Tabuľka9[[#This Row],[IČO]],#REF!,#REF!)</f>
        <v>#REF!</v>
      </c>
      <c r="N4246" t="e">
        <f>_xlfn.XLOOKUP(Tabuľka9[[#This Row],[IČO]],#REF!,#REF!)</f>
        <v>#REF!</v>
      </c>
    </row>
    <row r="4247" spans="1:14" hidden="1" x14ac:dyDescent="0.35">
      <c r="A4247" t="s">
        <v>125</v>
      </c>
      <c r="B4247" t="s">
        <v>185</v>
      </c>
      <c r="C4247" t="s">
        <v>13</v>
      </c>
      <c r="E4247" s="10">
        <f>IF(COUNTIF(cis_DPH!$B$2:$B$84,B4247)&gt;0,D4247*1.1,IF(COUNTIF(cis_DPH!$B$85:$B$171,B4247)&gt;0,D4247*1.2,"chyba"))</f>
        <v>0</v>
      </c>
      <c r="G4247" s="16" t="e">
        <f>_xlfn.XLOOKUP(Tabuľka9[[#This Row],[položka]],#REF!,#REF!)</f>
        <v>#REF!</v>
      </c>
      <c r="I4247" s="15">
        <f>Tabuľka9[[#This Row],[Aktuálna cena v RZ s DPH]]*Tabuľka9[[#This Row],[Priemerný odber za mesiac]]</f>
        <v>0</v>
      </c>
      <c r="K4247" s="17" t="e">
        <f>Tabuľka9[[#This Row],[Cena za MJ s DPH]]*Tabuľka9[[#This Row],[Predpokladaný odber počas 6 mesiacov]]</f>
        <v>#REF!</v>
      </c>
      <c r="L4247" s="1">
        <v>647934</v>
      </c>
      <c r="M4247" t="e">
        <f>_xlfn.XLOOKUP(Tabuľka9[[#This Row],[IČO]],#REF!,#REF!)</f>
        <v>#REF!</v>
      </c>
      <c r="N4247" t="e">
        <f>_xlfn.XLOOKUP(Tabuľka9[[#This Row],[IČO]],#REF!,#REF!)</f>
        <v>#REF!</v>
      </c>
    </row>
    <row r="4248" spans="1:14" hidden="1" x14ac:dyDescent="0.35">
      <c r="A4248" t="s">
        <v>125</v>
      </c>
      <c r="B4248" t="s">
        <v>186</v>
      </c>
      <c r="C4248" t="s">
        <v>13</v>
      </c>
      <c r="E4248" s="10">
        <f>IF(COUNTIF(cis_DPH!$B$2:$B$84,B4248)&gt;0,D4248*1.1,IF(COUNTIF(cis_DPH!$B$85:$B$171,B4248)&gt;0,D4248*1.2,"chyba"))</f>
        <v>0</v>
      </c>
      <c r="G4248" s="16" t="e">
        <f>_xlfn.XLOOKUP(Tabuľka9[[#This Row],[položka]],#REF!,#REF!)</f>
        <v>#REF!</v>
      </c>
      <c r="I4248" s="15">
        <f>Tabuľka9[[#This Row],[Aktuálna cena v RZ s DPH]]*Tabuľka9[[#This Row],[Priemerný odber za mesiac]]</f>
        <v>0</v>
      </c>
      <c r="K4248" s="17" t="e">
        <f>Tabuľka9[[#This Row],[Cena za MJ s DPH]]*Tabuľka9[[#This Row],[Predpokladaný odber počas 6 mesiacov]]</f>
        <v>#REF!</v>
      </c>
      <c r="L4248" s="1">
        <v>647934</v>
      </c>
      <c r="M4248" t="e">
        <f>_xlfn.XLOOKUP(Tabuľka9[[#This Row],[IČO]],#REF!,#REF!)</f>
        <v>#REF!</v>
      </c>
      <c r="N4248" t="e">
        <f>_xlfn.XLOOKUP(Tabuľka9[[#This Row],[IČO]],#REF!,#REF!)</f>
        <v>#REF!</v>
      </c>
    </row>
    <row r="4249" spans="1:14" hidden="1" x14ac:dyDescent="0.35">
      <c r="A4249" t="s">
        <v>95</v>
      </c>
      <c r="B4249" t="s">
        <v>187</v>
      </c>
      <c r="C4249" t="s">
        <v>48</v>
      </c>
      <c r="E4249" s="10">
        <f>IF(COUNTIF(cis_DPH!$B$2:$B$84,B4249)&gt;0,D4249*1.1,IF(COUNTIF(cis_DPH!$B$85:$B$171,B4249)&gt;0,D4249*1.2,"chyba"))</f>
        <v>0</v>
      </c>
      <c r="G4249" s="16" t="e">
        <f>_xlfn.XLOOKUP(Tabuľka9[[#This Row],[položka]],#REF!,#REF!)</f>
        <v>#REF!</v>
      </c>
      <c r="I4249" s="15">
        <f>Tabuľka9[[#This Row],[Aktuálna cena v RZ s DPH]]*Tabuľka9[[#This Row],[Priemerný odber za mesiac]]</f>
        <v>0</v>
      </c>
      <c r="K4249" s="17" t="e">
        <f>Tabuľka9[[#This Row],[Cena za MJ s DPH]]*Tabuľka9[[#This Row],[Predpokladaný odber počas 6 mesiacov]]</f>
        <v>#REF!</v>
      </c>
      <c r="L4249" s="1">
        <v>647934</v>
      </c>
      <c r="M4249" t="e">
        <f>_xlfn.XLOOKUP(Tabuľka9[[#This Row],[IČO]],#REF!,#REF!)</f>
        <v>#REF!</v>
      </c>
      <c r="N4249" t="e">
        <f>_xlfn.XLOOKUP(Tabuľka9[[#This Row],[IČO]],#REF!,#REF!)</f>
        <v>#REF!</v>
      </c>
    </row>
    <row r="4250" spans="1:14" hidden="1" x14ac:dyDescent="0.35">
      <c r="A4250" t="s">
        <v>95</v>
      </c>
      <c r="B4250" t="s">
        <v>188</v>
      </c>
      <c r="C4250" t="s">
        <v>13</v>
      </c>
      <c r="E4250" s="10">
        <f>IF(COUNTIF(cis_DPH!$B$2:$B$84,B4250)&gt;0,D4250*1.1,IF(COUNTIF(cis_DPH!$B$85:$B$171,B4250)&gt;0,D4250*1.2,"chyba"))</f>
        <v>0</v>
      </c>
      <c r="G4250" s="16" t="e">
        <f>_xlfn.XLOOKUP(Tabuľka9[[#This Row],[položka]],#REF!,#REF!)</f>
        <v>#REF!</v>
      </c>
      <c r="I4250" s="15">
        <f>Tabuľka9[[#This Row],[Aktuálna cena v RZ s DPH]]*Tabuľka9[[#This Row],[Priemerný odber za mesiac]]</f>
        <v>0</v>
      </c>
      <c r="K4250" s="17" t="e">
        <f>Tabuľka9[[#This Row],[Cena za MJ s DPH]]*Tabuľka9[[#This Row],[Predpokladaný odber počas 6 mesiacov]]</f>
        <v>#REF!</v>
      </c>
      <c r="L4250" s="1">
        <v>647934</v>
      </c>
      <c r="M4250" t="e">
        <f>_xlfn.XLOOKUP(Tabuľka9[[#This Row],[IČO]],#REF!,#REF!)</f>
        <v>#REF!</v>
      </c>
      <c r="N4250" t="e">
        <f>_xlfn.XLOOKUP(Tabuľka9[[#This Row],[IČO]],#REF!,#REF!)</f>
        <v>#REF!</v>
      </c>
    </row>
    <row r="4251" spans="1:14" hidden="1" x14ac:dyDescent="0.35">
      <c r="A4251" t="s">
        <v>95</v>
      </c>
      <c r="B4251" t="s">
        <v>189</v>
      </c>
      <c r="C4251" t="s">
        <v>13</v>
      </c>
      <c r="E4251" s="10">
        <f>IF(COUNTIF(cis_DPH!$B$2:$B$84,B4251)&gt;0,D4251*1.1,IF(COUNTIF(cis_DPH!$B$85:$B$171,B4251)&gt;0,D4251*1.2,"chyba"))</f>
        <v>0</v>
      </c>
      <c r="G4251" s="16" t="e">
        <f>_xlfn.XLOOKUP(Tabuľka9[[#This Row],[položka]],#REF!,#REF!)</f>
        <v>#REF!</v>
      </c>
      <c r="I4251" s="15">
        <f>Tabuľka9[[#This Row],[Aktuálna cena v RZ s DPH]]*Tabuľka9[[#This Row],[Priemerný odber za mesiac]]</f>
        <v>0</v>
      </c>
      <c r="K4251" s="17" t="e">
        <f>Tabuľka9[[#This Row],[Cena za MJ s DPH]]*Tabuľka9[[#This Row],[Predpokladaný odber počas 6 mesiacov]]</f>
        <v>#REF!</v>
      </c>
      <c r="L4251" s="1">
        <v>647934</v>
      </c>
      <c r="M4251" t="e">
        <f>_xlfn.XLOOKUP(Tabuľka9[[#This Row],[IČO]],#REF!,#REF!)</f>
        <v>#REF!</v>
      </c>
      <c r="N4251" t="e">
        <f>_xlfn.XLOOKUP(Tabuľka9[[#This Row],[IČO]],#REF!,#REF!)</f>
        <v>#REF!</v>
      </c>
    </row>
    <row r="4252" spans="1:14" hidden="1" x14ac:dyDescent="0.35">
      <c r="A4252" t="s">
        <v>10</v>
      </c>
      <c r="B4252" t="s">
        <v>11</v>
      </c>
      <c r="C4252" t="s">
        <v>13</v>
      </c>
      <c r="E4252" s="10">
        <f>IF(COUNTIF(cis_DPH!$B$2:$B$84,B4252)&gt;0,D4252*1.1,IF(COUNTIF(cis_DPH!$B$85:$B$171,B4252)&gt;0,D4252*1.2,"chyba"))</f>
        <v>0</v>
      </c>
      <c r="G4252" s="16" t="e">
        <f>_xlfn.XLOOKUP(Tabuľka9[[#This Row],[položka]],#REF!,#REF!)</f>
        <v>#REF!</v>
      </c>
      <c r="I4252" s="15">
        <f>Tabuľka9[[#This Row],[Aktuálna cena v RZ s DPH]]*Tabuľka9[[#This Row],[Priemerný odber za mesiac]]</f>
        <v>0</v>
      </c>
      <c r="K4252" s="17" t="e">
        <f>Tabuľka9[[#This Row],[Cena za MJ s DPH]]*Tabuľka9[[#This Row],[Predpokladaný odber počas 6 mesiacov]]</f>
        <v>#REF!</v>
      </c>
      <c r="L4252" s="1">
        <v>648515</v>
      </c>
      <c r="M4252" t="e">
        <f>_xlfn.XLOOKUP(Tabuľka9[[#This Row],[IČO]],#REF!,#REF!)</f>
        <v>#REF!</v>
      </c>
      <c r="N4252" t="e">
        <f>_xlfn.XLOOKUP(Tabuľka9[[#This Row],[IČO]],#REF!,#REF!)</f>
        <v>#REF!</v>
      </c>
    </row>
    <row r="4253" spans="1:14" hidden="1" x14ac:dyDescent="0.35">
      <c r="A4253" t="s">
        <v>10</v>
      </c>
      <c r="B4253" t="s">
        <v>12</v>
      </c>
      <c r="C4253" t="s">
        <v>13</v>
      </c>
      <c r="E4253" s="10">
        <f>IF(COUNTIF(cis_DPH!$B$2:$B$84,B4253)&gt;0,D4253*1.1,IF(COUNTIF(cis_DPH!$B$85:$B$171,B4253)&gt;0,D4253*1.2,"chyba"))</f>
        <v>0</v>
      </c>
      <c r="G4253" s="16" t="e">
        <f>_xlfn.XLOOKUP(Tabuľka9[[#This Row],[položka]],#REF!,#REF!)</f>
        <v>#REF!</v>
      </c>
      <c r="I4253" s="15">
        <f>Tabuľka9[[#This Row],[Aktuálna cena v RZ s DPH]]*Tabuľka9[[#This Row],[Priemerný odber za mesiac]]</f>
        <v>0</v>
      </c>
      <c r="K4253" s="17" t="e">
        <f>Tabuľka9[[#This Row],[Cena za MJ s DPH]]*Tabuľka9[[#This Row],[Predpokladaný odber počas 6 mesiacov]]</f>
        <v>#REF!</v>
      </c>
      <c r="L4253" s="1">
        <v>648515</v>
      </c>
      <c r="M4253" t="e">
        <f>_xlfn.XLOOKUP(Tabuľka9[[#This Row],[IČO]],#REF!,#REF!)</f>
        <v>#REF!</v>
      </c>
      <c r="N4253" t="e">
        <f>_xlfn.XLOOKUP(Tabuľka9[[#This Row],[IČO]],#REF!,#REF!)</f>
        <v>#REF!</v>
      </c>
    </row>
    <row r="4254" spans="1:14" hidden="1" x14ac:dyDescent="0.35">
      <c r="A4254" t="s">
        <v>10</v>
      </c>
      <c r="B4254" t="s">
        <v>14</v>
      </c>
      <c r="C4254" t="s">
        <v>13</v>
      </c>
      <c r="E4254" s="10">
        <f>IF(COUNTIF(cis_DPH!$B$2:$B$84,B4254)&gt;0,D4254*1.1,IF(COUNTIF(cis_DPH!$B$85:$B$171,B4254)&gt;0,D4254*1.2,"chyba"))</f>
        <v>0</v>
      </c>
      <c r="G4254" s="16" t="e">
        <f>_xlfn.XLOOKUP(Tabuľka9[[#This Row],[položka]],#REF!,#REF!)</f>
        <v>#REF!</v>
      </c>
      <c r="I4254" s="15">
        <f>Tabuľka9[[#This Row],[Aktuálna cena v RZ s DPH]]*Tabuľka9[[#This Row],[Priemerný odber za mesiac]]</f>
        <v>0</v>
      </c>
      <c r="K4254" s="17" t="e">
        <f>Tabuľka9[[#This Row],[Cena za MJ s DPH]]*Tabuľka9[[#This Row],[Predpokladaný odber počas 6 mesiacov]]</f>
        <v>#REF!</v>
      </c>
      <c r="L4254" s="1">
        <v>648515</v>
      </c>
      <c r="M4254" t="e">
        <f>_xlfn.XLOOKUP(Tabuľka9[[#This Row],[IČO]],#REF!,#REF!)</f>
        <v>#REF!</v>
      </c>
      <c r="N4254" t="e">
        <f>_xlfn.XLOOKUP(Tabuľka9[[#This Row],[IČO]],#REF!,#REF!)</f>
        <v>#REF!</v>
      </c>
    </row>
    <row r="4255" spans="1:14" hidden="1" x14ac:dyDescent="0.35">
      <c r="A4255" t="s">
        <v>10</v>
      </c>
      <c r="B4255" t="s">
        <v>15</v>
      </c>
      <c r="C4255" t="s">
        <v>13</v>
      </c>
      <c r="D4255" s="9">
        <v>0.45</v>
      </c>
      <c r="E4255" s="10">
        <f>IF(COUNTIF(cis_DPH!$B$2:$B$84,B4255)&gt;0,D4255*1.1,IF(COUNTIF(cis_DPH!$B$85:$B$171,B4255)&gt;0,D4255*1.2,"chyba"))</f>
        <v>0.49500000000000005</v>
      </c>
      <c r="G4255" s="16" t="e">
        <f>_xlfn.XLOOKUP(Tabuľka9[[#This Row],[položka]],#REF!,#REF!)</f>
        <v>#REF!</v>
      </c>
      <c r="H4255">
        <v>150</v>
      </c>
      <c r="I4255" s="15">
        <f>Tabuľka9[[#This Row],[Aktuálna cena v RZ s DPH]]*Tabuľka9[[#This Row],[Priemerný odber za mesiac]]</f>
        <v>74.250000000000014</v>
      </c>
      <c r="J4255">
        <v>1000</v>
      </c>
      <c r="K4255" s="17" t="e">
        <f>Tabuľka9[[#This Row],[Cena za MJ s DPH]]*Tabuľka9[[#This Row],[Predpokladaný odber počas 6 mesiacov]]</f>
        <v>#REF!</v>
      </c>
      <c r="L4255" s="1">
        <v>648515</v>
      </c>
      <c r="M4255" t="e">
        <f>_xlfn.XLOOKUP(Tabuľka9[[#This Row],[IČO]],#REF!,#REF!)</f>
        <v>#REF!</v>
      </c>
      <c r="N4255" t="e">
        <f>_xlfn.XLOOKUP(Tabuľka9[[#This Row],[IČO]],#REF!,#REF!)</f>
        <v>#REF!</v>
      </c>
    </row>
    <row r="4256" spans="1:14" hidden="1" x14ac:dyDescent="0.35">
      <c r="A4256" t="s">
        <v>10</v>
      </c>
      <c r="B4256" t="s">
        <v>16</v>
      </c>
      <c r="C4256" t="s">
        <v>13</v>
      </c>
      <c r="E4256" s="10">
        <f>IF(COUNTIF(cis_DPH!$B$2:$B$84,B4256)&gt;0,D4256*1.1,IF(COUNTIF(cis_DPH!$B$85:$B$171,B4256)&gt;0,D4256*1.2,"chyba"))</f>
        <v>0</v>
      </c>
      <c r="G4256" s="16" t="e">
        <f>_xlfn.XLOOKUP(Tabuľka9[[#This Row],[položka]],#REF!,#REF!)</f>
        <v>#REF!</v>
      </c>
      <c r="I4256" s="15">
        <f>Tabuľka9[[#This Row],[Aktuálna cena v RZ s DPH]]*Tabuľka9[[#This Row],[Priemerný odber za mesiac]]</f>
        <v>0</v>
      </c>
      <c r="K4256" s="17" t="e">
        <f>Tabuľka9[[#This Row],[Cena za MJ s DPH]]*Tabuľka9[[#This Row],[Predpokladaný odber počas 6 mesiacov]]</f>
        <v>#REF!</v>
      </c>
      <c r="L4256" s="1">
        <v>648515</v>
      </c>
      <c r="M4256" t="e">
        <f>_xlfn.XLOOKUP(Tabuľka9[[#This Row],[IČO]],#REF!,#REF!)</f>
        <v>#REF!</v>
      </c>
      <c r="N4256" t="e">
        <f>_xlfn.XLOOKUP(Tabuľka9[[#This Row],[IČO]],#REF!,#REF!)</f>
        <v>#REF!</v>
      </c>
    </row>
    <row r="4257" spans="1:14" hidden="1" x14ac:dyDescent="0.35">
      <c r="A4257" t="s">
        <v>10</v>
      </c>
      <c r="B4257" t="s">
        <v>17</v>
      </c>
      <c r="C4257" t="s">
        <v>13</v>
      </c>
      <c r="E4257" s="10">
        <f>IF(COUNTIF(cis_DPH!$B$2:$B$84,B4257)&gt;0,D4257*1.1,IF(COUNTIF(cis_DPH!$B$85:$B$171,B4257)&gt;0,D4257*1.2,"chyba"))</f>
        <v>0</v>
      </c>
      <c r="G4257" s="16" t="e">
        <f>_xlfn.XLOOKUP(Tabuľka9[[#This Row],[položka]],#REF!,#REF!)</f>
        <v>#REF!</v>
      </c>
      <c r="I4257" s="15">
        <f>Tabuľka9[[#This Row],[Aktuálna cena v RZ s DPH]]*Tabuľka9[[#This Row],[Priemerný odber za mesiac]]</f>
        <v>0</v>
      </c>
      <c r="K4257" s="17" t="e">
        <f>Tabuľka9[[#This Row],[Cena za MJ s DPH]]*Tabuľka9[[#This Row],[Predpokladaný odber počas 6 mesiacov]]</f>
        <v>#REF!</v>
      </c>
      <c r="L4257" s="1">
        <v>648515</v>
      </c>
      <c r="M4257" t="e">
        <f>_xlfn.XLOOKUP(Tabuľka9[[#This Row],[IČO]],#REF!,#REF!)</f>
        <v>#REF!</v>
      </c>
      <c r="N4257" t="e">
        <f>_xlfn.XLOOKUP(Tabuľka9[[#This Row],[IČO]],#REF!,#REF!)</f>
        <v>#REF!</v>
      </c>
    </row>
    <row r="4258" spans="1:14" hidden="1" x14ac:dyDescent="0.35">
      <c r="A4258" t="s">
        <v>10</v>
      </c>
      <c r="B4258" t="s">
        <v>18</v>
      </c>
      <c r="C4258" t="s">
        <v>19</v>
      </c>
      <c r="E4258" s="10">
        <f>IF(COUNTIF(cis_DPH!$B$2:$B$84,B4258)&gt;0,D4258*1.1,IF(COUNTIF(cis_DPH!$B$85:$B$171,B4258)&gt;0,D4258*1.2,"chyba"))</f>
        <v>0</v>
      </c>
      <c r="G4258" s="16" t="e">
        <f>_xlfn.XLOOKUP(Tabuľka9[[#This Row],[položka]],#REF!,#REF!)</f>
        <v>#REF!</v>
      </c>
      <c r="I4258" s="15">
        <f>Tabuľka9[[#This Row],[Aktuálna cena v RZ s DPH]]*Tabuľka9[[#This Row],[Priemerný odber za mesiac]]</f>
        <v>0</v>
      </c>
      <c r="K4258" s="17" t="e">
        <f>Tabuľka9[[#This Row],[Cena za MJ s DPH]]*Tabuľka9[[#This Row],[Predpokladaný odber počas 6 mesiacov]]</f>
        <v>#REF!</v>
      </c>
      <c r="L4258" s="1">
        <v>648515</v>
      </c>
      <c r="M4258" t="e">
        <f>_xlfn.XLOOKUP(Tabuľka9[[#This Row],[IČO]],#REF!,#REF!)</f>
        <v>#REF!</v>
      </c>
      <c r="N4258" t="e">
        <f>_xlfn.XLOOKUP(Tabuľka9[[#This Row],[IČO]],#REF!,#REF!)</f>
        <v>#REF!</v>
      </c>
    </row>
    <row r="4259" spans="1:14" hidden="1" x14ac:dyDescent="0.35">
      <c r="A4259" t="s">
        <v>10</v>
      </c>
      <c r="B4259" t="s">
        <v>20</v>
      </c>
      <c r="C4259" t="s">
        <v>13</v>
      </c>
      <c r="E4259" s="10">
        <f>IF(COUNTIF(cis_DPH!$B$2:$B$84,B4259)&gt;0,D4259*1.1,IF(COUNTIF(cis_DPH!$B$85:$B$171,B4259)&gt;0,D4259*1.2,"chyba"))</f>
        <v>0</v>
      </c>
      <c r="G4259" s="16" t="e">
        <f>_xlfn.XLOOKUP(Tabuľka9[[#This Row],[položka]],#REF!,#REF!)</f>
        <v>#REF!</v>
      </c>
      <c r="I4259" s="15">
        <f>Tabuľka9[[#This Row],[Aktuálna cena v RZ s DPH]]*Tabuľka9[[#This Row],[Priemerný odber za mesiac]]</f>
        <v>0</v>
      </c>
      <c r="K4259" s="17" t="e">
        <f>Tabuľka9[[#This Row],[Cena za MJ s DPH]]*Tabuľka9[[#This Row],[Predpokladaný odber počas 6 mesiacov]]</f>
        <v>#REF!</v>
      </c>
      <c r="L4259" s="1">
        <v>648515</v>
      </c>
      <c r="M4259" t="e">
        <f>_xlfn.XLOOKUP(Tabuľka9[[#This Row],[IČO]],#REF!,#REF!)</f>
        <v>#REF!</v>
      </c>
      <c r="N4259" t="e">
        <f>_xlfn.XLOOKUP(Tabuľka9[[#This Row],[IČO]],#REF!,#REF!)</f>
        <v>#REF!</v>
      </c>
    </row>
    <row r="4260" spans="1:14" hidden="1" x14ac:dyDescent="0.35">
      <c r="A4260" t="s">
        <v>10</v>
      </c>
      <c r="B4260" t="s">
        <v>21</v>
      </c>
      <c r="C4260" t="s">
        <v>13</v>
      </c>
      <c r="E4260" s="10">
        <f>IF(COUNTIF(cis_DPH!$B$2:$B$84,B4260)&gt;0,D4260*1.1,IF(COUNTIF(cis_DPH!$B$85:$B$171,B4260)&gt;0,D4260*1.2,"chyba"))</f>
        <v>0</v>
      </c>
      <c r="G4260" s="16" t="e">
        <f>_xlfn.XLOOKUP(Tabuľka9[[#This Row],[položka]],#REF!,#REF!)</f>
        <v>#REF!</v>
      </c>
      <c r="I4260" s="15">
        <f>Tabuľka9[[#This Row],[Aktuálna cena v RZ s DPH]]*Tabuľka9[[#This Row],[Priemerný odber za mesiac]]</f>
        <v>0</v>
      </c>
      <c r="K4260" s="17" t="e">
        <f>Tabuľka9[[#This Row],[Cena za MJ s DPH]]*Tabuľka9[[#This Row],[Predpokladaný odber počas 6 mesiacov]]</f>
        <v>#REF!</v>
      </c>
      <c r="L4260" s="1">
        <v>648515</v>
      </c>
      <c r="M4260" t="e">
        <f>_xlfn.XLOOKUP(Tabuľka9[[#This Row],[IČO]],#REF!,#REF!)</f>
        <v>#REF!</v>
      </c>
      <c r="N4260" t="e">
        <f>_xlfn.XLOOKUP(Tabuľka9[[#This Row],[IČO]],#REF!,#REF!)</f>
        <v>#REF!</v>
      </c>
    </row>
    <row r="4261" spans="1:14" hidden="1" x14ac:dyDescent="0.35">
      <c r="A4261" t="s">
        <v>10</v>
      </c>
      <c r="B4261" t="s">
        <v>22</v>
      </c>
      <c r="C4261" t="s">
        <v>13</v>
      </c>
      <c r="E4261" s="10">
        <f>IF(COUNTIF(cis_DPH!$B$2:$B$84,B4261)&gt;0,D4261*1.1,IF(COUNTIF(cis_DPH!$B$85:$B$171,B4261)&gt;0,D4261*1.2,"chyba"))</f>
        <v>0</v>
      </c>
      <c r="G4261" s="16" t="e">
        <f>_xlfn.XLOOKUP(Tabuľka9[[#This Row],[položka]],#REF!,#REF!)</f>
        <v>#REF!</v>
      </c>
      <c r="I4261" s="15">
        <f>Tabuľka9[[#This Row],[Aktuálna cena v RZ s DPH]]*Tabuľka9[[#This Row],[Priemerný odber za mesiac]]</f>
        <v>0</v>
      </c>
      <c r="K4261" s="17" t="e">
        <f>Tabuľka9[[#This Row],[Cena za MJ s DPH]]*Tabuľka9[[#This Row],[Predpokladaný odber počas 6 mesiacov]]</f>
        <v>#REF!</v>
      </c>
      <c r="L4261" s="1">
        <v>648515</v>
      </c>
      <c r="M4261" t="e">
        <f>_xlfn.XLOOKUP(Tabuľka9[[#This Row],[IČO]],#REF!,#REF!)</f>
        <v>#REF!</v>
      </c>
      <c r="N4261" t="e">
        <f>_xlfn.XLOOKUP(Tabuľka9[[#This Row],[IČO]],#REF!,#REF!)</f>
        <v>#REF!</v>
      </c>
    </row>
    <row r="4262" spans="1:14" hidden="1" x14ac:dyDescent="0.35">
      <c r="A4262" t="s">
        <v>10</v>
      </c>
      <c r="B4262" t="s">
        <v>23</v>
      </c>
      <c r="C4262" t="s">
        <v>13</v>
      </c>
      <c r="E4262" s="10">
        <f>IF(COUNTIF(cis_DPH!$B$2:$B$84,B4262)&gt;0,D4262*1.1,IF(COUNTIF(cis_DPH!$B$85:$B$171,B4262)&gt;0,D4262*1.2,"chyba"))</f>
        <v>0</v>
      </c>
      <c r="G4262" s="16" t="e">
        <f>_xlfn.XLOOKUP(Tabuľka9[[#This Row],[položka]],#REF!,#REF!)</f>
        <v>#REF!</v>
      </c>
      <c r="I4262" s="15">
        <f>Tabuľka9[[#This Row],[Aktuálna cena v RZ s DPH]]*Tabuľka9[[#This Row],[Priemerný odber za mesiac]]</f>
        <v>0</v>
      </c>
      <c r="K4262" s="17" t="e">
        <f>Tabuľka9[[#This Row],[Cena za MJ s DPH]]*Tabuľka9[[#This Row],[Predpokladaný odber počas 6 mesiacov]]</f>
        <v>#REF!</v>
      </c>
      <c r="L4262" s="1">
        <v>648515</v>
      </c>
      <c r="M4262" t="e">
        <f>_xlfn.XLOOKUP(Tabuľka9[[#This Row],[IČO]],#REF!,#REF!)</f>
        <v>#REF!</v>
      </c>
      <c r="N4262" t="e">
        <f>_xlfn.XLOOKUP(Tabuľka9[[#This Row],[IČO]],#REF!,#REF!)</f>
        <v>#REF!</v>
      </c>
    </row>
    <row r="4263" spans="1:14" hidden="1" x14ac:dyDescent="0.35">
      <c r="A4263" t="s">
        <v>10</v>
      </c>
      <c r="B4263" t="s">
        <v>24</v>
      </c>
      <c r="C4263" t="s">
        <v>25</v>
      </c>
      <c r="E4263" s="10">
        <f>IF(COUNTIF(cis_DPH!$B$2:$B$84,B4263)&gt;0,D4263*1.1,IF(COUNTIF(cis_DPH!$B$85:$B$171,B4263)&gt;0,D4263*1.2,"chyba"))</f>
        <v>0</v>
      </c>
      <c r="G4263" s="16" t="e">
        <f>_xlfn.XLOOKUP(Tabuľka9[[#This Row],[položka]],#REF!,#REF!)</f>
        <v>#REF!</v>
      </c>
      <c r="I4263" s="15">
        <f>Tabuľka9[[#This Row],[Aktuálna cena v RZ s DPH]]*Tabuľka9[[#This Row],[Priemerný odber za mesiac]]</f>
        <v>0</v>
      </c>
      <c r="K4263" s="17" t="e">
        <f>Tabuľka9[[#This Row],[Cena za MJ s DPH]]*Tabuľka9[[#This Row],[Predpokladaný odber počas 6 mesiacov]]</f>
        <v>#REF!</v>
      </c>
      <c r="L4263" s="1">
        <v>648515</v>
      </c>
      <c r="M4263" t="e">
        <f>_xlfn.XLOOKUP(Tabuľka9[[#This Row],[IČO]],#REF!,#REF!)</f>
        <v>#REF!</v>
      </c>
      <c r="N4263" t="e">
        <f>_xlfn.XLOOKUP(Tabuľka9[[#This Row],[IČO]],#REF!,#REF!)</f>
        <v>#REF!</v>
      </c>
    </row>
    <row r="4264" spans="1:14" hidden="1" x14ac:dyDescent="0.35">
      <c r="A4264" t="s">
        <v>10</v>
      </c>
      <c r="B4264" t="s">
        <v>26</v>
      </c>
      <c r="C4264" t="s">
        <v>13</v>
      </c>
      <c r="E4264" s="10">
        <f>IF(COUNTIF(cis_DPH!$B$2:$B$84,B4264)&gt;0,D4264*1.1,IF(COUNTIF(cis_DPH!$B$85:$B$171,B4264)&gt;0,D4264*1.2,"chyba"))</f>
        <v>0</v>
      </c>
      <c r="G4264" s="16" t="e">
        <f>_xlfn.XLOOKUP(Tabuľka9[[#This Row],[položka]],#REF!,#REF!)</f>
        <v>#REF!</v>
      </c>
      <c r="I4264" s="15">
        <f>Tabuľka9[[#This Row],[Aktuálna cena v RZ s DPH]]*Tabuľka9[[#This Row],[Priemerný odber za mesiac]]</f>
        <v>0</v>
      </c>
      <c r="K4264" s="17" t="e">
        <f>Tabuľka9[[#This Row],[Cena za MJ s DPH]]*Tabuľka9[[#This Row],[Predpokladaný odber počas 6 mesiacov]]</f>
        <v>#REF!</v>
      </c>
      <c r="L4264" s="1">
        <v>648515</v>
      </c>
      <c r="M4264" t="e">
        <f>_xlfn.XLOOKUP(Tabuľka9[[#This Row],[IČO]],#REF!,#REF!)</f>
        <v>#REF!</v>
      </c>
      <c r="N4264" t="e">
        <f>_xlfn.XLOOKUP(Tabuľka9[[#This Row],[IČO]],#REF!,#REF!)</f>
        <v>#REF!</v>
      </c>
    </row>
    <row r="4265" spans="1:14" hidden="1" x14ac:dyDescent="0.35">
      <c r="A4265" t="s">
        <v>10</v>
      </c>
      <c r="B4265" t="s">
        <v>27</v>
      </c>
      <c r="C4265" t="s">
        <v>13</v>
      </c>
      <c r="E4265" s="10">
        <f>IF(COUNTIF(cis_DPH!$B$2:$B$84,B4265)&gt;0,D4265*1.1,IF(COUNTIF(cis_DPH!$B$85:$B$171,B4265)&gt;0,D4265*1.2,"chyba"))</f>
        <v>0</v>
      </c>
      <c r="G4265" s="16" t="e">
        <f>_xlfn.XLOOKUP(Tabuľka9[[#This Row],[položka]],#REF!,#REF!)</f>
        <v>#REF!</v>
      </c>
      <c r="I4265" s="15">
        <f>Tabuľka9[[#This Row],[Aktuálna cena v RZ s DPH]]*Tabuľka9[[#This Row],[Priemerný odber za mesiac]]</f>
        <v>0</v>
      </c>
      <c r="K4265" s="17" t="e">
        <f>Tabuľka9[[#This Row],[Cena za MJ s DPH]]*Tabuľka9[[#This Row],[Predpokladaný odber počas 6 mesiacov]]</f>
        <v>#REF!</v>
      </c>
      <c r="L4265" s="1">
        <v>648515</v>
      </c>
      <c r="M4265" t="e">
        <f>_xlfn.XLOOKUP(Tabuľka9[[#This Row],[IČO]],#REF!,#REF!)</f>
        <v>#REF!</v>
      </c>
      <c r="N4265" t="e">
        <f>_xlfn.XLOOKUP(Tabuľka9[[#This Row],[IČO]],#REF!,#REF!)</f>
        <v>#REF!</v>
      </c>
    </row>
    <row r="4266" spans="1:14" hidden="1" x14ac:dyDescent="0.35">
      <c r="A4266" t="s">
        <v>10</v>
      </c>
      <c r="B4266" t="s">
        <v>28</v>
      </c>
      <c r="C4266" t="s">
        <v>13</v>
      </c>
      <c r="E4266" s="10">
        <f>IF(COUNTIF(cis_DPH!$B$2:$B$84,B4266)&gt;0,D4266*1.1,IF(COUNTIF(cis_DPH!$B$85:$B$171,B4266)&gt;0,D4266*1.2,"chyba"))</f>
        <v>0</v>
      </c>
      <c r="G4266" s="16" t="e">
        <f>_xlfn.XLOOKUP(Tabuľka9[[#This Row],[položka]],#REF!,#REF!)</f>
        <v>#REF!</v>
      </c>
      <c r="I4266" s="15">
        <f>Tabuľka9[[#This Row],[Aktuálna cena v RZ s DPH]]*Tabuľka9[[#This Row],[Priemerný odber za mesiac]]</f>
        <v>0</v>
      </c>
      <c r="K4266" s="17" t="e">
        <f>Tabuľka9[[#This Row],[Cena za MJ s DPH]]*Tabuľka9[[#This Row],[Predpokladaný odber počas 6 mesiacov]]</f>
        <v>#REF!</v>
      </c>
      <c r="L4266" s="1">
        <v>648515</v>
      </c>
      <c r="M4266" t="e">
        <f>_xlfn.XLOOKUP(Tabuľka9[[#This Row],[IČO]],#REF!,#REF!)</f>
        <v>#REF!</v>
      </c>
      <c r="N4266" t="e">
        <f>_xlfn.XLOOKUP(Tabuľka9[[#This Row],[IČO]],#REF!,#REF!)</f>
        <v>#REF!</v>
      </c>
    </row>
    <row r="4267" spans="1:14" hidden="1" x14ac:dyDescent="0.35">
      <c r="A4267" t="s">
        <v>10</v>
      </c>
      <c r="B4267" t="s">
        <v>29</v>
      </c>
      <c r="C4267" t="s">
        <v>13</v>
      </c>
      <c r="D4267" s="9">
        <v>1.1000000000000001</v>
      </c>
      <c r="E4267" s="10">
        <f>IF(COUNTIF(cis_DPH!$B$2:$B$84,B4267)&gt;0,D4267*1.1,IF(COUNTIF(cis_DPH!$B$85:$B$171,B4267)&gt;0,D4267*1.2,"chyba"))</f>
        <v>1.2100000000000002</v>
      </c>
      <c r="G4267" s="16" t="e">
        <f>_xlfn.XLOOKUP(Tabuľka9[[#This Row],[položka]],#REF!,#REF!)</f>
        <v>#REF!</v>
      </c>
      <c r="H4267">
        <v>150</v>
      </c>
      <c r="I4267" s="15">
        <f>Tabuľka9[[#This Row],[Aktuálna cena v RZ s DPH]]*Tabuľka9[[#This Row],[Priemerný odber za mesiac]]</f>
        <v>181.50000000000003</v>
      </c>
      <c r="J4267">
        <v>1000</v>
      </c>
      <c r="K4267" s="17" t="e">
        <f>Tabuľka9[[#This Row],[Cena za MJ s DPH]]*Tabuľka9[[#This Row],[Predpokladaný odber počas 6 mesiacov]]</f>
        <v>#REF!</v>
      </c>
      <c r="L4267" s="1">
        <v>648515</v>
      </c>
      <c r="M4267" t="e">
        <f>_xlfn.XLOOKUP(Tabuľka9[[#This Row],[IČO]],#REF!,#REF!)</f>
        <v>#REF!</v>
      </c>
      <c r="N4267" t="e">
        <f>_xlfn.XLOOKUP(Tabuľka9[[#This Row],[IČO]],#REF!,#REF!)</f>
        <v>#REF!</v>
      </c>
    </row>
    <row r="4268" spans="1:14" hidden="1" x14ac:dyDescent="0.35">
      <c r="A4268" t="s">
        <v>10</v>
      </c>
      <c r="B4268" t="s">
        <v>30</v>
      </c>
      <c r="C4268" t="s">
        <v>13</v>
      </c>
      <c r="D4268" s="9">
        <v>0.6</v>
      </c>
      <c r="E4268" s="10">
        <f>IF(COUNTIF(cis_DPH!$B$2:$B$84,B4268)&gt;0,D4268*1.1,IF(COUNTIF(cis_DPH!$B$85:$B$171,B4268)&gt;0,D4268*1.2,"chyba"))</f>
        <v>0.66</v>
      </c>
      <c r="G4268" s="16" t="e">
        <f>_xlfn.XLOOKUP(Tabuľka9[[#This Row],[položka]],#REF!,#REF!)</f>
        <v>#REF!</v>
      </c>
      <c r="H4268">
        <v>375</v>
      </c>
      <c r="I4268" s="15">
        <f>Tabuľka9[[#This Row],[Aktuálna cena v RZ s DPH]]*Tabuľka9[[#This Row],[Priemerný odber za mesiac]]</f>
        <v>247.5</v>
      </c>
      <c r="J4268">
        <v>2000</v>
      </c>
      <c r="K4268" s="17" t="e">
        <f>Tabuľka9[[#This Row],[Cena za MJ s DPH]]*Tabuľka9[[#This Row],[Predpokladaný odber počas 6 mesiacov]]</f>
        <v>#REF!</v>
      </c>
      <c r="L4268" s="1">
        <v>648515</v>
      </c>
      <c r="M4268" t="e">
        <f>_xlfn.XLOOKUP(Tabuľka9[[#This Row],[IČO]],#REF!,#REF!)</f>
        <v>#REF!</v>
      </c>
      <c r="N4268" t="e">
        <f>_xlfn.XLOOKUP(Tabuľka9[[#This Row],[IČO]],#REF!,#REF!)</f>
        <v>#REF!</v>
      </c>
    </row>
    <row r="4269" spans="1:14" hidden="1" x14ac:dyDescent="0.35">
      <c r="A4269" t="s">
        <v>10</v>
      </c>
      <c r="B4269" t="s">
        <v>31</v>
      </c>
      <c r="C4269" t="s">
        <v>13</v>
      </c>
      <c r="D4269" s="9">
        <v>0.6</v>
      </c>
      <c r="E4269" s="10">
        <f>IF(COUNTIF(cis_DPH!$B$2:$B$84,B4269)&gt;0,D4269*1.1,IF(COUNTIF(cis_DPH!$B$85:$B$171,B4269)&gt;0,D4269*1.2,"chyba"))</f>
        <v>0.66</v>
      </c>
      <c r="G4269" s="16" t="e">
        <f>_xlfn.XLOOKUP(Tabuľka9[[#This Row],[položka]],#REF!,#REF!)</f>
        <v>#REF!</v>
      </c>
      <c r="H4269">
        <v>40</v>
      </c>
      <c r="I4269" s="15">
        <f>Tabuľka9[[#This Row],[Aktuálna cena v RZ s DPH]]*Tabuľka9[[#This Row],[Priemerný odber za mesiac]]</f>
        <v>26.400000000000002</v>
      </c>
      <c r="J4269">
        <v>250</v>
      </c>
      <c r="K4269" s="17" t="e">
        <f>Tabuľka9[[#This Row],[Cena za MJ s DPH]]*Tabuľka9[[#This Row],[Predpokladaný odber počas 6 mesiacov]]</f>
        <v>#REF!</v>
      </c>
      <c r="L4269" s="1">
        <v>648515</v>
      </c>
      <c r="M4269" t="e">
        <f>_xlfn.XLOOKUP(Tabuľka9[[#This Row],[IČO]],#REF!,#REF!)</f>
        <v>#REF!</v>
      </c>
      <c r="N4269" t="e">
        <f>_xlfn.XLOOKUP(Tabuľka9[[#This Row],[IČO]],#REF!,#REF!)</f>
        <v>#REF!</v>
      </c>
    </row>
    <row r="4270" spans="1:14" hidden="1" x14ac:dyDescent="0.35">
      <c r="A4270" t="s">
        <v>10</v>
      </c>
      <c r="B4270" t="s">
        <v>32</v>
      </c>
      <c r="C4270" t="s">
        <v>19</v>
      </c>
      <c r="E4270" s="10">
        <f>IF(COUNTIF(cis_DPH!$B$2:$B$84,B4270)&gt;0,D4270*1.1,IF(COUNTIF(cis_DPH!$B$85:$B$171,B4270)&gt;0,D4270*1.2,"chyba"))</f>
        <v>0</v>
      </c>
      <c r="G4270" s="16" t="e">
        <f>_xlfn.XLOOKUP(Tabuľka9[[#This Row],[položka]],#REF!,#REF!)</f>
        <v>#REF!</v>
      </c>
      <c r="I4270" s="15">
        <f>Tabuľka9[[#This Row],[Aktuálna cena v RZ s DPH]]*Tabuľka9[[#This Row],[Priemerný odber za mesiac]]</f>
        <v>0</v>
      </c>
      <c r="K4270" s="17" t="e">
        <f>Tabuľka9[[#This Row],[Cena za MJ s DPH]]*Tabuľka9[[#This Row],[Predpokladaný odber počas 6 mesiacov]]</f>
        <v>#REF!</v>
      </c>
      <c r="L4270" s="1">
        <v>648515</v>
      </c>
      <c r="M4270" t="e">
        <f>_xlfn.XLOOKUP(Tabuľka9[[#This Row],[IČO]],#REF!,#REF!)</f>
        <v>#REF!</v>
      </c>
      <c r="N4270" t="e">
        <f>_xlfn.XLOOKUP(Tabuľka9[[#This Row],[IČO]],#REF!,#REF!)</f>
        <v>#REF!</v>
      </c>
    </row>
    <row r="4271" spans="1:14" hidden="1" x14ac:dyDescent="0.35">
      <c r="A4271" t="s">
        <v>10</v>
      </c>
      <c r="B4271" t="s">
        <v>33</v>
      </c>
      <c r="C4271" t="s">
        <v>13</v>
      </c>
      <c r="E4271" s="10">
        <f>IF(COUNTIF(cis_DPH!$B$2:$B$84,B4271)&gt;0,D4271*1.1,IF(COUNTIF(cis_DPH!$B$85:$B$171,B4271)&gt;0,D4271*1.2,"chyba"))</f>
        <v>0</v>
      </c>
      <c r="G4271" s="16" t="e">
        <f>_xlfn.XLOOKUP(Tabuľka9[[#This Row],[položka]],#REF!,#REF!)</f>
        <v>#REF!</v>
      </c>
      <c r="I4271" s="15">
        <f>Tabuľka9[[#This Row],[Aktuálna cena v RZ s DPH]]*Tabuľka9[[#This Row],[Priemerný odber za mesiac]]</f>
        <v>0</v>
      </c>
      <c r="K4271" s="17" t="e">
        <f>Tabuľka9[[#This Row],[Cena za MJ s DPH]]*Tabuľka9[[#This Row],[Predpokladaný odber počas 6 mesiacov]]</f>
        <v>#REF!</v>
      </c>
      <c r="L4271" s="1">
        <v>648515</v>
      </c>
      <c r="M4271" t="e">
        <f>_xlfn.XLOOKUP(Tabuľka9[[#This Row],[IČO]],#REF!,#REF!)</f>
        <v>#REF!</v>
      </c>
      <c r="N4271" t="e">
        <f>_xlfn.XLOOKUP(Tabuľka9[[#This Row],[IČO]],#REF!,#REF!)</f>
        <v>#REF!</v>
      </c>
    </row>
    <row r="4272" spans="1:14" hidden="1" x14ac:dyDescent="0.35">
      <c r="A4272" t="s">
        <v>10</v>
      </c>
      <c r="B4272" t="s">
        <v>34</v>
      </c>
      <c r="C4272" t="s">
        <v>13</v>
      </c>
      <c r="E4272" s="10">
        <f>IF(COUNTIF(cis_DPH!$B$2:$B$84,B4272)&gt;0,D4272*1.1,IF(COUNTIF(cis_DPH!$B$85:$B$171,B4272)&gt;0,D4272*1.2,"chyba"))</f>
        <v>0</v>
      </c>
      <c r="G4272" s="16" t="e">
        <f>_xlfn.XLOOKUP(Tabuľka9[[#This Row],[položka]],#REF!,#REF!)</f>
        <v>#REF!</v>
      </c>
      <c r="I4272" s="15">
        <f>Tabuľka9[[#This Row],[Aktuálna cena v RZ s DPH]]*Tabuľka9[[#This Row],[Priemerný odber za mesiac]]</f>
        <v>0</v>
      </c>
      <c r="K4272" s="17" t="e">
        <f>Tabuľka9[[#This Row],[Cena za MJ s DPH]]*Tabuľka9[[#This Row],[Predpokladaný odber počas 6 mesiacov]]</f>
        <v>#REF!</v>
      </c>
      <c r="L4272" s="1">
        <v>648515</v>
      </c>
      <c r="M4272" t="e">
        <f>_xlfn.XLOOKUP(Tabuľka9[[#This Row],[IČO]],#REF!,#REF!)</f>
        <v>#REF!</v>
      </c>
      <c r="N4272" t="e">
        <f>_xlfn.XLOOKUP(Tabuľka9[[#This Row],[IČO]],#REF!,#REF!)</f>
        <v>#REF!</v>
      </c>
    </row>
    <row r="4273" spans="1:14" hidden="1" x14ac:dyDescent="0.35">
      <c r="A4273" t="s">
        <v>10</v>
      </c>
      <c r="B4273" t="s">
        <v>35</v>
      </c>
      <c r="C4273" t="s">
        <v>13</v>
      </c>
      <c r="E4273" s="10">
        <f>IF(COUNTIF(cis_DPH!$B$2:$B$84,B4273)&gt;0,D4273*1.1,IF(COUNTIF(cis_DPH!$B$85:$B$171,B4273)&gt;0,D4273*1.2,"chyba"))</f>
        <v>0</v>
      </c>
      <c r="G4273" s="16" t="e">
        <f>_xlfn.XLOOKUP(Tabuľka9[[#This Row],[položka]],#REF!,#REF!)</f>
        <v>#REF!</v>
      </c>
      <c r="I4273" s="15">
        <f>Tabuľka9[[#This Row],[Aktuálna cena v RZ s DPH]]*Tabuľka9[[#This Row],[Priemerný odber za mesiac]]</f>
        <v>0</v>
      </c>
      <c r="K4273" s="17" t="e">
        <f>Tabuľka9[[#This Row],[Cena za MJ s DPH]]*Tabuľka9[[#This Row],[Predpokladaný odber počas 6 mesiacov]]</f>
        <v>#REF!</v>
      </c>
      <c r="L4273" s="1">
        <v>648515</v>
      </c>
      <c r="M4273" t="e">
        <f>_xlfn.XLOOKUP(Tabuľka9[[#This Row],[IČO]],#REF!,#REF!)</f>
        <v>#REF!</v>
      </c>
      <c r="N4273" t="e">
        <f>_xlfn.XLOOKUP(Tabuľka9[[#This Row],[IČO]],#REF!,#REF!)</f>
        <v>#REF!</v>
      </c>
    </row>
    <row r="4274" spans="1:14" hidden="1" x14ac:dyDescent="0.35">
      <c r="A4274" t="s">
        <v>10</v>
      </c>
      <c r="B4274" t="s">
        <v>36</v>
      </c>
      <c r="C4274" t="s">
        <v>13</v>
      </c>
      <c r="E4274" s="10">
        <f>IF(COUNTIF(cis_DPH!$B$2:$B$84,B4274)&gt;0,D4274*1.1,IF(COUNTIF(cis_DPH!$B$85:$B$171,B4274)&gt;0,D4274*1.2,"chyba"))</f>
        <v>0</v>
      </c>
      <c r="G4274" s="16" t="e">
        <f>_xlfn.XLOOKUP(Tabuľka9[[#This Row],[položka]],#REF!,#REF!)</f>
        <v>#REF!</v>
      </c>
      <c r="I4274" s="15">
        <f>Tabuľka9[[#This Row],[Aktuálna cena v RZ s DPH]]*Tabuľka9[[#This Row],[Priemerný odber za mesiac]]</f>
        <v>0</v>
      </c>
      <c r="K4274" s="17" t="e">
        <f>Tabuľka9[[#This Row],[Cena za MJ s DPH]]*Tabuľka9[[#This Row],[Predpokladaný odber počas 6 mesiacov]]</f>
        <v>#REF!</v>
      </c>
      <c r="L4274" s="1">
        <v>648515</v>
      </c>
      <c r="M4274" t="e">
        <f>_xlfn.XLOOKUP(Tabuľka9[[#This Row],[IČO]],#REF!,#REF!)</f>
        <v>#REF!</v>
      </c>
      <c r="N4274" t="e">
        <f>_xlfn.XLOOKUP(Tabuľka9[[#This Row],[IČO]],#REF!,#REF!)</f>
        <v>#REF!</v>
      </c>
    </row>
    <row r="4275" spans="1:14" hidden="1" x14ac:dyDescent="0.35">
      <c r="A4275" t="s">
        <v>10</v>
      </c>
      <c r="B4275" t="s">
        <v>37</v>
      </c>
      <c r="C4275" t="s">
        <v>13</v>
      </c>
      <c r="E4275" s="10">
        <f>IF(COUNTIF(cis_DPH!$B$2:$B$84,B4275)&gt;0,D4275*1.1,IF(COUNTIF(cis_DPH!$B$85:$B$171,B4275)&gt;0,D4275*1.2,"chyba"))</f>
        <v>0</v>
      </c>
      <c r="G4275" s="16" t="e">
        <f>_xlfn.XLOOKUP(Tabuľka9[[#This Row],[položka]],#REF!,#REF!)</f>
        <v>#REF!</v>
      </c>
      <c r="I4275" s="15">
        <f>Tabuľka9[[#This Row],[Aktuálna cena v RZ s DPH]]*Tabuľka9[[#This Row],[Priemerný odber za mesiac]]</f>
        <v>0</v>
      </c>
      <c r="K4275" s="17" t="e">
        <f>Tabuľka9[[#This Row],[Cena za MJ s DPH]]*Tabuľka9[[#This Row],[Predpokladaný odber počas 6 mesiacov]]</f>
        <v>#REF!</v>
      </c>
      <c r="L4275" s="1">
        <v>648515</v>
      </c>
      <c r="M4275" t="e">
        <f>_xlfn.XLOOKUP(Tabuľka9[[#This Row],[IČO]],#REF!,#REF!)</f>
        <v>#REF!</v>
      </c>
      <c r="N4275" t="e">
        <f>_xlfn.XLOOKUP(Tabuľka9[[#This Row],[IČO]],#REF!,#REF!)</f>
        <v>#REF!</v>
      </c>
    </row>
    <row r="4276" spans="1:14" hidden="1" x14ac:dyDescent="0.35">
      <c r="A4276" t="s">
        <v>10</v>
      </c>
      <c r="B4276" t="s">
        <v>38</v>
      </c>
      <c r="C4276" t="s">
        <v>13</v>
      </c>
      <c r="E4276" s="10">
        <f>IF(COUNTIF(cis_DPH!$B$2:$B$84,B4276)&gt;0,D4276*1.1,IF(COUNTIF(cis_DPH!$B$85:$B$171,B4276)&gt;0,D4276*1.2,"chyba"))</f>
        <v>0</v>
      </c>
      <c r="G4276" s="16" t="e">
        <f>_xlfn.XLOOKUP(Tabuľka9[[#This Row],[položka]],#REF!,#REF!)</f>
        <v>#REF!</v>
      </c>
      <c r="I4276" s="15">
        <f>Tabuľka9[[#This Row],[Aktuálna cena v RZ s DPH]]*Tabuľka9[[#This Row],[Priemerný odber za mesiac]]</f>
        <v>0</v>
      </c>
      <c r="K4276" s="17" t="e">
        <f>Tabuľka9[[#This Row],[Cena za MJ s DPH]]*Tabuľka9[[#This Row],[Predpokladaný odber počas 6 mesiacov]]</f>
        <v>#REF!</v>
      </c>
      <c r="L4276" s="1">
        <v>648515</v>
      </c>
      <c r="M4276" t="e">
        <f>_xlfn.XLOOKUP(Tabuľka9[[#This Row],[IČO]],#REF!,#REF!)</f>
        <v>#REF!</v>
      </c>
      <c r="N4276" t="e">
        <f>_xlfn.XLOOKUP(Tabuľka9[[#This Row],[IČO]],#REF!,#REF!)</f>
        <v>#REF!</v>
      </c>
    </row>
    <row r="4277" spans="1:14" hidden="1" x14ac:dyDescent="0.35">
      <c r="A4277" t="s">
        <v>10</v>
      </c>
      <c r="B4277" t="s">
        <v>39</v>
      </c>
      <c r="C4277" t="s">
        <v>13</v>
      </c>
      <c r="E4277" s="10">
        <f>IF(COUNTIF(cis_DPH!$B$2:$B$84,B4277)&gt;0,D4277*1.1,IF(COUNTIF(cis_DPH!$B$85:$B$171,B4277)&gt;0,D4277*1.2,"chyba"))</f>
        <v>0</v>
      </c>
      <c r="G4277" s="16" t="e">
        <f>_xlfn.XLOOKUP(Tabuľka9[[#This Row],[položka]],#REF!,#REF!)</f>
        <v>#REF!</v>
      </c>
      <c r="I4277" s="15">
        <f>Tabuľka9[[#This Row],[Aktuálna cena v RZ s DPH]]*Tabuľka9[[#This Row],[Priemerný odber za mesiac]]</f>
        <v>0</v>
      </c>
      <c r="K4277" s="17" t="e">
        <f>Tabuľka9[[#This Row],[Cena za MJ s DPH]]*Tabuľka9[[#This Row],[Predpokladaný odber počas 6 mesiacov]]</f>
        <v>#REF!</v>
      </c>
      <c r="L4277" s="1">
        <v>648515</v>
      </c>
      <c r="M4277" t="e">
        <f>_xlfn.XLOOKUP(Tabuľka9[[#This Row],[IČO]],#REF!,#REF!)</f>
        <v>#REF!</v>
      </c>
      <c r="N4277" t="e">
        <f>_xlfn.XLOOKUP(Tabuľka9[[#This Row],[IČO]],#REF!,#REF!)</f>
        <v>#REF!</v>
      </c>
    </row>
    <row r="4278" spans="1:14" hidden="1" x14ac:dyDescent="0.35">
      <c r="A4278" t="s">
        <v>10</v>
      </c>
      <c r="B4278" t="s">
        <v>40</v>
      </c>
      <c r="C4278" t="s">
        <v>13</v>
      </c>
      <c r="E4278" s="10">
        <f>IF(COUNTIF(cis_DPH!$B$2:$B$84,B4278)&gt;0,D4278*1.1,IF(COUNTIF(cis_DPH!$B$85:$B$171,B4278)&gt;0,D4278*1.2,"chyba"))</f>
        <v>0</v>
      </c>
      <c r="G4278" s="16" t="e">
        <f>_xlfn.XLOOKUP(Tabuľka9[[#This Row],[položka]],#REF!,#REF!)</f>
        <v>#REF!</v>
      </c>
      <c r="I4278" s="15">
        <f>Tabuľka9[[#This Row],[Aktuálna cena v RZ s DPH]]*Tabuľka9[[#This Row],[Priemerný odber za mesiac]]</f>
        <v>0</v>
      </c>
      <c r="K4278" s="17" t="e">
        <f>Tabuľka9[[#This Row],[Cena za MJ s DPH]]*Tabuľka9[[#This Row],[Predpokladaný odber počas 6 mesiacov]]</f>
        <v>#REF!</v>
      </c>
      <c r="L4278" s="1">
        <v>648515</v>
      </c>
      <c r="M4278" t="e">
        <f>_xlfn.XLOOKUP(Tabuľka9[[#This Row],[IČO]],#REF!,#REF!)</f>
        <v>#REF!</v>
      </c>
      <c r="N4278" t="e">
        <f>_xlfn.XLOOKUP(Tabuľka9[[#This Row],[IČO]],#REF!,#REF!)</f>
        <v>#REF!</v>
      </c>
    </row>
    <row r="4279" spans="1:14" hidden="1" x14ac:dyDescent="0.35">
      <c r="A4279" t="s">
        <v>10</v>
      </c>
      <c r="B4279" t="s">
        <v>41</v>
      </c>
      <c r="C4279" t="s">
        <v>13</v>
      </c>
      <c r="E4279" s="10">
        <f>IF(COUNTIF(cis_DPH!$B$2:$B$84,B4279)&gt;0,D4279*1.1,IF(COUNTIF(cis_DPH!$B$85:$B$171,B4279)&gt;0,D4279*1.2,"chyba"))</f>
        <v>0</v>
      </c>
      <c r="G4279" s="16" t="e">
        <f>_xlfn.XLOOKUP(Tabuľka9[[#This Row],[položka]],#REF!,#REF!)</f>
        <v>#REF!</v>
      </c>
      <c r="I4279" s="15">
        <f>Tabuľka9[[#This Row],[Aktuálna cena v RZ s DPH]]*Tabuľka9[[#This Row],[Priemerný odber za mesiac]]</f>
        <v>0</v>
      </c>
      <c r="K4279" s="17" t="e">
        <f>Tabuľka9[[#This Row],[Cena za MJ s DPH]]*Tabuľka9[[#This Row],[Predpokladaný odber počas 6 mesiacov]]</f>
        <v>#REF!</v>
      </c>
      <c r="L4279" s="1">
        <v>648515</v>
      </c>
      <c r="M4279" t="e">
        <f>_xlfn.XLOOKUP(Tabuľka9[[#This Row],[IČO]],#REF!,#REF!)</f>
        <v>#REF!</v>
      </c>
      <c r="N4279" t="e">
        <f>_xlfn.XLOOKUP(Tabuľka9[[#This Row],[IČO]],#REF!,#REF!)</f>
        <v>#REF!</v>
      </c>
    </row>
    <row r="4280" spans="1:14" hidden="1" x14ac:dyDescent="0.35">
      <c r="A4280" t="s">
        <v>10</v>
      </c>
      <c r="B4280" t="s">
        <v>42</v>
      </c>
      <c r="C4280" t="s">
        <v>19</v>
      </c>
      <c r="E4280" s="10">
        <f>IF(COUNTIF(cis_DPH!$B$2:$B$84,B4280)&gt;0,D4280*1.1,IF(COUNTIF(cis_DPH!$B$85:$B$171,B4280)&gt;0,D4280*1.2,"chyba"))</f>
        <v>0</v>
      </c>
      <c r="G4280" s="16" t="e">
        <f>_xlfn.XLOOKUP(Tabuľka9[[#This Row],[položka]],#REF!,#REF!)</f>
        <v>#REF!</v>
      </c>
      <c r="I4280" s="15">
        <f>Tabuľka9[[#This Row],[Aktuálna cena v RZ s DPH]]*Tabuľka9[[#This Row],[Priemerný odber za mesiac]]</f>
        <v>0</v>
      </c>
      <c r="K4280" s="17" t="e">
        <f>Tabuľka9[[#This Row],[Cena za MJ s DPH]]*Tabuľka9[[#This Row],[Predpokladaný odber počas 6 mesiacov]]</f>
        <v>#REF!</v>
      </c>
      <c r="L4280" s="1">
        <v>648515</v>
      </c>
      <c r="M4280" t="e">
        <f>_xlfn.XLOOKUP(Tabuľka9[[#This Row],[IČO]],#REF!,#REF!)</f>
        <v>#REF!</v>
      </c>
      <c r="N4280" t="e">
        <f>_xlfn.XLOOKUP(Tabuľka9[[#This Row],[IČO]],#REF!,#REF!)</f>
        <v>#REF!</v>
      </c>
    </row>
    <row r="4281" spans="1:14" hidden="1" x14ac:dyDescent="0.35">
      <c r="A4281" t="s">
        <v>10</v>
      </c>
      <c r="B4281" t="s">
        <v>43</v>
      </c>
      <c r="C4281" t="s">
        <v>13</v>
      </c>
      <c r="E4281" s="10">
        <f>IF(COUNTIF(cis_DPH!$B$2:$B$84,B4281)&gt;0,D4281*1.1,IF(COUNTIF(cis_DPH!$B$85:$B$171,B4281)&gt;0,D4281*1.2,"chyba"))</f>
        <v>0</v>
      </c>
      <c r="G4281" s="16" t="e">
        <f>_xlfn.XLOOKUP(Tabuľka9[[#This Row],[položka]],#REF!,#REF!)</f>
        <v>#REF!</v>
      </c>
      <c r="I4281" s="15">
        <f>Tabuľka9[[#This Row],[Aktuálna cena v RZ s DPH]]*Tabuľka9[[#This Row],[Priemerný odber za mesiac]]</f>
        <v>0</v>
      </c>
      <c r="K4281" s="17" t="e">
        <f>Tabuľka9[[#This Row],[Cena za MJ s DPH]]*Tabuľka9[[#This Row],[Predpokladaný odber počas 6 mesiacov]]</f>
        <v>#REF!</v>
      </c>
      <c r="L4281" s="1">
        <v>648515</v>
      </c>
      <c r="M4281" t="e">
        <f>_xlfn.XLOOKUP(Tabuľka9[[#This Row],[IČO]],#REF!,#REF!)</f>
        <v>#REF!</v>
      </c>
      <c r="N4281" t="e">
        <f>_xlfn.XLOOKUP(Tabuľka9[[#This Row],[IČO]],#REF!,#REF!)</f>
        <v>#REF!</v>
      </c>
    </row>
    <row r="4282" spans="1:14" hidden="1" x14ac:dyDescent="0.35">
      <c r="A4282" t="s">
        <v>10</v>
      </c>
      <c r="B4282" t="s">
        <v>44</v>
      </c>
      <c r="C4282" t="s">
        <v>13</v>
      </c>
      <c r="E4282" s="10">
        <f>IF(COUNTIF(cis_DPH!$B$2:$B$84,B4282)&gt;0,D4282*1.1,IF(COUNTIF(cis_DPH!$B$85:$B$171,B4282)&gt;0,D4282*1.2,"chyba"))</f>
        <v>0</v>
      </c>
      <c r="G4282" s="16" t="e">
        <f>_xlfn.XLOOKUP(Tabuľka9[[#This Row],[položka]],#REF!,#REF!)</f>
        <v>#REF!</v>
      </c>
      <c r="I4282" s="15">
        <f>Tabuľka9[[#This Row],[Aktuálna cena v RZ s DPH]]*Tabuľka9[[#This Row],[Priemerný odber za mesiac]]</f>
        <v>0</v>
      </c>
      <c r="K4282" s="17" t="e">
        <f>Tabuľka9[[#This Row],[Cena za MJ s DPH]]*Tabuľka9[[#This Row],[Predpokladaný odber počas 6 mesiacov]]</f>
        <v>#REF!</v>
      </c>
      <c r="L4282" s="1">
        <v>648515</v>
      </c>
      <c r="M4282" t="e">
        <f>_xlfn.XLOOKUP(Tabuľka9[[#This Row],[IČO]],#REF!,#REF!)</f>
        <v>#REF!</v>
      </c>
      <c r="N4282" t="e">
        <f>_xlfn.XLOOKUP(Tabuľka9[[#This Row],[IČO]],#REF!,#REF!)</f>
        <v>#REF!</v>
      </c>
    </row>
    <row r="4283" spans="1:14" hidden="1" x14ac:dyDescent="0.35">
      <c r="A4283" t="s">
        <v>10</v>
      </c>
      <c r="B4283" t="s">
        <v>45</v>
      </c>
      <c r="C4283" t="s">
        <v>13</v>
      </c>
      <c r="E4283" s="10">
        <f>IF(COUNTIF(cis_DPH!$B$2:$B$84,B4283)&gt;0,D4283*1.1,IF(COUNTIF(cis_DPH!$B$85:$B$171,B4283)&gt;0,D4283*1.2,"chyba"))</f>
        <v>0</v>
      </c>
      <c r="G4283" s="16" t="e">
        <f>_xlfn.XLOOKUP(Tabuľka9[[#This Row],[položka]],#REF!,#REF!)</f>
        <v>#REF!</v>
      </c>
      <c r="I4283" s="15">
        <f>Tabuľka9[[#This Row],[Aktuálna cena v RZ s DPH]]*Tabuľka9[[#This Row],[Priemerný odber za mesiac]]</f>
        <v>0</v>
      </c>
      <c r="K4283" s="17" t="e">
        <f>Tabuľka9[[#This Row],[Cena za MJ s DPH]]*Tabuľka9[[#This Row],[Predpokladaný odber počas 6 mesiacov]]</f>
        <v>#REF!</v>
      </c>
      <c r="L4283" s="1">
        <v>648515</v>
      </c>
      <c r="M4283" t="e">
        <f>_xlfn.XLOOKUP(Tabuľka9[[#This Row],[IČO]],#REF!,#REF!)</f>
        <v>#REF!</v>
      </c>
      <c r="N4283" t="e">
        <f>_xlfn.XLOOKUP(Tabuľka9[[#This Row],[IČO]],#REF!,#REF!)</f>
        <v>#REF!</v>
      </c>
    </row>
    <row r="4284" spans="1:14" hidden="1" x14ac:dyDescent="0.35">
      <c r="A4284" t="s">
        <v>10</v>
      </c>
      <c r="B4284" t="s">
        <v>46</v>
      </c>
      <c r="C4284" t="s">
        <v>13</v>
      </c>
      <c r="E4284" s="10">
        <f>IF(COUNTIF(cis_DPH!$B$2:$B$84,B4284)&gt;0,D4284*1.1,IF(COUNTIF(cis_DPH!$B$85:$B$171,B4284)&gt;0,D4284*1.2,"chyba"))</f>
        <v>0</v>
      </c>
      <c r="G4284" s="16" t="e">
        <f>_xlfn.XLOOKUP(Tabuľka9[[#This Row],[položka]],#REF!,#REF!)</f>
        <v>#REF!</v>
      </c>
      <c r="I4284" s="15">
        <f>Tabuľka9[[#This Row],[Aktuálna cena v RZ s DPH]]*Tabuľka9[[#This Row],[Priemerný odber za mesiac]]</f>
        <v>0</v>
      </c>
      <c r="K4284" s="17" t="e">
        <f>Tabuľka9[[#This Row],[Cena za MJ s DPH]]*Tabuľka9[[#This Row],[Predpokladaný odber počas 6 mesiacov]]</f>
        <v>#REF!</v>
      </c>
      <c r="L4284" s="1">
        <v>648515</v>
      </c>
      <c r="M4284" t="e">
        <f>_xlfn.XLOOKUP(Tabuľka9[[#This Row],[IČO]],#REF!,#REF!)</f>
        <v>#REF!</v>
      </c>
      <c r="N4284" t="e">
        <f>_xlfn.XLOOKUP(Tabuľka9[[#This Row],[IČO]],#REF!,#REF!)</f>
        <v>#REF!</v>
      </c>
    </row>
    <row r="4285" spans="1:14" hidden="1" x14ac:dyDescent="0.35">
      <c r="A4285" t="s">
        <v>10</v>
      </c>
      <c r="B4285" t="s">
        <v>47</v>
      </c>
      <c r="C4285" t="s">
        <v>48</v>
      </c>
      <c r="E4285" s="10">
        <f>IF(COUNTIF(cis_DPH!$B$2:$B$84,B4285)&gt;0,D4285*1.1,IF(COUNTIF(cis_DPH!$B$85:$B$171,B4285)&gt;0,D4285*1.2,"chyba"))</f>
        <v>0</v>
      </c>
      <c r="G4285" s="16" t="e">
        <f>_xlfn.XLOOKUP(Tabuľka9[[#This Row],[položka]],#REF!,#REF!)</f>
        <v>#REF!</v>
      </c>
      <c r="I4285" s="15">
        <f>Tabuľka9[[#This Row],[Aktuálna cena v RZ s DPH]]*Tabuľka9[[#This Row],[Priemerný odber za mesiac]]</f>
        <v>0</v>
      </c>
      <c r="K4285" s="17" t="e">
        <f>Tabuľka9[[#This Row],[Cena za MJ s DPH]]*Tabuľka9[[#This Row],[Predpokladaný odber počas 6 mesiacov]]</f>
        <v>#REF!</v>
      </c>
      <c r="L4285" s="1">
        <v>648515</v>
      </c>
      <c r="M4285" t="e">
        <f>_xlfn.XLOOKUP(Tabuľka9[[#This Row],[IČO]],#REF!,#REF!)</f>
        <v>#REF!</v>
      </c>
      <c r="N4285" t="e">
        <f>_xlfn.XLOOKUP(Tabuľka9[[#This Row],[IČO]],#REF!,#REF!)</f>
        <v>#REF!</v>
      </c>
    </row>
    <row r="4286" spans="1:14" hidden="1" x14ac:dyDescent="0.35">
      <c r="A4286" t="s">
        <v>10</v>
      </c>
      <c r="B4286" t="s">
        <v>49</v>
      </c>
      <c r="C4286" t="s">
        <v>48</v>
      </c>
      <c r="E4286" s="10">
        <f>IF(COUNTIF(cis_DPH!$B$2:$B$84,B4286)&gt;0,D4286*1.1,IF(COUNTIF(cis_DPH!$B$85:$B$171,B4286)&gt;0,D4286*1.2,"chyba"))</f>
        <v>0</v>
      </c>
      <c r="G4286" s="16" t="e">
        <f>_xlfn.XLOOKUP(Tabuľka9[[#This Row],[položka]],#REF!,#REF!)</f>
        <v>#REF!</v>
      </c>
      <c r="I4286" s="15">
        <f>Tabuľka9[[#This Row],[Aktuálna cena v RZ s DPH]]*Tabuľka9[[#This Row],[Priemerný odber za mesiac]]</f>
        <v>0</v>
      </c>
      <c r="K4286" s="17" t="e">
        <f>Tabuľka9[[#This Row],[Cena za MJ s DPH]]*Tabuľka9[[#This Row],[Predpokladaný odber počas 6 mesiacov]]</f>
        <v>#REF!</v>
      </c>
      <c r="L4286" s="1">
        <v>648515</v>
      </c>
      <c r="M4286" t="e">
        <f>_xlfn.XLOOKUP(Tabuľka9[[#This Row],[IČO]],#REF!,#REF!)</f>
        <v>#REF!</v>
      </c>
      <c r="N4286" t="e">
        <f>_xlfn.XLOOKUP(Tabuľka9[[#This Row],[IČO]],#REF!,#REF!)</f>
        <v>#REF!</v>
      </c>
    </row>
    <row r="4287" spans="1:14" hidden="1" x14ac:dyDescent="0.35">
      <c r="A4287" t="s">
        <v>10</v>
      </c>
      <c r="B4287" t="s">
        <v>50</v>
      </c>
      <c r="C4287" t="s">
        <v>13</v>
      </c>
      <c r="E4287" s="10">
        <f>IF(COUNTIF(cis_DPH!$B$2:$B$84,B4287)&gt;0,D4287*1.1,IF(COUNTIF(cis_DPH!$B$85:$B$171,B4287)&gt;0,D4287*1.2,"chyba"))</f>
        <v>0</v>
      </c>
      <c r="G4287" s="16" t="e">
        <f>_xlfn.XLOOKUP(Tabuľka9[[#This Row],[položka]],#REF!,#REF!)</f>
        <v>#REF!</v>
      </c>
      <c r="I4287" s="15">
        <f>Tabuľka9[[#This Row],[Aktuálna cena v RZ s DPH]]*Tabuľka9[[#This Row],[Priemerný odber za mesiac]]</f>
        <v>0</v>
      </c>
      <c r="K4287" s="17" t="e">
        <f>Tabuľka9[[#This Row],[Cena za MJ s DPH]]*Tabuľka9[[#This Row],[Predpokladaný odber počas 6 mesiacov]]</f>
        <v>#REF!</v>
      </c>
      <c r="L4287" s="1">
        <v>648515</v>
      </c>
      <c r="M4287" t="e">
        <f>_xlfn.XLOOKUP(Tabuľka9[[#This Row],[IČO]],#REF!,#REF!)</f>
        <v>#REF!</v>
      </c>
      <c r="N4287" t="e">
        <f>_xlfn.XLOOKUP(Tabuľka9[[#This Row],[IČO]],#REF!,#REF!)</f>
        <v>#REF!</v>
      </c>
    </row>
    <row r="4288" spans="1:14" hidden="1" x14ac:dyDescent="0.35">
      <c r="A4288" t="s">
        <v>10</v>
      </c>
      <c r="B4288" t="s">
        <v>51</v>
      </c>
      <c r="C4288" t="s">
        <v>13</v>
      </c>
      <c r="E4288" s="10">
        <f>IF(COUNTIF(cis_DPH!$B$2:$B$84,B4288)&gt;0,D4288*1.1,IF(COUNTIF(cis_DPH!$B$85:$B$171,B4288)&gt;0,D4288*1.2,"chyba"))</f>
        <v>0</v>
      </c>
      <c r="G4288" s="16" t="e">
        <f>_xlfn.XLOOKUP(Tabuľka9[[#This Row],[položka]],#REF!,#REF!)</f>
        <v>#REF!</v>
      </c>
      <c r="I4288" s="15">
        <f>Tabuľka9[[#This Row],[Aktuálna cena v RZ s DPH]]*Tabuľka9[[#This Row],[Priemerný odber za mesiac]]</f>
        <v>0</v>
      </c>
      <c r="K4288" s="17" t="e">
        <f>Tabuľka9[[#This Row],[Cena za MJ s DPH]]*Tabuľka9[[#This Row],[Predpokladaný odber počas 6 mesiacov]]</f>
        <v>#REF!</v>
      </c>
      <c r="L4288" s="1">
        <v>648515</v>
      </c>
      <c r="M4288" t="e">
        <f>_xlfn.XLOOKUP(Tabuľka9[[#This Row],[IČO]],#REF!,#REF!)</f>
        <v>#REF!</v>
      </c>
      <c r="N4288" t="e">
        <f>_xlfn.XLOOKUP(Tabuľka9[[#This Row],[IČO]],#REF!,#REF!)</f>
        <v>#REF!</v>
      </c>
    </row>
    <row r="4289" spans="1:14" hidden="1" x14ac:dyDescent="0.35">
      <c r="A4289" t="s">
        <v>10</v>
      </c>
      <c r="B4289" t="s">
        <v>52</v>
      </c>
      <c r="C4289" t="s">
        <v>13</v>
      </c>
      <c r="E4289" s="10">
        <f>IF(COUNTIF(cis_DPH!$B$2:$B$84,B4289)&gt;0,D4289*1.1,IF(COUNTIF(cis_DPH!$B$85:$B$171,B4289)&gt;0,D4289*1.2,"chyba"))</f>
        <v>0</v>
      </c>
      <c r="G4289" s="16" t="e">
        <f>_xlfn.XLOOKUP(Tabuľka9[[#This Row],[položka]],#REF!,#REF!)</f>
        <v>#REF!</v>
      </c>
      <c r="I4289" s="15">
        <f>Tabuľka9[[#This Row],[Aktuálna cena v RZ s DPH]]*Tabuľka9[[#This Row],[Priemerný odber za mesiac]]</f>
        <v>0</v>
      </c>
      <c r="K4289" s="17" t="e">
        <f>Tabuľka9[[#This Row],[Cena za MJ s DPH]]*Tabuľka9[[#This Row],[Predpokladaný odber počas 6 mesiacov]]</f>
        <v>#REF!</v>
      </c>
      <c r="L4289" s="1">
        <v>648515</v>
      </c>
      <c r="M4289" t="e">
        <f>_xlfn.XLOOKUP(Tabuľka9[[#This Row],[IČO]],#REF!,#REF!)</f>
        <v>#REF!</v>
      </c>
      <c r="N4289" t="e">
        <f>_xlfn.XLOOKUP(Tabuľka9[[#This Row],[IČO]],#REF!,#REF!)</f>
        <v>#REF!</v>
      </c>
    </row>
    <row r="4290" spans="1:14" hidden="1" x14ac:dyDescent="0.35">
      <c r="A4290" t="s">
        <v>10</v>
      </c>
      <c r="B4290" t="s">
        <v>53</v>
      </c>
      <c r="C4290" t="s">
        <v>13</v>
      </c>
      <c r="E4290" s="10">
        <f>IF(COUNTIF(cis_DPH!$B$2:$B$84,B4290)&gt;0,D4290*1.1,IF(COUNTIF(cis_DPH!$B$85:$B$171,B4290)&gt;0,D4290*1.2,"chyba"))</f>
        <v>0</v>
      </c>
      <c r="G4290" s="16" t="e">
        <f>_xlfn.XLOOKUP(Tabuľka9[[#This Row],[položka]],#REF!,#REF!)</f>
        <v>#REF!</v>
      </c>
      <c r="I4290" s="15">
        <f>Tabuľka9[[#This Row],[Aktuálna cena v RZ s DPH]]*Tabuľka9[[#This Row],[Priemerný odber za mesiac]]</f>
        <v>0</v>
      </c>
      <c r="K4290" s="17" t="e">
        <f>Tabuľka9[[#This Row],[Cena za MJ s DPH]]*Tabuľka9[[#This Row],[Predpokladaný odber počas 6 mesiacov]]</f>
        <v>#REF!</v>
      </c>
      <c r="L4290" s="1">
        <v>648515</v>
      </c>
      <c r="M4290" t="e">
        <f>_xlfn.XLOOKUP(Tabuľka9[[#This Row],[IČO]],#REF!,#REF!)</f>
        <v>#REF!</v>
      </c>
      <c r="N4290" t="e">
        <f>_xlfn.XLOOKUP(Tabuľka9[[#This Row],[IČO]],#REF!,#REF!)</f>
        <v>#REF!</v>
      </c>
    </row>
    <row r="4291" spans="1:14" hidden="1" x14ac:dyDescent="0.35">
      <c r="A4291" t="s">
        <v>10</v>
      </c>
      <c r="B4291" t="s">
        <v>54</v>
      </c>
      <c r="C4291" t="s">
        <v>13</v>
      </c>
      <c r="E4291" s="10">
        <f>IF(COUNTIF(cis_DPH!$B$2:$B$84,B4291)&gt;0,D4291*1.1,IF(COUNTIF(cis_DPH!$B$85:$B$171,B4291)&gt;0,D4291*1.2,"chyba"))</f>
        <v>0</v>
      </c>
      <c r="G4291" s="16" t="e">
        <f>_xlfn.XLOOKUP(Tabuľka9[[#This Row],[položka]],#REF!,#REF!)</f>
        <v>#REF!</v>
      </c>
      <c r="I4291" s="15">
        <f>Tabuľka9[[#This Row],[Aktuálna cena v RZ s DPH]]*Tabuľka9[[#This Row],[Priemerný odber za mesiac]]</f>
        <v>0</v>
      </c>
      <c r="K4291" s="17" t="e">
        <f>Tabuľka9[[#This Row],[Cena za MJ s DPH]]*Tabuľka9[[#This Row],[Predpokladaný odber počas 6 mesiacov]]</f>
        <v>#REF!</v>
      </c>
      <c r="L4291" s="1">
        <v>648515</v>
      </c>
      <c r="M4291" t="e">
        <f>_xlfn.XLOOKUP(Tabuľka9[[#This Row],[IČO]],#REF!,#REF!)</f>
        <v>#REF!</v>
      </c>
      <c r="N4291" t="e">
        <f>_xlfn.XLOOKUP(Tabuľka9[[#This Row],[IČO]],#REF!,#REF!)</f>
        <v>#REF!</v>
      </c>
    </row>
    <row r="4292" spans="1:14" hidden="1" x14ac:dyDescent="0.35">
      <c r="A4292" t="s">
        <v>10</v>
      </c>
      <c r="B4292" t="s">
        <v>55</v>
      </c>
      <c r="C4292" t="s">
        <v>13</v>
      </c>
      <c r="E4292" s="10">
        <f>IF(COUNTIF(cis_DPH!$B$2:$B$84,B4292)&gt;0,D4292*1.1,IF(COUNTIF(cis_DPH!$B$85:$B$171,B4292)&gt;0,D4292*1.2,"chyba"))</f>
        <v>0</v>
      </c>
      <c r="G4292" s="16" t="e">
        <f>_xlfn.XLOOKUP(Tabuľka9[[#This Row],[položka]],#REF!,#REF!)</f>
        <v>#REF!</v>
      </c>
      <c r="I4292" s="15">
        <f>Tabuľka9[[#This Row],[Aktuálna cena v RZ s DPH]]*Tabuľka9[[#This Row],[Priemerný odber za mesiac]]</f>
        <v>0</v>
      </c>
      <c r="K4292" s="17" t="e">
        <f>Tabuľka9[[#This Row],[Cena za MJ s DPH]]*Tabuľka9[[#This Row],[Predpokladaný odber počas 6 mesiacov]]</f>
        <v>#REF!</v>
      </c>
      <c r="L4292" s="1">
        <v>648515</v>
      </c>
      <c r="M4292" t="e">
        <f>_xlfn.XLOOKUP(Tabuľka9[[#This Row],[IČO]],#REF!,#REF!)</f>
        <v>#REF!</v>
      </c>
      <c r="N4292" t="e">
        <f>_xlfn.XLOOKUP(Tabuľka9[[#This Row],[IČO]],#REF!,#REF!)</f>
        <v>#REF!</v>
      </c>
    </row>
    <row r="4293" spans="1:14" hidden="1" x14ac:dyDescent="0.35">
      <c r="A4293" t="s">
        <v>10</v>
      </c>
      <c r="B4293" t="s">
        <v>56</v>
      </c>
      <c r="C4293" t="s">
        <v>13</v>
      </c>
      <c r="E4293" s="10">
        <f>IF(COUNTIF(cis_DPH!$B$2:$B$84,B4293)&gt;0,D4293*1.1,IF(COUNTIF(cis_DPH!$B$85:$B$171,B4293)&gt;0,D4293*1.2,"chyba"))</f>
        <v>0</v>
      </c>
      <c r="G4293" s="16" t="e">
        <f>_xlfn.XLOOKUP(Tabuľka9[[#This Row],[položka]],#REF!,#REF!)</f>
        <v>#REF!</v>
      </c>
      <c r="I4293" s="15">
        <f>Tabuľka9[[#This Row],[Aktuálna cena v RZ s DPH]]*Tabuľka9[[#This Row],[Priemerný odber za mesiac]]</f>
        <v>0</v>
      </c>
      <c r="K4293" s="17" t="e">
        <f>Tabuľka9[[#This Row],[Cena za MJ s DPH]]*Tabuľka9[[#This Row],[Predpokladaný odber počas 6 mesiacov]]</f>
        <v>#REF!</v>
      </c>
      <c r="L4293" s="1">
        <v>648515</v>
      </c>
      <c r="M4293" t="e">
        <f>_xlfn.XLOOKUP(Tabuľka9[[#This Row],[IČO]],#REF!,#REF!)</f>
        <v>#REF!</v>
      </c>
      <c r="N4293" t="e">
        <f>_xlfn.XLOOKUP(Tabuľka9[[#This Row],[IČO]],#REF!,#REF!)</f>
        <v>#REF!</v>
      </c>
    </row>
    <row r="4294" spans="1:14" hidden="1" x14ac:dyDescent="0.35">
      <c r="A4294" t="s">
        <v>10</v>
      </c>
      <c r="B4294" t="s">
        <v>57</v>
      </c>
      <c r="C4294" t="s">
        <v>13</v>
      </c>
      <c r="E4294" s="10">
        <f>IF(COUNTIF(cis_DPH!$B$2:$B$84,B4294)&gt;0,D4294*1.1,IF(COUNTIF(cis_DPH!$B$85:$B$171,B4294)&gt;0,D4294*1.2,"chyba"))</f>
        <v>0</v>
      </c>
      <c r="G4294" s="16" t="e">
        <f>_xlfn.XLOOKUP(Tabuľka9[[#This Row],[položka]],#REF!,#REF!)</f>
        <v>#REF!</v>
      </c>
      <c r="I4294" s="15">
        <f>Tabuľka9[[#This Row],[Aktuálna cena v RZ s DPH]]*Tabuľka9[[#This Row],[Priemerný odber za mesiac]]</f>
        <v>0</v>
      </c>
      <c r="K4294" s="17" t="e">
        <f>Tabuľka9[[#This Row],[Cena za MJ s DPH]]*Tabuľka9[[#This Row],[Predpokladaný odber počas 6 mesiacov]]</f>
        <v>#REF!</v>
      </c>
      <c r="L4294" s="1">
        <v>648515</v>
      </c>
      <c r="M4294" t="e">
        <f>_xlfn.XLOOKUP(Tabuľka9[[#This Row],[IČO]],#REF!,#REF!)</f>
        <v>#REF!</v>
      </c>
      <c r="N4294" t="e">
        <f>_xlfn.XLOOKUP(Tabuľka9[[#This Row],[IČO]],#REF!,#REF!)</f>
        <v>#REF!</v>
      </c>
    </row>
    <row r="4295" spans="1:14" hidden="1" x14ac:dyDescent="0.35">
      <c r="A4295" t="s">
        <v>10</v>
      </c>
      <c r="B4295" t="s">
        <v>58</v>
      </c>
      <c r="C4295" t="s">
        <v>13</v>
      </c>
      <c r="E4295" s="10">
        <f>IF(COUNTIF(cis_DPH!$B$2:$B$84,B4295)&gt;0,D4295*1.1,IF(COUNTIF(cis_DPH!$B$85:$B$171,B4295)&gt;0,D4295*1.2,"chyba"))</f>
        <v>0</v>
      </c>
      <c r="G4295" s="16" t="e">
        <f>_xlfn.XLOOKUP(Tabuľka9[[#This Row],[položka]],#REF!,#REF!)</f>
        <v>#REF!</v>
      </c>
      <c r="I4295" s="15">
        <f>Tabuľka9[[#This Row],[Aktuálna cena v RZ s DPH]]*Tabuľka9[[#This Row],[Priemerný odber za mesiac]]</f>
        <v>0</v>
      </c>
      <c r="K4295" s="17" t="e">
        <f>Tabuľka9[[#This Row],[Cena za MJ s DPH]]*Tabuľka9[[#This Row],[Predpokladaný odber počas 6 mesiacov]]</f>
        <v>#REF!</v>
      </c>
      <c r="L4295" s="1">
        <v>648515</v>
      </c>
      <c r="M4295" t="e">
        <f>_xlfn.XLOOKUP(Tabuľka9[[#This Row],[IČO]],#REF!,#REF!)</f>
        <v>#REF!</v>
      </c>
      <c r="N4295" t="e">
        <f>_xlfn.XLOOKUP(Tabuľka9[[#This Row],[IČO]],#REF!,#REF!)</f>
        <v>#REF!</v>
      </c>
    </row>
    <row r="4296" spans="1:14" hidden="1" x14ac:dyDescent="0.35">
      <c r="A4296" t="s">
        <v>10</v>
      </c>
      <c r="B4296" t="s">
        <v>59</v>
      </c>
      <c r="C4296" t="s">
        <v>13</v>
      </c>
      <c r="E4296" s="10">
        <f>IF(COUNTIF(cis_DPH!$B$2:$B$84,B4296)&gt;0,D4296*1.1,IF(COUNTIF(cis_DPH!$B$85:$B$171,B4296)&gt;0,D4296*1.2,"chyba"))</f>
        <v>0</v>
      </c>
      <c r="G4296" s="16" t="e">
        <f>_xlfn.XLOOKUP(Tabuľka9[[#This Row],[položka]],#REF!,#REF!)</f>
        <v>#REF!</v>
      </c>
      <c r="I4296" s="15">
        <f>Tabuľka9[[#This Row],[Aktuálna cena v RZ s DPH]]*Tabuľka9[[#This Row],[Priemerný odber za mesiac]]</f>
        <v>0</v>
      </c>
      <c r="K4296" s="17" t="e">
        <f>Tabuľka9[[#This Row],[Cena za MJ s DPH]]*Tabuľka9[[#This Row],[Predpokladaný odber počas 6 mesiacov]]</f>
        <v>#REF!</v>
      </c>
      <c r="L4296" s="1">
        <v>648515</v>
      </c>
      <c r="M4296" t="e">
        <f>_xlfn.XLOOKUP(Tabuľka9[[#This Row],[IČO]],#REF!,#REF!)</f>
        <v>#REF!</v>
      </c>
      <c r="N4296" t="e">
        <f>_xlfn.XLOOKUP(Tabuľka9[[#This Row],[IČO]],#REF!,#REF!)</f>
        <v>#REF!</v>
      </c>
    </row>
    <row r="4297" spans="1:14" hidden="1" x14ac:dyDescent="0.35">
      <c r="A4297" t="s">
        <v>10</v>
      </c>
      <c r="B4297" t="s">
        <v>60</v>
      </c>
      <c r="C4297" t="s">
        <v>13</v>
      </c>
      <c r="E4297" s="10">
        <f>IF(COUNTIF(cis_DPH!$B$2:$B$84,B4297)&gt;0,D4297*1.1,IF(COUNTIF(cis_DPH!$B$85:$B$171,B4297)&gt;0,D4297*1.2,"chyba"))</f>
        <v>0</v>
      </c>
      <c r="G4297" s="16" t="e">
        <f>_xlfn.XLOOKUP(Tabuľka9[[#This Row],[položka]],#REF!,#REF!)</f>
        <v>#REF!</v>
      </c>
      <c r="I4297" s="15">
        <f>Tabuľka9[[#This Row],[Aktuálna cena v RZ s DPH]]*Tabuľka9[[#This Row],[Priemerný odber za mesiac]]</f>
        <v>0</v>
      </c>
      <c r="K4297" s="17" t="e">
        <f>Tabuľka9[[#This Row],[Cena za MJ s DPH]]*Tabuľka9[[#This Row],[Predpokladaný odber počas 6 mesiacov]]</f>
        <v>#REF!</v>
      </c>
      <c r="L4297" s="1">
        <v>648515</v>
      </c>
      <c r="M4297" t="e">
        <f>_xlfn.XLOOKUP(Tabuľka9[[#This Row],[IČO]],#REF!,#REF!)</f>
        <v>#REF!</v>
      </c>
      <c r="N4297" t="e">
        <f>_xlfn.XLOOKUP(Tabuľka9[[#This Row],[IČO]],#REF!,#REF!)</f>
        <v>#REF!</v>
      </c>
    </row>
    <row r="4298" spans="1:14" hidden="1" x14ac:dyDescent="0.35">
      <c r="A4298" t="s">
        <v>10</v>
      </c>
      <c r="B4298" t="s">
        <v>61</v>
      </c>
      <c r="C4298" t="s">
        <v>19</v>
      </c>
      <c r="E4298" s="10">
        <f>IF(COUNTIF(cis_DPH!$B$2:$B$84,B4298)&gt;0,D4298*1.1,IF(COUNTIF(cis_DPH!$B$85:$B$171,B4298)&gt;0,D4298*1.2,"chyba"))</f>
        <v>0</v>
      </c>
      <c r="G4298" s="16" t="e">
        <f>_xlfn.XLOOKUP(Tabuľka9[[#This Row],[položka]],#REF!,#REF!)</f>
        <v>#REF!</v>
      </c>
      <c r="I4298" s="15">
        <f>Tabuľka9[[#This Row],[Aktuálna cena v RZ s DPH]]*Tabuľka9[[#This Row],[Priemerný odber za mesiac]]</f>
        <v>0</v>
      </c>
      <c r="K4298" s="17" t="e">
        <f>Tabuľka9[[#This Row],[Cena za MJ s DPH]]*Tabuľka9[[#This Row],[Predpokladaný odber počas 6 mesiacov]]</f>
        <v>#REF!</v>
      </c>
      <c r="L4298" s="1">
        <v>648515</v>
      </c>
      <c r="M4298" t="e">
        <f>_xlfn.XLOOKUP(Tabuľka9[[#This Row],[IČO]],#REF!,#REF!)</f>
        <v>#REF!</v>
      </c>
      <c r="N4298" t="e">
        <f>_xlfn.XLOOKUP(Tabuľka9[[#This Row],[IČO]],#REF!,#REF!)</f>
        <v>#REF!</v>
      </c>
    </row>
    <row r="4299" spans="1:14" hidden="1" x14ac:dyDescent="0.35">
      <c r="A4299" t="s">
        <v>10</v>
      </c>
      <c r="B4299" t="s">
        <v>62</v>
      </c>
      <c r="C4299" t="s">
        <v>13</v>
      </c>
      <c r="E4299" s="10">
        <f>IF(COUNTIF(cis_DPH!$B$2:$B$84,B4299)&gt;0,D4299*1.1,IF(COUNTIF(cis_DPH!$B$85:$B$171,B4299)&gt;0,D4299*1.2,"chyba"))</f>
        <v>0</v>
      </c>
      <c r="G4299" s="16" t="e">
        <f>_xlfn.XLOOKUP(Tabuľka9[[#This Row],[položka]],#REF!,#REF!)</f>
        <v>#REF!</v>
      </c>
      <c r="I4299" s="15">
        <f>Tabuľka9[[#This Row],[Aktuálna cena v RZ s DPH]]*Tabuľka9[[#This Row],[Priemerný odber za mesiac]]</f>
        <v>0</v>
      </c>
      <c r="K4299" s="17" t="e">
        <f>Tabuľka9[[#This Row],[Cena za MJ s DPH]]*Tabuľka9[[#This Row],[Predpokladaný odber počas 6 mesiacov]]</f>
        <v>#REF!</v>
      </c>
      <c r="L4299" s="1">
        <v>648515</v>
      </c>
      <c r="M4299" t="e">
        <f>_xlfn.XLOOKUP(Tabuľka9[[#This Row],[IČO]],#REF!,#REF!)</f>
        <v>#REF!</v>
      </c>
      <c r="N4299" t="e">
        <f>_xlfn.XLOOKUP(Tabuľka9[[#This Row],[IČO]],#REF!,#REF!)</f>
        <v>#REF!</v>
      </c>
    </row>
    <row r="4300" spans="1:14" hidden="1" x14ac:dyDescent="0.35">
      <c r="A4300" t="s">
        <v>10</v>
      </c>
      <c r="B4300" t="s">
        <v>63</v>
      </c>
      <c r="C4300" t="s">
        <v>13</v>
      </c>
      <c r="E4300" s="10">
        <f>IF(COUNTIF(cis_DPH!$B$2:$B$84,B4300)&gt;0,D4300*1.1,IF(COUNTIF(cis_DPH!$B$85:$B$171,B4300)&gt;0,D4300*1.2,"chyba"))</f>
        <v>0</v>
      </c>
      <c r="G4300" s="16" t="e">
        <f>_xlfn.XLOOKUP(Tabuľka9[[#This Row],[položka]],#REF!,#REF!)</f>
        <v>#REF!</v>
      </c>
      <c r="I4300" s="15">
        <f>Tabuľka9[[#This Row],[Aktuálna cena v RZ s DPH]]*Tabuľka9[[#This Row],[Priemerný odber za mesiac]]</f>
        <v>0</v>
      </c>
      <c r="K4300" s="17" t="e">
        <f>Tabuľka9[[#This Row],[Cena za MJ s DPH]]*Tabuľka9[[#This Row],[Predpokladaný odber počas 6 mesiacov]]</f>
        <v>#REF!</v>
      </c>
      <c r="L4300" s="1">
        <v>648515</v>
      </c>
      <c r="M4300" t="e">
        <f>_xlfn.XLOOKUP(Tabuľka9[[#This Row],[IČO]],#REF!,#REF!)</f>
        <v>#REF!</v>
      </c>
      <c r="N4300" t="e">
        <f>_xlfn.XLOOKUP(Tabuľka9[[#This Row],[IČO]],#REF!,#REF!)</f>
        <v>#REF!</v>
      </c>
    </row>
    <row r="4301" spans="1:14" hidden="1" x14ac:dyDescent="0.35">
      <c r="A4301" t="s">
        <v>10</v>
      </c>
      <c r="B4301" t="s">
        <v>64</v>
      </c>
      <c r="C4301" t="s">
        <v>19</v>
      </c>
      <c r="E4301" s="10">
        <f>IF(COUNTIF(cis_DPH!$B$2:$B$84,B4301)&gt;0,D4301*1.1,IF(COUNTIF(cis_DPH!$B$85:$B$171,B4301)&gt;0,D4301*1.2,"chyba"))</f>
        <v>0</v>
      </c>
      <c r="G4301" s="16" t="e">
        <f>_xlfn.XLOOKUP(Tabuľka9[[#This Row],[položka]],#REF!,#REF!)</f>
        <v>#REF!</v>
      </c>
      <c r="I4301" s="15">
        <f>Tabuľka9[[#This Row],[Aktuálna cena v RZ s DPH]]*Tabuľka9[[#This Row],[Priemerný odber za mesiac]]</f>
        <v>0</v>
      </c>
      <c r="K4301" s="17" t="e">
        <f>Tabuľka9[[#This Row],[Cena za MJ s DPH]]*Tabuľka9[[#This Row],[Predpokladaný odber počas 6 mesiacov]]</f>
        <v>#REF!</v>
      </c>
      <c r="L4301" s="1">
        <v>648515</v>
      </c>
      <c r="M4301" t="e">
        <f>_xlfn.XLOOKUP(Tabuľka9[[#This Row],[IČO]],#REF!,#REF!)</f>
        <v>#REF!</v>
      </c>
      <c r="N4301" t="e">
        <f>_xlfn.XLOOKUP(Tabuľka9[[#This Row],[IČO]],#REF!,#REF!)</f>
        <v>#REF!</v>
      </c>
    </row>
    <row r="4302" spans="1:14" hidden="1" x14ac:dyDescent="0.35">
      <c r="A4302" t="s">
        <v>10</v>
      </c>
      <c r="B4302" t="s">
        <v>65</v>
      </c>
      <c r="C4302" t="s">
        <v>19</v>
      </c>
      <c r="E4302" s="10">
        <f>IF(COUNTIF(cis_DPH!$B$2:$B$84,B4302)&gt;0,D4302*1.1,IF(COUNTIF(cis_DPH!$B$85:$B$171,B4302)&gt;0,D4302*1.2,"chyba"))</f>
        <v>0</v>
      </c>
      <c r="G4302" s="16" t="e">
        <f>_xlfn.XLOOKUP(Tabuľka9[[#This Row],[položka]],#REF!,#REF!)</f>
        <v>#REF!</v>
      </c>
      <c r="I4302" s="15">
        <f>Tabuľka9[[#This Row],[Aktuálna cena v RZ s DPH]]*Tabuľka9[[#This Row],[Priemerný odber za mesiac]]</f>
        <v>0</v>
      </c>
      <c r="K4302" s="17" t="e">
        <f>Tabuľka9[[#This Row],[Cena za MJ s DPH]]*Tabuľka9[[#This Row],[Predpokladaný odber počas 6 mesiacov]]</f>
        <v>#REF!</v>
      </c>
      <c r="L4302" s="1">
        <v>648515</v>
      </c>
      <c r="M4302" t="e">
        <f>_xlfn.XLOOKUP(Tabuľka9[[#This Row],[IČO]],#REF!,#REF!)</f>
        <v>#REF!</v>
      </c>
      <c r="N4302" t="e">
        <f>_xlfn.XLOOKUP(Tabuľka9[[#This Row],[IČO]],#REF!,#REF!)</f>
        <v>#REF!</v>
      </c>
    </row>
    <row r="4303" spans="1:14" hidden="1" x14ac:dyDescent="0.35">
      <c r="A4303" t="s">
        <v>10</v>
      </c>
      <c r="B4303" t="s">
        <v>66</v>
      </c>
      <c r="C4303" t="s">
        <v>19</v>
      </c>
      <c r="E4303" s="10">
        <f>IF(COUNTIF(cis_DPH!$B$2:$B$84,B4303)&gt;0,D4303*1.1,IF(COUNTIF(cis_DPH!$B$85:$B$171,B4303)&gt;0,D4303*1.2,"chyba"))</f>
        <v>0</v>
      </c>
      <c r="G4303" s="16" t="e">
        <f>_xlfn.XLOOKUP(Tabuľka9[[#This Row],[položka]],#REF!,#REF!)</f>
        <v>#REF!</v>
      </c>
      <c r="I4303" s="15">
        <f>Tabuľka9[[#This Row],[Aktuálna cena v RZ s DPH]]*Tabuľka9[[#This Row],[Priemerný odber za mesiac]]</f>
        <v>0</v>
      </c>
      <c r="K4303" s="17" t="e">
        <f>Tabuľka9[[#This Row],[Cena za MJ s DPH]]*Tabuľka9[[#This Row],[Predpokladaný odber počas 6 mesiacov]]</f>
        <v>#REF!</v>
      </c>
      <c r="L4303" s="1">
        <v>648515</v>
      </c>
      <c r="M4303" t="e">
        <f>_xlfn.XLOOKUP(Tabuľka9[[#This Row],[IČO]],#REF!,#REF!)</f>
        <v>#REF!</v>
      </c>
      <c r="N4303" t="e">
        <f>_xlfn.XLOOKUP(Tabuľka9[[#This Row],[IČO]],#REF!,#REF!)</f>
        <v>#REF!</v>
      </c>
    </row>
    <row r="4304" spans="1:14" hidden="1" x14ac:dyDescent="0.35">
      <c r="A4304" t="s">
        <v>10</v>
      </c>
      <c r="B4304" t="s">
        <v>67</v>
      </c>
      <c r="C4304" t="s">
        <v>13</v>
      </c>
      <c r="E4304" s="10">
        <f>IF(COUNTIF(cis_DPH!$B$2:$B$84,B4304)&gt;0,D4304*1.1,IF(COUNTIF(cis_DPH!$B$85:$B$171,B4304)&gt;0,D4304*1.2,"chyba"))</f>
        <v>0</v>
      </c>
      <c r="G4304" s="16" t="e">
        <f>_xlfn.XLOOKUP(Tabuľka9[[#This Row],[položka]],#REF!,#REF!)</f>
        <v>#REF!</v>
      </c>
      <c r="I4304" s="15">
        <f>Tabuľka9[[#This Row],[Aktuálna cena v RZ s DPH]]*Tabuľka9[[#This Row],[Priemerný odber za mesiac]]</f>
        <v>0</v>
      </c>
      <c r="K4304" s="17" t="e">
        <f>Tabuľka9[[#This Row],[Cena za MJ s DPH]]*Tabuľka9[[#This Row],[Predpokladaný odber počas 6 mesiacov]]</f>
        <v>#REF!</v>
      </c>
      <c r="L4304" s="1">
        <v>648515</v>
      </c>
      <c r="M4304" t="e">
        <f>_xlfn.XLOOKUP(Tabuľka9[[#This Row],[IČO]],#REF!,#REF!)</f>
        <v>#REF!</v>
      </c>
      <c r="N4304" t="e">
        <f>_xlfn.XLOOKUP(Tabuľka9[[#This Row],[IČO]],#REF!,#REF!)</f>
        <v>#REF!</v>
      </c>
    </row>
    <row r="4305" spans="1:14" hidden="1" x14ac:dyDescent="0.35">
      <c r="A4305" t="s">
        <v>10</v>
      </c>
      <c r="B4305" t="s">
        <v>68</v>
      </c>
      <c r="C4305" t="s">
        <v>13</v>
      </c>
      <c r="E4305" s="10">
        <f>IF(COUNTIF(cis_DPH!$B$2:$B$84,B4305)&gt;0,D4305*1.1,IF(COUNTIF(cis_DPH!$B$85:$B$171,B4305)&gt;0,D4305*1.2,"chyba"))</f>
        <v>0</v>
      </c>
      <c r="G4305" s="16" t="e">
        <f>_xlfn.XLOOKUP(Tabuľka9[[#This Row],[položka]],#REF!,#REF!)</f>
        <v>#REF!</v>
      </c>
      <c r="I4305" s="15">
        <f>Tabuľka9[[#This Row],[Aktuálna cena v RZ s DPH]]*Tabuľka9[[#This Row],[Priemerný odber za mesiac]]</f>
        <v>0</v>
      </c>
      <c r="K4305" s="17" t="e">
        <f>Tabuľka9[[#This Row],[Cena za MJ s DPH]]*Tabuľka9[[#This Row],[Predpokladaný odber počas 6 mesiacov]]</f>
        <v>#REF!</v>
      </c>
      <c r="L4305" s="1">
        <v>648515</v>
      </c>
      <c r="M4305" t="e">
        <f>_xlfn.XLOOKUP(Tabuľka9[[#This Row],[IČO]],#REF!,#REF!)</f>
        <v>#REF!</v>
      </c>
      <c r="N4305" t="e">
        <f>_xlfn.XLOOKUP(Tabuľka9[[#This Row],[IČO]],#REF!,#REF!)</f>
        <v>#REF!</v>
      </c>
    </row>
    <row r="4306" spans="1:14" hidden="1" x14ac:dyDescent="0.35">
      <c r="A4306" t="s">
        <v>10</v>
      </c>
      <c r="B4306" t="s">
        <v>69</v>
      </c>
      <c r="C4306" t="s">
        <v>13</v>
      </c>
      <c r="E4306" s="10">
        <f>IF(COUNTIF(cis_DPH!$B$2:$B$84,B4306)&gt;0,D4306*1.1,IF(COUNTIF(cis_DPH!$B$85:$B$171,B4306)&gt;0,D4306*1.2,"chyba"))</f>
        <v>0</v>
      </c>
      <c r="G4306" s="16" t="e">
        <f>_xlfn.XLOOKUP(Tabuľka9[[#This Row],[položka]],#REF!,#REF!)</f>
        <v>#REF!</v>
      </c>
      <c r="I4306" s="15">
        <f>Tabuľka9[[#This Row],[Aktuálna cena v RZ s DPH]]*Tabuľka9[[#This Row],[Priemerný odber za mesiac]]</f>
        <v>0</v>
      </c>
      <c r="K4306" s="17" t="e">
        <f>Tabuľka9[[#This Row],[Cena za MJ s DPH]]*Tabuľka9[[#This Row],[Predpokladaný odber počas 6 mesiacov]]</f>
        <v>#REF!</v>
      </c>
      <c r="L4306" s="1">
        <v>648515</v>
      </c>
      <c r="M4306" t="e">
        <f>_xlfn.XLOOKUP(Tabuľka9[[#This Row],[IČO]],#REF!,#REF!)</f>
        <v>#REF!</v>
      </c>
      <c r="N4306" t="e">
        <f>_xlfn.XLOOKUP(Tabuľka9[[#This Row],[IČO]],#REF!,#REF!)</f>
        <v>#REF!</v>
      </c>
    </row>
    <row r="4307" spans="1:14" hidden="1" x14ac:dyDescent="0.35">
      <c r="A4307" t="s">
        <v>10</v>
      </c>
      <c r="B4307" t="s">
        <v>70</v>
      </c>
      <c r="C4307" t="s">
        <v>13</v>
      </c>
      <c r="E4307" s="10">
        <f>IF(COUNTIF(cis_DPH!$B$2:$B$84,B4307)&gt;0,D4307*1.1,IF(COUNTIF(cis_DPH!$B$85:$B$171,B4307)&gt;0,D4307*1.2,"chyba"))</f>
        <v>0</v>
      </c>
      <c r="G4307" s="16" t="e">
        <f>_xlfn.XLOOKUP(Tabuľka9[[#This Row],[položka]],#REF!,#REF!)</f>
        <v>#REF!</v>
      </c>
      <c r="I4307" s="15">
        <f>Tabuľka9[[#This Row],[Aktuálna cena v RZ s DPH]]*Tabuľka9[[#This Row],[Priemerný odber za mesiac]]</f>
        <v>0</v>
      </c>
      <c r="K4307" s="17" t="e">
        <f>Tabuľka9[[#This Row],[Cena za MJ s DPH]]*Tabuľka9[[#This Row],[Predpokladaný odber počas 6 mesiacov]]</f>
        <v>#REF!</v>
      </c>
      <c r="L4307" s="1">
        <v>648515</v>
      </c>
      <c r="M4307" t="e">
        <f>_xlfn.XLOOKUP(Tabuľka9[[#This Row],[IČO]],#REF!,#REF!)</f>
        <v>#REF!</v>
      </c>
      <c r="N4307" t="e">
        <f>_xlfn.XLOOKUP(Tabuľka9[[#This Row],[IČO]],#REF!,#REF!)</f>
        <v>#REF!</v>
      </c>
    </row>
    <row r="4308" spans="1:14" hidden="1" x14ac:dyDescent="0.35">
      <c r="A4308" t="s">
        <v>10</v>
      </c>
      <c r="B4308" t="s">
        <v>71</v>
      </c>
      <c r="C4308" t="s">
        <v>13</v>
      </c>
      <c r="E4308" s="10">
        <f>IF(COUNTIF(cis_DPH!$B$2:$B$84,B4308)&gt;0,D4308*1.1,IF(COUNTIF(cis_DPH!$B$85:$B$171,B4308)&gt;0,D4308*1.2,"chyba"))</f>
        <v>0</v>
      </c>
      <c r="G4308" s="16" t="e">
        <f>_xlfn.XLOOKUP(Tabuľka9[[#This Row],[položka]],#REF!,#REF!)</f>
        <v>#REF!</v>
      </c>
      <c r="I4308" s="15">
        <f>Tabuľka9[[#This Row],[Aktuálna cena v RZ s DPH]]*Tabuľka9[[#This Row],[Priemerný odber za mesiac]]</f>
        <v>0</v>
      </c>
      <c r="K4308" s="17" t="e">
        <f>Tabuľka9[[#This Row],[Cena za MJ s DPH]]*Tabuľka9[[#This Row],[Predpokladaný odber počas 6 mesiacov]]</f>
        <v>#REF!</v>
      </c>
      <c r="L4308" s="1">
        <v>648515</v>
      </c>
      <c r="M4308" t="e">
        <f>_xlfn.XLOOKUP(Tabuľka9[[#This Row],[IČO]],#REF!,#REF!)</f>
        <v>#REF!</v>
      </c>
      <c r="N4308" t="e">
        <f>_xlfn.XLOOKUP(Tabuľka9[[#This Row],[IČO]],#REF!,#REF!)</f>
        <v>#REF!</v>
      </c>
    </row>
    <row r="4309" spans="1:14" hidden="1" x14ac:dyDescent="0.35">
      <c r="A4309" t="s">
        <v>10</v>
      </c>
      <c r="B4309" t="s">
        <v>72</v>
      </c>
      <c r="C4309" t="s">
        <v>13</v>
      </c>
      <c r="E4309" s="10">
        <f>IF(COUNTIF(cis_DPH!$B$2:$B$84,B4309)&gt;0,D4309*1.1,IF(COUNTIF(cis_DPH!$B$85:$B$171,B4309)&gt;0,D4309*1.2,"chyba"))</f>
        <v>0</v>
      </c>
      <c r="G4309" s="16" t="e">
        <f>_xlfn.XLOOKUP(Tabuľka9[[#This Row],[položka]],#REF!,#REF!)</f>
        <v>#REF!</v>
      </c>
      <c r="I4309" s="15">
        <f>Tabuľka9[[#This Row],[Aktuálna cena v RZ s DPH]]*Tabuľka9[[#This Row],[Priemerný odber za mesiac]]</f>
        <v>0</v>
      </c>
      <c r="K4309" s="17" t="e">
        <f>Tabuľka9[[#This Row],[Cena za MJ s DPH]]*Tabuľka9[[#This Row],[Predpokladaný odber počas 6 mesiacov]]</f>
        <v>#REF!</v>
      </c>
      <c r="L4309" s="1">
        <v>648515</v>
      </c>
      <c r="M4309" t="e">
        <f>_xlfn.XLOOKUP(Tabuľka9[[#This Row],[IČO]],#REF!,#REF!)</f>
        <v>#REF!</v>
      </c>
      <c r="N4309" t="e">
        <f>_xlfn.XLOOKUP(Tabuľka9[[#This Row],[IČO]],#REF!,#REF!)</f>
        <v>#REF!</v>
      </c>
    </row>
    <row r="4310" spans="1:14" hidden="1" x14ac:dyDescent="0.35">
      <c r="A4310" t="s">
        <v>10</v>
      </c>
      <c r="B4310" t="s">
        <v>73</v>
      </c>
      <c r="C4310" t="s">
        <v>13</v>
      </c>
      <c r="E4310" s="10">
        <f>IF(COUNTIF(cis_DPH!$B$2:$B$84,B4310)&gt;0,D4310*1.1,IF(COUNTIF(cis_DPH!$B$85:$B$171,B4310)&gt;0,D4310*1.2,"chyba"))</f>
        <v>0</v>
      </c>
      <c r="G4310" s="16" t="e">
        <f>_xlfn.XLOOKUP(Tabuľka9[[#This Row],[položka]],#REF!,#REF!)</f>
        <v>#REF!</v>
      </c>
      <c r="I4310" s="15">
        <f>Tabuľka9[[#This Row],[Aktuálna cena v RZ s DPH]]*Tabuľka9[[#This Row],[Priemerný odber za mesiac]]</f>
        <v>0</v>
      </c>
      <c r="K4310" s="17" t="e">
        <f>Tabuľka9[[#This Row],[Cena za MJ s DPH]]*Tabuľka9[[#This Row],[Predpokladaný odber počas 6 mesiacov]]</f>
        <v>#REF!</v>
      </c>
      <c r="L4310" s="1">
        <v>648515</v>
      </c>
      <c r="M4310" t="e">
        <f>_xlfn.XLOOKUP(Tabuľka9[[#This Row],[IČO]],#REF!,#REF!)</f>
        <v>#REF!</v>
      </c>
      <c r="N4310" t="e">
        <f>_xlfn.XLOOKUP(Tabuľka9[[#This Row],[IČO]],#REF!,#REF!)</f>
        <v>#REF!</v>
      </c>
    </row>
    <row r="4311" spans="1:14" hidden="1" x14ac:dyDescent="0.35">
      <c r="A4311" t="s">
        <v>10</v>
      </c>
      <c r="B4311" t="s">
        <v>74</v>
      </c>
      <c r="C4311" t="s">
        <v>13</v>
      </c>
      <c r="E4311" s="10">
        <f>IF(COUNTIF(cis_DPH!$B$2:$B$84,B4311)&gt;0,D4311*1.1,IF(COUNTIF(cis_DPH!$B$85:$B$171,B4311)&gt;0,D4311*1.2,"chyba"))</f>
        <v>0</v>
      </c>
      <c r="G4311" s="16" t="e">
        <f>_xlfn.XLOOKUP(Tabuľka9[[#This Row],[položka]],#REF!,#REF!)</f>
        <v>#REF!</v>
      </c>
      <c r="I4311" s="15">
        <f>Tabuľka9[[#This Row],[Aktuálna cena v RZ s DPH]]*Tabuľka9[[#This Row],[Priemerný odber za mesiac]]</f>
        <v>0</v>
      </c>
      <c r="K4311" s="17" t="e">
        <f>Tabuľka9[[#This Row],[Cena za MJ s DPH]]*Tabuľka9[[#This Row],[Predpokladaný odber počas 6 mesiacov]]</f>
        <v>#REF!</v>
      </c>
      <c r="L4311" s="1">
        <v>648515</v>
      </c>
      <c r="M4311" t="e">
        <f>_xlfn.XLOOKUP(Tabuľka9[[#This Row],[IČO]],#REF!,#REF!)</f>
        <v>#REF!</v>
      </c>
      <c r="N4311" t="e">
        <f>_xlfn.XLOOKUP(Tabuľka9[[#This Row],[IČO]],#REF!,#REF!)</f>
        <v>#REF!</v>
      </c>
    </row>
    <row r="4312" spans="1:14" hidden="1" x14ac:dyDescent="0.35">
      <c r="A4312" t="s">
        <v>10</v>
      </c>
      <c r="B4312" t="s">
        <v>75</v>
      </c>
      <c r="C4312" t="s">
        <v>13</v>
      </c>
      <c r="D4312" s="9">
        <v>0.25</v>
      </c>
      <c r="E4312" s="10">
        <f>IF(COUNTIF(cis_DPH!$B$2:$B$84,B4312)&gt;0,D4312*1.1,IF(COUNTIF(cis_DPH!$B$85:$B$171,B4312)&gt;0,D4312*1.2,"chyba"))</f>
        <v>0.27500000000000002</v>
      </c>
      <c r="G4312" s="16" t="e">
        <f>_xlfn.XLOOKUP(Tabuľka9[[#This Row],[položka]],#REF!,#REF!)</f>
        <v>#REF!</v>
      </c>
      <c r="H4312">
        <v>1100</v>
      </c>
      <c r="I4312" s="15">
        <f>Tabuľka9[[#This Row],[Aktuálna cena v RZ s DPH]]*Tabuľka9[[#This Row],[Priemerný odber za mesiac]]</f>
        <v>302.5</v>
      </c>
      <c r="J4312">
        <v>7000</v>
      </c>
      <c r="K4312" s="17" t="e">
        <f>Tabuľka9[[#This Row],[Cena za MJ s DPH]]*Tabuľka9[[#This Row],[Predpokladaný odber počas 6 mesiacov]]</f>
        <v>#REF!</v>
      </c>
      <c r="L4312" s="1">
        <v>648515</v>
      </c>
      <c r="M4312" t="e">
        <f>_xlfn.XLOOKUP(Tabuľka9[[#This Row],[IČO]],#REF!,#REF!)</f>
        <v>#REF!</v>
      </c>
      <c r="N4312" t="e">
        <f>_xlfn.XLOOKUP(Tabuľka9[[#This Row],[IČO]],#REF!,#REF!)</f>
        <v>#REF!</v>
      </c>
    </row>
    <row r="4313" spans="1:14" hidden="1" x14ac:dyDescent="0.35">
      <c r="A4313" t="s">
        <v>10</v>
      </c>
      <c r="B4313" t="s">
        <v>76</v>
      </c>
      <c r="C4313" t="s">
        <v>13</v>
      </c>
      <c r="E4313" s="10">
        <f>IF(COUNTIF(cis_DPH!$B$2:$B$84,B4313)&gt;0,D4313*1.1,IF(COUNTIF(cis_DPH!$B$85:$B$171,B4313)&gt;0,D4313*1.2,"chyba"))</f>
        <v>0</v>
      </c>
      <c r="G4313" s="16" t="e">
        <f>_xlfn.XLOOKUP(Tabuľka9[[#This Row],[položka]],#REF!,#REF!)</f>
        <v>#REF!</v>
      </c>
      <c r="I4313" s="15">
        <f>Tabuľka9[[#This Row],[Aktuálna cena v RZ s DPH]]*Tabuľka9[[#This Row],[Priemerný odber za mesiac]]</f>
        <v>0</v>
      </c>
      <c r="K4313" s="17" t="e">
        <f>Tabuľka9[[#This Row],[Cena za MJ s DPH]]*Tabuľka9[[#This Row],[Predpokladaný odber počas 6 mesiacov]]</f>
        <v>#REF!</v>
      </c>
      <c r="L4313" s="1">
        <v>648515</v>
      </c>
      <c r="M4313" t="e">
        <f>_xlfn.XLOOKUP(Tabuľka9[[#This Row],[IČO]],#REF!,#REF!)</f>
        <v>#REF!</v>
      </c>
      <c r="N4313" t="e">
        <f>_xlfn.XLOOKUP(Tabuľka9[[#This Row],[IČO]],#REF!,#REF!)</f>
        <v>#REF!</v>
      </c>
    </row>
    <row r="4314" spans="1:14" hidden="1" x14ac:dyDescent="0.35">
      <c r="A4314" t="s">
        <v>10</v>
      </c>
      <c r="B4314" t="s">
        <v>77</v>
      </c>
      <c r="C4314" t="s">
        <v>13</v>
      </c>
      <c r="E4314" s="10">
        <f>IF(COUNTIF(cis_DPH!$B$2:$B$84,B4314)&gt;0,D4314*1.1,IF(COUNTIF(cis_DPH!$B$85:$B$171,B4314)&gt;0,D4314*1.2,"chyba"))</f>
        <v>0</v>
      </c>
      <c r="G4314" s="16" t="e">
        <f>_xlfn.XLOOKUP(Tabuľka9[[#This Row],[položka]],#REF!,#REF!)</f>
        <v>#REF!</v>
      </c>
      <c r="I4314" s="15">
        <f>Tabuľka9[[#This Row],[Aktuálna cena v RZ s DPH]]*Tabuľka9[[#This Row],[Priemerný odber za mesiac]]</f>
        <v>0</v>
      </c>
      <c r="K4314" s="17" t="e">
        <f>Tabuľka9[[#This Row],[Cena za MJ s DPH]]*Tabuľka9[[#This Row],[Predpokladaný odber počas 6 mesiacov]]</f>
        <v>#REF!</v>
      </c>
      <c r="L4314" s="1">
        <v>648515</v>
      </c>
      <c r="M4314" t="e">
        <f>_xlfn.XLOOKUP(Tabuľka9[[#This Row],[IČO]],#REF!,#REF!)</f>
        <v>#REF!</v>
      </c>
      <c r="N4314" t="e">
        <f>_xlfn.XLOOKUP(Tabuľka9[[#This Row],[IČO]],#REF!,#REF!)</f>
        <v>#REF!</v>
      </c>
    </row>
    <row r="4315" spans="1:14" hidden="1" x14ac:dyDescent="0.35">
      <c r="A4315" t="s">
        <v>10</v>
      </c>
      <c r="B4315" t="s">
        <v>78</v>
      </c>
      <c r="C4315" t="s">
        <v>13</v>
      </c>
      <c r="E4315" s="10">
        <f>IF(COUNTIF(cis_DPH!$B$2:$B$84,B4315)&gt;0,D4315*1.1,IF(COUNTIF(cis_DPH!$B$85:$B$171,B4315)&gt;0,D4315*1.2,"chyba"))</f>
        <v>0</v>
      </c>
      <c r="G4315" s="16" t="e">
        <f>_xlfn.XLOOKUP(Tabuľka9[[#This Row],[položka]],#REF!,#REF!)</f>
        <v>#REF!</v>
      </c>
      <c r="I4315" s="15">
        <f>Tabuľka9[[#This Row],[Aktuálna cena v RZ s DPH]]*Tabuľka9[[#This Row],[Priemerný odber za mesiac]]</f>
        <v>0</v>
      </c>
      <c r="K4315" s="17" t="e">
        <f>Tabuľka9[[#This Row],[Cena za MJ s DPH]]*Tabuľka9[[#This Row],[Predpokladaný odber počas 6 mesiacov]]</f>
        <v>#REF!</v>
      </c>
      <c r="L4315" s="1">
        <v>648515</v>
      </c>
      <c r="M4315" t="e">
        <f>_xlfn.XLOOKUP(Tabuľka9[[#This Row],[IČO]],#REF!,#REF!)</f>
        <v>#REF!</v>
      </c>
      <c r="N4315" t="e">
        <f>_xlfn.XLOOKUP(Tabuľka9[[#This Row],[IČO]],#REF!,#REF!)</f>
        <v>#REF!</v>
      </c>
    </row>
    <row r="4316" spans="1:14" hidden="1" x14ac:dyDescent="0.35">
      <c r="A4316" t="s">
        <v>10</v>
      </c>
      <c r="B4316" t="s">
        <v>79</v>
      </c>
      <c r="C4316" t="s">
        <v>13</v>
      </c>
      <c r="E4316" s="10">
        <f>IF(COUNTIF(cis_DPH!$B$2:$B$84,B4316)&gt;0,D4316*1.1,IF(COUNTIF(cis_DPH!$B$85:$B$171,B4316)&gt;0,D4316*1.2,"chyba"))</f>
        <v>0</v>
      </c>
      <c r="G4316" s="16" t="e">
        <f>_xlfn.XLOOKUP(Tabuľka9[[#This Row],[položka]],#REF!,#REF!)</f>
        <v>#REF!</v>
      </c>
      <c r="I4316" s="15">
        <f>Tabuľka9[[#This Row],[Aktuálna cena v RZ s DPH]]*Tabuľka9[[#This Row],[Priemerný odber za mesiac]]</f>
        <v>0</v>
      </c>
      <c r="K4316" s="17" t="e">
        <f>Tabuľka9[[#This Row],[Cena za MJ s DPH]]*Tabuľka9[[#This Row],[Predpokladaný odber počas 6 mesiacov]]</f>
        <v>#REF!</v>
      </c>
      <c r="L4316" s="1">
        <v>648515</v>
      </c>
      <c r="M4316" t="e">
        <f>_xlfn.XLOOKUP(Tabuľka9[[#This Row],[IČO]],#REF!,#REF!)</f>
        <v>#REF!</v>
      </c>
      <c r="N4316" t="e">
        <f>_xlfn.XLOOKUP(Tabuľka9[[#This Row],[IČO]],#REF!,#REF!)</f>
        <v>#REF!</v>
      </c>
    </row>
    <row r="4317" spans="1:14" hidden="1" x14ac:dyDescent="0.35">
      <c r="A4317" t="s">
        <v>10</v>
      </c>
      <c r="B4317" t="s">
        <v>80</v>
      </c>
      <c r="C4317" t="s">
        <v>13</v>
      </c>
      <c r="E4317" s="10">
        <f>IF(COUNTIF(cis_DPH!$B$2:$B$84,B4317)&gt;0,D4317*1.1,IF(COUNTIF(cis_DPH!$B$85:$B$171,B4317)&gt;0,D4317*1.2,"chyba"))</f>
        <v>0</v>
      </c>
      <c r="G4317" s="16" t="e">
        <f>_xlfn.XLOOKUP(Tabuľka9[[#This Row],[položka]],#REF!,#REF!)</f>
        <v>#REF!</v>
      </c>
      <c r="I4317" s="15">
        <f>Tabuľka9[[#This Row],[Aktuálna cena v RZ s DPH]]*Tabuľka9[[#This Row],[Priemerný odber za mesiac]]</f>
        <v>0</v>
      </c>
      <c r="K4317" s="17" t="e">
        <f>Tabuľka9[[#This Row],[Cena za MJ s DPH]]*Tabuľka9[[#This Row],[Predpokladaný odber počas 6 mesiacov]]</f>
        <v>#REF!</v>
      </c>
      <c r="L4317" s="1">
        <v>648515</v>
      </c>
      <c r="M4317" t="e">
        <f>_xlfn.XLOOKUP(Tabuľka9[[#This Row],[IČO]],#REF!,#REF!)</f>
        <v>#REF!</v>
      </c>
      <c r="N4317" t="e">
        <f>_xlfn.XLOOKUP(Tabuľka9[[#This Row],[IČO]],#REF!,#REF!)</f>
        <v>#REF!</v>
      </c>
    </row>
    <row r="4318" spans="1:14" hidden="1" x14ac:dyDescent="0.35">
      <c r="A4318" t="s">
        <v>81</v>
      </c>
      <c r="B4318" t="s">
        <v>83</v>
      </c>
      <c r="C4318" t="s">
        <v>19</v>
      </c>
      <c r="D4318" s="9">
        <v>0.12</v>
      </c>
      <c r="E4318" s="10">
        <f>IF(COUNTIF(cis_DPH!$B$2:$B$84,B4318)&gt;0,D4318*1.1,IF(COUNTIF(cis_DPH!$B$85:$B$171,B4318)&gt;0,D4318*1.2,"chyba"))</f>
        <v>0.14399999999999999</v>
      </c>
      <c r="G4318" s="16" t="e">
        <f>_xlfn.XLOOKUP(Tabuľka9[[#This Row],[položka]],#REF!,#REF!)</f>
        <v>#REF!</v>
      </c>
      <c r="H4318">
        <v>120</v>
      </c>
      <c r="I4318" s="15">
        <f>Tabuľka9[[#This Row],[Aktuálna cena v RZ s DPH]]*Tabuľka9[[#This Row],[Priemerný odber za mesiac]]</f>
        <v>17.279999999999998</v>
      </c>
      <c r="K4318" s="17" t="e">
        <f>Tabuľka9[[#This Row],[Cena za MJ s DPH]]*Tabuľka9[[#This Row],[Predpokladaný odber počas 6 mesiacov]]</f>
        <v>#REF!</v>
      </c>
      <c r="L4318" s="1">
        <v>160580</v>
      </c>
      <c r="M4318" t="e">
        <f>_xlfn.XLOOKUP(Tabuľka9[[#This Row],[IČO]],#REF!,#REF!)</f>
        <v>#REF!</v>
      </c>
      <c r="N4318" t="e">
        <f>_xlfn.XLOOKUP(Tabuľka9[[#This Row],[IČO]],#REF!,#REF!)</f>
        <v>#REF!</v>
      </c>
    </row>
    <row r="4319" spans="1:14" hidden="1" x14ac:dyDescent="0.35">
      <c r="A4319" t="s">
        <v>81</v>
      </c>
      <c r="B4319" t="s">
        <v>83</v>
      </c>
      <c r="C4319" t="s">
        <v>19</v>
      </c>
      <c r="E4319" s="10">
        <f>IF(COUNTIF(cis_DPH!$B$2:$B$84,B4319)&gt;0,D4319*1.1,IF(COUNTIF(cis_DPH!$B$85:$B$171,B4319)&gt;0,D4319*1.2,"chyba"))</f>
        <v>0</v>
      </c>
      <c r="G4319" s="16" t="e">
        <f>_xlfn.XLOOKUP(Tabuľka9[[#This Row],[položka]],#REF!,#REF!)</f>
        <v>#REF!</v>
      </c>
      <c r="I4319" s="15">
        <f>Tabuľka9[[#This Row],[Aktuálna cena v RZ s DPH]]*Tabuľka9[[#This Row],[Priemerný odber za mesiac]]</f>
        <v>0</v>
      </c>
      <c r="K4319" s="17" t="e">
        <f>Tabuľka9[[#This Row],[Cena za MJ s DPH]]*Tabuľka9[[#This Row],[Predpokladaný odber počas 6 mesiacov]]</f>
        <v>#REF!</v>
      </c>
      <c r="L4319" s="1">
        <v>42195462</v>
      </c>
      <c r="M4319" t="e">
        <f>_xlfn.XLOOKUP(Tabuľka9[[#This Row],[IČO]],#REF!,#REF!)</f>
        <v>#REF!</v>
      </c>
      <c r="N4319" t="e">
        <f>_xlfn.XLOOKUP(Tabuľka9[[#This Row],[IČO]],#REF!,#REF!)</f>
        <v>#REF!</v>
      </c>
    </row>
    <row r="4320" spans="1:14" hidden="1" x14ac:dyDescent="0.35">
      <c r="A4320" t="s">
        <v>84</v>
      </c>
      <c r="B4320" t="s">
        <v>85</v>
      </c>
      <c r="C4320" t="s">
        <v>13</v>
      </c>
      <c r="D4320" s="9">
        <v>3.9</v>
      </c>
      <c r="E4320" s="10">
        <f>IF(COUNTIF(cis_DPH!$B$2:$B$84,B4320)&gt;0,D4320*1.1,IF(COUNTIF(cis_DPH!$B$85:$B$171,B4320)&gt;0,D4320*1.2,"chyba"))</f>
        <v>4.29</v>
      </c>
      <c r="G4320" s="16" t="e">
        <f>_xlfn.XLOOKUP(Tabuľka9[[#This Row],[položka]],#REF!,#REF!)</f>
        <v>#REF!</v>
      </c>
      <c r="H4320">
        <v>110</v>
      </c>
      <c r="I4320" s="15">
        <f>Tabuľka9[[#This Row],[Aktuálna cena v RZ s DPH]]*Tabuľka9[[#This Row],[Priemerný odber za mesiac]]</f>
        <v>471.9</v>
      </c>
      <c r="J4320">
        <v>700</v>
      </c>
      <c r="K4320" s="17" t="e">
        <f>Tabuľka9[[#This Row],[Cena za MJ s DPH]]*Tabuľka9[[#This Row],[Predpokladaný odber počas 6 mesiacov]]</f>
        <v>#REF!</v>
      </c>
      <c r="L4320" s="1">
        <v>648515</v>
      </c>
      <c r="M4320" t="e">
        <f>_xlfn.XLOOKUP(Tabuľka9[[#This Row],[IČO]],#REF!,#REF!)</f>
        <v>#REF!</v>
      </c>
      <c r="N4320" t="e">
        <f>_xlfn.XLOOKUP(Tabuľka9[[#This Row],[IČO]],#REF!,#REF!)</f>
        <v>#REF!</v>
      </c>
    </row>
    <row r="4321" spans="1:14" hidden="1" x14ac:dyDescent="0.35">
      <c r="A4321" t="s">
        <v>84</v>
      </c>
      <c r="B4321" t="s">
        <v>86</v>
      </c>
      <c r="C4321" t="s">
        <v>13</v>
      </c>
      <c r="D4321" s="9">
        <v>3.3</v>
      </c>
      <c r="E4321" s="10">
        <f>IF(COUNTIF(cis_DPH!$B$2:$B$84,B4321)&gt;0,D4321*1.1,IF(COUNTIF(cis_DPH!$B$85:$B$171,B4321)&gt;0,D4321*1.2,"chyba"))</f>
        <v>3.63</v>
      </c>
      <c r="G4321" s="16" t="e">
        <f>_xlfn.XLOOKUP(Tabuľka9[[#This Row],[položka]],#REF!,#REF!)</f>
        <v>#REF!</v>
      </c>
      <c r="H4321">
        <v>15</v>
      </c>
      <c r="I4321" s="15">
        <f>Tabuľka9[[#This Row],[Aktuálna cena v RZ s DPH]]*Tabuľka9[[#This Row],[Priemerný odber za mesiac]]</f>
        <v>54.449999999999996</v>
      </c>
      <c r="J4321">
        <v>100</v>
      </c>
      <c r="K4321" s="17" t="e">
        <f>Tabuľka9[[#This Row],[Cena za MJ s DPH]]*Tabuľka9[[#This Row],[Predpokladaný odber počas 6 mesiacov]]</f>
        <v>#REF!</v>
      </c>
      <c r="L4321" s="1">
        <v>648515</v>
      </c>
      <c r="M4321" t="e">
        <f>_xlfn.XLOOKUP(Tabuľka9[[#This Row],[IČO]],#REF!,#REF!)</f>
        <v>#REF!</v>
      </c>
      <c r="N4321" t="e">
        <f>_xlfn.XLOOKUP(Tabuľka9[[#This Row],[IČO]],#REF!,#REF!)</f>
        <v>#REF!</v>
      </c>
    </row>
    <row r="4322" spans="1:14" hidden="1" x14ac:dyDescent="0.35">
      <c r="A4322" t="s">
        <v>84</v>
      </c>
      <c r="B4322" t="s">
        <v>87</v>
      </c>
      <c r="C4322" t="s">
        <v>13</v>
      </c>
      <c r="E4322" s="10">
        <f>IF(COUNTIF(cis_DPH!$B$2:$B$84,B4322)&gt;0,D4322*1.1,IF(COUNTIF(cis_DPH!$B$85:$B$171,B4322)&gt;0,D4322*1.2,"chyba"))</f>
        <v>0</v>
      </c>
      <c r="G4322" s="16" t="e">
        <f>_xlfn.XLOOKUP(Tabuľka9[[#This Row],[položka]],#REF!,#REF!)</f>
        <v>#REF!</v>
      </c>
      <c r="I4322" s="15">
        <f>Tabuľka9[[#This Row],[Aktuálna cena v RZ s DPH]]*Tabuľka9[[#This Row],[Priemerný odber za mesiac]]</f>
        <v>0</v>
      </c>
      <c r="K4322" s="17" t="e">
        <f>Tabuľka9[[#This Row],[Cena za MJ s DPH]]*Tabuľka9[[#This Row],[Predpokladaný odber počas 6 mesiacov]]</f>
        <v>#REF!</v>
      </c>
      <c r="L4322" s="1">
        <v>648515</v>
      </c>
      <c r="M4322" t="e">
        <f>_xlfn.XLOOKUP(Tabuľka9[[#This Row],[IČO]],#REF!,#REF!)</f>
        <v>#REF!</v>
      </c>
      <c r="N4322" t="e">
        <f>_xlfn.XLOOKUP(Tabuľka9[[#This Row],[IČO]],#REF!,#REF!)</f>
        <v>#REF!</v>
      </c>
    </row>
    <row r="4323" spans="1:14" hidden="1" x14ac:dyDescent="0.35">
      <c r="A4323" t="s">
        <v>84</v>
      </c>
      <c r="B4323" t="s">
        <v>88</v>
      </c>
      <c r="C4323" t="s">
        <v>13</v>
      </c>
      <c r="D4323" s="9">
        <v>3.2</v>
      </c>
      <c r="E4323" s="10">
        <f>IF(COUNTIF(cis_DPH!$B$2:$B$84,B4323)&gt;0,D4323*1.1,IF(COUNTIF(cis_DPH!$B$85:$B$171,B4323)&gt;0,D4323*1.2,"chyba"))</f>
        <v>3.5200000000000005</v>
      </c>
      <c r="G4323" s="16" t="e">
        <f>_xlfn.XLOOKUP(Tabuľka9[[#This Row],[položka]],#REF!,#REF!)</f>
        <v>#REF!</v>
      </c>
      <c r="H4323">
        <v>330</v>
      </c>
      <c r="I4323" s="15">
        <f>Tabuľka9[[#This Row],[Aktuálna cena v RZ s DPH]]*Tabuľka9[[#This Row],[Priemerný odber za mesiac]]</f>
        <v>1161.6000000000001</v>
      </c>
      <c r="J4323">
        <v>2400</v>
      </c>
      <c r="K4323" s="17" t="e">
        <f>Tabuľka9[[#This Row],[Cena za MJ s DPH]]*Tabuľka9[[#This Row],[Predpokladaný odber počas 6 mesiacov]]</f>
        <v>#REF!</v>
      </c>
      <c r="L4323" s="1">
        <v>648515</v>
      </c>
      <c r="M4323" t="e">
        <f>_xlfn.XLOOKUP(Tabuľka9[[#This Row],[IČO]],#REF!,#REF!)</f>
        <v>#REF!</v>
      </c>
      <c r="N4323" t="e">
        <f>_xlfn.XLOOKUP(Tabuľka9[[#This Row],[IČO]],#REF!,#REF!)</f>
        <v>#REF!</v>
      </c>
    </row>
    <row r="4324" spans="1:14" hidden="1" x14ac:dyDescent="0.35">
      <c r="A4324" t="s">
        <v>84</v>
      </c>
      <c r="B4324" t="s">
        <v>89</v>
      </c>
      <c r="C4324" t="s">
        <v>13</v>
      </c>
      <c r="E4324" s="10">
        <f>IF(COUNTIF(cis_DPH!$B$2:$B$84,B4324)&gt;0,D4324*1.1,IF(COUNTIF(cis_DPH!$B$85:$B$171,B4324)&gt;0,D4324*1.2,"chyba"))</f>
        <v>0</v>
      </c>
      <c r="G4324" s="16" t="e">
        <f>_xlfn.XLOOKUP(Tabuľka9[[#This Row],[položka]],#REF!,#REF!)</f>
        <v>#REF!</v>
      </c>
      <c r="I4324" s="15">
        <f>Tabuľka9[[#This Row],[Aktuálna cena v RZ s DPH]]*Tabuľka9[[#This Row],[Priemerný odber za mesiac]]</f>
        <v>0</v>
      </c>
      <c r="K4324" s="17" t="e">
        <f>Tabuľka9[[#This Row],[Cena za MJ s DPH]]*Tabuľka9[[#This Row],[Predpokladaný odber počas 6 mesiacov]]</f>
        <v>#REF!</v>
      </c>
      <c r="L4324" s="1">
        <v>648515</v>
      </c>
      <c r="M4324" t="e">
        <f>_xlfn.XLOOKUP(Tabuľka9[[#This Row],[IČO]],#REF!,#REF!)</f>
        <v>#REF!</v>
      </c>
      <c r="N4324" t="e">
        <f>_xlfn.XLOOKUP(Tabuľka9[[#This Row],[IČO]],#REF!,#REF!)</f>
        <v>#REF!</v>
      </c>
    </row>
    <row r="4325" spans="1:14" hidden="1" x14ac:dyDescent="0.35">
      <c r="A4325" t="s">
        <v>84</v>
      </c>
      <c r="B4325" t="s">
        <v>90</v>
      </c>
      <c r="C4325" t="s">
        <v>13</v>
      </c>
      <c r="E4325" s="10">
        <f>IF(COUNTIF(cis_DPH!$B$2:$B$84,B4325)&gt;0,D4325*1.1,IF(COUNTIF(cis_DPH!$B$85:$B$171,B4325)&gt;0,D4325*1.2,"chyba"))</f>
        <v>0</v>
      </c>
      <c r="G4325" s="16" t="e">
        <f>_xlfn.XLOOKUP(Tabuľka9[[#This Row],[položka]],#REF!,#REF!)</f>
        <v>#REF!</v>
      </c>
      <c r="I4325" s="15">
        <f>Tabuľka9[[#This Row],[Aktuálna cena v RZ s DPH]]*Tabuľka9[[#This Row],[Priemerný odber za mesiac]]</f>
        <v>0</v>
      </c>
      <c r="K4325" s="17" t="e">
        <f>Tabuľka9[[#This Row],[Cena za MJ s DPH]]*Tabuľka9[[#This Row],[Predpokladaný odber počas 6 mesiacov]]</f>
        <v>#REF!</v>
      </c>
      <c r="L4325" s="1">
        <v>648515</v>
      </c>
      <c r="M4325" t="e">
        <f>_xlfn.XLOOKUP(Tabuľka9[[#This Row],[IČO]],#REF!,#REF!)</f>
        <v>#REF!</v>
      </c>
      <c r="N4325" t="e">
        <f>_xlfn.XLOOKUP(Tabuľka9[[#This Row],[IČO]],#REF!,#REF!)</f>
        <v>#REF!</v>
      </c>
    </row>
    <row r="4326" spans="1:14" hidden="1" x14ac:dyDescent="0.35">
      <c r="A4326" t="s">
        <v>84</v>
      </c>
      <c r="B4326" t="s">
        <v>91</v>
      </c>
      <c r="C4326" t="s">
        <v>13</v>
      </c>
      <c r="E4326" s="10">
        <f>IF(COUNTIF(cis_DPH!$B$2:$B$84,B4326)&gt;0,D4326*1.1,IF(COUNTIF(cis_DPH!$B$85:$B$171,B4326)&gt;0,D4326*1.2,"chyba"))</f>
        <v>0</v>
      </c>
      <c r="G4326" s="16" t="e">
        <f>_xlfn.XLOOKUP(Tabuľka9[[#This Row],[položka]],#REF!,#REF!)</f>
        <v>#REF!</v>
      </c>
      <c r="I4326" s="15">
        <f>Tabuľka9[[#This Row],[Aktuálna cena v RZ s DPH]]*Tabuľka9[[#This Row],[Priemerný odber za mesiac]]</f>
        <v>0</v>
      </c>
      <c r="K4326" s="17" t="e">
        <f>Tabuľka9[[#This Row],[Cena za MJ s DPH]]*Tabuľka9[[#This Row],[Predpokladaný odber počas 6 mesiacov]]</f>
        <v>#REF!</v>
      </c>
      <c r="L4326" s="1">
        <v>648515</v>
      </c>
      <c r="M4326" t="e">
        <f>_xlfn.XLOOKUP(Tabuľka9[[#This Row],[IČO]],#REF!,#REF!)</f>
        <v>#REF!</v>
      </c>
      <c r="N4326" t="e">
        <f>_xlfn.XLOOKUP(Tabuľka9[[#This Row],[IČO]],#REF!,#REF!)</f>
        <v>#REF!</v>
      </c>
    </row>
    <row r="4327" spans="1:14" hidden="1" x14ac:dyDescent="0.35">
      <c r="A4327" t="s">
        <v>84</v>
      </c>
      <c r="B4327" t="s">
        <v>92</v>
      </c>
      <c r="C4327" t="s">
        <v>13</v>
      </c>
      <c r="E4327" s="10">
        <f>IF(COUNTIF(cis_DPH!$B$2:$B$84,B4327)&gt;0,D4327*1.1,IF(COUNTIF(cis_DPH!$B$85:$B$171,B4327)&gt;0,D4327*1.2,"chyba"))</f>
        <v>0</v>
      </c>
      <c r="G4327" s="16" t="e">
        <f>_xlfn.XLOOKUP(Tabuľka9[[#This Row],[položka]],#REF!,#REF!)</f>
        <v>#REF!</v>
      </c>
      <c r="I4327" s="15">
        <f>Tabuľka9[[#This Row],[Aktuálna cena v RZ s DPH]]*Tabuľka9[[#This Row],[Priemerný odber za mesiac]]</f>
        <v>0</v>
      </c>
      <c r="K4327" s="17" t="e">
        <f>Tabuľka9[[#This Row],[Cena za MJ s DPH]]*Tabuľka9[[#This Row],[Predpokladaný odber počas 6 mesiacov]]</f>
        <v>#REF!</v>
      </c>
      <c r="L4327" s="1">
        <v>648515</v>
      </c>
      <c r="M4327" t="e">
        <f>_xlfn.XLOOKUP(Tabuľka9[[#This Row],[IČO]],#REF!,#REF!)</f>
        <v>#REF!</v>
      </c>
      <c r="N4327" t="e">
        <f>_xlfn.XLOOKUP(Tabuľka9[[#This Row],[IČO]],#REF!,#REF!)</f>
        <v>#REF!</v>
      </c>
    </row>
    <row r="4328" spans="1:14" hidden="1" x14ac:dyDescent="0.35">
      <c r="A4328" t="s">
        <v>93</v>
      </c>
      <c r="B4328" t="s">
        <v>94</v>
      </c>
      <c r="C4328" t="s">
        <v>13</v>
      </c>
      <c r="E4328" s="10">
        <f>IF(COUNTIF(cis_DPH!$B$2:$B$84,B4328)&gt;0,D4328*1.1,IF(COUNTIF(cis_DPH!$B$85:$B$171,B4328)&gt;0,D4328*1.2,"chyba"))</f>
        <v>0</v>
      </c>
      <c r="G4328" s="16" t="e">
        <f>_xlfn.XLOOKUP(Tabuľka9[[#This Row],[položka]],#REF!,#REF!)</f>
        <v>#REF!</v>
      </c>
      <c r="I4328" s="15">
        <f>Tabuľka9[[#This Row],[Aktuálna cena v RZ s DPH]]*Tabuľka9[[#This Row],[Priemerný odber za mesiac]]</f>
        <v>0</v>
      </c>
      <c r="K4328" s="17" t="e">
        <f>Tabuľka9[[#This Row],[Cena za MJ s DPH]]*Tabuľka9[[#This Row],[Predpokladaný odber počas 6 mesiacov]]</f>
        <v>#REF!</v>
      </c>
      <c r="L4328" s="1">
        <v>648515</v>
      </c>
      <c r="M4328" t="e">
        <f>_xlfn.XLOOKUP(Tabuľka9[[#This Row],[IČO]],#REF!,#REF!)</f>
        <v>#REF!</v>
      </c>
      <c r="N4328" t="e">
        <f>_xlfn.XLOOKUP(Tabuľka9[[#This Row],[IČO]],#REF!,#REF!)</f>
        <v>#REF!</v>
      </c>
    </row>
    <row r="4329" spans="1:14" hidden="1" x14ac:dyDescent="0.35">
      <c r="A4329" t="s">
        <v>95</v>
      </c>
      <c r="B4329" t="s">
        <v>96</v>
      </c>
      <c r="C4329" t="s">
        <v>13</v>
      </c>
      <c r="E4329" s="10">
        <f>IF(COUNTIF(cis_DPH!$B$2:$B$84,B4329)&gt;0,D4329*1.1,IF(COUNTIF(cis_DPH!$B$85:$B$171,B4329)&gt;0,D4329*1.2,"chyba"))</f>
        <v>0</v>
      </c>
      <c r="G4329" s="16" t="e">
        <f>_xlfn.XLOOKUP(Tabuľka9[[#This Row],[položka]],#REF!,#REF!)</f>
        <v>#REF!</v>
      </c>
      <c r="I4329" s="15">
        <f>Tabuľka9[[#This Row],[Aktuálna cena v RZ s DPH]]*Tabuľka9[[#This Row],[Priemerný odber za mesiac]]</f>
        <v>0</v>
      </c>
      <c r="K4329" s="17" t="e">
        <f>Tabuľka9[[#This Row],[Cena za MJ s DPH]]*Tabuľka9[[#This Row],[Predpokladaný odber počas 6 mesiacov]]</f>
        <v>#REF!</v>
      </c>
      <c r="L4329" s="1">
        <v>648515</v>
      </c>
      <c r="M4329" t="e">
        <f>_xlfn.XLOOKUP(Tabuľka9[[#This Row],[IČO]],#REF!,#REF!)</f>
        <v>#REF!</v>
      </c>
      <c r="N4329" t="e">
        <f>_xlfn.XLOOKUP(Tabuľka9[[#This Row],[IČO]],#REF!,#REF!)</f>
        <v>#REF!</v>
      </c>
    </row>
    <row r="4330" spans="1:14" hidden="1" x14ac:dyDescent="0.35">
      <c r="A4330" t="s">
        <v>95</v>
      </c>
      <c r="B4330" t="s">
        <v>97</v>
      </c>
      <c r="C4330" t="s">
        <v>13</v>
      </c>
      <c r="E4330" s="10">
        <f>IF(COUNTIF(cis_DPH!$B$2:$B$84,B4330)&gt;0,D4330*1.1,IF(COUNTIF(cis_DPH!$B$85:$B$171,B4330)&gt;0,D4330*1.2,"chyba"))</f>
        <v>0</v>
      </c>
      <c r="G4330" s="16" t="e">
        <f>_xlfn.XLOOKUP(Tabuľka9[[#This Row],[položka]],#REF!,#REF!)</f>
        <v>#REF!</v>
      </c>
      <c r="I4330" s="15">
        <f>Tabuľka9[[#This Row],[Aktuálna cena v RZ s DPH]]*Tabuľka9[[#This Row],[Priemerný odber za mesiac]]</f>
        <v>0</v>
      </c>
      <c r="K4330" s="17" t="e">
        <f>Tabuľka9[[#This Row],[Cena za MJ s DPH]]*Tabuľka9[[#This Row],[Predpokladaný odber počas 6 mesiacov]]</f>
        <v>#REF!</v>
      </c>
      <c r="L4330" s="1">
        <v>648515</v>
      </c>
      <c r="M4330" t="e">
        <f>_xlfn.XLOOKUP(Tabuľka9[[#This Row],[IČO]],#REF!,#REF!)</f>
        <v>#REF!</v>
      </c>
      <c r="N4330" t="e">
        <f>_xlfn.XLOOKUP(Tabuľka9[[#This Row],[IČO]],#REF!,#REF!)</f>
        <v>#REF!</v>
      </c>
    </row>
    <row r="4331" spans="1:14" hidden="1" x14ac:dyDescent="0.35">
      <c r="A4331" t="s">
        <v>95</v>
      </c>
      <c r="B4331" t="s">
        <v>98</v>
      </c>
      <c r="C4331" t="s">
        <v>13</v>
      </c>
      <c r="E4331" s="10">
        <f>IF(COUNTIF(cis_DPH!$B$2:$B$84,B4331)&gt;0,D4331*1.1,IF(COUNTIF(cis_DPH!$B$85:$B$171,B4331)&gt;0,D4331*1.2,"chyba"))</f>
        <v>0</v>
      </c>
      <c r="G4331" s="16" t="e">
        <f>_xlfn.XLOOKUP(Tabuľka9[[#This Row],[položka]],#REF!,#REF!)</f>
        <v>#REF!</v>
      </c>
      <c r="I4331" s="15">
        <f>Tabuľka9[[#This Row],[Aktuálna cena v RZ s DPH]]*Tabuľka9[[#This Row],[Priemerný odber za mesiac]]</f>
        <v>0</v>
      </c>
      <c r="K4331" s="17" t="e">
        <f>Tabuľka9[[#This Row],[Cena za MJ s DPH]]*Tabuľka9[[#This Row],[Predpokladaný odber počas 6 mesiacov]]</f>
        <v>#REF!</v>
      </c>
      <c r="L4331" s="1">
        <v>648515</v>
      </c>
      <c r="M4331" t="e">
        <f>_xlfn.XLOOKUP(Tabuľka9[[#This Row],[IČO]],#REF!,#REF!)</f>
        <v>#REF!</v>
      </c>
      <c r="N4331" t="e">
        <f>_xlfn.XLOOKUP(Tabuľka9[[#This Row],[IČO]],#REF!,#REF!)</f>
        <v>#REF!</v>
      </c>
    </row>
    <row r="4332" spans="1:14" hidden="1" x14ac:dyDescent="0.35">
      <c r="A4332" t="s">
        <v>95</v>
      </c>
      <c r="B4332" t="s">
        <v>99</v>
      </c>
      <c r="C4332" t="s">
        <v>13</v>
      </c>
      <c r="E4332" s="10">
        <f>IF(COUNTIF(cis_DPH!$B$2:$B$84,B4332)&gt;0,D4332*1.1,IF(COUNTIF(cis_DPH!$B$85:$B$171,B4332)&gt;0,D4332*1.2,"chyba"))</f>
        <v>0</v>
      </c>
      <c r="G4332" s="16" t="e">
        <f>_xlfn.XLOOKUP(Tabuľka9[[#This Row],[položka]],#REF!,#REF!)</f>
        <v>#REF!</v>
      </c>
      <c r="I4332" s="15">
        <f>Tabuľka9[[#This Row],[Aktuálna cena v RZ s DPH]]*Tabuľka9[[#This Row],[Priemerný odber za mesiac]]</f>
        <v>0</v>
      </c>
      <c r="K4332" s="17" t="e">
        <f>Tabuľka9[[#This Row],[Cena za MJ s DPH]]*Tabuľka9[[#This Row],[Predpokladaný odber počas 6 mesiacov]]</f>
        <v>#REF!</v>
      </c>
      <c r="L4332" s="1">
        <v>648515</v>
      </c>
      <c r="M4332" t="e">
        <f>_xlfn.XLOOKUP(Tabuľka9[[#This Row],[IČO]],#REF!,#REF!)</f>
        <v>#REF!</v>
      </c>
      <c r="N4332" t="e">
        <f>_xlfn.XLOOKUP(Tabuľka9[[#This Row],[IČO]],#REF!,#REF!)</f>
        <v>#REF!</v>
      </c>
    </row>
    <row r="4333" spans="1:14" hidden="1" x14ac:dyDescent="0.35">
      <c r="A4333" t="s">
        <v>95</v>
      </c>
      <c r="B4333" t="s">
        <v>100</v>
      </c>
      <c r="C4333" t="s">
        <v>13</v>
      </c>
      <c r="E4333" s="10">
        <f>IF(COUNTIF(cis_DPH!$B$2:$B$84,B4333)&gt;0,D4333*1.1,IF(COUNTIF(cis_DPH!$B$85:$B$171,B4333)&gt;0,D4333*1.2,"chyba"))</f>
        <v>0</v>
      </c>
      <c r="G4333" s="16" t="e">
        <f>_xlfn.XLOOKUP(Tabuľka9[[#This Row],[položka]],#REF!,#REF!)</f>
        <v>#REF!</v>
      </c>
      <c r="I4333" s="15">
        <f>Tabuľka9[[#This Row],[Aktuálna cena v RZ s DPH]]*Tabuľka9[[#This Row],[Priemerný odber za mesiac]]</f>
        <v>0</v>
      </c>
      <c r="K4333" s="17" t="e">
        <f>Tabuľka9[[#This Row],[Cena za MJ s DPH]]*Tabuľka9[[#This Row],[Predpokladaný odber počas 6 mesiacov]]</f>
        <v>#REF!</v>
      </c>
      <c r="L4333" s="1">
        <v>648515</v>
      </c>
      <c r="M4333" t="e">
        <f>_xlfn.XLOOKUP(Tabuľka9[[#This Row],[IČO]],#REF!,#REF!)</f>
        <v>#REF!</v>
      </c>
      <c r="N4333" t="e">
        <f>_xlfn.XLOOKUP(Tabuľka9[[#This Row],[IČO]],#REF!,#REF!)</f>
        <v>#REF!</v>
      </c>
    </row>
    <row r="4334" spans="1:14" hidden="1" x14ac:dyDescent="0.35">
      <c r="A4334" t="s">
        <v>95</v>
      </c>
      <c r="B4334" t="s">
        <v>101</v>
      </c>
      <c r="C4334" t="s">
        <v>13</v>
      </c>
      <c r="E4334" s="10">
        <f>IF(COUNTIF(cis_DPH!$B$2:$B$84,B4334)&gt;0,D4334*1.1,IF(COUNTIF(cis_DPH!$B$85:$B$171,B4334)&gt;0,D4334*1.2,"chyba"))</f>
        <v>0</v>
      </c>
      <c r="G4334" s="16" t="e">
        <f>_xlfn.XLOOKUP(Tabuľka9[[#This Row],[položka]],#REF!,#REF!)</f>
        <v>#REF!</v>
      </c>
      <c r="I4334" s="15">
        <f>Tabuľka9[[#This Row],[Aktuálna cena v RZ s DPH]]*Tabuľka9[[#This Row],[Priemerný odber za mesiac]]</f>
        <v>0</v>
      </c>
      <c r="K4334" s="17" t="e">
        <f>Tabuľka9[[#This Row],[Cena za MJ s DPH]]*Tabuľka9[[#This Row],[Predpokladaný odber počas 6 mesiacov]]</f>
        <v>#REF!</v>
      </c>
      <c r="L4334" s="1">
        <v>648515</v>
      </c>
      <c r="M4334" t="e">
        <f>_xlfn.XLOOKUP(Tabuľka9[[#This Row],[IČO]],#REF!,#REF!)</f>
        <v>#REF!</v>
      </c>
      <c r="N4334" t="e">
        <f>_xlfn.XLOOKUP(Tabuľka9[[#This Row],[IČO]],#REF!,#REF!)</f>
        <v>#REF!</v>
      </c>
    </row>
    <row r="4335" spans="1:14" hidden="1" x14ac:dyDescent="0.35">
      <c r="A4335" t="s">
        <v>95</v>
      </c>
      <c r="B4335" t="s">
        <v>102</v>
      </c>
      <c r="C4335" t="s">
        <v>48</v>
      </c>
      <c r="E4335" s="10">
        <f>IF(COUNTIF(cis_DPH!$B$2:$B$84,B4335)&gt;0,D4335*1.1,IF(COUNTIF(cis_DPH!$B$85:$B$171,B4335)&gt;0,D4335*1.2,"chyba"))</f>
        <v>0</v>
      </c>
      <c r="G4335" s="16" t="e">
        <f>_xlfn.XLOOKUP(Tabuľka9[[#This Row],[položka]],#REF!,#REF!)</f>
        <v>#REF!</v>
      </c>
      <c r="I4335" s="15">
        <f>Tabuľka9[[#This Row],[Aktuálna cena v RZ s DPH]]*Tabuľka9[[#This Row],[Priemerný odber za mesiac]]</f>
        <v>0</v>
      </c>
      <c r="K4335" s="17" t="e">
        <f>Tabuľka9[[#This Row],[Cena za MJ s DPH]]*Tabuľka9[[#This Row],[Predpokladaný odber počas 6 mesiacov]]</f>
        <v>#REF!</v>
      </c>
      <c r="L4335" s="1">
        <v>648515</v>
      </c>
      <c r="M4335" t="e">
        <f>_xlfn.XLOOKUP(Tabuľka9[[#This Row],[IČO]],#REF!,#REF!)</f>
        <v>#REF!</v>
      </c>
      <c r="N4335" t="e">
        <f>_xlfn.XLOOKUP(Tabuľka9[[#This Row],[IČO]],#REF!,#REF!)</f>
        <v>#REF!</v>
      </c>
    </row>
    <row r="4336" spans="1:14" hidden="1" x14ac:dyDescent="0.35">
      <c r="A4336" t="s">
        <v>95</v>
      </c>
      <c r="B4336" t="s">
        <v>103</v>
      </c>
      <c r="C4336" t="s">
        <v>13</v>
      </c>
      <c r="E4336" s="10">
        <f>IF(COUNTIF(cis_DPH!$B$2:$B$84,B4336)&gt;0,D4336*1.1,IF(COUNTIF(cis_DPH!$B$85:$B$171,B4336)&gt;0,D4336*1.2,"chyba"))</f>
        <v>0</v>
      </c>
      <c r="G4336" s="16" t="e">
        <f>_xlfn.XLOOKUP(Tabuľka9[[#This Row],[položka]],#REF!,#REF!)</f>
        <v>#REF!</v>
      </c>
      <c r="I4336" s="15">
        <f>Tabuľka9[[#This Row],[Aktuálna cena v RZ s DPH]]*Tabuľka9[[#This Row],[Priemerný odber za mesiac]]</f>
        <v>0</v>
      </c>
      <c r="K4336" s="17" t="e">
        <f>Tabuľka9[[#This Row],[Cena za MJ s DPH]]*Tabuľka9[[#This Row],[Predpokladaný odber počas 6 mesiacov]]</f>
        <v>#REF!</v>
      </c>
      <c r="L4336" s="1">
        <v>648515</v>
      </c>
      <c r="M4336" t="e">
        <f>_xlfn.XLOOKUP(Tabuľka9[[#This Row],[IČO]],#REF!,#REF!)</f>
        <v>#REF!</v>
      </c>
      <c r="N4336" t="e">
        <f>_xlfn.XLOOKUP(Tabuľka9[[#This Row],[IČO]],#REF!,#REF!)</f>
        <v>#REF!</v>
      </c>
    </row>
    <row r="4337" spans="1:14" hidden="1" x14ac:dyDescent="0.35">
      <c r="A4337" t="s">
        <v>95</v>
      </c>
      <c r="B4337" t="s">
        <v>104</v>
      </c>
      <c r="C4337" t="s">
        <v>48</v>
      </c>
      <c r="E4337" s="10">
        <f>IF(COUNTIF(cis_DPH!$B$2:$B$84,B4337)&gt;0,D4337*1.1,IF(COUNTIF(cis_DPH!$B$85:$B$171,B4337)&gt;0,D4337*1.2,"chyba"))</f>
        <v>0</v>
      </c>
      <c r="G4337" s="16" t="e">
        <f>_xlfn.XLOOKUP(Tabuľka9[[#This Row],[položka]],#REF!,#REF!)</f>
        <v>#REF!</v>
      </c>
      <c r="I4337" s="15">
        <f>Tabuľka9[[#This Row],[Aktuálna cena v RZ s DPH]]*Tabuľka9[[#This Row],[Priemerný odber za mesiac]]</f>
        <v>0</v>
      </c>
      <c r="K4337" s="17" t="e">
        <f>Tabuľka9[[#This Row],[Cena za MJ s DPH]]*Tabuľka9[[#This Row],[Predpokladaný odber počas 6 mesiacov]]</f>
        <v>#REF!</v>
      </c>
      <c r="L4337" s="1">
        <v>648515</v>
      </c>
      <c r="M4337" t="e">
        <f>_xlfn.XLOOKUP(Tabuľka9[[#This Row],[IČO]],#REF!,#REF!)</f>
        <v>#REF!</v>
      </c>
      <c r="N4337" t="e">
        <f>_xlfn.XLOOKUP(Tabuľka9[[#This Row],[IČO]],#REF!,#REF!)</f>
        <v>#REF!</v>
      </c>
    </row>
    <row r="4338" spans="1:14" hidden="1" x14ac:dyDescent="0.35">
      <c r="A4338" t="s">
        <v>95</v>
      </c>
      <c r="B4338" t="s">
        <v>105</v>
      </c>
      <c r="C4338" t="s">
        <v>13</v>
      </c>
      <c r="E4338" s="10">
        <f>IF(COUNTIF(cis_DPH!$B$2:$B$84,B4338)&gt;0,D4338*1.1,IF(COUNTIF(cis_DPH!$B$85:$B$171,B4338)&gt;0,D4338*1.2,"chyba"))</f>
        <v>0</v>
      </c>
      <c r="G4338" s="16" t="e">
        <f>_xlfn.XLOOKUP(Tabuľka9[[#This Row],[položka]],#REF!,#REF!)</f>
        <v>#REF!</v>
      </c>
      <c r="I4338" s="15">
        <f>Tabuľka9[[#This Row],[Aktuálna cena v RZ s DPH]]*Tabuľka9[[#This Row],[Priemerný odber za mesiac]]</f>
        <v>0</v>
      </c>
      <c r="K4338" s="17" t="e">
        <f>Tabuľka9[[#This Row],[Cena za MJ s DPH]]*Tabuľka9[[#This Row],[Predpokladaný odber počas 6 mesiacov]]</f>
        <v>#REF!</v>
      </c>
      <c r="L4338" s="1">
        <v>648515</v>
      </c>
      <c r="M4338" t="e">
        <f>_xlfn.XLOOKUP(Tabuľka9[[#This Row],[IČO]],#REF!,#REF!)</f>
        <v>#REF!</v>
      </c>
      <c r="N4338" t="e">
        <f>_xlfn.XLOOKUP(Tabuľka9[[#This Row],[IČO]],#REF!,#REF!)</f>
        <v>#REF!</v>
      </c>
    </row>
    <row r="4339" spans="1:14" hidden="1" x14ac:dyDescent="0.35">
      <c r="A4339" t="s">
        <v>95</v>
      </c>
      <c r="B4339" t="s">
        <v>106</v>
      </c>
      <c r="C4339" t="s">
        <v>13</v>
      </c>
      <c r="E4339" s="10">
        <f>IF(COUNTIF(cis_DPH!$B$2:$B$84,B4339)&gt;0,D4339*1.1,IF(COUNTIF(cis_DPH!$B$85:$B$171,B4339)&gt;0,D4339*1.2,"chyba"))</f>
        <v>0</v>
      </c>
      <c r="G4339" s="16" t="e">
        <f>_xlfn.XLOOKUP(Tabuľka9[[#This Row],[položka]],#REF!,#REF!)</f>
        <v>#REF!</v>
      </c>
      <c r="I4339" s="15">
        <f>Tabuľka9[[#This Row],[Aktuálna cena v RZ s DPH]]*Tabuľka9[[#This Row],[Priemerný odber za mesiac]]</f>
        <v>0</v>
      </c>
      <c r="K4339" s="17" t="e">
        <f>Tabuľka9[[#This Row],[Cena za MJ s DPH]]*Tabuľka9[[#This Row],[Predpokladaný odber počas 6 mesiacov]]</f>
        <v>#REF!</v>
      </c>
      <c r="L4339" s="1">
        <v>648515</v>
      </c>
      <c r="M4339" t="e">
        <f>_xlfn.XLOOKUP(Tabuľka9[[#This Row],[IČO]],#REF!,#REF!)</f>
        <v>#REF!</v>
      </c>
      <c r="N4339" t="e">
        <f>_xlfn.XLOOKUP(Tabuľka9[[#This Row],[IČO]],#REF!,#REF!)</f>
        <v>#REF!</v>
      </c>
    </row>
    <row r="4340" spans="1:14" hidden="1" x14ac:dyDescent="0.35">
      <c r="A4340" t="s">
        <v>93</v>
      </c>
      <c r="B4340" t="s">
        <v>107</v>
      </c>
      <c r="C4340" t="s">
        <v>48</v>
      </c>
      <c r="E4340" s="10">
        <f>IF(COUNTIF(cis_DPH!$B$2:$B$84,B4340)&gt;0,D4340*1.1,IF(COUNTIF(cis_DPH!$B$85:$B$171,B4340)&gt;0,D4340*1.2,"chyba"))</f>
        <v>0</v>
      </c>
      <c r="G4340" s="16" t="e">
        <f>_xlfn.XLOOKUP(Tabuľka9[[#This Row],[položka]],#REF!,#REF!)</f>
        <v>#REF!</v>
      </c>
      <c r="I4340" s="15">
        <f>Tabuľka9[[#This Row],[Aktuálna cena v RZ s DPH]]*Tabuľka9[[#This Row],[Priemerný odber za mesiac]]</f>
        <v>0</v>
      </c>
      <c r="K4340" s="17" t="e">
        <f>Tabuľka9[[#This Row],[Cena za MJ s DPH]]*Tabuľka9[[#This Row],[Predpokladaný odber počas 6 mesiacov]]</f>
        <v>#REF!</v>
      </c>
      <c r="L4340" s="1">
        <v>648515</v>
      </c>
      <c r="M4340" t="e">
        <f>_xlfn.XLOOKUP(Tabuľka9[[#This Row],[IČO]],#REF!,#REF!)</f>
        <v>#REF!</v>
      </c>
      <c r="N4340" t="e">
        <f>_xlfn.XLOOKUP(Tabuľka9[[#This Row],[IČO]],#REF!,#REF!)</f>
        <v>#REF!</v>
      </c>
    </row>
    <row r="4341" spans="1:14" hidden="1" x14ac:dyDescent="0.35">
      <c r="A4341" t="s">
        <v>95</v>
      </c>
      <c r="B4341" t="s">
        <v>108</v>
      </c>
      <c r="C4341" t="s">
        <v>13</v>
      </c>
      <c r="E4341" s="10">
        <f>IF(COUNTIF(cis_DPH!$B$2:$B$84,B4341)&gt;0,D4341*1.1,IF(COUNTIF(cis_DPH!$B$85:$B$171,B4341)&gt;0,D4341*1.2,"chyba"))</f>
        <v>0</v>
      </c>
      <c r="G4341" s="16" t="e">
        <f>_xlfn.XLOOKUP(Tabuľka9[[#This Row],[položka]],#REF!,#REF!)</f>
        <v>#REF!</v>
      </c>
      <c r="I4341" s="15">
        <f>Tabuľka9[[#This Row],[Aktuálna cena v RZ s DPH]]*Tabuľka9[[#This Row],[Priemerný odber za mesiac]]</f>
        <v>0</v>
      </c>
      <c r="K4341" s="17" t="e">
        <f>Tabuľka9[[#This Row],[Cena za MJ s DPH]]*Tabuľka9[[#This Row],[Predpokladaný odber počas 6 mesiacov]]</f>
        <v>#REF!</v>
      </c>
      <c r="L4341" s="1">
        <v>648515</v>
      </c>
      <c r="M4341" t="e">
        <f>_xlfn.XLOOKUP(Tabuľka9[[#This Row],[IČO]],#REF!,#REF!)</f>
        <v>#REF!</v>
      </c>
      <c r="N4341" t="e">
        <f>_xlfn.XLOOKUP(Tabuľka9[[#This Row],[IČO]],#REF!,#REF!)</f>
        <v>#REF!</v>
      </c>
    </row>
    <row r="4342" spans="1:14" hidden="1" x14ac:dyDescent="0.35">
      <c r="A4342" t="s">
        <v>95</v>
      </c>
      <c r="B4342" t="s">
        <v>109</v>
      </c>
      <c r="C4342" t="s">
        <v>13</v>
      </c>
      <c r="E4342" s="10">
        <f>IF(COUNTIF(cis_DPH!$B$2:$B$84,B4342)&gt;0,D4342*1.1,IF(COUNTIF(cis_DPH!$B$85:$B$171,B4342)&gt;0,D4342*1.2,"chyba"))</f>
        <v>0</v>
      </c>
      <c r="G4342" s="16" t="e">
        <f>_xlfn.XLOOKUP(Tabuľka9[[#This Row],[položka]],#REF!,#REF!)</f>
        <v>#REF!</v>
      </c>
      <c r="I4342" s="15">
        <f>Tabuľka9[[#This Row],[Aktuálna cena v RZ s DPH]]*Tabuľka9[[#This Row],[Priemerný odber za mesiac]]</f>
        <v>0</v>
      </c>
      <c r="K4342" s="17" t="e">
        <f>Tabuľka9[[#This Row],[Cena za MJ s DPH]]*Tabuľka9[[#This Row],[Predpokladaný odber počas 6 mesiacov]]</f>
        <v>#REF!</v>
      </c>
      <c r="L4342" s="1">
        <v>648515</v>
      </c>
      <c r="M4342" t="e">
        <f>_xlfn.XLOOKUP(Tabuľka9[[#This Row],[IČO]],#REF!,#REF!)</f>
        <v>#REF!</v>
      </c>
      <c r="N4342" t="e">
        <f>_xlfn.XLOOKUP(Tabuľka9[[#This Row],[IČO]],#REF!,#REF!)</f>
        <v>#REF!</v>
      </c>
    </row>
    <row r="4343" spans="1:14" hidden="1" x14ac:dyDescent="0.35">
      <c r="A4343" t="s">
        <v>95</v>
      </c>
      <c r="B4343" t="s">
        <v>110</v>
      </c>
      <c r="C4343" t="s">
        <v>13</v>
      </c>
      <c r="E4343" s="10">
        <f>IF(COUNTIF(cis_DPH!$B$2:$B$84,B4343)&gt;0,D4343*1.1,IF(COUNTIF(cis_DPH!$B$85:$B$171,B4343)&gt;0,D4343*1.2,"chyba"))</f>
        <v>0</v>
      </c>
      <c r="G4343" s="16" t="e">
        <f>_xlfn.XLOOKUP(Tabuľka9[[#This Row],[položka]],#REF!,#REF!)</f>
        <v>#REF!</v>
      </c>
      <c r="I4343" s="15">
        <f>Tabuľka9[[#This Row],[Aktuálna cena v RZ s DPH]]*Tabuľka9[[#This Row],[Priemerný odber za mesiac]]</f>
        <v>0</v>
      </c>
      <c r="K4343" s="17" t="e">
        <f>Tabuľka9[[#This Row],[Cena za MJ s DPH]]*Tabuľka9[[#This Row],[Predpokladaný odber počas 6 mesiacov]]</f>
        <v>#REF!</v>
      </c>
      <c r="L4343" s="1">
        <v>648515</v>
      </c>
      <c r="M4343" t="e">
        <f>_xlfn.XLOOKUP(Tabuľka9[[#This Row],[IČO]],#REF!,#REF!)</f>
        <v>#REF!</v>
      </c>
      <c r="N4343" t="e">
        <f>_xlfn.XLOOKUP(Tabuľka9[[#This Row],[IČO]],#REF!,#REF!)</f>
        <v>#REF!</v>
      </c>
    </row>
    <row r="4344" spans="1:14" hidden="1" x14ac:dyDescent="0.35">
      <c r="A4344" t="s">
        <v>95</v>
      </c>
      <c r="B4344" t="s">
        <v>111</v>
      </c>
      <c r="C4344" t="s">
        <v>13</v>
      </c>
      <c r="E4344" s="10">
        <f>IF(COUNTIF(cis_DPH!$B$2:$B$84,B4344)&gt;0,D4344*1.1,IF(COUNTIF(cis_DPH!$B$85:$B$171,B4344)&gt;0,D4344*1.2,"chyba"))</f>
        <v>0</v>
      </c>
      <c r="G4344" s="16" t="e">
        <f>_xlfn.XLOOKUP(Tabuľka9[[#This Row],[položka]],#REF!,#REF!)</f>
        <v>#REF!</v>
      </c>
      <c r="I4344" s="15">
        <f>Tabuľka9[[#This Row],[Aktuálna cena v RZ s DPH]]*Tabuľka9[[#This Row],[Priemerný odber za mesiac]]</f>
        <v>0</v>
      </c>
      <c r="K4344" s="17" t="e">
        <f>Tabuľka9[[#This Row],[Cena za MJ s DPH]]*Tabuľka9[[#This Row],[Predpokladaný odber počas 6 mesiacov]]</f>
        <v>#REF!</v>
      </c>
      <c r="L4344" s="1">
        <v>648515</v>
      </c>
      <c r="M4344" t="e">
        <f>_xlfn.XLOOKUP(Tabuľka9[[#This Row],[IČO]],#REF!,#REF!)</f>
        <v>#REF!</v>
      </c>
      <c r="N4344" t="e">
        <f>_xlfn.XLOOKUP(Tabuľka9[[#This Row],[IČO]],#REF!,#REF!)</f>
        <v>#REF!</v>
      </c>
    </row>
    <row r="4345" spans="1:14" hidden="1" x14ac:dyDescent="0.35">
      <c r="A4345" t="s">
        <v>95</v>
      </c>
      <c r="B4345" t="s">
        <v>112</v>
      </c>
      <c r="C4345" t="s">
        <v>48</v>
      </c>
      <c r="E4345" s="10">
        <f>IF(COUNTIF(cis_DPH!$B$2:$B$84,B4345)&gt;0,D4345*1.1,IF(COUNTIF(cis_DPH!$B$85:$B$171,B4345)&gt;0,D4345*1.2,"chyba"))</f>
        <v>0</v>
      </c>
      <c r="G4345" s="16" t="e">
        <f>_xlfn.XLOOKUP(Tabuľka9[[#This Row],[položka]],#REF!,#REF!)</f>
        <v>#REF!</v>
      </c>
      <c r="I4345" s="15">
        <f>Tabuľka9[[#This Row],[Aktuálna cena v RZ s DPH]]*Tabuľka9[[#This Row],[Priemerný odber za mesiac]]</f>
        <v>0</v>
      </c>
      <c r="K4345" s="17" t="e">
        <f>Tabuľka9[[#This Row],[Cena za MJ s DPH]]*Tabuľka9[[#This Row],[Predpokladaný odber počas 6 mesiacov]]</f>
        <v>#REF!</v>
      </c>
      <c r="L4345" s="1">
        <v>648515</v>
      </c>
      <c r="M4345" t="e">
        <f>_xlfn.XLOOKUP(Tabuľka9[[#This Row],[IČO]],#REF!,#REF!)</f>
        <v>#REF!</v>
      </c>
      <c r="N4345" t="e">
        <f>_xlfn.XLOOKUP(Tabuľka9[[#This Row],[IČO]],#REF!,#REF!)</f>
        <v>#REF!</v>
      </c>
    </row>
    <row r="4346" spans="1:14" hidden="1" x14ac:dyDescent="0.35">
      <c r="A4346" t="s">
        <v>95</v>
      </c>
      <c r="B4346" t="s">
        <v>113</v>
      </c>
      <c r="C4346" t="s">
        <v>13</v>
      </c>
      <c r="E4346" s="10">
        <f>IF(COUNTIF(cis_DPH!$B$2:$B$84,B4346)&gt;0,D4346*1.1,IF(COUNTIF(cis_DPH!$B$85:$B$171,B4346)&gt;0,D4346*1.2,"chyba"))</f>
        <v>0</v>
      </c>
      <c r="G4346" s="16" t="e">
        <f>_xlfn.XLOOKUP(Tabuľka9[[#This Row],[položka]],#REF!,#REF!)</f>
        <v>#REF!</v>
      </c>
      <c r="I4346" s="15">
        <f>Tabuľka9[[#This Row],[Aktuálna cena v RZ s DPH]]*Tabuľka9[[#This Row],[Priemerný odber za mesiac]]</f>
        <v>0</v>
      </c>
      <c r="K4346" s="17" t="e">
        <f>Tabuľka9[[#This Row],[Cena za MJ s DPH]]*Tabuľka9[[#This Row],[Predpokladaný odber počas 6 mesiacov]]</f>
        <v>#REF!</v>
      </c>
      <c r="L4346" s="1">
        <v>648515</v>
      </c>
      <c r="M4346" t="e">
        <f>_xlfn.XLOOKUP(Tabuľka9[[#This Row],[IČO]],#REF!,#REF!)</f>
        <v>#REF!</v>
      </c>
      <c r="N4346" t="e">
        <f>_xlfn.XLOOKUP(Tabuľka9[[#This Row],[IČO]],#REF!,#REF!)</f>
        <v>#REF!</v>
      </c>
    </row>
    <row r="4347" spans="1:14" hidden="1" x14ac:dyDescent="0.35">
      <c r="A4347" t="s">
        <v>95</v>
      </c>
      <c r="B4347" t="s">
        <v>114</v>
      </c>
      <c r="C4347" t="s">
        <v>13</v>
      </c>
      <c r="E4347" s="10">
        <f>IF(COUNTIF(cis_DPH!$B$2:$B$84,B4347)&gt;0,D4347*1.1,IF(COUNTIF(cis_DPH!$B$85:$B$171,B4347)&gt;0,D4347*1.2,"chyba"))</f>
        <v>0</v>
      </c>
      <c r="G4347" s="16" t="e">
        <f>_xlfn.XLOOKUP(Tabuľka9[[#This Row],[položka]],#REF!,#REF!)</f>
        <v>#REF!</v>
      </c>
      <c r="I4347" s="15">
        <f>Tabuľka9[[#This Row],[Aktuálna cena v RZ s DPH]]*Tabuľka9[[#This Row],[Priemerný odber za mesiac]]</f>
        <v>0</v>
      </c>
      <c r="K4347" s="17" t="e">
        <f>Tabuľka9[[#This Row],[Cena za MJ s DPH]]*Tabuľka9[[#This Row],[Predpokladaný odber počas 6 mesiacov]]</f>
        <v>#REF!</v>
      </c>
      <c r="L4347" s="1">
        <v>648515</v>
      </c>
      <c r="M4347" t="e">
        <f>_xlfn.XLOOKUP(Tabuľka9[[#This Row],[IČO]],#REF!,#REF!)</f>
        <v>#REF!</v>
      </c>
      <c r="N4347" t="e">
        <f>_xlfn.XLOOKUP(Tabuľka9[[#This Row],[IČO]],#REF!,#REF!)</f>
        <v>#REF!</v>
      </c>
    </row>
    <row r="4348" spans="1:14" hidden="1" x14ac:dyDescent="0.35">
      <c r="A4348" t="s">
        <v>95</v>
      </c>
      <c r="B4348" t="s">
        <v>115</v>
      </c>
      <c r="C4348" t="s">
        <v>13</v>
      </c>
      <c r="E4348" s="10">
        <f>IF(COUNTIF(cis_DPH!$B$2:$B$84,B4348)&gt;0,D4348*1.1,IF(COUNTIF(cis_DPH!$B$85:$B$171,B4348)&gt;0,D4348*1.2,"chyba"))</f>
        <v>0</v>
      </c>
      <c r="G4348" s="16" t="e">
        <f>_xlfn.XLOOKUP(Tabuľka9[[#This Row],[položka]],#REF!,#REF!)</f>
        <v>#REF!</v>
      </c>
      <c r="I4348" s="15">
        <f>Tabuľka9[[#This Row],[Aktuálna cena v RZ s DPH]]*Tabuľka9[[#This Row],[Priemerný odber za mesiac]]</f>
        <v>0</v>
      </c>
      <c r="K4348" s="17" t="e">
        <f>Tabuľka9[[#This Row],[Cena za MJ s DPH]]*Tabuľka9[[#This Row],[Predpokladaný odber počas 6 mesiacov]]</f>
        <v>#REF!</v>
      </c>
      <c r="L4348" s="1">
        <v>648515</v>
      </c>
      <c r="M4348" t="e">
        <f>_xlfn.XLOOKUP(Tabuľka9[[#This Row],[IČO]],#REF!,#REF!)</f>
        <v>#REF!</v>
      </c>
      <c r="N4348" t="e">
        <f>_xlfn.XLOOKUP(Tabuľka9[[#This Row],[IČO]],#REF!,#REF!)</f>
        <v>#REF!</v>
      </c>
    </row>
    <row r="4349" spans="1:14" hidden="1" x14ac:dyDescent="0.35">
      <c r="A4349" t="s">
        <v>95</v>
      </c>
      <c r="B4349" t="s">
        <v>116</v>
      </c>
      <c r="C4349" t="s">
        <v>13</v>
      </c>
      <c r="E4349" s="10">
        <f>IF(COUNTIF(cis_DPH!$B$2:$B$84,B4349)&gt;0,D4349*1.1,IF(COUNTIF(cis_DPH!$B$85:$B$171,B4349)&gt;0,D4349*1.2,"chyba"))</f>
        <v>0</v>
      </c>
      <c r="G4349" s="16" t="e">
        <f>_xlfn.XLOOKUP(Tabuľka9[[#This Row],[položka]],#REF!,#REF!)</f>
        <v>#REF!</v>
      </c>
      <c r="I4349" s="15">
        <f>Tabuľka9[[#This Row],[Aktuálna cena v RZ s DPH]]*Tabuľka9[[#This Row],[Priemerný odber za mesiac]]</f>
        <v>0</v>
      </c>
      <c r="K4349" s="17" t="e">
        <f>Tabuľka9[[#This Row],[Cena za MJ s DPH]]*Tabuľka9[[#This Row],[Predpokladaný odber počas 6 mesiacov]]</f>
        <v>#REF!</v>
      </c>
      <c r="L4349" s="1">
        <v>648515</v>
      </c>
      <c r="M4349" t="e">
        <f>_xlfn.XLOOKUP(Tabuľka9[[#This Row],[IČO]],#REF!,#REF!)</f>
        <v>#REF!</v>
      </c>
      <c r="N4349" t="e">
        <f>_xlfn.XLOOKUP(Tabuľka9[[#This Row],[IČO]],#REF!,#REF!)</f>
        <v>#REF!</v>
      </c>
    </row>
    <row r="4350" spans="1:14" hidden="1" x14ac:dyDescent="0.35">
      <c r="A4350" t="s">
        <v>84</v>
      </c>
      <c r="B4350" t="s">
        <v>117</v>
      </c>
      <c r="C4350" t="s">
        <v>13</v>
      </c>
      <c r="E4350" s="10">
        <f>IF(COUNTIF(cis_DPH!$B$2:$B$84,B4350)&gt;0,D4350*1.1,IF(COUNTIF(cis_DPH!$B$85:$B$171,B4350)&gt;0,D4350*1.2,"chyba"))</f>
        <v>0</v>
      </c>
      <c r="G4350" s="16" t="e">
        <f>_xlfn.XLOOKUP(Tabuľka9[[#This Row],[položka]],#REF!,#REF!)</f>
        <v>#REF!</v>
      </c>
      <c r="I4350" s="15">
        <f>Tabuľka9[[#This Row],[Aktuálna cena v RZ s DPH]]*Tabuľka9[[#This Row],[Priemerný odber za mesiac]]</f>
        <v>0</v>
      </c>
      <c r="K4350" s="17" t="e">
        <f>Tabuľka9[[#This Row],[Cena za MJ s DPH]]*Tabuľka9[[#This Row],[Predpokladaný odber počas 6 mesiacov]]</f>
        <v>#REF!</v>
      </c>
      <c r="L4350" s="1">
        <v>648515</v>
      </c>
      <c r="M4350" t="e">
        <f>_xlfn.XLOOKUP(Tabuľka9[[#This Row],[IČO]],#REF!,#REF!)</f>
        <v>#REF!</v>
      </c>
      <c r="N4350" t="e">
        <f>_xlfn.XLOOKUP(Tabuľka9[[#This Row],[IČO]],#REF!,#REF!)</f>
        <v>#REF!</v>
      </c>
    </row>
    <row r="4351" spans="1:14" hidden="1" x14ac:dyDescent="0.35">
      <c r="A4351" t="s">
        <v>84</v>
      </c>
      <c r="B4351" t="s">
        <v>118</v>
      </c>
      <c r="C4351" t="s">
        <v>13</v>
      </c>
      <c r="E4351" s="10">
        <f>IF(COUNTIF(cis_DPH!$B$2:$B$84,B4351)&gt;0,D4351*1.1,IF(COUNTIF(cis_DPH!$B$85:$B$171,B4351)&gt;0,D4351*1.2,"chyba"))</f>
        <v>0</v>
      </c>
      <c r="G4351" s="16" t="e">
        <f>_xlfn.XLOOKUP(Tabuľka9[[#This Row],[položka]],#REF!,#REF!)</f>
        <v>#REF!</v>
      </c>
      <c r="I4351" s="15">
        <f>Tabuľka9[[#This Row],[Aktuálna cena v RZ s DPH]]*Tabuľka9[[#This Row],[Priemerný odber za mesiac]]</f>
        <v>0</v>
      </c>
      <c r="K4351" s="17" t="e">
        <f>Tabuľka9[[#This Row],[Cena za MJ s DPH]]*Tabuľka9[[#This Row],[Predpokladaný odber počas 6 mesiacov]]</f>
        <v>#REF!</v>
      </c>
      <c r="L4351" s="1">
        <v>648515</v>
      </c>
      <c r="M4351" t="e">
        <f>_xlfn.XLOOKUP(Tabuľka9[[#This Row],[IČO]],#REF!,#REF!)</f>
        <v>#REF!</v>
      </c>
      <c r="N4351" t="e">
        <f>_xlfn.XLOOKUP(Tabuľka9[[#This Row],[IČO]],#REF!,#REF!)</f>
        <v>#REF!</v>
      </c>
    </row>
    <row r="4352" spans="1:14" hidden="1" x14ac:dyDescent="0.35">
      <c r="A4352" t="s">
        <v>84</v>
      </c>
      <c r="B4352" t="s">
        <v>119</v>
      </c>
      <c r="C4352" t="s">
        <v>13</v>
      </c>
      <c r="E4352" s="10">
        <f>IF(COUNTIF(cis_DPH!$B$2:$B$84,B4352)&gt;0,D4352*1.1,IF(COUNTIF(cis_DPH!$B$85:$B$171,B4352)&gt;0,D4352*1.2,"chyba"))</f>
        <v>0</v>
      </c>
      <c r="G4352" s="16" t="e">
        <f>_xlfn.XLOOKUP(Tabuľka9[[#This Row],[položka]],#REF!,#REF!)</f>
        <v>#REF!</v>
      </c>
      <c r="I4352" s="15">
        <f>Tabuľka9[[#This Row],[Aktuálna cena v RZ s DPH]]*Tabuľka9[[#This Row],[Priemerný odber za mesiac]]</f>
        <v>0</v>
      </c>
      <c r="K4352" s="17" t="e">
        <f>Tabuľka9[[#This Row],[Cena za MJ s DPH]]*Tabuľka9[[#This Row],[Predpokladaný odber počas 6 mesiacov]]</f>
        <v>#REF!</v>
      </c>
      <c r="L4352" s="1">
        <v>648515</v>
      </c>
      <c r="M4352" t="e">
        <f>_xlfn.XLOOKUP(Tabuľka9[[#This Row],[IČO]],#REF!,#REF!)</f>
        <v>#REF!</v>
      </c>
      <c r="N4352" t="e">
        <f>_xlfn.XLOOKUP(Tabuľka9[[#This Row],[IČO]],#REF!,#REF!)</f>
        <v>#REF!</v>
      </c>
    </row>
    <row r="4353" spans="1:14" hidden="1" x14ac:dyDescent="0.35">
      <c r="A4353" t="s">
        <v>84</v>
      </c>
      <c r="B4353" t="s">
        <v>120</v>
      </c>
      <c r="C4353" t="s">
        <v>13</v>
      </c>
      <c r="E4353" s="10">
        <f>IF(COUNTIF(cis_DPH!$B$2:$B$84,B4353)&gt;0,D4353*1.1,IF(COUNTIF(cis_DPH!$B$85:$B$171,B4353)&gt;0,D4353*1.2,"chyba"))</f>
        <v>0</v>
      </c>
      <c r="G4353" s="16" t="e">
        <f>_xlfn.XLOOKUP(Tabuľka9[[#This Row],[položka]],#REF!,#REF!)</f>
        <v>#REF!</v>
      </c>
      <c r="I4353" s="15">
        <f>Tabuľka9[[#This Row],[Aktuálna cena v RZ s DPH]]*Tabuľka9[[#This Row],[Priemerný odber za mesiac]]</f>
        <v>0</v>
      </c>
      <c r="K4353" s="17" t="e">
        <f>Tabuľka9[[#This Row],[Cena za MJ s DPH]]*Tabuľka9[[#This Row],[Predpokladaný odber počas 6 mesiacov]]</f>
        <v>#REF!</v>
      </c>
      <c r="L4353" s="1">
        <v>648515</v>
      </c>
      <c r="M4353" t="e">
        <f>_xlfn.XLOOKUP(Tabuľka9[[#This Row],[IČO]],#REF!,#REF!)</f>
        <v>#REF!</v>
      </c>
      <c r="N4353" t="e">
        <f>_xlfn.XLOOKUP(Tabuľka9[[#This Row],[IČO]],#REF!,#REF!)</f>
        <v>#REF!</v>
      </c>
    </row>
    <row r="4354" spans="1:14" hidden="1" x14ac:dyDescent="0.35">
      <c r="A4354" t="s">
        <v>84</v>
      </c>
      <c r="B4354" t="s">
        <v>121</v>
      </c>
      <c r="C4354" t="s">
        <v>13</v>
      </c>
      <c r="E4354" s="10">
        <f>IF(COUNTIF(cis_DPH!$B$2:$B$84,B4354)&gt;0,D4354*1.1,IF(COUNTIF(cis_DPH!$B$85:$B$171,B4354)&gt;0,D4354*1.2,"chyba"))</f>
        <v>0</v>
      </c>
      <c r="G4354" s="16" t="e">
        <f>_xlfn.XLOOKUP(Tabuľka9[[#This Row],[položka]],#REF!,#REF!)</f>
        <v>#REF!</v>
      </c>
      <c r="I4354" s="15">
        <f>Tabuľka9[[#This Row],[Aktuálna cena v RZ s DPH]]*Tabuľka9[[#This Row],[Priemerný odber za mesiac]]</f>
        <v>0</v>
      </c>
      <c r="K4354" s="17" t="e">
        <f>Tabuľka9[[#This Row],[Cena za MJ s DPH]]*Tabuľka9[[#This Row],[Predpokladaný odber počas 6 mesiacov]]</f>
        <v>#REF!</v>
      </c>
      <c r="L4354" s="1">
        <v>648515</v>
      </c>
      <c r="M4354" t="e">
        <f>_xlfn.XLOOKUP(Tabuľka9[[#This Row],[IČO]],#REF!,#REF!)</f>
        <v>#REF!</v>
      </c>
      <c r="N4354" t="e">
        <f>_xlfn.XLOOKUP(Tabuľka9[[#This Row],[IČO]],#REF!,#REF!)</f>
        <v>#REF!</v>
      </c>
    </row>
    <row r="4355" spans="1:14" hidden="1" x14ac:dyDescent="0.35">
      <c r="A4355" t="s">
        <v>84</v>
      </c>
      <c r="B4355" t="s">
        <v>122</v>
      </c>
      <c r="C4355" t="s">
        <v>13</v>
      </c>
      <c r="E4355" s="10">
        <f>IF(COUNTIF(cis_DPH!$B$2:$B$84,B4355)&gt;0,D4355*1.1,IF(COUNTIF(cis_DPH!$B$85:$B$171,B4355)&gt;0,D4355*1.2,"chyba"))</f>
        <v>0</v>
      </c>
      <c r="G4355" s="16" t="e">
        <f>_xlfn.XLOOKUP(Tabuľka9[[#This Row],[položka]],#REF!,#REF!)</f>
        <v>#REF!</v>
      </c>
      <c r="I4355" s="15">
        <f>Tabuľka9[[#This Row],[Aktuálna cena v RZ s DPH]]*Tabuľka9[[#This Row],[Priemerný odber za mesiac]]</f>
        <v>0</v>
      </c>
      <c r="K4355" s="17" t="e">
        <f>Tabuľka9[[#This Row],[Cena za MJ s DPH]]*Tabuľka9[[#This Row],[Predpokladaný odber počas 6 mesiacov]]</f>
        <v>#REF!</v>
      </c>
      <c r="L4355" s="1">
        <v>648515</v>
      </c>
      <c r="M4355" t="e">
        <f>_xlfn.XLOOKUP(Tabuľka9[[#This Row],[IČO]],#REF!,#REF!)</f>
        <v>#REF!</v>
      </c>
      <c r="N4355" t="e">
        <f>_xlfn.XLOOKUP(Tabuľka9[[#This Row],[IČO]],#REF!,#REF!)</f>
        <v>#REF!</v>
      </c>
    </row>
    <row r="4356" spans="1:14" hidden="1" x14ac:dyDescent="0.35">
      <c r="A4356" t="s">
        <v>84</v>
      </c>
      <c r="B4356" t="s">
        <v>123</v>
      </c>
      <c r="C4356" t="s">
        <v>13</v>
      </c>
      <c r="E4356" s="10">
        <f>IF(COUNTIF(cis_DPH!$B$2:$B$84,B4356)&gt;0,D4356*1.1,IF(COUNTIF(cis_DPH!$B$85:$B$171,B4356)&gt;0,D4356*1.2,"chyba"))</f>
        <v>0</v>
      </c>
      <c r="G4356" s="16" t="e">
        <f>_xlfn.XLOOKUP(Tabuľka9[[#This Row],[položka]],#REF!,#REF!)</f>
        <v>#REF!</v>
      </c>
      <c r="I4356" s="15">
        <f>Tabuľka9[[#This Row],[Aktuálna cena v RZ s DPH]]*Tabuľka9[[#This Row],[Priemerný odber za mesiac]]</f>
        <v>0</v>
      </c>
      <c r="K4356" s="17" t="e">
        <f>Tabuľka9[[#This Row],[Cena za MJ s DPH]]*Tabuľka9[[#This Row],[Predpokladaný odber počas 6 mesiacov]]</f>
        <v>#REF!</v>
      </c>
      <c r="L4356" s="1">
        <v>648515</v>
      </c>
      <c r="M4356" t="e">
        <f>_xlfn.XLOOKUP(Tabuľka9[[#This Row],[IČO]],#REF!,#REF!)</f>
        <v>#REF!</v>
      </c>
      <c r="N4356" t="e">
        <f>_xlfn.XLOOKUP(Tabuľka9[[#This Row],[IČO]],#REF!,#REF!)</f>
        <v>#REF!</v>
      </c>
    </row>
    <row r="4357" spans="1:14" hidden="1" x14ac:dyDescent="0.35">
      <c r="A4357" t="s">
        <v>84</v>
      </c>
      <c r="B4357" t="s">
        <v>124</v>
      </c>
      <c r="C4357" t="s">
        <v>13</v>
      </c>
      <c r="E4357" s="10">
        <f>IF(COUNTIF(cis_DPH!$B$2:$B$84,B4357)&gt;0,D4357*1.1,IF(COUNTIF(cis_DPH!$B$85:$B$171,B4357)&gt;0,D4357*1.2,"chyba"))</f>
        <v>0</v>
      </c>
      <c r="G4357" s="16" t="e">
        <f>_xlfn.XLOOKUP(Tabuľka9[[#This Row],[položka]],#REF!,#REF!)</f>
        <v>#REF!</v>
      </c>
      <c r="I4357" s="15">
        <f>Tabuľka9[[#This Row],[Aktuálna cena v RZ s DPH]]*Tabuľka9[[#This Row],[Priemerný odber za mesiac]]</f>
        <v>0</v>
      </c>
      <c r="K4357" s="17" t="e">
        <f>Tabuľka9[[#This Row],[Cena za MJ s DPH]]*Tabuľka9[[#This Row],[Predpokladaný odber počas 6 mesiacov]]</f>
        <v>#REF!</v>
      </c>
      <c r="L4357" s="1">
        <v>648515</v>
      </c>
      <c r="M4357" t="e">
        <f>_xlfn.XLOOKUP(Tabuľka9[[#This Row],[IČO]],#REF!,#REF!)</f>
        <v>#REF!</v>
      </c>
      <c r="N4357" t="e">
        <f>_xlfn.XLOOKUP(Tabuľka9[[#This Row],[IČO]],#REF!,#REF!)</f>
        <v>#REF!</v>
      </c>
    </row>
    <row r="4358" spans="1:14" hidden="1" x14ac:dyDescent="0.35">
      <c r="A4358" t="s">
        <v>125</v>
      </c>
      <c r="B4358" t="s">
        <v>126</v>
      </c>
      <c r="C4358" t="s">
        <v>13</v>
      </c>
      <c r="E4358" s="10">
        <f>IF(COUNTIF(cis_DPH!$B$2:$B$84,B4358)&gt;0,D4358*1.1,IF(COUNTIF(cis_DPH!$B$85:$B$171,B4358)&gt;0,D4358*1.2,"chyba"))</f>
        <v>0</v>
      </c>
      <c r="G4358" s="16" t="e">
        <f>_xlfn.XLOOKUP(Tabuľka9[[#This Row],[položka]],#REF!,#REF!)</f>
        <v>#REF!</v>
      </c>
      <c r="I4358" s="15">
        <f>Tabuľka9[[#This Row],[Aktuálna cena v RZ s DPH]]*Tabuľka9[[#This Row],[Priemerný odber za mesiac]]</f>
        <v>0</v>
      </c>
      <c r="K4358" s="17" t="e">
        <f>Tabuľka9[[#This Row],[Cena za MJ s DPH]]*Tabuľka9[[#This Row],[Predpokladaný odber počas 6 mesiacov]]</f>
        <v>#REF!</v>
      </c>
      <c r="L4358" s="1">
        <v>648515</v>
      </c>
      <c r="M4358" t="e">
        <f>_xlfn.XLOOKUP(Tabuľka9[[#This Row],[IČO]],#REF!,#REF!)</f>
        <v>#REF!</v>
      </c>
      <c r="N4358" t="e">
        <f>_xlfn.XLOOKUP(Tabuľka9[[#This Row],[IČO]],#REF!,#REF!)</f>
        <v>#REF!</v>
      </c>
    </row>
    <row r="4359" spans="1:14" hidden="1" x14ac:dyDescent="0.35">
      <c r="A4359" t="s">
        <v>125</v>
      </c>
      <c r="B4359" t="s">
        <v>127</v>
      </c>
      <c r="C4359" t="s">
        <v>13</v>
      </c>
      <c r="E4359" s="10">
        <f>IF(COUNTIF(cis_DPH!$B$2:$B$84,B4359)&gt;0,D4359*1.1,IF(COUNTIF(cis_DPH!$B$85:$B$171,B4359)&gt;0,D4359*1.2,"chyba"))</f>
        <v>0</v>
      </c>
      <c r="G4359" s="16" t="e">
        <f>_xlfn.XLOOKUP(Tabuľka9[[#This Row],[položka]],#REF!,#REF!)</f>
        <v>#REF!</v>
      </c>
      <c r="I4359" s="15">
        <f>Tabuľka9[[#This Row],[Aktuálna cena v RZ s DPH]]*Tabuľka9[[#This Row],[Priemerný odber za mesiac]]</f>
        <v>0</v>
      </c>
      <c r="K4359" s="17" t="e">
        <f>Tabuľka9[[#This Row],[Cena za MJ s DPH]]*Tabuľka9[[#This Row],[Predpokladaný odber počas 6 mesiacov]]</f>
        <v>#REF!</v>
      </c>
      <c r="L4359" s="1">
        <v>648515</v>
      </c>
      <c r="M4359" t="e">
        <f>_xlfn.XLOOKUP(Tabuľka9[[#This Row],[IČO]],#REF!,#REF!)</f>
        <v>#REF!</v>
      </c>
      <c r="N4359" t="e">
        <f>_xlfn.XLOOKUP(Tabuľka9[[#This Row],[IČO]],#REF!,#REF!)</f>
        <v>#REF!</v>
      </c>
    </row>
    <row r="4360" spans="1:14" hidden="1" x14ac:dyDescent="0.35">
      <c r="A4360" t="s">
        <v>125</v>
      </c>
      <c r="B4360" t="s">
        <v>128</v>
      </c>
      <c r="C4360" t="s">
        <v>13</v>
      </c>
      <c r="E4360" s="10">
        <f>IF(COUNTIF(cis_DPH!$B$2:$B$84,B4360)&gt;0,D4360*1.1,IF(COUNTIF(cis_DPH!$B$85:$B$171,B4360)&gt;0,D4360*1.2,"chyba"))</f>
        <v>0</v>
      </c>
      <c r="G4360" s="16" t="e">
        <f>_xlfn.XLOOKUP(Tabuľka9[[#This Row],[položka]],#REF!,#REF!)</f>
        <v>#REF!</v>
      </c>
      <c r="I4360" s="15">
        <f>Tabuľka9[[#This Row],[Aktuálna cena v RZ s DPH]]*Tabuľka9[[#This Row],[Priemerný odber za mesiac]]</f>
        <v>0</v>
      </c>
      <c r="K4360" s="17" t="e">
        <f>Tabuľka9[[#This Row],[Cena za MJ s DPH]]*Tabuľka9[[#This Row],[Predpokladaný odber počas 6 mesiacov]]</f>
        <v>#REF!</v>
      </c>
      <c r="L4360" s="1">
        <v>648515</v>
      </c>
      <c r="M4360" t="e">
        <f>_xlfn.XLOOKUP(Tabuľka9[[#This Row],[IČO]],#REF!,#REF!)</f>
        <v>#REF!</v>
      </c>
      <c r="N4360" t="e">
        <f>_xlfn.XLOOKUP(Tabuľka9[[#This Row],[IČO]],#REF!,#REF!)</f>
        <v>#REF!</v>
      </c>
    </row>
    <row r="4361" spans="1:14" hidden="1" x14ac:dyDescent="0.35">
      <c r="A4361" t="s">
        <v>125</v>
      </c>
      <c r="B4361" t="s">
        <v>129</v>
      </c>
      <c r="C4361" t="s">
        <v>13</v>
      </c>
      <c r="E4361" s="10">
        <f>IF(COUNTIF(cis_DPH!$B$2:$B$84,B4361)&gt;0,D4361*1.1,IF(COUNTIF(cis_DPH!$B$85:$B$171,B4361)&gt;0,D4361*1.2,"chyba"))</f>
        <v>0</v>
      </c>
      <c r="G4361" s="16" t="e">
        <f>_xlfn.XLOOKUP(Tabuľka9[[#This Row],[položka]],#REF!,#REF!)</f>
        <v>#REF!</v>
      </c>
      <c r="I4361" s="15">
        <f>Tabuľka9[[#This Row],[Aktuálna cena v RZ s DPH]]*Tabuľka9[[#This Row],[Priemerný odber za mesiac]]</f>
        <v>0</v>
      </c>
      <c r="K4361" s="17" t="e">
        <f>Tabuľka9[[#This Row],[Cena za MJ s DPH]]*Tabuľka9[[#This Row],[Predpokladaný odber počas 6 mesiacov]]</f>
        <v>#REF!</v>
      </c>
      <c r="L4361" s="1">
        <v>648515</v>
      </c>
      <c r="M4361" t="e">
        <f>_xlfn.XLOOKUP(Tabuľka9[[#This Row],[IČO]],#REF!,#REF!)</f>
        <v>#REF!</v>
      </c>
      <c r="N4361" t="e">
        <f>_xlfn.XLOOKUP(Tabuľka9[[#This Row],[IČO]],#REF!,#REF!)</f>
        <v>#REF!</v>
      </c>
    </row>
    <row r="4362" spans="1:14" hidden="1" x14ac:dyDescent="0.35">
      <c r="A4362" t="s">
        <v>125</v>
      </c>
      <c r="B4362" t="s">
        <v>130</v>
      </c>
      <c r="C4362" t="s">
        <v>13</v>
      </c>
      <c r="E4362" s="10">
        <f>IF(COUNTIF(cis_DPH!$B$2:$B$84,B4362)&gt;0,D4362*1.1,IF(COUNTIF(cis_DPH!$B$85:$B$171,B4362)&gt;0,D4362*1.2,"chyba"))</f>
        <v>0</v>
      </c>
      <c r="G4362" s="16" t="e">
        <f>_xlfn.XLOOKUP(Tabuľka9[[#This Row],[položka]],#REF!,#REF!)</f>
        <v>#REF!</v>
      </c>
      <c r="I4362" s="15">
        <f>Tabuľka9[[#This Row],[Aktuálna cena v RZ s DPH]]*Tabuľka9[[#This Row],[Priemerný odber za mesiac]]</f>
        <v>0</v>
      </c>
      <c r="K4362" s="17" t="e">
        <f>Tabuľka9[[#This Row],[Cena za MJ s DPH]]*Tabuľka9[[#This Row],[Predpokladaný odber počas 6 mesiacov]]</f>
        <v>#REF!</v>
      </c>
      <c r="L4362" s="1">
        <v>648515</v>
      </c>
      <c r="M4362" t="e">
        <f>_xlfn.XLOOKUP(Tabuľka9[[#This Row],[IČO]],#REF!,#REF!)</f>
        <v>#REF!</v>
      </c>
      <c r="N4362" t="e">
        <f>_xlfn.XLOOKUP(Tabuľka9[[#This Row],[IČO]],#REF!,#REF!)</f>
        <v>#REF!</v>
      </c>
    </row>
    <row r="4363" spans="1:14" hidden="1" x14ac:dyDescent="0.35">
      <c r="A4363" t="s">
        <v>125</v>
      </c>
      <c r="B4363" t="s">
        <v>131</v>
      </c>
      <c r="C4363" t="s">
        <v>13</v>
      </c>
      <c r="E4363" s="10">
        <f>IF(COUNTIF(cis_DPH!$B$2:$B$84,B4363)&gt;0,D4363*1.1,IF(COUNTIF(cis_DPH!$B$85:$B$171,B4363)&gt;0,D4363*1.2,"chyba"))</f>
        <v>0</v>
      </c>
      <c r="G4363" s="16" t="e">
        <f>_xlfn.XLOOKUP(Tabuľka9[[#This Row],[položka]],#REF!,#REF!)</f>
        <v>#REF!</v>
      </c>
      <c r="I4363" s="15">
        <f>Tabuľka9[[#This Row],[Aktuálna cena v RZ s DPH]]*Tabuľka9[[#This Row],[Priemerný odber za mesiac]]</f>
        <v>0</v>
      </c>
      <c r="K4363" s="17" t="e">
        <f>Tabuľka9[[#This Row],[Cena za MJ s DPH]]*Tabuľka9[[#This Row],[Predpokladaný odber počas 6 mesiacov]]</f>
        <v>#REF!</v>
      </c>
      <c r="L4363" s="1">
        <v>648515</v>
      </c>
      <c r="M4363" t="e">
        <f>_xlfn.XLOOKUP(Tabuľka9[[#This Row],[IČO]],#REF!,#REF!)</f>
        <v>#REF!</v>
      </c>
      <c r="N4363" t="e">
        <f>_xlfn.XLOOKUP(Tabuľka9[[#This Row],[IČO]],#REF!,#REF!)</f>
        <v>#REF!</v>
      </c>
    </row>
    <row r="4364" spans="1:14" hidden="1" x14ac:dyDescent="0.35">
      <c r="A4364" t="s">
        <v>125</v>
      </c>
      <c r="B4364" t="s">
        <v>132</v>
      </c>
      <c r="C4364" t="s">
        <v>13</v>
      </c>
      <c r="E4364" s="10">
        <f>IF(COUNTIF(cis_DPH!$B$2:$B$84,B4364)&gt;0,D4364*1.1,IF(COUNTIF(cis_DPH!$B$85:$B$171,B4364)&gt;0,D4364*1.2,"chyba"))</f>
        <v>0</v>
      </c>
      <c r="G4364" s="16" t="e">
        <f>_xlfn.XLOOKUP(Tabuľka9[[#This Row],[položka]],#REF!,#REF!)</f>
        <v>#REF!</v>
      </c>
      <c r="I4364" s="15">
        <f>Tabuľka9[[#This Row],[Aktuálna cena v RZ s DPH]]*Tabuľka9[[#This Row],[Priemerný odber za mesiac]]</f>
        <v>0</v>
      </c>
      <c r="K4364" s="17" t="e">
        <f>Tabuľka9[[#This Row],[Cena za MJ s DPH]]*Tabuľka9[[#This Row],[Predpokladaný odber počas 6 mesiacov]]</f>
        <v>#REF!</v>
      </c>
      <c r="L4364" s="1">
        <v>648515</v>
      </c>
      <c r="M4364" t="e">
        <f>_xlfn.XLOOKUP(Tabuľka9[[#This Row],[IČO]],#REF!,#REF!)</f>
        <v>#REF!</v>
      </c>
      <c r="N4364" t="e">
        <f>_xlfn.XLOOKUP(Tabuľka9[[#This Row],[IČO]],#REF!,#REF!)</f>
        <v>#REF!</v>
      </c>
    </row>
    <row r="4365" spans="1:14" hidden="1" x14ac:dyDescent="0.35">
      <c r="A4365" t="s">
        <v>125</v>
      </c>
      <c r="B4365" t="s">
        <v>133</v>
      </c>
      <c r="C4365" t="s">
        <v>13</v>
      </c>
      <c r="E4365" s="10">
        <f>IF(COUNTIF(cis_DPH!$B$2:$B$84,B4365)&gt;0,D4365*1.1,IF(COUNTIF(cis_DPH!$B$85:$B$171,B4365)&gt;0,D4365*1.2,"chyba"))</f>
        <v>0</v>
      </c>
      <c r="G4365" s="16" t="e">
        <f>_xlfn.XLOOKUP(Tabuľka9[[#This Row],[položka]],#REF!,#REF!)</f>
        <v>#REF!</v>
      </c>
      <c r="I4365" s="15">
        <f>Tabuľka9[[#This Row],[Aktuálna cena v RZ s DPH]]*Tabuľka9[[#This Row],[Priemerný odber za mesiac]]</f>
        <v>0</v>
      </c>
      <c r="K4365" s="17" t="e">
        <f>Tabuľka9[[#This Row],[Cena za MJ s DPH]]*Tabuľka9[[#This Row],[Predpokladaný odber počas 6 mesiacov]]</f>
        <v>#REF!</v>
      </c>
      <c r="L4365" s="1">
        <v>648515</v>
      </c>
      <c r="M4365" t="e">
        <f>_xlfn.XLOOKUP(Tabuľka9[[#This Row],[IČO]],#REF!,#REF!)</f>
        <v>#REF!</v>
      </c>
      <c r="N4365" t="e">
        <f>_xlfn.XLOOKUP(Tabuľka9[[#This Row],[IČO]],#REF!,#REF!)</f>
        <v>#REF!</v>
      </c>
    </row>
    <row r="4366" spans="1:14" hidden="1" x14ac:dyDescent="0.35">
      <c r="A4366" t="s">
        <v>125</v>
      </c>
      <c r="B4366" t="s">
        <v>134</v>
      </c>
      <c r="C4366" t="s">
        <v>13</v>
      </c>
      <c r="E4366" s="10">
        <f>IF(COUNTIF(cis_DPH!$B$2:$B$84,B4366)&gt;0,D4366*1.1,IF(COUNTIF(cis_DPH!$B$85:$B$171,B4366)&gt;0,D4366*1.2,"chyba"))</f>
        <v>0</v>
      </c>
      <c r="G4366" s="16" t="e">
        <f>_xlfn.XLOOKUP(Tabuľka9[[#This Row],[položka]],#REF!,#REF!)</f>
        <v>#REF!</v>
      </c>
      <c r="I4366" s="15">
        <f>Tabuľka9[[#This Row],[Aktuálna cena v RZ s DPH]]*Tabuľka9[[#This Row],[Priemerný odber za mesiac]]</f>
        <v>0</v>
      </c>
      <c r="K4366" s="17" t="e">
        <f>Tabuľka9[[#This Row],[Cena za MJ s DPH]]*Tabuľka9[[#This Row],[Predpokladaný odber počas 6 mesiacov]]</f>
        <v>#REF!</v>
      </c>
      <c r="L4366" s="1">
        <v>648515</v>
      </c>
      <c r="M4366" t="e">
        <f>_xlfn.XLOOKUP(Tabuľka9[[#This Row],[IČO]],#REF!,#REF!)</f>
        <v>#REF!</v>
      </c>
      <c r="N4366" t="e">
        <f>_xlfn.XLOOKUP(Tabuľka9[[#This Row],[IČO]],#REF!,#REF!)</f>
        <v>#REF!</v>
      </c>
    </row>
    <row r="4367" spans="1:14" hidden="1" x14ac:dyDescent="0.35">
      <c r="A4367" t="s">
        <v>125</v>
      </c>
      <c r="B4367" t="s">
        <v>135</v>
      </c>
      <c r="C4367" t="s">
        <v>13</v>
      </c>
      <c r="E4367" s="10">
        <f>IF(COUNTIF(cis_DPH!$B$2:$B$84,B4367)&gt;0,D4367*1.1,IF(COUNTIF(cis_DPH!$B$85:$B$171,B4367)&gt;0,D4367*1.2,"chyba"))</f>
        <v>0</v>
      </c>
      <c r="G4367" s="16" t="e">
        <f>_xlfn.XLOOKUP(Tabuľka9[[#This Row],[položka]],#REF!,#REF!)</f>
        <v>#REF!</v>
      </c>
      <c r="I4367" s="15">
        <f>Tabuľka9[[#This Row],[Aktuálna cena v RZ s DPH]]*Tabuľka9[[#This Row],[Priemerný odber za mesiac]]</f>
        <v>0</v>
      </c>
      <c r="K4367" s="17" t="e">
        <f>Tabuľka9[[#This Row],[Cena za MJ s DPH]]*Tabuľka9[[#This Row],[Predpokladaný odber počas 6 mesiacov]]</f>
        <v>#REF!</v>
      </c>
      <c r="L4367" s="1">
        <v>648515</v>
      </c>
      <c r="M4367" t="e">
        <f>_xlfn.XLOOKUP(Tabuľka9[[#This Row],[IČO]],#REF!,#REF!)</f>
        <v>#REF!</v>
      </c>
      <c r="N4367" t="e">
        <f>_xlfn.XLOOKUP(Tabuľka9[[#This Row],[IČO]],#REF!,#REF!)</f>
        <v>#REF!</v>
      </c>
    </row>
    <row r="4368" spans="1:14" hidden="1" x14ac:dyDescent="0.35">
      <c r="A4368" t="s">
        <v>125</v>
      </c>
      <c r="B4368" t="s">
        <v>136</v>
      </c>
      <c r="C4368" t="s">
        <v>13</v>
      </c>
      <c r="E4368" s="10">
        <f>IF(COUNTIF(cis_DPH!$B$2:$B$84,B4368)&gt;0,D4368*1.1,IF(COUNTIF(cis_DPH!$B$85:$B$171,B4368)&gt;0,D4368*1.2,"chyba"))</f>
        <v>0</v>
      </c>
      <c r="G4368" s="16" t="e">
        <f>_xlfn.XLOOKUP(Tabuľka9[[#This Row],[položka]],#REF!,#REF!)</f>
        <v>#REF!</v>
      </c>
      <c r="I4368" s="15">
        <f>Tabuľka9[[#This Row],[Aktuálna cena v RZ s DPH]]*Tabuľka9[[#This Row],[Priemerný odber za mesiac]]</f>
        <v>0</v>
      </c>
      <c r="K4368" s="17" t="e">
        <f>Tabuľka9[[#This Row],[Cena za MJ s DPH]]*Tabuľka9[[#This Row],[Predpokladaný odber počas 6 mesiacov]]</f>
        <v>#REF!</v>
      </c>
      <c r="L4368" s="1">
        <v>648515</v>
      </c>
      <c r="M4368" t="e">
        <f>_xlfn.XLOOKUP(Tabuľka9[[#This Row],[IČO]],#REF!,#REF!)</f>
        <v>#REF!</v>
      </c>
      <c r="N4368" t="e">
        <f>_xlfn.XLOOKUP(Tabuľka9[[#This Row],[IČO]],#REF!,#REF!)</f>
        <v>#REF!</v>
      </c>
    </row>
    <row r="4369" spans="1:14" hidden="1" x14ac:dyDescent="0.35">
      <c r="A4369" t="s">
        <v>125</v>
      </c>
      <c r="B4369" t="s">
        <v>137</v>
      </c>
      <c r="C4369" t="s">
        <v>13</v>
      </c>
      <c r="E4369" s="10">
        <f>IF(COUNTIF(cis_DPH!$B$2:$B$84,B4369)&gt;0,D4369*1.1,IF(COUNTIF(cis_DPH!$B$85:$B$171,B4369)&gt;0,D4369*1.2,"chyba"))</f>
        <v>0</v>
      </c>
      <c r="G4369" s="16" t="e">
        <f>_xlfn.XLOOKUP(Tabuľka9[[#This Row],[položka]],#REF!,#REF!)</f>
        <v>#REF!</v>
      </c>
      <c r="I4369" s="15">
        <f>Tabuľka9[[#This Row],[Aktuálna cena v RZ s DPH]]*Tabuľka9[[#This Row],[Priemerný odber za mesiac]]</f>
        <v>0</v>
      </c>
      <c r="K4369" s="17" t="e">
        <f>Tabuľka9[[#This Row],[Cena za MJ s DPH]]*Tabuľka9[[#This Row],[Predpokladaný odber počas 6 mesiacov]]</f>
        <v>#REF!</v>
      </c>
      <c r="L4369" s="1">
        <v>648515</v>
      </c>
      <c r="M4369" t="e">
        <f>_xlfn.XLOOKUP(Tabuľka9[[#This Row],[IČO]],#REF!,#REF!)</f>
        <v>#REF!</v>
      </c>
      <c r="N4369" t="e">
        <f>_xlfn.XLOOKUP(Tabuľka9[[#This Row],[IČO]],#REF!,#REF!)</f>
        <v>#REF!</v>
      </c>
    </row>
    <row r="4370" spans="1:14" hidden="1" x14ac:dyDescent="0.35">
      <c r="A4370" t="s">
        <v>125</v>
      </c>
      <c r="B4370" t="s">
        <v>138</v>
      </c>
      <c r="C4370" t="s">
        <v>13</v>
      </c>
      <c r="E4370" s="10">
        <f>IF(COUNTIF(cis_DPH!$B$2:$B$84,B4370)&gt;0,D4370*1.1,IF(COUNTIF(cis_DPH!$B$85:$B$171,B4370)&gt;0,D4370*1.2,"chyba"))</f>
        <v>0</v>
      </c>
      <c r="G4370" s="16" t="e">
        <f>_xlfn.XLOOKUP(Tabuľka9[[#This Row],[položka]],#REF!,#REF!)</f>
        <v>#REF!</v>
      </c>
      <c r="I4370" s="15">
        <f>Tabuľka9[[#This Row],[Aktuálna cena v RZ s DPH]]*Tabuľka9[[#This Row],[Priemerný odber za mesiac]]</f>
        <v>0</v>
      </c>
      <c r="K4370" s="17" t="e">
        <f>Tabuľka9[[#This Row],[Cena za MJ s DPH]]*Tabuľka9[[#This Row],[Predpokladaný odber počas 6 mesiacov]]</f>
        <v>#REF!</v>
      </c>
      <c r="L4370" s="1">
        <v>648515</v>
      </c>
      <c r="M4370" t="e">
        <f>_xlfn.XLOOKUP(Tabuľka9[[#This Row],[IČO]],#REF!,#REF!)</f>
        <v>#REF!</v>
      </c>
      <c r="N4370" t="e">
        <f>_xlfn.XLOOKUP(Tabuľka9[[#This Row],[IČO]],#REF!,#REF!)</f>
        <v>#REF!</v>
      </c>
    </row>
    <row r="4371" spans="1:14" hidden="1" x14ac:dyDescent="0.35">
      <c r="A4371" t="s">
        <v>125</v>
      </c>
      <c r="B4371" t="s">
        <v>139</v>
      </c>
      <c r="C4371" t="s">
        <v>13</v>
      </c>
      <c r="E4371" s="10">
        <f>IF(COUNTIF(cis_DPH!$B$2:$B$84,B4371)&gt;0,D4371*1.1,IF(COUNTIF(cis_DPH!$B$85:$B$171,B4371)&gt;0,D4371*1.2,"chyba"))</f>
        <v>0</v>
      </c>
      <c r="G4371" s="16" t="e">
        <f>_xlfn.XLOOKUP(Tabuľka9[[#This Row],[položka]],#REF!,#REF!)</f>
        <v>#REF!</v>
      </c>
      <c r="I4371" s="15">
        <f>Tabuľka9[[#This Row],[Aktuálna cena v RZ s DPH]]*Tabuľka9[[#This Row],[Priemerný odber za mesiac]]</f>
        <v>0</v>
      </c>
      <c r="K4371" s="17" t="e">
        <f>Tabuľka9[[#This Row],[Cena za MJ s DPH]]*Tabuľka9[[#This Row],[Predpokladaný odber počas 6 mesiacov]]</f>
        <v>#REF!</v>
      </c>
      <c r="L4371" s="1">
        <v>648515</v>
      </c>
      <c r="M4371" t="e">
        <f>_xlfn.XLOOKUP(Tabuľka9[[#This Row],[IČO]],#REF!,#REF!)</f>
        <v>#REF!</v>
      </c>
      <c r="N4371" t="e">
        <f>_xlfn.XLOOKUP(Tabuľka9[[#This Row],[IČO]],#REF!,#REF!)</f>
        <v>#REF!</v>
      </c>
    </row>
    <row r="4372" spans="1:14" hidden="1" x14ac:dyDescent="0.35">
      <c r="A4372" t="s">
        <v>125</v>
      </c>
      <c r="B4372" t="s">
        <v>140</v>
      </c>
      <c r="C4372" t="s">
        <v>13</v>
      </c>
      <c r="E4372" s="10">
        <f>IF(COUNTIF(cis_DPH!$B$2:$B$84,B4372)&gt;0,D4372*1.1,IF(COUNTIF(cis_DPH!$B$85:$B$171,B4372)&gt;0,D4372*1.2,"chyba"))</f>
        <v>0</v>
      </c>
      <c r="G4372" s="16" t="e">
        <f>_xlfn.XLOOKUP(Tabuľka9[[#This Row],[položka]],#REF!,#REF!)</f>
        <v>#REF!</v>
      </c>
      <c r="I4372" s="15">
        <f>Tabuľka9[[#This Row],[Aktuálna cena v RZ s DPH]]*Tabuľka9[[#This Row],[Priemerný odber za mesiac]]</f>
        <v>0</v>
      </c>
      <c r="K4372" s="17" t="e">
        <f>Tabuľka9[[#This Row],[Cena za MJ s DPH]]*Tabuľka9[[#This Row],[Predpokladaný odber počas 6 mesiacov]]</f>
        <v>#REF!</v>
      </c>
      <c r="L4372" s="1">
        <v>648515</v>
      </c>
      <c r="M4372" t="e">
        <f>_xlfn.XLOOKUP(Tabuľka9[[#This Row],[IČO]],#REF!,#REF!)</f>
        <v>#REF!</v>
      </c>
      <c r="N4372" t="e">
        <f>_xlfn.XLOOKUP(Tabuľka9[[#This Row],[IČO]],#REF!,#REF!)</f>
        <v>#REF!</v>
      </c>
    </row>
    <row r="4373" spans="1:14" hidden="1" x14ac:dyDescent="0.35">
      <c r="A4373" t="s">
        <v>125</v>
      </c>
      <c r="B4373" t="s">
        <v>141</v>
      </c>
      <c r="C4373" t="s">
        <v>13</v>
      </c>
      <c r="E4373" s="10">
        <f>IF(COUNTIF(cis_DPH!$B$2:$B$84,B4373)&gt;0,D4373*1.1,IF(COUNTIF(cis_DPH!$B$85:$B$171,B4373)&gt;0,D4373*1.2,"chyba"))</f>
        <v>0</v>
      </c>
      <c r="G4373" s="16" t="e">
        <f>_xlfn.XLOOKUP(Tabuľka9[[#This Row],[položka]],#REF!,#REF!)</f>
        <v>#REF!</v>
      </c>
      <c r="I4373" s="15">
        <f>Tabuľka9[[#This Row],[Aktuálna cena v RZ s DPH]]*Tabuľka9[[#This Row],[Priemerný odber za mesiac]]</f>
        <v>0</v>
      </c>
      <c r="K4373" s="17" t="e">
        <f>Tabuľka9[[#This Row],[Cena za MJ s DPH]]*Tabuľka9[[#This Row],[Predpokladaný odber počas 6 mesiacov]]</f>
        <v>#REF!</v>
      </c>
      <c r="L4373" s="1">
        <v>648515</v>
      </c>
      <c r="M4373" t="e">
        <f>_xlfn.XLOOKUP(Tabuľka9[[#This Row],[IČO]],#REF!,#REF!)</f>
        <v>#REF!</v>
      </c>
      <c r="N4373" t="e">
        <f>_xlfn.XLOOKUP(Tabuľka9[[#This Row],[IČO]],#REF!,#REF!)</f>
        <v>#REF!</v>
      </c>
    </row>
    <row r="4374" spans="1:14" hidden="1" x14ac:dyDescent="0.35">
      <c r="A4374" t="s">
        <v>125</v>
      </c>
      <c r="B4374" t="s">
        <v>142</v>
      </c>
      <c r="C4374" t="s">
        <v>13</v>
      </c>
      <c r="E4374" s="10">
        <f>IF(COUNTIF(cis_DPH!$B$2:$B$84,B4374)&gt;0,D4374*1.1,IF(COUNTIF(cis_DPH!$B$85:$B$171,B4374)&gt;0,D4374*1.2,"chyba"))</f>
        <v>0</v>
      </c>
      <c r="G4374" s="16" t="e">
        <f>_xlfn.XLOOKUP(Tabuľka9[[#This Row],[položka]],#REF!,#REF!)</f>
        <v>#REF!</v>
      </c>
      <c r="I4374" s="15">
        <f>Tabuľka9[[#This Row],[Aktuálna cena v RZ s DPH]]*Tabuľka9[[#This Row],[Priemerný odber za mesiac]]</f>
        <v>0</v>
      </c>
      <c r="K4374" s="17" t="e">
        <f>Tabuľka9[[#This Row],[Cena za MJ s DPH]]*Tabuľka9[[#This Row],[Predpokladaný odber počas 6 mesiacov]]</f>
        <v>#REF!</v>
      </c>
      <c r="L4374" s="1">
        <v>648515</v>
      </c>
      <c r="M4374" t="e">
        <f>_xlfn.XLOOKUP(Tabuľka9[[#This Row],[IČO]],#REF!,#REF!)</f>
        <v>#REF!</v>
      </c>
      <c r="N4374" t="e">
        <f>_xlfn.XLOOKUP(Tabuľka9[[#This Row],[IČO]],#REF!,#REF!)</f>
        <v>#REF!</v>
      </c>
    </row>
    <row r="4375" spans="1:14" hidden="1" x14ac:dyDescent="0.35">
      <c r="A4375" t="s">
        <v>125</v>
      </c>
      <c r="B4375" t="s">
        <v>143</v>
      </c>
      <c r="C4375" t="s">
        <v>13</v>
      </c>
      <c r="E4375" s="10">
        <f>IF(COUNTIF(cis_DPH!$B$2:$B$84,B4375)&gt;0,D4375*1.1,IF(COUNTIF(cis_DPH!$B$85:$B$171,B4375)&gt;0,D4375*1.2,"chyba"))</f>
        <v>0</v>
      </c>
      <c r="G4375" s="16" t="e">
        <f>_xlfn.XLOOKUP(Tabuľka9[[#This Row],[položka]],#REF!,#REF!)</f>
        <v>#REF!</v>
      </c>
      <c r="I4375" s="15">
        <f>Tabuľka9[[#This Row],[Aktuálna cena v RZ s DPH]]*Tabuľka9[[#This Row],[Priemerný odber za mesiac]]</f>
        <v>0</v>
      </c>
      <c r="K4375" s="17" t="e">
        <f>Tabuľka9[[#This Row],[Cena za MJ s DPH]]*Tabuľka9[[#This Row],[Predpokladaný odber počas 6 mesiacov]]</f>
        <v>#REF!</v>
      </c>
      <c r="L4375" s="1">
        <v>648515</v>
      </c>
      <c r="M4375" t="e">
        <f>_xlfn.XLOOKUP(Tabuľka9[[#This Row],[IČO]],#REF!,#REF!)</f>
        <v>#REF!</v>
      </c>
      <c r="N4375" t="e">
        <f>_xlfn.XLOOKUP(Tabuľka9[[#This Row],[IČO]],#REF!,#REF!)</f>
        <v>#REF!</v>
      </c>
    </row>
    <row r="4376" spans="1:14" hidden="1" x14ac:dyDescent="0.35">
      <c r="A4376" t="s">
        <v>125</v>
      </c>
      <c r="B4376" t="s">
        <v>144</v>
      </c>
      <c r="C4376" t="s">
        <v>13</v>
      </c>
      <c r="E4376" s="10">
        <f>IF(COUNTIF(cis_DPH!$B$2:$B$84,B4376)&gt;0,D4376*1.1,IF(COUNTIF(cis_DPH!$B$85:$B$171,B4376)&gt;0,D4376*1.2,"chyba"))</f>
        <v>0</v>
      </c>
      <c r="G4376" s="16" t="e">
        <f>_xlfn.XLOOKUP(Tabuľka9[[#This Row],[položka]],#REF!,#REF!)</f>
        <v>#REF!</v>
      </c>
      <c r="I4376" s="15">
        <f>Tabuľka9[[#This Row],[Aktuálna cena v RZ s DPH]]*Tabuľka9[[#This Row],[Priemerný odber za mesiac]]</f>
        <v>0</v>
      </c>
      <c r="K4376" s="17" t="e">
        <f>Tabuľka9[[#This Row],[Cena za MJ s DPH]]*Tabuľka9[[#This Row],[Predpokladaný odber počas 6 mesiacov]]</f>
        <v>#REF!</v>
      </c>
      <c r="L4376" s="1">
        <v>648515</v>
      </c>
      <c r="M4376" t="e">
        <f>_xlfn.XLOOKUP(Tabuľka9[[#This Row],[IČO]],#REF!,#REF!)</f>
        <v>#REF!</v>
      </c>
      <c r="N4376" t="e">
        <f>_xlfn.XLOOKUP(Tabuľka9[[#This Row],[IČO]],#REF!,#REF!)</f>
        <v>#REF!</v>
      </c>
    </row>
    <row r="4377" spans="1:14" hidden="1" x14ac:dyDescent="0.35">
      <c r="A4377" t="s">
        <v>125</v>
      </c>
      <c r="B4377" t="s">
        <v>145</v>
      </c>
      <c r="C4377" t="s">
        <v>13</v>
      </c>
      <c r="E4377" s="10">
        <f>IF(COUNTIF(cis_DPH!$B$2:$B$84,B4377)&gt;0,D4377*1.1,IF(COUNTIF(cis_DPH!$B$85:$B$171,B4377)&gt;0,D4377*1.2,"chyba"))</f>
        <v>0</v>
      </c>
      <c r="G4377" s="16" t="e">
        <f>_xlfn.XLOOKUP(Tabuľka9[[#This Row],[položka]],#REF!,#REF!)</f>
        <v>#REF!</v>
      </c>
      <c r="I4377" s="15">
        <f>Tabuľka9[[#This Row],[Aktuálna cena v RZ s DPH]]*Tabuľka9[[#This Row],[Priemerný odber za mesiac]]</f>
        <v>0</v>
      </c>
      <c r="K4377" s="17" t="e">
        <f>Tabuľka9[[#This Row],[Cena za MJ s DPH]]*Tabuľka9[[#This Row],[Predpokladaný odber počas 6 mesiacov]]</f>
        <v>#REF!</v>
      </c>
      <c r="L4377" s="1">
        <v>648515</v>
      </c>
      <c r="M4377" t="e">
        <f>_xlfn.XLOOKUP(Tabuľka9[[#This Row],[IČO]],#REF!,#REF!)</f>
        <v>#REF!</v>
      </c>
      <c r="N4377" t="e">
        <f>_xlfn.XLOOKUP(Tabuľka9[[#This Row],[IČO]],#REF!,#REF!)</f>
        <v>#REF!</v>
      </c>
    </row>
    <row r="4378" spans="1:14" hidden="1" x14ac:dyDescent="0.35">
      <c r="A4378" t="s">
        <v>125</v>
      </c>
      <c r="B4378" t="s">
        <v>146</v>
      </c>
      <c r="C4378" t="s">
        <v>13</v>
      </c>
      <c r="E4378" s="10">
        <f>IF(COUNTIF(cis_DPH!$B$2:$B$84,B4378)&gt;0,D4378*1.1,IF(COUNTIF(cis_DPH!$B$85:$B$171,B4378)&gt;0,D4378*1.2,"chyba"))</f>
        <v>0</v>
      </c>
      <c r="G4378" s="16" t="e">
        <f>_xlfn.XLOOKUP(Tabuľka9[[#This Row],[položka]],#REF!,#REF!)</f>
        <v>#REF!</v>
      </c>
      <c r="I4378" s="15">
        <f>Tabuľka9[[#This Row],[Aktuálna cena v RZ s DPH]]*Tabuľka9[[#This Row],[Priemerný odber za mesiac]]</f>
        <v>0</v>
      </c>
      <c r="K4378" s="17" t="e">
        <f>Tabuľka9[[#This Row],[Cena za MJ s DPH]]*Tabuľka9[[#This Row],[Predpokladaný odber počas 6 mesiacov]]</f>
        <v>#REF!</v>
      </c>
      <c r="L4378" s="1">
        <v>648515</v>
      </c>
      <c r="M4378" t="e">
        <f>_xlfn.XLOOKUP(Tabuľka9[[#This Row],[IČO]],#REF!,#REF!)</f>
        <v>#REF!</v>
      </c>
      <c r="N4378" t="e">
        <f>_xlfn.XLOOKUP(Tabuľka9[[#This Row],[IČO]],#REF!,#REF!)</f>
        <v>#REF!</v>
      </c>
    </row>
    <row r="4379" spans="1:14" hidden="1" x14ac:dyDescent="0.35">
      <c r="A4379" t="s">
        <v>125</v>
      </c>
      <c r="B4379" t="s">
        <v>147</v>
      </c>
      <c r="C4379" t="s">
        <v>13</v>
      </c>
      <c r="E4379" s="10">
        <f>IF(COUNTIF(cis_DPH!$B$2:$B$84,B4379)&gt;0,D4379*1.1,IF(COUNTIF(cis_DPH!$B$85:$B$171,B4379)&gt;0,D4379*1.2,"chyba"))</f>
        <v>0</v>
      </c>
      <c r="G4379" s="16" t="e">
        <f>_xlfn.XLOOKUP(Tabuľka9[[#This Row],[položka]],#REF!,#REF!)</f>
        <v>#REF!</v>
      </c>
      <c r="I4379" s="15">
        <f>Tabuľka9[[#This Row],[Aktuálna cena v RZ s DPH]]*Tabuľka9[[#This Row],[Priemerný odber za mesiac]]</f>
        <v>0</v>
      </c>
      <c r="K4379" s="17" t="e">
        <f>Tabuľka9[[#This Row],[Cena za MJ s DPH]]*Tabuľka9[[#This Row],[Predpokladaný odber počas 6 mesiacov]]</f>
        <v>#REF!</v>
      </c>
      <c r="L4379" s="1">
        <v>648515</v>
      </c>
      <c r="M4379" t="e">
        <f>_xlfn.XLOOKUP(Tabuľka9[[#This Row],[IČO]],#REF!,#REF!)</f>
        <v>#REF!</v>
      </c>
      <c r="N4379" t="e">
        <f>_xlfn.XLOOKUP(Tabuľka9[[#This Row],[IČO]],#REF!,#REF!)</f>
        <v>#REF!</v>
      </c>
    </row>
    <row r="4380" spans="1:14" hidden="1" x14ac:dyDescent="0.35">
      <c r="A4380" t="s">
        <v>125</v>
      </c>
      <c r="B4380" t="s">
        <v>148</v>
      </c>
      <c r="C4380" t="s">
        <v>13</v>
      </c>
      <c r="E4380" s="10">
        <f>IF(COUNTIF(cis_DPH!$B$2:$B$84,B4380)&gt;0,D4380*1.1,IF(COUNTIF(cis_DPH!$B$85:$B$171,B4380)&gt;0,D4380*1.2,"chyba"))</f>
        <v>0</v>
      </c>
      <c r="G4380" s="16" t="e">
        <f>_xlfn.XLOOKUP(Tabuľka9[[#This Row],[položka]],#REF!,#REF!)</f>
        <v>#REF!</v>
      </c>
      <c r="I4380" s="15">
        <f>Tabuľka9[[#This Row],[Aktuálna cena v RZ s DPH]]*Tabuľka9[[#This Row],[Priemerný odber za mesiac]]</f>
        <v>0</v>
      </c>
      <c r="K4380" s="17" t="e">
        <f>Tabuľka9[[#This Row],[Cena za MJ s DPH]]*Tabuľka9[[#This Row],[Predpokladaný odber počas 6 mesiacov]]</f>
        <v>#REF!</v>
      </c>
      <c r="L4380" s="1">
        <v>648515</v>
      </c>
      <c r="M4380" t="e">
        <f>_xlfn.XLOOKUP(Tabuľka9[[#This Row],[IČO]],#REF!,#REF!)</f>
        <v>#REF!</v>
      </c>
      <c r="N4380" t="e">
        <f>_xlfn.XLOOKUP(Tabuľka9[[#This Row],[IČO]],#REF!,#REF!)</f>
        <v>#REF!</v>
      </c>
    </row>
    <row r="4381" spans="1:14" hidden="1" x14ac:dyDescent="0.35">
      <c r="A4381" t="s">
        <v>125</v>
      </c>
      <c r="B4381" t="s">
        <v>149</v>
      </c>
      <c r="C4381" t="s">
        <v>13</v>
      </c>
      <c r="E4381" s="10">
        <f>IF(COUNTIF(cis_DPH!$B$2:$B$84,B4381)&gt;0,D4381*1.1,IF(COUNTIF(cis_DPH!$B$85:$B$171,B4381)&gt;0,D4381*1.2,"chyba"))</f>
        <v>0</v>
      </c>
      <c r="G4381" s="16" t="e">
        <f>_xlfn.XLOOKUP(Tabuľka9[[#This Row],[položka]],#REF!,#REF!)</f>
        <v>#REF!</v>
      </c>
      <c r="I4381" s="15">
        <f>Tabuľka9[[#This Row],[Aktuálna cena v RZ s DPH]]*Tabuľka9[[#This Row],[Priemerný odber za mesiac]]</f>
        <v>0</v>
      </c>
      <c r="K4381" s="17" t="e">
        <f>Tabuľka9[[#This Row],[Cena za MJ s DPH]]*Tabuľka9[[#This Row],[Predpokladaný odber počas 6 mesiacov]]</f>
        <v>#REF!</v>
      </c>
      <c r="L4381" s="1">
        <v>648515</v>
      </c>
      <c r="M4381" t="e">
        <f>_xlfn.XLOOKUP(Tabuľka9[[#This Row],[IČO]],#REF!,#REF!)</f>
        <v>#REF!</v>
      </c>
      <c r="N4381" t="e">
        <f>_xlfn.XLOOKUP(Tabuľka9[[#This Row],[IČO]],#REF!,#REF!)</f>
        <v>#REF!</v>
      </c>
    </row>
    <row r="4382" spans="1:14" hidden="1" x14ac:dyDescent="0.35">
      <c r="A4382" t="s">
        <v>125</v>
      </c>
      <c r="B4382" t="s">
        <v>150</v>
      </c>
      <c r="C4382" t="s">
        <v>13</v>
      </c>
      <c r="E4382" s="10">
        <f>IF(COUNTIF(cis_DPH!$B$2:$B$84,B4382)&gt;0,D4382*1.1,IF(COUNTIF(cis_DPH!$B$85:$B$171,B4382)&gt;0,D4382*1.2,"chyba"))</f>
        <v>0</v>
      </c>
      <c r="G4382" s="16" t="e">
        <f>_xlfn.XLOOKUP(Tabuľka9[[#This Row],[položka]],#REF!,#REF!)</f>
        <v>#REF!</v>
      </c>
      <c r="I4382" s="15">
        <f>Tabuľka9[[#This Row],[Aktuálna cena v RZ s DPH]]*Tabuľka9[[#This Row],[Priemerný odber za mesiac]]</f>
        <v>0</v>
      </c>
      <c r="K4382" s="17" t="e">
        <f>Tabuľka9[[#This Row],[Cena za MJ s DPH]]*Tabuľka9[[#This Row],[Predpokladaný odber počas 6 mesiacov]]</f>
        <v>#REF!</v>
      </c>
      <c r="L4382" s="1">
        <v>648515</v>
      </c>
      <c r="M4382" t="e">
        <f>_xlfn.XLOOKUP(Tabuľka9[[#This Row],[IČO]],#REF!,#REF!)</f>
        <v>#REF!</v>
      </c>
      <c r="N4382" t="e">
        <f>_xlfn.XLOOKUP(Tabuľka9[[#This Row],[IČO]],#REF!,#REF!)</f>
        <v>#REF!</v>
      </c>
    </row>
    <row r="4383" spans="1:14" hidden="1" x14ac:dyDescent="0.35">
      <c r="A4383" t="s">
        <v>125</v>
      </c>
      <c r="B4383" t="s">
        <v>151</v>
      </c>
      <c r="C4383" t="s">
        <v>13</v>
      </c>
      <c r="E4383" s="10">
        <f>IF(COUNTIF(cis_DPH!$B$2:$B$84,B4383)&gt;0,D4383*1.1,IF(COUNTIF(cis_DPH!$B$85:$B$171,B4383)&gt;0,D4383*1.2,"chyba"))</f>
        <v>0</v>
      </c>
      <c r="G4383" s="16" t="e">
        <f>_xlfn.XLOOKUP(Tabuľka9[[#This Row],[položka]],#REF!,#REF!)</f>
        <v>#REF!</v>
      </c>
      <c r="I4383" s="15">
        <f>Tabuľka9[[#This Row],[Aktuálna cena v RZ s DPH]]*Tabuľka9[[#This Row],[Priemerný odber za mesiac]]</f>
        <v>0</v>
      </c>
      <c r="K4383" s="17" t="e">
        <f>Tabuľka9[[#This Row],[Cena za MJ s DPH]]*Tabuľka9[[#This Row],[Predpokladaný odber počas 6 mesiacov]]</f>
        <v>#REF!</v>
      </c>
      <c r="L4383" s="1">
        <v>648515</v>
      </c>
      <c r="M4383" t="e">
        <f>_xlfn.XLOOKUP(Tabuľka9[[#This Row],[IČO]],#REF!,#REF!)</f>
        <v>#REF!</v>
      </c>
      <c r="N4383" t="e">
        <f>_xlfn.XLOOKUP(Tabuľka9[[#This Row],[IČO]],#REF!,#REF!)</f>
        <v>#REF!</v>
      </c>
    </row>
    <row r="4384" spans="1:14" hidden="1" x14ac:dyDescent="0.35">
      <c r="A4384" t="s">
        <v>125</v>
      </c>
      <c r="B4384" t="s">
        <v>152</v>
      </c>
      <c r="C4384" t="s">
        <v>13</v>
      </c>
      <c r="E4384" s="10">
        <f>IF(COUNTIF(cis_DPH!$B$2:$B$84,B4384)&gt;0,D4384*1.1,IF(COUNTIF(cis_DPH!$B$85:$B$171,B4384)&gt;0,D4384*1.2,"chyba"))</f>
        <v>0</v>
      </c>
      <c r="G4384" s="16" t="e">
        <f>_xlfn.XLOOKUP(Tabuľka9[[#This Row],[položka]],#REF!,#REF!)</f>
        <v>#REF!</v>
      </c>
      <c r="I4384" s="15">
        <f>Tabuľka9[[#This Row],[Aktuálna cena v RZ s DPH]]*Tabuľka9[[#This Row],[Priemerný odber za mesiac]]</f>
        <v>0</v>
      </c>
      <c r="K4384" s="17" t="e">
        <f>Tabuľka9[[#This Row],[Cena za MJ s DPH]]*Tabuľka9[[#This Row],[Predpokladaný odber počas 6 mesiacov]]</f>
        <v>#REF!</v>
      </c>
      <c r="L4384" s="1">
        <v>648515</v>
      </c>
      <c r="M4384" t="e">
        <f>_xlfn.XLOOKUP(Tabuľka9[[#This Row],[IČO]],#REF!,#REF!)</f>
        <v>#REF!</v>
      </c>
      <c r="N4384" t="e">
        <f>_xlfn.XLOOKUP(Tabuľka9[[#This Row],[IČO]],#REF!,#REF!)</f>
        <v>#REF!</v>
      </c>
    </row>
    <row r="4385" spans="1:14" hidden="1" x14ac:dyDescent="0.35">
      <c r="A4385" t="s">
        <v>125</v>
      </c>
      <c r="B4385" t="s">
        <v>153</v>
      </c>
      <c r="C4385" t="s">
        <v>13</v>
      </c>
      <c r="E4385" s="10">
        <f>IF(COUNTIF(cis_DPH!$B$2:$B$84,B4385)&gt;0,D4385*1.1,IF(COUNTIF(cis_DPH!$B$85:$B$171,B4385)&gt;0,D4385*1.2,"chyba"))</f>
        <v>0</v>
      </c>
      <c r="G4385" s="16" t="e">
        <f>_xlfn.XLOOKUP(Tabuľka9[[#This Row],[položka]],#REF!,#REF!)</f>
        <v>#REF!</v>
      </c>
      <c r="I4385" s="15">
        <f>Tabuľka9[[#This Row],[Aktuálna cena v RZ s DPH]]*Tabuľka9[[#This Row],[Priemerný odber za mesiac]]</f>
        <v>0</v>
      </c>
      <c r="K4385" s="17" t="e">
        <f>Tabuľka9[[#This Row],[Cena za MJ s DPH]]*Tabuľka9[[#This Row],[Predpokladaný odber počas 6 mesiacov]]</f>
        <v>#REF!</v>
      </c>
      <c r="L4385" s="1">
        <v>648515</v>
      </c>
      <c r="M4385" t="e">
        <f>_xlfn.XLOOKUP(Tabuľka9[[#This Row],[IČO]],#REF!,#REF!)</f>
        <v>#REF!</v>
      </c>
      <c r="N4385" t="e">
        <f>_xlfn.XLOOKUP(Tabuľka9[[#This Row],[IČO]],#REF!,#REF!)</f>
        <v>#REF!</v>
      </c>
    </row>
    <row r="4386" spans="1:14" hidden="1" x14ac:dyDescent="0.35">
      <c r="A4386" t="s">
        <v>125</v>
      </c>
      <c r="B4386" t="s">
        <v>154</v>
      </c>
      <c r="C4386" t="s">
        <v>13</v>
      </c>
      <c r="E4386" s="10">
        <f>IF(COUNTIF(cis_DPH!$B$2:$B$84,B4386)&gt;0,D4386*1.1,IF(COUNTIF(cis_DPH!$B$85:$B$171,B4386)&gt;0,D4386*1.2,"chyba"))</f>
        <v>0</v>
      </c>
      <c r="G4386" s="16" t="e">
        <f>_xlfn.XLOOKUP(Tabuľka9[[#This Row],[položka]],#REF!,#REF!)</f>
        <v>#REF!</v>
      </c>
      <c r="I4386" s="15">
        <f>Tabuľka9[[#This Row],[Aktuálna cena v RZ s DPH]]*Tabuľka9[[#This Row],[Priemerný odber za mesiac]]</f>
        <v>0</v>
      </c>
      <c r="K4386" s="17" t="e">
        <f>Tabuľka9[[#This Row],[Cena za MJ s DPH]]*Tabuľka9[[#This Row],[Predpokladaný odber počas 6 mesiacov]]</f>
        <v>#REF!</v>
      </c>
      <c r="L4386" s="1">
        <v>648515</v>
      </c>
      <c r="M4386" t="e">
        <f>_xlfn.XLOOKUP(Tabuľka9[[#This Row],[IČO]],#REF!,#REF!)</f>
        <v>#REF!</v>
      </c>
      <c r="N4386" t="e">
        <f>_xlfn.XLOOKUP(Tabuľka9[[#This Row],[IČO]],#REF!,#REF!)</f>
        <v>#REF!</v>
      </c>
    </row>
    <row r="4387" spans="1:14" hidden="1" x14ac:dyDescent="0.35">
      <c r="A4387" t="s">
        <v>125</v>
      </c>
      <c r="B4387" t="s">
        <v>155</v>
      </c>
      <c r="C4387" t="s">
        <v>13</v>
      </c>
      <c r="E4387" s="10">
        <f>IF(COUNTIF(cis_DPH!$B$2:$B$84,B4387)&gt;0,D4387*1.1,IF(COUNTIF(cis_DPH!$B$85:$B$171,B4387)&gt;0,D4387*1.2,"chyba"))</f>
        <v>0</v>
      </c>
      <c r="G4387" s="16" t="e">
        <f>_xlfn.XLOOKUP(Tabuľka9[[#This Row],[položka]],#REF!,#REF!)</f>
        <v>#REF!</v>
      </c>
      <c r="I4387" s="15">
        <f>Tabuľka9[[#This Row],[Aktuálna cena v RZ s DPH]]*Tabuľka9[[#This Row],[Priemerný odber za mesiac]]</f>
        <v>0</v>
      </c>
      <c r="K4387" s="17" t="e">
        <f>Tabuľka9[[#This Row],[Cena za MJ s DPH]]*Tabuľka9[[#This Row],[Predpokladaný odber počas 6 mesiacov]]</f>
        <v>#REF!</v>
      </c>
      <c r="L4387" s="1">
        <v>648515</v>
      </c>
      <c r="M4387" t="e">
        <f>_xlfn.XLOOKUP(Tabuľka9[[#This Row],[IČO]],#REF!,#REF!)</f>
        <v>#REF!</v>
      </c>
      <c r="N4387" t="e">
        <f>_xlfn.XLOOKUP(Tabuľka9[[#This Row],[IČO]],#REF!,#REF!)</f>
        <v>#REF!</v>
      </c>
    </row>
    <row r="4388" spans="1:14" hidden="1" x14ac:dyDescent="0.35">
      <c r="A4388" t="s">
        <v>125</v>
      </c>
      <c r="B4388" t="s">
        <v>156</v>
      </c>
      <c r="C4388" t="s">
        <v>13</v>
      </c>
      <c r="E4388" s="10">
        <f>IF(COUNTIF(cis_DPH!$B$2:$B$84,B4388)&gt;0,D4388*1.1,IF(COUNTIF(cis_DPH!$B$85:$B$171,B4388)&gt;0,D4388*1.2,"chyba"))</f>
        <v>0</v>
      </c>
      <c r="G4388" s="16" t="e">
        <f>_xlfn.XLOOKUP(Tabuľka9[[#This Row],[položka]],#REF!,#REF!)</f>
        <v>#REF!</v>
      </c>
      <c r="I4388" s="15">
        <f>Tabuľka9[[#This Row],[Aktuálna cena v RZ s DPH]]*Tabuľka9[[#This Row],[Priemerný odber za mesiac]]</f>
        <v>0</v>
      </c>
      <c r="K4388" s="17" t="e">
        <f>Tabuľka9[[#This Row],[Cena za MJ s DPH]]*Tabuľka9[[#This Row],[Predpokladaný odber počas 6 mesiacov]]</f>
        <v>#REF!</v>
      </c>
      <c r="L4388" s="1">
        <v>648515</v>
      </c>
      <c r="M4388" t="e">
        <f>_xlfn.XLOOKUP(Tabuľka9[[#This Row],[IČO]],#REF!,#REF!)</f>
        <v>#REF!</v>
      </c>
      <c r="N4388" t="e">
        <f>_xlfn.XLOOKUP(Tabuľka9[[#This Row],[IČO]],#REF!,#REF!)</f>
        <v>#REF!</v>
      </c>
    </row>
    <row r="4389" spans="1:14" hidden="1" x14ac:dyDescent="0.35">
      <c r="A4389" t="s">
        <v>125</v>
      </c>
      <c r="B4389" t="s">
        <v>157</v>
      </c>
      <c r="C4389" t="s">
        <v>13</v>
      </c>
      <c r="E4389" s="10">
        <f>IF(COUNTIF(cis_DPH!$B$2:$B$84,B4389)&gt;0,D4389*1.1,IF(COUNTIF(cis_DPH!$B$85:$B$171,B4389)&gt;0,D4389*1.2,"chyba"))</f>
        <v>0</v>
      </c>
      <c r="G4389" s="16" t="e">
        <f>_xlfn.XLOOKUP(Tabuľka9[[#This Row],[položka]],#REF!,#REF!)</f>
        <v>#REF!</v>
      </c>
      <c r="I4389" s="15">
        <f>Tabuľka9[[#This Row],[Aktuálna cena v RZ s DPH]]*Tabuľka9[[#This Row],[Priemerný odber za mesiac]]</f>
        <v>0</v>
      </c>
      <c r="K4389" s="17" t="e">
        <f>Tabuľka9[[#This Row],[Cena za MJ s DPH]]*Tabuľka9[[#This Row],[Predpokladaný odber počas 6 mesiacov]]</f>
        <v>#REF!</v>
      </c>
      <c r="L4389" s="1">
        <v>648515</v>
      </c>
      <c r="M4389" t="e">
        <f>_xlfn.XLOOKUP(Tabuľka9[[#This Row],[IČO]],#REF!,#REF!)</f>
        <v>#REF!</v>
      </c>
      <c r="N4389" t="e">
        <f>_xlfn.XLOOKUP(Tabuľka9[[#This Row],[IČO]],#REF!,#REF!)</f>
        <v>#REF!</v>
      </c>
    </row>
    <row r="4390" spans="1:14" hidden="1" x14ac:dyDescent="0.35">
      <c r="A4390" t="s">
        <v>125</v>
      </c>
      <c r="B4390" t="s">
        <v>158</v>
      </c>
      <c r="C4390" t="s">
        <v>13</v>
      </c>
      <c r="E4390" s="10">
        <f>IF(COUNTIF(cis_DPH!$B$2:$B$84,B4390)&gt;0,D4390*1.1,IF(COUNTIF(cis_DPH!$B$85:$B$171,B4390)&gt;0,D4390*1.2,"chyba"))</f>
        <v>0</v>
      </c>
      <c r="G4390" s="16" t="e">
        <f>_xlfn.XLOOKUP(Tabuľka9[[#This Row],[položka]],#REF!,#REF!)</f>
        <v>#REF!</v>
      </c>
      <c r="I4390" s="15">
        <f>Tabuľka9[[#This Row],[Aktuálna cena v RZ s DPH]]*Tabuľka9[[#This Row],[Priemerný odber za mesiac]]</f>
        <v>0</v>
      </c>
      <c r="K4390" s="17" t="e">
        <f>Tabuľka9[[#This Row],[Cena za MJ s DPH]]*Tabuľka9[[#This Row],[Predpokladaný odber počas 6 mesiacov]]</f>
        <v>#REF!</v>
      </c>
      <c r="L4390" s="1">
        <v>648515</v>
      </c>
      <c r="M4390" t="e">
        <f>_xlfn.XLOOKUP(Tabuľka9[[#This Row],[IČO]],#REF!,#REF!)</f>
        <v>#REF!</v>
      </c>
      <c r="N4390" t="e">
        <f>_xlfn.XLOOKUP(Tabuľka9[[#This Row],[IČO]],#REF!,#REF!)</f>
        <v>#REF!</v>
      </c>
    </row>
    <row r="4391" spans="1:14" hidden="1" x14ac:dyDescent="0.35">
      <c r="A4391" t="s">
        <v>125</v>
      </c>
      <c r="B4391" t="s">
        <v>159</v>
      </c>
      <c r="C4391" t="s">
        <v>13</v>
      </c>
      <c r="E4391" s="10">
        <f>IF(COUNTIF(cis_DPH!$B$2:$B$84,B4391)&gt;0,D4391*1.1,IF(COUNTIF(cis_DPH!$B$85:$B$171,B4391)&gt;0,D4391*1.2,"chyba"))</f>
        <v>0</v>
      </c>
      <c r="G4391" s="16" t="e">
        <f>_xlfn.XLOOKUP(Tabuľka9[[#This Row],[položka]],#REF!,#REF!)</f>
        <v>#REF!</v>
      </c>
      <c r="I4391" s="15">
        <f>Tabuľka9[[#This Row],[Aktuálna cena v RZ s DPH]]*Tabuľka9[[#This Row],[Priemerný odber za mesiac]]</f>
        <v>0</v>
      </c>
      <c r="K4391" s="17" t="e">
        <f>Tabuľka9[[#This Row],[Cena za MJ s DPH]]*Tabuľka9[[#This Row],[Predpokladaný odber počas 6 mesiacov]]</f>
        <v>#REF!</v>
      </c>
      <c r="L4391" s="1">
        <v>648515</v>
      </c>
      <c r="M4391" t="e">
        <f>_xlfn.XLOOKUP(Tabuľka9[[#This Row],[IČO]],#REF!,#REF!)</f>
        <v>#REF!</v>
      </c>
      <c r="N4391" t="e">
        <f>_xlfn.XLOOKUP(Tabuľka9[[#This Row],[IČO]],#REF!,#REF!)</f>
        <v>#REF!</v>
      </c>
    </row>
    <row r="4392" spans="1:14" hidden="1" x14ac:dyDescent="0.35">
      <c r="A4392" t="s">
        <v>125</v>
      </c>
      <c r="B4392" t="s">
        <v>160</v>
      </c>
      <c r="C4392" t="s">
        <v>13</v>
      </c>
      <c r="E4392" s="10">
        <f>IF(COUNTIF(cis_DPH!$B$2:$B$84,B4392)&gt;0,D4392*1.1,IF(COUNTIF(cis_DPH!$B$85:$B$171,B4392)&gt;0,D4392*1.2,"chyba"))</f>
        <v>0</v>
      </c>
      <c r="G4392" s="16" t="e">
        <f>_xlfn.XLOOKUP(Tabuľka9[[#This Row],[položka]],#REF!,#REF!)</f>
        <v>#REF!</v>
      </c>
      <c r="I4392" s="15">
        <f>Tabuľka9[[#This Row],[Aktuálna cena v RZ s DPH]]*Tabuľka9[[#This Row],[Priemerný odber za mesiac]]</f>
        <v>0</v>
      </c>
      <c r="K4392" s="17" t="e">
        <f>Tabuľka9[[#This Row],[Cena za MJ s DPH]]*Tabuľka9[[#This Row],[Predpokladaný odber počas 6 mesiacov]]</f>
        <v>#REF!</v>
      </c>
      <c r="L4392" s="1">
        <v>648515</v>
      </c>
      <c r="M4392" t="e">
        <f>_xlfn.XLOOKUP(Tabuľka9[[#This Row],[IČO]],#REF!,#REF!)</f>
        <v>#REF!</v>
      </c>
      <c r="N4392" t="e">
        <f>_xlfn.XLOOKUP(Tabuľka9[[#This Row],[IČO]],#REF!,#REF!)</f>
        <v>#REF!</v>
      </c>
    </row>
    <row r="4393" spans="1:14" hidden="1" x14ac:dyDescent="0.35">
      <c r="A4393" t="s">
        <v>125</v>
      </c>
      <c r="B4393" t="s">
        <v>161</v>
      </c>
      <c r="C4393" t="s">
        <v>13</v>
      </c>
      <c r="E4393" s="10">
        <f>IF(COUNTIF(cis_DPH!$B$2:$B$84,B4393)&gt;0,D4393*1.1,IF(COUNTIF(cis_DPH!$B$85:$B$171,B4393)&gt;0,D4393*1.2,"chyba"))</f>
        <v>0</v>
      </c>
      <c r="G4393" s="16" t="e">
        <f>_xlfn.XLOOKUP(Tabuľka9[[#This Row],[položka]],#REF!,#REF!)</f>
        <v>#REF!</v>
      </c>
      <c r="I4393" s="15">
        <f>Tabuľka9[[#This Row],[Aktuálna cena v RZ s DPH]]*Tabuľka9[[#This Row],[Priemerný odber za mesiac]]</f>
        <v>0</v>
      </c>
      <c r="K4393" s="17" t="e">
        <f>Tabuľka9[[#This Row],[Cena za MJ s DPH]]*Tabuľka9[[#This Row],[Predpokladaný odber počas 6 mesiacov]]</f>
        <v>#REF!</v>
      </c>
      <c r="L4393" s="1">
        <v>648515</v>
      </c>
      <c r="M4393" t="e">
        <f>_xlfn.XLOOKUP(Tabuľka9[[#This Row],[IČO]],#REF!,#REF!)</f>
        <v>#REF!</v>
      </c>
      <c r="N4393" t="e">
        <f>_xlfn.XLOOKUP(Tabuľka9[[#This Row],[IČO]],#REF!,#REF!)</f>
        <v>#REF!</v>
      </c>
    </row>
    <row r="4394" spans="1:14" hidden="1" x14ac:dyDescent="0.35">
      <c r="A4394" t="s">
        <v>125</v>
      </c>
      <c r="B4394" t="s">
        <v>162</v>
      </c>
      <c r="C4394" t="s">
        <v>13</v>
      </c>
      <c r="E4394" s="10">
        <f>IF(COUNTIF(cis_DPH!$B$2:$B$84,B4394)&gt;0,D4394*1.1,IF(COUNTIF(cis_DPH!$B$85:$B$171,B4394)&gt;0,D4394*1.2,"chyba"))</f>
        <v>0</v>
      </c>
      <c r="G4394" s="16" t="e">
        <f>_xlfn.XLOOKUP(Tabuľka9[[#This Row],[položka]],#REF!,#REF!)</f>
        <v>#REF!</v>
      </c>
      <c r="I4394" s="15">
        <f>Tabuľka9[[#This Row],[Aktuálna cena v RZ s DPH]]*Tabuľka9[[#This Row],[Priemerný odber za mesiac]]</f>
        <v>0</v>
      </c>
      <c r="K4394" s="17" t="e">
        <f>Tabuľka9[[#This Row],[Cena za MJ s DPH]]*Tabuľka9[[#This Row],[Predpokladaný odber počas 6 mesiacov]]</f>
        <v>#REF!</v>
      </c>
      <c r="L4394" s="1">
        <v>648515</v>
      </c>
      <c r="M4394" t="e">
        <f>_xlfn.XLOOKUP(Tabuľka9[[#This Row],[IČO]],#REF!,#REF!)</f>
        <v>#REF!</v>
      </c>
      <c r="N4394" t="e">
        <f>_xlfn.XLOOKUP(Tabuľka9[[#This Row],[IČO]],#REF!,#REF!)</f>
        <v>#REF!</v>
      </c>
    </row>
    <row r="4395" spans="1:14" hidden="1" x14ac:dyDescent="0.35">
      <c r="A4395" t="s">
        <v>125</v>
      </c>
      <c r="B4395" t="s">
        <v>163</v>
      </c>
      <c r="C4395" t="s">
        <v>13</v>
      </c>
      <c r="E4395" s="10">
        <f>IF(COUNTIF(cis_DPH!$B$2:$B$84,B4395)&gt;0,D4395*1.1,IF(COUNTIF(cis_DPH!$B$85:$B$171,B4395)&gt;0,D4395*1.2,"chyba"))</f>
        <v>0</v>
      </c>
      <c r="G4395" s="16" t="e">
        <f>_xlfn.XLOOKUP(Tabuľka9[[#This Row],[položka]],#REF!,#REF!)</f>
        <v>#REF!</v>
      </c>
      <c r="I4395" s="15">
        <f>Tabuľka9[[#This Row],[Aktuálna cena v RZ s DPH]]*Tabuľka9[[#This Row],[Priemerný odber za mesiac]]</f>
        <v>0</v>
      </c>
      <c r="K4395" s="17" t="e">
        <f>Tabuľka9[[#This Row],[Cena za MJ s DPH]]*Tabuľka9[[#This Row],[Predpokladaný odber počas 6 mesiacov]]</f>
        <v>#REF!</v>
      </c>
      <c r="L4395" s="1">
        <v>648515</v>
      </c>
      <c r="M4395" t="e">
        <f>_xlfn.XLOOKUP(Tabuľka9[[#This Row],[IČO]],#REF!,#REF!)</f>
        <v>#REF!</v>
      </c>
      <c r="N4395" t="e">
        <f>_xlfn.XLOOKUP(Tabuľka9[[#This Row],[IČO]],#REF!,#REF!)</f>
        <v>#REF!</v>
      </c>
    </row>
    <row r="4396" spans="1:14" hidden="1" x14ac:dyDescent="0.35">
      <c r="A4396" t="s">
        <v>125</v>
      </c>
      <c r="B4396" t="s">
        <v>164</v>
      </c>
      <c r="C4396" t="s">
        <v>13</v>
      </c>
      <c r="E4396" s="10">
        <f>IF(COUNTIF(cis_DPH!$B$2:$B$84,B4396)&gt;0,D4396*1.1,IF(COUNTIF(cis_DPH!$B$85:$B$171,B4396)&gt;0,D4396*1.2,"chyba"))</f>
        <v>0</v>
      </c>
      <c r="G4396" s="16" t="e">
        <f>_xlfn.XLOOKUP(Tabuľka9[[#This Row],[položka]],#REF!,#REF!)</f>
        <v>#REF!</v>
      </c>
      <c r="I4396" s="15">
        <f>Tabuľka9[[#This Row],[Aktuálna cena v RZ s DPH]]*Tabuľka9[[#This Row],[Priemerný odber za mesiac]]</f>
        <v>0</v>
      </c>
      <c r="K4396" s="17" t="e">
        <f>Tabuľka9[[#This Row],[Cena za MJ s DPH]]*Tabuľka9[[#This Row],[Predpokladaný odber počas 6 mesiacov]]</f>
        <v>#REF!</v>
      </c>
      <c r="L4396" s="1">
        <v>648515</v>
      </c>
      <c r="M4396" t="e">
        <f>_xlfn.XLOOKUP(Tabuľka9[[#This Row],[IČO]],#REF!,#REF!)</f>
        <v>#REF!</v>
      </c>
      <c r="N4396" t="e">
        <f>_xlfn.XLOOKUP(Tabuľka9[[#This Row],[IČO]],#REF!,#REF!)</f>
        <v>#REF!</v>
      </c>
    </row>
    <row r="4397" spans="1:14" hidden="1" x14ac:dyDescent="0.35">
      <c r="A4397" t="s">
        <v>125</v>
      </c>
      <c r="B4397" t="s">
        <v>165</v>
      </c>
      <c r="C4397" t="s">
        <v>13</v>
      </c>
      <c r="E4397" s="10">
        <f>IF(COUNTIF(cis_DPH!$B$2:$B$84,B4397)&gt;0,D4397*1.1,IF(COUNTIF(cis_DPH!$B$85:$B$171,B4397)&gt;0,D4397*1.2,"chyba"))</f>
        <v>0</v>
      </c>
      <c r="G4397" s="16" t="e">
        <f>_xlfn.XLOOKUP(Tabuľka9[[#This Row],[položka]],#REF!,#REF!)</f>
        <v>#REF!</v>
      </c>
      <c r="I4397" s="15">
        <f>Tabuľka9[[#This Row],[Aktuálna cena v RZ s DPH]]*Tabuľka9[[#This Row],[Priemerný odber za mesiac]]</f>
        <v>0</v>
      </c>
      <c r="K4397" s="17" t="e">
        <f>Tabuľka9[[#This Row],[Cena za MJ s DPH]]*Tabuľka9[[#This Row],[Predpokladaný odber počas 6 mesiacov]]</f>
        <v>#REF!</v>
      </c>
      <c r="L4397" s="1">
        <v>648515</v>
      </c>
      <c r="M4397" t="e">
        <f>_xlfn.XLOOKUP(Tabuľka9[[#This Row],[IČO]],#REF!,#REF!)</f>
        <v>#REF!</v>
      </c>
      <c r="N4397" t="e">
        <f>_xlfn.XLOOKUP(Tabuľka9[[#This Row],[IČO]],#REF!,#REF!)</f>
        <v>#REF!</v>
      </c>
    </row>
    <row r="4398" spans="1:14" hidden="1" x14ac:dyDescent="0.35">
      <c r="A4398" t="s">
        <v>125</v>
      </c>
      <c r="B4398" t="s">
        <v>166</v>
      </c>
      <c r="C4398" t="s">
        <v>13</v>
      </c>
      <c r="E4398" s="10">
        <f>IF(COUNTIF(cis_DPH!$B$2:$B$84,B4398)&gt;0,D4398*1.1,IF(COUNTIF(cis_DPH!$B$85:$B$171,B4398)&gt;0,D4398*1.2,"chyba"))</f>
        <v>0</v>
      </c>
      <c r="G4398" s="16" t="e">
        <f>_xlfn.XLOOKUP(Tabuľka9[[#This Row],[položka]],#REF!,#REF!)</f>
        <v>#REF!</v>
      </c>
      <c r="I4398" s="15">
        <f>Tabuľka9[[#This Row],[Aktuálna cena v RZ s DPH]]*Tabuľka9[[#This Row],[Priemerný odber za mesiac]]</f>
        <v>0</v>
      </c>
      <c r="K4398" s="17" t="e">
        <f>Tabuľka9[[#This Row],[Cena za MJ s DPH]]*Tabuľka9[[#This Row],[Predpokladaný odber počas 6 mesiacov]]</f>
        <v>#REF!</v>
      </c>
      <c r="L4398" s="1">
        <v>648515</v>
      </c>
      <c r="M4398" t="e">
        <f>_xlfn.XLOOKUP(Tabuľka9[[#This Row],[IČO]],#REF!,#REF!)</f>
        <v>#REF!</v>
      </c>
      <c r="N4398" t="e">
        <f>_xlfn.XLOOKUP(Tabuľka9[[#This Row],[IČO]],#REF!,#REF!)</f>
        <v>#REF!</v>
      </c>
    </row>
    <row r="4399" spans="1:14" hidden="1" x14ac:dyDescent="0.35">
      <c r="A4399" t="s">
        <v>125</v>
      </c>
      <c r="B4399" t="s">
        <v>167</v>
      </c>
      <c r="C4399" t="s">
        <v>13</v>
      </c>
      <c r="E4399" s="10">
        <f>IF(COUNTIF(cis_DPH!$B$2:$B$84,B4399)&gt;0,D4399*1.1,IF(COUNTIF(cis_DPH!$B$85:$B$171,B4399)&gt;0,D4399*1.2,"chyba"))</f>
        <v>0</v>
      </c>
      <c r="G4399" s="16" t="e">
        <f>_xlfn.XLOOKUP(Tabuľka9[[#This Row],[položka]],#REF!,#REF!)</f>
        <v>#REF!</v>
      </c>
      <c r="I4399" s="15">
        <f>Tabuľka9[[#This Row],[Aktuálna cena v RZ s DPH]]*Tabuľka9[[#This Row],[Priemerný odber za mesiac]]</f>
        <v>0</v>
      </c>
      <c r="K4399" s="17" t="e">
        <f>Tabuľka9[[#This Row],[Cena za MJ s DPH]]*Tabuľka9[[#This Row],[Predpokladaný odber počas 6 mesiacov]]</f>
        <v>#REF!</v>
      </c>
      <c r="L4399" s="1">
        <v>648515</v>
      </c>
      <c r="M4399" t="e">
        <f>_xlfn.XLOOKUP(Tabuľka9[[#This Row],[IČO]],#REF!,#REF!)</f>
        <v>#REF!</v>
      </c>
      <c r="N4399" t="e">
        <f>_xlfn.XLOOKUP(Tabuľka9[[#This Row],[IČO]],#REF!,#REF!)</f>
        <v>#REF!</v>
      </c>
    </row>
    <row r="4400" spans="1:14" hidden="1" x14ac:dyDescent="0.35">
      <c r="A4400" t="s">
        <v>125</v>
      </c>
      <c r="B4400" t="s">
        <v>168</v>
      </c>
      <c r="C4400" t="s">
        <v>13</v>
      </c>
      <c r="E4400" s="10">
        <f>IF(COUNTIF(cis_DPH!$B$2:$B$84,B4400)&gt;0,D4400*1.1,IF(COUNTIF(cis_DPH!$B$85:$B$171,B4400)&gt;0,D4400*1.2,"chyba"))</f>
        <v>0</v>
      </c>
      <c r="G4400" s="16" t="e">
        <f>_xlfn.XLOOKUP(Tabuľka9[[#This Row],[položka]],#REF!,#REF!)</f>
        <v>#REF!</v>
      </c>
      <c r="I4400" s="15">
        <f>Tabuľka9[[#This Row],[Aktuálna cena v RZ s DPH]]*Tabuľka9[[#This Row],[Priemerný odber za mesiac]]</f>
        <v>0</v>
      </c>
      <c r="K4400" s="17" t="e">
        <f>Tabuľka9[[#This Row],[Cena za MJ s DPH]]*Tabuľka9[[#This Row],[Predpokladaný odber počas 6 mesiacov]]</f>
        <v>#REF!</v>
      </c>
      <c r="L4400" s="1">
        <v>648515</v>
      </c>
      <c r="M4400" t="e">
        <f>_xlfn.XLOOKUP(Tabuľka9[[#This Row],[IČO]],#REF!,#REF!)</f>
        <v>#REF!</v>
      </c>
      <c r="N4400" t="e">
        <f>_xlfn.XLOOKUP(Tabuľka9[[#This Row],[IČO]],#REF!,#REF!)</f>
        <v>#REF!</v>
      </c>
    </row>
    <row r="4401" spans="1:14" hidden="1" x14ac:dyDescent="0.35">
      <c r="A4401" t="s">
        <v>125</v>
      </c>
      <c r="B4401" t="s">
        <v>169</v>
      </c>
      <c r="C4401" t="s">
        <v>13</v>
      </c>
      <c r="E4401" s="10">
        <f>IF(COUNTIF(cis_DPH!$B$2:$B$84,B4401)&gt;0,D4401*1.1,IF(COUNTIF(cis_DPH!$B$85:$B$171,B4401)&gt;0,D4401*1.2,"chyba"))</f>
        <v>0</v>
      </c>
      <c r="G4401" s="16" t="e">
        <f>_xlfn.XLOOKUP(Tabuľka9[[#This Row],[položka]],#REF!,#REF!)</f>
        <v>#REF!</v>
      </c>
      <c r="I4401" s="15">
        <f>Tabuľka9[[#This Row],[Aktuálna cena v RZ s DPH]]*Tabuľka9[[#This Row],[Priemerný odber za mesiac]]</f>
        <v>0</v>
      </c>
      <c r="K4401" s="17" t="e">
        <f>Tabuľka9[[#This Row],[Cena za MJ s DPH]]*Tabuľka9[[#This Row],[Predpokladaný odber počas 6 mesiacov]]</f>
        <v>#REF!</v>
      </c>
      <c r="L4401" s="1">
        <v>648515</v>
      </c>
      <c r="M4401" t="e">
        <f>_xlfn.XLOOKUP(Tabuľka9[[#This Row],[IČO]],#REF!,#REF!)</f>
        <v>#REF!</v>
      </c>
      <c r="N4401" t="e">
        <f>_xlfn.XLOOKUP(Tabuľka9[[#This Row],[IČO]],#REF!,#REF!)</f>
        <v>#REF!</v>
      </c>
    </row>
    <row r="4402" spans="1:14" hidden="1" x14ac:dyDescent="0.35">
      <c r="A4402" t="s">
        <v>125</v>
      </c>
      <c r="B4402" t="s">
        <v>170</v>
      </c>
      <c r="C4402" t="s">
        <v>13</v>
      </c>
      <c r="E4402" s="10">
        <f>IF(COUNTIF(cis_DPH!$B$2:$B$84,B4402)&gt;0,D4402*1.1,IF(COUNTIF(cis_DPH!$B$85:$B$171,B4402)&gt;0,D4402*1.2,"chyba"))</f>
        <v>0</v>
      </c>
      <c r="G4402" s="16" t="e">
        <f>_xlfn.XLOOKUP(Tabuľka9[[#This Row],[položka]],#REF!,#REF!)</f>
        <v>#REF!</v>
      </c>
      <c r="I4402" s="15">
        <f>Tabuľka9[[#This Row],[Aktuálna cena v RZ s DPH]]*Tabuľka9[[#This Row],[Priemerný odber za mesiac]]</f>
        <v>0</v>
      </c>
      <c r="K4402" s="17" t="e">
        <f>Tabuľka9[[#This Row],[Cena za MJ s DPH]]*Tabuľka9[[#This Row],[Predpokladaný odber počas 6 mesiacov]]</f>
        <v>#REF!</v>
      </c>
      <c r="L4402" s="1">
        <v>648515</v>
      </c>
      <c r="M4402" t="e">
        <f>_xlfn.XLOOKUP(Tabuľka9[[#This Row],[IČO]],#REF!,#REF!)</f>
        <v>#REF!</v>
      </c>
      <c r="N4402" t="e">
        <f>_xlfn.XLOOKUP(Tabuľka9[[#This Row],[IČO]],#REF!,#REF!)</f>
        <v>#REF!</v>
      </c>
    </row>
    <row r="4403" spans="1:14" hidden="1" x14ac:dyDescent="0.35">
      <c r="A4403" t="s">
        <v>125</v>
      </c>
      <c r="B4403" t="s">
        <v>171</v>
      </c>
      <c r="C4403" t="s">
        <v>13</v>
      </c>
      <c r="E4403" s="10">
        <f>IF(COUNTIF(cis_DPH!$B$2:$B$84,B4403)&gt;0,D4403*1.1,IF(COUNTIF(cis_DPH!$B$85:$B$171,B4403)&gt;0,D4403*1.2,"chyba"))</f>
        <v>0</v>
      </c>
      <c r="G4403" s="16" t="e">
        <f>_xlfn.XLOOKUP(Tabuľka9[[#This Row],[položka]],#REF!,#REF!)</f>
        <v>#REF!</v>
      </c>
      <c r="I4403" s="15">
        <f>Tabuľka9[[#This Row],[Aktuálna cena v RZ s DPH]]*Tabuľka9[[#This Row],[Priemerný odber za mesiac]]</f>
        <v>0</v>
      </c>
      <c r="K4403" s="17" t="e">
        <f>Tabuľka9[[#This Row],[Cena za MJ s DPH]]*Tabuľka9[[#This Row],[Predpokladaný odber počas 6 mesiacov]]</f>
        <v>#REF!</v>
      </c>
      <c r="L4403" s="1">
        <v>648515</v>
      </c>
      <c r="M4403" t="e">
        <f>_xlfn.XLOOKUP(Tabuľka9[[#This Row],[IČO]],#REF!,#REF!)</f>
        <v>#REF!</v>
      </c>
      <c r="N4403" t="e">
        <f>_xlfn.XLOOKUP(Tabuľka9[[#This Row],[IČO]],#REF!,#REF!)</f>
        <v>#REF!</v>
      </c>
    </row>
    <row r="4404" spans="1:14" hidden="1" x14ac:dyDescent="0.35">
      <c r="A4404" t="s">
        <v>125</v>
      </c>
      <c r="B4404" t="s">
        <v>172</v>
      </c>
      <c r="C4404" t="s">
        <v>13</v>
      </c>
      <c r="E4404" s="10">
        <f>IF(COUNTIF(cis_DPH!$B$2:$B$84,B4404)&gt;0,D4404*1.1,IF(COUNTIF(cis_DPH!$B$85:$B$171,B4404)&gt;0,D4404*1.2,"chyba"))</f>
        <v>0</v>
      </c>
      <c r="G4404" s="16" t="e">
        <f>_xlfn.XLOOKUP(Tabuľka9[[#This Row],[položka]],#REF!,#REF!)</f>
        <v>#REF!</v>
      </c>
      <c r="I4404" s="15">
        <f>Tabuľka9[[#This Row],[Aktuálna cena v RZ s DPH]]*Tabuľka9[[#This Row],[Priemerný odber za mesiac]]</f>
        <v>0</v>
      </c>
      <c r="K4404" s="17" t="e">
        <f>Tabuľka9[[#This Row],[Cena za MJ s DPH]]*Tabuľka9[[#This Row],[Predpokladaný odber počas 6 mesiacov]]</f>
        <v>#REF!</v>
      </c>
      <c r="L4404" s="1">
        <v>648515</v>
      </c>
      <c r="M4404" t="e">
        <f>_xlfn.XLOOKUP(Tabuľka9[[#This Row],[IČO]],#REF!,#REF!)</f>
        <v>#REF!</v>
      </c>
      <c r="N4404" t="e">
        <f>_xlfn.XLOOKUP(Tabuľka9[[#This Row],[IČO]],#REF!,#REF!)</f>
        <v>#REF!</v>
      </c>
    </row>
    <row r="4405" spans="1:14" hidden="1" x14ac:dyDescent="0.35">
      <c r="A4405" t="s">
        <v>125</v>
      </c>
      <c r="B4405" t="s">
        <v>173</v>
      </c>
      <c r="C4405" t="s">
        <v>13</v>
      </c>
      <c r="E4405" s="10">
        <f>IF(COUNTIF(cis_DPH!$B$2:$B$84,B4405)&gt;0,D4405*1.1,IF(COUNTIF(cis_DPH!$B$85:$B$171,B4405)&gt;0,D4405*1.2,"chyba"))</f>
        <v>0</v>
      </c>
      <c r="G4405" s="16" t="e">
        <f>_xlfn.XLOOKUP(Tabuľka9[[#This Row],[položka]],#REF!,#REF!)</f>
        <v>#REF!</v>
      </c>
      <c r="I4405" s="15">
        <f>Tabuľka9[[#This Row],[Aktuálna cena v RZ s DPH]]*Tabuľka9[[#This Row],[Priemerný odber za mesiac]]</f>
        <v>0</v>
      </c>
      <c r="K4405" s="17" t="e">
        <f>Tabuľka9[[#This Row],[Cena za MJ s DPH]]*Tabuľka9[[#This Row],[Predpokladaný odber počas 6 mesiacov]]</f>
        <v>#REF!</v>
      </c>
      <c r="L4405" s="1">
        <v>648515</v>
      </c>
      <c r="M4405" t="e">
        <f>_xlfn.XLOOKUP(Tabuľka9[[#This Row],[IČO]],#REF!,#REF!)</f>
        <v>#REF!</v>
      </c>
      <c r="N4405" t="e">
        <f>_xlfn.XLOOKUP(Tabuľka9[[#This Row],[IČO]],#REF!,#REF!)</f>
        <v>#REF!</v>
      </c>
    </row>
    <row r="4406" spans="1:14" hidden="1" x14ac:dyDescent="0.35">
      <c r="A4406" t="s">
        <v>125</v>
      </c>
      <c r="B4406" t="s">
        <v>174</v>
      </c>
      <c r="C4406" t="s">
        <v>13</v>
      </c>
      <c r="E4406" s="10">
        <f>IF(COUNTIF(cis_DPH!$B$2:$B$84,B4406)&gt;0,D4406*1.1,IF(COUNTIF(cis_DPH!$B$85:$B$171,B4406)&gt;0,D4406*1.2,"chyba"))</f>
        <v>0</v>
      </c>
      <c r="G4406" s="16" t="e">
        <f>_xlfn.XLOOKUP(Tabuľka9[[#This Row],[položka]],#REF!,#REF!)</f>
        <v>#REF!</v>
      </c>
      <c r="I4406" s="15">
        <f>Tabuľka9[[#This Row],[Aktuálna cena v RZ s DPH]]*Tabuľka9[[#This Row],[Priemerný odber za mesiac]]</f>
        <v>0</v>
      </c>
      <c r="K4406" s="17" t="e">
        <f>Tabuľka9[[#This Row],[Cena za MJ s DPH]]*Tabuľka9[[#This Row],[Predpokladaný odber počas 6 mesiacov]]</f>
        <v>#REF!</v>
      </c>
      <c r="L4406" s="1">
        <v>648515</v>
      </c>
      <c r="M4406" t="e">
        <f>_xlfn.XLOOKUP(Tabuľka9[[#This Row],[IČO]],#REF!,#REF!)</f>
        <v>#REF!</v>
      </c>
      <c r="N4406" t="e">
        <f>_xlfn.XLOOKUP(Tabuľka9[[#This Row],[IČO]],#REF!,#REF!)</f>
        <v>#REF!</v>
      </c>
    </row>
    <row r="4407" spans="1:14" hidden="1" x14ac:dyDescent="0.35">
      <c r="A4407" t="s">
        <v>125</v>
      </c>
      <c r="B4407" t="s">
        <v>175</v>
      </c>
      <c r="C4407" t="s">
        <v>13</v>
      </c>
      <c r="E4407" s="10">
        <f>IF(COUNTIF(cis_DPH!$B$2:$B$84,B4407)&gt;0,D4407*1.1,IF(COUNTIF(cis_DPH!$B$85:$B$171,B4407)&gt;0,D4407*1.2,"chyba"))</f>
        <v>0</v>
      </c>
      <c r="G4407" s="16" t="e">
        <f>_xlfn.XLOOKUP(Tabuľka9[[#This Row],[položka]],#REF!,#REF!)</f>
        <v>#REF!</v>
      </c>
      <c r="I4407" s="15">
        <f>Tabuľka9[[#This Row],[Aktuálna cena v RZ s DPH]]*Tabuľka9[[#This Row],[Priemerný odber za mesiac]]</f>
        <v>0</v>
      </c>
      <c r="K4407" s="17" t="e">
        <f>Tabuľka9[[#This Row],[Cena za MJ s DPH]]*Tabuľka9[[#This Row],[Predpokladaný odber počas 6 mesiacov]]</f>
        <v>#REF!</v>
      </c>
      <c r="L4407" s="1">
        <v>648515</v>
      </c>
      <c r="M4407" t="e">
        <f>_xlfn.XLOOKUP(Tabuľka9[[#This Row],[IČO]],#REF!,#REF!)</f>
        <v>#REF!</v>
      </c>
      <c r="N4407" t="e">
        <f>_xlfn.XLOOKUP(Tabuľka9[[#This Row],[IČO]],#REF!,#REF!)</f>
        <v>#REF!</v>
      </c>
    </row>
    <row r="4408" spans="1:14" hidden="1" x14ac:dyDescent="0.35">
      <c r="A4408" t="s">
        <v>125</v>
      </c>
      <c r="B4408" t="s">
        <v>176</v>
      </c>
      <c r="C4408" t="s">
        <v>13</v>
      </c>
      <c r="E4408" s="10">
        <f>IF(COUNTIF(cis_DPH!$B$2:$B$84,B4408)&gt;0,D4408*1.1,IF(COUNTIF(cis_DPH!$B$85:$B$171,B4408)&gt;0,D4408*1.2,"chyba"))</f>
        <v>0</v>
      </c>
      <c r="G4408" s="16" t="e">
        <f>_xlfn.XLOOKUP(Tabuľka9[[#This Row],[položka]],#REF!,#REF!)</f>
        <v>#REF!</v>
      </c>
      <c r="I4408" s="15">
        <f>Tabuľka9[[#This Row],[Aktuálna cena v RZ s DPH]]*Tabuľka9[[#This Row],[Priemerný odber za mesiac]]</f>
        <v>0</v>
      </c>
      <c r="K4408" s="17" t="e">
        <f>Tabuľka9[[#This Row],[Cena za MJ s DPH]]*Tabuľka9[[#This Row],[Predpokladaný odber počas 6 mesiacov]]</f>
        <v>#REF!</v>
      </c>
      <c r="L4408" s="1">
        <v>648515</v>
      </c>
      <c r="M4408" t="e">
        <f>_xlfn.XLOOKUP(Tabuľka9[[#This Row],[IČO]],#REF!,#REF!)</f>
        <v>#REF!</v>
      </c>
      <c r="N4408" t="e">
        <f>_xlfn.XLOOKUP(Tabuľka9[[#This Row],[IČO]],#REF!,#REF!)</f>
        <v>#REF!</v>
      </c>
    </row>
    <row r="4409" spans="1:14" hidden="1" x14ac:dyDescent="0.35">
      <c r="A4409" t="s">
        <v>125</v>
      </c>
      <c r="B4409" t="s">
        <v>177</v>
      </c>
      <c r="C4409" t="s">
        <v>13</v>
      </c>
      <c r="E4409" s="10">
        <f>IF(COUNTIF(cis_DPH!$B$2:$B$84,B4409)&gt;0,D4409*1.1,IF(COUNTIF(cis_DPH!$B$85:$B$171,B4409)&gt;0,D4409*1.2,"chyba"))</f>
        <v>0</v>
      </c>
      <c r="G4409" s="16" t="e">
        <f>_xlfn.XLOOKUP(Tabuľka9[[#This Row],[položka]],#REF!,#REF!)</f>
        <v>#REF!</v>
      </c>
      <c r="I4409" s="15">
        <f>Tabuľka9[[#This Row],[Aktuálna cena v RZ s DPH]]*Tabuľka9[[#This Row],[Priemerný odber za mesiac]]</f>
        <v>0</v>
      </c>
      <c r="K4409" s="17" t="e">
        <f>Tabuľka9[[#This Row],[Cena za MJ s DPH]]*Tabuľka9[[#This Row],[Predpokladaný odber počas 6 mesiacov]]</f>
        <v>#REF!</v>
      </c>
      <c r="L4409" s="1">
        <v>648515</v>
      </c>
      <c r="M4409" t="e">
        <f>_xlfn.XLOOKUP(Tabuľka9[[#This Row],[IČO]],#REF!,#REF!)</f>
        <v>#REF!</v>
      </c>
      <c r="N4409" t="e">
        <f>_xlfn.XLOOKUP(Tabuľka9[[#This Row],[IČO]],#REF!,#REF!)</f>
        <v>#REF!</v>
      </c>
    </row>
    <row r="4410" spans="1:14" hidden="1" x14ac:dyDescent="0.35">
      <c r="A4410" t="s">
        <v>125</v>
      </c>
      <c r="B4410" t="s">
        <v>178</v>
      </c>
      <c r="C4410" t="s">
        <v>13</v>
      </c>
      <c r="E4410" s="10">
        <f>IF(COUNTIF(cis_DPH!$B$2:$B$84,B4410)&gt;0,D4410*1.1,IF(COUNTIF(cis_DPH!$B$85:$B$171,B4410)&gt;0,D4410*1.2,"chyba"))</f>
        <v>0</v>
      </c>
      <c r="G4410" s="16" t="e">
        <f>_xlfn.XLOOKUP(Tabuľka9[[#This Row],[položka]],#REF!,#REF!)</f>
        <v>#REF!</v>
      </c>
      <c r="I4410" s="15">
        <f>Tabuľka9[[#This Row],[Aktuálna cena v RZ s DPH]]*Tabuľka9[[#This Row],[Priemerný odber za mesiac]]</f>
        <v>0</v>
      </c>
      <c r="K4410" s="17" t="e">
        <f>Tabuľka9[[#This Row],[Cena za MJ s DPH]]*Tabuľka9[[#This Row],[Predpokladaný odber počas 6 mesiacov]]</f>
        <v>#REF!</v>
      </c>
      <c r="L4410" s="1">
        <v>648515</v>
      </c>
      <c r="M4410" t="e">
        <f>_xlfn.XLOOKUP(Tabuľka9[[#This Row],[IČO]],#REF!,#REF!)</f>
        <v>#REF!</v>
      </c>
      <c r="N4410" t="e">
        <f>_xlfn.XLOOKUP(Tabuľka9[[#This Row],[IČO]],#REF!,#REF!)</f>
        <v>#REF!</v>
      </c>
    </row>
    <row r="4411" spans="1:14" hidden="1" x14ac:dyDescent="0.35">
      <c r="A4411" t="s">
        <v>125</v>
      </c>
      <c r="B4411" t="s">
        <v>179</v>
      </c>
      <c r="C4411" t="s">
        <v>13</v>
      </c>
      <c r="E4411" s="10">
        <f>IF(COUNTIF(cis_DPH!$B$2:$B$84,B4411)&gt;0,D4411*1.1,IF(COUNTIF(cis_DPH!$B$85:$B$171,B4411)&gt;0,D4411*1.2,"chyba"))</f>
        <v>0</v>
      </c>
      <c r="G4411" s="16" t="e">
        <f>_xlfn.XLOOKUP(Tabuľka9[[#This Row],[položka]],#REF!,#REF!)</f>
        <v>#REF!</v>
      </c>
      <c r="I4411" s="15">
        <f>Tabuľka9[[#This Row],[Aktuálna cena v RZ s DPH]]*Tabuľka9[[#This Row],[Priemerný odber za mesiac]]</f>
        <v>0</v>
      </c>
      <c r="K4411" s="17" t="e">
        <f>Tabuľka9[[#This Row],[Cena za MJ s DPH]]*Tabuľka9[[#This Row],[Predpokladaný odber počas 6 mesiacov]]</f>
        <v>#REF!</v>
      </c>
      <c r="L4411" s="1">
        <v>648515</v>
      </c>
      <c r="M4411" t="e">
        <f>_xlfn.XLOOKUP(Tabuľka9[[#This Row],[IČO]],#REF!,#REF!)</f>
        <v>#REF!</v>
      </c>
      <c r="N4411" t="e">
        <f>_xlfn.XLOOKUP(Tabuľka9[[#This Row],[IČO]],#REF!,#REF!)</f>
        <v>#REF!</v>
      </c>
    </row>
    <row r="4412" spans="1:14" hidden="1" x14ac:dyDescent="0.35">
      <c r="A4412" t="s">
        <v>125</v>
      </c>
      <c r="B4412" t="s">
        <v>180</v>
      </c>
      <c r="C4412" t="s">
        <v>13</v>
      </c>
      <c r="E4412" s="10">
        <f>IF(COUNTIF(cis_DPH!$B$2:$B$84,B4412)&gt;0,D4412*1.1,IF(COUNTIF(cis_DPH!$B$85:$B$171,B4412)&gt;0,D4412*1.2,"chyba"))</f>
        <v>0</v>
      </c>
      <c r="G4412" s="16" t="e">
        <f>_xlfn.XLOOKUP(Tabuľka9[[#This Row],[položka]],#REF!,#REF!)</f>
        <v>#REF!</v>
      </c>
      <c r="I4412" s="15">
        <f>Tabuľka9[[#This Row],[Aktuálna cena v RZ s DPH]]*Tabuľka9[[#This Row],[Priemerný odber za mesiac]]</f>
        <v>0</v>
      </c>
      <c r="K4412" s="17" t="e">
        <f>Tabuľka9[[#This Row],[Cena za MJ s DPH]]*Tabuľka9[[#This Row],[Predpokladaný odber počas 6 mesiacov]]</f>
        <v>#REF!</v>
      </c>
      <c r="L4412" s="1">
        <v>648515</v>
      </c>
      <c r="M4412" t="e">
        <f>_xlfn.XLOOKUP(Tabuľka9[[#This Row],[IČO]],#REF!,#REF!)</f>
        <v>#REF!</v>
      </c>
      <c r="N4412" t="e">
        <f>_xlfn.XLOOKUP(Tabuľka9[[#This Row],[IČO]],#REF!,#REF!)</f>
        <v>#REF!</v>
      </c>
    </row>
    <row r="4413" spans="1:14" hidden="1" x14ac:dyDescent="0.35">
      <c r="A4413" t="s">
        <v>125</v>
      </c>
      <c r="B4413" t="s">
        <v>181</v>
      </c>
      <c r="C4413" t="s">
        <v>13</v>
      </c>
      <c r="E4413" s="10">
        <f>IF(COUNTIF(cis_DPH!$B$2:$B$84,B4413)&gt;0,D4413*1.1,IF(COUNTIF(cis_DPH!$B$85:$B$171,B4413)&gt;0,D4413*1.2,"chyba"))</f>
        <v>0</v>
      </c>
      <c r="G4413" s="16" t="e">
        <f>_xlfn.XLOOKUP(Tabuľka9[[#This Row],[položka]],#REF!,#REF!)</f>
        <v>#REF!</v>
      </c>
      <c r="I4413" s="15">
        <f>Tabuľka9[[#This Row],[Aktuálna cena v RZ s DPH]]*Tabuľka9[[#This Row],[Priemerný odber za mesiac]]</f>
        <v>0</v>
      </c>
      <c r="K4413" s="17" t="e">
        <f>Tabuľka9[[#This Row],[Cena za MJ s DPH]]*Tabuľka9[[#This Row],[Predpokladaný odber počas 6 mesiacov]]</f>
        <v>#REF!</v>
      </c>
      <c r="L4413" s="1">
        <v>648515</v>
      </c>
      <c r="M4413" t="e">
        <f>_xlfn.XLOOKUP(Tabuľka9[[#This Row],[IČO]],#REF!,#REF!)</f>
        <v>#REF!</v>
      </c>
      <c r="N4413" t="e">
        <f>_xlfn.XLOOKUP(Tabuľka9[[#This Row],[IČO]],#REF!,#REF!)</f>
        <v>#REF!</v>
      </c>
    </row>
    <row r="4414" spans="1:14" hidden="1" x14ac:dyDescent="0.35">
      <c r="A4414" t="s">
        <v>125</v>
      </c>
      <c r="B4414" t="s">
        <v>182</v>
      </c>
      <c r="C4414" t="s">
        <v>13</v>
      </c>
      <c r="E4414" s="10">
        <f>IF(COUNTIF(cis_DPH!$B$2:$B$84,B4414)&gt;0,D4414*1.1,IF(COUNTIF(cis_DPH!$B$85:$B$171,B4414)&gt;0,D4414*1.2,"chyba"))</f>
        <v>0</v>
      </c>
      <c r="G4414" s="16" t="e">
        <f>_xlfn.XLOOKUP(Tabuľka9[[#This Row],[položka]],#REF!,#REF!)</f>
        <v>#REF!</v>
      </c>
      <c r="I4414" s="15">
        <f>Tabuľka9[[#This Row],[Aktuálna cena v RZ s DPH]]*Tabuľka9[[#This Row],[Priemerný odber za mesiac]]</f>
        <v>0</v>
      </c>
      <c r="K4414" s="17" t="e">
        <f>Tabuľka9[[#This Row],[Cena za MJ s DPH]]*Tabuľka9[[#This Row],[Predpokladaný odber počas 6 mesiacov]]</f>
        <v>#REF!</v>
      </c>
      <c r="L4414" s="1">
        <v>648515</v>
      </c>
      <c r="M4414" t="e">
        <f>_xlfn.XLOOKUP(Tabuľka9[[#This Row],[IČO]],#REF!,#REF!)</f>
        <v>#REF!</v>
      </c>
      <c r="N4414" t="e">
        <f>_xlfn.XLOOKUP(Tabuľka9[[#This Row],[IČO]],#REF!,#REF!)</f>
        <v>#REF!</v>
      </c>
    </row>
    <row r="4415" spans="1:14" hidden="1" x14ac:dyDescent="0.35">
      <c r="A4415" t="s">
        <v>125</v>
      </c>
      <c r="B4415" t="s">
        <v>183</v>
      </c>
      <c r="C4415" t="s">
        <v>13</v>
      </c>
      <c r="E4415" s="10">
        <f>IF(COUNTIF(cis_DPH!$B$2:$B$84,B4415)&gt;0,D4415*1.1,IF(COUNTIF(cis_DPH!$B$85:$B$171,B4415)&gt;0,D4415*1.2,"chyba"))</f>
        <v>0</v>
      </c>
      <c r="G4415" s="16" t="e">
        <f>_xlfn.XLOOKUP(Tabuľka9[[#This Row],[položka]],#REF!,#REF!)</f>
        <v>#REF!</v>
      </c>
      <c r="I4415" s="15">
        <f>Tabuľka9[[#This Row],[Aktuálna cena v RZ s DPH]]*Tabuľka9[[#This Row],[Priemerný odber za mesiac]]</f>
        <v>0</v>
      </c>
      <c r="K4415" s="17" t="e">
        <f>Tabuľka9[[#This Row],[Cena za MJ s DPH]]*Tabuľka9[[#This Row],[Predpokladaný odber počas 6 mesiacov]]</f>
        <v>#REF!</v>
      </c>
      <c r="L4415" s="1">
        <v>648515</v>
      </c>
      <c r="M4415" t="e">
        <f>_xlfn.XLOOKUP(Tabuľka9[[#This Row],[IČO]],#REF!,#REF!)</f>
        <v>#REF!</v>
      </c>
      <c r="N4415" t="e">
        <f>_xlfn.XLOOKUP(Tabuľka9[[#This Row],[IČO]],#REF!,#REF!)</f>
        <v>#REF!</v>
      </c>
    </row>
    <row r="4416" spans="1:14" hidden="1" x14ac:dyDescent="0.35">
      <c r="A4416" t="s">
        <v>125</v>
      </c>
      <c r="B4416" t="s">
        <v>184</v>
      </c>
      <c r="C4416" t="s">
        <v>13</v>
      </c>
      <c r="E4416" s="10">
        <f>IF(COUNTIF(cis_DPH!$B$2:$B$84,B4416)&gt;0,D4416*1.1,IF(COUNTIF(cis_DPH!$B$85:$B$171,B4416)&gt;0,D4416*1.2,"chyba"))</f>
        <v>0</v>
      </c>
      <c r="G4416" s="16" t="e">
        <f>_xlfn.XLOOKUP(Tabuľka9[[#This Row],[položka]],#REF!,#REF!)</f>
        <v>#REF!</v>
      </c>
      <c r="I4416" s="15">
        <f>Tabuľka9[[#This Row],[Aktuálna cena v RZ s DPH]]*Tabuľka9[[#This Row],[Priemerný odber za mesiac]]</f>
        <v>0</v>
      </c>
      <c r="K4416" s="17" t="e">
        <f>Tabuľka9[[#This Row],[Cena za MJ s DPH]]*Tabuľka9[[#This Row],[Predpokladaný odber počas 6 mesiacov]]</f>
        <v>#REF!</v>
      </c>
      <c r="L4416" s="1">
        <v>648515</v>
      </c>
      <c r="M4416" t="e">
        <f>_xlfn.XLOOKUP(Tabuľka9[[#This Row],[IČO]],#REF!,#REF!)</f>
        <v>#REF!</v>
      </c>
      <c r="N4416" t="e">
        <f>_xlfn.XLOOKUP(Tabuľka9[[#This Row],[IČO]],#REF!,#REF!)</f>
        <v>#REF!</v>
      </c>
    </row>
    <row r="4417" spans="1:14" hidden="1" x14ac:dyDescent="0.35">
      <c r="A4417" t="s">
        <v>125</v>
      </c>
      <c r="B4417" t="s">
        <v>185</v>
      </c>
      <c r="C4417" t="s">
        <v>13</v>
      </c>
      <c r="E4417" s="10">
        <f>IF(COUNTIF(cis_DPH!$B$2:$B$84,B4417)&gt;0,D4417*1.1,IF(COUNTIF(cis_DPH!$B$85:$B$171,B4417)&gt;0,D4417*1.2,"chyba"))</f>
        <v>0</v>
      </c>
      <c r="G4417" s="16" t="e">
        <f>_xlfn.XLOOKUP(Tabuľka9[[#This Row],[položka]],#REF!,#REF!)</f>
        <v>#REF!</v>
      </c>
      <c r="I4417" s="15">
        <f>Tabuľka9[[#This Row],[Aktuálna cena v RZ s DPH]]*Tabuľka9[[#This Row],[Priemerný odber za mesiac]]</f>
        <v>0</v>
      </c>
      <c r="K4417" s="17" t="e">
        <f>Tabuľka9[[#This Row],[Cena za MJ s DPH]]*Tabuľka9[[#This Row],[Predpokladaný odber počas 6 mesiacov]]</f>
        <v>#REF!</v>
      </c>
      <c r="L4417" s="1">
        <v>648515</v>
      </c>
      <c r="M4417" t="e">
        <f>_xlfn.XLOOKUP(Tabuľka9[[#This Row],[IČO]],#REF!,#REF!)</f>
        <v>#REF!</v>
      </c>
      <c r="N4417" t="e">
        <f>_xlfn.XLOOKUP(Tabuľka9[[#This Row],[IČO]],#REF!,#REF!)</f>
        <v>#REF!</v>
      </c>
    </row>
    <row r="4418" spans="1:14" hidden="1" x14ac:dyDescent="0.35">
      <c r="A4418" t="s">
        <v>125</v>
      </c>
      <c r="B4418" t="s">
        <v>186</v>
      </c>
      <c r="C4418" t="s">
        <v>13</v>
      </c>
      <c r="E4418" s="10">
        <f>IF(COUNTIF(cis_DPH!$B$2:$B$84,B4418)&gt;0,D4418*1.1,IF(COUNTIF(cis_DPH!$B$85:$B$171,B4418)&gt;0,D4418*1.2,"chyba"))</f>
        <v>0</v>
      </c>
      <c r="G4418" s="16" t="e">
        <f>_xlfn.XLOOKUP(Tabuľka9[[#This Row],[položka]],#REF!,#REF!)</f>
        <v>#REF!</v>
      </c>
      <c r="I4418" s="15">
        <f>Tabuľka9[[#This Row],[Aktuálna cena v RZ s DPH]]*Tabuľka9[[#This Row],[Priemerný odber za mesiac]]</f>
        <v>0</v>
      </c>
      <c r="K4418" s="17" t="e">
        <f>Tabuľka9[[#This Row],[Cena za MJ s DPH]]*Tabuľka9[[#This Row],[Predpokladaný odber počas 6 mesiacov]]</f>
        <v>#REF!</v>
      </c>
      <c r="L4418" s="1">
        <v>648515</v>
      </c>
      <c r="M4418" t="e">
        <f>_xlfn.XLOOKUP(Tabuľka9[[#This Row],[IČO]],#REF!,#REF!)</f>
        <v>#REF!</v>
      </c>
      <c r="N4418" t="e">
        <f>_xlfn.XLOOKUP(Tabuľka9[[#This Row],[IČO]],#REF!,#REF!)</f>
        <v>#REF!</v>
      </c>
    </row>
    <row r="4419" spans="1:14" hidden="1" x14ac:dyDescent="0.35">
      <c r="A4419" t="s">
        <v>95</v>
      </c>
      <c r="B4419" t="s">
        <v>187</v>
      </c>
      <c r="C4419" t="s">
        <v>48</v>
      </c>
      <c r="E4419" s="10">
        <f>IF(COUNTIF(cis_DPH!$B$2:$B$84,B4419)&gt;0,D4419*1.1,IF(COUNTIF(cis_DPH!$B$85:$B$171,B4419)&gt;0,D4419*1.2,"chyba"))</f>
        <v>0</v>
      </c>
      <c r="G4419" s="16" t="e">
        <f>_xlfn.XLOOKUP(Tabuľka9[[#This Row],[položka]],#REF!,#REF!)</f>
        <v>#REF!</v>
      </c>
      <c r="I4419" s="15">
        <f>Tabuľka9[[#This Row],[Aktuálna cena v RZ s DPH]]*Tabuľka9[[#This Row],[Priemerný odber za mesiac]]</f>
        <v>0</v>
      </c>
      <c r="K4419" s="17" t="e">
        <f>Tabuľka9[[#This Row],[Cena za MJ s DPH]]*Tabuľka9[[#This Row],[Predpokladaný odber počas 6 mesiacov]]</f>
        <v>#REF!</v>
      </c>
      <c r="L4419" s="1">
        <v>648515</v>
      </c>
      <c r="M4419" t="e">
        <f>_xlfn.XLOOKUP(Tabuľka9[[#This Row],[IČO]],#REF!,#REF!)</f>
        <v>#REF!</v>
      </c>
      <c r="N4419" t="e">
        <f>_xlfn.XLOOKUP(Tabuľka9[[#This Row],[IČO]],#REF!,#REF!)</f>
        <v>#REF!</v>
      </c>
    </row>
    <row r="4420" spans="1:14" hidden="1" x14ac:dyDescent="0.35">
      <c r="A4420" t="s">
        <v>95</v>
      </c>
      <c r="B4420" t="s">
        <v>188</v>
      </c>
      <c r="C4420" t="s">
        <v>13</v>
      </c>
      <c r="E4420" s="10">
        <f>IF(COUNTIF(cis_DPH!$B$2:$B$84,B4420)&gt;0,D4420*1.1,IF(COUNTIF(cis_DPH!$B$85:$B$171,B4420)&gt;0,D4420*1.2,"chyba"))</f>
        <v>0</v>
      </c>
      <c r="G4420" s="16" t="e">
        <f>_xlfn.XLOOKUP(Tabuľka9[[#This Row],[položka]],#REF!,#REF!)</f>
        <v>#REF!</v>
      </c>
      <c r="I4420" s="15">
        <f>Tabuľka9[[#This Row],[Aktuálna cena v RZ s DPH]]*Tabuľka9[[#This Row],[Priemerný odber za mesiac]]</f>
        <v>0</v>
      </c>
      <c r="K4420" s="17" t="e">
        <f>Tabuľka9[[#This Row],[Cena za MJ s DPH]]*Tabuľka9[[#This Row],[Predpokladaný odber počas 6 mesiacov]]</f>
        <v>#REF!</v>
      </c>
      <c r="L4420" s="1">
        <v>648515</v>
      </c>
      <c r="M4420" t="e">
        <f>_xlfn.XLOOKUP(Tabuľka9[[#This Row],[IČO]],#REF!,#REF!)</f>
        <v>#REF!</v>
      </c>
      <c r="N4420" t="e">
        <f>_xlfn.XLOOKUP(Tabuľka9[[#This Row],[IČO]],#REF!,#REF!)</f>
        <v>#REF!</v>
      </c>
    </row>
    <row r="4421" spans="1:14" hidden="1" x14ac:dyDescent="0.35">
      <c r="A4421" t="s">
        <v>95</v>
      </c>
      <c r="B4421" t="s">
        <v>189</v>
      </c>
      <c r="C4421" t="s">
        <v>13</v>
      </c>
      <c r="E4421" s="10">
        <f>IF(COUNTIF(cis_DPH!$B$2:$B$84,B4421)&gt;0,D4421*1.1,IF(COUNTIF(cis_DPH!$B$85:$B$171,B4421)&gt;0,D4421*1.2,"chyba"))</f>
        <v>0</v>
      </c>
      <c r="G4421" s="16" t="e">
        <f>_xlfn.XLOOKUP(Tabuľka9[[#This Row],[položka]],#REF!,#REF!)</f>
        <v>#REF!</v>
      </c>
      <c r="I4421" s="15">
        <f>Tabuľka9[[#This Row],[Aktuálna cena v RZ s DPH]]*Tabuľka9[[#This Row],[Priemerný odber za mesiac]]</f>
        <v>0</v>
      </c>
      <c r="K4421" s="17" t="e">
        <f>Tabuľka9[[#This Row],[Cena za MJ s DPH]]*Tabuľka9[[#This Row],[Predpokladaný odber počas 6 mesiacov]]</f>
        <v>#REF!</v>
      </c>
      <c r="L4421" s="1">
        <v>648515</v>
      </c>
      <c r="M4421" t="e">
        <f>_xlfn.XLOOKUP(Tabuľka9[[#This Row],[IČO]],#REF!,#REF!)</f>
        <v>#REF!</v>
      </c>
      <c r="N4421" t="e">
        <f>_xlfn.XLOOKUP(Tabuľka9[[#This Row],[IČO]],#REF!,#REF!)</f>
        <v>#REF!</v>
      </c>
    </row>
    <row r="4422" spans="1:14" hidden="1" x14ac:dyDescent="0.35">
      <c r="A4422" t="s">
        <v>10</v>
      </c>
      <c r="B4422" t="s">
        <v>11</v>
      </c>
      <c r="C4422" t="s">
        <v>13</v>
      </c>
      <c r="E4422" s="10">
        <f>IF(COUNTIF(cis_DPH!$B$2:$B$84,B4422)&gt;0,D4422*1.1,IF(COUNTIF(cis_DPH!$B$85:$B$171,B4422)&gt;0,D4422*1.2,"chyba"))</f>
        <v>0</v>
      </c>
      <c r="G4422" s="16" t="e">
        <f>_xlfn.XLOOKUP(Tabuľka9[[#This Row],[položka]],#REF!,#REF!)</f>
        <v>#REF!</v>
      </c>
      <c r="I4422" s="15">
        <f>Tabuľka9[[#This Row],[Aktuálna cena v RZ s DPH]]*Tabuľka9[[#This Row],[Priemerný odber za mesiac]]</f>
        <v>0</v>
      </c>
      <c r="K4422" s="17" t="e">
        <f>Tabuľka9[[#This Row],[Cena za MJ s DPH]]*Tabuľka9[[#This Row],[Predpokladaný odber počas 6 mesiacov]]</f>
        <v>#REF!</v>
      </c>
      <c r="L4422" s="1">
        <v>160580</v>
      </c>
      <c r="M4422" t="e">
        <f>_xlfn.XLOOKUP(Tabuľka9[[#This Row],[IČO]],#REF!,#REF!)</f>
        <v>#REF!</v>
      </c>
      <c r="N4422" t="e">
        <f>_xlfn.XLOOKUP(Tabuľka9[[#This Row],[IČO]],#REF!,#REF!)</f>
        <v>#REF!</v>
      </c>
    </row>
    <row r="4423" spans="1:14" hidden="1" x14ac:dyDescent="0.35">
      <c r="A4423" t="s">
        <v>10</v>
      </c>
      <c r="B4423" t="s">
        <v>12</v>
      </c>
      <c r="C4423" t="s">
        <v>13</v>
      </c>
      <c r="E4423" s="10">
        <f>IF(COUNTIF(cis_DPH!$B$2:$B$84,B4423)&gt;0,D4423*1.1,IF(COUNTIF(cis_DPH!$B$85:$B$171,B4423)&gt;0,D4423*1.2,"chyba"))</f>
        <v>0</v>
      </c>
      <c r="G4423" s="16" t="e">
        <f>_xlfn.XLOOKUP(Tabuľka9[[#This Row],[položka]],#REF!,#REF!)</f>
        <v>#REF!</v>
      </c>
      <c r="I4423" s="15">
        <f>Tabuľka9[[#This Row],[Aktuálna cena v RZ s DPH]]*Tabuľka9[[#This Row],[Priemerný odber za mesiac]]</f>
        <v>0</v>
      </c>
      <c r="K4423" s="17" t="e">
        <f>Tabuľka9[[#This Row],[Cena za MJ s DPH]]*Tabuľka9[[#This Row],[Predpokladaný odber počas 6 mesiacov]]</f>
        <v>#REF!</v>
      </c>
      <c r="L4423" s="1">
        <v>160580</v>
      </c>
      <c r="M4423" t="e">
        <f>_xlfn.XLOOKUP(Tabuľka9[[#This Row],[IČO]],#REF!,#REF!)</f>
        <v>#REF!</v>
      </c>
      <c r="N4423" t="e">
        <f>_xlfn.XLOOKUP(Tabuľka9[[#This Row],[IČO]],#REF!,#REF!)</f>
        <v>#REF!</v>
      </c>
    </row>
    <row r="4424" spans="1:14" hidden="1" x14ac:dyDescent="0.35">
      <c r="A4424" t="s">
        <v>10</v>
      </c>
      <c r="B4424" t="s">
        <v>14</v>
      </c>
      <c r="C4424" t="s">
        <v>13</v>
      </c>
      <c r="E4424" s="10">
        <f>IF(COUNTIF(cis_DPH!$B$2:$B$84,B4424)&gt;0,D4424*1.1,IF(COUNTIF(cis_DPH!$B$85:$B$171,B4424)&gt;0,D4424*1.2,"chyba"))</f>
        <v>0</v>
      </c>
      <c r="G4424" s="16" t="e">
        <f>_xlfn.XLOOKUP(Tabuľka9[[#This Row],[položka]],#REF!,#REF!)</f>
        <v>#REF!</v>
      </c>
      <c r="I4424" s="15">
        <f>Tabuľka9[[#This Row],[Aktuálna cena v RZ s DPH]]*Tabuľka9[[#This Row],[Priemerný odber za mesiac]]</f>
        <v>0</v>
      </c>
      <c r="K4424" s="17" t="e">
        <f>Tabuľka9[[#This Row],[Cena za MJ s DPH]]*Tabuľka9[[#This Row],[Predpokladaný odber počas 6 mesiacov]]</f>
        <v>#REF!</v>
      </c>
      <c r="L4424" s="1">
        <v>160580</v>
      </c>
      <c r="M4424" t="e">
        <f>_xlfn.XLOOKUP(Tabuľka9[[#This Row],[IČO]],#REF!,#REF!)</f>
        <v>#REF!</v>
      </c>
      <c r="N4424" t="e">
        <f>_xlfn.XLOOKUP(Tabuľka9[[#This Row],[IČO]],#REF!,#REF!)</f>
        <v>#REF!</v>
      </c>
    </row>
    <row r="4425" spans="1:14" hidden="1" x14ac:dyDescent="0.35">
      <c r="A4425" t="s">
        <v>10</v>
      </c>
      <c r="B4425" t="s">
        <v>15</v>
      </c>
      <c r="C4425" t="s">
        <v>13</v>
      </c>
      <c r="D4425" s="9">
        <v>0.6</v>
      </c>
      <c r="E4425" s="10">
        <f>IF(COUNTIF(cis_DPH!$B$2:$B$84,B4425)&gt;0,D4425*1.1,IF(COUNTIF(cis_DPH!$B$85:$B$171,B4425)&gt;0,D4425*1.2,"chyba"))</f>
        <v>0.66</v>
      </c>
      <c r="G4425" s="16" t="e">
        <f>_xlfn.XLOOKUP(Tabuľka9[[#This Row],[položka]],#REF!,#REF!)</f>
        <v>#REF!</v>
      </c>
      <c r="H4425">
        <v>15</v>
      </c>
      <c r="I4425" s="15">
        <f>Tabuľka9[[#This Row],[Aktuálna cena v RZ s DPH]]*Tabuľka9[[#This Row],[Priemerný odber za mesiac]]</f>
        <v>9.9</v>
      </c>
      <c r="J4425">
        <v>20</v>
      </c>
      <c r="K4425" s="17" t="e">
        <f>Tabuľka9[[#This Row],[Cena za MJ s DPH]]*Tabuľka9[[#This Row],[Predpokladaný odber počas 6 mesiacov]]</f>
        <v>#REF!</v>
      </c>
      <c r="L4425" s="1">
        <v>160580</v>
      </c>
      <c r="M4425" t="e">
        <f>_xlfn.XLOOKUP(Tabuľka9[[#This Row],[IČO]],#REF!,#REF!)</f>
        <v>#REF!</v>
      </c>
      <c r="N4425" t="e">
        <f>_xlfn.XLOOKUP(Tabuľka9[[#This Row],[IČO]],#REF!,#REF!)</f>
        <v>#REF!</v>
      </c>
    </row>
    <row r="4426" spans="1:14" hidden="1" x14ac:dyDescent="0.35">
      <c r="A4426" t="s">
        <v>10</v>
      </c>
      <c r="B4426" t="s">
        <v>16</v>
      </c>
      <c r="C4426" t="s">
        <v>13</v>
      </c>
      <c r="E4426" s="10">
        <f>IF(COUNTIF(cis_DPH!$B$2:$B$84,B4426)&gt;0,D4426*1.1,IF(COUNTIF(cis_DPH!$B$85:$B$171,B4426)&gt;0,D4426*1.2,"chyba"))</f>
        <v>0</v>
      </c>
      <c r="G4426" s="16" t="e">
        <f>_xlfn.XLOOKUP(Tabuľka9[[#This Row],[položka]],#REF!,#REF!)</f>
        <v>#REF!</v>
      </c>
      <c r="I4426" s="15">
        <f>Tabuľka9[[#This Row],[Aktuálna cena v RZ s DPH]]*Tabuľka9[[#This Row],[Priemerný odber za mesiac]]</f>
        <v>0</v>
      </c>
      <c r="K4426" s="17" t="e">
        <f>Tabuľka9[[#This Row],[Cena za MJ s DPH]]*Tabuľka9[[#This Row],[Predpokladaný odber počas 6 mesiacov]]</f>
        <v>#REF!</v>
      </c>
      <c r="L4426" s="1">
        <v>160580</v>
      </c>
      <c r="M4426" t="e">
        <f>_xlfn.XLOOKUP(Tabuľka9[[#This Row],[IČO]],#REF!,#REF!)</f>
        <v>#REF!</v>
      </c>
      <c r="N4426" t="e">
        <f>_xlfn.XLOOKUP(Tabuľka9[[#This Row],[IČO]],#REF!,#REF!)</f>
        <v>#REF!</v>
      </c>
    </row>
    <row r="4427" spans="1:14" hidden="1" x14ac:dyDescent="0.35">
      <c r="A4427" t="s">
        <v>10</v>
      </c>
      <c r="B4427" t="s">
        <v>17</v>
      </c>
      <c r="C4427" t="s">
        <v>13</v>
      </c>
      <c r="E4427" s="10">
        <f>IF(COUNTIF(cis_DPH!$B$2:$B$84,B4427)&gt;0,D4427*1.1,IF(COUNTIF(cis_DPH!$B$85:$B$171,B4427)&gt;0,D4427*1.2,"chyba"))</f>
        <v>0</v>
      </c>
      <c r="G4427" s="16" t="e">
        <f>_xlfn.XLOOKUP(Tabuľka9[[#This Row],[položka]],#REF!,#REF!)</f>
        <v>#REF!</v>
      </c>
      <c r="I4427" s="15">
        <f>Tabuľka9[[#This Row],[Aktuálna cena v RZ s DPH]]*Tabuľka9[[#This Row],[Priemerný odber za mesiac]]</f>
        <v>0</v>
      </c>
      <c r="K4427" s="17" t="e">
        <f>Tabuľka9[[#This Row],[Cena za MJ s DPH]]*Tabuľka9[[#This Row],[Predpokladaný odber počas 6 mesiacov]]</f>
        <v>#REF!</v>
      </c>
      <c r="L4427" s="1">
        <v>160580</v>
      </c>
      <c r="M4427" t="e">
        <f>_xlfn.XLOOKUP(Tabuľka9[[#This Row],[IČO]],#REF!,#REF!)</f>
        <v>#REF!</v>
      </c>
      <c r="N4427" t="e">
        <f>_xlfn.XLOOKUP(Tabuľka9[[#This Row],[IČO]],#REF!,#REF!)</f>
        <v>#REF!</v>
      </c>
    </row>
    <row r="4428" spans="1:14" hidden="1" x14ac:dyDescent="0.35">
      <c r="A4428" t="s">
        <v>10</v>
      </c>
      <c r="B4428" t="s">
        <v>18</v>
      </c>
      <c r="C4428" t="s">
        <v>19</v>
      </c>
      <c r="E4428" s="10">
        <f>IF(COUNTIF(cis_DPH!$B$2:$B$84,B4428)&gt;0,D4428*1.1,IF(COUNTIF(cis_DPH!$B$85:$B$171,B4428)&gt;0,D4428*1.2,"chyba"))</f>
        <v>0</v>
      </c>
      <c r="G4428" s="16" t="e">
        <f>_xlfn.XLOOKUP(Tabuľka9[[#This Row],[položka]],#REF!,#REF!)</f>
        <v>#REF!</v>
      </c>
      <c r="I4428" s="15">
        <f>Tabuľka9[[#This Row],[Aktuálna cena v RZ s DPH]]*Tabuľka9[[#This Row],[Priemerný odber za mesiac]]</f>
        <v>0</v>
      </c>
      <c r="K4428" s="17" t="e">
        <f>Tabuľka9[[#This Row],[Cena za MJ s DPH]]*Tabuľka9[[#This Row],[Predpokladaný odber počas 6 mesiacov]]</f>
        <v>#REF!</v>
      </c>
      <c r="L4428" s="1">
        <v>160580</v>
      </c>
      <c r="M4428" t="e">
        <f>_xlfn.XLOOKUP(Tabuľka9[[#This Row],[IČO]],#REF!,#REF!)</f>
        <v>#REF!</v>
      </c>
      <c r="N4428" t="e">
        <f>_xlfn.XLOOKUP(Tabuľka9[[#This Row],[IČO]],#REF!,#REF!)</f>
        <v>#REF!</v>
      </c>
    </row>
    <row r="4429" spans="1:14" hidden="1" x14ac:dyDescent="0.35">
      <c r="A4429" t="s">
        <v>10</v>
      </c>
      <c r="B4429" t="s">
        <v>20</v>
      </c>
      <c r="C4429" t="s">
        <v>13</v>
      </c>
      <c r="D4429" s="9">
        <v>3.9</v>
      </c>
      <c r="E4429" s="10">
        <f>IF(COUNTIF(cis_DPH!$B$2:$B$84,B4429)&gt;0,D4429*1.1,IF(COUNTIF(cis_DPH!$B$85:$B$171,B4429)&gt;0,D4429*1.2,"chyba"))</f>
        <v>4.29</v>
      </c>
      <c r="G4429" s="16" t="e">
        <f>_xlfn.XLOOKUP(Tabuľka9[[#This Row],[položka]],#REF!,#REF!)</f>
        <v>#REF!</v>
      </c>
      <c r="I4429" s="15">
        <f>Tabuľka9[[#This Row],[Aktuálna cena v RZ s DPH]]*Tabuľka9[[#This Row],[Priemerný odber za mesiac]]</f>
        <v>0</v>
      </c>
      <c r="J4429">
        <v>3</v>
      </c>
      <c r="K4429" s="17" t="e">
        <f>Tabuľka9[[#This Row],[Cena za MJ s DPH]]*Tabuľka9[[#This Row],[Predpokladaný odber počas 6 mesiacov]]</f>
        <v>#REF!</v>
      </c>
      <c r="L4429" s="1">
        <v>160580</v>
      </c>
      <c r="M4429" t="e">
        <f>_xlfn.XLOOKUP(Tabuľka9[[#This Row],[IČO]],#REF!,#REF!)</f>
        <v>#REF!</v>
      </c>
      <c r="N4429" t="e">
        <f>_xlfn.XLOOKUP(Tabuľka9[[#This Row],[IČO]],#REF!,#REF!)</f>
        <v>#REF!</v>
      </c>
    </row>
    <row r="4430" spans="1:14" hidden="1" x14ac:dyDescent="0.35">
      <c r="A4430" t="s">
        <v>10</v>
      </c>
      <c r="B4430" t="s">
        <v>21</v>
      </c>
      <c r="C4430" t="s">
        <v>13</v>
      </c>
      <c r="E4430" s="10">
        <f>IF(COUNTIF(cis_DPH!$B$2:$B$84,B4430)&gt;0,D4430*1.1,IF(COUNTIF(cis_DPH!$B$85:$B$171,B4430)&gt;0,D4430*1.2,"chyba"))</f>
        <v>0</v>
      </c>
      <c r="G4430" s="16" t="e">
        <f>_xlfn.XLOOKUP(Tabuľka9[[#This Row],[položka]],#REF!,#REF!)</f>
        <v>#REF!</v>
      </c>
      <c r="I4430" s="15">
        <f>Tabuľka9[[#This Row],[Aktuálna cena v RZ s DPH]]*Tabuľka9[[#This Row],[Priemerný odber za mesiac]]</f>
        <v>0</v>
      </c>
      <c r="K4430" s="17" t="e">
        <f>Tabuľka9[[#This Row],[Cena za MJ s DPH]]*Tabuľka9[[#This Row],[Predpokladaný odber počas 6 mesiacov]]</f>
        <v>#REF!</v>
      </c>
      <c r="L4430" s="1">
        <v>160580</v>
      </c>
      <c r="M4430" t="e">
        <f>_xlfn.XLOOKUP(Tabuľka9[[#This Row],[IČO]],#REF!,#REF!)</f>
        <v>#REF!</v>
      </c>
      <c r="N4430" t="e">
        <f>_xlfn.XLOOKUP(Tabuľka9[[#This Row],[IČO]],#REF!,#REF!)</f>
        <v>#REF!</v>
      </c>
    </row>
    <row r="4431" spans="1:14" hidden="1" x14ac:dyDescent="0.35">
      <c r="A4431" t="s">
        <v>10</v>
      </c>
      <c r="B4431" t="s">
        <v>22</v>
      </c>
      <c r="C4431" t="s">
        <v>13</v>
      </c>
      <c r="E4431" s="10">
        <f>IF(COUNTIF(cis_DPH!$B$2:$B$84,B4431)&gt;0,D4431*1.1,IF(COUNTIF(cis_DPH!$B$85:$B$171,B4431)&gt;0,D4431*1.2,"chyba"))</f>
        <v>0</v>
      </c>
      <c r="G4431" s="16" t="e">
        <f>_xlfn.XLOOKUP(Tabuľka9[[#This Row],[položka]],#REF!,#REF!)</f>
        <v>#REF!</v>
      </c>
      <c r="I4431" s="15">
        <f>Tabuľka9[[#This Row],[Aktuálna cena v RZ s DPH]]*Tabuľka9[[#This Row],[Priemerný odber za mesiac]]</f>
        <v>0</v>
      </c>
      <c r="K4431" s="17" t="e">
        <f>Tabuľka9[[#This Row],[Cena za MJ s DPH]]*Tabuľka9[[#This Row],[Predpokladaný odber počas 6 mesiacov]]</f>
        <v>#REF!</v>
      </c>
      <c r="L4431" s="1">
        <v>160580</v>
      </c>
      <c r="M4431" t="e">
        <f>_xlfn.XLOOKUP(Tabuľka9[[#This Row],[IČO]],#REF!,#REF!)</f>
        <v>#REF!</v>
      </c>
      <c r="N4431" t="e">
        <f>_xlfn.XLOOKUP(Tabuľka9[[#This Row],[IČO]],#REF!,#REF!)</f>
        <v>#REF!</v>
      </c>
    </row>
    <row r="4432" spans="1:14" hidden="1" x14ac:dyDescent="0.35">
      <c r="A4432" t="s">
        <v>10</v>
      </c>
      <c r="B4432" t="s">
        <v>23</v>
      </c>
      <c r="C4432" t="s">
        <v>13</v>
      </c>
      <c r="E4432" s="10">
        <f>IF(COUNTIF(cis_DPH!$B$2:$B$84,B4432)&gt;0,D4432*1.1,IF(COUNTIF(cis_DPH!$B$85:$B$171,B4432)&gt;0,D4432*1.2,"chyba"))</f>
        <v>0</v>
      </c>
      <c r="G4432" s="16" t="e">
        <f>_xlfn.XLOOKUP(Tabuľka9[[#This Row],[položka]],#REF!,#REF!)</f>
        <v>#REF!</v>
      </c>
      <c r="I4432" s="15">
        <f>Tabuľka9[[#This Row],[Aktuálna cena v RZ s DPH]]*Tabuľka9[[#This Row],[Priemerný odber za mesiac]]</f>
        <v>0</v>
      </c>
      <c r="K4432" s="17" t="e">
        <f>Tabuľka9[[#This Row],[Cena za MJ s DPH]]*Tabuľka9[[#This Row],[Predpokladaný odber počas 6 mesiacov]]</f>
        <v>#REF!</v>
      </c>
      <c r="L4432" s="1">
        <v>160580</v>
      </c>
      <c r="M4432" t="e">
        <f>_xlfn.XLOOKUP(Tabuľka9[[#This Row],[IČO]],#REF!,#REF!)</f>
        <v>#REF!</v>
      </c>
      <c r="N4432" t="e">
        <f>_xlfn.XLOOKUP(Tabuľka9[[#This Row],[IČO]],#REF!,#REF!)</f>
        <v>#REF!</v>
      </c>
    </row>
    <row r="4433" spans="1:14" hidden="1" x14ac:dyDescent="0.35">
      <c r="A4433" t="s">
        <v>10</v>
      </c>
      <c r="B4433" t="s">
        <v>24</v>
      </c>
      <c r="C4433" t="s">
        <v>25</v>
      </c>
      <c r="E4433" s="10">
        <f>IF(COUNTIF(cis_DPH!$B$2:$B$84,B4433)&gt;0,D4433*1.1,IF(COUNTIF(cis_DPH!$B$85:$B$171,B4433)&gt;0,D4433*1.2,"chyba"))</f>
        <v>0</v>
      </c>
      <c r="G4433" s="16" t="e">
        <f>_xlfn.XLOOKUP(Tabuľka9[[#This Row],[položka]],#REF!,#REF!)</f>
        <v>#REF!</v>
      </c>
      <c r="I4433" s="15">
        <f>Tabuľka9[[#This Row],[Aktuálna cena v RZ s DPH]]*Tabuľka9[[#This Row],[Priemerný odber za mesiac]]</f>
        <v>0</v>
      </c>
      <c r="K4433" s="17" t="e">
        <f>Tabuľka9[[#This Row],[Cena za MJ s DPH]]*Tabuľka9[[#This Row],[Predpokladaný odber počas 6 mesiacov]]</f>
        <v>#REF!</v>
      </c>
      <c r="L4433" s="1">
        <v>160580</v>
      </c>
      <c r="M4433" t="e">
        <f>_xlfn.XLOOKUP(Tabuľka9[[#This Row],[IČO]],#REF!,#REF!)</f>
        <v>#REF!</v>
      </c>
      <c r="N4433" t="e">
        <f>_xlfn.XLOOKUP(Tabuľka9[[#This Row],[IČO]],#REF!,#REF!)</f>
        <v>#REF!</v>
      </c>
    </row>
    <row r="4434" spans="1:14" hidden="1" x14ac:dyDescent="0.35">
      <c r="A4434" t="s">
        <v>10</v>
      </c>
      <c r="B4434" t="s">
        <v>26</v>
      </c>
      <c r="C4434" t="s">
        <v>13</v>
      </c>
      <c r="E4434" s="10">
        <f>IF(COUNTIF(cis_DPH!$B$2:$B$84,B4434)&gt;0,D4434*1.1,IF(COUNTIF(cis_DPH!$B$85:$B$171,B4434)&gt;0,D4434*1.2,"chyba"))</f>
        <v>0</v>
      </c>
      <c r="G4434" s="16" t="e">
        <f>_xlfn.XLOOKUP(Tabuľka9[[#This Row],[položka]],#REF!,#REF!)</f>
        <v>#REF!</v>
      </c>
      <c r="I4434" s="15">
        <f>Tabuľka9[[#This Row],[Aktuálna cena v RZ s DPH]]*Tabuľka9[[#This Row],[Priemerný odber za mesiac]]</f>
        <v>0</v>
      </c>
      <c r="K4434" s="17" t="e">
        <f>Tabuľka9[[#This Row],[Cena za MJ s DPH]]*Tabuľka9[[#This Row],[Predpokladaný odber počas 6 mesiacov]]</f>
        <v>#REF!</v>
      </c>
      <c r="L4434" s="1">
        <v>160580</v>
      </c>
      <c r="M4434" t="e">
        <f>_xlfn.XLOOKUP(Tabuľka9[[#This Row],[IČO]],#REF!,#REF!)</f>
        <v>#REF!</v>
      </c>
      <c r="N4434" t="e">
        <f>_xlfn.XLOOKUP(Tabuľka9[[#This Row],[IČO]],#REF!,#REF!)</f>
        <v>#REF!</v>
      </c>
    </row>
    <row r="4435" spans="1:14" hidden="1" x14ac:dyDescent="0.35">
      <c r="A4435" t="s">
        <v>10</v>
      </c>
      <c r="B4435" t="s">
        <v>27</v>
      </c>
      <c r="C4435" t="s">
        <v>13</v>
      </c>
      <c r="E4435" s="10">
        <f>IF(COUNTIF(cis_DPH!$B$2:$B$84,B4435)&gt;0,D4435*1.1,IF(COUNTIF(cis_DPH!$B$85:$B$171,B4435)&gt;0,D4435*1.2,"chyba"))</f>
        <v>0</v>
      </c>
      <c r="G4435" s="16" t="e">
        <f>_xlfn.XLOOKUP(Tabuľka9[[#This Row],[položka]],#REF!,#REF!)</f>
        <v>#REF!</v>
      </c>
      <c r="I4435" s="15">
        <f>Tabuľka9[[#This Row],[Aktuálna cena v RZ s DPH]]*Tabuľka9[[#This Row],[Priemerný odber za mesiac]]</f>
        <v>0</v>
      </c>
      <c r="K4435" s="17" t="e">
        <f>Tabuľka9[[#This Row],[Cena za MJ s DPH]]*Tabuľka9[[#This Row],[Predpokladaný odber počas 6 mesiacov]]</f>
        <v>#REF!</v>
      </c>
      <c r="L4435" s="1">
        <v>160580</v>
      </c>
      <c r="M4435" t="e">
        <f>_xlfn.XLOOKUP(Tabuľka9[[#This Row],[IČO]],#REF!,#REF!)</f>
        <v>#REF!</v>
      </c>
      <c r="N4435" t="e">
        <f>_xlfn.XLOOKUP(Tabuľka9[[#This Row],[IČO]],#REF!,#REF!)</f>
        <v>#REF!</v>
      </c>
    </row>
    <row r="4436" spans="1:14" hidden="1" x14ac:dyDescent="0.35">
      <c r="A4436" t="s">
        <v>10</v>
      </c>
      <c r="B4436" t="s">
        <v>28</v>
      </c>
      <c r="C4436" t="s">
        <v>13</v>
      </c>
      <c r="E4436" s="10">
        <f>IF(COUNTIF(cis_DPH!$B$2:$B$84,B4436)&gt;0,D4436*1.1,IF(COUNTIF(cis_DPH!$B$85:$B$171,B4436)&gt;0,D4436*1.2,"chyba"))</f>
        <v>0</v>
      </c>
      <c r="G4436" s="16" t="e">
        <f>_xlfn.XLOOKUP(Tabuľka9[[#This Row],[položka]],#REF!,#REF!)</f>
        <v>#REF!</v>
      </c>
      <c r="I4436" s="15">
        <f>Tabuľka9[[#This Row],[Aktuálna cena v RZ s DPH]]*Tabuľka9[[#This Row],[Priemerný odber za mesiac]]</f>
        <v>0</v>
      </c>
      <c r="K4436" s="17" t="e">
        <f>Tabuľka9[[#This Row],[Cena za MJ s DPH]]*Tabuľka9[[#This Row],[Predpokladaný odber počas 6 mesiacov]]</f>
        <v>#REF!</v>
      </c>
      <c r="L4436" s="1">
        <v>160580</v>
      </c>
      <c r="M4436" t="e">
        <f>_xlfn.XLOOKUP(Tabuľka9[[#This Row],[IČO]],#REF!,#REF!)</f>
        <v>#REF!</v>
      </c>
      <c r="N4436" t="e">
        <f>_xlfn.XLOOKUP(Tabuľka9[[#This Row],[IČO]],#REF!,#REF!)</f>
        <v>#REF!</v>
      </c>
    </row>
    <row r="4437" spans="1:14" hidden="1" x14ac:dyDescent="0.35">
      <c r="A4437" t="s">
        <v>10</v>
      </c>
      <c r="B4437" t="s">
        <v>29</v>
      </c>
      <c r="C4437" t="s">
        <v>13</v>
      </c>
      <c r="E4437" s="10">
        <f>IF(COUNTIF(cis_DPH!$B$2:$B$84,B4437)&gt;0,D4437*1.1,IF(COUNTIF(cis_DPH!$B$85:$B$171,B4437)&gt;0,D4437*1.2,"chyba"))</f>
        <v>0</v>
      </c>
      <c r="G4437" s="16" t="e">
        <f>_xlfn.XLOOKUP(Tabuľka9[[#This Row],[položka]],#REF!,#REF!)</f>
        <v>#REF!</v>
      </c>
      <c r="I4437" s="15">
        <f>Tabuľka9[[#This Row],[Aktuálna cena v RZ s DPH]]*Tabuľka9[[#This Row],[Priemerný odber za mesiac]]</f>
        <v>0</v>
      </c>
      <c r="K4437" s="17" t="e">
        <f>Tabuľka9[[#This Row],[Cena za MJ s DPH]]*Tabuľka9[[#This Row],[Predpokladaný odber počas 6 mesiacov]]</f>
        <v>#REF!</v>
      </c>
      <c r="L4437" s="1">
        <v>160580</v>
      </c>
      <c r="M4437" t="e">
        <f>_xlfn.XLOOKUP(Tabuľka9[[#This Row],[IČO]],#REF!,#REF!)</f>
        <v>#REF!</v>
      </c>
      <c r="N4437" t="e">
        <f>_xlfn.XLOOKUP(Tabuľka9[[#This Row],[IČO]],#REF!,#REF!)</f>
        <v>#REF!</v>
      </c>
    </row>
    <row r="4438" spans="1:14" hidden="1" x14ac:dyDescent="0.35">
      <c r="A4438" t="s">
        <v>10</v>
      </c>
      <c r="B4438" t="s">
        <v>30</v>
      </c>
      <c r="C4438" t="s">
        <v>13</v>
      </c>
      <c r="D4438" s="9">
        <v>0.9</v>
      </c>
      <c r="E4438" s="10">
        <f>IF(COUNTIF(cis_DPH!$B$2:$B$84,B4438)&gt;0,D4438*1.1,IF(COUNTIF(cis_DPH!$B$85:$B$171,B4438)&gt;0,D4438*1.2,"chyba"))</f>
        <v>0.9900000000000001</v>
      </c>
      <c r="G4438" s="16" t="e">
        <f>_xlfn.XLOOKUP(Tabuľka9[[#This Row],[položka]],#REF!,#REF!)</f>
        <v>#REF!</v>
      </c>
      <c r="H4438">
        <v>5</v>
      </c>
      <c r="I4438" s="15">
        <f>Tabuľka9[[#This Row],[Aktuálna cena v RZ s DPH]]*Tabuľka9[[#This Row],[Priemerný odber za mesiac]]</f>
        <v>4.95</v>
      </c>
      <c r="J4438">
        <v>10</v>
      </c>
      <c r="K4438" s="17" t="e">
        <f>Tabuľka9[[#This Row],[Cena za MJ s DPH]]*Tabuľka9[[#This Row],[Predpokladaný odber počas 6 mesiacov]]</f>
        <v>#REF!</v>
      </c>
      <c r="L4438" s="1">
        <v>160580</v>
      </c>
      <c r="M4438" t="e">
        <f>_xlfn.XLOOKUP(Tabuľka9[[#This Row],[IČO]],#REF!,#REF!)</f>
        <v>#REF!</v>
      </c>
      <c r="N4438" t="e">
        <f>_xlfn.XLOOKUP(Tabuľka9[[#This Row],[IČO]],#REF!,#REF!)</f>
        <v>#REF!</v>
      </c>
    </row>
    <row r="4439" spans="1:14" hidden="1" x14ac:dyDescent="0.35">
      <c r="A4439" t="s">
        <v>10</v>
      </c>
      <c r="B4439" t="s">
        <v>31</v>
      </c>
      <c r="C4439" t="s">
        <v>13</v>
      </c>
      <c r="D4439" s="9">
        <v>1.2</v>
      </c>
      <c r="E4439" s="10">
        <f>IF(COUNTIF(cis_DPH!$B$2:$B$84,B4439)&gt;0,D4439*1.1,IF(COUNTIF(cis_DPH!$B$85:$B$171,B4439)&gt;0,D4439*1.2,"chyba"))</f>
        <v>1.32</v>
      </c>
      <c r="G4439" s="16" t="e">
        <f>_xlfn.XLOOKUP(Tabuľka9[[#This Row],[položka]],#REF!,#REF!)</f>
        <v>#REF!</v>
      </c>
      <c r="H4439">
        <v>5</v>
      </c>
      <c r="I4439" s="15">
        <f>Tabuľka9[[#This Row],[Aktuálna cena v RZ s DPH]]*Tabuľka9[[#This Row],[Priemerný odber za mesiac]]</f>
        <v>6.6000000000000005</v>
      </c>
      <c r="J4439">
        <v>10</v>
      </c>
      <c r="K4439" s="17" t="e">
        <f>Tabuľka9[[#This Row],[Cena za MJ s DPH]]*Tabuľka9[[#This Row],[Predpokladaný odber počas 6 mesiacov]]</f>
        <v>#REF!</v>
      </c>
      <c r="L4439" s="1">
        <v>160580</v>
      </c>
      <c r="M4439" t="e">
        <f>_xlfn.XLOOKUP(Tabuľka9[[#This Row],[IČO]],#REF!,#REF!)</f>
        <v>#REF!</v>
      </c>
      <c r="N4439" t="e">
        <f>_xlfn.XLOOKUP(Tabuľka9[[#This Row],[IČO]],#REF!,#REF!)</f>
        <v>#REF!</v>
      </c>
    </row>
    <row r="4440" spans="1:14" hidden="1" x14ac:dyDescent="0.35">
      <c r="A4440" t="s">
        <v>10</v>
      </c>
      <c r="B4440" t="s">
        <v>32</v>
      </c>
      <c r="C4440" t="s">
        <v>19</v>
      </c>
      <c r="E4440" s="10">
        <f>IF(COUNTIF(cis_DPH!$B$2:$B$84,B4440)&gt;0,D4440*1.1,IF(COUNTIF(cis_DPH!$B$85:$B$171,B4440)&gt;0,D4440*1.2,"chyba"))</f>
        <v>0</v>
      </c>
      <c r="G4440" s="16" t="e">
        <f>_xlfn.XLOOKUP(Tabuľka9[[#This Row],[položka]],#REF!,#REF!)</f>
        <v>#REF!</v>
      </c>
      <c r="I4440" s="15">
        <f>Tabuľka9[[#This Row],[Aktuálna cena v RZ s DPH]]*Tabuľka9[[#This Row],[Priemerný odber za mesiac]]</f>
        <v>0</v>
      </c>
      <c r="K4440" s="17" t="e">
        <f>Tabuľka9[[#This Row],[Cena za MJ s DPH]]*Tabuľka9[[#This Row],[Predpokladaný odber počas 6 mesiacov]]</f>
        <v>#REF!</v>
      </c>
      <c r="L4440" s="1">
        <v>160580</v>
      </c>
      <c r="M4440" t="e">
        <f>_xlfn.XLOOKUP(Tabuľka9[[#This Row],[IČO]],#REF!,#REF!)</f>
        <v>#REF!</v>
      </c>
      <c r="N4440" t="e">
        <f>_xlfn.XLOOKUP(Tabuľka9[[#This Row],[IČO]],#REF!,#REF!)</f>
        <v>#REF!</v>
      </c>
    </row>
    <row r="4441" spans="1:14" hidden="1" x14ac:dyDescent="0.35">
      <c r="A4441" t="s">
        <v>10</v>
      </c>
      <c r="B4441" t="s">
        <v>33</v>
      </c>
      <c r="C4441" t="s">
        <v>13</v>
      </c>
      <c r="E4441" s="10">
        <f>IF(COUNTIF(cis_DPH!$B$2:$B$84,B4441)&gt;0,D4441*1.1,IF(COUNTIF(cis_DPH!$B$85:$B$171,B4441)&gt;0,D4441*1.2,"chyba"))</f>
        <v>0</v>
      </c>
      <c r="G4441" s="16" t="e">
        <f>_xlfn.XLOOKUP(Tabuľka9[[#This Row],[položka]],#REF!,#REF!)</f>
        <v>#REF!</v>
      </c>
      <c r="I4441" s="15">
        <f>Tabuľka9[[#This Row],[Aktuálna cena v RZ s DPH]]*Tabuľka9[[#This Row],[Priemerný odber za mesiac]]</f>
        <v>0</v>
      </c>
      <c r="K4441" s="17" t="e">
        <f>Tabuľka9[[#This Row],[Cena za MJ s DPH]]*Tabuľka9[[#This Row],[Predpokladaný odber počas 6 mesiacov]]</f>
        <v>#REF!</v>
      </c>
      <c r="L4441" s="1">
        <v>160580</v>
      </c>
      <c r="M4441" t="e">
        <f>_xlfn.XLOOKUP(Tabuľka9[[#This Row],[IČO]],#REF!,#REF!)</f>
        <v>#REF!</v>
      </c>
      <c r="N4441" t="e">
        <f>_xlfn.XLOOKUP(Tabuľka9[[#This Row],[IČO]],#REF!,#REF!)</f>
        <v>#REF!</v>
      </c>
    </row>
    <row r="4442" spans="1:14" hidden="1" x14ac:dyDescent="0.35">
      <c r="A4442" t="s">
        <v>10</v>
      </c>
      <c r="B4442" t="s">
        <v>34</v>
      </c>
      <c r="C4442" t="s">
        <v>13</v>
      </c>
      <c r="E4442" s="10">
        <f>IF(COUNTIF(cis_DPH!$B$2:$B$84,B4442)&gt;0,D4442*1.1,IF(COUNTIF(cis_DPH!$B$85:$B$171,B4442)&gt;0,D4442*1.2,"chyba"))</f>
        <v>0</v>
      </c>
      <c r="G4442" s="16" t="e">
        <f>_xlfn.XLOOKUP(Tabuľka9[[#This Row],[položka]],#REF!,#REF!)</f>
        <v>#REF!</v>
      </c>
      <c r="I4442" s="15">
        <f>Tabuľka9[[#This Row],[Aktuálna cena v RZ s DPH]]*Tabuľka9[[#This Row],[Priemerný odber za mesiac]]</f>
        <v>0</v>
      </c>
      <c r="K4442" s="17" t="e">
        <f>Tabuľka9[[#This Row],[Cena za MJ s DPH]]*Tabuľka9[[#This Row],[Predpokladaný odber počas 6 mesiacov]]</f>
        <v>#REF!</v>
      </c>
      <c r="L4442" s="1">
        <v>160580</v>
      </c>
      <c r="M4442" t="e">
        <f>_xlfn.XLOOKUP(Tabuľka9[[#This Row],[IČO]],#REF!,#REF!)</f>
        <v>#REF!</v>
      </c>
      <c r="N4442" t="e">
        <f>_xlfn.XLOOKUP(Tabuľka9[[#This Row],[IČO]],#REF!,#REF!)</f>
        <v>#REF!</v>
      </c>
    </row>
    <row r="4443" spans="1:14" hidden="1" x14ac:dyDescent="0.35">
      <c r="A4443" t="s">
        <v>10</v>
      </c>
      <c r="B4443" t="s">
        <v>35</v>
      </c>
      <c r="C4443" t="s">
        <v>13</v>
      </c>
      <c r="E4443" s="10">
        <f>IF(COUNTIF(cis_DPH!$B$2:$B$84,B4443)&gt;0,D4443*1.1,IF(COUNTIF(cis_DPH!$B$85:$B$171,B4443)&gt;0,D4443*1.2,"chyba"))</f>
        <v>0</v>
      </c>
      <c r="G4443" s="16" t="e">
        <f>_xlfn.XLOOKUP(Tabuľka9[[#This Row],[položka]],#REF!,#REF!)</f>
        <v>#REF!</v>
      </c>
      <c r="I4443" s="15">
        <f>Tabuľka9[[#This Row],[Aktuálna cena v RZ s DPH]]*Tabuľka9[[#This Row],[Priemerný odber za mesiac]]</f>
        <v>0</v>
      </c>
      <c r="K4443" s="17" t="e">
        <f>Tabuľka9[[#This Row],[Cena za MJ s DPH]]*Tabuľka9[[#This Row],[Predpokladaný odber počas 6 mesiacov]]</f>
        <v>#REF!</v>
      </c>
      <c r="L4443" s="1">
        <v>160580</v>
      </c>
      <c r="M4443" t="e">
        <f>_xlfn.XLOOKUP(Tabuľka9[[#This Row],[IČO]],#REF!,#REF!)</f>
        <v>#REF!</v>
      </c>
      <c r="N4443" t="e">
        <f>_xlfn.XLOOKUP(Tabuľka9[[#This Row],[IČO]],#REF!,#REF!)</f>
        <v>#REF!</v>
      </c>
    </row>
    <row r="4444" spans="1:14" hidden="1" x14ac:dyDescent="0.35">
      <c r="A4444" t="s">
        <v>10</v>
      </c>
      <c r="B4444" t="s">
        <v>36</v>
      </c>
      <c r="C4444" t="s">
        <v>13</v>
      </c>
      <c r="E4444" s="10">
        <f>IF(COUNTIF(cis_DPH!$B$2:$B$84,B4444)&gt;0,D4444*1.1,IF(COUNTIF(cis_DPH!$B$85:$B$171,B4444)&gt;0,D4444*1.2,"chyba"))</f>
        <v>0</v>
      </c>
      <c r="G4444" s="16" t="e">
        <f>_xlfn.XLOOKUP(Tabuľka9[[#This Row],[položka]],#REF!,#REF!)</f>
        <v>#REF!</v>
      </c>
      <c r="I4444" s="15">
        <f>Tabuľka9[[#This Row],[Aktuálna cena v RZ s DPH]]*Tabuľka9[[#This Row],[Priemerný odber za mesiac]]</f>
        <v>0</v>
      </c>
      <c r="K4444" s="17" t="e">
        <f>Tabuľka9[[#This Row],[Cena za MJ s DPH]]*Tabuľka9[[#This Row],[Predpokladaný odber počas 6 mesiacov]]</f>
        <v>#REF!</v>
      </c>
      <c r="L4444" s="1">
        <v>160580</v>
      </c>
      <c r="M4444" t="e">
        <f>_xlfn.XLOOKUP(Tabuľka9[[#This Row],[IČO]],#REF!,#REF!)</f>
        <v>#REF!</v>
      </c>
      <c r="N4444" t="e">
        <f>_xlfn.XLOOKUP(Tabuľka9[[#This Row],[IČO]],#REF!,#REF!)</f>
        <v>#REF!</v>
      </c>
    </row>
    <row r="4445" spans="1:14" hidden="1" x14ac:dyDescent="0.35">
      <c r="A4445" t="s">
        <v>10</v>
      </c>
      <c r="B4445" t="s">
        <v>37</v>
      </c>
      <c r="C4445" t="s">
        <v>13</v>
      </c>
      <c r="D4445" s="9">
        <v>0.6</v>
      </c>
      <c r="E4445" s="10">
        <f>IF(COUNTIF(cis_DPH!$B$2:$B$84,B4445)&gt;0,D4445*1.1,IF(COUNTIF(cis_DPH!$B$85:$B$171,B4445)&gt;0,D4445*1.2,"chyba"))</f>
        <v>0.66</v>
      </c>
      <c r="G4445" s="16" t="e">
        <f>_xlfn.XLOOKUP(Tabuľka9[[#This Row],[položka]],#REF!,#REF!)</f>
        <v>#REF!</v>
      </c>
      <c r="H4445">
        <v>15</v>
      </c>
      <c r="I4445" s="15">
        <f>Tabuľka9[[#This Row],[Aktuálna cena v RZ s DPH]]*Tabuľka9[[#This Row],[Priemerný odber za mesiac]]</f>
        <v>9.9</v>
      </c>
      <c r="J4445">
        <v>30</v>
      </c>
      <c r="K4445" s="17" t="e">
        <f>Tabuľka9[[#This Row],[Cena za MJ s DPH]]*Tabuľka9[[#This Row],[Predpokladaný odber počas 6 mesiacov]]</f>
        <v>#REF!</v>
      </c>
      <c r="L4445" s="1">
        <v>160580</v>
      </c>
      <c r="M4445" t="e">
        <f>_xlfn.XLOOKUP(Tabuľka9[[#This Row],[IČO]],#REF!,#REF!)</f>
        <v>#REF!</v>
      </c>
      <c r="N4445" t="e">
        <f>_xlfn.XLOOKUP(Tabuľka9[[#This Row],[IČO]],#REF!,#REF!)</f>
        <v>#REF!</v>
      </c>
    </row>
    <row r="4446" spans="1:14" hidden="1" x14ac:dyDescent="0.35">
      <c r="A4446" t="s">
        <v>10</v>
      </c>
      <c r="B4446" t="s">
        <v>38</v>
      </c>
      <c r="C4446" t="s">
        <v>13</v>
      </c>
      <c r="E4446" s="10">
        <f>IF(COUNTIF(cis_DPH!$B$2:$B$84,B4446)&gt;0,D4446*1.1,IF(COUNTIF(cis_DPH!$B$85:$B$171,B4446)&gt;0,D4446*1.2,"chyba"))</f>
        <v>0</v>
      </c>
      <c r="G4446" s="16" t="e">
        <f>_xlfn.XLOOKUP(Tabuľka9[[#This Row],[položka]],#REF!,#REF!)</f>
        <v>#REF!</v>
      </c>
      <c r="I4446" s="15">
        <f>Tabuľka9[[#This Row],[Aktuálna cena v RZ s DPH]]*Tabuľka9[[#This Row],[Priemerný odber za mesiac]]</f>
        <v>0</v>
      </c>
      <c r="K4446" s="17" t="e">
        <f>Tabuľka9[[#This Row],[Cena za MJ s DPH]]*Tabuľka9[[#This Row],[Predpokladaný odber počas 6 mesiacov]]</f>
        <v>#REF!</v>
      </c>
      <c r="L4446" s="1">
        <v>160580</v>
      </c>
      <c r="M4446" t="e">
        <f>_xlfn.XLOOKUP(Tabuľka9[[#This Row],[IČO]],#REF!,#REF!)</f>
        <v>#REF!</v>
      </c>
      <c r="N4446" t="e">
        <f>_xlfn.XLOOKUP(Tabuľka9[[#This Row],[IČO]],#REF!,#REF!)</f>
        <v>#REF!</v>
      </c>
    </row>
    <row r="4447" spans="1:14" hidden="1" x14ac:dyDescent="0.35">
      <c r="A4447" t="s">
        <v>10</v>
      </c>
      <c r="B4447" t="s">
        <v>39</v>
      </c>
      <c r="C4447" t="s">
        <v>13</v>
      </c>
      <c r="E4447" s="10">
        <f>IF(COUNTIF(cis_DPH!$B$2:$B$84,B4447)&gt;0,D4447*1.1,IF(COUNTIF(cis_DPH!$B$85:$B$171,B4447)&gt;0,D4447*1.2,"chyba"))</f>
        <v>0</v>
      </c>
      <c r="G4447" s="16" t="e">
        <f>_xlfn.XLOOKUP(Tabuľka9[[#This Row],[položka]],#REF!,#REF!)</f>
        <v>#REF!</v>
      </c>
      <c r="I4447" s="15">
        <f>Tabuľka9[[#This Row],[Aktuálna cena v RZ s DPH]]*Tabuľka9[[#This Row],[Priemerný odber za mesiac]]</f>
        <v>0</v>
      </c>
      <c r="K4447" s="17" t="e">
        <f>Tabuľka9[[#This Row],[Cena za MJ s DPH]]*Tabuľka9[[#This Row],[Predpokladaný odber počas 6 mesiacov]]</f>
        <v>#REF!</v>
      </c>
      <c r="L4447" s="1">
        <v>160580</v>
      </c>
      <c r="M4447" t="e">
        <f>_xlfn.XLOOKUP(Tabuľka9[[#This Row],[IČO]],#REF!,#REF!)</f>
        <v>#REF!</v>
      </c>
      <c r="N4447" t="e">
        <f>_xlfn.XLOOKUP(Tabuľka9[[#This Row],[IČO]],#REF!,#REF!)</f>
        <v>#REF!</v>
      </c>
    </row>
    <row r="4448" spans="1:14" hidden="1" x14ac:dyDescent="0.35">
      <c r="A4448" t="s">
        <v>10</v>
      </c>
      <c r="B4448" t="s">
        <v>40</v>
      </c>
      <c r="C4448" t="s">
        <v>13</v>
      </c>
      <c r="E4448" s="10">
        <f>IF(COUNTIF(cis_DPH!$B$2:$B$84,B4448)&gt;0,D4448*1.1,IF(COUNTIF(cis_DPH!$B$85:$B$171,B4448)&gt;0,D4448*1.2,"chyba"))</f>
        <v>0</v>
      </c>
      <c r="G4448" s="16" t="e">
        <f>_xlfn.XLOOKUP(Tabuľka9[[#This Row],[položka]],#REF!,#REF!)</f>
        <v>#REF!</v>
      </c>
      <c r="I4448" s="15">
        <f>Tabuľka9[[#This Row],[Aktuálna cena v RZ s DPH]]*Tabuľka9[[#This Row],[Priemerný odber za mesiac]]</f>
        <v>0</v>
      </c>
      <c r="K4448" s="17" t="e">
        <f>Tabuľka9[[#This Row],[Cena za MJ s DPH]]*Tabuľka9[[#This Row],[Predpokladaný odber počas 6 mesiacov]]</f>
        <v>#REF!</v>
      </c>
      <c r="L4448" s="1">
        <v>160580</v>
      </c>
      <c r="M4448" t="e">
        <f>_xlfn.XLOOKUP(Tabuľka9[[#This Row],[IČO]],#REF!,#REF!)</f>
        <v>#REF!</v>
      </c>
      <c r="N4448" t="e">
        <f>_xlfn.XLOOKUP(Tabuľka9[[#This Row],[IČO]],#REF!,#REF!)</f>
        <v>#REF!</v>
      </c>
    </row>
    <row r="4449" spans="1:14" hidden="1" x14ac:dyDescent="0.35">
      <c r="A4449" t="s">
        <v>10</v>
      </c>
      <c r="B4449" t="s">
        <v>41</v>
      </c>
      <c r="C4449" t="s">
        <v>13</v>
      </c>
      <c r="D4449" s="9">
        <v>1</v>
      </c>
      <c r="E4449" s="10">
        <f>IF(COUNTIF(cis_DPH!$B$2:$B$84,B4449)&gt;0,D4449*1.1,IF(COUNTIF(cis_DPH!$B$85:$B$171,B4449)&gt;0,D4449*1.2,"chyba"))</f>
        <v>1.1000000000000001</v>
      </c>
      <c r="G4449" s="16" t="e">
        <f>_xlfn.XLOOKUP(Tabuľka9[[#This Row],[položka]],#REF!,#REF!)</f>
        <v>#REF!</v>
      </c>
      <c r="H4449">
        <v>5</v>
      </c>
      <c r="I4449" s="15">
        <f>Tabuľka9[[#This Row],[Aktuálna cena v RZ s DPH]]*Tabuľka9[[#This Row],[Priemerný odber za mesiac]]</f>
        <v>5.5</v>
      </c>
      <c r="J4449">
        <v>20</v>
      </c>
      <c r="K4449" s="17" t="e">
        <f>Tabuľka9[[#This Row],[Cena za MJ s DPH]]*Tabuľka9[[#This Row],[Predpokladaný odber počas 6 mesiacov]]</f>
        <v>#REF!</v>
      </c>
      <c r="L4449" s="1">
        <v>160580</v>
      </c>
      <c r="M4449" t="e">
        <f>_xlfn.XLOOKUP(Tabuľka9[[#This Row],[IČO]],#REF!,#REF!)</f>
        <v>#REF!</v>
      </c>
      <c r="N4449" t="e">
        <f>_xlfn.XLOOKUP(Tabuľka9[[#This Row],[IČO]],#REF!,#REF!)</f>
        <v>#REF!</v>
      </c>
    </row>
    <row r="4450" spans="1:14" hidden="1" x14ac:dyDescent="0.35">
      <c r="A4450" t="s">
        <v>10</v>
      </c>
      <c r="B4450" t="s">
        <v>42</v>
      </c>
      <c r="C4450" t="s">
        <v>19</v>
      </c>
      <c r="E4450" s="10">
        <f>IF(COUNTIF(cis_DPH!$B$2:$B$84,B4450)&gt;0,D4450*1.1,IF(COUNTIF(cis_DPH!$B$85:$B$171,B4450)&gt;0,D4450*1.2,"chyba"))</f>
        <v>0</v>
      </c>
      <c r="G4450" s="16" t="e">
        <f>_xlfn.XLOOKUP(Tabuľka9[[#This Row],[položka]],#REF!,#REF!)</f>
        <v>#REF!</v>
      </c>
      <c r="I4450" s="15">
        <f>Tabuľka9[[#This Row],[Aktuálna cena v RZ s DPH]]*Tabuľka9[[#This Row],[Priemerný odber za mesiac]]</f>
        <v>0</v>
      </c>
      <c r="K4450" s="17" t="e">
        <f>Tabuľka9[[#This Row],[Cena za MJ s DPH]]*Tabuľka9[[#This Row],[Predpokladaný odber počas 6 mesiacov]]</f>
        <v>#REF!</v>
      </c>
      <c r="L4450" s="1">
        <v>160580</v>
      </c>
      <c r="M4450" t="e">
        <f>_xlfn.XLOOKUP(Tabuľka9[[#This Row],[IČO]],#REF!,#REF!)</f>
        <v>#REF!</v>
      </c>
      <c r="N4450" t="e">
        <f>_xlfn.XLOOKUP(Tabuľka9[[#This Row],[IČO]],#REF!,#REF!)</f>
        <v>#REF!</v>
      </c>
    </row>
    <row r="4451" spans="1:14" hidden="1" x14ac:dyDescent="0.35">
      <c r="A4451" t="s">
        <v>10</v>
      </c>
      <c r="B4451" t="s">
        <v>43</v>
      </c>
      <c r="C4451" t="s">
        <v>13</v>
      </c>
      <c r="E4451" s="10">
        <f>IF(COUNTIF(cis_DPH!$B$2:$B$84,B4451)&gt;0,D4451*1.1,IF(COUNTIF(cis_DPH!$B$85:$B$171,B4451)&gt;0,D4451*1.2,"chyba"))</f>
        <v>0</v>
      </c>
      <c r="G4451" s="16" t="e">
        <f>_xlfn.XLOOKUP(Tabuľka9[[#This Row],[položka]],#REF!,#REF!)</f>
        <v>#REF!</v>
      </c>
      <c r="I4451" s="15">
        <f>Tabuľka9[[#This Row],[Aktuálna cena v RZ s DPH]]*Tabuľka9[[#This Row],[Priemerný odber za mesiac]]</f>
        <v>0</v>
      </c>
      <c r="K4451" s="17" t="e">
        <f>Tabuľka9[[#This Row],[Cena za MJ s DPH]]*Tabuľka9[[#This Row],[Predpokladaný odber počas 6 mesiacov]]</f>
        <v>#REF!</v>
      </c>
      <c r="L4451" s="1">
        <v>160580</v>
      </c>
      <c r="M4451" t="e">
        <f>_xlfn.XLOOKUP(Tabuľka9[[#This Row],[IČO]],#REF!,#REF!)</f>
        <v>#REF!</v>
      </c>
      <c r="N4451" t="e">
        <f>_xlfn.XLOOKUP(Tabuľka9[[#This Row],[IČO]],#REF!,#REF!)</f>
        <v>#REF!</v>
      </c>
    </row>
    <row r="4452" spans="1:14" hidden="1" x14ac:dyDescent="0.35">
      <c r="A4452" t="s">
        <v>10</v>
      </c>
      <c r="B4452" t="s">
        <v>44</v>
      </c>
      <c r="C4452" t="s">
        <v>13</v>
      </c>
      <c r="E4452" s="10">
        <f>IF(COUNTIF(cis_DPH!$B$2:$B$84,B4452)&gt;0,D4452*1.1,IF(COUNTIF(cis_DPH!$B$85:$B$171,B4452)&gt;0,D4452*1.2,"chyba"))</f>
        <v>0</v>
      </c>
      <c r="G4452" s="16" t="e">
        <f>_xlfn.XLOOKUP(Tabuľka9[[#This Row],[položka]],#REF!,#REF!)</f>
        <v>#REF!</v>
      </c>
      <c r="I4452" s="15">
        <f>Tabuľka9[[#This Row],[Aktuálna cena v RZ s DPH]]*Tabuľka9[[#This Row],[Priemerný odber za mesiac]]</f>
        <v>0</v>
      </c>
      <c r="K4452" s="17" t="e">
        <f>Tabuľka9[[#This Row],[Cena za MJ s DPH]]*Tabuľka9[[#This Row],[Predpokladaný odber počas 6 mesiacov]]</f>
        <v>#REF!</v>
      </c>
      <c r="L4452" s="1">
        <v>160580</v>
      </c>
      <c r="M4452" t="e">
        <f>_xlfn.XLOOKUP(Tabuľka9[[#This Row],[IČO]],#REF!,#REF!)</f>
        <v>#REF!</v>
      </c>
      <c r="N4452" t="e">
        <f>_xlfn.XLOOKUP(Tabuľka9[[#This Row],[IČO]],#REF!,#REF!)</f>
        <v>#REF!</v>
      </c>
    </row>
    <row r="4453" spans="1:14" hidden="1" x14ac:dyDescent="0.35">
      <c r="A4453" t="s">
        <v>10</v>
      </c>
      <c r="B4453" t="s">
        <v>45</v>
      </c>
      <c r="C4453" t="s">
        <v>13</v>
      </c>
      <c r="E4453" s="10">
        <f>IF(COUNTIF(cis_DPH!$B$2:$B$84,B4453)&gt;0,D4453*1.1,IF(COUNTIF(cis_DPH!$B$85:$B$171,B4453)&gt;0,D4453*1.2,"chyba"))</f>
        <v>0</v>
      </c>
      <c r="G4453" s="16" t="e">
        <f>_xlfn.XLOOKUP(Tabuľka9[[#This Row],[položka]],#REF!,#REF!)</f>
        <v>#REF!</v>
      </c>
      <c r="I4453" s="15">
        <f>Tabuľka9[[#This Row],[Aktuálna cena v RZ s DPH]]*Tabuľka9[[#This Row],[Priemerný odber za mesiac]]</f>
        <v>0</v>
      </c>
      <c r="K4453" s="17" t="e">
        <f>Tabuľka9[[#This Row],[Cena za MJ s DPH]]*Tabuľka9[[#This Row],[Predpokladaný odber počas 6 mesiacov]]</f>
        <v>#REF!</v>
      </c>
      <c r="L4453" s="1">
        <v>160580</v>
      </c>
      <c r="M4453" t="e">
        <f>_xlfn.XLOOKUP(Tabuľka9[[#This Row],[IČO]],#REF!,#REF!)</f>
        <v>#REF!</v>
      </c>
      <c r="N4453" t="e">
        <f>_xlfn.XLOOKUP(Tabuľka9[[#This Row],[IČO]],#REF!,#REF!)</f>
        <v>#REF!</v>
      </c>
    </row>
    <row r="4454" spans="1:14" hidden="1" x14ac:dyDescent="0.35">
      <c r="A4454" t="s">
        <v>10</v>
      </c>
      <c r="B4454" t="s">
        <v>46</v>
      </c>
      <c r="C4454" t="s">
        <v>13</v>
      </c>
      <c r="D4454" s="9">
        <v>0.8</v>
      </c>
      <c r="E4454" s="10">
        <f>IF(COUNTIF(cis_DPH!$B$2:$B$84,B4454)&gt;0,D4454*1.1,IF(COUNTIF(cis_DPH!$B$85:$B$171,B4454)&gt;0,D4454*1.2,"chyba"))</f>
        <v>0.96</v>
      </c>
      <c r="G4454" s="16" t="e">
        <f>_xlfn.XLOOKUP(Tabuľka9[[#This Row],[položka]],#REF!,#REF!)</f>
        <v>#REF!</v>
      </c>
      <c r="H4454">
        <v>8</v>
      </c>
      <c r="I4454" s="15">
        <f>Tabuľka9[[#This Row],[Aktuálna cena v RZ s DPH]]*Tabuľka9[[#This Row],[Priemerný odber za mesiac]]</f>
        <v>7.68</v>
      </c>
      <c r="J4454">
        <v>25</v>
      </c>
      <c r="K4454" s="17" t="e">
        <f>Tabuľka9[[#This Row],[Cena za MJ s DPH]]*Tabuľka9[[#This Row],[Predpokladaný odber počas 6 mesiacov]]</f>
        <v>#REF!</v>
      </c>
      <c r="L4454" s="1">
        <v>160580</v>
      </c>
      <c r="M4454" t="e">
        <f>_xlfn.XLOOKUP(Tabuľka9[[#This Row],[IČO]],#REF!,#REF!)</f>
        <v>#REF!</v>
      </c>
      <c r="N4454" t="e">
        <f>_xlfn.XLOOKUP(Tabuľka9[[#This Row],[IČO]],#REF!,#REF!)</f>
        <v>#REF!</v>
      </c>
    </row>
    <row r="4455" spans="1:14" hidden="1" x14ac:dyDescent="0.35">
      <c r="A4455" t="s">
        <v>10</v>
      </c>
      <c r="B4455" t="s">
        <v>47</v>
      </c>
      <c r="C4455" t="s">
        <v>48</v>
      </c>
      <c r="E4455" s="10">
        <f>IF(COUNTIF(cis_DPH!$B$2:$B$84,B4455)&gt;0,D4455*1.1,IF(COUNTIF(cis_DPH!$B$85:$B$171,B4455)&gt;0,D4455*1.2,"chyba"))</f>
        <v>0</v>
      </c>
      <c r="G4455" s="16" t="e">
        <f>_xlfn.XLOOKUP(Tabuľka9[[#This Row],[položka]],#REF!,#REF!)</f>
        <v>#REF!</v>
      </c>
      <c r="I4455" s="15">
        <f>Tabuľka9[[#This Row],[Aktuálna cena v RZ s DPH]]*Tabuľka9[[#This Row],[Priemerný odber za mesiac]]</f>
        <v>0</v>
      </c>
      <c r="K4455" s="17" t="e">
        <f>Tabuľka9[[#This Row],[Cena za MJ s DPH]]*Tabuľka9[[#This Row],[Predpokladaný odber počas 6 mesiacov]]</f>
        <v>#REF!</v>
      </c>
      <c r="L4455" s="1">
        <v>160580</v>
      </c>
      <c r="M4455" t="e">
        <f>_xlfn.XLOOKUP(Tabuľka9[[#This Row],[IČO]],#REF!,#REF!)</f>
        <v>#REF!</v>
      </c>
      <c r="N4455" t="e">
        <f>_xlfn.XLOOKUP(Tabuľka9[[#This Row],[IČO]],#REF!,#REF!)</f>
        <v>#REF!</v>
      </c>
    </row>
    <row r="4456" spans="1:14" hidden="1" x14ac:dyDescent="0.35">
      <c r="A4456" t="s">
        <v>10</v>
      </c>
      <c r="B4456" t="s">
        <v>49</v>
      </c>
      <c r="C4456" t="s">
        <v>48</v>
      </c>
      <c r="E4456" s="10">
        <f>IF(COUNTIF(cis_DPH!$B$2:$B$84,B4456)&gt;0,D4456*1.1,IF(COUNTIF(cis_DPH!$B$85:$B$171,B4456)&gt;0,D4456*1.2,"chyba"))</f>
        <v>0</v>
      </c>
      <c r="G4456" s="16" t="e">
        <f>_xlfn.XLOOKUP(Tabuľka9[[#This Row],[položka]],#REF!,#REF!)</f>
        <v>#REF!</v>
      </c>
      <c r="I4456" s="15">
        <f>Tabuľka9[[#This Row],[Aktuálna cena v RZ s DPH]]*Tabuľka9[[#This Row],[Priemerný odber za mesiac]]</f>
        <v>0</v>
      </c>
      <c r="K4456" s="17" t="e">
        <f>Tabuľka9[[#This Row],[Cena za MJ s DPH]]*Tabuľka9[[#This Row],[Predpokladaný odber počas 6 mesiacov]]</f>
        <v>#REF!</v>
      </c>
      <c r="L4456" s="1">
        <v>160580</v>
      </c>
      <c r="M4456" t="e">
        <f>_xlfn.XLOOKUP(Tabuľka9[[#This Row],[IČO]],#REF!,#REF!)</f>
        <v>#REF!</v>
      </c>
      <c r="N4456" t="e">
        <f>_xlfn.XLOOKUP(Tabuľka9[[#This Row],[IČO]],#REF!,#REF!)</f>
        <v>#REF!</v>
      </c>
    </row>
    <row r="4457" spans="1:14" hidden="1" x14ac:dyDescent="0.35">
      <c r="A4457" t="s">
        <v>10</v>
      </c>
      <c r="B4457" t="s">
        <v>50</v>
      </c>
      <c r="C4457" t="s">
        <v>13</v>
      </c>
      <c r="E4457" s="10">
        <f>IF(COUNTIF(cis_DPH!$B$2:$B$84,B4457)&gt;0,D4457*1.1,IF(COUNTIF(cis_DPH!$B$85:$B$171,B4457)&gt;0,D4457*1.2,"chyba"))</f>
        <v>0</v>
      </c>
      <c r="G4457" s="16" t="e">
        <f>_xlfn.XLOOKUP(Tabuľka9[[#This Row],[položka]],#REF!,#REF!)</f>
        <v>#REF!</v>
      </c>
      <c r="I4457" s="15">
        <f>Tabuľka9[[#This Row],[Aktuálna cena v RZ s DPH]]*Tabuľka9[[#This Row],[Priemerný odber za mesiac]]</f>
        <v>0</v>
      </c>
      <c r="K4457" s="17" t="e">
        <f>Tabuľka9[[#This Row],[Cena za MJ s DPH]]*Tabuľka9[[#This Row],[Predpokladaný odber počas 6 mesiacov]]</f>
        <v>#REF!</v>
      </c>
      <c r="L4457" s="1">
        <v>160580</v>
      </c>
      <c r="M4457" t="e">
        <f>_xlfn.XLOOKUP(Tabuľka9[[#This Row],[IČO]],#REF!,#REF!)</f>
        <v>#REF!</v>
      </c>
      <c r="N4457" t="e">
        <f>_xlfn.XLOOKUP(Tabuľka9[[#This Row],[IČO]],#REF!,#REF!)</f>
        <v>#REF!</v>
      </c>
    </row>
    <row r="4458" spans="1:14" hidden="1" x14ac:dyDescent="0.35">
      <c r="A4458" t="s">
        <v>10</v>
      </c>
      <c r="B4458" t="s">
        <v>51</v>
      </c>
      <c r="C4458" t="s">
        <v>13</v>
      </c>
      <c r="E4458" s="10">
        <f>IF(COUNTIF(cis_DPH!$B$2:$B$84,B4458)&gt;0,D4458*1.1,IF(COUNTIF(cis_DPH!$B$85:$B$171,B4458)&gt;0,D4458*1.2,"chyba"))</f>
        <v>0</v>
      </c>
      <c r="G4458" s="16" t="e">
        <f>_xlfn.XLOOKUP(Tabuľka9[[#This Row],[položka]],#REF!,#REF!)</f>
        <v>#REF!</v>
      </c>
      <c r="I4458" s="15">
        <f>Tabuľka9[[#This Row],[Aktuálna cena v RZ s DPH]]*Tabuľka9[[#This Row],[Priemerný odber za mesiac]]</f>
        <v>0</v>
      </c>
      <c r="K4458" s="17" t="e">
        <f>Tabuľka9[[#This Row],[Cena za MJ s DPH]]*Tabuľka9[[#This Row],[Predpokladaný odber počas 6 mesiacov]]</f>
        <v>#REF!</v>
      </c>
      <c r="L4458" s="1">
        <v>160580</v>
      </c>
      <c r="M4458" t="e">
        <f>_xlfn.XLOOKUP(Tabuľka9[[#This Row],[IČO]],#REF!,#REF!)</f>
        <v>#REF!</v>
      </c>
      <c r="N4458" t="e">
        <f>_xlfn.XLOOKUP(Tabuľka9[[#This Row],[IČO]],#REF!,#REF!)</f>
        <v>#REF!</v>
      </c>
    </row>
    <row r="4459" spans="1:14" hidden="1" x14ac:dyDescent="0.35">
      <c r="A4459" t="s">
        <v>10</v>
      </c>
      <c r="B4459" t="s">
        <v>52</v>
      </c>
      <c r="C4459" t="s">
        <v>13</v>
      </c>
      <c r="E4459" s="10">
        <f>IF(COUNTIF(cis_DPH!$B$2:$B$84,B4459)&gt;0,D4459*1.1,IF(COUNTIF(cis_DPH!$B$85:$B$171,B4459)&gt;0,D4459*1.2,"chyba"))</f>
        <v>0</v>
      </c>
      <c r="G4459" s="16" t="e">
        <f>_xlfn.XLOOKUP(Tabuľka9[[#This Row],[položka]],#REF!,#REF!)</f>
        <v>#REF!</v>
      </c>
      <c r="I4459" s="15">
        <f>Tabuľka9[[#This Row],[Aktuálna cena v RZ s DPH]]*Tabuľka9[[#This Row],[Priemerný odber za mesiac]]</f>
        <v>0</v>
      </c>
      <c r="K4459" s="17" t="e">
        <f>Tabuľka9[[#This Row],[Cena za MJ s DPH]]*Tabuľka9[[#This Row],[Predpokladaný odber počas 6 mesiacov]]</f>
        <v>#REF!</v>
      </c>
      <c r="L4459" s="1">
        <v>160580</v>
      </c>
      <c r="M4459" t="e">
        <f>_xlfn.XLOOKUP(Tabuľka9[[#This Row],[IČO]],#REF!,#REF!)</f>
        <v>#REF!</v>
      </c>
      <c r="N4459" t="e">
        <f>_xlfn.XLOOKUP(Tabuľka9[[#This Row],[IČO]],#REF!,#REF!)</f>
        <v>#REF!</v>
      </c>
    </row>
    <row r="4460" spans="1:14" hidden="1" x14ac:dyDescent="0.35">
      <c r="A4460" t="s">
        <v>10</v>
      </c>
      <c r="B4460" t="s">
        <v>53</v>
      </c>
      <c r="C4460" t="s">
        <v>13</v>
      </c>
      <c r="E4460" s="10">
        <f>IF(COUNTIF(cis_DPH!$B$2:$B$84,B4460)&gt;0,D4460*1.1,IF(COUNTIF(cis_DPH!$B$85:$B$171,B4460)&gt;0,D4460*1.2,"chyba"))</f>
        <v>0</v>
      </c>
      <c r="G4460" s="16" t="e">
        <f>_xlfn.XLOOKUP(Tabuľka9[[#This Row],[položka]],#REF!,#REF!)</f>
        <v>#REF!</v>
      </c>
      <c r="I4460" s="15">
        <f>Tabuľka9[[#This Row],[Aktuálna cena v RZ s DPH]]*Tabuľka9[[#This Row],[Priemerný odber za mesiac]]</f>
        <v>0</v>
      </c>
      <c r="K4460" s="17" t="e">
        <f>Tabuľka9[[#This Row],[Cena za MJ s DPH]]*Tabuľka9[[#This Row],[Predpokladaný odber počas 6 mesiacov]]</f>
        <v>#REF!</v>
      </c>
      <c r="L4460" s="1">
        <v>160580</v>
      </c>
      <c r="M4460" t="e">
        <f>_xlfn.XLOOKUP(Tabuľka9[[#This Row],[IČO]],#REF!,#REF!)</f>
        <v>#REF!</v>
      </c>
      <c r="N4460" t="e">
        <f>_xlfn.XLOOKUP(Tabuľka9[[#This Row],[IČO]],#REF!,#REF!)</f>
        <v>#REF!</v>
      </c>
    </row>
    <row r="4461" spans="1:14" hidden="1" x14ac:dyDescent="0.35">
      <c r="A4461" t="s">
        <v>10</v>
      </c>
      <c r="B4461" t="s">
        <v>54</v>
      </c>
      <c r="C4461" t="s">
        <v>13</v>
      </c>
      <c r="D4461" s="9">
        <v>2.8</v>
      </c>
      <c r="E4461" s="10">
        <f>IF(COUNTIF(cis_DPH!$B$2:$B$84,B4461)&gt;0,D4461*1.1,IF(COUNTIF(cis_DPH!$B$85:$B$171,B4461)&gt;0,D4461*1.2,"chyba"))</f>
        <v>3.08</v>
      </c>
      <c r="G4461" s="16" t="e">
        <f>_xlfn.XLOOKUP(Tabuľka9[[#This Row],[položka]],#REF!,#REF!)</f>
        <v>#REF!</v>
      </c>
      <c r="H4461">
        <v>2</v>
      </c>
      <c r="I4461" s="15">
        <f>Tabuľka9[[#This Row],[Aktuálna cena v RZ s DPH]]*Tabuľka9[[#This Row],[Priemerný odber za mesiac]]</f>
        <v>6.16</v>
      </c>
      <c r="K4461" s="17" t="e">
        <f>Tabuľka9[[#This Row],[Cena za MJ s DPH]]*Tabuľka9[[#This Row],[Predpokladaný odber počas 6 mesiacov]]</f>
        <v>#REF!</v>
      </c>
      <c r="L4461" s="1">
        <v>160580</v>
      </c>
      <c r="M4461" t="e">
        <f>_xlfn.XLOOKUP(Tabuľka9[[#This Row],[IČO]],#REF!,#REF!)</f>
        <v>#REF!</v>
      </c>
      <c r="N4461" t="e">
        <f>_xlfn.XLOOKUP(Tabuľka9[[#This Row],[IČO]],#REF!,#REF!)</f>
        <v>#REF!</v>
      </c>
    </row>
    <row r="4462" spans="1:14" hidden="1" x14ac:dyDescent="0.35">
      <c r="A4462" t="s">
        <v>10</v>
      </c>
      <c r="B4462" t="s">
        <v>55</v>
      </c>
      <c r="C4462" t="s">
        <v>13</v>
      </c>
      <c r="E4462" s="10">
        <f>IF(COUNTIF(cis_DPH!$B$2:$B$84,B4462)&gt;0,D4462*1.1,IF(COUNTIF(cis_DPH!$B$85:$B$171,B4462)&gt;0,D4462*1.2,"chyba"))</f>
        <v>0</v>
      </c>
      <c r="G4462" s="16" t="e">
        <f>_xlfn.XLOOKUP(Tabuľka9[[#This Row],[položka]],#REF!,#REF!)</f>
        <v>#REF!</v>
      </c>
      <c r="I4462" s="15">
        <f>Tabuľka9[[#This Row],[Aktuálna cena v RZ s DPH]]*Tabuľka9[[#This Row],[Priemerný odber za mesiac]]</f>
        <v>0</v>
      </c>
      <c r="K4462" s="17" t="e">
        <f>Tabuľka9[[#This Row],[Cena za MJ s DPH]]*Tabuľka9[[#This Row],[Predpokladaný odber počas 6 mesiacov]]</f>
        <v>#REF!</v>
      </c>
      <c r="L4462" s="1">
        <v>160580</v>
      </c>
      <c r="M4462" t="e">
        <f>_xlfn.XLOOKUP(Tabuľka9[[#This Row],[IČO]],#REF!,#REF!)</f>
        <v>#REF!</v>
      </c>
      <c r="N4462" t="e">
        <f>_xlfn.XLOOKUP(Tabuľka9[[#This Row],[IČO]],#REF!,#REF!)</f>
        <v>#REF!</v>
      </c>
    </row>
    <row r="4463" spans="1:14" hidden="1" x14ac:dyDescent="0.35">
      <c r="A4463" t="s">
        <v>10</v>
      </c>
      <c r="B4463" t="s">
        <v>56</v>
      </c>
      <c r="C4463" t="s">
        <v>13</v>
      </c>
      <c r="D4463" s="9">
        <v>2.2000000000000002</v>
      </c>
      <c r="E4463" s="10">
        <f>IF(COUNTIF(cis_DPH!$B$2:$B$84,B4463)&gt;0,D4463*1.1,IF(COUNTIF(cis_DPH!$B$85:$B$171,B4463)&gt;0,D4463*1.2,"chyba"))</f>
        <v>2.4200000000000004</v>
      </c>
      <c r="G4463" s="16" t="e">
        <f>_xlfn.XLOOKUP(Tabuľka9[[#This Row],[položka]],#REF!,#REF!)</f>
        <v>#REF!</v>
      </c>
      <c r="H4463">
        <v>3</v>
      </c>
      <c r="I4463" s="15">
        <f>Tabuľka9[[#This Row],[Aktuálna cena v RZ s DPH]]*Tabuľka9[[#This Row],[Priemerný odber za mesiac]]</f>
        <v>7.2600000000000016</v>
      </c>
      <c r="K4463" s="17" t="e">
        <f>Tabuľka9[[#This Row],[Cena za MJ s DPH]]*Tabuľka9[[#This Row],[Predpokladaný odber počas 6 mesiacov]]</f>
        <v>#REF!</v>
      </c>
      <c r="L4463" s="1">
        <v>160580</v>
      </c>
      <c r="M4463" t="e">
        <f>_xlfn.XLOOKUP(Tabuľka9[[#This Row],[IČO]],#REF!,#REF!)</f>
        <v>#REF!</v>
      </c>
      <c r="N4463" t="e">
        <f>_xlfn.XLOOKUP(Tabuľka9[[#This Row],[IČO]],#REF!,#REF!)</f>
        <v>#REF!</v>
      </c>
    </row>
    <row r="4464" spans="1:14" hidden="1" x14ac:dyDescent="0.35">
      <c r="A4464" t="s">
        <v>10</v>
      </c>
      <c r="B4464" t="s">
        <v>57</v>
      </c>
      <c r="C4464" t="s">
        <v>13</v>
      </c>
      <c r="E4464" s="10">
        <f>IF(COUNTIF(cis_DPH!$B$2:$B$84,B4464)&gt;0,D4464*1.1,IF(COUNTIF(cis_DPH!$B$85:$B$171,B4464)&gt;0,D4464*1.2,"chyba"))</f>
        <v>0</v>
      </c>
      <c r="G4464" s="16" t="e">
        <f>_xlfn.XLOOKUP(Tabuľka9[[#This Row],[položka]],#REF!,#REF!)</f>
        <v>#REF!</v>
      </c>
      <c r="I4464" s="15">
        <f>Tabuľka9[[#This Row],[Aktuálna cena v RZ s DPH]]*Tabuľka9[[#This Row],[Priemerný odber za mesiac]]</f>
        <v>0</v>
      </c>
      <c r="K4464" s="17" t="e">
        <f>Tabuľka9[[#This Row],[Cena za MJ s DPH]]*Tabuľka9[[#This Row],[Predpokladaný odber počas 6 mesiacov]]</f>
        <v>#REF!</v>
      </c>
      <c r="L4464" s="1">
        <v>160580</v>
      </c>
      <c r="M4464" t="e">
        <f>_xlfn.XLOOKUP(Tabuľka9[[#This Row],[IČO]],#REF!,#REF!)</f>
        <v>#REF!</v>
      </c>
      <c r="N4464" t="e">
        <f>_xlfn.XLOOKUP(Tabuľka9[[#This Row],[IČO]],#REF!,#REF!)</f>
        <v>#REF!</v>
      </c>
    </row>
    <row r="4465" spans="1:14" hidden="1" x14ac:dyDescent="0.35">
      <c r="A4465" t="s">
        <v>10</v>
      </c>
      <c r="B4465" t="s">
        <v>58</v>
      </c>
      <c r="C4465" t="s">
        <v>13</v>
      </c>
      <c r="E4465" s="10">
        <f>IF(COUNTIF(cis_DPH!$B$2:$B$84,B4465)&gt;0,D4465*1.1,IF(COUNTIF(cis_DPH!$B$85:$B$171,B4465)&gt;0,D4465*1.2,"chyba"))</f>
        <v>0</v>
      </c>
      <c r="G4465" s="16" t="e">
        <f>_xlfn.XLOOKUP(Tabuľka9[[#This Row],[položka]],#REF!,#REF!)</f>
        <v>#REF!</v>
      </c>
      <c r="I4465" s="15">
        <f>Tabuľka9[[#This Row],[Aktuálna cena v RZ s DPH]]*Tabuľka9[[#This Row],[Priemerný odber za mesiac]]</f>
        <v>0</v>
      </c>
      <c r="K4465" s="17" t="e">
        <f>Tabuľka9[[#This Row],[Cena za MJ s DPH]]*Tabuľka9[[#This Row],[Predpokladaný odber počas 6 mesiacov]]</f>
        <v>#REF!</v>
      </c>
      <c r="L4465" s="1">
        <v>160580</v>
      </c>
      <c r="M4465" t="e">
        <f>_xlfn.XLOOKUP(Tabuľka9[[#This Row],[IČO]],#REF!,#REF!)</f>
        <v>#REF!</v>
      </c>
      <c r="N4465" t="e">
        <f>_xlfn.XLOOKUP(Tabuľka9[[#This Row],[IČO]],#REF!,#REF!)</f>
        <v>#REF!</v>
      </c>
    </row>
    <row r="4466" spans="1:14" hidden="1" x14ac:dyDescent="0.35">
      <c r="A4466" t="s">
        <v>10</v>
      </c>
      <c r="B4466" t="s">
        <v>59</v>
      </c>
      <c r="C4466" t="s">
        <v>13</v>
      </c>
      <c r="D4466" s="9">
        <v>2.2000000000000002</v>
      </c>
      <c r="E4466" s="10">
        <f>IF(COUNTIF(cis_DPH!$B$2:$B$84,B4466)&gt;0,D4466*1.1,IF(COUNTIF(cis_DPH!$B$85:$B$171,B4466)&gt;0,D4466*1.2,"chyba"))</f>
        <v>2.64</v>
      </c>
      <c r="G4466" s="16" t="e">
        <f>_xlfn.XLOOKUP(Tabuľka9[[#This Row],[položka]],#REF!,#REF!)</f>
        <v>#REF!</v>
      </c>
      <c r="H4466">
        <v>6</v>
      </c>
      <c r="I4466" s="15">
        <f>Tabuľka9[[#This Row],[Aktuálna cena v RZ s DPH]]*Tabuľka9[[#This Row],[Priemerný odber za mesiac]]</f>
        <v>15.84</v>
      </c>
      <c r="J4466">
        <v>12</v>
      </c>
      <c r="K4466" s="17" t="e">
        <f>Tabuľka9[[#This Row],[Cena za MJ s DPH]]*Tabuľka9[[#This Row],[Predpokladaný odber počas 6 mesiacov]]</f>
        <v>#REF!</v>
      </c>
      <c r="L4466" s="1">
        <v>160580</v>
      </c>
      <c r="M4466" t="e">
        <f>_xlfn.XLOOKUP(Tabuľka9[[#This Row],[IČO]],#REF!,#REF!)</f>
        <v>#REF!</v>
      </c>
      <c r="N4466" t="e">
        <f>_xlfn.XLOOKUP(Tabuľka9[[#This Row],[IČO]],#REF!,#REF!)</f>
        <v>#REF!</v>
      </c>
    </row>
    <row r="4467" spans="1:14" hidden="1" x14ac:dyDescent="0.35">
      <c r="A4467" t="s">
        <v>10</v>
      </c>
      <c r="B4467" t="s">
        <v>60</v>
      </c>
      <c r="C4467" t="s">
        <v>13</v>
      </c>
      <c r="E4467" s="10">
        <f>IF(COUNTIF(cis_DPH!$B$2:$B$84,B4467)&gt;0,D4467*1.1,IF(COUNTIF(cis_DPH!$B$85:$B$171,B4467)&gt;0,D4467*1.2,"chyba"))</f>
        <v>0</v>
      </c>
      <c r="G4467" s="16" t="e">
        <f>_xlfn.XLOOKUP(Tabuľka9[[#This Row],[položka]],#REF!,#REF!)</f>
        <v>#REF!</v>
      </c>
      <c r="I4467" s="15">
        <f>Tabuľka9[[#This Row],[Aktuálna cena v RZ s DPH]]*Tabuľka9[[#This Row],[Priemerný odber za mesiac]]</f>
        <v>0</v>
      </c>
      <c r="K4467" s="17" t="e">
        <f>Tabuľka9[[#This Row],[Cena za MJ s DPH]]*Tabuľka9[[#This Row],[Predpokladaný odber počas 6 mesiacov]]</f>
        <v>#REF!</v>
      </c>
      <c r="L4467" s="1">
        <v>160580</v>
      </c>
      <c r="M4467" t="e">
        <f>_xlfn.XLOOKUP(Tabuľka9[[#This Row],[IČO]],#REF!,#REF!)</f>
        <v>#REF!</v>
      </c>
      <c r="N4467" t="e">
        <f>_xlfn.XLOOKUP(Tabuľka9[[#This Row],[IČO]],#REF!,#REF!)</f>
        <v>#REF!</v>
      </c>
    </row>
    <row r="4468" spans="1:14" hidden="1" x14ac:dyDescent="0.35">
      <c r="A4468" t="s">
        <v>10</v>
      </c>
      <c r="B4468" t="s">
        <v>61</v>
      </c>
      <c r="C4468" t="s">
        <v>19</v>
      </c>
      <c r="D4468" s="9">
        <v>0.55000000000000004</v>
      </c>
      <c r="E4468" s="10">
        <f>IF(COUNTIF(cis_DPH!$B$2:$B$84,B4468)&gt;0,D4468*1.1,IF(COUNTIF(cis_DPH!$B$85:$B$171,B4468)&gt;0,D4468*1.2,"chyba"))</f>
        <v>0.66</v>
      </c>
      <c r="G4468" s="16" t="e">
        <f>_xlfn.XLOOKUP(Tabuľka9[[#This Row],[položka]],#REF!,#REF!)</f>
        <v>#REF!</v>
      </c>
      <c r="I4468" s="15">
        <f>Tabuľka9[[#This Row],[Aktuálna cena v RZ s DPH]]*Tabuľka9[[#This Row],[Priemerný odber za mesiac]]</f>
        <v>0</v>
      </c>
      <c r="K4468" s="17" t="e">
        <f>Tabuľka9[[#This Row],[Cena za MJ s DPH]]*Tabuľka9[[#This Row],[Predpokladaný odber počas 6 mesiacov]]</f>
        <v>#REF!</v>
      </c>
      <c r="L4468" s="1">
        <v>160580</v>
      </c>
      <c r="M4468" t="e">
        <f>_xlfn.XLOOKUP(Tabuľka9[[#This Row],[IČO]],#REF!,#REF!)</f>
        <v>#REF!</v>
      </c>
      <c r="N4468" t="e">
        <f>_xlfn.XLOOKUP(Tabuľka9[[#This Row],[IČO]],#REF!,#REF!)</f>
        <v>#REF!</v>
      </c>
    </row>
    <row r="4469" spans="1:14" hidden="1" x14ac:dyDescent="0.35">
      <c r="A4469" t="s">
        <v>10</v>
      </c>
      <c r="B4469" t="s">
        <v>62</v>
      </c>
      <c r="C4469" t="s">
        <v>13</v>
      </c>
      <c r="E4469" s="10">
        <f>IF(COUNTIF(cis_DPH!$B$2:$B$84,B4469)&gt;0,D4469*1.1,IF(COUNTIF(cis_DPH!$B$85:$B$171,B4469)&gt;0,D4469*1.2,"chyba"))</f>
        <v>0</v>
      </c>
      <c r="G4469" s="16" t="e">
        <f>_xlfn.XLOOKUP(Tabuľka9[[#This Row],[položka]],#REF!,#REF!)</f>
        <v>#REF!</v>
      </c>
      <c r="I4469" s="15">
        <f>Tabuľka9[[#This Row],[Aktuálna cena v RZ s DPH]]*Tabuľka9[[#This Row],[Priemerný odber za mesiac]]</f>
        <v>0</v>
      </c>
      <c r="K4469" s="17" t="e">
        <f>Tabuľka9[[#This Row],[Cena za MJ s DPH]]*Tabuľka9[[#This Row],[Predpokladaný odber počas 6 mesiacov]]</f>
        <v>#REF!</v>
      </c>
      <c r="L4469" s="1">
        <v>160580</v>
      </c>
      <c r="M4469" t="e">
        <f>_xlfn.XLOOKUP(Tabuľka9[[#This Row],[IČO]],#REF!,#REF!)</f>
        <v>#REF!</v>
      </c>
      <c r="N4469" t="e">
        <f>_xlfn.XLOOKUP(Tabuľka9[[#This Row],[IČO]],#REF!,#REF!)</f>
        <v>#REF!</v>
      </c>
    </row>
    <row r="4470" spans="1:14" hidden="1" x14ac:dyDescent="0.35">
      <c r="A4470" t="s">
        <v>10</v>
      </c>
      <c r="B4470" t="s">
        <v>63</v>
      </c>
      <c r="C4470" t="s">
        <v>13</v>
      </c>
      <c r="E4470" s="10">
        <f>IF(COUNTIF(cis_DPH!$B$2:$B$84,B4470)&gt;0,D4470*1.1,IF(COUNTIF(cis_DPH!$B$85:$B$171,B4470)&gt;0,D4470*1.2,"chyba"))</f>
        <v>0</v>
      </c>
      <c r="G4470" s="16" t="e">
        <f>_xlfn.XLOOKUP(Tabuľka9[[#This Row],[položka]],#REF!,#REF!)</f>
        <v>#REF!</v>
      </c>
      <c r="I4470" s="15">
        <f>Tabuľka9[[#This Row],[Aktuálna cena v RZ s DPH]]*Tabuľka9[[#This Row],[Priemerný odber za mesiac]]</f>
        <v>0</v>
      </c>
      <c r="K4470" s="17" t="e">
        <f>Tabuľka9[[#This Row],[Cena za MJ s DPH]]*Tabuľka9[[#This Row],[Predpokladaný odber počas 6 mesiacov]]</f>
        <v>#REF!</v>
      </c>
      <c r="L4470" s="1">
        <v>160580</v>
      </c>
      <c r="M4470" t="e">
        <f>_xlfn.XLOOKUP(Tabuľka9[[#This Row],[IČO]],#REF!,#REF!)</f>
        <v>#REF!</v>
      </c>
      <c r="N4470" t="e">
        <f>_xlfn.XLOOKUP(Tabuľka9[[#This Row],[IČO]],#REF!,#REF!)</f>
        <v>#REF!</v>
      </c>
    </row>
    <row r="4471" spans="1:14" hidden="1" x14ac:dyDescent="0.35">
      <c r="A4471" t="s">
        <v>10</v>
      </c>
      <c r="B4471" t="s">
        <v>64</v>
      </c>
      <c r="C4471" t="s">
        <v>19</v>
      </c>
      <c r="E4471" s="10">
        <f>IF(COUNTIF(cis_DPH!$B$2:$B$84,B4471)&gt;0,D4471*1.1,IF(COUNTIF(cis_DPH!$B$85:$B$171,B4471)&gt;0,D4471*1.2,"chyba"))</f>
        <v>0</v>
      </c>
      <c r="G4471" s="16" t="e">
        <f>_xlfn.XLOOKUP(Tabuľka9[[#This Row],[položka]],#REF!,#REF!)</f>
        <v>#REF!</v>
      </c>
      <c r="I4471" s="15">
        <f>Tabuľka9[[#This Row],[Aktuálna cena v RZ s DPH]]*Tabuľka9[[#This Row],[Priemerný odber za mesiac]]</f>
        <v>0</v>
      </c>
      <c r="K4471" s="17" t="e">
        <f>Tabuľka9[[#This Row],[Cena za MJ s DPH]]*Tabuľka9[[#This Row],[Predpokladaný odber počas 6 mesiacov]]</f>
        <v>#REF!</v>
      </c>
      <c r="L4471" s="1">
        <v>160580</v>
      </c>
      <c r="M4471" t="e">
        <f>_xlfn.XLOOKUP(Tabuľka9[[#This Row],[IČO]],#REF!,#REF!)</f>
        <v>#REF!</v>
      </c>
      <c r="N4471" t="e">
        <f>_xlfn.XLOOKUP(Tabuľka9[[#This Row],[IČO]],#REF!,#REF!)</f>
        <v>#REF!</v>
      </c>
    </row>
    <row r="4472" spans="1:14" hidden="1" x14ac:dyDescent="0.35">
      <c r="A4472" t="s">
        <v>10</v>
      </c>
      <c r="B4472" t="s">
        <v>65</v>
      </c>
      <c r="C4472" t="s">
        <v>19</v>
      </c>
      <c r="D4472" s="9">
        <v>1.2</v>
      </c>
      <c r="E4472" s="10">
        <f>IF(COUNTIF(cis_DPH!$B$2:$B$84,B4472)&gt;0,D4472*1.1,IF(COUNTIF(cis_DPH!$B$85:$B$171,B4472)&gt;0,D4472*1.2,"chyba"))</f>
        <v>1.32</v>
      </c>
      <c r="G4472" s="16" t="e">
        <f>_xlfn.XLOOKUP(Tabuľka9[[#This Row],[položka]],#REF!,#REF!)</f>
        <v>#REF!</v>
      </c>
      <c r="I4472" s="15">
        <f>Tabuľka9[[#This Row],[Aktuálna cena v RZ s DPH]]*Tabuľka9[[#This Row],[Priemerný odber za mesiac]]</f>
        <v>0</v>
      </c>
      <c r="K4472" s="17" t="e">
        <f>Tabuľka9[[#This Row],[Cena za MJ s DPH]]*Tabuľka9[[#This Row],[Predpokladaný odber počas 6 mesiacov]]</f>
        <v>#REF!</v>
      </c>
      <c r="L4472" s="1">
        <v>160580</v>
      </c>
      <c r="M4472" t="e">
        <f>_xlfn.XLOOKUP(Tabuľka9[[#This Row],[IČO]],#REF!,#REF!)</f>
        <v>#REF!</v>
      </c>
      <c r="N4472" t="e">
        <f>_xlfn.XLOOKUP(Tabuľka9[[#This Row],[IČO]],#REF!,#REF!)</f>
        <v>#REF!</v>
      </c>
    </row>
    <row r="4473" spans="1:14" hidden="1" x14ac:dyDescent="0.35">
      <c r="A4473" t="s">
        <v>10</v>
      </c>
      <c r="B4473" t="s">
        <v>66</v>
      </c>
      <c r="C4473" t="s">
        <v>19</v>
      </c>
      <c r="E4473" s="10">
        <f>IF(COUNTIF(cis_DPH!$B$2:$B$84,B4473)&gt;0,D4473*1.1,IF(COUNTIF(cis_DPH!$B$85:$B$171,B4473)&gt;0,D4473*1.2,"chyba"))</f>
        <v>0</v>
      </c>
      <c r="G4473" s="16" t="e">
        <f>_xlfn.XLOOKUP(Tabuľka9[[#This Row],[položka]],#REF!,#REF!)</f>
        <v>#REF!</v>
      </c>
      <c r="I4473" s="15">
        <f>Tabuľka9[[#This Row],[Aktuálna cena v RZ s DPH]]*Tabuľka9[[#This Row],[Priemerný odber za mesiac]]</f>
        <v>0</v>
      </c>
      <c r="K4473" s="17" t="e">
        <f>Tabuľka9[[#This Row],[Cena za MJ s DPH]]*Tabuľka9[[#This Row],[Predpokladaný odber počas 6 mesiacov]]</f>
        <v>#REF!</v>
      </c>
      <c r="L4473" s="1">
        <v>160580</v>
      </c>
      <c r="M4473" t="e">
        <f>_xlfn.XLOOKUP(Tabuľka9[[#This Row],[IČO]],#REF!,#REF!)</f>
        <v>#REF!</v>
      </c>
      <c r="N4473" t="e">
        <f>_xlfn.XLOOKUP(Tabuľka9[[#This Row],[IČO]],#REF!,#REF!)</f>
        <v>#REF!</v>
      </c>
    </row>
    <row r="4474" spans="1:14" hidden="1" x14ac:dyDescent="0.35">
      <c r="A4474" t="s">
        <v>10</v>
      </c>
      <c r="B4474" t="s">
        <v>67</v>
      </c>
      <c r="C4474" t="s">
        <v>13</v>
      </c>
      <c r="D4474" s="9">
        <v>2.4</v>
      </c>
      <c r="E4474" s="10">
        <f>IF(COUNTIF(cis_DPH!$B$2:$B$84,B4474)&gt;0,D4474*1.1,IF(COUNTIF(cis_DPH!$B$85:$B$171,B4474)&gt;0,D4474*1.2,"chyba"))</f>
        <v>2.88</v>
      </c>
      <c r="G4474" s="16" t="e">
        <f>_xlfn.XLOOKUP(Tabuľka9[[#This Row],[položka]],#REF!,#REF!)</f>
        <v>#REF!</v>
      </c>
      <c r="I4474" s="15">
        <f>Tabuľka9[[#This Row],[Aktuálna cena v RZ s DPH]]*Tabuľka9[[#This Row],[Priemerný odber za mesiac]]</f>
        <v>0</v>
      </c>
      <c r="K4474" s="17" t="e">
        <f>Tabuľka9[[#This Row],[Cena za MJ s DPH]]*Tabuľka9[[#This Row],[Predpokladaný odber počas 6 mesiacov]]</f>
        <v>#REF!</v>
      </c>
      <c r="L4474" s="1">
        <v>160580</v>
      </c>
      <c r="M4474" t="e">
        <f>_xlfn.XLOOKUP(Tabuľka9[[#This Row],[IČO]],#REF!,#REF!)</f>
        <v>#REF!</v>
      </c>
      <c r="N4474" t="e">
        <f>_xlfn.XLOOKUP(Tabuľka9[[#This Row],[IČO]],#REF!,#REF!)</f>
        <v>#REF!</v>
      </c>
    </row>
    <row r="4475" spans="1:14" hidden="1" x14ac:dyDescent="0.35">
      <c r="A4475" t="s">
        <v>10</v>
      </c>
      <c r="B4475" t="s">
        <v>68</v>
      </c>
      <c r="C4475" t="s">
        <v>13</v>
      </c>
      <c r="D4475" s="9">
        <v>2.2999999999999998</v>
      </c>
      <c r="E4475" s="10">
        <f>IF(COUNTIF(cis_DPH!$B$2:$B$84,B4475)&gt;0,D4475*1.1,IF(COUNTIF(cis_DPH!$B$85:$B$171,B4475)&gt;0,D4475*1.2,"chyba"))</f>
        <v>2.5299999999999998</v>
      </c>
      <c r="G4475" s="16" t="e">
        <f>_xlfn.XLOOKUP(Tabuľka9[[#This Row],[položka]],#REF!,#REF!)</f>
        <v>#REF!</v>
      </c>
      <c r="I4475" s="15">
        <f>Tabuľka9[[#This Row],[Aktuálna cena v RZ s DPH]]*Tabuľka9[[#This Row],[Priemerný odber za mesiac]]</f>
        <v>0</v>
      </c>
      <c r="K4475" s="17" t="e">
        <f>Tabuľka9[[#This Row],[Cena za MJ s DPH]]*Tabuľka9[[#This Row],[Predpokladaný odber počas 6 mesiacov]]</f>
        <v>#REF!</v>
      </c>
      <c r="L4475" s="1">
        <v>160580</v>
      </c>
      <c r="M4475" t="e">
        <f>_xlfn.XLOOKUP(Tabuľka9[[#This Row],[IČO]],#REF!,#REF!)</f>
        <v>#REF!</v>
      </c>
      <c r="N4475" t="e">
        <f>_xlfn.XLOOKUP(Tabuľka9[[#This Row],[IČO]],#REF!,#REF!)</f>
        <v>#REF!</v>
      </c>
    </row>
    <row r="4476" spans="1:14" hidden="1" x14ac:dyDescent="0.35">
      <c r="A4476" t="s">
        <v>10</v>
      </c>
      <c r="B4476" t="s">
        <v>69</v>
      </c>
      <c r="C4476" t="s">
        <v>13</v>
      </c>
      <c r="E4476" s="10">
        <f>IF(COUNTIF(cis_DPH!$B$2:$B$84,B4476)&gt;0,D4476*1.1,IF(COUNTIF(cis_DPH!$B$85:$B$171,B4476)&gt;0,D4476*1.2,"chyba"))</f>
        <v>0</v>
      </c>
      <c r="G4476" s="16" t="e">
        <f>_xlfn.XLOOKUP(Tabuľka9[[#This Row],[položka]],#REF!,#REF!)</f>
        <v>#REF!</v>
      </c>
      <c r="I4476" s="15">
        <f>Tabuľka9[[#This Row],[Aktuálna cena v RZ s DPH]]*Tabuľka9[[#This Row],[Priemerný odber za mesiac]]</f>
        <v>0</v>
      </c>
      <c r="K4476" s="17" t="e">
        <f>Tabuľka9[[#This Row],[Cena za MJ s DPH]]*Tabuľka9[[#This Row],[Predpokladaný odber počas 6 mesiacov]]</f>
        <v>#REF!</v>
      </c>
      <c r="L4476" s="1">
        <v>160580</v>
      </c>
      <c r="M4476" t="e">
        <f>_xlfn.XLOOKUP(Tabuľka9[[#This Row],[IČO]],#REF!,#REF!)</f>
        <v>#REF!</v>
      </c>
      <c r="N4476" t="e">
        <f>_xlfn.XLOOKUP(Tabuľka9[[#This Row],[IČO]],#REF!,#REF!)</f>
        <v>#REF!</v>
      </c>
    </row>
    <row r="4477" spans="1:14" hidden="1" x14ac:dyDescent="0.35">
      <c r="A4477" t="s">
        <v>10</v>
      </c>
      <c r="B4477" t="s">
        <v>70</v>
      </c>
      <c r="C4477" t="s">
        <v>13</v>
      </c>
      <c r="E4477" s="10">
        <f>IF(COUNTIF(cis_DPH!$B$2:$B$84,B4477)&gt;0,D4477*1.1,IF(COUNTIF(cis_DPH!$B$85:$B$171,B4477)&gt;0,D4477*1.2,"chyba"))</f>
        <v>0</v>
      </c>
      <c r="G4477" s="16" t="e">
        <f>_xlfn.XLOOKUP(Tabuľka9[[#This Row],[položka]],#REF!,#REF!)</f>
        <v>#REF!</v>
      </c>
      <c r="I4477" s="15">
        <f>Tabuľka9[[#This Row],[Aktuálna cena v RZ s DPH]]*Tabuľka9[[#This Row],[Priemerný odber za mesiac]]</f>
        <v>0</v>
      </c>
      <c r="K4477" s="17" t="e">
        <f>Tabuľka9[[#This Row],[Cena za MJ s DPH]]*Tabuľka9[[#This Row],[Predpokladaný odber počas 6 mesiacov]]</f>
        <v>#REF!</v>
      </c>
      <c r="L4477" s="1">
        <v>160580</v>
      </c>
      <c r="M4477" t="e">
        <f>_xlfn.XLOOKUP(Tabuľka9[[#This Row],[IČO]],#REF!,#REF!)</f>
        <v>#REF!</v>
      </c>
      <c r="N4477" t="e">
        <f>_xlfn.XLOOKUP(Tabuľka9[[#This Row],[IČO]],#REF!,#REF!)</f>
        <v>#REF!</v>
      </c>
    </row>
    <row r="4478" spans="1:14" hidden="1" x14ac:dyDescent="0.35">
      <c r="A4478" t="s">
        <v>10</v>
      </c>
      <c r="B4478" t="s">
        <v>71</v>
      </c>
      <c r="C4478" t="s">
        <v>13</v>
      </c>
      <c r="E4478" s="10">
        <f>IF(COUNTIF(cis_DPH!$B$2:$B$84,B4478)&gt;0,D4478*1.1,IF(COUNTIF(cis_DPH!$B$85:$B$171,B4478)&gt;0,D4478*1.2,"chyba"))</f>
        <v>0</v>
      </c>
      <c r="G4478" s="16" t="e">
        <f>_xlfn.XLOOKUP(Tabuľka9[[#This Row],[položka]],#REF!,#REF!)</f>
        <v>#REF!</v>
      </c>
      <c r="I4478" s="15">
        <f>Tabuľka9[[#This Row],[Aktuálna cena v RZ s DPH]]*Tabuľka9[[#This Row],[Priemerný odber za mesiac]]</f>
        <v>0</v>
      </c>
      <c r="K4478" s="17" t="e">
        <f>Tabuľka9[[#This Row],[Cena za MJ s DPH]]*Tabuľka9[[#This Row],[Predpokladaný odber počas 6 mesiacov]]</f>
        <v>#REF!</v>
      </c>
      <c r="L4478" s="1">
        <v>160580</v>
      </c>
      <c r="M4478" t="e">
        <f>_xlfn.XLOOKUP(Tabuľka9[[#This Row],[IČO]],#REF!,#REF!)</f>
        <v>#REF!</v>
      </c>
      <c r="N4478" t="e">
        <f>_xlfn.XLOOKUP(Tabuľka9[[#This Row],[IČO]],#REF!,#REF!)</f>
        <v>#REF!</v>
      </c>
    </row>
    <row r="4479" spans="1:14" hidden="1" x14ac:dyDescent="0.35">
      <c r="A4479" t="s">
        <v>10</v>
      </c>
      <c r="B4479" t="s">
        <v>72</v>
      </c>
      <c r="C4479" t="s">
        <v>13</v>
      </c>
      <c r="E4479" s="10">
        <f>IF(COUNTIF(cis_DPH!$B$2:$B$84,B4479)&gt;0,D4479*1.1,IF(COUNTIF(cis_DPH!$B$85:$B$171,B4479)&gt;0,D4479*1.2,"chyba"))</f>
        <v>0</v>
      </c>
      <c r="G4479" s="16" t="e">
        <f>_xlfn.XLOOKUP(Tabuľka9[[#This Row],[položka]],#REF!,#REF!)</f>
        <v>#REF!</v>
      </c>
      <c r="I4479" s="15">
        <f>Tabuľka9[[#This Row],[Aktuálna cena v RZ s DPH]]*Tabuľka9[[#This Row],[Priemerný odber za mesiac]]</f>
        <v>0</v>
      </c>
      <c r="K4479" s="17" t="e">
        <f>Tabuľka9[[#This Row],[Cena za MJ s DPH]]*Tabuľka9[[#This Row],[Predpokladaný odber počas 6 mesiacov]]</f>
        <v>#REF!</v>
      </c>
      <c r="L4479" s="1">
        <v>160580</v>
      </c>
      <c r="M4479" t="e">
        <f>_xlfn.XLOOKUP(Tabuľka9[[#This Row],[IČO]],#REF!,#REF!)</f>
        <v>#REF!</v>
      </c>
      <c r="N4479" t="e">
        <f>_xlfn.XLOOKUP(Tabuľka9[[#This Row],[IČO]],#REF!,#REF!)</f>
        <v>#REF!</v>
      </c>
    </row>
    <row r="4480" spans="1:14" hidden="1" x14ac:dyDescent="0.35">
      <c r="A4480" t="s">
        <v>10</v>
      </c>
      <c r="B4480" t="s">
        <v>73</v>
      </c>
      <c r="C4480" t="s">
        <v>13</v>
      </c>
      <c r="D4480" s="9">
        <v>1.2</v>
      </c>
      <c r="E4480" s="10">
        <f>IF(COUNTIF(cis_DPH!$B$2:$B$84,B4480)&gt;0,D4480*1.1,IF(COUNTIF(cis_DPH!$B$85:$B$171,B4480)&gt;0,D4480*1.2,"chyba"))</f>
        <v>1.44</v>
      </c>
      <c r="G4480" s="16" t="e">
        <f>_xlfn.XLOOKUP(Tabuľka9[[#This Row],[položka]],#REF!,#REF!)</f>
        <v>#REF!</v>
      </c>
      <c r="H4480">
        <v>6</v>
      </c>
      <c r="I4480" s="15">
        <f>Tabuľka9[[#This Row],[Aktuálna cena v RZ s DPH]]*Tabuľka9[[#This Row],[Priemerný odber za mesiac]]</f>
        <v>8.64</v>
      </c>
      <c r="J4480">
        <v>10</v>
      </c>
      <c r="K4480" s="17" t="e">
        <f>Tabuľka9[[#This Row],[Cena za MJ s DPH]]*Tabuľka9[[#This Row],[Predpokladaný odber počas 6 mesiacov]]</f>
        <v>#REF!</v>
      </c>
      <c r="L4480" s="1">
        <v>160580</v>
      </c>
      <c r="M4480" t="e">
        <f>_xlfn.XLOOKUP(Tabuľka9[[#This Row],[IČO]],#REF!,#REF!)</f>
        <v>#REF!</v>
      </c>
      <c r="N4480" t="e">
        <f>_xlfn.XLOOKUP(Tabuľka9[[#This Row],[IČO]],#REF!,#REF!)</f>
        <v>#REF!</v>
      </c>
    </row>
    <row r="4481" spans="1:14" hidden="1" x14ac:dyDescent="0.35">
      <c r="A4481" t="s">
        <v>10</v>
      </c>
      <c r="B4481" t="s">
        <v>74</v>
      </c>
      <c r="C4481" t="s">
        <v>13</v>
      </c>
      <c r="E4481" s="10">
        <f>IF(COUNTIF(cis_DPH!$B$2:$B$84,B4481)&gt;0,D4481*1.1,IF(COUNTIF(cis_DPH!$B$85:$B$171,B4481)&gt;0,D4481*1.2,"chyba"))</f>
        <v>0</v>
      </c>
      <c r="G4481" s="16" t="e">
        <f>_xlfn.XLOOKUP(Tabuľka9[[#This Row],[položka]],#REF!,#REF!)</f>
        <v>#REF!</v>
      </c>
      <c r="I4481" s="15">
        <f>Tabuľka9[[#This Row],[Aktuálna cena v RZ s DPH]]*Tabuľka9[[#This Row],[Priemerný odber za mesiac]]</f>
        <v>0</v>
      </c>
      <c r="K4481" s="17" t="e">
        <f>Tabuľka9[[#This Row],[Cena za MJ s DPH]]*Tabuľka9[[#This Row],[Predpokladaný odber počas 6 mesiacov]]</f>
        <v>#REF!</v>
      </c>
      <c r="L4481" s="1">
        <v>160580</v>
      </c>
      <c r="M4481" t="e">
        <f>_xlfn.XLOOKUP(Tabuľka9[[#This Row],[IČO]],#REF!,#REF!)</f>
        <v>#REF!</v>
      </c>
      <c r="N4481" t="e">
        <f>_xlfn.XLOOKUP(Tabuľka9[[#This Row],[IČO]],#REF!,#REF!)</f>
        <v>#REF!</v>
      </c>
    </row>
    <row r="4482" spans="1:14" hidden="1" x14ac:dyDescent="0.35">
      <c r="A4482" t="s">
        <v>10</v>
      </c>
      <c r="B4482" t="s">
        <v>75</v>
      </c>
      <c r="C4482" t="s">
        <v>13</v>
      </c>
      <c r="D4482" s="9">
        <v>0.45</v>
      </c>
      <c r="E4482" s="10">
        <f>IF(COUNTIF(cis_DPH!$B$2:$B$84,B4482)&gt;0,D4482*1.1,IF(COUNTIF(cis_DPH!$B$85:$B$171,B4482)&gt;0,D4482*1.2,"chyba"))</f>
        <v>0.49500000000000005</v>
      </c>
      <c r="G4482" s="16" t="e">
        <f>_xlfn.XLOOKUP(Tabuľka9[[#This Row],[položka]],#REF!,#REF!)</f>
        <v>#REF!</v>
      </c>
      <c r="H4482">
        <v>200</v>
      </c>
      <c r="I4482" s="15">
        <f>Tabuľka9[[#This Row],[Aktuálna cena v RZ s DPH]]*Tabuľka9[[#This Row],[Priemerný odber za mesiac]]</f>
        <v>99.000000000000014</v>
      </c>
      <c r="J4482">
        <v>300</v>
      </c>
      <c r="K4482" s="17" t="e">
        <f>Tabuľka9[[#This Row],[Cena za MJ s DPH]]*Tabuľka9[[#This Row],[Predpokladaný odber počas 6 mesiacov]]</f>
        <v>#REF!</v>
      </c>
      <c r="L4482" s="1">
        <v>160580</v>
      </c>
      <c r="M4482" t="e">
        <f>_xlfn.XLOOKUP(Tabuľka9[[#This Row],[IČO]],#REF!,#REF!)</f>
        <v>#REF!</v>
      </c>
      <c r="N4482" t="e">
        <f>_xlfn.XLOOKUP(Tabuľka9[[#This Row],[IČO]],#REF!,#REF!)</f>
        <v>#REF!</v>
      </c>
    </row>
    <row r="4483" spans="1:14" hidden="1" x14ac:dyDescent="0.35">
      <c r="A4483" t="s">
        <v>10</v>
      </c>
      <c r="B4483" t="s">
        <v>76</v>
      </c>
      <c r="C4483" t="s">
        <v>13</v>
      </c>
      <c r="E4483" s="10">
        <f>IF(COUNTIF(cis_DPH!$B$2:$B$84,B4483)&gt;0,D4483*1.1,IF(COUNTIF(cis_DPH!$B$85:$B$171,B4483)&gt;0,D4483*1.2,"chyba"))</f>
        <v>0</v>
      </c>
      <c r="G4483" s="16" t="e">
        <f>_xlfn.XLOOKUP(Tabuľka9[[#This Row],[položka]],#REF!,#REF!)</f>
        <v>#REF!</v>
      </c>
      <c r="I4483" s="15">
        <f>Tabuľka9[[#This Row],[Aktuálna cena v RZ s DPH]]*Tabuľka9[[#This Row],[Priemerný odber za mesiac]]</f>
        <v>0</v>
      </c>
      <c r="K4483" s="17" t="e">
        <f>Tabuľka9[[#This Row],[Cena za MJ s DPH]]*Tabuľka9[[#This Row],[Predpokladaný odber počas 6 mesiacov]]</f>
        <v>#REF!</v>
      </c>
      <c r="L4483" s="1">
        <v>160580</v>
      </c>
      <c r="M4483" t="e">
        <f>_xlfn.XLOOKUP(Tabuľka9[[#This Row],[IČO]],#REF!,#REF!)</f>
        <v>#REF!</v>
      </c>
      <c r="N4483" t="e">
        <f>_xlfn.XLOOKUP(Tabuľka9[[#This Row],[IČO]],#REF!,#REF!)</f>
        <v>#REF!</v>
      </c>
    </row>
    <row r="4484" spans="1:14" hidden="1" x14ac:dyDescent="0.35">
      <c r="A4484" t="s">
        <v>10</v>
      </c>
      <c r="B4484" t="s">
        <v>77</v>
      </c>
      <c r="C4484" t="s">
        <v>13</v>
      </c>
      <c r="E4484" s="10">
        <f>IF(COUNTIF(cis_DPH!$B$2:$B$84,B4484)&gt;0,D4484*1.1,IF(COUNTIF(cis_DPH!$B$85:$B$171,B4484)&gt;0,D4484*1.2,"chyba"))</f>
        <v>0</v>
      </c>
      <c r="G4484" s="16" t="e">
        <f>_xlfn.XLOOKUP(Tabuľka9[[#This Row],[položka]],#REF!,#REF!)</f>
        <v>#REF!</v>
      </c>
      <c r="I4484" s="15">
        <f>Tabuľka9[[#This Row],[Aktuálna cena v RZ s DPH]]*Tabuľka9[[#This Row],[Priemerný odber za mesiac]]</f>
        <v>0</v>
      </c>
      <c r="K4484" s="17" t="e">
        <f>Tabuľka9[[#This Row],[Cena za MJ s DPH]]*Tabuľka9[[#This Row],[Predpokladaný odber počas 6 mesiacov]]</f>
        <v>#REF!</v>
      </c>
      <c r="L4484" s="1">
        <v>160580</v>
      </c>
      <c r="M4484" t="e">
        <f>_xlfn.XLOOKUP(Tabuľka9[[#This Row],[IČO]],#REF!,#REF!)</f>
        <v>#REF!</v>
      </c>
      <c r="N4484" t="e">
        <f>_xlfn.XLOOKUP(Tabuľka9[[#This Row],[IČO]],#REF!,#REF!)</f>
        <v>#REF!</v>
      </c>
    </row>
    <row r="4485" spans="1:14" hidden="1" x14ac:dyDescent="0.35">
      <c r="A4485" t="s">
        <v>10</v>
      </c>
      <c r="B4485" t="s">
        <v>78</v>
      </c>
      <c r="C4485" t="s">
        <v>13</v>
      </c>
      <c r="E4485" s="10">
        <f>IF(COUNTIF(cis_DPH!$B$2:$B$84,B4485)&gt;0,D4485*1.1,IF(COUNTIF(cis_DPH!$B$85:$B$171,B4485)&gt;0,D4485*1.2,"chyba"))</f>
        <v>0</v>
      </c>
      <c r="G4485" s="16" t="e">
        <f>_xlfn.XLOOKUP(Tabuľka9[[#This Row],[položka]],#REF!,#REF!)</f>
        <v>#REF!</v>
      </c>
      <c r="I4485" s="15">
        <f>Tabuľka9[[#This Row],[Aktuálna cena v RZ s DPH]]*Tabuľka9[[#This Row],[Priemerný odber za mesiac]]</f>
        <v>0</v>
      </c>
      <c r="K4485" s="17" t="e">
        <f>Tabuľka9[[#This Row],[Cena za MJ s DPH]]*Tabuľka9[[#This Row],[Predpokladaný odber počas 6 mesiacov]]</f>
        <v>#REF!</v>
      </c>
      <c r="L4485" s="1">
        <v>160580</v>
      </c>
      <c r="M4485" t="e">
        <f>_xlfn.XLOOKUP(Tabuľka9[[#This Row],[IČO]],#REF!,#REF!)</f>
        <v>#REF!</v>
      </c>
      <c r="N4485" t="e">
        <f>_xlfn.XLOOKUP(Tabuľka9[[#This Row],[IČO]],#REF!,#REF!)</f>
        <v>#REF!</v>
      </c>
    </row>
    <row r="4486" spans="1:14" hidden="1" x14ac:dyDescent="0.35">
      <c r="A4486" t="s">
        <v>10</v>
      </c>
      <c r="B4486" t="s">
        <v>79</v>
      </c>
      <c r="C4486" t="s">
        <v>13</v>
      </c>
      <c r="E4486" s="10">
        <f>IF(COUNTIF(cis_DPH!$B$2:$B$84,B4486)&gt;0,D4486*1.1,IF(COUNTIF(cis_DPH!$B$85:$B$171,B4486)&gt;0,D4486*1.2,"chyba"))</f>
        <v>0</v>
      </c>
      <c r="G4486" s="16" t="e">
        <f>_xlfn.XLOOKUP(Tabuľka9[[#This Row],[položka]],#REF!,#REF!)</f>
        <v>#REF!</v>
      </c>
      <c r="I4486" s="15">
        <f>Tabuľka9[[#This Row],[Aktuálna cena v RZ s DPH]]*Tabuľka9[[#This Row],[Priemerný odber za mesiac]]</f>
        <v>0</v>
      </c>
      <c r="K4486" s="17" t="e">
        <f>Tabuľka9[[#This Row],[Cena za MJ s DPH]]*Tabuľka9[[#This Row],[Predpokladaný odber počas 6 mesiacov]]</f>
        <v>#REF!</v>
      </c>
      <c r="L4486" s="1">
        <v>160580</v>
      </c>
      <c r="M4486" t="e">
        <f>_xlfn.XLOOKUP(Tabuľka9[[#This Row],[IČO]],#REF!,#REF!)</f>
        <v>#REF!</v>
      </c>
      <c r="N4486" t="e">
        <f>_xlfn.XLOOKUP(Tabuľka9[[#This Row],[IČO]],#REF!,#REF!)</f>
        <v>#REF!</v>
      </c>
    </row>
    <row r="4487" spans="1:14" hidden="1" x14ac:dyDescent="0.35">
      <c r="A4487" t="s">
        <v>10</v>
      </c>
      <c r="B4487" t="s">
        <v>80</v>
      </c>
      <c r="C4487" t="s">
        <v>13</v>
      </c>
      <c r="E4487" s="10">
        <f>IF(COUNTIF(cis_DPH!$B$2:$B$84,B4487)&gt;0,D4487*1.1,IF(COUNTIF(cis_DPH!$B$85:$B$171,B4487)&gt;0,D4487*1.2,"chyba"))</f>
        <v>0</v>
      </c>
      <c r="G4487" s="16" t="e">
        <f>_xlfn.XLOOKUP(Tabuľka9[[#This Row],[položka]],#REF!,#REF!)</f>
        <v>#REF!</v>
      </c>
      <c r="I4487" s="15">
        <f>Tabuľka9[[#This Row],[Aktuálna cena v RZ s DPH]]*Tabuľka9[[#This Row],[Priemerný odber za mesiac]]</f>
        <v>0</v>
      </c>
      <c r="K4487" s="17" t="e">
        <f>Tabuľka9[[#This Row],[Cena za MJ s DPH]]*Tabuľka9[[#This Row],[Predpokladaný odber počas 6 mesiacov]]</f>
        <v>#REF!</v>
      </c>
      <c r="L4487" s="1">
        <v>160580</v>
      </c>
      <c r="M4487" t="e">
        <f>_xlfn.XLOOKUP(Tabuľka9[[#This Row],[IČO]],#REF!,#REF!)</f>
        <v>#REF!</v>
      </c>
      <c r="N4487" t="e">
        <f>_xlfn.XLOOKUP(Tabuľka9[[#This Row],[IČO]],#REF!,#REF!)</f>
        <v>#REF!</v>
      </c>
    </row>
    <row r="4488" spans="1:14" hidden="1" x14ac:dyDescent="0.35">
      <c r="A4488" t="s">
        <v>81</v>
      </c>
      <c r="B4488" t="s">
        <v>82</v>
      </c>
      <c r="C4488" t="s">
        <v>19</v>
      </c>
      <c r="E4488" s="10">
        <f>IF(COUNTIF(cis_DPH!$B$2:$B$84,B4488)&gt;0,D4488*1.1,IF(COUNTIF(cis_DPH!$B$85:$B$171,B4488)&gt;0,D4488*1.2,"chyba"))</f>
        <v>0</v>
      </c>
      <c r="G4488" s="16" t="e">
        <f>_xlfn.XLOOKUP(Tabuľka9[[#This Row],[položka]],#REF!,#REF!)</f>
        <v>#REF!</v>
      </c>
      <c r="I4488" s="15">
        <f>Tabuľka9[[#This Row],[Aktuálna cena v RZ s DPH]]*Tabuľka9[[#This Row],[Priemerný odber za mesiac]]</f>
        <v>0</v>
      </c>
      <c r="K4488" s="17" t="e">
        <f>Tabuľka9[[#This Row],[Cena za MJ s DPH]]*Tabuľka9[[#This Row],[Predpokladaný odber počas 6 mesiacov]]</f>
        <v>#REF!</v>
      </c>
      <c r="L4488" s="1">
        <v>35653663</v>
      </c>
      <c r="M4488" t="e">
        <f>_xlfn.XLOOKUP(Tabuľka9[[#This Row],[IČO]],#REF!,#REF!)</f>
        <v>#REF!</v>
      </c>
      <c r="N4488" t="e">
        <f>_xlfn.XLOOKUP(Tabuľka9[[#This Row],[IČO]],#REF!,#REF!)</f>
        <v>#REF!</v>
      </c>
    </row>
    <row r="4489" spans="1:14" hidden="1" x14ac:dyDescent="0.35">
      <c r="A4489" t="s">
        <v>81</v>
      </c>
      <c r="B4489" t="s">
        <v>82</v>
      </c>
      <c r="C4489" t="s">
        <v>19</v>
      </c>
      <c r="D4489" s="9">
        <v>8.4000000000000005E-2</v>
      </c>
      <c r="E4489" s="10">
        <f>IF(COUNTIF(cis_DPH!$B$2:$B$84,B4489)&gt;0,D4489*1.1,IF(COUNTIF(cis_DPH!$B$85:$B$171,B4489)&gt;0,D4489*1.2,"chyba"))</f>
        <v>0.1008</v>
      </c>
      <c r="G4489" s="16" t="e">
        <f>_xlfn.XLOOKUP(Tabuľka9[[#This Row],[položka]],#REF!,#REF!)</f>
        <v>#REF!</v>
      </c>
      <c r="H4489">
        <v>3500</v>
      </c>
      <c r="I4489" s="15">
        <f>Tabuľka9[[#This Row],[Aktuálna cena v RZ s DPH]]*Tabuľka9[[#This Row],[Priemerný odber za mesiac]]</f>
        <v>352.8</v>
      </c>
      <c r="J4489">
        <v>21000</v>
      </c>
      <c r="K4489" s="17" t="e">
        <f>Tabuľka9[[#This Row],[Cena za MJ s DPH]]*Tabuľka9[[#This Row],[Predpokladaný odber počas 6 mesiacov]]</f>
        <v>#REF!</v>
      </c>
      <c r="L4489" s="1">
        <v>52757056</v>
      </c>
      <c r="M4489" t="e">
        <f>_xlfn.XLOOKUP(Tabuľka9[[#This Row],[IČO]],#REF!,#REF!)</f>
        <v>#REF!</v>
      </c>
      <c r="N4489" t="e">
        <f>_xlfn.XLOOKUP(Tabuľka9[[#This Row],[IČO]],#REF!,#REF!)</f>
        <v>#REF!</v>
      </c>
    </row>
    <row r="4490" spans="1:14" hidden="1" x14ac:dyDescent="0.35">
      <c r="A4490" t="s">
        <v>84</v>
      </c>
      <c r="B4490" t="s">
        <v>85</v>
      </c>
      <c r="C4490" t="s">
        <v>13</v>
      </c>
      <c r="D4490" s="9">
        <v>3.99</v>
      </c>
      <c r="E4490" s="10">
        <f>IF(COUNTIF(cis_DPH!$B$2:$B$84,B4490)&gt;0,D4490*1.1,IF(COUNTIF(cis_DPH!$B$85:$B$171,B4490)&gt;0,D4490*1.2,"chyba"))</f>
        <v>4.3890000000000002</v>
      </c>
      <c r="G4490" s="16" t="e">
        <f>_xlfn.XLOOKUP(Tabuľka9[[#This Row],[položka]],#REF!,#REF!)</f>
        <v>#REF!</v>
      </c>
      <c r="H4490">
        <v>10</v>
      </c>
      <c r="I4490" s="15">
        <f>Tabuľka9[[#This Row],[Aktuálna cena v RZ s DPH]]*Tabuľka9[[#This Row],[Priemerný odber za mesiac]]</f>
        <v>43.89</v>
      </c>
      <c r="J4490">
        <v>30</v>
      </c>
      <c r="K4490" s="17" t="e">
        <f>Tabuľka9[[#This Row],[Cena za MJ s DPH]]*Tabuľka9[[#This Row],[Predpokladaný odber počas 6 mesiacov]]</f>
        <v>#REF!</v>
      </c>
      <c r="L4490" s="1">
        <v>160580</v>
      </c>
      <c r="M4490" t="e">
        <f>_xlfn.XLOOKUP(Tabuľka9[[#This Row],[IČO]],#REF!,#REF!)</f>
        <v>#REF!</v>
      </c>
      <c r="N4490" t="e">
        <f>_xlfn.XLOOKUP(Tabuľka9[[#This Row],[IČO]],#REF!,#REF!)</f>
        <v>#REF!</v>
      </c>
    </row>
    <row r="4491" spans="1:14" hidden="1" x14ac:dyDescent="0.35">
      <c r="A4491" t="s">
        <v>84</v>
      </c>
      <c r="B4491" t="s">
        <v>86</v>
      </c>
      <c r="C4491" t="s">
        <v>13</v>
      </c>
      <c r="D4491" s="9">
        <v>3.85</v>
      </c>
      <c r="E4491" s="10">
        <f>IF(COUNTIF(cis_DPH!$B$2:$B$84,B4491)&gt;0,D4491*1.1,IF(COUNTIF(cis_DPH!$B$85:$B$171,B4491)&gt;0,D4491*1.2,"chyba"))</f>
        <v>4.2350000000000003</v>
      </c>
      <c r="G4491" s="16" t="e">
        <f>_xlfn.XLOOKUP(Tabuľka9[[#This Row],[položka]],#REF!,#REF!)</f>
        <v>#REF!</v>
      </c>
      <c r="H4491">
        <v>15</v>
      </c>
      <c r="I4491" s="15">
        <f>Tabuľka9[[#This Row],[Aktuálna cena v RZ s DPH]]*Tabuľka9[[#This Row],[Priemerný odber za mesiac]]</f>
        <v>63.525000000000006</v>
      </c>
      <c r="J4491">
        <v>30</v>
      </c>
      <c r="K4491" s="17" t="e">
        <f>Tabuľka9[[#This Row],[Cena za MJ s DPH]]*Tabuľka9[[#This Row],[Predpokladaný odber počas 6 mesiacov]]</f>
        <v>#REF!</v>
      </c>
      <c r="L4491" s="1">
        <v>160580</v>
      </c>
      <c r="M4491" t="e">
        <f>_xlfn.XLOOKUP(Tabuľka9[[#This Row],[IČO]],#REF!,#REF!)</f>
        <v>#REF!</v>
      </c>
      <c r="N4491" t="e">
        <f>_xlfn.XLOOKUP(Tabuľka9[[#This Row],[IČO]],#REF!,#REF!)</f>
        <v>#REF!</v>
      </c>
    </row>
    <row r="4492" spans="1:14" hidden="1" x14ac:dyDescent="0.35">
      <c r="A4492" t="s">
        <v>84</v>
      </c>
      <c r="B4492" t="s">
        <v>87</v>
      </c>
      <c r="C4492" t="s">
        <v>13</v>
      </c>
      <c r="E4492" s="10">
        <f>IF(COUNTIF(cis_DPH!$B$2:$B$84,B4492)&gt;0,D4492*1.1,IF(COUNTIF(cis_DPH!$B$85:$B$171,B4492)&gt;0,D4492*1.2,"chyba"))</f>
        <v>0</v>
      </c>
      <c r="G4492" s="16" t="e">
        <f>_xlfn.XLOOKUP(Tabuľka9[[#This Row],[položka]],#REF!,#REF!)</f>
        <v>#REF!</v>
      </c>
      <c r="I4492" s="15">
        <f>Tabuľka9[[#This Row],[Aktuálna cena v RZ s DPH]]*Tabuľka9[[#This Row],[Priemerný odber za mesiac]]</f>
        <v>0</v>
      </c>
      <c r="K4492" s="17" t="e">
        <f>Tabuľka9[[#This Row],[Cena za MJ s DPH]]*Tabuľka9[[#This Row],[Predpokladaný odber počas 6 mesiacov]]</f>
        <v>#REF!</v>
      </c>
      <c r="L4492" s="1">
        <v>160580</v>
      </c>
      <c r="M4492" t="e">
        <f>_xlfn.XLOOKUP(Tabuľka9[[#This Row],[IČO]],#REF!,#REF!)</f>
        <v>#REF!</v>
      </c>
      <c r="N4492" t="e">
        <f>_xlfn.XLOOKUP(Tabuľka9[[#This Row],[IČO]],#REF!,#REF!)</f>
        <v>#REF!</v>
      </c>
    </row>
    <row r="4493" spans="1:14" hidden="1" x14ac:dyDescent="0.35">
      <c r="A4493" t="s">
        <v>84</v>
      </c>
      <c r="B4493" t="s">
        <v>88</v>
      </c>
      <c r="C4493" t="s">
        <v>13</v>
      </c>
      <c r="D4493" s="9">
        <v>3.5</v>
      </c>
      <c r="E4493" s="10">
        <f>IF(COUNTIF(cis_DPH!$B$2:$B$84,B4493)&gt;0,D4493*1.1,IF(COUNTIF(cis_DPH!$B$85:$B$171,B4493)&gt;0,D4493*1.2,"chyba"))</f>
        <v>3.8500000000000005</v>
      </c>
      <c r="G4493" s="16" t="e">
        <f>_xlfn.XLOOKUP(Tabuľka9[[#This Row],[položka]],#REF!,#REF!)</f>
        <v>#REF!</v>
      </c>
      <c r="H4493">
        <v>10</v>
      </c>
      <c r="I4493" s="15">
        <f>Tabuľka9[[#This Row],[Aktuálna cena v RZ s DPH]]*Tabuľka9[[#This Row],[Priemerný odber za mesiac]]</f>
        <v>38.500000000000007</v>
      </c>
      <c r="J4493">
        <v>20</v>
      </c>
      <c r="K4493" s="17" t="e">
        <f>Tabuľka9[[#This Row],[Cena za MJ s DPH]]*Tabuľka9[[#This Row],[Predpokladaný odber počas 6 mesiacov]]</f>
        <v>#REF!</v>
      </c>
      <c r="L4493" s="1">
        <v>160580</v>
      </c>
      <c r="M4493" t="e">
        <f>_xlfn.XLOOKUP(Tabuľka9[[#This Row],[IČO]],#REF!,#REF!)</f>
        <v>#REF!</v>
      </c>
      <c r="N4493" t="e">
        <f>_xlfn.XLOOKUP(Tabuľka9[[#This Row],[IČO]],#REF!,#REF!)</f>
        <v>#REF!</v>
      </c>
    </row>
    <row r="4494" spans="1:14" hidden="1" x14ac:dyDescent="0.35">
      <c r="A4494" t="s">
        <v>84</v>
      </c>
      <c r="B4494" t="s">
        <v>89</v>
      </c>
      <c r="C4494" t="s">
        <v>13</v>
      </c>
      <c r="E4494" s="10">
        <f>IF(COUNTIF(cis_DPH!$B$2:$B$84,B4494)&gt;0,D4494*1.1,IF(COUNTIF(cis_DPH!$B$85:$B$171,B4494)&gt;0,D4494*1.2,"chyba"))</f>
        <v>0</v>
      </c>
      <c r="G4494" s="16" t="e">
        <f>_xlfn.XLOOKUP(Tabuľka9[[#This Row],[položka]],#REF!,#REF!)</f>
        <v>#REF!</v>
      </c>
      <c r="I4494" s="15">
        <f>Tabuľka9[[#This Row],[Aktuálna cena v RZ s DPH]]*Tabuľka9[[#This Row],[Priemerný odber za mesiac]]</f>
        <v>0</v>
      </c>
      <c r="K4494" s="17" t="e">
        <f>Tabuľka9[[#This Row],[Cena za MJ s DPH]]*Tabuľka9[[#This Row],[Predpokladaný odber počas 6 mesiacov]]</f>
        <v>#REF!</v>
      </c>
      <c r="L4494" s="1">
        <v>160580</v>
      </c>
      <c r="M4494" t="e">
        <f>_xlfn.XLOOKUP(Tabuľka9[[#This Row],[IČO]],#REF!,#REF!)</f>
        <v>#REF!</v>
      </c>
      <c r="N4494" t="e">
        <f>_xlfn.XLOOKUP(Tabuľka9[[#This Row],[IČO]],#REF!,#REF!)</f>
        <v>#REF!</v>
      </c>
    </row>
    <row r="4495" spans="1:14" hidden="1" x14ac:dyDescent="0.35">
      <c r="A4495" t="s">
        <v>84</v>
      </c>
      <c r="B4495" t="s">
        <v>90</v>
      </c>
      <c r="C4495" t="s">
        <v>13</v>
      </c>
      <c r="E4495" s="10">
        <f>IF(COUNTIF(cis_DPH!$B$2:$B$84,B4495)&gt;0,D4495*1.1,IF(COUNTIF(cis_DPH!$B$85:$B$171,B4495)&gt;0,D4495*1.2,"chyba"))</f>
        <v>0</v>
      </c>
      <c r="G4495" s="16" t="e">
        <f>_xlfn.XLOOKUP(Tabuľka9[[#This Row],[položka]],#REF!,#REF!)</f>
        <v>#REF!</v>
      </c>
      <c r="I4495" s="15">
        <f>Tabuľka9[[#This Row],[Aktuálna cena v RZ s DPH]]*Tabuľka9[[#This Row],[Priemerný odber za mesiac]]</f>
        <v>0</v>
      </c>
      <c r="K4495" s="17" t="e">
        <f>Tabuľka9[[#This Row],[Cena za MJ s DPH]]*Tabuľka9[[#This Row],[Predpokladaný odber počas 6 mesiacov]]</f>
        <v>#REF!</v>
      </c>
      <c r="L4495" s="1">
        <v>160580</v>
      </c>
      <c r="M4495" t="e">
        <f>_xlfn.XLOOKUP(Tabuľka9[[#This Row],[IČO]],#REF!,#REF!)</f>
        <v>#REF!</v>
      </c>
      <c r="N4495" t="e">
        <f>_xlfn.XLOOKUP(Tabuľka9[[#This Row],[IČO]],#REF!,#REF!)</f>
        <v>#REF!</v>
      </c>
    </row>
    <row r="4496" spans="1:14" hidden="1" x14ac:dyDescent="0.35">
      <c r="A4496" t="s">
        <v>84</v>
      </c>
      <c r="B4496" t="s">
        <v>91</v>
      </c>
      <c r="C4496" t="s">
        <v>13</v>
      </c>
      <c r="E4496" s="10">
        <f>IF(COUNTIF(cis_DPH!$B$2:$B$84,B4496)&gt;0,D4496*1.1,IF(COUNTIF(cis_DPH!$B$85:$B$171,B4496)&gt;0,D4496*1.2,"chyba"))</f>
        <v>0</v>
      </c>
      <c r="G4496" s="16" t="e">
        <f>_xlfn.XLOOKUP(Tabuľka9[[#This Row],[položka]],#REF!,#REF!)</f>
        <v>#REF!</v>
      </c>
      <c r="I4496" s="15">
        <f>Tabuľka9[[#This Row],[Aktuálna cena v RZ s DPH]]*Tabuľka9[[#This Row],[Priemerný odber za mesiac]]</f>
        <v>0</v>
      </c>
      <c r="K4496" s="17" t="e">
        <f>Tabuľka9[[#This Row],[Cena za MJ s DPH]]*Tabuľka9[[#This Row],[Predpokladaný odber počas 6 mesiacov]]</f>
        <v>#REF!</v>
      </c>
      <c r="L4496" s="1">
        <v>160580</v>
      </c>
      <c r="M4496" t="e">
        <f>_xlfn.XLOOKUP(Tabuľka9[[#This Row],[IČO]],#REF!,#REF!)</f>
        <v>#REF!</v>
      </c>
      <c r="N4496" t="e">
        <f>_xlfn.XLOOKUP(Tabuľka9[[#This Row],[IČO]],#REF!,#REF!)</f>
        <v>#REF!</v>
      </c>
    </row>
    <row r="4497" spans="1:14" hidden="1" x14ac:dyDescent="0.35">
      <c r="A4497" t="s">
        <v>84</v>
      </c>
      <c r="B4497" t="s">
        <v>92</v>
      </c>
      <c r="C4497" t="s">
        <v>13</v>
      </c>
      <c r="E4497" s="10">
        <f>IF(COUNTIF(cis_DPH!$B$2:$B$84,B4497)&gt;0,D4497*1.1,IF(COUNTIF(cis_DPH!$B$85:$B$171,B4497)&gt;0,D4497*1.2,"chyba"))</f>
        <v>0</v>
      </c>
      <c r="G4497" s="16" t="e">
        <f>_xlfn.XLOOKUP(Tabuľka9[[#This Row],[položka]],#REF!,#REF!)</f>
        <v>#REF!</v>
      </c>
      <c r="I4497" s="15">
        <f>Tabuľka9[[#This Row],[Aktuálna cena v RZ s DPH]]*Tabuľka9[[#This Row],[Priemerný odber za mesiac]]</f>
        <v>0</v>
      </c>
      <c r="K4497" s="17" t="e">
        <f>Tabuľka9[[#This Row],[Cena za MJ s DPH]]*Tabuľka9[[#This Row],[Predpokladaný odber počas 6 mesiacov]]</f>
        <v>#REF!</v>
      </c>
      <c r="L4497" s="1">
        <v>160580</v>
      </c>
      <c r="M4497" t="e">
        <f>_xlfn.XLOOKUP(Tabuľka9[[#This Row],[IČO]],#REF!,#REF!)</f>
        <v>#REF!</v>
      </c>
      <c r="N4497" t="e">
        <f>_xlfn.XLOOKUP(Tabuľka9[[#This Row],[IČO]],#REF!,#REF!)</f>
        <v>#REF!</v>
      </c>
    </row>
    <row r="4498" spans="1:14" hidden="1" x14ac:dyDescent="0.35">
      <c r="A4498" t="s">
        <v>93</v>
      </c>
      <c r="B4498" t="s">
        <v>94</v>
      </c>
      <c r="C4498" t="s">
        <v>13</v>
      </c>
      <c r="E4498" s="10">
        <f>IF(COUNTIF(cis_DPH!$B$2:$B$84,B4498)&gt;0,D4498*1.1,IF(COUNTIF(cis_DPH!$B$85:$B$171,B4498)&gt;0,D4498*1.2,"chyba"))</f>
        <v>0</v>
      </c>
      <c r="G4498" s="16" t="e">
        <f>_xlfn.XLOOKUP(Tabuľka9[[#This Row],[položka]],#REF!,#REF!)</f>
        <v>#REF!</v>
      </c>
      <c r="I4498" s="15">
        <f>Tabuľka9[[#This Row],[Aktuálna cena v RZ s DPH]]*Tabuľka9[[#This Row],[Priemerný odber za mesiac]]</f>
        <v>0</v>
      </c>
      <c r="K4498" s="17" t="e">
        <f>Tabuľka9[[#This Row],[Cena za MJ s DPH]]*Tabuľka9[[#This Row],[Predpokladaný odber počas 6 mesiacov]]</f>
        <v>#REF!</v>
      </c>
      <c r="L4498" s="1">
        <v>160580</v>
      </c>
      <c r="M4498" t="e">
        <f>_xlfn.XLOOKUP(Tabuľka9[[#This Row],[IČO]],#REF!,#REF!)</f>
        <v>#REF!</v>
      </c>
      <c r="N4498" t="e">
        <f>_xlfn.XLOOKUP(Tabuľka9[[#This Row],[IČO]],#REF!,#REF!)</f>
        <v>#REF!</v>
      </c>
    </row>
    <row r="4499" spans="1:14" hidden="1" x14ac:dyDescent="0.35">
      <c r="A4499" t="s">
        <v>95</v>
      </c>
      <c r="B4499" t="s">
        <v>96</v>
      </c>
      <c r="C4499" t="s">
        <v>13</v>
      </c>
      <c r="E4499" s="10">
        <f>IF(COUNTIF(cis_DPH!$B$2:$B$84,B4499)&gt;0,D4499*1.1,IF(COUNTIF(cis_DPH!$B$85:$B$171,B4499)&gt;0,D4499*1.2,"chyba"))</f>
        <v>0</v>
      </c>
      <c r="G4499" s="16" t="e">
        <f>_xlfn.XLOOKUP(Tabuľka9[[#This Row],[položka]],#REF!,#REF!)</f>
        <v>#REF!</v>
      </c>
      <c r="I4499" s="15">
        <f>Tabuľka9[[#This Row],[Aktuálna cena v RZ s DPH]]*Tabuľka9[[#This Row],[Priemerný odber za mesiac]]</f>
        <v>0</v>
      </c>
      <c r="K4499" s="17" t="e">
        <f>Tabuľka9[[#This Row],[Cena za MJ s DPH]]*Tabuľka9[[#This Row],[Predpokladaný odber počas 6 mesiacov]]</f>
        <v>#REF!</v>
      </c>
      <c r="L4499" s="1">
        <v>160580</v>
      </c>
      <c r="M4499" t="e">
        <f>_xlfn.XLOOKUP(Tabuľka9[[#This Row],[IČO]],#REF!,#REF!)</f>
        <v>#REF!</v>
      </c>
      <c r="N4499" t="e">
        <f>_xlfn.XLOOKUP(Tabuľka9[[#This Row],[IČO]],#REF!,#REF!)</f>
        <v>#REF!</v>
      </c>
    </row>
    <row r="4500" spans="1:14" hidden="1" x14ac:dyDescent="0.35">
      <c r="A4500" t="s">
        <v>95</v>
      </c>
      <c r="B4500" t="s">
        <v>97</v>
      </c>
      <c r="C4500" t="s">
        <v>13</v>
      </c>
      <c r="E4500" s="10">
        <f>IF(COUNTIF(cis_DPH!$B$2:$B$84,B4500)&gt;0,D4500*1.1,IF(COUNTIF(cis_DPH!$B$85:$B$171,B4500)&gt;0,D4500*1.2,"chyba"))</f>
        <v>0</v>
      </c>
      <c r="G4500" s="16" t="e">
        <f>_xlfn.XLOOKUP(Tabuľka9[[#This Row],[položka]],#REF!,#REF!)</f>
        <v>#REF!</v>
      </c>
      <c r="I4500" s="15">
        <f>Tabuľka9[[#This Row],[Aktuálna cena v RZ s DPH]]*Tabuľka9[[#This Row],[Priemerný odber za mesiac]]</f>
        <v>0</v>
      </c>
      <c r="K4500" s="17" t="e">
        <f>Tabuľka9[[#This Row],[Cena za MJ s DPH]]*Tabuľka9[[#This Row],[Predpokladaný odber počas 6 mesiacov]]</f>
        <v>#REF!</v>
      </c>
      <c r="L4500" s="1">
        <v>160580</v>
      </c>
      <c r="M4500" t="e">
        <f>_xlfn.XLOOKUP(Tabuľka9[[#This Row],[IČO]],#REF!,#REF!)</f>
        <v>#REF!</v>
      </c>
      <c r="N4500" t="e">
        <f>_xlfn.XLOOKUP(Tabuľka9[[#This Row],[IČO]],#REF!,#REF!)</f>
        <v>#REF!</v>
      </c>
    </row>
    <row r="4501" spans="1:14" hidden="1" x14ac:dyDescent="0.35">
      <c r="A4501" t="s">
        <v>95</v>
      </c>
      <c r="B4501" t="s">
        <v>98</v>
      </c>
      <c r="C4501" t="s">
        <v>13</v>
      </c>
      <c r="E4501" s="10">
        <f>IF(COUNTIF(cis_DPH!$B$2:$B$84,B4501)&gt;0,D4501*1.1,IF(COUNTIF(cis_DPH!$B$85:$B$171,B4501)&gt;0,D4501*1.2,"chyba"))</f>
        <v>0</v>
      </c>
      <c r="G4501" s="16" t="e">
        <f>_xlfn.XLOOKUP(Tabuľka9[[#This Row],[položka]],#REF!,#REF!)</f>
        <v>#REF!</v>
      </c>
      <c r="I4501" s="15">
        <f>Tabuľka9[[#This Row],[Aktuálna cena v RZ s DPH]]*Tabuľka9[[#This Row],[Priemerný odber za mesiac]]</f>
        <v>0</v>
      </c>
      <c r="K4501" s="17" t="e">
        <f>Tabuľka9[[#This Row],[Cena za MJ s DPH]]*Tabuľka9[[#This Row],[Predpokladaný odber počas 6 mesiacov]]</f>
        <v>#REF!</v>
      </c>
      <c r="L4501" s="1">
        <v>160580</v>
      </c>
      <c r="M4501" t="e">
        <f>_xlfn.XLOOKUP(Tabuľka9[[#This Row],[IČO]],#REF!,#REF!)</f>
        <v>#REF!</v>
      </c>
      <c r="N4501" t="e">
        <f>_xlfn.XLOOKUP(Tabuľka9[[#This Row],[IČO]],#REF!,#REF!)</f>
        <v>#REF!</v>
      </c>
    </row>
    <row r="4502" spans="1:14" hidden="1" x14ac:dyDescent="0.35">
      <c r="A4502" t="s">
        <v>95</v>
      </c>
      <c r="B4502" t="s">
        <v>99</v>
      </c>
      <c r="C4502" t="s">
        <v>13</v>
      </c>
      <c r="E4502" s="10">
        <f>IF(COUNTIF(cis_DPH!$B$2:$B$84,B4502)&gt;0,D4502*1.1,IF(COUNTIF(cis_DPH!$B$85:$B$171,B4502)&gt;0,D4502*1.2,"chyba"))</f>
        <v>0</v>
      </c>
      <c r="G4502" s="16" t="e">
        <f>_xlfn.XLOOKUP(Tabuľka9[[#This Row],[položka]],#REF!,#REF!)</f>
        <v>#REF!</v>
      </c>
      <c r="I4502" s="15">
        <f>Tabuľka9[[#This Row],[Aktuálna cena v RZ s DPH]]*Tabuľka9[[#This Row],[Priemerný odber za mesiac]]</f>
        <v>0</v>
      </c>
      <c r="K4502" s="17" t="e">
        <f>Tabuľka9[[#This Row],[Cena za MJ s DPH]]*Tabuľka9[[#This Row],[Predpokladaný odber počas 6 mesiacov]]</f>
        <v>#REF!</v>
      </c>
      <c r="L4502" s="1">
        <v>160580</v>
      </c>
      <c r="M4502" t="e">
        <f>_xlfn.XLOOKUP(Tabuľka9[[#This Row],[IČO]],#REF!,#REF!)</f>
        <v>#REF!</v>
      </c>
      <c r="N4502" t="e">
        <f>_xlfn.XLOOKUP(Tabuľka9[[#This Row],[IČO]],#REF!,#REF!)</f>
        <v>#REF!</v>
      </c>
    </row>
    <row r="4503" spans="1:14" hidden="1" x14ac:dyDescent="0.35">
      <c r="A4503" t="s">
        <v>95</v>
      </c>
      <c r="B4503" t="s">
        <v>100</v>
      </c>
      <c r="C4503" t="s">
        <v>13</v>
      </c>
      <c r="E4503" s="10">
        <f>IF(COUNTIF(cis_DPH!$B$2:$B$84,B4503)&gt;0,D4503*1.1,IF(COUNTIF(cis_DPH!$B$85:$B$171,B4503)&gt;0,D4503*1.2,"chyba"))</f>
        <v>0</v>
      </c>
      <c r="G4503" s="16" t="e">
        <f>_xlfn.XLOOKUP(Tabuľka9[[#This Row],[položka]],#REF!,#REF!)</f>
        <v>#REF!</v>
      </c>
      <c r="I4503" s="15">
        <f>Tabuľka9[[#This Row],[Aktuálna cena v RZ s DPH]]*Tabuľka9[[#This Row],[Priemerný odber za mesiac]]</f>
        <v>0</v>
      </c>
      <c r="K4503" s="17" t="e">
        <f>Tabuľka9[[#This Row],[Cena za MJ s DPH]]*Tabuľka9[[#This Row],[Predpokladaný odber počas 6 mesiacov]]</f>
        <v>#REF!</v>
      </c>
      <c r="L4503" s="1">
        <v>160580</v>
      </c>
      <c r="M4503" t="e">
        <f>_xlfn.XLOOKUP(Tabuľka9[[#This Row],[IČO]],#REF!,#REF!)</f>
        <v>#REF!</v>
      </c>
      <c r="N4503" t="e">
        <f>_xlfn.XLOOKUP(Tabuľka9[[#This Row],[IČO]],#REF!,#REF!)</f>
        <v>#REF!</v>
      </c>
    </row>
    <row r="4504" spans="1:14" hidden="1" x14ac:dyDescent="0.35">
      <c r="A4504" t="s">
        <v>95</v>
      </c>
      <c r="B4504" t="s">
        <v>101</v>
      </c>
      <c r="C4504" t="s">
        <v>13</v>
      </c>
      <c r="E4504" s="10">
        <f>IF(COUNTIF(cis_DPH!$B$2:$B$84,B4504)&gt;0,D4504*1.1,IF(COUNTIF(cis_DPH!$B$85:$B$171,B4504)&gt;0,D4504*1.2,"chyba"))</f>
        <v>0</v>
      </c>
      <c r="G4504" s="16" t="e">
        <f>_xlfn.XLOOKUP(Tabuľka9[[#This Row],[položka]],#REF!,#REF!)</f>
        <v>#REF!</v>
      </c>
      <c r="I4504" s="15">
        <f>Tabuľka9[[#This Row],[Aktuálna cena v RZ s DPH]]*Tabuľka9[[#This Row],[Priemerný odber za mesiac]]</f>
        <v>0</v>
      </c>
      <c r="K4504" s="17" t="e">
        <f>Tabuľka9[[#This Row],[Cena za MJ s DPH]]*Tabuľka9[[#This Row],[Predpokladaný odber počas 6 mesiacov]]</f>
        <v>#REF!</v>
      </c>
      <c r="L4504" s="1">
        <v>160580</v>
      </c>
      <c r="M4504" t="e">
        <f>_xlfn.XLOOKUP(Tabuľka9[[#This Row],[IČO]],#REF!,#REF!)</f>
        <v>#REF!</v>
      </c>
      <c r="N4504" t="e">
        <f>_xlfn.XLOOKUP(Tabuľka9[[#This Row],[IČO]],#REF!,#REF!)</f>
        <v>#REF!</v>
      </c>
    </row>
    <row r="4505" spans="1:14" hidden="1" x14ac:dyDescent="0.35">
      <c r="A4505" t="s">
        <v>95</v>
      </c>
      <c r="B4505" t="s">
        <v>102</v>
      </c>
      <c r="C4505" t="s">
        <v>48</v>
      </c>
      <c r="E4505" s="10">
        <f>IF(COUNTIF(cis_DPH!$B$2:$B$84,B4505)&gt;0,D4505*1.1,IF(COUNTIF(cis_DPH!$B$85:$B$171,B4505)&gt;0,D4505*1.2,"chyba"))</f>
        <v>0</v>
      </c>
      <c r="G4505" s="16" t="e">
        <f>_xlfn.XLOOKUP(Tabuľka9[[#This Row],[položka]],#REF!,#REF!)</f>
        <v>#REF!</v>
      </c>
      <c r="I4505" s="15">
        <f>Tabuľka9[[#This Row],[Aktuálna cena v RZ s DPH]]*Tabuľka9[[#This Row],[Priemerný odber za mesiac]]</f>
        <v>0</v>
      </c>
      <c r="K4505" s="17" t="e">
        <f>Tabuľka9[[#This Row],[Cena za MJ s DPH]]*Tabuľka9[[#This Row],[Predpokladaný odber počas 6 mesiacov]]</f>
        <v>#REF!</v>
      </c>
      <c r="L4505" s="1">
        <v>160580</v>
      </c>
      <c r="M4505" t="e">
        <f>_xlfn.XLOOKUP(Tabuľka9[[#This Row],[IČO]],#REF!,#REF!)</f>
        <v>#REF!</v>
      </c>
      <c r="N4505" t="e">
        <f>_xlfn.XLOOKUP(Tabuľka9[[#This Row],[IČO]],#REF!,#REF!)</f>
        <v>#REF!</v>
      </c>
    </row>
    <row r="4506" spans="1:14" hidden="1" x14ac:dyDescent="0.35">
      <c r="A4506" t="s">
        <v>95</v>
      </c>
      <c r="B4506" t="s">
        <v>103</v>
      </c>
      <c r="C4506" t="s">
        <v>13</v>
      </c>
      <c r="E4506" s="10">
        <f>IF(COUNTIF(cis_DPH!$B$2:$B$84,B4506)&gt;0,D4506*1.1,IF(COUNTIF(cis_DPH!$B$85:$B$171,B4506)&gt;0,D4506*1.2,"chyba"))</f>
        <v>0</v>
      </c>
      <c r="G4506" s="16" t="e">
        <f>_xlfn.XLOOKUP(Tabuľka9[[#This Row],[položka]],#REF!,#REF!)</f>
        <v>#REF!</v>
      </c>
      <c r="I4506" s="15">
        <f>Tabuľka9[[#This Row],[Aktuálna cena v RZ s DPH]]*Tabuľka9[[#This Row],[Priemerný odber za mesiac]]</f>
        <v>0</v>
      </c>
      <c r="K4506" s="17" t="e">
        <f>Tabuľka9[[#This Row],[Cena za MJ s DPH]]*Tabuľka9[[#This Row],[Predpokladaný odber počas 6 mesiacov]]</f>
        <v>#REF!</v>
      </c>
      <c r="L4506" s="1">
        <v>160580</v>
      </c>
      <c r="M4506" t="e">
        <f>_xlfn.XLOOKUP(Tabuľka9[[#This Row],[IČO]],#REF!,#REF!)</f>
        <v>#REF!</v>
      </c>
      <c r="N4506" t="e">
        <f>_xlfn.XLOOKUP(Tabuľka9[[#This Row],[IČO]],#REF!,#REF!)</f>
        <v>#REF!</v>
      </c>
    </row>
    <row r="4507" spans="1:14" hidden="1" x14ac:dyDescent="0.35">
      <c r="A4507" t="s">
        <v>95</v>
      </c>
      <c r="B4507" t="s">
        <v>104</v>
      </c>
      <c r="C4507" t="s">
        <v>48</v>
      </c>
      <c r="E4507" s="10">
        <f>IF(COUNTIF(cis_DPH!$B$2:$B$84,B4507)&gt;0,D4507*1.1,IF(COUNTIF(cis_DPH!$B$85:$B$171,B4507)&gt;0,D4507*1.2,"chyba"))</f>
        <v>0</v>
      </c>
      <c r="G4507" s="16" t="e">
        <f>_xlfn.XLOOKUP(Tabuľka9[[#This Row],[položka]],#REF!,#REF!)</f>
        <v>#REF!</v>
      </c>
      <c r="I4507" s="15">
        <f>Tabuľka9[[#This Row],[Aktuálna cena v RZ s DPH]]*Tabuľka9[[#This Row],[Priemerný odber za mesiac]]</f>
        <v>0</v>
      </c>
      <c r="K4507" s="17" t="e">
        <f>Tabuľka9[[#This Row],[Cena za MJ s DPH]]*Tabuľka9[[#This Row],[Predpokladaný odber počas 6 mesiacov]]</f>
        <v>#REF!</v>
      </c>
      <c r="L4507" s="1">
        <v>160580</v>
      </c>
      <c r="M4507" t="e">
        <f>_xlfn.XLOOKUP(Tabuľka9[[#This Row],[IČO]],#REF!,#REF!)</f>
        <v>#REF!</v>
      </c>
      <c r="N4507" t="e">
        <f>_xlfn.XLOOKUP(Tabuľka9[[#This Row],[IČO]],#REF!,#REF!)</f>
        <v>#REF!</v>
      </c>
    </row>
    <row r="4508" spans="1:14" hidden="1" x14ac:dyDescent="0.35">
      <c r="A4508" t="s">
        <v>95</v>
      </c>
      <c r="B4508" t="s">
        <v>105</v>
      </c>
      <c r="C4508" t="s">
        <v>13</v>
      </c>
      <c r="E4508" s="10">
        <f>IF(COUNTIF(cis_DPH!$B$2:$B$84,B4508)&gt;0,D4508*1.1,IF(COUNTIF(cis_DPH!$B$85:$B$171,B4508)&gt;0,D4508*1.2,"chyba"))</f>
        <v>0</v>
      </c>
      <c r="G4508" s="16" t="e">
        <f>_xlfn.XLOOKUP(Tabuľka9[[#This Row],[položka]],#REF!,#REF!)</f>
        <v>#REF!</v>
      </c>
      <c r="I4508" s="15">
        <f>Tabuľka9[[#This Row],[Aktuálna cena v RZ s DPH]]*Tabuľka9[[#This Row],[Priemerný odber za mesiac]]</f>
        <v>0</v>
      </c>
      <c r="K4508" s="17" t="e">
        <f>Tabuľka9[[#This Row],[Cena za MJ s DPH]]*Tabuľka9[[#This Row],[Predpokladaný odber počas 6 mesiacov]]</f>
        <v>#REF!</v>
      </c>
      <c r="L4508" s="1">
        <v>160580</v>
      </c>
      <c r="M4508" t="e">
        <f>_xlfn.XLOOKUP(Tabuľka9[[#This Row],[IČO]],#REF!,#REF!)</f>
        <v>#REF!</v>
      </c>
      <c r="N4508" t="e">
        <f>_xlfn.XLOOKUP(Tabuľka9[[#This Row],[IČO]],#REF!,#REF!)</f>
        <v>#REF!</v>
      </c>
    </row>
    <row r="4509" spans="1:14" hidden="1" x14ac:dyDescent="0.35">
      <c r="A4509" t="s">
        <v>95</v>
      </c>
      <c r="B4509" t="s">
        <v>106</v>
      </c>
      <c r="C4509" t="s">
        <v>13</v>
      </c>
      <c r="E4509" s="10">
        <f>IF(COUNTIF(cis_DPH!$B$2:$B$84,B4509)&gt;0,D4509*1.1,IF(COUNTIF(cis_DPH!$B$85:$B$171,B4509)&gt;0,D4509*1.2,"chyba"))</f>
        <v>0</v>
      </c>
      <c r="G4509" s="16" t="e">
        <f>_xlfn.XLOOKUP(Tabuľka9[[#This Row],[položka]],#REF!,#REF!)</f>
        <v>#REF!</v>
      </c>
      <c r="I4509" s="15">
        <f>Tabuľka9[[#This Row],[Aktuálna cena v RZ s DPH]]*Tabuľka9[[#This Row],[Priemerný odber za mesiac]]</f>
        <v>0</v>
      </c>
      <c r="K4509" s="17" t="e">
        <f>Tabuľka9[[#This Row],[Cena za MJ s DPH]]*Tabuľka9[[#This Row],[Predpokladaný odber počas 6 mesiacov]]</f>
        <v>#REF!</v>
      </c>
      <c r="L4509" s="1">
        <v>160580</v>
      </c>
      <c r="M4509" t="e">
        <f>_xlfn.XLOOKUP(Tabuľka9[[#This Row],[IČO]],#REF!,#REF!)</f>
        <v>#REF!</v>
      </c>
      <c r="N4509" t="e">
        <f>_xlfn.XLOOKUP(Tabuľka9[[#This Row],[IČO]],#REF!,#REF!)</f>
        <v>#REF!</v>
      </c>
    </row>
    <row r="4510" spans="1:14" hidden="1" x14ac:dyDescent="0.35">
      <c r="A4510" t="s">
        <v>93</v>
      </c>
      <c r="B4510" t="s">
        <v>107</v>
      </c>
      <c r="C4510" t="s">
        <v>48</v>
      </c>
      <c r="D4510" s="9">
        <v>0.68</v>
      </c>
      <c r="E4510" s="10">
        <f>IF(COUNTIF(cis_DPH!$B$2:$B$84,B4510)&gt;0,D4510*1.1,IF(COUNTIF(cis_DPH!$B$85:$B$171,B4510)&gt;0,D4510*1.2,"chyba"))</f>
        <v>0.74800000000000011</v>
      </c>
      <c r="G4510" s="16" t="e">
        <f>_xlfn.XLOOKUP(Tabuľka9[[#This Row],[položka]],#REF!,#REF!)</f>
        <v>#REF!</v>
      </c>
      <c r="H4510">
        <v>50</v>
      </c>
      <c r="I4510" s="15">
        <f>Tabuľka9[[#This Row],[Aktuálna cena v RZ s DPH]]*Tabuľka9[[#This Row],[Priemerný odber za mesiac]]</f>
        <v>37.400000000000006</v>
      </c>
      <c r="J4510">
        <v>60</v>
      </c>
      <c r="K4510" s="17" t="e">
        <f>Tabuľka9[[#This Row],[Cena za MJ s DPH]]*Tabuľka9[[#This Row],[Predpokladaný odber počas 6 mesiacov]]</f>
        <v>#REF!</v>
      </c>
      <c r="L4510" s="1">
        <v>160580</v>
      </c>
      <c r="M4510" t="e">
        <f>_xlfn.XLOOKUP(Tabuľka9[[#This Row],[IČO]],#REF!,#REF!)</f>
        <v>#REF!</v>
      </c>
      <c r="N4510" t="e">
        <f>_xlfn.XLOOKUP(Tabuľka9[[#This Row],[IČO]],#REF!,#REF!)</f>
        <v>#REF!</v>
      </c>
    </row>
    <row r="4511" spans="1:14" hidden="1" x14ac:dyDescent="0.35">
      <c r="A4511" t="s">
        <v>95</v>
      </c>
      <c r="B4511" t="s">
        <v>108</v>
      </c>
      <c r="C4511" t="s">
        <v>13</v>
      </c>
      <c r="E4511" s="10">
        <f>IF(COUNTIF(cis_DPH!$B$2:$B$84,B4511)&gt;0,D4511*1.1,IF(COUNTIF(cis_DPH!$B$85:$B$171,B4511)&gt;0,D4511*1.2,"chyba"))</f>
        <v>0</v>
      </c>
      <c r="G4511" s="16" t="e">
        <f>_xlfn.XLOOKUP(Tabuľka9[[#This Row],[položka]],#REF!,#REF!)</f>
        <v>#REF!</v>
      </c>
      <c r="I4511" s="15">
        <f>Tabuľka9[[#This Row],[Aktuálna cena v RZ s DPH]]*Tabuľka9[[#This Row],[Priemerný odber za mesiac]]</f>
        <v>0</v>
      </c>
      <c r="K4511" s="17" t="e">
        <f>Tabuľka9[[#This Row],[Cena za MJ s DPH]]*Tabuľka9[[#This Row],[Predpokladaný odber počas 6 mesiacov]]</f>
        <v>#REF!</v>
      </c>
      <c r="L4511" s="1">
        <v>160580</v>
      </c>
      <c r="M4511" t="e">
        <f>_xlfn.XLOOKUP(Tabuľka9[[#This Row],[IČO]],#REF!,#REF!)</f>
        <v>#REF!</v>
      </c>
      <c r="N4511" t="e">
        <f>_xlfn.XLOOKUP(Tabuľka9[[#This Row],[IČO]],#REF!,#REF!)</f>
        <v>#REF!</v>
      </c>
    </row>
    <row r="4512" spans="1:14" hidden="1" x14ac:dyDescent="0.35">
      <c r="A4512" t="s">
        <v>95</v>
      </c>
      <c r="B4512" t="s">
        <v>109</v>
      </c>
      <c r="C4512" t="s">
        <v>13</v>
      </c>
      <c r="E4512" s="10">
        <f>IF(COUNTIF(cis_DPH!$B$2:$B$84,B4512)&gt;0,D4512*1.1,IF(COUNTIF(cis_DPH!$B$85:$B$171,B4512)&gt;0,D4512*1.2,"chyba"))</f>
        <v>0</v>
      </c>
      <c r="G4512" s="16" t="e">
        <f>_xlfn.XLOOKUP(Tabuľka9[[#This Row],[položka]],#REF!,#REF!)</f>
        <v>#REF!</v>
      </c>
      <c r="I4512" s="15">
        <f>Tabuľka9[[#This Row],[Aktuálna cena v RZ s DPH]]*Tabuľka9[[#This Row],[Priemerný odber za mesiac]]</f>
        <v>0</v>
      </c>
      <c r="K4512" s="17" t="e">
        <f>Tabuľka9[[#This Row],[Cena za MJ s DPH]]*Tabuľka9[[#This Row],[Predpokladaný odber počas 6 mesiacov]]</f>
        <v>#REF!</v>
      </c>
      <c r="L4512" s="1">
        <v>160580</v>
      </c>
      <c r="M4512" t="e">
        <f>_xlfn.XLOOKUP(Tabuľka9[[#This Row],[IČO]],#REF!,#REF!)</f>
        <v>#REF!</v>
      </c>
      <c r="N4512" t="e">
        <f>_xlfn.XLOOKUP(Tabuľka9[[#This Row],[IČO]],#REF!,#REF!)</f>
        <v>#REF!</v>
      </c>
    </row>
    <row r="4513" spans="1:14" hidden="1" x14ac:dyDescent="0.35">
      <c r="A4513" t="s">
        <v>95</v>
      </c>
      <c r="B4513" t="s">
        <v>110</v>
      </c>
      <c r="C4513" t="s">
        <v>13</v>
      </c>
      <c r="D4513" s="9">
        <v>1.3</v>
      </c>
      <c r="E4513" s="10">
        <f>IF(COUNTIF(cis_DPH!$B$2:$B$84,B4513)&gt;0,D4513*1.1,IF(COUNTIF(cis_DPH!$B$85:$B$171,B4513)&gt;0,D4513*1.2,"chyba"))</f>
        <v>1.4300000000000002</v>
      </c>
      <c r="G4513" s="16" t="e">
        <f>_xlfn.XLOOKUP(Tabuľka9[[#This Row],[položka]],#REF!,#REF!)</f>
        <v>#REF!</v>
      </c>
      <c r="H4513">
        <v>7</v>
      </c>
      <c r="I4513" s="15">
        <f>Tabuľka9[[#This Row],[Aktuálna cena v RZ s DPH]]*Tabuľka9[[#This Row],[Priemerný odber za mesiac]]</f>
        <v>10.010000000000002</v>
      </c>
      <c r="K4513" s="17" t="e">
        <f>Tabuľka9[[#This Row],[Cena za MJ s DPH]]*Tabuľka9[[#This Row],[Predpokladaný odber počas 6 mesiacov]]</f>
        <v>#REF!</v>
      </c>
      <c r="L4513" s="1">
        <v>160580</v>
      </c>
      <c r="M4513" t="e">
        <f>_xlfn.XLOOKUP(Tabuľka9[[#This Row],[IČO]],#REF!,#REF!)</f>
        <v>#REF!</v>
      </c>
      <c r="N4513" t="e">
        <f>_xlfn.XLOOKUP(Tabuľka9[[#This Row],[IČO]],#REF!,#REF!)</f>
        <v>#REF!</v>
      </c>
    </row>
    <row r="4514" spans="1:14" hidden="1" x14ac:dyDescent="0.35">
      <c r="A4514" t="s">
        <v>95</v>
      </c>
      <c r="B4514" t="s">
        <v>111</v>
      </c>
      <c r="C4514" t="s">
        <v>13</v>
      </c>
      <c r="D4514" s="9">
        <v>1.9</v>
      </c>
      <c r="E4514" s="10">
        <f>IF(COUNTIF(cis_DPH!$B$2:$B$84,B4514)&gt;0,D4514*1.1,IF(COUNTIF(cis_DPH!$B$85:$B$171,B4514)&gt;0,D4514*1.2,"chyba"))</f>
        <v>2.09</v>
      </c>
      <c r="G4514" s="16" t="e">
        <f>_xlfn.XLOOKUP(Tabuľka9[[#This Row],[položka]],#REF!,#REF!)</f>
        <v>#REF!</v>
      </c>
      <c r="H4514">
        <v>3</v>
      </c>
      <c r="I4514" s="15">
        <f>Tabuľka9[[#This Row],[Aktuálna cena v RZ s DPH]]*Tabuľka9[[#This Row],[Priemerný odber za mesiac]]</f>
        <v>6.27</v>
      </c>
      <c r="K4514" s="17" t="e">
        <f>Tabuľka9[[#This Row],[Cena za MJ s DPH]]*Tabuľka9[[#This Row],[Predpokladaný odber počas 6 mesiacov]]</f>
        <v>#REF!</v>
      </c>
      <c r="L4514" s="1">
        <v>160580</v>
      </c>
      <c r="M4514" t="e">
        <f>_xlfn.XLOOKUP(Tabuľka9[[#This Row],[IČO]],#REF!,#REF!)</f>
        <v>#REF!</v>
      </c>
      <c r="N4514" t="e">
        <f>_xlfn.XLOOKUP(Tabuľka9[[#This Row],[IČO]],#REF!,#REF!)</f>
        <v>#REF!</v>
      </c>
    </row>
    <row r="4515" spans="1:14" hidden="1" x14ac:dyDescent="0.35">
      <c r="A4515" t="s">
        <v>95</v>
      </c>
      <c r="B4515" t="s">
        <v>112</v>
      </c>
      <c r="C4515" t="s">
        <v>48</v>
      </c>
      <c r="D4515" s="9">
        <v>3.96</v>
      </c>
      <c r="E4515" s="10">
        <f>IF(COUNTIF(cis_DPH!$B$2:$B$84,B4515)&gt;0,D4515*1.1,IF(COUNTIF(cis_DPH!$B$85:$B$171,B4515)&gt;0,D4515*1.2,"chyba"))</f>
        <v>4.3559999999999999</v>
      </c>
      <c r="G4515" s="16" t="e">
        <f>_xlfn.XLOOKUP(Tabuľka9[[#This Row],[položka]],#REF!,#REF!)</f>
        <v>#REF!</v>
      </c>
      <c r="H4515">
        <v>5</v>
      </c>
      <c r="I4515" s="15">
        <f>Tabuľka9[[#This Row],[Aktuálna cena v RZ s DPH]]*Tabuľka9[[#This Row],[Priemerný odber za mesiac]]</f>
        <v>21.78</v>
      </c>
      <c r="K4515" s="17" t="e">
        <f>Tabuľka9[[#This Row],[Cena za MJ s DPH]]*Tabuľka9[[#This Row],[Predpokladaný odber počas 6 mesiacov]]</f>
        <v>#REF!</v>
      </c>
      <c r="L4515" s="1">
        <v>160580</v>
      </c>
      <c r="M4515" t="e">
        <f>_xlfn.XLOOKUP(Tabuľka9[[#This Row],[IČO]],#REF!,#REF!)</f>
        <v>#REF!</v>
      </c>
      <c r="N4515" t="e">
        <f>_xlfn.XLOOKUP(Tabuľka9[[#This Row],[IČO]],#REF!,#REF!)</f>
        <v>#REF!</v>
      </c>
    </row>
    <row r="4516" spans="1:14" hidden="1" x14ac:dyDescent="0.35">
      <c r="A4516" t="s">
        <v>95</v>
      </c>
      <c r="B4516" t="s">
        <v>113</v>
      </c>
      <c r="C4516" t="s">
        <v>13</v>
      </c>
      <c r="D4516" s="9">
        <v>5.74</v>
      </c>
      <c r="E4516" s="10">
        <f>IF(COUNTIF(cis_DPH!$B$2:$B$84,B4516)&gt;0,D4516*1.1,IF(COUNTIF(cis_DPH!$B$85:$B$171,B4516)&gt;0,D4516*1.2,"chyba"))</f>
        <v>6.3140000000000009</v>
      </c>
      <c r="G4516" s="16" t="e">
        <f>_xlfn.XLOOKUP(Tabuľka9[[#This Row],[položka]],#REF!,#REF!)</f>
        <v>#REF!</v>
      </c>
      <c r="H4516">
        <v>5</v>
      </c>
      <c r="I4516" s="15">
        <f>Tabuľka9[[#This Row],[Aktuálna cena v RZ s DPH]]*Tabuľka9[[#This Row],[Priemerný odber za mesiac]]</f>
        <v>31.570000000000004</v>
      </c>
      <c r="K4516" s="17" t="e">
        <f>Tabuľka9[[#This Row],[Cena za MJ s DPH]]*Tabuľka9[[#This Row],[Predpokladaný odber počas 6 mesiacov]]</f>
        <v>#REF!</v>
      </c>
      <c r="L4516" s="1">
        <v>160580</v>
      </c>
      <c r="M4516" t="e">
        <f>_xlfn.XLOOKUP(Tabuľka9[[#This Row],[IČO]],#REF!,#REF!)</f>
        <v>#REF!</v>
      </c>
      <c r="N4516" t="e">
        <f>_xlfn.XLOOKUP(Tabuľka9[[#This Row],[IČO]],#REF!,#REF!)</f>
        <v>#REF!</v>
      </c>
    </row>
    <row r="4517" spans="1:14" hidden="1" x14ac:dyDescent="0.35">
      <c r="A4517" t="s">
        <v>95</v>
      </c>
      <c r="B4517" t="s">
        <v>114</v>
      </c>
      <c r="C4517" t="s">
        <v>13</v>
      </c>
      <c r="E4517" s="10">
        <f>IF(COUNTIF(cis_DPH!$B$2:$B$84,B4517)&gt;0,D4517*1.1,IF(COUNTIF(cis_DPH!$B$85:$B$171,B4517)&gt;0,D4517*1.2,"chyba"))</f>
        <v>0</v>
      </c>
      <c r="G4517" s="16" t="e">
        <f>_xlfn.XLOOKUP(Tabuľka9[[#This Row],[položka]],#REF!,#REF!)</f>
        <v>#REF!</v>
      </c>
      <c r="I4517" s="15">
        <f>Tabuľka9[[#This Row],[Aktuálna cena v RZ s DPH]]*Tabuľka9[[#This Row],[Priemerný odber za mesiac]]</f>
        <v>0</v>
      </c>
      <c r="K4517" s="17" t="e">
        <f>Tabuľka9[[#This Row],[Cena za MJ s DPH]]*Tabuľka9[[#This Row],[Predpokladaný odber počas 6 mesiacov]]</f>
        <v>#REF!</v>
      </c>
      <c r="L4517" s="1">
        <v>160580</v>
      </c>
      <c r="M4517" t="e">
        <f>_xlfn.XLOOKUP(Tabuľka9[[#This Row],[IČO]],#REF!,#REF!)</f>
        <v>#REF!</v>
      </c>
      <c r="N4517" t="e">
        <f>_xlfn.XLOOKUP(Tabuľka9[[#This Row],[IČO]],#REF!,#REF!)</f>
        <v>#REF!</v>
      </c>
    </row>
    <row r="4518" spans="1:14" hidden="1" x14ac:dyDescent="0.35">
      <c r="A4518" t="s">
        <v>95</v>
      </c>
      <c r="B4518" t="s">
        <v>115</v>
      </c>
      <c r="C4518" t="s">
        <v>13</v>
      </c>
      <c r="D4518" s="9">
        <v>3.6</v>
      </c>
      <c r="E4518" s="10">
        <f>IF(COUNTIF(cis_DPH!$B$2:$B$84,B4518)&gt;0,D4518*1.1,IF(COUNTIF(cis_DPH!$B$85:$B$171,B4518)&gt;0,D4518*1.2,"chyba"))</f>
        <v>3.9600000000000004</v>
      </c>
      <c r="G4518" s="16" t="e">
        <f>_xlfn.XLOOKUP(Tabuľka9[[#This Row],[položka]],#REF!,#REF!)</f>
        <v>#REF!</v>
      </c>
      <c r="H4518">
        <v>4</v>
      </c>
      <c r="I4518" s="15">
        <f>Tabuľka9[[#This Row],[Aktuálna cena v RZ s DPH]]*Tabuľka9[[#This Row],[Priemerný odber za mesiac]]</f>
        <v>15.840000000000002</v>
      </c>
      <c r="K4518" s="17" t="e">
        <f>Tabuľka9[[#This Row],[Cena za MJ s DPH]]*Tabuľka9[[#This Row],[Predpokladaný odber počas 6 mesiacov]]</f>
        <v>#REF!</v>
      </c>
      <c r="L4518" s="1">
        <v>160580</v>
      </c>
      <c r="M4518" t="e">
        <f>_xlfn.XLOOKUP(Tabuľka9[[#This Row],[IČO]],#REF!,#REF!)</f>
        <v>#REF!</v>
      </c>
      <c r="N4518" t="e">
        <f>_xlfn.XLOOKUP(Tabuľka9[[#This Row],[IČO]],#REF!,#REF!)</f>
        <v>#REF!</v>
      </c>
    </row>
    <row r="4519" spans="1:14" hidden="1" x14ac:dyDescent="0.35">
      <c r="A4519" t="s">
        <v>95</v>
      </c>
      <c r="B4519" t="s">
        <v>116</v>
      </c>
      <c r="C4519" t="s">
        <v>13</v>
      </c>
      <c r="E4519" s="10">
        <f>IF(COUNTIF(cis_DPH!$B$2:$B$84,B4519)&gt;0,D4519*1.1,IF(COUNTIF(cis_DPH!$B$85:$B$171,B4519)&gt;0,D4519*1.2,"chyba"))</f>
        <v>0</v>
      </c>
      <c r="G4519" s="16" t="e">
        <f>_xlfn.XLOOKUP(Tabuľka9[[#This Row],[položka]],#REF!,#REF!)</f>
        <v>#REF!</v>
      </c>
      <c r="I4519" s="15">
        <f>Tabuľka9[[#This Row],[Aktuálna cena v RZ s DPH]]*Tabuľka9[[#This Row],[Priemerný odber za mesiac]]</f>
        <v>0</v>
      </c>
      <c r="K4519" s="17" t="e">
        <f>Tabuľka9[[#This Row],[Cena za MJ s DPH]]*Tabuľka9[[#This Row],[Predpokladaný odber počas 6 mesiacov]]</f>
        <v>#REF!</v>
      </c>
      <c r="L4519" s="1">
        <v>160580</v>
      </c>
      <c r="M4519" t="e">
        <f>_xlfn.XLOOKUP(Tabuľka9[[#This Row],[IČO]],#REF!,#REF!)</f>
        <v>#REF!</v>
      </c>
      <c r="N4519" t="e">
        <f>_xlfn.XLOOKUP(Tabuľka9[[#This Row],[IČO]],#REF!,#REF!)</f>
        <v>#REF!</v>
      </c>
    </row>
    <row r="4520" spans="1:14" hidden="1" x14ac:dyDescent="0.35">
      <c r="A4520" t="s">
        <v>84</v>
      </c>
      <c r="B4520" t="s">
        <v>117</v>
      </c>
      <c r="C4520" t="s">
        <v>13</v>
      </c>
      <c r="E4520" s="10">
        <f>IF(COUNTIF(cis_DPH!$B$2:$B$84,B4520)&gt;0,D4520*1.1,IF(COUNTIF(cis_DPH!$B$85:$B$171,B4520)&gt;0,D4520*1.2,"chyba"))</f>
        <v>0</v>
      </c>
      <c r="G4520" s="16" t="e">
        <f>_xlfn.XLOOKUP(Tabuľka9[[#This Row],[položka]],#REF!,#REF!)</f>
        <v>#REF!</v>
      </c>
      <c r="I4520" s="15">
        <f>Tabuľka9[[#This Row],[Aktuálna cena v RZ s DPH]]*Tabuľka9[[#This Row],[Priemerný odber za mesiac]]</f>
        <v>0</v>
      </c>
      <c r="K4520" s="17" t="e">
        <f>Tabuľka9[[#This Row],[Cena za MJ s DPH]]*Tabuľka9[[#This Row],[Predpokladaný odber počas 6 mesiacov]]</f>
        <v>#REF!</v>
      </c>
      <c r="L4520" s="1">
        <v>160580</v>
      </c>
      <c r="M4520" t="e">
        <f>_xlfn.XLOOKUP(Tabuľka9[[#This Row],[IČO]],#REF!,#REF!)</f>
        <v>#REF!</v>
      </c>
      <c r="N4520" t="e">
        <f>_xlfn.XLOOKUP(Tabuľka9[[#This Row],[IČO]],#REF!,#REF!)</f>
        <v>#REF!</v>
      </c>
    </row>
    <row r="4521" spans="1:14" hidden="1" x14ac:dyDescent="0.35">
      <c r="A4521" t="s">
        <v>84</v>
      </c>
      <c r="B4521" t="s">
        <v>118</v>
      </c>
      <c r="C4521" t="s">
        <v>13</v>
      </c>
      <c r="E4521" s="10">
        <f>IF(COUNTIF(cis_DPH!$B$2:$B$84,B4521)&gt;0,D4521*1.1,IF(COUNTIF(cis_DPH!$B$85:$B$171,B4521)&gt;0,D4521*1.2,"chyba"))</f>
        <v>0</v>
      </c>
      <c r="G4521" s="16" t="e">
        <f>_xlfn.XLOOKUP(Tabuľka9[[#This Row],[položka]],#REF!,#REF!)</f>
        <v>#REF!</v>
      </c>
      <c r="I4521" s="15">
        <f>Tabuľka9[[#This Row],[Aktuálna cena v RZ s DPH]]*Tabuľka9[[#This Row],[Priemerný odber za mesiac]]</f>
        <v>0</v>
      </c>
      <c r="K4521" s="17" t="e">
        <f>Tabuľka9[[#This Row],[Cena za MJ s DPH]]*Tabuľka9[[#This Row],[Predpokladaný odber počas 6 mesiacov]]</f>
        <v>#REF!</v>
      </c>
      <c r="L4521" s="1">
        <v>160580</v>
      </c>
      <c r="M4521" t="e">
        <f>_xlfn.XLOOKUP(Tabuľka9[[#This Row],[IČO]],#REF!,#REF!)</f>
        <v>#REF!</v>
      </c>
      <c r="N4521" t="e">
        <f>_xlfn.XLOOKUP(Tabuľka9[[#This Row],[IČO]],#REF!,#REF!)</f>
        <v>#REF!</v>
      </c>
    </row>
    <row r="4522" spans="1:14" hidden="1" x14ac:dyDescent="0.35">
      <c r="A4522" t="s">
        <v>84</v>
      </c>
      <c r="B4522" t="s">
        <v>119</v>
      </c>
      <c r="C4522" t="s">
        <v>13</v>
      </c>
      <c r="E4522" s="10">
        <f>IF(COUNTIF(cis_DPH!$B$2:$B$84,B4522)&gt;0,D4522*1.1,IF(COUNTIF(cis_DPH!$B$85:$B$171,B4522)&gt;0,D4522*1.2,"chyba"))</f>
        <v>0</v>
      </c>
      <c r="G4522" s="16" t="e">
        <f>_xlfn.XLOOKUP(Tabuľka9[[#This Row],[položka]],#REF!,#REF!)</f>
        <v>#REF!</v>
      </c>
      <c r="I4522" s="15">
        <f>Tabuľka9[[#This Row],[Aktuálna cena v RZ s DPH]]*Tabuľka9[[#This Row],[Priemerný odber za mesiac]]</f>
        <v>0</v>
      </c>
      <c r="K4522" s="17" t="e">
        <f>Tabuľka9[[#This Row],[Cena za MJ s DPH]]*Tabuľka9[[#This Row],[Predpokladaný odber počas 6 mesiacov]]</f>
        <v>#REF!</v>
      </c>
      <c r="L4522" s="1">
        <v>160580</v>
      </c>
      <c r="M4522" t="e">
        <f>_xlfn.XLOOKUP(Tabuľka9[[#This Row],[IČO]],#REF!,#REF!)</f>
        <v>#REF!</v>
      </c>
      <c r="N4522" t="e">
        <f>_xlfn.XLOOKUP(Tabuľka9[[#This Row],[IČO]],#REF!,#REF!)</f>
        <v>#REF!</v>
      </c>
    </row>
    <row r="4523" spans="1:14" hidden="1" x14ac:dyDescent="0.35">
      <c r="A4523" t="s">
        <v>84</v>
      </c>
      <c r="B4523" t="s">
        <v>120</v>
      </c>
      <c r="C4523" t="s">
        <v>13</v>
      </c>
      <c r="E4523" s="10">
        <f>IF(COUNTIF(cis_DPH!$B$2:$B$84,B4523)&gt;0,D4523*1.1,IF(COUNTIF(cis_DPH!$B$85:$B$171,B4523)&gt;0,D4523*1.2,"chyba"))</f>
        <v>0</v>
      </c>
      <c r="G4523" s="16" t="e">
        <f>_xlfn.XLOOKUP(Tabuľka9[[#This Row],[položka]],#REF!,#REF!)</f>
        <v>#REF!</v>
      </c>
      <c r="I4523" s="15">
        <f>Tabuľka9[[#This Row],[Aktuálna cena v RZ s DPH]]*Tabuľka9[[#This Row],[Priemerný odber za mesiac]]</f>
        <v>0</v>
      </c>
      <c r="K4523" s="17" t="e">
        <f>Tabuľka9[[#This Row],[Cena za MJ s DPH]]*Tabuľka9[[#This Row],[Predpokladaný odber počas 6 mesiacov]]</f>
        <v>#REF!</v>
      </c>
      <c r="L4523" s="1">
        <v>160580</v>
      </c>
      <c r="M4523" t="e">
        <f>_xlfn.XLOOKUP(Tabuľka9[[#This Row],[IČO]],#REF!,#REF!)</f>
        <v>#REF!</v>
      </c>
      <c r="N4523" t="e">
        <f>_xlfn.XLOOKUP(Tabuľka9[[#This Row],[IČO]],#REF!,#REF!)</f>
        <v>#REF!</v>
      </c>
    </row>
    <row r="4524" spans="1:14" hidden="1" x14ac:dyDescent="0.35">
      <c r="A4524" t="s">
        <v>84</v>
      </c>
      <c r="B4524" t="s">
        <v>121</v>
      </c>
      <c r="C4524" t="s">
        <v>13</v>
      </c>
      <c r="E4524" s="10">
        <f>IF(COUNTIF(cis_DPH!$B$2:$B$84,B4524)&gt;0,D4524*1.1,IF(COUNTIF(cis_DPH!$B$85:$B$171,B4524)&gt;0,D4524*1.2,"chyba"))</f>
        <v>0</v>
      </c>
      <c r="G4524" s="16" t="e">
        <f>_xlfn.XLOOKUP(Tabuľka9[[#This Row],[položka]],#REF!,#REF!)</f>
        <v>#REF!</v>
      </c>
      <c r="I4524" s="15">
        <f>Tabuľka9[[#This Row],[Aktuálna cena v RZ s DPH]]*Tabuľka9[[#This Row],[Priemerný odber za mesiac]]</f>
        <v>0</v>
      </c>
      <c r="K4524" s="17" t="e">
        <f>Tabuľka9[[#This Row],[Cena za MJ s DPH]]*Tabuľka9[[#This Row],[Predpokladaný odber počas 6 mesiacov]]</f>
        <v>#REF!</v>
      </c>
      <c r="L4524" s="1">
        <v>160580</v>
      </c>
      <c r="M4524" t="e">
        <f>_xlfn.XLOOKUP(Tabuľka9[[#This Row],[IČO]],#REF!,#REF!)</f>
        <v>#REF!</v>
      </c>
      <c r="N4524" t="e">
        <f>_xlfn.XLOOKUP(Tabuľka9[[#This Row],[IČO]],#REF!,#REF!)</f>
        <v>#REF!</v>
      </c>
    </row>
    <row r="4525" spans="1:14" hidden="1" x14ac:dyDescent="0.35">
      <c r="A4525" t="s">
        <v>84</v>
      </c>
      <c r="B4525" t="s">
        <v>122</v>
      </c>
      <c r="C4525" t="s">
        <v>13</v>
      </c>
      <c r="E4525" s="10">
        <f>IF(COUNTIF(cis_DPH!$B$2:$B$84,B4525)&gt;0,D4525*1.1,IF(COUNTIF(cis_DPH!$B$85:$B$171,B4525)&gt;0,D4525*1.2,"chyba"))</f>
        <v>0</v>
      </c>
      <c r="G4525" s="16" t="e">
        <f>_xlfn.XLOOKUP(Tabuľka9[[#This Row],[položka]],#REF!,#REF!)</f>
        <v>#REF!</v>
      </c>
      <c r="I4525" s="15">
        <f>Tabuľka9[[#This Row],[Aktuálna cena v RZ s DPH]]*Tabuľka9[[#This Row],[Priemerný odber za mesiac]]</f>
        <v>0</v>
      </c>
      <c r="K4525" s="17" t="e">
        <f>Tabuľka9[[#This Row],[Cena za MJ s DPH]]*Tabuľka9[[#This Row],[Predpokladaný odber počas 6 mesiacov]]</f>
        <v>#REF!</v>
      </c>
      <c r="L4525" s="1">
        <v>160580</v>
      </c>
      <c r="M4525" t="e">
        <f>_xlfn.XLOOKUP(Tabuľka9[[#This Row],[IČO]],#REF!,#REF!)</f>
        <v>#REF!</v>
      </c>
      <c r="N4525" t="e">
        <f>_xlfn.XLOOKUP(Tabuľka9[[#This Row],[IČO]],#REF!,#REF!)</f>
        <v>#REF!</v>
      </c>
    </row>
    <row r="4526" spans="1:14" hidden="1" x14ac:dyDescent="0.35">
      <c r="A4526" t="s">
        <v>84</v>
      </c>
      <c r="B4526" t="s">
        <v>123</v>
      </c>
      <c r="C4526" t="s">
        <v>13</v>
      </c>
      <c r="D4526" s="9">
        <v>8.5299999999999994</v>
      </c>
      <c r="E4526" s="10">
        <f>IF(COUNTIF(cis_DPH!$B$2:$B$84,B4526)&gt;0,D4526*1.1,IF(COUNTIF(cis_DPH!$B$85:$B$171,B4526)&gt;0,D4526*1.2,"chyba"))</f>
        <v>9.3830000000000009</v>
      </c>
      <c r="G4526" s="16" t="e">
        <f>_xlfn.XLOOKUP(Tabuľka9[[#This Row],[položka]],#REF!,#REF!)</f>
        <v>#REF!</v>
      </c>
      <c r="H4526">
        <v>5</v>
      </c>
      <c r="I4526" s="15">
        <f>Tabuľka9[[#This Row],[Aktuálna cena v RZ s DPH]]*Tabuľka9[[#This Row],[Priemerný odber za mesiac]]</f>
        <v>46.915000000000006</v>
      </c>
      <c r="J4526">
        <v>15</v>
      </c>
      <c r="K4526" s="17" t="e">
        <f>Tabuľka9[[#This Row],[Cena za MJ s DPH]]*Tabuľka9[[#This Row],[Predpokladaný odber počas 6 mesiacov]]</f>
        <v>#REF!</v>
      </c>
      <c r="L4526" s="1">
        <v>160580</v>
      </c>
      <c r="M4526" t="e">
        <f>_xlfn.XLOOKUP(Tabuľka9[[#This Row],[IČO]],#REF!,#REF!)</f>
        <v>#REF!</v>
      </c>
      <c r="N4526" t="e">
        <f>_xlfn.XLOOKUP(Tabuľka9[[#This Row],[IČO]],#REF!,#REF!)</f>
        <v>#REF!</v>
      </c>
    </row>
    <row r="4527" spans="1:14" hidden="1" x14ac:dyDescent="0.35">
      <c r="A4527" t="s">
        <v>84</v>
      </c>
      <c r="B4527" t="s">
        <v>124</v>
      </c>
      <c r="C4527" t="s">
        <v>13</v>
      </c>
      <c r="E4527" s="10">
        <f>IF(COUNTIF(cis_DPH!$B$2:$B$84,B4527)&gt;0,D4527*1.1,IF(COUNTIF(cis_DPH!$B$85:$B$171,B4527)&gt;0,D4527*1.2,"chyba"))</f>
        <v>0</v>
      </c>
      <c r="G4527" s="16" t="e">
        <f>_xlfn.XLOOKUP(Tabuľka9[[#This Row],[položka]],#REF!,#REF!)</f>
        <v>#REF!</v>
      </c>
      <c r="I4527" s="15">
        <f>Tabuľka9[[#This Row],[Aktuálna cena v RZ s DPH]]*Tabuľka9[[#This Row],[Priemerný odber za mesiac]]</f>
        <v>0</v>
      </c>
      <c r="K4527" s="17" t="e">
        <f>Tabuľka9[[#This Row],[Cena za MJ s DPH]]*Tabuľka9[[#This Row],[Predpokladaný odber počas 6 mesiacov]]</f>
        <v>#REF!</v>
      </c>
      <c r="L4527" s="1">
        <v>160580</v>
      </c>
      <c r="M4527" t="e">
        <f>_xlfn.XLOOKUP(Tabuľka9[[#This Row],[IČO]],#REF!,#REF!)</f>
        <v>#REF!</v>
      </c>
      <c r="N4527" t="e">
        <f>_xlfn.XLOOKUP(Tabuľka9[[#This Row],[IČO]],#REF!,#REF!)</f>
        <v>#REF!</v>
      </c>
    </row>
    <row r="4528" spans="1:14" hidden="1" x14ac:dyDescent="0.35">
      <c r="A4528" t="s">
        <v>125</v>
      </c>
      <c r="B4528" t="s">
        <v>126</v>
      </c>
      <c r="C4528" t="s">
        <v>13</v>
      </c>
      <c r="E4528" s="10">
        <f>IF(COUNTIF(cis_DPH!$B$2:$B$84,B4528)&gt;0,D4528*1.1,IF(COUNTIF(cis_DPH!$B$85:$B$171,B4528)&gt;0,D4528*1.2,"chyba"))</f>
        <v>0</v>
      </c>
      <c r="G4528" s="16" t="e">
        <f>_xlfn.XLOOKUP(Tabuľka9[[#This Row],[položka]],#REF!,#REF!)</f>
        <v>#REF!</v>
      </c>
      <c r="I4528" s="15">
        <f>Tabuľka9[[#This Row],[Aktuálna cena v RZ s DPH]]*Tabuľka9[[#This Row],[Priemerný odber za mesiac]]</f>
        <v>0</v>
      </c>
      <c r="K4528" s="17" t="e">
        <f>Tabuľka9[[#This Row],[Cena za MJ s DPH]]*Tabuľka9[[#This Row],[Predpokladaný odber počas 6 mesiacov]]</f>
        <v>#REF!</v>
      </c>
      <c r="L4528" s="1">
        <v>160580</v>
      </c>
      <c r="M4528" t="e">
        <f>_xlfn.XLOOKUP(Tabuľka9[[#This Row],[IČO]],#REF!,#REF!)</f>
        <v>#REF!</v>
      </c>
      <c r="N4528" t="e">
        <f>_xlfn.XLOOKUP(Tabuľka9[[#This Row],[IČO]],#REF!,#REF!)</f>
        <v>#REF!</v>
      </c>
    </row>
    <row r="4529" spans="1:14" hidden="1" x14ac:dyDescent="0.35">
      <c r="A4529" t="s">
        <v>125</v>
      </c>
      <c r="B4529" t="s">
        <v>127</v>
      </c>
      <c r="C4529" t="s">
        <v>13</v>
      </c>
      <c r="D4529" s="9">
        <v>4.05</v>
      </c>
      <c r="E4529" s="10">
        <f>IF(COUNTIF(cis_DPH!$B$2:$B$84,B4529)&gt;0,D4529*1.1,IF(COUNTIF(cis_DPH!$B$85:$B$171,B4529)&gt;0,D4529*1.2,"chyba"))</f>
        <v>4.8599999999999994</v>
      </c>
      <c r="G4529" s="16" t="e">
        <f>_xlfn.XLOOKUP(Tabuľka9[[#This Row],[položka]],#REF!,#REF!)</f>
        <v>#REF!</v>
      </c>
      <c r="I4529" s="15">
        <f>Tabuľka9[[#This Row],[Aktuálna cena v RZ s DPH]]*Tabuľka9[[#This Row],[Priemerný odber za mesiac]]</f>
        <v>0</v>
      </c>
      <c r="K4529" s="17" t="e">
        <f>Tabuľka9[[#This Row],[Cena za MJ s DPH]]*Tabuľka9[[#This Row],[Predpokladaný odber počas 6 mesiacov]]</f>
        <v>#REF!</v>
      </c>
      <c r="L4529" s="1">
        <v>160580</v>
      </c>
      <c r="M4529" t="e">
        <f>_xlfn.XLOOKUP(Tabuľka9[[#This Row],[IČO]],#REF!,#REF!)</f>
        <v>#REF!</v>
      </c>
      <c r="N4529" t="e">
        <f>_xlfn.XLOOKUP(Tabuľka9[[#This Row],[IČO]],#REF!,#REF!)</f>
        <v>#REF!</v>
      </c>
    </row>
    <row r="4530" spans="1:14" hidden="1" x14ac:dyDescent="0.35">
      <c r="A4530" t="s">
        <v>125</v>
      </c>
      <c r="B4530" t="s">
        <v>128</v>
      </c>
      <c r="C4530" t="s">
        <v>13</v>
      </c>
      <c r="D4530" s="9">
        <v>5.03</v>
      </c>
      <c r="E4530" s="10">
        <f>IF(COUNTIF(cis_DPH!$B$2:$B$84,B4530)&gt;0,D4530*1.1,IF(COUNTIF(cis_DPH!$B$85:$B$171,B4530)&gt;0,D4530*1.2,"chyba"))</f>
        <v>6.0360000000000005</v>
      </c>
      <c r="G4530" s="16" t="e">
        <f>_xlfn.XLOOKUP(Tabuľka9[[#This Row],[položka]],#REF!,#REF!)</f>
        <v>#REF!</v>
      </c>
      <c r="H4530">
        <v>3</v>
      </c>
      <c r="I4530" s="15">
        <f>Tabuľka9[[#This Row],[Aktuálna cena v RZ s DPH]]*Tabuľka9[[#This Row],[Priemerný odber za mesiac]]</f>
        <v>18.108000000000001</v>
      </c>
      <c r="K4530" s="17" t="e">
        <f>Tabuľka9[[#This Row],[Cena za MJ s DPH]]*Tabuľka9[[#This Row],[Predpokladaný odber počas 6 mesiacov]]</f>
        <v>#REF!</v>
      </c>
      <c r="L4530" s="1">
        <v>160580</v>
      </c>
      <c r="M4530" t="e">
        <f>_xlfn.XLOOKUP(Tabuľka9[[#This Row],[IČO]],#REF!,#REF!)</f>
        <v>#REF!</v>
      </c>
      <c r="N4530" t="e">
        <f>_xlfn.XLOOKUP(Tabuľka9[[#This Row],[IČO]],#REF!,#REF!)</f>
        <v>#REF!</v>
      </c>
    </row>
    <row r="4531" spans="1:14" hidden="1" x14ac:dyDescent="0.35">
      <c r="A4531" t="s">
        <v>125</v>
      </c>
      <c r="B4531" t="s">
        <v>129</v>
      </c>
      <c r="C4531" t="s">
        <v>13</v>
      </c>
      <c r="E4531" s="10">
        <f>IF(COUNTIF(cis_DPH!$B$2:$B$84,B4531)&gt;0,D4531*1.1,IF(COUNTIF(cis_DPH!$B$85:$B$171,B4531)&gt;0,D4531*1.2,"chyba"))</f>
        <v>0</v>
      </c>
      <c r="G4531" s="16" t="e">
        <f>_xlfn.XLOOKUP(Tabuľka9[[#This Row],[položka]],#REF!,#REF!)</f>
        <v>#REF!</v>
      </c>
      <c r="I4531" s="15">
        <f>Tabuľka9[[#This Row],[Aktuálna cena v RZ s DPH]]*Tabuľka9[[#This Row],[Priemerný odber za mesiac]]</f>
        <v>0</v>
      </c>
      <c r="K4531" s="17" t="e">
        <f>Tabuľka9[[#This Row],[Cena za MJ s DPH]]*Tabuľka9[[#This Row],[Predpokladaný odber počas 6 mesiacov]]</f>
        <v>#REF!</v>
      </c>
      <c r="L4531" s="1">
        <v>160580</v>
      </c>
      <c r="M4531" t="e">
        <f>_xlfn.XLOOKUP(Tabuľka9[[#This Row],[IČO]],#REF!,#REF!)</f>
        <v>#REF!</v>
      </c>
      <c r="N4531" t="e">
        <f>_xlfn.XLOOKUP(Tabuľka9[[#This Row],[IČO]],#REF!,#REF!)</f>
        <v>#REF!</v>
      </c>
    </row>
    <row r="4532" spans="1:14" hidden="1" x14ac:dyDescent="0.35">
      <c r="A4532" t="s">
        <v>125</v>
      </c>
      <c r="B4532" t="s">
        <v>130</v>
      </c>
      <c r="C4532" t="s">
        <v>13</v>
      </c>
      <c r="E4532" s="10">
        <f>IF(COUNTIF(cis_DPH!$B$2:$B$84,B4532)&gt;0,D4532*1.1,IF(COUNTIF(cis_DPH!$B$85:$B$171,B4532)&gt;0,D4532*1.2,"chyba"))</f>
        <v>0</v>
      </c>
      <c r="G4532" s="16" t="e">
        <f>_xlfn.XLOOKUP(Tabuľka9[[#This Row],[položka]],#REF!,#REF!)</f>
        <v>#REF!</v>
      </c>
      <c r="I4532" s="15">
        <f>Tabuľka9[[#This Row],[Aktuálna cena v RZ s DPH]]*Tabuľka9[[#This Row],[Priemerný odber za mesiac]]</f>
        <v>0</v>
      </c>
      <c r="K4532" s="17" t="e">
        <f>Tabuľka9[[#This Row],[Cena za MJ s DPH]]*Tabuľka9[[#This Row],[Predpokladaný odber počas 6 mesiacov]]</f>
        <v>#REF!</v>
      </c>
      <c r="L4532" s="1">
        <v>160580</v>
      </c>
      <c r="M4532" t="e">
        <f>_xlfn.XLOOKUP(Tabuľka9[[#This Row],[IČO]],#REF!,#REF!)</f>
        <v>#REF!</v>
      </c>
      <c r="N4532" t="e">
        <f>_xlfn.XLOOKUP(Tabuľka9[[#This Row],[IČO]],#REF!,#REF!)</f>
        <v>#REF!</v>
      </c>
    </row>
    <row r="4533" spans="1:14" hidden="1" x14ac:dyDescent="0.35">
      <c r="A4533" t="s">
        <v>125</v>
      </c>
      <c r="B4533" t="s">
        <v>131</v>
      </c>
      <c r="C4533" t="s">
        <v>13</v>
      </c>
      <c r="E4533" s="10">
        <f>IF(COUNTIF(cis_DPH!$B$2:$B$84,B4533)&gt;0,D4533*1.1,IF(COUNTIF(cis_DPH!$B$85:$B$171,B4533)&gt;0,D4533*1.2,"chyba"))</f>
        <v>0</v>
      </c>
      <c r="G4533" s="16" t="e">
        <f>_xlfn.XLOOKUP(Tabuľka9[[#This Row],[položka]],#REF!,#REF!)</f>
        <v>#REF!</v>
      </c>
      <c r="I4533" s="15">
        <f>Tabuľka9[[#This Row],[Aktuálna cena v RZ s DPH]]*Tabuľka9[[#This Row],[Priemerný odber za mesiac]]</f>
        <v>0</v>
      </c>
      <c r="K4533" s="17" t="e">
        <f>Tabuľka9[[#This Row],[Cena za MJ s DPH]]*Tabuľka9[[#This Row],[Predpokladaný odber počas 6 mesiacov]]</f>
        <v>#REF!</v>
      </c>
      <c r="L4533" s="1">
        <v>160580</v>
      </c>
      <c r="M4533" t="e">
        <f>_xlfn.XLOOKUP(Tabuľka9[[#This Row],[IČO]],#REF!,#REF!)</f>
        <v>#REF!</v>
      </c>
      <c r="N4533" t="e">
        <f>_xlfn.XLOOKUP(Tabuľka9[[#This Row],[IČO]],#REF!,#REF!)</f>
        <v>#REF!</v>
      </c>
    </row>
    <row r="4534" spans="1:14" hidden="1" x14ac:dyDescent="0.35">
      <c r="A4534" t="s">
        <v>125</v>
      </c>
      <c r="B4534" t="s">
        <v>132</v>
      </c>
      <c r="C4534" t="s">
        <v>13</v>
      </c>
      <c r="E4534" s="10">
        <f>IF(COUNTIF(cis_DPH!$B$2:$B$84,B4534)&gt;0,D4534*1.1,IF(COUNTIF(cis_DPH!$B$85:$B$171,B4534)&gt;0,D4534*1.2,"chyba"))</f>
        <v>0</v>
      </c>
      <c r="G4534" s="16" t="e">
        <f>_xlfn.XLOOKUP(Tabuľka9[[#This Row],[položka]],#REF!,#REF!)</f>
        <v>#REF!</v>
      </c>
      <c r="I4534" s="15">
        <f>Tabuľka9[[#This Row],[Aktuálna cena v RZ s DPH]]*Tabuľka9[[#This Row],[Priemerný odber za mesiac]]</f>
        <v>0</v>
      </c>
      <c r="K4534" s="17" t="e">
        <f>Tabuľka9[[#This Row],[Cena za MJ s DPH]]*Tabuľka9[[#This Row],[Predpokladaný odber počas 6 mesiacov]]</f>
        <v>#REF!</v>
      </c>
      <c r="L4534" s="1">
        <v>160580</v>
      </c>
      <c r="M4534" t="e">
        <f>_xlfn.XLOOKUP(Tabuľka9[[#This Row],[IČO]],#REF!,#REF!)</f>
        <v>#REF!</v>
      </c>
      <c r="N4534" t="e">
        <f>_xlfn.XLOOKUP(Tabuľka9[[#This Row],[IČO]],#REF!,#REF!)</f>
        <v>#REF!</v>
      </c>
    </row>
    <row r="4535" spans="1:14" hidden="1" x14ac:dyDescent="0.35">
      <c r="A4535" t="s">
        <v>125</v>
      </c>
      <c r="B4535" t="s">
        <v>133</v>
      </c>
      <c r="C4535" t="s">
        <v>13</v>
      </c>
      <c r="E4535" s="10">
        <f>IF(COUNTIF(cis_DPH!$B$2:$B$84,B4535)&gt;0,D4535*1.1,IF(COUNTIF(cis_DPH!$B$85:$B$171,B4535)&gt;0,D4535*1.2,"chyba"))</f>
        <v>0</v>
      </c>
      <c r="G4535" s="16" t="e">
        <f>_xlfn.XLOOKUP(Tabuľka9[[#This Row],[položka]],#REF!,#REF!)</f>
        <v>#REF!</v>
      </c>
      <c r="I4535" s="15">
        <f>Tabuľka9[[#This Row],[Aktuálna cena v RZ s DPH]]*Tabuľka9[[#This Row],[Priemerný odber za mesiac]]</f>
        <v>0</v>
      </c>
      <c r="K4535" s="17" t="e">
        <f>Tabuľka9[[#This Row],[Cena za MJ s DPH]]*Tabuľka9[[#This Row],[Predpokladaný odber počas 6 mesiacov]]</f>
        <v>#REF!</v>
      </c>
      <c r="L4535" s="1">
        <v>160580</v>
      </c>
      <c r="M4535" t="e">
        <f>_xlfn.XLOOKUP(Tabuľka9[[#This Row],[IČO]],#REF!,#REF!)</f>
        <v>#REF!</v>
      </c>
      <c r="N4535" t="e">
        <f>_xlfn.XLOOKUP(Tabuľka9[[#This Row],[IČO]],#REF!,#REF!)</f>
        <v>#REF!</v>
      </c>
    </row>
    <row r="4536" spans="1:14" hidden="1" x14ac:dyDescent="0.35">
      <c r="A4536" t="s">
        <v>125</v>
      </c>
      <c r="B4536" t="s">
        <v>134</v>
      </c>
      <c r="C4536" t="s">
        <v>13</v>
      </c>
      <c r="E4536" s="10">
        <f>IF(COUNTIF(cis_DPH!$B$2:$B$84,B4536)&gt;0,D4536*1.1,IF(COUNTIF(cis_DPH!$B$85:$B$171,B4536)&gt;0,D4536*1.2,"chyba"))</f>
        <v>0</v>
      </c>
      <c r="G4536" s="16" t="e">
        <f>_xlfn.XLOOKUP(Tabuľka9[[#This Row],[položka]],#REF!,#REF!)</f>
        <v>#REF!</v>
      </c>
      <c r="I4536" s="15">
        <f>Tabuľka9[[#This Row],[Aktuálna cena v RZ s DPH]]*Tabuľka9[[#This Row],[Priemerný odber za mesiac]]</f>
        <v>0</v>
      </c>
      <c r="K4536" s="17" t="e">
        <f>Tabuľka9[[#This Row],[Cena za MJ s DPH]]*Tabuľka9[[#This Row],[Predpokladaný odber počas 6 mesiacov]]</f>
        <v>#REF!</v>
      </c>
      <c r="L4536" s="1">
        <v>160580</v>
      </c>
      <c r="M4536" t="e">
        <f>_xlfn.XLOOKUP(Tabuľka9[[#This Row],[IČO]],#REF!,#REF!)</f>
        <v>#REF!</v>
      </c>
      <c r="N4536" t="e">
        <f>_xlfn.XLOOKUP(Tabuľka9[[#This Row],[IČO]],#REF!,#REF!)</f>
        <v>#REF!</v>
      </c>
    </row>
    <row r="4537" spans="1:14" hidden="1" x14ac:dyDescent="0.35">
      <c r="A4537" t="s">
        <v>125</v>
      </c>
      <c r="B4537" t="s">
        <v>135</v>
      </c>
      <c r="C4537" t="s">
        <v>13</v>
      </c>
      <c r="E4537" s="10">
        <f>IF(COUNTIF(cis_DPH!$B$2:$B$84,B4537)&gt;0,D4537*1.1,IF(COUNTIF(cis_DPH!$B$85:$B$171,B4537)&gt;0,D4537*1.2,"chyba"))</f>
        <v>0</v>
      </c>
      <c r="G4537" s="16" t="e">
        <f>_xlfn.XLOOKUP(Tabuľka9[[#This Row],[položka]],#REF!,#REF!)</f>
        <v>#REF!</v>
      </c>
      <c r="I4537" s="15">
        <f>Tabuľka9[[#This Row],[Aktuálna cena v RZ s DPH]]*Tabuľka9[[#This Row],[Priemerný odber za mesiac]]</f>
        <v>0</v>
      </c>
      <c r="K4537" s="17" t="e">
        <f>Tabuľka9[[#This Row],[Cena za MJ s DPH]]*Tabuľka9[[#This Row],[Predpokladaný odber počas 6 mesiacov]]</f>
        <v>#REF!</v>
      </c>
      <c r="L4537" s="1">
        <v>160580</v>
      </c>
      <c r="M4537" t="e">
        <f>_xlfn.XLOOKUP(Tabuľka9[[#This Row],[IČO]],#REF!,#REF!)</f>
        <v>#REF!</v>
      </c>
      <c r="N4537" t="e">
        <f>_xlfn.XLOOKUP(Tabuľka9[[#This Row],[IČO]],#REF!,#REF!)</f>
        <v>#REF!</v>
      </c>
    </row>
    <row r="4538" spans="1:14" hidden="1" x14ac:dyDescent="0.35">
      <c r="A4538" t="s">
        <v>125</v>
      </c>
      <c r="B4538" t="s">
        <v>136</v>
      </c>
      <c r="C4538" t="s">
        <v>13</v>
      </c>
      <c r="E4538" s="10">
        <f>IF(COUNTIF(cis_DPH!$B$2:$B$84,B4538)&gt;0,D4538*1.1,IF(COUNTIF(cis_DPH!$B$85:$B$171,B4538)&gt;0,D4538*1.2,"chyba"))</f>
        <v>0</v>
      </c>
      <c r="G4538" s="16" t="e">
        <f>_xlfn.XLOOKUP(Tabuľka9[[#This Row],[položka]],#REF!,#REF!)</f>
        <v>#REF!</v>
      </c>
      <c r="I4538" s="15">
        <f>Tabuľka9[[#This Row],[Aktuálna cena v RZ s DPH]]*Tabuľka9[[#This Row],[Priemerný odber za mesiac]]</f>
        <v>0</v>
      </c>
      <c r="K4538" s="17" t="e">
        <f>Tabuľka9[[#This Row],[Cena za MJ s DPH]]*Tabuľka9[[#This Row],[Predpokladaný odber počas 6 mesiacov]]</f>
        <v>#REF!</v>
      </c>
      <c r="L4538" s="1">
        <v>160580</v>
      </c>
      <c r="M4538" t="e">
        <f>_xlfn.XLOOKUP(Tabuľka9[[#This Row],[IČO]],#REF!,#REF!)</f>
        <v>#REF!</v>
      </c>
      <c r="N4538" t="e">
        <f>_xlfn.XLOOKUP(Tabuľka9[[#This Row],[IČO]],#REF!,#REF!)</f>
        <v>#REF!</v>
      </c>
    </row>
    <row r="4539" spans="1:14" hidden="1" x14ac:dyDescent="0.35">
      <c r="A4539" t="s">
        <v>125</v>
      </c>
      <c r="B4539" t="s">
        <v>137</v>
      </c>
      <c r="C4539" t="s">
        <v>13</v>
      </c>
      <c r="E4539" s="10">
        <f>IF(COUNTIF(cis_DPH!$B$2:$B$84,B4539)&gt;0,D4539*1.1,IF(COUNTIF(cis_DPH!$B$85:$B$171,B4539)&gt;0,D4539*1.2,"chyba"))</f>
        <v>0</v>
      </c>
      <c r="G4539" s="16" t="e">
        <f>_xlfn.XLOOKUP(Tabuľka9[[#This Row],[položka]],#REF!,#REF!)</f>
        <v>#REF!</v>
      </c>
      <c r="I4539" s="15">
        <f>Tabuľka9[[#This Row],[Aktuálna cena v RZ s DPH]]*Tabuľka9[[#This Row],[Priemerný odber za mesiac]]</f>
        <v>0</v>
      </c>
      <c r="K4539" s="17" t="e">
        <f>Tabuľka9[[#This Row],[Cena za MJ s DPH]]*Tabuľka9[[#This Row],[Predpokladaný odber počas 6 mesiacov]]</f>
        <v>#REF!</v>
      </c>
      <c r="L4539" s="1">
        <v>160580</v>
      </c>
      <c r="M4539" t="e">
        <f>_xlfn.XLOOKUP(Tabuľka9[[#This Row],[IČO]],#REF!,#REF!)</f>
        <v>#REF!</v>
      </c>
      <c r="N4539" t="e">
        <f>_xlfn.XLOOKUP(Tabuľka9[[#This Row],[IČO]],#REF!,#REF!)</f>
        <v>#REF!</v>
      </c>
    </row>
    <row r="4540" spans="1:14" hidden="1" x14ac:dyDescent="0.35">
      <c r="A4540" t="s">
        <v>125</v>
      </c>
      <c r="B4540" t="s">
        <v>138</v>
      </c>
      <c r="C4540" t="s">
        <v>13</v>
      </c>
      <c r="E4540" s="10">
        <f>IF(COUNTIF(cis_DPH!$B$2:$B$84,B4540)&gt;0,D4540*1.1,IF(COUNTIF(cis_DPH!$B$85:$B$171,B4540)&gt;0,D4540*1.2,"chyba"))</f>
        <v>0</v>
      </c>
      <c r="G4540" s="16" t="e">
        <f>_xlfn.XLOOKUP(Tabuľka9[[#This Row],[položka]],#REF!,#REF!)</f>
        <v>#REF!</v>
      </c>
      <c r="I4540" s="15">
        <f>Tabuľka9[[#This Row],[Aktuálna cena v RZ s DPH]]*Tabuľka9[[#This Row],[Priemerný odber za mesiac]]</f>
        <v>0</v>
      </c>
      <c r="K4540" s="17" t="e">
        <f>Tabuľka9[[#This Row],[Cena za MJ s DPH]]*Tabuľka9[[#This Row],[Predpokladaný odber počas 6 mesiacov]]</f>
        <v>#REF!</v>
      </c>
      <c r="L4540" s="1">
        <v>160580</v>
      </c>
      <c r="M4540" t="e">
        <f>_xlfn.XLOOKUP(Tabuľka9[[#This Row],[IČO]],#REF!,#REF!)</f>
        <v>#REF!</v>
      </c>
      <c r="N4540" t="e">
        <f>_xlfn.XLOOKUP(Tabuľka9[[#This Row],[IČO]],#REF!,#REF!)</f>
        <v>#REF!</v>
      </c>
    </row>
    <row r="4541" spans="1:14" hidden="1" x14ac:dyDescent="0.35">
      <c r="A4541" t="s">
        <v>125</v>
      </c>
      <c r="B4541" t="s">
        <v>139</v>
      </c>
      <c r="C4541" t="s">
        <v>13</v>
      </c>
      <c r="E4541" s="10">
        <f>IF(COUNTIF(cis_DPH!$B$2:$B$84,B4541)&gt;0,D4541*1.1,IF(COUNTIF(cis_DPH!$B$85:$B$171,B4541)&gt;0,D4541*1.2,"chyba"))</f>
        <v>0</v>
      </c>
      <c r="G4541" s="16" t="e">
        <f>_xlfn.XLOOKUP(Tabuľka9[[#This Row],[položka]],#REF!,#REF!)</f>
        <v>#REF!</v>
      </c>
      <c r="I4541" s="15">
        <f>Tabuľka9[[#This Row],[Aktuálna cena v RZ s DPH]]*Tabuľka9[[#This Row],[Priemerný odber za mesiac]]</f>
        <v>0</v>
      </c>
      <c r="K4541" s="17" t="e">
        <f>Tabuľka9[[#This Row],[Cena za MJ s DPH]]*Tabuľka9[[#This Row],[Predpokladaný odber počas 6 mesiacov]]</f>
        <v>#REF!</v>
      </c>
      <c r="L4541" s="1">
        <v>160580</v>
      </c>
      <c r="M4541" t="e">
        <f>_xlfn.XLOOKUP(Tabuľka9[[#This Row],[IČO]],#REF!,#REF!)</f>
        <v>#REF!</v>
      </c>
      <c r="N4541" t="e">
        <f>_xlfn.XLOOKUP(Tabuľka9[[#This Row],[IČO]],#REF!,#REF!)</f>
        <v>#REF!</v>
      </c>
    </row>
    <row r="4542" spans="1:14" hidden="1" x14ac:dyDescent="0.35">
      <c r="A4542" t="s">
        <v>125</v>
      </c>
      <c r="B4542" t="s">
        <v>140</v>
      </c>
      <c r="C4542" t="s">
        <v>13</v>
      </c>
      <c r="E4542" s="10">
        <f>IF(COUNTIF(cis_DPH!$B$2:$B$84,B4542)&gt;0,D4542*1.1,IF(COUNTIF(cis_DPH!$B$85:$B$171,B4542)&gt;0,D4542*1.2,"chyba"))</f>
        <v>0</v>
      </c>
      <c r="G4542" s="16" t="e">
        <f>_xlfn.XLOOKUP(Tabuľka9[[#This Row],[položka]],#REF!,#REF!)</f>
        <v>#REF!</v>
      </c>
      <c r="I4542" s="15">
        <f>Tabuľka9[[#This Row],[Aktuálna cena v RZ s DPH]]*Tabuľka9[[#This Row],[Priemerný odber za mesiac]]</f>
        <v>0</v>
      </c>
      <c r="K4542" s="17" t="e">
        <f>Tabuľka9[[#This Row],[Cena za MJ s DPH]]*Tabuľka9[[#This Row],[Predpokladaný odber počas 6 mesiacov]]</f>
        <v>#REF!</v>
      </c>
      <c r="L4542" s="1">
        <v>160580</v>
      </c>
      <c r="M4542" t="e">
        <f>_xlfn.XLOOKUP(Tabuľka9[[#This Row],[IČO]],#REF!,#REF!)</f>
        <v>#REF!</v>
      </c>
      <c r="N4542" t="e">
        <f>_xlfn.XLOOKUP(Tabuľka9[[#This Row],[IČO]],#REF!,#REF!)</f>
        <v>#REF!</v>
      </c>
    </row>
    <row r="4543" spans="1:14" hidden="1" x14ac:dyDescent="0.35">
      <c r="A4543" t="s">
        <v>125</v>
      </c>
      <c r="B4543" t="s">
        <v>141</v>
      </c>
      <c r="C4543" t="s">
        <v>13</v>
      </c>
      <c r="E4543" s="10">
        <f>IF(COUNTIF(cis_DPH!$B$2:$B$84,B4543)&gt;0,D4543*1.1,IF(COUNTIF(cis_DPH!$B$85:$B$171,B4543)&gt;0,D4543*1.2,"chyba"))</f>
        <v>0</v>
      </c>
      <c r="G4543" s="16" t="e">
        <f>_xlfn.XLOOKUP(Tabuľka9[[#This Row],[položka]],#REF!,#REF!)</f>
        <v>#REF!</v>
      </c>
      <c r="I4543" s="15">
        <f>Tabuľka9[[#This Row],[Aktuálna cena v RZ s DPH]]*Tabuľka9[[#This Row],[Priemerný odber za mesiac]]</f>
        <v>0</v>
      </c>
      <c r="K4543" s="17" t="e">
        <f>Tabuľka9[[#This Row],[Cena za MJ s DPH]]*Tabuľka9[[#This Row],[Predpokladaný odber počas 6 mesiacov]]</f>
        <v>#REF!</v>
      </c>
      <c r="L4543" s="1">
        <v>160580</v>
      </c>
      <c r="M4543" t="e">
        <f>_xlfn.XLOOKUP(Tabuľka9[[#This Row],[IČO]],#REF!,#REF!)</f>
        <v>#REF!</v>
      </c>
      <c r="N4543" t="e">
        <f>_xlfn.XLOOKUP(Tabuľka9[[#This Row],[IČO]],#REF!,#REF!)</f>
        <v>#REF!</v>
      </c>
    </row>
    <row r="4544" spans="1:14" hidden="1" x14ac:dyDescent="0.35">
      <c r="A4544" t="s">
        <v>125</v>
      </c>
      <c r="B4544" t="s">
        <v>142</v>
      </c>
      <c r="C4544" t="s">
        <v>13</v>
      </c>
      <c r="E4544" s="10">
        <f>IF(COUNTIF(cis_DPH!$B$2:$B$84,B4544)&gt;0,D4544*1.1,IF(COUNTIF(cis_DPH!$B$85:$B$171,B4544)&gt;0,D4544*1.2,"chyba"))</f>
        <v>0</v>
      </c>
      <c r="G4544" s="16" t="e">
        <f>_xlfn.XLOOKUP(Tabuľka9[[#This Row],[položka]],#REF!,#REF!)</f>
        <v>#REF!</v>
      </c>
      <c r="I4544" s="15">
        <f>Tabuľka9[[#This Row],[Aktuálna cena v RZ s DPH]]*Tabuľka9[[#This Row],[Priemerný odber za mesiac]]</f>
        <v>0</v>
      </c>
      <c r="K4544" s="17" t="e">
        <f>Tabuľka9[[#This Row],[Cena za MJ s DPH]]*Tabuľka9[[#This Row],[Predpokladaný odber počas 6 mesiacov]]</f>
        <v>#REF!</v>
      </c>
      <c r="L4544" s="1">
        <v>160580</v>
      </c>
      <c r="M4544" t="e">
        <f>_xlfn.XLOOKUP(Tabuľka9[[#This Row],[IČO]],#REF!,#REF!)</f>
        <v>#REF!</v>
      </c>
      <c r="N4544" t="e">
        <f>_xlfn.XLOOKUP(Tabuľka9[[#This Row],[IČO]],#REF!,#REF!)</f>
        <v>#REF!</v>
      </c>
    </row>
    <row r="4545" spans="1:14" hidden="1" x14ac:dyDescent="0.35">
      <c r="A4545" t="s">
        <v>125</v>
      </c>
      <c r="B4545" t="s">
        <v>143</v>
      </c>
      <c r="C4545" t="s">
        <v>13</v>
      </c>
      <c r="E4545" s="10">
        <f>IF(COUNTIF(cis_DPH!$B$2:$B$84,B4545)&gt;0,D4545*1.1,IF(COUNTIF(cis_DPH!$B$85:$B$171,B4545)&gt;0,D4545*1.2,"chyba"))</f>
        <v>0</v>
      </c>
      <c r="G4545" s="16" t="e">
        <f>_xlfn.XLOOKUP(Tabuľka9[[#This Row],[položka]],#REF!,#REF!)</f>
        <v>#REF!</v>
      </c>
      <c r="I4545" s="15">
        <f>Tabuľka9[[#This Row],[Aktuálna cena v RZ s DPH]]*Tabuľka9[[#This Row],[Priemerný odber za mesiac]]</f>
        <v>0</v>
      </c>
      <c r="K4545" s="17" t="e">
        <f>Tabuľka9[[#This Row],[Cena za MJ s DPH]]*Tabuľka9[[#This Row],[Predpokladaný odber počas 6 mesiacov]]</f>
        <v>#REF!</v>
      </c>
      <c r="L4545" s="1">
        <v>160580</v>
      </c>
      <c r="M4545" t="e">
        <f>_xlfn.XLOOKUP(Tabuľka9[[#This Row],[IČO]],#REF!,#REF!)</f>
        <v>#REF!</v>
      </c>
      <c r="N4545" t="e">
        <f>_xlfn.XLOOKUP(Tabuľka9[[#This Row],[IČO]],#REF!,#REF!)</f>
        <v>#REF!</v>
      </c>
    </row>
    <row r="4546" spans="1:14" hidden="1" x14ac:dyDescent="0.35">
      <c r="A4546" t="s">
        <v>125</v>
      </c>
      <c r="B4546" t="s">
        <v>144</v>
      </c>
      <c r="C4546" t="s">
        <v>13</v>
      </c>
      <c r="E4546" s="10">
        <f>IF(COUNTIF(cis_DPH!$B$2:$B$84,B4546)&gt;0,D4546*1.1,IF(COUNTIF(cis_DPH!$B$85:$B$171,B4546)&gt;0,D4546*1.2,"chyba"))</f>
        <v>0</v>
      </c>
      <c r="G4546" s="16" t="e">
        <f>_xlfn.XLOOKUP(Tabuľka9[[#This Row],[položka]],#REF!,#REF!)</f>
        <v>#REF!</v>
      </c>
      <c r="I4546" s="15">
        <f>Tabuľka9[[#This Row],[Aktuálna cena v RZ s DPH]]*Tabuľka9[[#This Row],[Priemerný odber za mesiac]]</f>
        <v>0</v>
      </c>
      <c r="K4546" s="17" t="e">
        <f>Tabuľka9[[#This Row],[Cena za MJ s DPH]]*Tabuľka9[[#This Row],[Predpokladaný odber počas 6 mesiacov]]</f>
        <v>#REF!</v>
      </c>
      <c r="L4546" s="1">
        <v>160580</v>
      </c>
      <c r="M4546" t="e">
        <f>_xlfn.XLOOKUP(Tabuľka9[[#This Row],[IČO]],#REF!,#REF!)</f>
        <v>#REF!</v>
      </c>
      <c r="N4546" t="e">
        <f>_xlfn.XLOOKUP(Tabuľka9[[#This Row],[IČO]],#REF!,#REF!)</f>
        <v>#REF!</v>
      </c>
    </row>
    <row r="4547" spans="1:14" hidden="1" x14ac:dyDescent="0.35">
      <c r="A4547" t="s">
        <v>125</v>
      </c>
      <c r="B4547" t="s">
        <v>145</v>
      </c>
      <c r="C4547" t="s">
        <v>13</v>
      </c>
      <c r="E4547" s="10">
        <f>IF(COUNTIF(cis_DPH!$B$2:$B$84,B4547)&gt;0,D4547*1.1,IF(COUNTIF(cis_DPH!$B$85:$B$171,B4547)&gt;0,D4547*1.2,"chyba"))</f>
        <v>0</v>
      </c>
      <c r="G4547" s="16" t="e">
        <f>_xlfn.XLOOKUP(Tabuľka9[[#This Row],[položka]],#REF!,#REF!)</f>
        <v>#REF!</v>
      </c>
      <c r="I4547" s="15">
        <f>Tabuľka9[[#This Row],[Aktuálna cena v RZ s DPH]]*Tabuľka9[[#This Row],[Priemerný odber za mesiac]]</f>
        <v>0</v>
      </c>
      <c r="K4547" s="17" t="e">
        <f>Tabuľka9[[#This Row],[Cena za MJ s DPH]]*Tabuľka9[[#This Row],[Predpokladaný odber počas 6 mesiacov]]</f>
        <v>#REF!</v>
      </c>
      <c r="L4547" s="1">
        <v>160580</v>
      </c>
      <c r="M4547" t="e">
        <f>_xlfn.XLOOKUP(Tabuľka9[[#This Row],[IČO]],#REF!,#REF!)</f>
        <v>#REF!</v>
      </c>
      <c r="N4547" t="e">
        <f>_xlfn.XLOOKUP(Tabuľka9[[#This Row],[IČO]],#REF!,#REF!)</f>
        <v>#REF!</v>
      </c>
    </row>
    <row r="4548" spans="1:14" hidden="1" x14ac:dyDescent="0.35">
      <c r="A4548" t="s">
        <v>125</v>
      </c>
      <c r="B4548" t="s">
        <v>146</v>
      </c>
      <c r="C4548" t="s">
        <v>13</v>
      </c>
      <c r="E4548" s="10">
        <f>IF(COUNTIF(cis_DPH!$B$2:$B$84,B4548)&gt;0,D4548*1.1,IF(COUNTIF(cis_DPH!$B$85:$B$171,B4548)&gt;0,D4548*1.2,"chyba"))</f>
        <v>0</v>
      </c>
      <c r="G4548" s="16" t="e">
        <f>_xlfn.XLOOKUP(Tabuľka9[[#This Row],[položka]],#REF!,#REF!)</f>
        <v>#REF!</v>
      </c>
      <c r="I4548" s="15">
        <f>Tabuľka9[[#This Row],[Aktuálna cena v RZ s DPH]]*Tabuľka9[[#This Row],[Priemerný odber za mesiac]]</f>
        <v>0</v>
      </c>
      <c r="K4548" s="17" t="e">
        <f>Tabuľka9[[#This Row],[Cena za MJ s DPH]]*Tabuľka9[[#This Row],[Predpokladaný odber počas 6 mesiacov]]</f>
        <v>#REF!</v>
      </c>
      <c r="L4548" s="1">
        <v>160580</v>
      </c>
      <c r="M4548" t="e">
        <f>_xlfn.XLOOKUP(Tabuľka9[[#This Row],[IČO]],#REF!,#REF!)</f>
        <v>#REF!</v>
      </c>
      <c r="N4548" t="e">
        <f>_xlfn.XLOOKUP(Tabuľka9[[#This Row],[IČO]],#REF!,#REF!)</f>
        <v>#REF!</v>
      </c>
    </row>
    <row r="4549" spans="1:14" hidden="1" x14ac:dyDescent="0.35">
      <c r="A4549" t="s">
        <v>125</v>
      </c>
      <c r="B4549" t="s">
        <v>147</v>
      </c>
      <c r="C4549" t="s">
        <v>13</v>
      </c>
      <c r="E4549" s="10">
        <f>IF(COUNTIF(cis_DPH!$B$2:$B$84,B4549)&gt;0,D4549*1.1,IF(COUNTIF(cis_DPH!$B$85:$B$171,B4549)&gt;0,D4549*1.2,"chyba"))</f>
        <v>0</v>
      </c>
      <c r="G4549" s="16" t="e">
        <f>_xlfn.XLOOKUP(Tabuľka9[[#This Row],[položka]],#REF!,#REF!)</f>
        <v>#REF!</v>
      </c>
      <c r="I4549" s="15">
        <f>Tabuľka9[[#This Row],[Aktuálna cena v RZ s DPH]]*Tabuľka9[[#This Row],[Priemerný odber za mesiac]]</f>
        <v>0</v>
      </c>
      <c r="K4549" s="17" t="e">
        <f>Tabuľka9[[#This Row],[Cena za MJ s DPH]]*Tabuľka9[[#This Row],[Predpokladaný odber počas 6 mesiacov]]</f>
        <v>#REF!</v>
      </c>
      <c r="L4549" s="1">
        <v>160580</v>
      </c>
      <c r="M4549" t="e">
        <f>_xlfn.XLOOKUP(Tabuľka9[[#This Row],[IČO]],#REF!,#REF!)</f>
        <v>#REF!</v>
      </c>
      <c r="N4549" t="e">
        <f>_xlfn.XLOOKUP(Tabuľka9[[#This Row],[IČO]],#REF!,#REF!)</f>
        <v>#REF!</v>
      </c>
    </row>
    <row r="4550" spans="1:14" hidden="1" x14ac:dyDescent="0.35">
      <c r="A4550" t="s">
        <v>125</v>
      </c>
      <c r="B4550" t="s">
        <v>148</v>
      </c>
      <c r="C4550" t="s">
        <v>13</v>
      </c>
      <c r="E4550" s="10">
        <f>IF(COUNTIF(cis_DPH!$B$2:$B$84,B4550)&gt;0,D4550*1.1,IF(COUNTIF(cis_DPH!$B$85:$B$171,B4550)&gt;0,D4550*1.2,"chyba"))</f>
        <v>0</v>
      </c>
      <c r="G4550" s="16" t="e">
        <f>_xlfn.XLOOKUP(Tabuľka9[[#This Row],[položka]],#REF!,#REF!)</f>
        <v>#REF!</v>
      </c>
      <c r="I4550" s="15">
        <f>Tabuľka9[[#This Row],[Aktuálna cena v RZ s DPH]]*Tabuľka9[[#This Row],[Priemerný odber za mesiac]]</f>
        <v>0</v>
      </c>
      <c r="K4550" s="17" t="e">
        <f>Tabuľka9[[#This Row],[Cena za MJ s DPH]]*Tabuľka9[[#This Row],[Predpokladaný odber počas 6 mesiacov]]</f>
        <v>#REF!</v>
      </c>
      <c r="L4550" s="1">
        <v>160580</v>
      </c>
      <c r="M4550" t="e">
        <f>_xlfn.XLOOKUP(Tabuľka9[[#This Row],[IČO]],#REF!,#REF!)</f>
        <v>#REF!</v>
      </c>
      <c r="N4550" t="e">
        <f>_xlfn.XLOOKUP(Tabuľka9[[#This Row],[IČO]],#REF!,#REF!)</f>
        <v>#REF!</v>
      </c>
    </row>
    <row r="4551" spans="1:14" hidden="1" x14ac:dyDescent="0.35">
      <c r="A4551" t="s">
        <v>125</v>
      </c>
      <c r="B4551" t="s">
        <v>149</v>
      </c>
      <c r="C4551" t="s">
        <v>13</v>
      </c>
      <c r="E4551" s="10">
        <f>IF(COUNTIF(cis_DPH!$B$2:$B$84,B4551)&gt;0,D4551*1.1,IF(COUNTIF(cis_DPH!$B$85:$B$171,B4551)&gt;0,D4551*1.2,"chyba"))</f>
        <v>0</v>
      </c>
      <c r="G4551" s="16" t="e">
        <f>_xlfn.XLOOKUP(Tabuľka9[[#This Row],[položka]],#REF!,#REF!)</f>
        <v>#REF!</v>
      </c>
      <c r="I4551" s="15">
        <f>Tabuľka9[[#This Row],[Aktuálna cena v RZ s DPH]]*Tabuľka9[[#This Row],[Priemerný odber za mesiac]]</f>
        <v>0</v>
      </c>
      <c r="K4551" s="17" t="e">
        <f>Tabuľka9[[#This Row],[Cena za MJ s DPH]]*Tabuľka9[[#This Row],[Predpokladaný odber počas 6 mesiacov]]</f>
        <v>#REF!</v>
      </c>
      <c r="L4551" s="1">
        <v>160580</v>
      </c>
      <c r="M4551" t="e">
        <f>_xlfn.XLOOKUP(Tabuľka9[[#This Row],[IČO]],#REF!,#REF!)</f>
        <v>#REF!</v>
      </c>
      <c r="N4551" t="e">
        <f>_xlfn.XLOOKUP(Tabuľka9[[#This Row],[IČO]],#REF!,#REF!)</f>
        <v>#REF!</v>
      </c>
    </row>
    <row r="4552" spans="1:14" hidden="1" x14ac:dyDescent="0.35">
      <c r="A4552" t="s">
        <v>125</v>
      </c>
      <c r="B4552" t="s">
        <v>150</v>
      </c>
      <c r="C4552" t="s">
        <v>13</v>
      </c>
      <c r="E4552" s="10">
        <f>IF(COUNTIF(cis_DPH!$B$2:$B$84,B4552)&gt;0,D4552*1.1,IF(COUNTIF(cis_DPH!$B$85:$B$171,B4552)&gt;0,D4552*1.2,"chyba"))</f>
        <v>0</v>
      </c>
      <c r="G4552" s="16" t="e">
        <f>_xlfn.XLOOKUP(Tabuľka9[[#This Row],[položka]],#REF!,#REF!)</f>
        <v>#REF!</v>
      </c>
      <c r="I4552" s="15">
        <f>Tabuľka9[[#This Row],[Aktuálna cena v RZ s DPH]]*Tabuľka9[[#This Row],[Priemerný odber za mesiac]]</f>
        <v>0</v>
      </c>
      <c r="K4552" s="17" t="e">
        <f>Tabuľka9[[#This Row],[Cena za MJ s DPH]]*Tabuľka9[[#This Row],[Predpokladaný odber počas 6 mesiacov]]</f>
        <v>#REF!</v>
      </c>
      <c r="L4552" s="1">
        <v>160580</v>
      </c>
      <c r="M4552" t="e">
        <f>_xlfn.XLOOKUP(Tabuľka9[[#This Row],[IČO]],#REF!,#REF!)</f>
        <v>#REF!</v>
      </c>
      <c r="N4552" t="e">
        <f>_xlfn.XLOOKUP(Tabuľka9[[#This Row],[IČO]],#REF!,#REF!)</f>
        <v>#REF!</v>
      </c>
    </row>
    <row r="4553" spans="1:14" hidden="1" x14ac:dyDescent="0.35">
      <c r="A4553" t="s">
        <v>125</v>
      </c>
      <c r="B4553" t="s">
        <v>151</v>
      </c>
      <c r="C4553" t="s">
        <v>13</v>
      </c>
      <c r="E4553" s="10">
        <f>IF(COUNTIF(cis_DPH!$B$2:$B$84,B4553)&gt;0,D4553*1.1,IF(COUNTIF(cis_DPH!$B$85:$B$171,B4553)&gt;0,D4553*1.2,"chyba"))</f>
        <v>0</v>
      </c>
      <c r="G4553" s="16" t="e">
        <f>_xlfn.XLOOKUP(Tabuľka9[[#This Row],[položka]],#REF!,#REF!)</f>
        <v>#REF!</v>
      </c>
      <c r="I4553" s="15">
        <f>Tabuľka9[[#This Row],[Aktuálna cena v RZ s DPH]]*Tabuľka9[[#This Row],[Priemerný odber za mesiac]]</f>
        <v>0</v>
      </c>
      <c r="K4553" s="17" t="e">
        <f>Tabuľka9[[#This Row],[Cena za MJ s DPH]]*Tabuľka9[[#This Row],[Predpokladaný odber počas 6 mesiacov]]</f>
        <v>#REF!</v>
      </c>
      <c r="L4553" s="1">
        <v>160580</v>
      </c>
      <c r="M4553" t="e">
        <f>_xlfn.XLOOKUP(Tabuľka9[[#This Row],[IČO]],#REF!,#REF!)</f>
        <v>#REF!</v>
      </c>
      <c r="N4553" t="e">
        <f>_xlfn.XLOOKUP(Tabuľka9[[#This Row],[IČO]],#REF!,#REF!)</f>
        <v>#REF!</v>
      </c>
    </row>
    <row r="4554" spans="1:14" hidden="1" x14ac:dyDescent="0.35">
      <c r="A4554" t="s">
        <v>125</v>
      </c>
      <c r="B4554" t="s">
        <v>152</v>
      </c>
      <c r="C4554" t="s">
        <v>13</v>
      </c>
      <c r="D4554" s="9">
        <v>7.2</v>
      </c>
      <c r="E4554" s="10">
        <f>IF(COUNTIF(cis_DPH!$B$2:$B$84,B4554)&gt;0,D4554*1.1,IF(COUNTIF(cis_DPH!$B$85:$B$171,B4554)&gt;0,D4554*1.2,"chyba"))</f>
        <v>8.64</v>
      </c>
      <c r="G4554" s="16" t="e">
        <f>_xlfn.XLOOKUP(Tabuľka9[[#This Row],[položka]],#REF!,#REF!)</f>
        <v>#REF!</v>
      </c>
      <c r="I4554" s="15">
        <f>Tabuľka9[[#This Row],[Aktuálna cena v RZ s DPH]]*Tabuľka9[[#This Row],[Priemerný odber za mesiac]]</f>
        <v>0</v>
      </c>
      <c r="K4554" s="17" t="e">
        <f>Tabuľka9[[#This Row],[Cena za MJ s DPH]]*Tabuľka9[[#This Row],[Predpokladaný odber počas 6 mesiacov]]</f>
        <v>#REF!</v>
      </c>
      <c r="L4554" s="1">
        <v>160580</v>
      </c>
      <c r="M4554" t="e">
        <f>_xlfn.XLOOKUP(Tabuľka9[[#This Row],[IČO]],#REF!,#REF!)</f>
        <v>#REF!</v>
      </c>
      <c r="N4554" t="e">
        <f>_xlfn.XLOOKUP(Tabuľka9[[#This Row],[IČO]],#REF!,#REF!)</f>
        <v>#REF!</v>
      </c>
    </row>
    <row r="4555" spans="1:14" hidden="1" x14ac:dyDescent="0.35">
      <c r="A4555" t="s">
        <v>125</v>
      </c>
      <c r="B4555" t="s">
        <v>153</v>
      </c>
      <c r="C4555" t="s">
        <v>13</v>
      </c>
      <c r="E4555" s="10">
        <f>IF(COUNTIF(cis_DPH!$B$2:$B$84,B4555)&gt;0,D4555*1.1,IF(COUNTIF(cis_DPH!$B$85:$B$171,B4555)&gt;0,D4555*1.2,"chyba"))</f>
        <v>0</v>
      </c>
      <c r="G4555" s="16" t="e">
        <f>_xlfn.XLOOKUP(Tabuľka9[[#This Row],[položka]],#REF!,#REF!)</f>
        <v>#REF!</v>
      </c>
      <c r="I4555" s="15">
        <f>Tabuľka9[[#This Row],[Aktuálna cena v RZ s DPH]]*Tabuľka9[[#This Row],[Priemerný odber za mesiac]]</f>
        <v>0</v>
      </c>
      <c r="K4555" s="17" t="e">
        <f>Tabuľka9[[#This Row],[Cena za MJ s DPH]]*Tabuľka9[[#This Row],[Predpokladaný odber počas 6 mesiacov]]</f>
        <v>#REF!</v>
      </c>
      <c r="L4555" s="1">
        <v>160580</v>
      </c>
      <c r="M4555" t="e">
        <f>_xlfn.XLOOKUP(Tabuľka9[[#This Row],[IČO]],#REF!,#REF!)</f>
        <v>#REF!</v>
      </c>
      <c r="N4555" t="e">
        <f>_xlfn.XLOOKUP(Tabuľka9[[#This Row],[IČO]],#REF!,#REF!)</f>
        <v>#REF!</v>
      </c>
    </row>
    <row r="4556" spans="1:14" hidden="1" x14ac:dyDescent="0.35">
      <c r="A4556" t="s">
        <v>125</v>
      </c>
      <c r="B4556" t="s">
        <v>154</v>
      </c>
      <c r="C4556" t="s">
        <v>13</v>
      </c>
      <c r="E4556" s="10">
        <f>IF(COUNTIF(cis_DPH!$B$2:$B$84,B4556)&gt;0,D4556*1.1,IF(COUNTIF(cis_DPH!$B$85:$B$171,B4556)&gt;0,D4556*1.2,"chyba"))</f>
        <v>0</v>
      </c>
      <c r="G4556" s="16" t="e">
        <f>_xlfn.XLOOKUP(Tabuľka9[[#This Row],[položka]],#REF!,#REF!)</f>
        <v>#REF!</v>
      </c>
      <c r="I4556" s="15">
        <f>Tabuľka9[[#This Row],[Aktuálna cena v RZ s DPH]]*Tabuľka9[[#This Row],[Priemerný odber za mesiac]]</f>
        <v>0</v>
      </c>
      <c r="K4556" s="17" t="e">
        <f>Tabuľka9[[#This Row],[Cena za MJ s DPH]]*Tabuľka9[[#This Row],[Predpokladaný odber počas 6 mesiacov]]</f>
        <v>#REF!</v>
      </c>
      <c r="L4556" s="1">
        <v>160580</v>
      </c>
      <c r="M4556" t="e">
        <f>_xlfn.XLOOKUP(Tabuľka9[[#This Row],[IČO]],#REF!,#REF!)</f>
        <v>#REF!</v>
      </c>
      <c r="N4556" t="e">
        <f>_xlfn.XLOOKUP(Tabuľka9[[#This Row],[IČO]],#REF!,#REF!)</f>
        <v>#REF!</v>
      </c>
    </row>
    <row r="4557" spans="1:14" hidden="1" x14ac:dyDescent="0.35">
      <c r="A4557" t="s">
        <v>125</v>
      </c>
      <c r="B4557" t="s">
        <v>155</v>
      </c>
      <c r="C4557" t="s">
        <v>13</v>
      </c>
      <c r="E4557" s="10">
        <f>IF(COUNTIF(cis_DPH!$B$2:$B$84,B4557)&gt;0,D4557*1.1,IF(COUNTIF(cis_DPH!$B$85:$B$171,B4557)&gt;0,D4557*1.2,"chyba"))</f>
        <v>0</v>
      </c>
      <c r="G4557" s="16" t="e">
        <f>_xlfn.XLOOKUP(Tabuľka9[[#This Row],[položka]],#REF!,#REF!)</f>
        <v>#REF!</v>
      </c>
      <c r="I4557" s="15">
        <f>Tabuľka9[[#This Row],[Aktuálna cena v RZ s DPH]]*Tabuľka9[[#This Row],[Priemerný odber za mesiac]]</f>
        <v>0</v>
      </c>
      <c r="K4557" s="17" t="e">
        <f>Tabuľka9[[#This Row],[Cena za MJ s DPH]]*Tabuľka9[[#This Row],[Predpokladaný odber počas 6 mesiacov]]</f>
        <v>#REF!</v>
      </c>
      <c r="L4557" s="1">
        <v>160580</v>
      </c>
      <c r="M4557" t="e">
        <f>_xlfn.XLOOKUP(Tabuľka9[[#This Row],[IČO]],#REF!,#REF!)</f>
        <v>#REF!</v>
      </c>
      <c r="N4557" t="e">
        <f>_xlfn.XLOOKUP(Tabuľka9[[#This Row],[IČO]],#REF!,#REF!)</f>
        <v>#REF!</v>
      </c>
    </row>
    <row r="4558" spans="1:14" hidden="1" x14ac:dyDescent="0.35">
      <c r="A4558" t="s">
        <v>125</v>
      </c>
      <c r="B4558" t="s">
        <v>156</v>
      </c>
      <c r="C4558" t="s">
        <v>13</v>
      </c>
      <c r="E4558" s="10">
        <f>IF(COUNTIF(cis_DPH!$B$2:$B$84,B4558)&gt;0,D4558*1.1,IF(COUNTIF(cis_DPH!$B$85:$B$171,B4558)&gt;0,D4558*1.2,"chyba"))</f>
        <v>0</v>
      </c>
      <c r="G4558" s="16" t="e">
        <f>_xlfn.XLOOKUP(Tabuľka9[[#This Row],[položka]],#REF!,#REF!)</f>
        <v>#REF!</v>
      </c>
      <c r="I4558" s="15">
        <f>Tabuľka9[[#This Row],[Aktuálna cena v RZ s DPH]]*Tabuľka9[[#This Row],[Priemerný odber za mesiac]]</f>
        <v>0</v>
      </c>
      <c r="K4558" s="17" t="e">
        <f>Tabuľka9[[#This Row],[Cena za MJ s DPH]]*Tabuľka9[[#This Row],[Predpokladaný odber počas 6 mesiacov]]</f>
        <v>#REF!</v>
      </c>
      <c r="L4558" s="1">
        <v>160580</v>
      </c>
      <c r="M4558" t="e">
        <f>_xlfn.XLOOKUP(Tabuľka9[[#This Row],[IČO]],#REF!,#REF!)</f>
        <v>#REF!</v>
      </c>
      <c r="N4558" t="e">
        <f>_xlfn.XLOOKUP(Tabuľka9[[#This Row],[IČO]],#REF!,#REF!)</f>
        <v>#REF!</v>
      </c>
    </row>
    <row r="4559" spans="1:14" hidden="1" x14ac:dyDescent="0.35">
      <c r="A4559" t="s">
        <v>125</v>
      </c>
      <c r="B4559" t="s">
        <v>157</v>
      </c>
      <c r="C4559" t="s">
        <v>13</v>
      </c>
      <c r="E4559" s="10">
        <f>IF(COUNTIF(cis_DPH!$B$2:$B$84,B4559)&gt;0,D4559*1.1,IF(COUNTIF(cis_DPH!$B$85:$B$171,B4559)&gt;0,D4559*1.2,"chyba"))</f>
        <v>0</v>
      </c>
      <c r="G4559" s="16" t="e">
        <f>_xlfn.XLOOKUP(Tabuľka9[[#This Row],[položka]],#REF!,#REF!)</f>
        <v>#REF!</v>
      </c>
      <c r="I4559" s="15">
        <f>Tabuľka9[[#This Row],[Aktuálna cena v RZ s DPH]]*Tabuľka9[[#This Row],[Priemerný odber za mesiac]]</f>
        <v>0</v>
      </c>
      <c r="K4559" s="17" t="e">
        <f>Tabuľka9[[#This Row],[Cena za MJ s DPH]]*Tabuľka9[[#This Row],[Predpokladaný odber počas 6 mesiacov]]</f>
        <v>#REF!</v>
      </c>
      <c r="L4559" s="1">
        <v>160580</v>
      </c>
      <c r="M4559" t="e">
        <f>_xlfn.XLOOKUP(Tabuľka9[[#This Row],[IČO]],#REF!,#REF!)</f>
        <v>#REF!</v>
      </c>
      <c r="N4559" t="e">
        <f>_xlfn.XLOOKUP(Tabuľka9[[#This Row],[IČO]],#REF!,#REF!)</f>
        <v>#REF!</v>
      </c>
    </row>
    <row r="4560" spans="1:14" hidden="1" x14ac:dyDescent="0.35">
      <c r="A4560" t="s">
        <v>125</v>
      </c>
      <c r="B4560" t="s">
        <v>158</v>
      </c>
      <c r="C4560" t="s">
        <v>13</v>
      </c>
      <c r="E4560" s="10">
        <f>IF(COUNTIF(cis_DPH!$B$2:$B$84,B4560)&gt;0,D4560*1.1,IF(COUNTIF(cis_DPH!$B$85:$B$171,B4560)&gt;0,D4560*1.2,"chyba"))</f>
        <v>0</v>
      </c>
      <c r="G4560" s="16" t="e">
        <f>_xlfn.XLOOKUP(Tabuľka9[[#This Row],[položka]],#REF!,#REF!)</f>
        <v>#REF!</v>
      </c>
      <c r="I4560" s="15">
        <f>Tabuľka9[[#This Row],[Aktuálna cena v RZ s DPH]]*Tabuľka9[[#This Row],[Priemerný odber za mesiac]]</f>
        <v>0</v>
      </c>
      <c r="K4560" s="17" t="e">
        <f>Tabuľka9[[#This Row],[Cena za MJ s DPH]]*Tabuľka9[[#This Row],[Predpokladaný odber počas 6 mesiacov]]</f>
        <v>#REF!</v>
      </c>
      <c r="L4560" s="1">
        <v>160580</v>
      </c>
      <c r="M4560" t="e">
        <f>_xlfn.XLOOKUP(Tabuľka9[[#This Row],[IČO]],#REF!,#REF!)</f>
        <v>#REF!</v>
      </c>
      <c r="N4560" t="e">
        <f>_xlfn.XLOOKUP(Tabuľka9[[#This Row],[IČO]],#REF!,#REF!)</f>
        <v>#REF!</v>
      </c>
    </row>
    <row r="4561" spans="1:14" hidden="1" x14ac:dyDescent="0.35">
      <c r="A4561" t="s">
        <v>125</v>
      </c>
      <c r="B4561" t="s">
        <v>159</v>
      </c>
      <c r="C4561" t="s">
        <v>13</v>
      </c>
      <c r="E4561" s="10">
        <f>IF(COUNTIF(cis_DPH!$B$2:$B$84,B4561)&gt;0,D4561*1.1,IF(COUNTIF(cis_DPH!$B$85:$B$171,B4561)&gt;0,D4561*1.2,"chyba"))</f>
        <v>0</v>
      </c>
      <c r="G4561" s="16" t="e">
        <f>_xlfn.XLOOKUP(Tabuľka9[[#This Row],[položka]],#REF!,#REF!)</f>
        <v>#REF!</v>
      </c>
      <c r="I4561" s="15">
        <f>Tabuľka9[[#This Row],[Aktuálna cena v RZ s DPH]]*Tabuľka9[[#This Row],[Priemerný odber za mesiac]]</f>
        <v>0</v>
      </c>
      <c r="K4561" s="17" t="e">
        <f>Tabuľka9[[#This Row],[Cena za MJ s DPH]]*Tabuľka9[[#This Row],[Predpokladaný odber počas 6 mesiacov]]</f>
        <v>#REF!</v>
      </c>
      <c r="L4561" s="1">
        <v>160580</v>
      </c>
      <c r="M4561" t="e">
        <f>_xlfn.XLOOKUP(Tabuľka9[[#This Row],[IČO]],#REF!,#REF!)</f>
        <v>#REF!</v>
      </c>
      <c r="N4561" t="e">
        <f>_xlfn.XLOOKUP(Tabuľka9[[#This Row],[IČO]],#REF!,#REF!)</f>
        <v>#REF!</v>
      </c>
    </row>
    <row r="4562" spans="1:14" hidden="1" x14ac:dyDescent="0.35">
      <c r="A4562" t="s">
        <v>125</v>
      </c>
      <c r="B4562" t="s">
        <v>160</v>
      </c>
      <c r="C4562" t="s">
        <v>13</v>
      </c>
      <c r="E4562" s="10">
        <f>IF(COUNTIF(cis_DPH!$B$2:$B$84,B4562)&gt;0,D4562*1.1,IF(COUNTIF(cis_DPH!$B$85:$B$171,B4562)&gt;0,D4562*1.2,"chyba"))</f>
        <v>0</v>
      </c>
      <c r="G4562" s="16" t="e">
        <f>_xlfn.XLOOKUP(Tabuľka9[[#This Row],[položka]],#REF!,#REF!)</f>
        <v>#REF!</v>
      </c>
      <c r="I4562" s="15">
        <f>Tabuľka9[[#This Row],[Aktuálna cena v RZ s DPH]]*Tabuľka9[[#This Row],[Priemerný odber za mesiac]]</f>
        <v>0</v>
      </c>
      <c r="K4562" s="17" t="e">
        <f>Tabuľka9[[#This Row],[Cena za MJ s DPH]]*Tabuľka9[[#This Row],[Predpokladaný odber počas 6 mesiacov]]</f>
        <v>#REF!</v>
      </c>
      <c r="L4562" s="1">
        <v>160580</v>
      </c>
      <c r="M4562" t="e">
        <f>_xlfn.XLOOKUP(Tabuľka9[[#This Row],[IČO]],#REF!,#REF!)</f>
        <v>#REF!</v>
      </c>
      <c r="N4562" t="e">
        <f>_xlfn.XLOOKUP(Tabuľka9[[#This Row],[IČO]],#REF!,#REF!)</f>
        <v>#REF!</v>
      </c>
    </row>
    <row r="4563" spans="1:14" hidden="1" x14ac:dyDescent="0.35">
      <c r="A4563" t="s">
        <v>125</v>
      </c>
      <c r="B4563" t="s">
        <v>161</v>
      </c>
      <c r="C4563" t="s">
        <v>13</v>
      </c>
      <c r="E4563" s="10">
        <f>IF(COUNTIF(cis_DPH!$B$2:$B$84,B4563)&gt;0,D4563*1.1,IF(COUNTIF(cis_DPH!$B$85:$B$171,B4563)&gt;0,D4563*1.2,"chyba"))</f>
        <v>0</v>
      </c>
      <c r="G4563" s="16" t="e">
        <f>_xlfn.XLOOKUP(Tabuľka9[[#This Row],[položka]],#REF!,#REF!)</f>
        <v>#REF!</v>
      </c>
      <c r="I4563" s="15">
        <f>Tabuľka9[[#This Row],[Aktuálna cena v RZ s DPH]]*Tabuľka9[[#This Row],[Priemerný odber za mesiac]]</f>
        <v>0</v>
      </c>
      <c r="K4563" s="17" t="e">
        <f>Tabuľka9[[#This Row],[Cena za MJ s DPH]]*Tabuľka9[[#This Row],[Predpokladaný odber počas 6 mesiacov]]</f>
        <v>#REF!</v>
      </c>
      <c r="L4563" s="1">
        <v>160580</v>
      </c>
      <c r="M4563" t="e">
        <f>_xlfn.XLOOKUP(Tabuľka9[[#This Row],[IČO]],#REF!,#REF!)</f>
        <v>#REF!</v>
      </c>
      <c r="N4563" t="e">
        <f>_xlfn.XLOOKUP(Tabuľka9[[#This Row],[IČO]],#REF!,#REF!)</f>
        <v>#REF!</v>
      </c>
    </row>
    <row r="4564" spans="1:14" hidden="1" x14ac:dyDescent="0.35">
      <c r="A4564" t="s">
        <v>125</v>
      </c>
      <c r="B4564" t="s">
        <v>162</v>
      </c>
      <c r="C4564" t="s">
        <v>13</v>
      </c>
      <c r="E4564" s="10">
        <f>IF(COUNTIF(cis_DPH!$B$2:$B$84,B4564)&gt;0,D4564*1.1,IF(COUNTIF(cis_DPH!$B$85:$B$171,B4564)&gt;0,D4564*1.2,"chyba"))</f>
        <v>0</v>
      </c>
      <c r="G4564" s="16" t="e">
        <f>_xlfn.XLOOKUP(Tabuľka9[[#This Row],[položka]],#REF!,#REF!)</f>
        <v>#REF!</v>
      </c>
      <c r="I4564" s="15">
        <f>Tabuľka9[[#This Row],[Aktuálna cena v RZ s DPH]]*Tabuľka9[[#This Row],[Priemerný odber za mesiac]]</f>
        <v>0</v>
      </c>
      <c r="K4564" s="17" t="e">
        <f>Tabuľka9[[#This Row],[Cena za MJ s DPH]]*Tabuľka9[[#This Row],[Predpokladaný odber počas 6 mesiacov]]</f>
        <v>#REF!</v>
      </c>
      <c r="L4564" s="1">
        <v>160580</v>
      </c>
      <c r="M4564" t="e">
        <f>_xlfn.XLOOKUP(Tabuľka9[[#This Row],[IČO]],#REF!,#REF!)</f>
        <v>#REF!</v>
      </c>
      <c r="N4564" t="e">
        <f>_xlfn.XLOOKUP(Tabuľka9[[#This Row],[IČO]],#REF!,#REF!)</f>
        <v>#REF!</v>
      </c>
    </row>
    <row r="4565" spans="1:14" hidden="1" x14ac:dyDescent="0.35">
      <c r="A4565" t="s">
        <v>125</v>
      </c>
      <c r="B4565" t="s">
        <v>163</v>
      </c>
      <c r="C4565" t="s">
        <v>13</v>
      </c>
      <c r="E4565" s="10">
        <f>IF(COUNTIF(cis_DPH!$B$2:$B$84,B4565)&gt;0,D4565*1.1,IF(COUNTIF(cis_DPH!$B$85:$B$171,B4565)&gt;0,D4565*1.2,"chyba"))</f>
        <v>0</v>
      </c>
      <c r="G4565" s="16" t="e">
        <f>_xlfn.XLOOKUP(Tabuľka9[[#This Row],[položka]],#REF!,#REF!)</f>
        <v>#REF!</v>
      </c>
      <c r="I4565" s="15">
        <f>Tabuľka9[[#This Row],[Aktuálna cena v RZ s DPH]]*Tabuľka9[[#This Row],[Priemerný odber za mesiac]]</f>
        <v>0</v>
      </c>
      <c r="K4565" s="17" t="e">
        <f>Tabuľka9[[#This Row],[Cena za MJ s DPH]]*Tabuľka9[[#This Row],[Predpokladaný odber počas 6 mesiacov]]</f>
        <v>#REF!</v>
      </c>
      <c r="L4565" s="1">
        <v>160580</v>
      </c>
      <c r="M4565" t="e">
        <f>_xlfn.XLOOKUP(Tabuľka9[[#This Row],[IČO]],#REF!,#REF!)</f>
        <v>#REF!</v>
      </c>
      <c r="N4565" t="e">
        <f>_xlfn.XLOOKUP(Tabuľka9[[#This Row],[IČO]],#REF!,#REF!)</f>
        <v>#REF!</v>
      </c>
    </row>
    <row r="4566" spans="1:14" hidden="1" x14ac:dyDescent="0.35">
      <c r="A4566" t="s">
        <v>125</v>
      </c>
      <c r="B4566" t="s">
        <v>164</v>
      </c>
      <c r="C4566" t="s">
        <v>13</v>
      </c>
      <c r="E4566" s="10">
        <f>IF(COUNTIF(cis_DPH!$B$2:$B$84,B4566)&gt;0,D4566*1.1,IF(COUNTIF(cis_DPH!$B$85:$B$171,B4566)&gt;0,D4566*1.2,"chyba"))</f>
        <v>0</v>
      </c>
      <c r="G4566" s="16" t="e">
        <f>_xlfn.XLOOKUP(Tabuľka9[[#This Row],[položka]],#REF!,#REF!)</f>
        <v>#REF!</v>
      </c>
      <c r="I4566" s="15">
        <f>Tabuľka9[[#This Row],[Aktuálna cena v RZ s DPH]]*Tabuľka9[[#This Row],[Priemerný odber za mesiac]]</f>
        <v>0</v>
      </c>
      <c r="K4566" s="17" t="e">
        <f>Tabuľka9[[#This Row],[Cena za MJ s DPH]]*Tabuľka9[[#This Row],[Predpokladaný odber počas 6 mesiacov]]</f>
        <v>#REF!</v>
      </c>
      <c r="L4566" s="1">
        <v>160580</v>
      </c>
      <c r="M4566" t="e">
        <f>_xlfn.XLOOKUP(Tabuľka9[[#This Row],[IČO]],#REF!,#REF!)</f>
        <v>#REF!</v>
      </c>
      <c r="N4566" t="e">
        <f>_xlfn.XLOOKUP(Tabuľka9[[#This Row],[IČO]],#REF!,#REF!)</f>
        <v>#REF!</v>
      </c>
    </row>
    <row r="4567" spans="1:14" hidden="1" x14ac:dyDescent="0.35">
      <c r="A4567" t="s">
        <v>125</v>
      </c>
      <c r="B4567" t="s">
        <v>165</v>
      </c>
      <c r="C4567" t="s">
        <v>13</v>
      </c>
      <c r="E4567" s="10">
        <f>IF(COUNTIF(cis_DPH!$B$2:$B$84,B4567)&gt;0,D4567*1.1,IF(COUNTIF(cis_DPH!$B$85:$B$171,B4567)&gt;0,D4567*1.2,"chyba"))</f>
        <v>0</v>
      </c>
      <c r="G4567" s="16" t="e">
        <f>_xlfn.XLOOKUP(Tabuľka9[[#This Row],[položka]],#REF!,#REF!)</f>
        <v>#REF!</v>
      </c>
      <c r="I4567" s="15">
        <f>Tabuľka9[[#This Row],[Aktuálna cena v RZ s DPH]]*Tabuľka9[[#This Row],[Priemerný odber za mesiac]]</f>
        <v>0</v>
      </c>
      <c r="K4567" s="17" t="e">
        <f>Tabuľka9[[#This Row],[Cena za MJ s DPH]]*Tabuľka9[[#This Row],[Predpokladaný odber počas 6 mesiacov]]</f>
        <v>#REF!</v>
      </c>
      <c r="L4567" s="1">
        <v>160580</v>
      </c>
      <c r="M4567" t="e">
        <f>_xlfn.XLOOKUP(Tabuľka9[[#This Row],[IČO]],#REF!,#REF!)</f>
        <v>#REF!</v>
      </c>
      <c r="N4567" t="e">
        <f>_xlfn.XLOOKUP(Tabuľka9[[#This Row],[IČO]],#REF!,#REF!)</f>
        <v>#REF!</v>
      </c>
    </row>
    <row r="4568" spans="1:14" hidden="1" x14ac:dyDescent="0.35">
      <c r="A4568" t="s">
        <v>125</v>
      </c>
      <c r="B4568" t="s">
        <v>166</v>
      </c>
      <c r="C4568" t="s">
        <v>13</v>
      </c>
      <c r="E4568" s="10">
        <f>IF(COUNTIF(cis_DPH!$B$2:$B$84,B4568)&gt;0,D4568*1.1,IF(COUNTIF(cis_DPH!$B$85:$B$171,B4568)&gt;0,D4568*1.2,"chyba"))</f>
        <v>0</v>
      </c>
      <c r="G4568" s="16" t="e">
        <f>_xlfn.XLOOKUP(Tabuľka9[[#This Row],[položka]],#REF!,#REF!)</f>
        <v>#REF!</v>
      </c>
      <c r="I4568" s="15">
        <f>Tabuľka9[[#This Row],[Aktuálna cena v RZ s DPH]]*Tabuľka9[[#This Row],[Priemerný odber za mesiac]]</f>
        <v>0</v>
      </c>
      <c r="K4568" s="17" t="e">
        <f>Tabuľka9[[#This Row],[Cena za MJ s DPH]]*Tabuľka9[[#This Row],[Predpokladaný odber počas 6 mesiacov]]</f>
        <v>#REF!</v>
      </c>
      <c r="L4568" s="1">
        <v>160580</v>
      </c>
      <c r="M4568" t="e">
        <f>_xlfn.XLOOKUP(Tabuľka9[[#This Row],[IČO]],#REF!,#REF!)</f>
        <v>#REF!</v>
      </c>
      <c r="N4568" t="e">
        <f>_xlfn.XLOOKUP(Tabuľka9[[#This Row],[IČO]],#REF!,#REF!)</f>
        <v>#REF!</v>
      </c>
    </row>
    <row r="4569" spans="1:14" hidden="1" x14ac:dyDescent="0.35">
      <c r="A4569" t="s">
        <v>125</v>
      </c>
      <c r="B4569" t="s">
        <v>167</v>
      </c>
      <c r="C4569" t="s">
        <v>13</v>
      </c>
      <c r="E4569" s="10">
        <f>IF(COUNTIF(cis_DPH!$B$2:$B$84,B4569)&gt;0,D4569*1.1,IF(COUNTIF(cis_DPH!$B$85:$B$171,B4569)&gt;0,D4569*1.2,"chyba"))</f>
        <v>0</v>
      </c>
      <c r="G4569" s="16" t="e">
        <f>_xlfn.XLOOKUP(Tabuľka9[[#This Row],[položka]],#REF!,#REF!)</f>
        <v>#REF!</v>
      </c>
      <c r="I4569" s="15">
        <f>Tabuľka9[[#This Row],[Aktuálna cena v RZ s DPH]]*Tabuľka9[[#This Row],[Priemerný odber za mesiac]]</f>
        <v>0</v>
      </c>
      <c r="K4569" s="17" t="e">
        <f>Tabuľka9[[#This Row],[Cena za MJ s DPH]]*Tabuľka9[[#This Row],[Predpokladaný odber počas 6 mesiacov]]</f>
        <v>#REF!</v>
      </c>
      <c r="L4569" s="1">
        <v>160580</v>
      </c>
      <c r="M4569" t="e">
        <f>_xlfn.XLOOKUP(Tabuľka9[[#This Row],[IČO]],#REF!,#REF!)</f>
        <v>#REF!</v>
      </c>
      <c r="N4569" t="e">
        <f>_xlfn.XLOOKUP(Tabuľka9[[#This Row],[IČO]],#REF!,#REF!)</f>
        <v>#REF!</v>
      </c>
    </row>
    <row r="4570" spans="1:14" hidden="1" x14ac:dyDescent="0.35">
      <c r="A4570" t="s">
        <v>125</v>
      </c>
      <c r="B4570" t="s">
        <v>168</v>
      </c>
      <c r="C4570" t="s">
        <v>13</v>
      </c>
      <c r="D4570" s="9">
        <v>5</v>
      </c>
      <c r="E4570" s="10">
        <f>IF(COUNTIF(cis_DPH!$B$2:$B$84,B4570)&gt;0,D4570*1.1,IF(COUNTIF(cis_DPH!$B$85:$B$171,B4570)&gt;0,D4570*1.2,"chyba"))</f>
        <v>6</v>
      </c>
      <c r="G4570" s="16" t="e">
        <f>_xlfn.XLOOKUP(Tabuľka9[[#This Row],[položka]],#REF!,#REF!)</f>
        <v>#REF!</v>
      </c>
      <c r="I4570" s="15">
        <f>Tabuľka9[[#This Row],[Aktuálna cena v RZ s DPH]]*Tabuľka9[[#This Row],[Priemerný odber za mesiac]]</f>
        <v>0</v>
      </c>
      <c r="K4570" s="17" t="e">
        <f>Tabuľka9[[#This Row],[Cena za MJ s DPH]]*Tabuľka9[[#This Row],[Predpokladaný odber počas 6 mesiacov]]</f>
        <v>#REF!</v>
      </c>
      <c r="L4570" s="1">
        <v>160580</v>
      </c>
      <c r="M4570" t="e">
        <f>_xlfn.XLOOKUP(Tabuľka9[[#This Row],[IČO]],#REF!,#REF!)</f>
        <v>#REF!</v>
      </c>
      <c r="N4570" t="e">
        <f>_xlfn.XLOOKUP(Tabuľka9[[#This Row],[IČO]],#REF!,#REF!)</f>
        <v>#REF!</v>
      </c>
    </row>
    <row r="4571" spans="1:14" hidden="1" x14ac:dyDescent="0.35">
      <c r="A4571" t="s">
        <v>125</v>
      </c>
      <c r="B4571" t="s">
        <v>169</v>
      </c>
      <c r="C4571" t="s">
        <v>13</v>
      </c>
      <c r="E4571" s="10">
        <f>IF(COUNTIF(cis_DPH!$B$2:$B$84,B4571)&gt;0,D4571*1.1,IF(COUNTIF(cis_DPH!$B$85:$B$171,B4571)&gt;0,D4571*1.2,"chyba"))</f>
        <v>0</v>
      </c>
      <c r="G4571" s="16" t="e">
        <f>_xlfn.XLOOKUP(Tabuľka9[[#This Row],[položka]],#REF!,#REF!)</f>
        <v>#REF!</v>
      </c>
      <c r="I4571" s="15">
        <f>Tabuľka9[[#This Row],[Aktuálna cena v RZ s DPH]]*Tabuľka9[[#This Row],[Priemerný odber za mesiac]]</f>
        <v>0</v>
      </c>
      <c r="K4571" s="17" t="e">
        <f>Tabuľka9[[#This Row],[Cena za MJ s DPH]]*Tabuľka9[[#This Row],[Predpokladaný odber počas 6 mesiacov]]</f>
        <v>#REF!</v>
      </c>
      <c r="L4571" s="1">
        <v>160580</v>
      </c>
      <c r="M4571" t="e">
        <f>_xlfn.XLOOKUP(Tabuľka9[[#This Row],[IČO]],#REF!,#REF!)</f>
        <v>#REF!</v>
      </c>
      <c r="N4571" t="e">
        <f>_xlfn.XLOOKUP(Tabuľka9[[#This Row],[IČO]],#REF!,#REF!)</f>
        <v>#REF!</v>
      </c>
    </row>
    <row r="4572" spans="1:14" hidden="1" x14ac:dyDescent="0.35">
      <c r="A4572" t="s">
        <v>125</v>
      </c>
      <c r="B4572" t="s">
        <v>170</v>
      </c>
      <c r="C4572" t="s">
        <v>13</v>
      </c>
      <c r="E4572" s="10">
        <f>IF(COUNTIF(cis_DPH!$B$2:$B$84,B4572)&gt;0,D4572*1.1,IF(COUNTIF(cis_DPH!$B$85:$B$171,B4572)&gt;0,D4572*1.2,"chyba"))</f>
        <v>0</v>
      </c>
      <c r="G4572" s="16" t="e">
        <f>_xlfn.XLOOKUP(Tabuľka9[[#This Row],[položka]],#REF!,#REF!)</f>
        <v>#REF!</v>
      </c>
      <c r="I4572" s="15">
        <f>Tabuľka9[[#This Row],[Aktuálna cena v RZ s DPH]]*Tabuľka9[[#This Row],[Priemerný odber za mesiac]]</f>
        <v>0</v>
      </c>
      <c r="K4572" s="17" t="e">
        <f>Tabuľka9[[#This Row],[Cena za MJ s DPH]]*Tabuľka9[[#This Row],[Predpokladaný odber počas 6 mesiacov]]</f>
        <v>#REF!</v>
      </c>
      <c r="L4572" s="1">
        <v>160580</v>
      </c>
      <c r="M4572" t="e">
        <f>_xlfn.XLOOKUP(Tabuľka9[[#This Row],[IČO]],#REF!,#REF!)</f>
        <v>#REF!</v>
      </c>
      <c r="N4572" t="e">
        <f>_xlfn.XLOOKUP(Tabuľka9[[#This Row],[IČO]],#REF!,#REF!)</f>
        <v>#REF!</v>
      </c>
    </row>
    <row r="4573" spans="1:14" hidden="1" x14ac:dyDescent="0.35">
      <c r="A4573" t="s">
        <v>125</v>
      </c>
      <c r="B4573" t="s">
        <v>171</v>
      </c>
      <c r="C4573" t="s">
        <v>13</v>
      </c>
      <c r="E4573" s="10">
        <f>IF(COUNTIF(cis_DPH!$B$2:$B$84,B4573)&gt;0,D4573*1.1,IF(COUNTIF(cis_DPH!$B$85:$B$171,B4573)&gt;0,D4573*1.2,"chyba"))</f>
        <v>0</v>
      </c>
      <c r="G4573" s="16" t="e">
        <f>_xlfn.XLOOKUP(Tabuľka9[[#This Row],[položka]],#REF!,#REF!)</f>
        <v>#REF!</v>
      </c>
      <c r="I4573" s="15">
        <f>Tabuľka9[[#This Row],[Aktuálna cena v RZ s DPH]]*Tabuľka9[[#This Row],[Priemerný odber za mesiac]]</f>
        <v>0</v>
      </c>
      <c r="K4573" s="17" t="e">
        <f>Tabuľka9[[#This Row],[Cena za MJ s DPH]]*Tabuľka9[[#This Row],[Predpokladaný odber počas 6 mesiacov]]</f>
        <v>#REF!</v>
      </c>
      <c r="L4573" s="1">
        <v>160580</v>
      </c>
      <c r="M4573" t="e">
        <f>_xlfn.XLOOKUP(Tabuľka9[[#This Row],[IČO]],#REF!,#REF!)</f>
        <v>#REF!</v>
      </c>
      <c r="N4573" t="e">
        <f>_xlfn.XLOOKUP(Tabuľka9[[#This Row],[IČO]],#REF!,#REF!)</f>
        <v>#REF!</v>
      </c>
    </row>
    <row r="4574" spans="1:14" hidden="1" x14ac:dyDescent="0.35">
      <c r="A4574" t="s">
        <v>125</v>
      </c>
      <c r="B4574" t="s">
        <v>172</v>
      </c>
      <c r="C4574" t="s">
        <v>13</v>
      </c>
      <c r="E4574" s="10">
        <f>IF(COUNTIF(cis_DPH!$B$2:$B$84,B4574)&gt;0,D4574*1.1,IF(COUNTIF(cis_DPH!$B$85:$B$171,B4574)&gt;0,D4574*1.2,"chyba"))</f>
        <v>0</v>
      </c>
      <c r="G4574" s="16" t="e">
        <f>_xlfn.XLOOKUP(Tabuľka9[[#This Row],[položka]],#REF!,#REF!)</f>
        <v>#REF!</v>
      </c>
      <c r="I4574" s="15">
        <f>Tabuľka9[[#This Row],[Aktuálna cena v RZ s DPH]]*Tabuľka9[[#This Row],[Priemerný odber za mesiac]]</f>
        <v>0</v>
      </c>
      <c r="K4574" s="17" t="e">
        <f>Tabuľka9[[#This Row],[Cena za MJ s DPH]]*Tabuľka9[[#This Row],[Predpokladaný odber počas 6 mesiacov]]</f>
        <v>#REF!</v>
      </c>
      <c r="L4574" s="1">
        <v>160580</v>
      </c>
      <c r="M4574" t="e">
        <f>_xlfn.XLOOKUP(Tabuľka9[[#This Row],[IČO]],#REF!,#REF!)</f>
        <v>#REF!</v>
      </c>
      <c r="N4574" t="e">
        <f>_xlfn.XLOOKUP(Tabuľka9[[#This Row],[IČO]],#REF!,#REF!)</f>
        <v>#REF!</v>
      </c>
    </row>
    <row r="4575" spans="1:14" hidden="1" x14ac:dyDescent="0.35">
      <c r="A4575" t="s">
        <v>125</v>
      </c>
      <c r="B4575" t="s">
        <v>173</v>
      </c>
      <c r="C4575" t="s">
        <v>13</v>
      </c>
      <c r="E4575" s="10">
        <f>IF(COUNTIF(cis_DPH!$B$2:$B$84,B4575)&gt;0,D4575*1.1,IF(COUNTIF(cis_DPH!$B$85:$B$171,B4575)&gt;0,D4575*1.2,"chyba"))</f>
        <v>0</v>
      </c>
      <c r="G4575" s="16" t="e">
        <f>_xlfn.XLOOKUP(Tabuľka9[[#This Row],[položka]],#REF!,#REF!)</f>
        <v>#REF!</v>
      </c>
      <c r="I4575" s="15">
        <f>Tabuľka9[[#This Row],[Aktuálna cena v RZ s DPH]]*Tabuľka9[[#This Row],[Priemerný odber za mesiac]]</f>
        <v>0</v>
      </c>
      <c r="K4575" s="17" t="e">
        <f>Tabuľka9[[#This Row],[Cena za MJ s DPH]]*Tabuľka9[[#This Row],[Predpokladaný odber počas 6 mesiacov]]</f>
        <v>#REF!</v>
      </c>
      <c r="L4575" s="1">
        <v>160580</v>
      </c>
      <c r="M4575" t="e">
        <f>_xlfn.XLOOKUP(Tabuľka9[[#This Row],[IČO]],#REF!,#REF!)</f>
        <v>#REF!</v>
      </c>
      <c r="N4575" t="e">
        <f>_xlfn.XLOOKUP(Tabuľka9[[#This Row],[IČO]],#REF!,#REF!)</f>
        <v>#REF!</v>
      </c>
    </row>
    <row r="4576" spans="1:14" hidden="1" x14ac:dyDescent="0.35">
      <c r="A4576" t="s">
        <v>125</v>
      </c>
      <c r="B4576" t="s">
        <v>174</v>
      </c>
      <c r="C4576" t="s">
        <v>13</v>
      </c>
      <c r="D4576" s="9">
        <v>4.0999999999999996</v>
      </c>
      <c r="E4576" s="10">
        <f>IF(COUNTIF(cis_DPH!$B$2:$B$84,B4576)&gt;0,D4576*1.1,IF(COUNTIF(cis_DPH!$B$85:$B$171,B4576)&gt;0,D4576*1.2,"chyba"))</f>
        <v>4.919999999999999</v>
      </c>
      <c r="G4576" s="16" t="e">
        <f>_xlfn.XLOOKUP(Tabuľka9[[#This Row],[položka]],#REF!,#REF!)</f>
        <v>#REF!</v>
      </c>
      <c r="H4576">
        <v>2</v>
      </c>
      <c r="I4576" s="15">
        <f>Tabuľka9[[#This Row],[Aktuálna cena v RZ s DPH]]*Tabuľka9[[#This Row],[Priemerný odber za mesiac]]</f>
        <v>9.8399999999999981</v>
      </c>
      <c r="K4576" s="17" t="e">
        <f>Tabuľka9[[#This Row],[Cena za MJ s DPH]]*Tabuľka9[[#This Row],[Predpokladaný odber počas 6 mesiacov]]</f>
        <v>#REF!</v>
      </c>
      <c r="L4576" s="1">
        <v>160580</v>
      </c>
      <c r="M4576" t="e">
        <f>_xlfn.XLOOKUP(Tabuľka9[[#This Row],[IČO]],#REF!,#REF!)</f>
        <v>#REF!</v>
      </c>
      <c r="N4576" t="e">
        <f>_xlfn.XLOOKUP(Tabuľka9[[#This Row],[IČO]],#REF!,#REF!)</f>
        <v>#REF!</v>
      </c>
    </row>
    <row r="4577" spans="1:14" hidden="1" x14ac:dyDescent="0.35">
      <c r="A4577" t="s">
        <v>125</v>
      </c>
      <c r="B4577" t="s">
        <v>175</v>
      </c>
      <c r="C4577" t="s">
        <v>13</v>
      </c>
      <c r="E4577" s="10">
        <f>IF(COUNTIF(cis_DPH!$B$2:$B$84,B4577)&gt;0,D4577*1.1,IF(COUNTIF(cis_DPH!$B$85:$B$171,B4577)&gt;0,D4577*1.2,"chyba"))</f>
        <v>0</v>
      </c>
      <c r="G4577" s="16" t="e">
        <f>_xlfn.XLOOKUP(Tabuľka9[[#This Row],[položka]],#REF!,#REF!)</f>
        <v>#REF!</v>
      </c>
      <c r="I4577" s="15">
        <f>Tabuľka9[[#This Row],[Aktuálna cena v RZ s DPH]]*Tabuľka9[[#This Row],[Priemerný odber za mesiac]]</f>
        <v>0</v>
      </c>
      <c r="K4577" s="17" t="e">
        <f>Tabuľka9[[#This Row],[Cena za MJ s DPH]]*Tabuľka9[[#This Row],[Predpokladaný odber počas 6 mesiacov]]</f>
        <v>#REF!</v>
      </c>
      <c r="L4577" s="1">
        <v>160580</v>
      </c>
      <c r="M4577" t="e">
        <f>_xlfn.XLOOKUP(Tabuľka9[[#This Row],[IČO]],#REF!,#REF!)</f>
        <v>#REF!</v>
      </c>
      <c r="N4577" t="e">
        <f>_xlfn.XLOOKUP(Tabuľka9[[#This Row],[IČO]],#REF!,#REF!)</f>
        <v>#REF!</v>
      </c>
    </row>
    <row r="4578" spans="1:14" hidden="1" x14ac:dyDescent="0.35">
      <c r="A4578" t="s">
        <v>125</v>
      </c>
      <c r="B4578" t="s">
        <v>176</v>
      </c>
      <c r="C4578" t="s">
        <v>13</v>
      </c>
      <c r="D4578" s="9">
        <v>5.0199999999999996</v>
      </c>
      <c r="E4578" s="10">
        <f>IF(COUNTIF(cis_DPH!$B$2:$B$84,B4578)&gt;0,D4578*1.1,IF(COUNTIF(cis_DPH!$B$85:$B$171,B4578)&gt;0,D4578*1.2,"chyba"))</f>
        <v>6.0239999999999991</v>
      </c>
      <c r="G4578" s="16" t="e">
        <f>_xlfn.XLOOKUP(Tabuľka9[[#This Row],[položka]],#REF!,#REF!)</f>
        <v>#REF!</v>
      </c>
      <c r="H4578">
        <v>2</v>
      </c>
      <c r="I4578" s="15">
        <f>Tabuľka9[[#This Row],[Aktuálna cena v RZ s DPH]]*Tabuľka9[[#This Row],[Priemerný odber za mesiac]]</f>
        <v>12.047999999999998</v>
      </c>
      <c r="K4578" s="17" t="e">
        <f>Tabuľka9[[#This Row],[Cena za MJ s DPH]]*Tabuľka9[[#This Row],[Predpokladaný odber počas 6 mesiacov]]</f>
        <v>#REF!</v>
      </c>
      <c r="L4578" s="1">
        <v>160580</v>
      </c>
      <c r="M4578" t="e">
        <f>_xlfn.XLOOKUP(Tabuľka9[[#This Row],[IČO]],#REF!,#REF!)</f>
        <v>#REF!</v>
      </c>
      <c r="N4578" t="e">
        <f>_xlfn.XLOOKUP(Tabuľka9[[#This Row],[IČO]],#REF!,#REF!)</f>
        <v>#REF!</v>
      </c>
    </row>
    <row r="4579" spans="1:14" hidden="1" x14ac:dyDescent="0.35">
      <c r="A4579" t="s">
        <v>125</v>
      </c>
      <c r="B4579" t="s">
        <v>177</v>
      </c>
      <c r="C4579" t="s">
        <v>13</v>
      </c>
      <c r="E4579" s="10">
        <f>IF(COUNTIF(cis_DPH!$B$2:$B$84,B4579)&gt;0,D4579*1.1,IF(COUNTIF(cis_DPH!$B$85:$B$171,B4579)&gt;0,D4579*1.2,"chyba"))</f>
        <v>0</v>
      </c>
      <c r="G4579" s="16" t="e">
        <f>_xlfn.XLOOKUP(Tabuľka9[[#This Row],[položka]],#REF!,#REF!)</f>
        <v>#REF!</v>
      </c>
      <c r="I4579" s="15">
        <f>Tabuľka9[[#This Row],[Aktuálna cena v RZ s DPH]]*Tabuľka9[[#This Row],[Priemerný odber za mesiac]]</f>
        <v>0</v>
      </c>
      <c r="K4579" s="17" t="e">
        <f>Tabuľka9[[#This Row],[Cena za MJ s DPH]]*Tabuľka9[[#This Row],[Predpokladaný odber počas 6 mesiacov]]</f>
        <v>#REF!</v>
      </c>
      <c r="L4579" s="1">
        <v>160580</v>
      </c>
      <c r="M4579" t="e">
        <f>_xlfn.XLOOKUP(Tabuľka9[[#This Row],[IČO]],#REF!,#REF!)</f>
        <v>#REF!</v>
      </c>
      <c r="N4579" t="e">
        <f>_xlfn.XLOOKUP(Tabuľka9[[#This Row],[IČO]],#REF!,#REF!)</f>
        <v>#REF!</v>
      </c>
    </row>
    <row r="4580" spans="1:14" hidden="1" x14ac:dyDescent="0.35">
      <c r="A4580" t="s">
        <v>125</v>
      </c>
      <c r="B4580" t="s">
        <v>178</v>
      </c>
      <c r="C4580" t="s">
        <v>13</v>
      </c>
      <c r="E4580" s="10">
        <f>IF(COUNTIF(cis_DPH!$B$2:$B$84,B4580)&gt;0,D4580*1.1,IF(COUNTIF(cis_DPH!$B$85:$B$171,B4580)&gt;0,D4580*1.2,"chyba"))</f>
        <v>0</v>
      </c>
      <c r="G4580" s="16" t="e">
        <f>_xlfn.XLOOKUP(Tabuľka9[[#This Row],[položka]],#REF!,#REF!)</f>
        <v>#REF!</v>
      </c>
      <c r="I4580" s="15">
        <f>Tabuľka9[[#This Row],[Aktuálna cena v RZ s DPH]]*Tabuľka9[[#This Row],[Priemerný odber za mesiac]]</f>
        <v>0</v>
      </c>
      <c r="K4580" s="17" t="e">
        <f>Tabuľka9[[#This Row],[Cena za MJ s DPH]]*Tabuľka9[[#This Row],[Predpokladaný odber počas 6 mesiacov]]</f>
        <v>#REF!</v>
      </c>
      <c r="L4580" s="1">
        <v>160580</v>
      </c>
      <c r="M4580" t="e">
        <f>_xlfn.XLOOKUP(Tabuľka9[[#This Row],[IČO]],#REF!,#REF!)</f>
        <v>#REF!</v>
      </c>
      <c r="N4580" t="e">
        <f>_xlfn.XLOOKUP(Tabuľka9[[#This Row],[IČO]],#REF!,#REF!)</f>
        <v>#REF!</v>
      </c>
    </row>
    <row r="4581" spans="1:14" hidden="1" x14ac:dyDescent="0.35">
      <c r="A4581" t="s">
        <v>125</v>
      </c>
      <c r="B4581" t="s">
        <v>179</v>
      </c>
      <c r="C4581" t="s">
        <v>13</v>
      </c>
      <c r="E4581" s="10">
        <f>IF(COUNTIF(cis_DPH!$B$2:$B$84,B4581)&gt;0,D4581*1.1,IF(COUNTIF(cis_DPH!$B$85:$B$171,B4581)&gt;0,D4581*1.2,"chyba"))</f>
        <v>0</v>
      </c>
      <c r="G4581" s="16" t="e">
        <f>_xlfn.XLOOKUP(Tabuľka9[[#This Row],[položka]],#REF!,#REF!)</f>
        <v>#REF!</v>
      </c>
      <c r="I4581" s="15">
        <f>Tabuľka9[[#This Row],[Aktuálna cena v RZ s DPH]]*Tabuľka9[[#This Row],[Priemerný odber za mesiac]]</f>
        <v>0</v>
      </c>
      <c r="K4581" s="17" t="e">
        <f>Tabuľka9[[#This Row],[Cena za MJ s DPH]]*Tabuľka9[[#This Row],[Predpokladaný odber počas 6 mesiacov]]</f>
        <v>#REF!</v>
      </c>
      <c r="L4581" s="1">
        <v>160580</v>
      </c>
      <c r="M4581" t="e">
        <f>_xlfn.XLOOKUP(Tabuľka9[[#This Row],[IČO]],#REF!,#REF!)</f>
        <v>#REF!</v>
      </c>
      <c r="N4581" t="e">
        <f>_xlfn.XLOOKUP(Tabuľka9[[#This Row],[IČO]],#REF!,#REF!)</f>
        <v>#REF!</v>
      </c>
    </row>
    <row r="4582" spans="1:14" hidden="1" x14ac:dyDescent="0.35">
      <c r="A4582" t="s">
        <v>125</v>
      </c>
      <c r="B4582" t="s">
        <v>180</v>
      </c>
      <c r="C4582" t="s">
        <v>13</v>
      </c>
      <c r="E4582" s="10">
        <f>IF(COUNTIF(cis_DPH!$B$2:$B$84,B4582)&gt;0,D4582*1.1,IF(COUNTIF(cis_DPH!$B$85:$B$171,B4582)&gt;0,D4582*1.2,"chyba"))</f>
        <v>0</v>
      </c>
      <c r="G4582" s="16" t="e">
        <f>_xlfn.XLOOKUP(Tabuľka9[[#This Row],[položka]],#REF!,#REF!)</f>
        <v>#REF!</v>
      </c>
      <c r="I4582" s="15">
        <f>Tabuľka9[[#This Row],[Aktuálna cena v RZ s DPH]]*Tabuľka9[[#This Row],[Priemerný odber za mesiac]]</f>
        <v>0</v>
      </c>
      <c r="K4582" s="17" t="e">
        <f>Tabuľka9[[#This Row],[Cena za MJ s DPH]]*Tabuľka9[[#This Row],[Predpokladaný odber počas 6 mesiacov]]</f>
        <v>#REF!</v>
      </c>
      <c r="L4582" s="1">
        <v>160580</v>
      </c>
      <c r="M4582" t="e">
        <f>_xlfn.XLOOKUP(Tabuľka9[[#This Row],[IČO]],#REF!,#REF!)</f>
        <v>#REF!</v>
      </c>
      <c r="N4582" t="e">
        <f>_xlfn.XLOOKUP(Tabuľka9[[#This Row],[IČO]],#REF!,#REF!)</f>
        <v>#REF!</v>
      </c>
    </row>
    <row r="4583" spans="1:14" hidden="1" x14ac:dyDescent="0.35">
      <c r="A4583" t="s">
        <v>125</v>
      </c>
      <c r="B4583" t="s">
        <v>181</v>
      </c>
      <c r="C4583" t="s">
        <v>13</v>
      </c>
      <c r="E4583" s="10">
        <f>IF(COUNTIF(cis_DPH!$B$2:$B$84,B4583)&gt;0,D4583*1.1,IF(COUNTIF(cis_DPH!$B$85:$B$171,B4583)&gt;0,D4583*1.2,"chyba"))</f>
        <v>0</v>
      </c>
      <c r="G4583" s="16" t="e">
        <f>_xlfn.XLOOKUP(Tabuľka9[[#This Row],[položka]],#REF!,#REF!)</f>
        <v>#REF!</v>
      </c>
      <c r="I4583" s="15">
        <f>Tabuľka9[[#This Row],[Aktuálna cena v RZ s DPH]]*Tabuľka9[[#This Row],[Priemerný odber za mesiac]]</f>
        <v>0</v>
      </c>
      <c r="K4583" s="17" t="e">
        <f>Tabuľka9[[#This Row],[Cena za MJ s DPH]]*Tabuľka9[[#This Row],[Predpokladaný odber počas 6 mesiacov]]</f>
        <v>#REF!</v>
      </c>
      <c r="L4583" s="1">
        <v>160580</v>
      </c>
      <c r="M4583" t="e">
        <f>_xlfn.XLOOKUP(Tabuľka9[[#This Row],[IČO]],#REF!,#REF!)</f>
        <v>#REF!</v>
      </c>
      <c r="N4583" t="e">
        <f>_xlfn.XLOOKUP(Tabuľka9[[#This Row],[IČO]],#REF!,#REF!)</f>
        <v>#REF!</v>
      </c>
    </row>
    <row r="4584" spans="1:14" hidden="1" x14ac:dyDescent="0.35">
      <c r="A4584" t="s">
        <v>125</v>
      </c>
      <c r="B4584" t="s">
        <v>182</v>
      </c>
      <c r="C4584" t="s">
        <v>13</v>
      </c>
      <c r="E4584" s="10">
        <f>IF(COUNTIF(cis_DPH!$B$2:$B$84,B4584)&gt;0,D4584*1.1,IF(COUNTIF(cis_DPH!$B$85:$B$171,B4584)&gt;0,D4584*1.2,"chyba"))</f>
        <v>0</v>
      </c>
      <c r="G4584" s="16" t="e">
        <f>_xlfn.XLOOKUP(Tabuľka9[[#This Row],[položka]],#REF!,#REF!)</f>
        <v>#REF!</v>
      </c>
      <c r="I4584" s="15">
        <f>Tabuľka9[[#This Row],[Aktuálna cena v RZ s DPH]]*Tabuľka9[[#This Row],[Priemerný odber za mesiac]]</f>
        <v>0</v>
      </c>
      <c r="K4584" s="17" t="e">
        <f>Tabuľka9[[#This Row],[Cena za MJ s DPH]]*Tabuľka9[[#This Row],[Predpokladaný odber počas 6 mesiacov]]</f>
        <v>#REF!</v>
      </c>
      <c r="L4584" s="1">
        <v>160580</v>
      </c>
      <c r="M4584" t="e">
        <f>_xlfn.XLOOKUP(Tabuľka9[[#This Row],[IČO]],#REF!,#REF!)</f>
        <v>#REF!</v>
      </c>
      <c r="N4584" t="e">
        <f>_xlfn.XLOOKUP(Tabuľka9[[#This Row],[IČO]],#REF!,#REF!)</f>
        <v>#REF!</v>
      </c>
    </row>
    <row r="4585" spans="1:14" hidden="1" x14ac:dyDescent="0.35">
      <c r="A4585" t="s">
        <v>125</v>
      </c>
      <c r="B4585" t="s">
        <v>183</v>
      </c>
      <c r="C4585" t="s">
        <v>13</v>
      </c>
      <c r="E4585" s="10">
        <f>IF(COUNTIF(cis_DPH!$B$2:$B$84,B4585)&gt;0,D4585*1.1,IF(COUNTIF(cis_DPH!$B$85:$B$171,B4585)&gt;0,D4585*1.2,"chyba"))</f>
        <v>0</v>
      </c>
      <c r="G4585" s="16" t="e">
        <f>_xlfn.XLOOKUP(Tabuľka9[[#This Row],[položka]],#REF!,#REF!)</f>
        <v>#REF!</v>
      </c>
      <c r="I4585" s="15">
        <f>Tabuľka9[[#This Row],[Aktuálna cena v RZ s DPH]]*Tabuľka9[[#This Row],[Priemerný odber za mesiac]]</f>
        <v>0</v>
      </c>
      <c r="K4585" s="17" t="e">
        <f>Tabuľka9[[#This Row],[Cena za MJ s DPH]]*Tabuľka9[[#This Row],[Predpokladaný odber počas 6 mesiacov]]</f>
        <v>#REF!</v>
      </c>
      <c r="L4585" s="1">
        <v>160580</v>
      </c>
      <c r="M4585" t="e">
        <f>_xlfn.XLOOKUP(Tabuľka9[[#This Row],[IČO]],#REF!,#REF!)</f>
        <v>#REF!</v>
      </c>
      <c r="N4585" t="e">
        <f>_xlfn.XLOOKUP(Tabuľka9[[#This Row],[IČO]],#REF!,#REF!)</f>
        <v>#REF!</v>
      </c>
    </row>
    <row r="4586" spans="1:14" hidden="1" x14ac:dyDescent="0.35">
      <c r="A4586" t="s">
        <v>125</v>
      </c>
      <c r="B4586" t="s">
        <v>184</v>
      </c>
      <c r="C4586" t="s">
        <v>13</v>
      </c>
      <c r="E4586" s="10">
        <f>IF(COUNTIF(cis_DPH!$B$2:$B$84,B4586)&gt;0,D4586*1.1,IF(COUNTIF(cis_DPH!$B$85:$B$171,B4586)&gt;0,D4586*1.2,"chyba"))</f>
        <v>0</v>
      </c>
      <c r="G4586" s="16" t="e">
        <f>_xlfn.XLOOKUP(Tabuľka9[[#This Row],[položka]],#REF!,#REF!)</f>
        <v>#REF!</v>
      </c>
      <c r="I4586" s="15">
        <f>Tabuľka9[[#This Row],[Aktuálna cena v RZ s DPH]]*Tabuľka9[[#This Row],[Priemerný odber za mesiac]]</f>
        <v>0</v>
      </c>
      <c r="K4586" s="17" t="e">
        <f>Tabuľka9[[#This Row],[Cena za MJ s DPH]]*Tabuľka9[[#This Row],[Predpokladaný odber počas 6 mesiacov]]</f>
        <v>#REF!</v>
      </c>
      <c r="L4586" s="1">
        <v>160580</v>
      </c>
      <c r="M4586" t="e">
        <f>_xlfn.XLOOKUP(Tabuľka9[[#This Row],[IČO]],#REF!,#REF!)</f>
        <v>#REF!</v>
      </c>
      <c r="N4586" t="e">
        <f>_xlfn.XLOOKUP(Tabuľka9[[#This Row],[IČO]],#REF!,#REF!)</f>
        <v>#REF!</v>
      </c>
    </row>
    <row r="4587" spans="1:14" hidden="1" x14ac:dyDescent="0.35">
      <c r="A4587" t="s">
        <v>125</v>
      </c>
      <c r="B4587" t="s">
        <v>185</v>
      </c>
      <c r="C4587" t="s">
        <v>13</v>
      </c>
      <c r="E4587" s="10">
        <f>IF(COUNTIF(cis_DPH!$B$2:$B$84,B4587)&gt;0,D4587*1.1,IF(COUNTIF(cis_DPH!$B$85:$B$171,B4587)&gt;0,D4587*1.2,"chyba"))</f>
        <v>0</v>
      </c>
      <c r="G4587" s="16" t="e">
        <f>_xlfn.XLOOKUP(Tabuľka9[[#This Row],[položka]],#REF!,#REF!)</f>
        <v>#REF!</v>
      </c>
      <c r="I4587" s="15">
        <f>Tabuľka9[[#This Row],[Aktuálna cena v RZ s DPH]]*Tabuľka9[[#This Row],[Priemerný odber za mesiac]]</f>
        <v>0</v>
      </c>
      <c r="K4587" s="17" t="e">
        <f>Tabuľka9[[#This Row],[Cena za MJ s DPH]]*Tabuľka9[[#This Row],[Predpokladaný odber počas 6 mesiacov]]</f>
        <v>#REF!</v>
      </c>
      <c r="L4587" s="1">
        <v>160580</v>
      </c>
      <c r="M4587" t="e">
        <f>_xlfn.XLOOKUP(Tabuľka9[[#This Row],[IČO]],#REF!,#REF!)</f>
        <v>#REF!</v>
      </c>
      <c r="N4587" t="e">
        <f>_xlfn.XLOOKUP(Tabuľka9[[#This Row],[IČO]],#REF!,#REF!)</f>
        <v>#REF!</v>
      </c>
    </row>
    <row r="4588" spans="1:14" hidden="1" x14ac:dyDescent="0.35">
      <c r="A4588" t="s">
        <v>125</v>
      </c>
      <c r="B4588" t="s">
        <v>186</v>
      </c>
      <c r="C4588" t="s">
        <v>13</v>
      </c>
      <c r="E4588" s="10">
        <f>IF(COUNTIF(cis_DPH!$B$2:$B$84,B4588)&gt;0,D4588*1.1,IF(COUNTIF(cis_DPH!$B$85:$B$171,B4588)&gt;0,D4588*1.2,"chyba"))</f>
        <v>0</v>
      </c>
      <c r="G4588" s="16" t="e">
        <f>_xlfn.XLOOKUP(Tabuľka9[[#This Row],[položka]],#REF!,#REF!)</f>
        <v>#REF!</v>
      </c>
      <c r="I4588" s="15">
        <f>Tabuľka9[[#This Row],[Aktuálna cena v RZ s DPH]]*Tabuľka9[[#This Row],[Priemerný odber za mesiac]]</f>
        <v>0</v>
      </c>
      <c r="K4588" s="17" t="e">
        <f>Tabuľka9[[#This Row],[Cena za MJ s DPH]]*Tabuľka9[[#This Row],[Predpokladaný odber počas 6 mesiacov]]</f>
        <v>#REF!</v>
      </c>
      <c r="L4588" s="1">
        <v>160580</v>
      </c>
      <c r="M4588" t="e">
        <f>_xlfn.XLOOKUP(Tabuľka9[[#This Row],[IČO]],#REF!,#REF!)</f>
        <v>#REF!</v>
      </c>
      <c r="N4588" t="e">
        <f>_xlfn.XLOOKUP(Tabuľka9[[#This Row],[IČO]],#REF!,#REF!)</f>
        <v>#REF!</v>
      </c>
    </row>
    <row r="4589" spans="1:14" hidden="1" x14ac:dyDescent="0.35">
      <c r="A4589" t="s">
        <v>95</v>
      </c>
      <c r="B4589" t="s">
        <v>187</v>
      </c>
      <c r="C4589" t="s">
        <v>48</v>
      </c>
      <c r="E4589" s="10">
        <f>IF(COUNTIF(cis_DPH!$B$2:$B$84,B4589)&gt;0,D4589*1.1,IF(COUNTIF(cis_DPH!$B$85:$B$171,B4589)&gt;0,D4589*1.2,"chyba"))</f>
        <v>0</v>
      </c>
      <c r="G4589" s="16" t="e">
        <f>_xlfn.XLOOKUP(Tabuľka9[[#This Row],[položka]],#REF!,#REF!)</f>
        <v>#REF!</v>
      </c>
      <c r="I4589" s="15">
        <f>Tabuľka9[[#This Row],[Aktuálna cena v RZ s DPH]]*Tabuľka9[[#This Row],[Priemerný odber za mesiac]]</f>
        <v>0</v>
      </c>
      <c r="K4589" s="17" t="e">
        <f>Tabuľka9[[#This Row],[Cena za MJ s DPH]]*Tabuľka9[[#This Row],[Predpokladaný odber počas 6 mesiacov]]</f>
        <v>#REF!</v>
      </c>
      <c r="L4589" s="1">
        <v>160580</v>
      </c>
      <c r="M4589" t="e">
        <f>_xlfn.XLOOKUP(Tabuľka9[[#This Row],[IČO]],#REF!,#REF!)</f>
        <v>#REF!</v>
      </c>
      <c r="N4589" t="e">
        <f>_xlfn.XLOOKUP(Tabuľka9[[#This Row],[IČO]],#REF!,#REF!)</f>
        <v>#REF!</v>
      </c>
    </row>
    <row r="4590" spans="1:14" hidden="1" x14ac:dyDescent="0.35">
      <c r="A4590" t="s">
        <v>95</v>
      </c>
      <c r="B4590" t="s">
        <v>188</v>
      </c>
      <c r="C4590" t="s">
        <v>13</v>
      </c>
      <c r="E4590" s="10">
        <f>IF(COUNTIF(cis_DPH!$B$2:$B$84,B4590)&gt;0,D4590*1.1,IF(COUNTIF(cis_DPH!$B$85:$B$171,B4590)&gt;0,D4590*1.2,"chyba"))</f>
        <v>0</v>
      </c>
      <c r="G4590" s="16" t="e">
        <f>_xlfn.XLOOKUP(Tabuľka9[[#This Row],[položka]],#REF!,#REF!)</f>
        <v>#REF!</v>
      </c>
      <c r="I4590" s="15">
        <f>Tabuľka9[[#This Row],[Aktuálna cena v RZ s DPH]]*Tabuľka9[[#This Row],[Priemerný odber za mesiac]]</f>
        <v>0</v>
      </c>
      <c r="K4590" s="17" t="e">
        <f>Tabuľka9[[#This Row],[Cena za MJ s DPH]]*Tabuľka9[[#This Row],[Predpokladaný odber počas 6 mesiacov]]</f>
        <v>#REF!</v>
      </c>
      <c r="L4590" s="1">
        <v>160580</v>
      </c>
      <c r="M4590" t="e">
        <f>_xlfn.XLOOKUP(Tabuľka9[[#This Row],[IČO]],#REF!,#REF!)</f>
        <v>#REF!</v>
      </c>
      <c r="N4590" t="e">
        <f>_xlfn.XLOOKUP(Tabuľka9[[#This Row],[IČO]],#REF!,#REF!)</f>
        <v>#REF!</v>
      </c>
    </row>
    <row r="4591" spans="1:14" hidden="1" x14ac:dyDescent="0.35">
      <c r="A4591" t="s">
        <v>95</v>
      </c>
      <c r="B4591" t="s">
        <v>189</v>
      </c>
      <c r="C4591" t="s">
        <v>13</v>
      </c>
      <c r="D4591" s="9">
        <v>1.64</v>
      </c>
      <c r="E4591" s="10">
        <f>IF(COUNTIF(cis_DPH!$B$2:$B$84,B4591)&gt;0,D4591*1.1,IF(COUNTIF(cis_DPH!$B$85:$B$171,B4591)&gt;0,D4591*1.2,"chyba"))</f>
        <v>1.804</v>
      </c>
      <c r="G4591" s="16" t="e">
        <f>_xlfn.XLOOKUP(Tabuľka9[[#This Row],[položka]],#REF!,#REF!)</f>
        <v>#REF!</v>
      </c>
      <c r="H4591">
        <v>6</v>
      </c>
      <c r="I4591" s="15">
        <f>Tabuľka9[[#This Row],[Aktuálna cena v RZ s DPH]]*Tabuľka9[[#This Row],[Priemerný odber za mesiac]]</f>
        <v>10.824</v>
      </c>
      <c r="K4591" s="17" t="e">
        <f>Tabuľka9[[#This Row],[Cena za MJ s DPH]]*Tabuľka9[[#This Row],[Predpokladaný odber počas 6 mesiacov]]</f>
        <v>#REF!</v>
      </c>
      <c r="L4591" s="1">
        <v>160580</v>
      </c>
      <c r="M4591" t="e">
        <f>_xlfn.XLOOKUP(Tabuľka9[[#This Row],[IČO]],#REF!,#REF!)</f>
        <v>#REF!</v>
      </c>
      <c r="N4591" t="e">
        <f>_xlfn.XLOOKUP(Tabuľka9[[#This Row],[IČO]],#REF!,#REF!)</f>
        <v>#REF!</v>
      </c>
    </row>
    <row r="4592" spans="1:14" hidden="1" x14ac:dyDescent="0.35">
      <c r="A4592" t="s">
        <v>10</v>
      </c>
      <c r="B4592" t="s">
        <v>11</v>
      </c>
      <c r="C4592" t="s">
        <v>13</v>
      </c>
      <c r="E4592" s="10">
        <f>IF(COUNTIF(cis_DPH!$B$2:$B$84,B4592)&gt;0,D4592*1.1,IF(COUNTIF(cis_DPH!$B$85:$B$171,B4592)&gt;0,D4592*1.2,"chyba"))</f>
        <v>0</v>
      </c>
      <c r="G4592" s="16" t="e">
        <f>_xlfn.XLOOKUP(Tabuľka9[[#This Row],[položka]],#REF!,#REF!)</f>
        <v>#REF!</v>
      </c>
      <c r="I4592" s="15">
        <f>Tabuľka9[[#This Row],[Aktuálna cena v RZ s DPH]]*Tabuľka9[[#This Row],[Priemerný odber za mesiac]]</f>
        <v>0</v>
      </c>
      <c r="K4592" s="17" t="e">
        <f>Tabuľka9[[#This Row],[Cena za MJ s DPH]]*Tabuľka9[[#This Row],[Predpokladaný odber počas 6 mesiacov]]</f>
        <v>#REF!</v>
      </c>
      <c r="L4592" s="1">
        <v>161136</v>
      </c>
      <c r="M4592" t="e">
        <f>_xlfn.XLOOKUP(Tabuľka9[[#This Row],[IČO]],#REF!,#REF!)</f>
        <v>#REF!</v>
      </c>
      <c r="N4592" t="e">
        <f>_xlfn.XLOOKUP(Tabuľka9[[#This Row],[IČO]],#REF!,#REF!)</f>
        <v>#REF!</v>
      </c>
    </row>
    <row r="4593" spans="1:14" hidden="1" x14ac:dyDescent="0.35">
      <c r="A4593" t="s">
        <v>10</v>
      </c>
      <c r="B4593" t="s">
        <v>12</v>
      </c>
      <c r="C4593" t="s">
        <v>13</v>
      </c>
      <c r="E4593" s="10">
        <f>IF(COUNTIF(cis_DPH!$B$2:$B$84,B4593)&gt;0,D4593*1.1,IF(COUNTIF(cis_DPH!$B$85:$B$171,B4593)&gt;0,D4593*1.2,"chyba"))</f>
        <v>0</v>
      </c>
      <c r="G4593" s="16" t="e">
        <f>_xlfn.XLOOKUP(Tabuľka9[[#This Row],[položka]],#REF!,#REF!)</f>
        <v>#REF!</v>
      </c>
      <c r="I4593" s="15">
        <f>Tabuľka9[[#This Row],[Aktuálna cena v RZ s DPH]]*Tabuľka9[[#This Row],[Priemerný odber za mesiac]]</f>
        <v>0</v>
      </c>
      <c r="K4593" s="17" t="e">
        <f>Tabuľka9[[#This Row],[Cena za MJ s DPH]]*Tabuľka9[[#This Row],[Predpokladaný odber počas 6 mesiacov]]</f>
        <v>#REF!</v>
      </c>
      <c r="L4593" s="1">
        <v>161136</v>
      </c>
      <c r="M4593" t="e">
        <f>_xlfn.XLOOKUP(Tabuľka9[[#This Row],[IČO]],#REF!,#REF!)</f>
        <v>#REF!</v>
      </c>
      <c r="N4593" t="e">
        <f>_xlfn.XLOOKUP(Tabuľka9[[#This Row],[IČO]],#REF!,#REF!)</f>
        <v>#REF!</v>
      </c>
    </row>
    <row r="4594" spans="1:14" hidden="1" x14ac:dyDescent="0.35">
      <c r="A4594" t="s">
        <v>10</v>
      </c>
      <c r="B4594" t="s">
        <v>14</v>
      </c>
      <c r="C4594" t="s">
        <v>13</v>
      </c>
      <c r="E4594" s="10">
        <f>IF(COUNTIF(cis_DPH!$B$2:$B$84,B4594)&gt;0,D4594*1.1,IF(COUNTIF(cis_DPH!$B$85:$B$171,B4594)&gt;0,D4594*1.2,"chyba"))</f>
        <v>0</v>
      </c>
      <c r="G4594" s="16" t="e">
        <f>_xlfn.XLOOKUP(Tabuľka9[[#This Row],[položka]],#REF!,#REF!)</f>
        <v>#REF!</v>
      </c>
      <c r="I4594" s="15">
        <f>Tabuľka9[[#This Row],[Aktuálna cena v RZ s DPH]]*Tabuľka9[[#This Row],[Priemerný odber za mesiac]]</f>
        <v>0</v>
      </c>
      <c r="K4594" s="17" t="e">
        <f>Tabuľka9[[#This Row],[Cena za MJ s DPH]]*Tabuľka9[[#This Row],[Predpokladaný odber počas 6 mesiacov]]</f>
        <v>#REF!</v>
      </c>
      <c r="L4594" s="1">
        <v>161136</v>
      </c>
      <c r="M4594" t="e">
        <f>_xlfn.XLOOKUP(Tabuľka9[[#This Row],[IČO]],#REF!,#REF!)</f>
        <v>#REF!</v>
      </c>
      <c r="N4594" t="e">
        <f>_xlfn.XLOOKUP(Tabuľka9[[#This Row],[IČO]],#REF!,#REF!)</f>
        <v>#REF!</v>
      </c>
    </row>
    <row r="4595" spans="1:14" hidden="1" x14ac:dyDescent="0.35">
      <c r="A4595" t="s">
        <v>10</v>
      </c>
      <c r="B4595" t="s">
        <v>15</v>
      </c>
      <c r="C4595" t="s">
        <v>13</v>
      </c>
      <c r="E4595" s="10">
        <f>IF(COUNTIF(cis_DPH!$B$2:$B$84,B4595)&gt;0,D4595*1.1,IF(COUNTIF(cis_DPH!$B$85:$B$171,B4595)&gt;0,D4595*1.2,"chyba"))</f>
        <v>0</v>
      </c>
      <c r="G4595" s="16" t="e">
        <f>_xlfn.XLOOKUP(Tabuľka9[[#This Row],[položka]],#REF!,#REF!)</f>
        <v>#REF!</v>
      </c>
      <c r="I4595" s="15">
        <f>Tabuľka9[[#This Row],[Aktuálna cena v RZ s DPH]]*Tabuľka9[[#This Row],[Priemerný odber za mesiac]]</f>
        <v>0</v>
      </c>
      <c r="K4595" s="17" t="e">
        <f>Tabuľka9[[#This Row],[Cena za MJ s DPH]]*Tabuľka9[[#This Row],[Predpokladaný odber počas 6 mesiacov]]</f>
        <v>#REF!</v>
      </c>
      <c r="L4595" s="1">
        <v>161136</v>
      </c>
      <c r="M4595" t="e">
        <f>_xlfn.XLOOKUP(Tabuľka9[[#This Row],[IČO]],#REF!,#REF!)</f>
        <v>#REF!</v>
      </c>
      <c r="N4595" t="e">
        <f>_xlfn.XLOOKUP(Tabuľka9[[#This Row],[IČO]],#REF!,#REF!)</f>
        <v>#REF!</v>
      </c>
    </row>
    <row r="4596" spans="1:14" hidden="1" x14ac:dyDescent="0.35">
      <c r="A4596" t="s">
        <v>10</v>
      </c>
      <c r="B4596" t="s">
        <v>16</v>
      </c>
      <c r="C4596" t="s">
        <v>13</v>
      </c>
      <c r="D4596" s="9">
        <v>0.81</v>
      </c>
      <c r="E4596" s="10">
        <f>IF(COUNTIF(cis_DPH!$B$2:$B$84,B4596)&gt;0,D4596*1.1,IF(COUNTIF(cis_DPH!$B$85:$B$171,B4596)&gt;0,D4596*1.2,"chyba"))</f>
        <v>0.89100000000000013</v>
      </c>
      <c r="G4596" s="16" t="e">
        <f>_xlfn.XLOOKUP(Tabuľka9[[#This Row],[položka]],#REF!,#REF!)</f>
        <v>#REF!</v>
      </c>
      <c r="H4596">
        <v>43</v>
      </c>
      <c r="I4596" s="15">
        <f>Tabuľka9[[#This Row],[Aktuálna cena v RZ s DPH]]*Tabuľka9[[#This Row],[Priemerný odber za mesiac]]</f>
        <v>38.313000000000002</v>
      </c>
      <c r="K4596" s="17" t="e">
        <f>Tabuľka9[[#This Row],[Cena za MJ s DPH]]*Tabuľka9[[#This Row],[Predpokladaný odber počas 6 mesiacov]]</f>
        <v>#REF!</v>
      </c>
      <c r="L4596" s="1">
        <v>161136</v>
      </c>
      <c r="M4596" t="e">
        <f>_xlfn.XLOOKUP(Tabuľka9[[#This Row],[IČO]],#REF!,#REF!)</f>
        <v>#REF!</v>
      </c>
      <c r="N4596" t="e">
        <f>_xlfn.XLOOKUP(Tabuľka9[[#This Row],[IČO]],#REF!,#REF!)</f>
        <v>#REF!</v>
      </c>
    </row>
    <row r="4597" spans="1:14" hidden="1" x14ac:dyDescent="0.35">
      <c r="A4597" t="s">
        <v>10</v>
      </c>
      <c r="B4597" t="s">
        <v>17</v>
      </c>
      <c r="C4597" t="s">
        <v>13</v>
      </c>
      <c r="E4597" s="10">
        <f>IF(COUNTIF(cis_DPH!$B$2:$B$84,B4597)&gt;0,D4597*1.1,IF(COUNTIF(cis_DPH!$B$85:$B$171,B4597)&gt;0,D4597*1.2,"chyba"))</f>
        <v>0</v>
      </c>
      <c r="G4597" s="16" t="e">
        <f>_xlfn.XLOOKUP(Tabuľka9[[#This Row],[položka]],#REF!,#REF!)</f>
        <v>#REF!</v>
      </c>
      <c r="I4597" s="15">
        <f>Tabuľka9[[#This Row],[Aktuálna cena v RZ s DPH]]*Tabuľka9[[#This Row],[Priemerný odber za mesiac]]</f>
        <v>0</v>
      </c>
      <c r="K4597" s="17" t="e">
        <f>Tabuľka9[[#This Row],[Cena za MJ s DPH]]*Tabuľka9[[#This Row],[Predpokladaný odber počas 6 mesiacov]]</f>
        <v>#REF!</v>
      </c>
      <c r="L4597" s="1">
        <v>161136</v>
      </c>
      <c r="M4597" t="e">
        <f>_xlfn.XLOOKUP(Tabuľka9[[#This Row],[IČO]],#REF!,#REF!)</f>
        <v>#REF!</v>
      </c>
      <c r="N4597" t="e">
        <f>_xlfn.XLOOKUP(Tabuľka9[[#This Row],[IČO]],#REF!,#REF!)</f>
        <v>#REF!</v>
      </c>
    </row>
    <row r="4598" spans="1:14" hidden="1" x14ac:dyDescent="0.35">
      <c r="A4598" t="s">
        <v>10</v>
      </c>
      <c r="B4598" t="s">
        <v>18</v>
      </c>
      <c r="C4598" t="s">
        <v>19</v>
      </c>
      <c r="E4598" s="10">
        <f>IF(COUNTIF(cis_DPH!$B$2:$B$84,B4598)&gt;0,D4598*1.1,IF(COUNTIF(cis_DPH!$B$85:$B$171,B4598)&gt;0,D4598*1.2,"chyba"))</f>
        <v>0</v>
      </c>
      <c r="G4598" s="16" t="e">
        <f>_xlfn.XLOOKUP(Tabuľka9[[#This Row],[položka]],#REF!,#REF!)</f>
        <v>#REF!</v>
      </c>
      <c r="I4598" s="15">
        <f>Tabuľka9[[#This Row],[Aktuálna cena v RZ s DPH]]*Tabuľka9[[#This Row],[Priemerný odber za mesiac]]</f>
        <v>0</v>
      </c>
      <c r="K4598" s="17" t="e">
        <f>Tabuľka9[[#This Row],[Cena za MJ s DPH]]*Tabuľka9[[#This Row],[Predpokladaný odber počas 6 mesiacov]]</f>
        <v>#REF!</v>
      </c>
      <c r="L4598" s="1">
        <v>161136</v>
      </c>
      <c r="M4598" t="e">
        <f>_xlfn.XLOOKUP(Tabuľka9[[#This Row],[IČO]],#REF!,#REF!)</f>
        <v>#REF!</v>
      </c>
      <c r="N4598" t="e">
        <f>_xlfn.XLOOKUP(Tabuľka9[[#This Row],[IČO]],#REF!,#REF!)</f>
        <v>#REF!</v>
      </c>
    </row>
    <row r="4599" spans="1:14" hidden="1" x14ac:dyDescent="0.35">
      <c r="A4599" t="s">
        <v>10</v>
      </c>
      <c r="B4599" t="s">
        <v>20</v>
      </c>
      <c r="C4599" t="s">
        <v>13</v>
      </c>
      <c r="D4599" s="9">
        <v>2</v>
      </c>
      <c r="E4599" s="10">
        <f>IF(COUNTIF(cis_DPH!$B$2:$B$84,B4599)&gt;0,D4599*1.1,IF(COUNTIF(cis_DPH!$B$85:$B$171,B4599)&gt;0,D4599*1.2,"chyba"))</f>
        <v>2.2000000000000002</v>
      </c>
      <c r="G4599" s="16" t="e">
        <f>_xlfn.XLOOKUP(Tabuľka9[[#This Row],[položka]],#REF!,#REF!)</f>
        <v>#REF!</v>
      </c>
      <c r="H4599">
        <v>4</v>
      </c>
      <c r="I4599" s="15">
        <f>Tabuľka9[[#This Row],[Aktuálna cena v RZ s DPH]]*Tabuľka9[[#This Row],[Priemerný odber za mesiac]]</f>
        <v>8.8000000000000007</v>
      </c>
      <c r="K4599" s="17" t="e">
        <f>Tabuľka9[[#This Row],[Cena za MJ s DPH]]*Tabuľka9[[#This Row],[Predpokladaný odber počas 6 mesiacov]]</f>
        <v>#REF!</v>
      </c>
      <c r="L4599" s="1">
        <v>161136</v>
      </c>
      <c r="M4599" t="e">
        <f>_xlfn.XLOOKUP(Tabuľka9[[#This Row],[IČO]],#REF!,#REF!)</f>
        <v>#REF!</v>
      </c>
      <c r="N4599" t="e">
        <f>_xlfn.XLOOKUP(Tabuľka9[[#This Row],[IČO]],#REF!,#REF!)</f>
        <v>#REF!</v>
      </c>
    </row>
    <row r="4600" spans="1:14" hidden="1" x14ac:dyDescent="0.35">
      <c r="A4600" t="s">
        <v>10</v>
      </c>
      <c r="B4600" t="s">
        <v>21</v>
      </c>
      <c r="C4600" t="s">
        <v>13</v>
      </c>
      <c r="E4600" s="10">
        <f>IF(COUNTIF(cis_DPH!$B$2:$B$84,B4600)&gt;0,D4600*1.1,IF(COUNTIF(cis_DPH!$B$85:$B$171,B4600)&gt;0,D4600*1.2,"chyba"))</f>
        <v>0</v>
      </c>
      <c r="G4600" s="16" t="e">
        <f>_xlfn.XLOOKUP(Tabuľka9[[#This Row],[položka]],#REF!,#REF!)</f>
        <v>#REF!</v>
      </c>
      <c r="I4600" s="15">
        <f>Tabuľka9[[#This Row],[Aktuálna cena v RZ s DPH]]*Tabuľka9[[#This Row],[Priemerný odber za mesiac]]</f>
        <v>0</v>
      </c>
      <c r="K4600" s="17" t="e">
        <f>Tabuľka9[[#This Row],[Cena za MJ s DPH]]*Tabuľka9[[#This Row],[Predpokladaný odber počas 6 mesiacov]]</f>
        <v>#REF!</v>
      </c>
      <c r="L4600" s="1">
        <v>161136</v>
      </c>
      <c r="M4600" t="e">
        <f>_xlfn.XLOOKUP(Tabuľka9[[#This Row],[IČO]],#REF!,#REF!)</f>
        <v>#REF!</v>
      </c>
      <c r="N4600" t="e">
        <f>_xlfn.XLOOKUP(Tabuľka9[[#This Row],[IČO]],#REF!,#REF!)</f>
        <v>#REF!</v>
      </c>
    </row>
    <row r="4601" spans="1:14" hidden="1" x14ac:dyDescent="0.35">
      <c r="A4601" t="s">
        <v>10</v>
      </c>
      <c r="B4601" t="s">
        <v>22</v>
      </c>
      <c r="C4601" t="s">
        <v>13</v>
      </c>
      <c r="E4601" s="10">
        <f>IF(COUNTIF(cis_DPH!$B$2:$B$84,B4601)&gt;0,D4601*1.1,IF(COUNTIF(cis_DPH!$B$85:$B$171,B4601)&gt;0,D4601*1.2,"chyba"))</f>
        <v>0</v>
      </c>
      <c r="G4601" s="16" t="e">
        <f>_xlfn.XLOOKUP(Tabuľka9[[#This Row],[položka]],#REF!,#REF!)</f>
        <v>#REF!</v>
      </c>
      <c r="I4601" s="15">
        <f>Tabuľka9[[#This Row],[Aktuálna cena v RZ s DPH]]*Tabuľka9[[#This Row],[Priemerný odber za mesiac]]</f>
        <v>0</v>
      </c>
      <c r="K4601" s="17" t="e">
        <f>Tabuľka9[[#This Row],[Cena za MJ s DPH]]*Tabuľka9[[#This Row],[Predpokladaný odber počas 6 mesiacov]]</f>
        <v>#REF!</v>
      </c>
      <c r="L4601" s="1">
        <v>161136</v>
      </c>
      <c r="M4601" t="e">
        <f>_xlfn.XLOOKUP(Tabuľka9[[#This Row],[IČO]],#REF!,#REF!)</f>
        <v>#REF!</v>
      </c>
      <c r="N4601" t="e">
        <f>_xlfn.XLOOKUP(Tabuľka9[[#This Row],[IČO]],#REF!,#REF!)</f>
        <v>#REF!</v>
      </c>
    </row>
    <row r="4602" spans="1:14" hidden="1" x14ac:dyDescent="0.35">
      <c r="A4602" t="s">
        <v>10</v>
      </c>
      <c r="B4602" t="s">
        <v>23</v>
      </c>
      <c r="C4602" t="s">
        <v>13</v>
      </c>
      <c r="E4602" s="10">
        <f>IF(COUNTIF(cis_DPH!$B$2:$B$84,B4602)&gt;0,D4602*1.1,IF(COUNTIF(cis_DPH!$B$85:$B$171,B4602)&gt;0,D4602*1.2,"chyba"))</f>
        <v>0</v>
      </c>
      <c r="G4602" s="16" t="e">
        <f>_xlfn.XLOOKUP(Tabuľka9[[#This Row],[položka]],#REF!,#REF!)</f>
        <v>#REF!</v>
      </c>
      <c r="I4602" s="15">
        <f>Tabuľka9[[#This Row],[Aktuálna cena v RZ s DPH]]*Tabuľka9[[#This Row],[Priemerný odber za mesiac]]</f>
        <v>0</v>
      </c>
      <c r="K4602" s="17" t="e">
        <f>Tabuľka9[[#This Row],[Cena za MJ s DPH]]*Tabuľka9[[#This Row],[Predpokladaný odber počas 6 mesiacov]]</f>
        <v>#REF!</v>
      </c>
      <c r="L4602" s="1">
        <v>161136</v>
      </c>
      <c r="M4602" t="e">
        <f>_xlfn.XLOOKUP(Tabuľka9[[#This Row],[IČO]],#REF!,#REF!)</f>
        <v>#REF!</v>
      </c>
      <c r="N4602" t="e">
        <f>_xlfn.XLOOKUP(Tabuľka9[[#This Row],[IČO]],#REF!,#REF!)</f>
        <v>#REF!</v>
      </c>
    </row>
    <row r="4603" spans="1:14" hidden="1" x14ac:dyDescent="0.35">
      <c r="A4603" t="s">
        <v>10</v>
      </c>
      <c r="B4603" t="s">
        <v>24</v>
      </c>
      <c r="C4603" t="s">
        <v>25</v>
      </c>
      <c r="E4603" s="10">
        <f>IF(COUNTIF(cis_DPH!$B$2:$B$84,B4603)&gt;0,D4603*1.1,IF(COUNTIF(cis_DPH!$B$85:$B$171,B4603)&gt;0,D4603*1.2,"chyba"))</f>
        <v>0</v>
      </c>
      <c r="G4603" s="16" t="e">
        <f>_xlfn.XLOOKUP(Tabuľka9[[#This Row],[položka]],#REF!,#REF!)</f>
        <v>#REF!</v>
      </c>
      <c r="I4603" s="15">
        <f>Tabuľka9[[#This Row],[Aktuálna cena v RZ s DPH]]*Tabuľka9[[#This Row],[Priemerný odber za mesiac]]</f>
        <v>0</v>
      </c>
      <c r="K4603" s="17" t="e">
        <f>Tabuľka9[[#This Row],[Cena za MJ s DPH]]*Tabuľka9[[#This Row],[Predpokladaný odber počas 6 mesiacov]]</f>
        <v>#REF!</v>
      </c>
      <c r="L4603" s="1">
        <v>161136</v>
      </c>
      <c r="M4603" t="e">
        <f>_xlfn.XLOOKUP(Tabuľka9[[#This Row],[IČO]],#REF!,#REF!)</f>
        <v>#REF!</v>
      </c>
      <c r="N4603" t="e">
        <f>_xlfn.XLOOKUP(Tabuľka9[[#This Row],[IČO]],#REF!,#REF!)</f>
        <v>#REF!</v>
      </c>
    </row>
    <row r="4604" spans="1:14" hidden="1" x14ac:dyDescent="0.35">
      <c r="A4604" t="s">
        <v>10</v>
      </c>
      <c r="B4604" t="s">
        <v>26</v>
      </c>
      <c r="C4604" t="s">
        <v>13</v>
      </c>
      <c r="E4604" s="10">
        <f>IF(COUNTIF(cis_DPH!$B$2:$B$84,B4604)&gt;0,D4604*1.1,IF(COUNTIF(cis_DPH!$B$85:$B$171,B4604)&gt;0,D4604*1.2,"chyba"))</f>
        <v>0</v>
      </c>
      <c r="G4604" s="16" t="e">
        <f>_xlfn.XLOOKUP(Tabuľka9[[#This Row],[položka]],#REF!,#REF!)</f>
        <v>#REF!</v>
      </c>
      <c r="I4604" s="15">
        <f>Tabuľka9[[#This Row],[Aktuálna cena v RZ s DPH]]*Tabuľka9[[#This Row],[Priemerný odber za mesiac]]</f>
        <v>0</v>
      </c>
      <c r="K4604" s="17" t="e">
        <f>Tabuľka9[[#This Row],[Cena za MJ s DPH]]*Tabuľka9[[#This Row],[Predpokladaný odber počas 6 mesiacov]]</f>
        <v>#REF!</v>
      </c>
      <c r="L4604" s="1">
        <v>161136</v>
      </c>
      <c r="M4604" t="e">
        <f>_xlfn.XLOOKUP(Tabuľka9[[#This Row],[IČO]],#REF!,#REF!)</f>
        <v>#REF!</v>
      </c>
      <c r="N4604" t="e">
        <f>_xlfn.XLOOKUP(Tabuľka9[[#This Row],[IČO]],#REF!,#REF!)</f>
        <v>#REF!</v>
      </c>
    </row>
    <row r="4605" spans="1:14" hidden="1" x14ac:dyDescent="0.35">
      <c r="A4605" t="s">
        <v>10</v>
      </c>
      <c r="B4605" t="s">
        <v>27</v>
      </c>
      <c r="C4605" t="s">
        <v>13</v>
      </c>
      <c r="E4605" s="10">
        <f>IF(COUNTIF(cis_DPH!$B$2:$B$84,B4605)&gt;0,D4605*1.1,IF(COUNTIF(cis_DPH!$B$85:$B$171,B4605)&gt;0,D4605*1.2,"chyba"))</f>
        <v>0</v>
      </c>
      <c r="G4605" s="16" t="e">
        <f>_xlfn.XLOOKUP(Tabuľka9[[#This Row],[položka]],#REF!,#REF!)</f>
        <v>#REF!</v>
      </c>
      <c r="I4605" s="15">
        <f>Tabuľka9[[#This Row],[Aktuálna cena v RZ s DPH]]*Tabuľka9[[#This Row],[Priemerný odber za mesiac]]</f>
        <v>0</v>
      </c>
      <c r="K4605" s="17" t="e">
        <f>Tabuľka9[[#This Row],[Cena za MJ s DPH]]*Tabuľka9[[#This Row],[Predpokladaný odber počas 6 mesiacov]]</f>
        <v>#REF!</v>
      </c>
      <c r="L4605" s="1">
        <v>161136</v>
      </c>
      <c r="M4605" t="e">
        <f>_xlfn.XLOOKUP(Tabuľka9[[#This Row],[IČO]],#REF!,#REF!)</f>
        <v>#REF!</v>
      </c>
      <c r="N4605" t="e">
        <f>_xlfn.XLOOKUP(Tabuľka9[[#This Row],[IČO]],#REF!,#REF!)</f>
        <v>#REF!</v>
      </c>
    </row>
    <row r="4606" spans="1:14" hidden="1" x14ac:dyDescent="0.35">
      <c r="A4606" t="s">
        <v>10</v>
      </c>
      <c r="B4606" t="s">
        <v>28</v>
      </c>
      <c r="C4606" t="s">
        <v>13</v>
      </c>
      <c r="E4606" s="10">
        <f>IF(COUNTIF(cis_DPH!$B$2:$B$84,B4606)&gt;0,D4606*1.1,IF(COUNTIF(cis_DPH!$B$85:$B$171,B4606)&gt;0,D4606*1.2,"chyba"))</f>
        <v>0</v>
      </c>
      <c r="G4606" s="16" t="e">
        <f>_xlfn.XLOOKUP(Tabuľka9[[#This Row],[položka]],#REF!,#REF!)</f>
        <v>#REF!</v>
      </c>
      <c r="I4606" s="15">
        <f>Tabuľka9[[#This Row],[Aktuálna cena v RZ s DPH]]*Tabuľka9[[#This Row],[Priemerný odber za mesiac]]</f>
        <v>0</v>
      </c>
      <c r="K4606" s="17" t="e">
        <f>Tabuľka9[[#This Row],[Cena za MJ s DPH]]*Tabuľka9[[#This Row],[Predpokladaný odber počas 6 mesiacov]]</f>
        <v>#REF!</v>
      </c>
      <c r="L4606" s="1">
        <v>161136</v>
      </c>
      <c r="M4606" t="e">
        <f>_xlfn.XLOOKUP(Tabuľka9[[#This Row],[IČO]],#REF!,#REF!)</f>
        <v>#REF!</v>
      </c>
      <c r="N4606" t="e">
        <f>_xlfn.XLOOKUP(Tabuľka9[[#This Row],[IČO]],#REF!,#REF!)</f>
        <v>#REF!</v>
      </c>
    </row>
    <row r="4607" spans="1:14" hidden="1" x14ac:dyDescent="0.35">
      <c r="A4607" t="s">
        <v>10</v>
      </c>
      <c r="B4607" t="s">
        <v>29</v>
      </c>
      <c r="C4607" t="s">
        <v>13</v>
      </c>
      <c r="E4607" s="10">
        <f>IF(COUNTIF(cis_DPH!$B$2:$B$84,B4607)&gt;0,D4607*1.1,IF(COUNTIF(cis_DPH!$B$85:$B$171,B4607)&gt;0,D4607*1.2,"chyba"))</f>
        <v>0</v>
      </c>
      <c r="G4607" s="16" t="e">
        <f>_xlfn.XLOOKUP(Tabuľka9[[#This Row],[položka]],#REF!,#REF!)</f>
        <v>#REF!</v>
      </c>
      <c r="I4607" s="15">
        <f>Tabuľka9[[#This Row],[Aktuálna cena v RZ s DPH]]*Tabuľka9[[#This Row],[Priemerný odber za mesiac]]</f>
        <v>0</v>
      </c>
      <c r="K4607" s="17" t="e">
        <f>Tabuľka9[[#This Row],[Cena za MJ s DPH]]*Tabuľka9[[#This Row],[Predpokladaný odber počas 6 mesiacov]]</f>
        <v>#REF!</v>
      </c>
      <c r="L4607" s="1">
        <v>161136</v>
      </c>
      <c r="M4607" t="e">
        <f>_xlfn.XLOOKUP(Tabuľka9[[#This Row],[IČO]],#REF!,#REF!)</f>
        <v>#REF!</v>
      </c>
      <c r="N4607" t="e">
        <f>_xlfn.XLOOKUP(Tabuľka9[[#This Row],[IČO]],#REF!,#REF!)</f>
        <v>#REF!</v>
      </c>
    </row>
    <row r="4608" spans="1:14" hidden="1" x14ac:dyDescent="0.35">
      <c r="A4608" t="s">
        <v>10</v>
      </c>
      <c r="B4608" t="s">
        <v>30</v>
      </c>
      <c r="C4608" t="s">
        <v>13</v>
      </c>
      <c r="D4608" s="9">
        <v>1.0900000000000001</v>
      </c>
      <c r="E4608" s="10">
        <f>IF(COUNTIF(cis_DPH!$B$2:$B$84,B4608)&gt;0,D4608*1.1,IF(COUNTIF(cis_DPH!$B$85:$B$171,B4608)&gt;0,D4608*1.2,"chyba"))</f>
        <v>1.1990000000000003</v>
      </c>
      <c r="G4608" s="16" t="e">
        <f>_xlfn.XLOOKUP(Tabuľka9[[#This Row],[položka]],#REF!,#REF!)</f>
        <v>#REF!</v>
      </c>
      <c r="H4608">
        <v>185</v>
      </c>
      <c r="I4608" s="15">
        <f>Tabuľka9[[#This Row],[Aktuálna cena v RZ s DPH]]*Tabuľka9[[#This Row],[Priemerný odber za mesiac]]</f>
        <v>221.81500000000005</v>
      </c>
      <c r="K4608" s="17" t="e">
        <f>Tabuľka9[[#This Row],[Cena za MJ s DPH]]*Tabuľka9[[#This Row],[Predpokladaný odber počas 6 mesiacov]]</f>
        <v>#REF!</v>
      </c>
      <c r="L4608" s="1">
        <v>161136</v>
      </c>
      <c r="M4608" t="e">
        <f>_xlfn.XLOOKUP(Tabuľka9[[#This Row],[IČO]],#REF!,#REF!)</f>
        <v>#REF!</v>
      </c>
      <c r="N4608" t="e">
        <f>_xlfn.XLOOKUP(Tabuľka9[[#This Row],[IČO]],#REF!,#REF!)</f>
        <v>#REF!</v>
      </c>
    </row>
    <row r="4609" spans="1:14" hidden="1" x14ac:dyDescent="0.35">
      <c r="A4609" t="s">
        <v>10</v>
      </c>
      <c r="B4609" t="s">
        <v>31</v>
      </c>
      <c r="C4609" t="s">
        <v>13</v>
      </c>
      <c r="E4609" s="10">
        <f>IF(COUNTIF(cis_DPH!$B$2:$B$84,B4609)&gt;0,D4609*1.1,IF(COUNTIF(cis_DPH!$B$85:$B$171,B4609)&gt;0,D4609*1.2,"chyba"))</f>
        <v>0</v>
      </c>
      <c r="G4609" s="16" t="e">
        <f>_xlfn.XLOOKUP(Tabuľka9[[#This Row],[položka]],#REF!,#REF!)</f>
        <v>#REF!</v>
      </c>
      <c r="I4609" s="15">
        <f>Tabuľka9[[#This Row],[Aktuálna cena v RZ s DPH]]*Tabuľka9[[#This Row],[Priemerný odber za mesiac]]</f>
        <v>0</v>
      </c>
      <c r="K4609" s="17" t="e">
        <f>Tabuľka9[[#This Row],[Cena za MJ s DPH]]*Tabuľka9[[#This Row],[Predpokladaný odber počas 6 mesiacov]]</f>
        <v>#REF!</v>
      </c>
      <c r="L4609" s="1">
        <v>161136</v>
      </c>
      <c r="M4609" t="e">
        <f>_xlfn.XLOOKUP(Tabuľka9[[#This Row],[IČO]],#REF!,#REF!)</f>
        <v>#REF!</v>
      </c>
      <c r="N4609" t="e">
        <f>_xlfn.XLOOKUP(Tabuľka9[[#This Row],[IČO]],#REF!,#REF!)</f>
        <v>#REF!</v>
      </c>
    </row>
    <row r="4610" spans="1:14" hidden="1" x14ac:dyDescent="0.35">
      <c r="A4610" t="s">
        <v>10</v>
      </c>
      <c r="B4610" t="s">
        <v>32</v>
      </c>
      <c r="C4610" t="s">
        <v>19</v>
      </c>
      <c r="E4610" s="10">
        <f>IF(COUNTIF(cis_DPH!$B$2:$B$84,B4610)&gt;0,D4610*1.1,IF(COUNTIF(cis_DPH!$B$85:$B$171,B4610)&gt;0,D4610*1.2,"chyba"))</f>
        <v>0</v>
      </c>
      <c r="G4610" s="16" t="e">
        <f>_xlfn.XLOOKUP(Tabuľka9[[#This Row],[položka]],#REF!,#REF!)</f>
        <v>#REF!</v>
      </c>
      <c r="I4610" s="15">
        <f>Tabuľka9[[#This Row],[Aktuálna cena v RZ s DPH]]*Tabuľka9[[#This Row],[Priemerný odber za mesiac]]</f>
        <v>0</v>
      </c>
      <c r="K4610" s="17" t="e">
        <f>Tabuľka9[[#This Row],[Cena za MJ s DPH]]*Tabuľka9[[#This Row],[Predpokladaný odber počas 6 mesiacov]]</f>
        <v>#REF!</v>
      </c>
      <c r="L4610" s="1">
        <v>161136</v>
      </c>
      <c r="M4610" t="e">
        <f>_xlfn.XLOOKUP(Tabuľka9[[#This Row],[IČO]],#REF!,#REF!)</f>
        <v>#REF!</v>
      </c>
      <c r="N4610" t="e">
        <f>_xlfn.XLOOKUP(Tabuľka9[[#This Row],[IČO]],#REF!,#REF!)</f>
        <v>#REF!</v>
      </c>
    </row>
    <row r="4611" spans="1:14" hidden="1" x14ac:dyDescent="0.35">
      <c r="A4611" t="s">
        <v>10</v>
      </c>
      <c r="B4611" t="s">
        <v>33</v>
      </c>
      <c r="C4611" t="s">
        <v>13</v>
      </c>
      <c r="D4611" s="9">
        <v>7</v>
      </c>
      <c r="E4611" s="10">
        <f>IF(COUNTIF(cis_DPH!$B$2:$B$84,B4611)&gt;0,D4611*1.1,IF(COUNTIF(cis_DPH!$B$85:$B$171,B4611)&gt;0,D4611*1.2,"chyba"))</f>
        <v>7.7000000000000011</v>
      </c>
      <c r="G4611" s="16" t="e">
        <f>_xlfn.XLOOKUP(Tabuľka9[[#This Row],[položka]],#REF!,#REF!)</f>
        <v>#REF!</v>
      </c>
      <c r="H4611">
        <v>2</v>
      </c>
      <c r="I4611" s="15">
        <f>Tabuľka9[[#This Row],[Aktuálna cena v RZ s DPH]]*Tabuľka9[[#This Row],[Priemerný odber za mesiac]]</f>
        <v>15.400000000000002</v>
      </c>
      <c r="K4611" s="17" t="e">
        <f>Tabuľka9[[#This Row],[Cena za MJ s DPH]]*Tabuľka9[[#This Row],[Predpokladaný odber počas 6 mesiacov]]</f>
        <v>#REF!</v>
      </c>
      <c r="L4611" s="1">
        <v>161136</v>
      </c>
      <c r="M4611" t="e">
        <f>_xlfn.XLOOKUP(Tabuľka9[[#This Row],[IČO]],#REF!,#REF!)</f>
        <v>#REF!</v>
      </c>
      <c r="N4611" t="e">
        <f>_xlfn.XLOOKUP(Tabuľka9[[#This Row],[IČO]],#REF!,#REF!)</f>
        <v>#REF!</v>
      </c>
    </row>
    <row r="4612" spans="1:14" hidden="1" x14ac:dyDescent="0.35">
      <c r="A4612" t="s">
        <v>10</v>
      </c>
      <c r="B4612" t="s">
        <v>34</v>
      </c>
      <c r="C4612" t="s">
        <v>13</v>
      </c>
      <c r="D4612" s="9">
        <v>61</v>
      </c>
      <c r="E4612" s="10">
        <f>IF(COUNTIF(cis_DPH!$B$2:$B$84,B4612)&gt;0,D4612*1.1,IF(COUNTIF(cis_DPH!$B$85:$B$171,B4612)&gt;0,D4612*1.2,"chyba"))</f>
        <v>67.100000000000009</v>
      </c>
      <c r="G4612" s="16" t="e">
        <f>_xlfn.XLOOKUP(Tabuľka9[[#This Row],[položka]],#REF!,#REF!)</f>
        <v>#REF!</v>
      </c>
      <c r="H4612">
        <v>1</v>
      </c>
      <c r="I4612" s="15">
        <f>Tabuľka9[[#This Row],[Aktuálna cena v RZ s DPH]]*Tabuľka9[[#This Row],[Priemerný odber za mesiac]]</f>
        <v>67.100000000000009</v>
      </c>
      <c r="K4612" s="17" t="e">
        <f>Tabuľka9[[#This Row],[Cena za MJ s DPH]]*Tabuľka9[[#This Row],[Predpokladaný odber počas 6 mesiacov]]</f>
        <v>#REF!</v>
      </c>
      <c r="L4612" s="1">
        <v>161136</v>
      </c>
      <c r="M4612" t="e">
        <f>_xlfn.XLOOKUP(Tabuľka9[[#This Row],[IČO]],#REF!,#REF!)</f>
        <v>#REF!</v>
      </c>
      <c r="N4612" t="e">
        <f>_xlfn.XLOOKUP(Tabuľka9[[#This Row],[IČO]],#REF!,#REF!)</f>
        <v>#REF!</v>
      </c>
    </row>
    <row r="4613" spans="1:14" hidden="1" x14ac:dyDescent="0.35">
      <c r="A4613" t="s">
        <v>10</v>
      </c>
      <c r="B4613" t="s">
        <v>35</v>
      </c>
      <c r="C4613" t="s">
        <v>13</v>
      </c>
      <c r="D4613" s="9">
        <v>16</v>
      </c>
      <c r="E4613" s="10">
        <f>IF(COUNTIF(cis_DPH!$B$2:$B$84,B4613)&gt;0,D4613*1.1,IF(COUNTIF(cis_DPH!$B$85:$B$171,B4613)&gt;0,D4613*1.2,"chyba"))</f>
        <v>17.600000000000001</v>
      </c>
      <c r="G4613" s="16" t="e">
        <f>_xlfn.XLOOKUP(Tabuľka9[[#This Row],[položka]],#REF!,#REF!)</f>
        <v>#REF!</v>
      </c>
      <c r="H4613">
        <v>2</v>
      </c>
      <c r="I4613" s="15">
        <f>Tabuľka9[[#This Row],[Aktuálna cena v RZ s DPH]]*Tabuľka9[[#This Row],[Priemerný odber za mesiac]]</f>
        <v>35.200000000000003</v>
      </c>
      <c r="K4613" s="17" t="e">
        <f>Tabuľka9[[#This Row],[Cena za MJ s DPH]]*Tabuľka9[[#This Row],[Predpokladaný odber počas 6 mesiacov]]</f>
        <v>#REF!</v>
      </c>
      <c r="L4613" s="1">
        <v>161136</v>
      </c>
      <c r="M4613" t="e">
        <f>_xlfn.XLOOKUP(Tabuľka9[[#This Row],[IČO]],#REF!,#REF!)</f>
        <v>#REF!</v>
      </c>
      <c r="N4613" t="e">
        <f>_xlfn.XLOOKUP(Tabuľka9[[#This Row],[IČO]],#REF!,#REF!)</f>
        <v>#REF!</v>
      </c>
    </row>
    <row r="4614" spans="1:14" hidden="1" x14ac:dyDescent="0.35">
      <c r="A4614" t="s">
        <v>10</v>
      </c>
      <c r="B4614" t="s">
        <v>36</v>
      </c>
      <c r="C4614" t="s">
        <v>13</v>
      </c>
      <c r="E4614" s="10">
        <f>IF(COUNTIF(cis_DPH!$B$2:$B$84,B4614)&gt;0,D4614*1.1,IF(COUNTIF(cis_DPH!$B$85:$B$171,B4614)&gt;0,D4614*1.2,"chyba"))</f>
        <v>0</v>
      </c>
      <c r="G4614" s="16" t="e">
        <f>_xlfn.XLOOKUP(Tabuľka9[[#This Row],[položka]],#REF!,#REF!)</f>
        <v>#REF!</v>
      </c>
      <c r="I4614" s="15">
        <f>Tabuľka9[[#This Row],[Aktuálna cena v RZ s DPH]]*Tabuľka9[[#This Row],[Priemerný odber za mesiac]]</f>
        <v>0</v>
      </c>
      <c r="K4614" s="17" t="e">
        <f>Tabuľka9[[#This Row],[Cena za MJ s DPH]]*Tabuľka9[[#This Row],[Predpokladaný odber počas 6 mesiacov]]</f>
        <v>#REF!</v>
      </c>
      <c r="L4614" s="1">
        <v>161136</v>
      </c>
      <c r="M4614" t="e">
        <f>_xlfn.XLOOKUP(Tabuľka9[[#This Row],[IČO]],#REF!,#REF!)</f>
        <v>#REF!</v>
      </c>
      <c r="N4614" t="e">
        <f>_xlfn.XLOOKUP(Tabuľka9[[#This Row],[IČO]],#REF!,#REF!)</f>
        <v>#REF!</v>
      </c>
    </row>
    <row r="4615" spans="1:14" hidden="1" x14ac:dyDescent="0.35">
      <c r="A4615" t="s">
        <v>10</v>
      </c>
      <c r="B4615" t="s">
        <v>37</v>
      </c>
      <c r="C4615" t="s">
        <v>13</v>
      </c>
      <c r="D4615" s="9">
        <v>30</v>
      </c>
      <c r="E4615" s="10">
        <f>IF(COUNTIF(cis_DPH!$B$2:$B$84,B4615)&gt;0,D4615*1.1,IF(COUNTIF(cis_DPH!$B$85:$B$171,B4615)&gt;0,D4615*1.2,"chyba"))</f>
        <v>33</v>
      </c>
      <c r="G4615" s="16" t="e">
        <f>_xlfn.XLOOKUP(Tabuľka9[[#This Row],[položka]],#REF!,#REF!)</f>
        <v>#REF!</v>
      </c>
      <c r="H4615">
        <v>2</v>
      </c>
      <c r="I4615" s="15">
        <f>Tabuľka9[[#This Row],[Aktuálna cena v RZ s DPH]]*Tabuľka9[[#This Row],[Priemerný odber za mesiac]]</f>
        <v>66</v>
      </c>
      <c r="K4615" s="17" t="e">
        <f>Tabuľka9[[#This Row],[Cena za MJ s DPH]]*Tabuľka9[[#This Row],[Predpokladaný odber počas 6 mesiacov]]</f>
        <v>#REF!</v>
      </c>
      <c r="L4615" s="1">
        <v>161136</v>
      </c>
      <c r="M4615" t="e">
        <f>_xlfn.XLOOKUP(Tabuľka9[[#This Row],[IČO]],#REF!,#REF!)</f>
        <v>#REF!</v>
      </c>
      <c r="N4615" t="e">
        <f>_xlfn.XLOOKUP(Tabuľka9[[#This Row],[IČO]],#REF!,#REF!)</f>
        <v>#REF!</v>
      </c>
    </row>
    <row r="4616" spans="1:14" hidden="1" x14ac:dyDescent="0.35">
      <c r="A4616" t="s">
        <v>10</v>
      </c>
      <c r="B4616" t="s">
        <v>38</v>
      </c>
      <c r="C4616" t="s">
        <v>13</v>
      </c>
      <c r="E4616" s="10">
        <f>IF(COUNTIF(cis_DPH!$B$2:$B$84,B4616)&gt;0,D4616*1.1,IF(COUNTIF(cis_DPH!$B$85:$B$171,B4616)&gt;0,D4616*1.2,"chyba"))</f>
        <v>0</v>
      </c>
      <c r="G4616" s="16" t="e">
        <f>_xlfn.XLOOKUP(Tabuľka9[[#This Row],[položka]],#REF!,#REF!)</f>
        <v>#REF!</v>
      </c>
      <c r="I4616" s="15">
        <f>Tabuľka9[[#This Row],[Aktuálna cena v RZ s DPH]]*Tabuľka9[[#This Row],[Priemerný odber za mesiac]]</f>
        <v>0</v>
      </c>
      <c r="K4616" s="17" t="e">
        <f>Tabuľka9[[#This Row],[Cena za MJ s DPH]]*Tabuľka9[[#This Row],[Predpokladaný odber počas 6 mesiacov]]</f>
        <v>#REF!</v>
      </c>
      <c r="L4616" s="1">
        <v>161136</v>
      </c>
      <c r="M4616" t="e">
        <f>_xlfn.XLOOKUP(Tabuľka9[[#This Row],[IČO]],#REF!,#REF!)</f>
        <v>#REF!</v>
      </c>
      <c r="N4616" t="e">
        <f>_xlfn.XLOOKUP(Tabuľka9[[#This Row],[IČO]],#REF!,#REF!)</f>
        <v>#REF!</v>
      </c>
    </row>
    <row r="4617" spans="1:14" hidden="1" x14ac:dyDescent="0.35">
      <c r="A4617" t="s">
        <v>10</v>
      </c>
      <c r="B4617" t="s">
        <v>39</v>
      </c>
      <c r="C4617" t="s">
        <v>13</v>
      </c>
      <c r="E4617" s="10">
        <f>IF(COUNTIF(cis_DPH!$B$2:$B$84,B4617)&gt;0,D4617*1.1,IF(COUNTIF(cis_DPH!$B$85:$B$171,B4617)&gt;0,D4617*1.2,"chyba"))</f>
        <v>0</v>
      </c>
      <c r="G4617" s="16" t="e">
        <f>_xlfn.XLOOKUP(Tabuľka9[[#This Row],[položka]],#REF!,#REF!)</f>
        <v>#REF!</v>
      </c>
      <c r="I4617" s="15">
        <f>Tabuľka9[[#This Row],[Aktuálna cena v RZ s DPH]]*Tabuľka9[[#This Row],[Priemerný odber za mesiac]]</f>
        <v>0</v>
      </c>
      <c r="K4617" s="17" t="e">
        <f>Tabuľka9[[#This Row],[Cena za MJ s DPH]]*Tabuľka9[[#This Row],[Predpokladaný odber počas 6 mesiacov]]</f>
        <v>#REF!</v>
      </c>
      <c r="L4617" s="1">
        <v>161136</v>
      </c>
      <c r="M4617" t="e">
        <f>_xlfn.XLOOKUP(Tabuľka9[[#This Row],[IČO]],#REF!,#REF!)</f>
        <v>#REF!</v>
      </c>
      <c r="N4617" t="e">
        <f>_xlfn.XLOOKUP(Tabuľka9[[#This Row],[IČO]],#REF!,#REF!)</f>
        <v>#REF!</v>
      </c>
    </row>
    <row r="4618" spans="1:14" hidden="1" x14ac:dyDescent="0.35">
      <c r="A4618" t="s">
        <v>10</v>
      </c>
      <c r="B4618" t="s">
        <v>40</v>
      </c>
      <c r="C4618" t="s">
        <v>13</v>
      </c>
      <c r="E4618" s="10">
        <f>IF(COUNTIF(cis_DPH!$B$2:$B$84,B4618)&gt;0,D4618*1.1,IF(COUNTIF(cis_DPH!$B$85:$B$171,B4618)&gt;0,D4618*1.2,"chyba"))</f>
        <v>0</v>
      </c>
      <c r="G4618" s="16" t="e">
        <f>_xlfn.XLOOKUP(Tabuľka9[[#This Row],[položka]],#REF!,#REF!)</f>
        <v>#REF!</v>
      </c>
      <c r="I4618" s="15">
        <f>Tabuľka9[[#This Row],[Aktuálna cena v RZ s DPH]]*Tabuľka9[[#This Row],[Priemerný odber za mesiac]]</f>
        <v>0</v>
      </c>
      <c r="K4618" s="17" t="e">
        <f>Tabuľka9[[#This Row],[Cena za MJ s DPH]]*Tabuľka9[[#This Row],[Predpokladaný odber počas 6 mesiacov]]</f>
        <v>#REF!</v>
      </c>
      <c r="L4618" s="1">
        <v>161136</v>
      </c>
      <c r="M4618" t="e">
        <f>_xlfn.XLOOKUP(Tabuľka9[[#This Row],[IČO]],#REF!,#REF!)</f>
        <v>#REF!</v>
      </c>
      <c r="N4618" t="e">
        <f>_xlfn.XLOOKUP(Tabuľka9[[#This Row],[IČO]],#REF!,#REF!)</f>
        <v>#REF!</v>
      </c>
    </row>
    <row r="4619" spans="1:14" hidden="1" x14ac:dyDescent="0.35">
      <c r="A4619" t="s">
        <v>10</v>
      </c>
      <c r="B4619" t="s">
        <v>41</v>
      </c>
      <c r="C4619" t="s">
        <v>13</v>
      </c>
      <c r="E4619" s="10">
        <f>IF(COUNTIF(cis_DPH!$B$2:$B$84,B4619)&gt;0,D4619*1.1,IF(COUNTIF(cis_DPH!$B$85:$B$171,B4619)&gt;0,D4619*1.2,"chyba"))</f>
        <v>0</v>
      </c>
      <c r="G4619" s="16" t="e">
        <f>_xlfn.XLOOKUP(Tabuľka9[[#This Row],[položka]],#REF!,#REF!)</f>
        <v>#REF!</v>
      </c>
      <c r="I4619" s="15">
        <f>Tabuľka9[[#This Row],[Aktuálna cena v RZ s DPH]]*Tabuľka9[[#This Row],[Priemerný odber za mesiac]]</f>
        <v>0</v>
      </c>
      <c r="K4619" s="17" t="e">
        <f>Tabuľka9[[#This Row],[Cena za MJ s DPH]]*Tabuľka9[[#This Row],[Predpokladaný odber počas 6 mesiacov]]</f>
        <v>#REF!</v>
      </c>
      <c r="L4619" s="1">
        <v>161136</v>
      </c>
      <c r="M4619" t="e">
        <f>_xlfn.XLOOKUP(Tabuľka9[[#This Row],[IČO]],#REF!,#REF!)</f>
        <v>#REF!</v>
      </c>
      <c r="N4619" t="e">
        <f>_xlfn.XLOOKUP(Tabuľka9[[#This Row],[IČO]],#REF!,#REF!)</f>
        <v>#REF!</v>
      </c>
    </row>
    <row r="4620" spans="1:14" hidden="1" x14ac:dyDescent="0.35">
      <c r="A4620" t="s">
        <v>10</v>
      </c>
      <c r="B4620" t="s">
        <v>42</v>
      </c>
      <c r="C4620" t="s">
        <v>19</v>
      </c>
      <c r="E4620" s="10">
        <f>IF(COUNTIF(cis_DPH!$B$2:$B$84,B4620)&gt;0,D4620*1.1,IF(COUNTIF(cis_DPH!$B$85:$B$171,B4620)&gt;0,D4620*1.2,"chyba"))</f>
        <v>0</v>
      </c>
      <c r="G4620" s="16" t="e">
        <f>_xlfn.XLOOKUP(Tabuľka9[[#This Row],[položka]],#REF!,#REF!)</f>
        <v>#REF!</v>
      </c>
      <c r="I4620" s="15">
        <f>Tabuľka9[[#This Row],[Aktuálna cena v RZ s DPH]]*Tabuľka9[[#This Row],[Priemerný odber za mesiac]]</f>
        <v>0</v>
      </c>
      <c r="K4620" s="17" t="e">
        <f>Tabuľka9[[#This Row],[Cena za MJ s DPH]]*Tabuľka9[[#This Row],[Predpokladaný odber počas 6 mesiacov]]</f>
        <v>#REF!</v>
      </c>
      <c r="L4620" s="1">
        <v>161136</v>
      </c>
      <c r="M4620" t="e">
        <f>_xlfn.XLOOKUP(Tabuľka9[[#This Row],[IČO]],#REF!,#REF!)</f>
        <v>#REF!</v>
      </c>
      <c r="N4620" t="e">
        <f>_xlfn.XLOOKUP(Tabuľka9[[#This Row],[IČO]],#REF!,#REF!)</f>
        <v>#REF!</v>
      </c>
    </row>
    <row r="4621" spans="1:14" hidden="1" x14ac:dyDescent="0.35">
      <c r="A4621" t="s">
        <v>10</v>
      </c>
      <c r="B4621" t="s">
        <v>43</v>
      </c>
      <c r="C4621" t="s">
        <v>13</v>
      </c>
      <c r="E4621" s="10">
        <f>IF(COUNTIF(cis_DPH!$B$2:$B$84,B4621)&gt;0,D4621*1.1,IF(COUNTIF(cis_DPH!$B$85:$B$171,B4621)&gt;0,D4621*1.2,"chyba"))</f>
        <v>0</v>
      </c>
      <c r="G4621" s="16" t="e">
        <f>_xlfn.XLOOKUP(Tabuľka9[[#This Row],[položka]],#REF!,#REF!)</f>
        <v>#REF!</v>
      </c>
      <c r="I4621" s="15">
        <f>Tabuľka9[[#This Row],[Aktuálna cena v RZ s DPH]]*Tabuľka9[[#This Row],[Priemerný odber za mesiac]]</f>
        <v>0</v>
      </c>
      <c r="K4621" s="17" t="e">
        <f>Tabuľka9[[#This Row],[Cena za MJ s DPH]]*Tabuľka9[[#This Row],[Predpokladaný odber počas 6 mesiacov]]</f>
        <v>#REF!</v>
      </c>
      <c r="L4621" s="1">
        <v>161136</v>
      </c>
      <c r="M4621" t="e">
        <f>_xlfn.XLOOKUP(Tabuľka9[[#This Row],[IČO]],#REF!,#REF!)</f>
        <v>#REF!</v>
      </c>
      <c r="N4621" t="e">
        <f>_xlfn.XLOOKUP(Tabuľka9[[#This Row],[IČO]],#REF!,#REF!)</f>
        <v>#REF!</v>
      </c>
    </row>
    <row r="4622" spans="1:14" hidden="1" x14ac:dyDescent="0.35">
      <c r="A4622" t="s">
        <v>10</v>
      </c>
      <c r="B4622" t="s">
        <v>44</v>
      </c>
      <c r="C4622" t="s">
        <v>13</v>
      </c>
      <c r="E4622" s="10">
        <f>IF(COUNTIF(cis_DPH!$B$2:$B$84,B4622)&gt;0,D4622*1.1,IF(COUNTIF(cis_DPH!$B$85:$B$171,B4622)&gt;0,D4622*1.2,"chyba"))</f>
        <v>0</v>
      </c>
      <c r="G4622" s="16" t="e">
        <f>_xlfn.XLOOKUP(Tabuľka9[[#This Row],[položka]],#REF!,#REF!)</f>
        <v>#REF!</v>
      </c>
      <c r="I4622" s="15">
        <f>Tabuľka9[[#This Row],[Aktuálna cena v RZ s DPH]]*Tabuľka9[[#This Row],[Priemerný odber za mesiac]]</f>
        <v>0</v>
      </c>
      <c r="K4622" s="17" t="e">
        <f>Tabuľka9[[#This Row],[Cena za MJ s DPH]]*Tabuľka9[[#This Row],[Predpokladaný odber počas 6 mesiacov]]</f>
        <v>#REF!</v>
      </c>
      <c r="L4622" s="1">
        <v>161136</v>
      </c>
      <c r="M4622" t="e">
        <f>_xlfn.XLOOKUP(Tabuľka9[[#This Row],[IČO]],#REF!,#REF!)</f>
        <v>#REF!</v>
      </c>
      <c r="N4622" t="e">
        <f>_xlfn.XLOOKUP(Tabuľka9[[#This Row],[IČO]],#REF!,#REF!)</f>
        <v>#REF!</v>
      </c>
    </row>
    <row r="4623" spans="1:14" hidden="1" x14ac:dyDescent="0.35">
      <c r="A4623" t="s">
        <v>10</v>
      </c>
      <c r="B4623" t="s">
        <v>45</v>
      </c>
      <c r="C4623" t="s">
        <v>13</v>
      </c>
      <c r="E4623" s="10">
        <f>IF(COUNTIF(cis_DPH!$B$2:$B$84,B4623)&gt;0,D4623*1.1,IF(COUNTIF(cis_DPH!$B$85:$B$171,B4623)&gt;0,D4623*1.2,"chyba"))</f>
        <v>0</v>
      </c>
      <c r="G4623" s="16" t="e">
        <f>_xlfn.XLOOKUP(Tabuľka9[[#This Row],[položka]],#REF!,#REF!)</f>
        <v>#REF!</v>
      </c>
      <c r="I4623" s="15">
        <f>Tabuľka9[[#This Row],[Aktuálna cena v RZ s DPH]]*Tabuľka9[[#This Row],[Priemerný odber za mesiac]]</f>
        <v>0</v>
      </c>
      <c r="K4623" s="17" t="e">
        <f>Tabuľka9[[#This Row],[Cena za MJ s DPH]]*Tabuľka9[[#This Row],[Predpokladaný odber počas 6 mesiacov]]</f>
        <v>#REF!</v>
      </c>
      <c r="L4623" s="1">
        <v>161136</v>
      </c>
      <c r="M4623" t="e">
        <f>_xlfn.XLOOKUP(Tabuľka9[[#This Row],[IČO]],#REF!,#REF!)</f>
        <v>#REF!</v>
      </c>
      <c r="N4623" t="e">
        <f>_xlfn.XLOOKUP(Tabuľka9[[#This Row],[IČO]],#REF!,#REF!)</f>
        <v>#REF!</v>
      </c>
    </row>
    <row r="4624" spans="1:14" hidden="1" x14ac:dyDescent="0.35">
      <c r="A4624" t="s">
        <v>10</v>
      </c>
      <c r="B4624" t="s">
        <v>46</v>
      </c>
      <c r="C4624" t="s">
        <v>13</v>
      </c>
      <c r="D4624" s="9">
        <v>51.3</v>
      </c>
      <c r="E4624" s="10">
        <f>IF(COUNTIF(cis_DPH!$B$2:$B$84,B4624)&gt;0,D4624*1.1,IF(COUNTIF(cis_DPH!$B$85:$B$171,B4624)&gt;0,D4624*1.2,"chyba"))</f>
        <v>61.559999999999995</v>
      </c>
      <c r="G4624" s="16" t="e">
        <f>_xlfn.XLOOKUP(Tabuľka9[[#This Row],[položka]],#REF!,#REF!)</f>
        <v>#REF!</v>
      </c>
      <c r="H4624">
        <v>1</v>
      </c>
      <c r="I4624" s="15">
        <f>Tabuľka9[[#This Row],[Aktuálna cena v RZ s DPH]]*Tabuľka9[[#This Row],[Priemerný odber za mesiac]]</f>
        <v>61.559999999999995</v>
      </c>
      <c r="K4624" s="17" t="e">
        <f>Tabuľka9[[#This Row],[Cena za MJ s DPH]]*Tabuľka9[[#This Row],[Predpokladaný odber počas 6 mesiacov]]</f>
        <v>#REF!</v>
      </c>
      <c r="L4624" s="1">
        <v>161136</v>
      </c>
      <c r="M4624" t="e">
        <f>_xlfn.XLOOKUP(Tabuľka9[[#This Row],[IČO]],#REF!,#REF!)</f>
        <v>#REF!</v>
      </c>
      <c r="N4624" t="e">
        <f>_xlfn.XLOOKUP(Tabuľka9[[#This Row],[IČO]],#REF!,#REF!)</f>
        <v>#REF!</v>
      </c>
    </row>
    <row r="4625" spans="1:14" hidden="1" x14ac:dyDescent="0.35">
      <c r="A4625" t="s">
        <v>10</v>
      </c>
      <c r="B4625" t="s">
        <v>47</v>
      </c>
      <c r="C4625" t="s">
        <v>48</v>
      </c>
      <c r="E4625" s="10">
        <f>IF(COUNTIF(cis_DPH!$B$2:$B$84,B4625)&gt;0,D4625*1.1,IF(COUNTIF(cis_DPH!$B$85:$B$171,B4625)&gt;0,D4625*1.2,"chyba"))</f>
        <v>0</v>
      </c>
      <c r="G4625" s="16" t="e">
        <f>_xlfn.XLOOKUP(Tabuľka9[[#This Row],[položka]],#REF!,#REF!)</f>
        <v>#REF!</v>
      </c>
      <c r="I4625" s="15">
        <f>Tabuľka9[[#This Row],[Aktuálna cena v RZ s DPH]]*Tabuľka9[[#This Row],[Priemerný odber za mesiac]]</f>
        <v>0</v>
      </c>
      <c r="K4625" s="17" t="e">
        <f>Tabuľka9[[#This Row],[Cena za MJ s DPH]]*Tabuľka9[[#This Row],[Predpokladaný odber počas 6 mesiacov]]</f>
        <v>#REF!</v>
      </c>
      <c r="L4625" s="1">
        <v>161136</v>
      </c>
      <c r="M4625" t="e">
        <f>_xlfn.XLOOKUP(Tabuľka9[[#This Row],[IČO]],#REF!,#REF!)</f>
        <v>#REF!</v>
      </c>
      <c r="N4625" t="e">
        <f>_xlfn.XLOOKUP(Tabuľka9[[#This Row],[IČO]],#REF!,#REF!)</f>
        <v>#REF!</v>
      </c>
    </row>
    <row r="4626" spans="1:14" hidden="1" x14ac:dyDescent="0.35">
      <c r="A4626" t="s">
        <v>10</v>
      </c>
      <c r="B4626" t="s">
        <v>49</v>
      </c>
      <c r="C4626" t="s">
        <v>48</v>
      </c>
      <c r="E4626" s="10">
        <f>IF(COUNTIF(cis_DPH!$B$2:$B$84,B4626)&gt;0,D4626*1.1,IF(COUNTIF(cis_DPH!$B$85:$B$171,B4626)&gt;0,D4626*1.2,"chyba"))</f>
        <v>0</v>
      </c>
      <c r="G4626" s="16" t="e">
        <f>_xlfn.XLOOKUP(Tabuľka9[[#This Row],[položka]],#REF!,#REF!)</f>
        <v>#REF!</v>
      </c>
      <c r="I4626" s="15">
        <f>Tabuľka9[[#This Row],[Aktuálna cena v RZ s DPH]]*Tabuľka9[[#This Row],[Priemerný odber za mesiac]]</f>
        <v>0</v>
      </c>
      <c r="K4626" s="17" t="e">
        <f>Tabuľka9[[#This Row],[Cena za MJ s DPH]]*Tabuľka9[[#This Row],[Predpokladaný odber počas 6 mesiacov]]</f>
        <v>#REF!</v>
      </c>
      <c r="L4626" s="1">
        <v>161136</v>
      </c>
      <c r="M4626" t="e">
        <f>_xlfn.XLOOKUP(Tabuľka9[[#This Row],[IČO]],#REF!,#REF!)</f>
        <v>#REF!</v>
      </c>
      <c r="N4626" t="e">
        <f>_xlfn.XLOOKUP(Tabuľka9[[#This Row],[IČO]],#REF!,#REF!)</f>
        <v>#REF!</v>
      </c>
    </row>
    <row r="4627" spans="1:14" hidden="1" x14ac:dyDescent="0.35">
      <c r="A4627" t="s">
        <v>10</v>
      </c>
      <c r="B4627" t="s">
        <v>50</v>
      </c>
      <c r="C4627" t="s">
        <v>13</v>
      </c>
      <c r="E4627" s="10">
        <f>IF(COUNTIF(cis_DPH!$B$2:$B$84,B4627)&gt;0,D4627*1.1,IF(COUNTIF(cis_DPH!$B$85:$B$171,B4627)&gt;0,D4627*1.2,"chyba"))</f>
        <v>0</v>
      </c>
      <c r="G4627" s="16" t="e">
        <f>_xlfn.XLOOKUP(Tabuľka9[[#This Row],[položka]],#REF!,#REF!)</f>
        <v>#REF!</v>
      </c>
      <c r="I4627" s="15">
        <f>Tabuľka9[[#This Row],[Aktuálna cena v RZ s DPH]]*Tabuľka9[[#This Row],[Priemerný odber za mesiac]]</f>
        <v>0</v>
      </c>
      <c r="K4627" s="17" t="e">
        <f>Tabuľka9[[#This Row],[Cena za MJ s DPH]]*Tabuľka9[[#This Row],[Predpokladaný odber počas 6 mesiacov]]</f>
        <v>#REF!</v>
      </c>
      <c r="L4627" s="1">
        <v>161136</v>
      </c>
      <c r="M4627" t="e">
        <f>_xlfn.XLOOKUP(Tabuľka9[[#This Row],[IČO]],#REF!,#REF!)</f>
        <v>#REF!</v>
      </c>
      <c r="N4627" t="e">
        <f>_xlfn.XLOOKUP(Tabuľka9[[#This Row],[IČO]],#REF!,#REF!)</f>
        <v>#REF!</v>
      </c>
    </row>
    <row r="4628" spans="1:14" hidden="1" x14ac:dyDescent="0.35">
      <c r="A4628" t="s">
        <v>10</v>
      </c>
      <c r="B4628" t="s">
        <v>51</v>
      </c>
      <c r="C4628" t="s">
        <v>13</v>
      </c>
      <c r="E4628" s="10">
        <f>IF(COUNTIF(cis_DPH!$B$2:$B$84,B4628)&gt;0,D4628*1.1,IF(COUNTIF(cis_DPH!$B$85:$B$171,B4628)&gt;0,D4628*1.2,"chyba"))</f>
        <v>0</v>
      </c>
      <c r="G4628" s="16" t="e">
        <f>_xlfn.XLOOKUP(Tabuľka9[[#This Row],[položka]],#REF!,#REF!)</f>
        <v>#REF!</v>
      </c>
      <c r="I4628" s="15">
        <f>Tabuľka9[[#This Row],[Aktuálna cena v RZ s DPH]]*Tabuľka9[[#This Row],[Priemerný odber za mesiac]]</f>
        <v>0</v>
      </c>
      <c r="K4628" s="17" t="e">
        <f>Tabuľka9[[#This Row],[Cena za MJ s DPH]]*Tabuľka9[[#This Row],[Predpokladaný odber počas 6 mesiacov]]</f>
        <v>#REF!</v>
      </c>
      <c r="L4628" s="1">
        <v>161136</v>
      </c>
      <c r="M4628" t="e">
        <f>_xlfn.XLOOKUP(Tabuľka9[[#This Row],[IČO]],#REF!,#REF!)</f>
        <v>#REF!</v>
      </c>
      <c r="N4628" t="e">
        <f>_xlfn.XLOOKUP(Tabuľka9[[#This Row],[IČO]],#REF!,#REF!)</f>
        <v>#REF!</v>
      </c>
    </row>
    <row r="4629" spans="1:14" hidden="1" x14ac:dyDescent="0.35">
      <c r="A4629" t="s">
        <v>10</v>
      </c>
      <c r="B4629" t="s">
        <v>52</v>
      </c>
      <c r="C4629" t="s">
        <v>13</v>
      </c>
      <c r="D4629" s="9">
        <v>20</v>
      </c>
      <c r="E4629" s="10">
        <f>IF(COUNTIF(cis_DPH!$B$2:$B$84,B4629)&gt;0,D4629*1.1,IF(COUNTIF(cis_DPH!$B$85:$B$171,B4629)&gt;0,D4629*1.2,"chyba"))</f>
        <v>22</v>
      </c>
      <c r="G4629" s="16" t="e">
        <f>_xlfn.XLOOKUP(Tabuľka9[[#This Row],[položka]],#REF!,#REF!)</f>
        <v>#REF!</v>
      </c>
      <c r="H4629">
        <v>4</v>
      </c>
      <c r="I4629" s="15">
        <f>Tabuľka9[[#This Row],[Aktuálna cena v RZ s DPH]]*Tabuľka9[[#This Row],[Priemerný odber za mesiac]]</f>
        <v>88</v>
      </c>
      <c r="K4629" s="17" t="e">
        <f>Tabuľka9[[#This Row],[Cena za MJ s DPH]]*Tabuľka9[[#This Row],[Predpokladaný odber počas 6 mesiacov]]</f>
        <v>#REF!</v>
      </c>
      <c r="L4629" s="1">
        <v>161136</v>
      </c>
      <c r="M4629" t="e">
        <f>_xlfn.XLOOKUP(Tabuľka9[[#This Row],[IČO]],#REF!,#REF!)</f>
        <v>#REF!</v>
      </c>
      <c r="N4629" t="e">
        <f>_xlfn.XLOOKUP(Tabuľka9[[#This Row],[IČO]],#REF!,#REF!)</f>
        <v>#REF!</v>
      </c>
    </row>
    <row r="4630" spans="1:14" hidden="1" x14ac:dyDescent="0.35">
      <c r="A4630" t="s">
        <v>10</v>
      </c>
      <c r="B4630" t="s">
        <v>53</v>
      </c>
      <c r="C4630" t="s">
        <v>13</v>
      </c>
      <c r="E4630" s="10">
        <f>IF(COUNTIF(cis_DPH!$B$2:$B$84,B4630)&gt;0,D4630*1.1,IF(COUNTIF(cis_DPH!$B$85:$B$171,B4630)&gt;0,D4630*1.2,"chyba"))</f>
        <v>0</v>
      </c>
      <c r="G4630" s="16" t="e">
        <f>_xlfn.XLOOKUP(Tabuľka9[[#This Row],[položka]],#REF!,#REF!)</f>
        <v>#REF!</v>
      </c>
      <c r="I4630" s="15">
        <f>Tabuľka9[[#This Row],[Aktuálna cena v RZ s DPH]]*Tabuľka9[[#This Row],[Priemerný odber za mesiac]]</f>
        <v>0</v>
      </c>
      <c r="K4630" s="17" t="e">
        <f>Tabuľka9[[#This Row],[Cena za MJ s DPH]]*Tabuľka9[[#This Row],[Predpokladaný odber počas 6 mesiacov]]</f>
        <v>#REF!</v>
      </c>
      <c r="L4630" s="1">
        <v>161136</v>
      </c>
      <c r="M4630" t="e">
        <f>_xlfn.XLOOKUP(Tabuľka9[[#This Row],[IČO]],#REF!,#REF!)</f>
        <v>#REF!</v>
      </c>
      <c r="N4630" t="e">
        <f>_xlfn.XLOOKUP(Tabuľka9[[#This Row],[IČO]],#REF!,#REF!)</f>
        <v>#REF!</v>
      </c>
    </row>
    <row r="4631" spans="1:14" hidden="1" x14ac:dyDescent="0.35">
      <c r="A4631" t="s">
        <v>10</v>
      </c>
      <c r="B4631" t="s">
        <v>54</v>
      </c>
      <c r="C4631" t="s">
        <v>13</v>
      </c>
      <c r="E4631" s="10">
        <f>IF(COUNTIF(cis_DPH!$B$2:$B$84,B4631)&gt;0,D4631*1.1,IF(COUNTIF(cis_DPH!$B$85:$B$171,B4631)&gt;0,D4631*1.2,"chyba"))</f>
        <v>0</v>
      </c>
      <c r="G4631" s="16" t="e">
        <f>_xlfn.XLOOKUP(Tabuľka9[[#This Row],[položka]],#REF!,#REF!)</f>
        <v>#REF!</v>
      </c>
      <c r="I4631" s="15">
        <f>Tabuľka9[[#This Row],[Aktuálna cena v RZ s DPH]]*Tabuľka9[[#This Row],[Priemerný odber za mesiac]]</f>
        <v>0</v>
      </c>
      <c r="K4631" s="17" t="e">
        <f>Tabuľka9[[#This Row],[Cena za MJ s DPH]]*Tabuľka9[[#This Row],[Predpokladaný odber počas 6 mesiacov]]</f>
        <v>#REF!</v>
      </c>
      <c r="L4631" s="1">
        <v>161136</v>
      </c>
      <c r="M4631" t="e">
        <f>_xlfn.XLOOKUP(Tabuľka9[[#This Row],[IČO]],#REF!,#REF!)</f>
        <v>#REF!</v>
      </c>
      <c r="N4631" t="e">
        <f>_xlfn.XLOOKUP(Tabuľka9[[#This Row],[IČO]],#REF!,#REF!)</f>
        <v>#REF!</v>
      </c>
    </row>
    <row r="4632" spans="1:14" hidden="1" x14ac:dyDescent="0.35">
      <c r="A4632" t="s">
        <v>10</v>
      </c>
      <c r="B4632" t="s">
        <v>55</v>
      </c>
      <c r="C4632" t="s">
        <v>13</v>
      </c>
      <c r="E4632" s="10">
        <f>IF(COUNTIF(cis_DPH!$B$2:$B$84,B4632)&gt;0,D4632*1.1,IF(COUNTIF(cis_DPH!$B$85:$B$171,B4632)&gt;0,D4632*1.2,"chyba"))</f>
        <v>0</v>
      </c>
      <c r="G4632" s="16" t="e">
        <f>_xlfn.XLOOKUP(Tabuľka9[[#This Row],[položka]],#REF!,#REF!)</f>
        <v>#REF!</v>
      </c>
      <c r="I4632" s="15">
        <f>Tabuľka9[[#This Row],[Aktuálna cena v RZ s DPH]]*Tabuľka9[[#This Row],[Priemerný odber za mesiac]]</f>
        <v>0</v>
      </c>
      <c r="K4632" s="17" t="e">
        <f>Tabuľka9[[#This Row],[Cena za MJ s DPH]]*Tabuľka9[[#This Row],[Predpokladaný odber počas 6 mesiacov]]</f>
        <v>#REF!</v>
      </c>
      <c r="L4632" s="1">
        <v>161136</v>
      </c>
      <c r="M4632" t="e">
        <f>_xlfn.XLOOKUP(Tabuľka9[[#This Row],[IČO]],#REF!,#REF!)</f>
        <v>#REF!</v>
      </c>
      <c r="N4632" t="e">
        <f>_xlfn.XLOOKUP(Tabuľka9[[#This Row],[IČO]],#REF!,#REF!)</f>
        <v>#REF!</v>
      </c>
    </row>
    <row r="4633" spans="1:14" hidden="1" x14ac:dyDescent="0.35">
      <c r="A4633" t="s">
        <v>10</v>
      </c>
      <c r="B4633" t="s">
        <v>56</v>
      </c>
      <c r="C4633" t="s">
        <v>13</v>
      </c>
      <c r="E4633" s="10">
        <f>IF(COUNTIF(cis_DPH!$B$2:$B$84,B4633)&gt;0,D4633*1.1,IF(COUNTIF(cis_DPH!$B$85:$B$171,B4633)&gt;0,D4633*1.2,"chyba"))</f>
        <v>0</v>
      </c>
      <c r="G4633" s="16" t="e">
        <f>_xlfn.XLOOKUP(Tabuľka9[[#This Row],[položka]],#REF!,#REF!)</f>
        <v>#REF!</v>
      </c>
      <c r="I4633" s="15">
        <f>Tabuľka9[[#This Row],[Aktuálna cena v RZ s DPH]]*Tabuľka9[[#This Row],[Priemerný odber za mesiac]]</f>
        <v>0</v>
      </c>
      <c r="K4633" s="17" t="e">
        <f>Tabuľka9[[#This Row],[Cena za MJ s DPH]]*Tabuľka9[[#This Row],[Predpokladaný odber počas 6 mesiacov]]</f>
        <v>#REF!</v>
      </c>
      <c r="L4633" s="1">
        <v>161136</v>
      </c>
      <c r="M4633" t="e">
        <f>_xlfn.XLOOKUP(Tabuľka9[[#This Row],[IČO]],#REF!,#REF!)</f>
        <v>#REF!</v>
      </c>
      <c r="N4633" t="e">
        <f>_xlfn.XLOOKUP(Tabuľka9[[#This Row],[IČO]],#REF!,#REF!)</f>
        <v>#REF!</v>
      </c>
    </row>
    <row r="4634" spans="1:14" hidden="1" x14ac:dyDescent="0.35">
      <c r="A4634" t="s">
        <v>10</v>
      </c>
      <c r="B4634" t="s">
        <v>57</v>
      </c>
      <c r="C4634" t="s">
        <v>13</v>
      </c>
      <c r="E4634" s="10">
        <f>IF(COUNTIF(cis_DPH!$B$2:$B$84,B4634)&gt;0,D4634*1.1,IF(COUNTIF(cis_DPH!$B$85:$B$171,B4634)&gt;0,D4634*1.2,"chyba"))</f>
        <v>0</v>
      </c>
      <c r="G4634" s="16" t="e">
        <f>_xlfn.XLOOKUP(Tabuľka9[[#This Row],[položka]],#REF!,#REF!)</f>
        <v>#REF!</v>
      </c>
      <c r="I4634" s="15">
        <f>Tabuľka9[[#This Row],[Aktuálna cena v RZ s DPH]]*Tabuľka9[[#This Row],[Priemerný odber za mesiac]]</f>
        <v>0</v>
      </c>
      <c r="K4634" s="17" t="e">
        <f>Tabuľka9[[#This Row],[Cena za MJ s DPH]]*Tabuľka9[[#This Row],[Predpokladaný odber počas 6 mesiacov]]</f>
        <v>#REF!</v>
      </c>
      <c r="L4634" s="1">
        <v>161136</v>
      </c>
      <c r="M4634" t="e">
        <f>_xlfn.XLOOKUP(Tabuľka9[[#This Row],[IČO]],#REF!,#REF!)</f>
        <v>#REF!</v>
      </c>
      <c r="N4634" t="e">
        <f>_xlfn.XLOOKUP(Tabuľka9[[#This Row],[IČO]],#REF!,#REF!)</f>
        <v>#REF!</v>
      </c>
    </row>
    <row r="4635" spans="1:14" hidden="1" x14ac:dyDescent="0.35">
      <c r="A4635" t="s">
        <v>10</v>
      </c>
      <c r="B4635" t="s">
        <v>58</v>
      </c>
      <c r="C4635" t="s">
        <v>13</v>
      </c>
      <c r="E4635" s="10">
        <f>IF(COUNTIF(cis_DPH!$B$2:$B$84,B4635)&gt;0,D4635*1.1,IF(COUNTIF(cis_DPH!$B$85:$B$171,B4635)&gt;0,D4635*1.2,"chyba"))</f>
        <v>0</v>
      </c>
      <c r="G4635" s="16" t="e">
        <f>_xlfn.XLOOKUP(Tabuľka9[[#This Row],[položka]],#REF!,#REF!)</f>
        <v>#REF!</v>
      </c>
      <c r="I4635" s="15">
        <f>Tabuľka9[[#This Row],[Aktuálna cena v RZ s DPH]]*Tabuľka9[[#This Row],[Priemerný odber za mesiac]]</f>
        <v>0</v>
      </c>
      <c r="K4635" s="17" t="e">
        <f>Tabuľka9[[#This Row],[Cena za MJ s DPH]]*Tabuľka9[[#This Row],[Predpokladaný odber počas 6 mesiacov]]</f>
        <v>#REF!</v>
      </c>
      <c r="L4635" s="1">
        <v>161136</v>
      </c>
      <c r="M4635" t="e">
        <f>_xlfn.XLOOKUP(Tabuľka9[[#This Row],[IČO]],#REF!,#REF!)</f>
        <v>#REF!</v>
      </c>
      <c r="N4635" t="e">
        <f>_xlfn.XLOOKUP(Tabuľka9[[#This Row],[IČO]],#REF!,#REF!)</f>
        <v>#REF!</v>
      </c>
    </row>
    <row r="4636" spans="1:14" hidden="1" x14ac:dyDescent="0.35">
      <c r="A4636" t="s">
        <v>10</v>
      </c>
      <c r="B4636" t="s">
        <v>59</v>
      </c>
      <c r="C4636" t="s">
        <v>13</v>
      </c>
      <c r="D4636" s="9">
        <v>4</v>
      </c>
      <c r="E4636" s="10">
        <f>IF(COUNTIF(cis_DPH!$B$2:$B$84,B4636)&gt;0,D4636*1.1,IF(COUNTIF(cis_DPH!$B$85:$B$171,B4636)&gt;0,D4636*1.2,"chyba"))</f>
        <v>4.8</v>
      </c>
      <c r="G4636" s="16" t="e">
        <f>_xlfn.XLOOKUP(Tabuľka9[[#This Row],[položka]],#REF!,#REF!)</f>
        <v>#REF!</v>
      </c>
      <c r="H4636">
        <v>2</v>
      </c>
      <c r="I4636" s="15">
        <f>Tabuľka9[[#This Row],[Aktuálna cena v RZ s DPH]]*Tabuľka9[[#This Row],[Priemerný odber za mesiac]]</f>
        <v>9.6</v>
      </c>
      <c r="K4636" s="17" t="e">
        <f>Tabuľka9[[#This Row],[Cena za MJ s DPH]]*Tabuľka9[[#This Row],[Predpokladaný odber počas 6 mesiacov]]</f>
        <v>#REF!</v>
      </c>
      <c r="L4636" s="1">
        <v>161136</v>
      </c>
      <c r="M4636" t="e">
        <f>_xlfn.XLOOKUP(Tabuľka9[[#This Row],[IČO]],#REF!,#REF!)</f>
        <v>#REF!</v>
      </c>
      <c r="N4636" t="e">
        <f>_xlfn.XLOOKUP(Tabuľka9[[#This Row],[IČO]],#REF!,#REF!)</f>
        <v>#REF!</v>
      </c>
    </row>
    <row r="4637" spans="1:14" hidden="1" x14ac:dyDescent="0.35">
      <c r="A4637" t="s">
        <v>10</v>
      </c>
      <c r="B4637" t="s">
        <v>60</v>
      </c>
      <c r="C4637" t="s">
        <v>13</v>
      </c>
      <c r="D4637" s="9">
        <v>2</v>
      </c>
      <c r="E4637" s="10">
        <f>IF(COUNTIF(cis_DPH!$B$2:$B$84,B4637)&gt;0,D4637*1.1,IF(COUNTIF(cis_DPH!$B$85:$B$171,B4637)&gt;0,D4637*1.2,"chyba"))</f>
        <v>2.4</v>
      </c>
      <c r="G4637" s="16" t="e">
        <f>_xlfn.XLOOKUP(Tabuľka9[[#This Row],[položka]],#REF!,#REF!)</f>
        <v>#REF!</v>
      </c>
      <c r="H4637">
        <v>1</v>
      </c>
      <c r="I4637" s="15">
        <f>Tabuľka9[[#This Row],[Aktuálna cena v RZ s DPH]]*Tabuľka9[[#This Row],[Priemerný odber za mesiac]]</f>
        <v>2.4</v>
      </c>
      <c r="K4637" s="17" t="e">
        <f>Tabuľka9[[#This Row],[Cena za MJ s DPH]]*Tabuľka9[[#This Row],[Predpokladaný odber počas 6 mesiacov]]</f>
        <v>#REF!</v>
      </c>
      <c r="L4637" s="1">
        <v>161136</v>
      </c>
      <c r="M4637" t="e">
        <f>_xlfn.XLOOKUP(Tabuľka9[[#This Row],[IČO]],#REF!,#REF!)</f>
        <v>#REF!</v>
      </c>
      <c r="N4637" t="e">
        <f>_xlfn.XLOOKUP(Tabuľka9[[#This Row],[IČO]],#REF!,#REF!)</f>
        <v>#REF!</v>
      </c>
    </row>
    <row r="4638" spans="1:14" hidden="1" x14ac:dyDescent="0.35">
      <c r="A4638" t="s">
        <v>10</v>
      </c>
      <c r="B4638" t="s">
        <v>61</v>
      </c>
      <c r="C4638" t="s">
        <v>19</v>
      </c>
      <c r="E4638" s="10">
        <f>IF(COUNTIF(cis_DPH!$B$2:$B$84,B4638)&gt;0,D4638*1.1,IF(COUNTIF(cis_DPH!$B$85:$B$171,B4638)&gt;0,D4638*1.2,"chyba"))</f>
        <v>0</v>
      </c>
      <c r="G4638" s="16" t="e">
        <f>_xlfn.XLOOKUP(Tabuľka9[[#This Row],[položka]],#REF!,#REF!)</f>
        <v>#REF!</v>
      </c>
      <c r="I4638" s="15">
        <f>Tabuľka9[[#This Row],[Aktuálna cena v RZ s DPH]]*Tabuľka9[[#This Row],[Priemerný odber za mesiac]]</f>
        <v>0</v>
      </c>
      <c r="K4638" s="17" t="e">
        <f>Tabuľka9[[#This Row],[Cena za MJ s DPH]]*Tabuľka9[[#This Row],[Predpokladaný odber počas 6 mesiacov]]</f>
        <v>#REF!</v>
      </c>
      <c r="L4638" s="1">
        <v>161136</v>
      </c>
      <c r="M4638" t="e">
        <f>_xlfn.XLOOKUP(Tabuľka9[[#This Row],[IČO]],#REF!,#REF!)</f>
        <v>#REF!</v>
      </c>
      <c r="N4638" t="e">
        <f>_xlfn.XLOOKUP(Tabuľka9[[#This Row],[IČO]],#REF!,#REF!)</f>
        <v>#REF!</v>
      </c>
    </row>
    <row r="4639" spans="1:14" hidden="1" x14ac:dyDescent="0.35">
      <c r="A4639" t="s">
        <v>10</v>
      </c>
      <c r="B4639" t="s">
        <v>62</v>
      </c>
      <c r="C4639" t="s">
        <v>13</v>
      </c>
      <c r="E4639" s="10">
        <f>IF(COUNTIF(cis_DPH!$B$2:$B$84,B4639)&gt;0,D4639*1.1,IF(COUNTIF(cis_DPH!$B$85:$B$171,B4639)&gt;0,D4639*1.2,"chyba"))</f>
        <v>0</v>
      </c>
      <c r="G4639" s="16" t="e">
        <f>_xlfn.XLOOKUP(Tabuľka9[[#This Row],[položka]],#REF!,#REF!)</f>
        <v>#REF!</v>
      </c>
      <c r="I4639" s="15">
        <f>Tabuľka9[[#This Row],[Aktuálna cena v RZ s DPH]]*Tabuľka9[[#This Row],[Priemerný odber za mesiac]]</f>
        <v>0</v>
      </c>
      <c r="K4639" s="17" t="e">
        <f>Tabuľka9[[#This Row],[Cena za MJ s DPH]]*Tabuľka9[[#This Row],[Predpokladaný odber počas 6 mesiacov]]</f>
        <v>#REF!</v>
      </c>
      <c r="L4639" s="1">
        <v>161136</v>
      </c>
      <c r="M4639" t="e">
        <f>_xlfn.XLOOKUP(Tabuľka9[[#This Row],[IČO]],#REF!,#REF!)</f>
        <v>#REF!</v>
      </c>
      <c r="N4639" t="e">
        <f>_xlfn.XLOOKUP(Tabuľka9[[#This Row],[IČO]],#REF!,#REF!)</f>
        <v>#REF!</v>
      </c>
    </row>
    <row r="4640" spans="1:14" hidden="1" x14ac:dyDescent="0.35">
      <c r="A4640" t="s">
        <v>10</v>
      </c>
      <c r="B4640" t="s">
        <v>63</v>
      </c>
      <c r="C4640" t="s">
        <v>13</v>
      </c>
      <c r="E4640" s="10">
        <f>IF(COUNTIF(cis_DPH!$B$2:$B$84,B4640)&gt;0,D4640*1.1,IF(COUNTIF(cis_DPH!$B$85:$B$171,B4640)&gt;0,D4640*1.2,"chyba"))</f>
        <v>0</v>
      </c>
      <c r="G4640" s="16" t="e">
        <f>_xlfn.XLOOKUP(Tabuľka9[[#This Row],[položka]],#REF!,#REF!)</f>
        <v>#REF!</v>
      </c>
      <c r="I4640" s="15">
        <f>Tabuľka9[[#This Row],[Aktuálna cena v RZ s DPH]]*Tabuľka9[[#This Row],[Priemerný odber za mesiac]]</f>
        <v>0</v>
      </c>
      <c r="K4640" s="17" t="e">
        <f>Tabuľka9[[#This Row],[Cena za MJ s DPH]]*Tabuľka9[[#This Row],[Predpokladaný odber počas 6 mesiacov]]</f>
        <v>#REF!</v>
      </c>
      <c r="L4640" s="1">
        <v>161136</v>
      </c>
      <c r="M4640" t="e">
        <f>_xlfn.XLOOKUP(Tabuľka9[[#This Row],[IČO]],#REF!,#REF!)</f>
        <v>#REF!</v>
      </c>
      <c r="N4640" t="e">
        <f>_xlfn.XLOOKUP(Tabuľka9[[#This Row],[IČO]],#REF!,#REF!)</f>
        <v>#REF!</v>
      </c>
    </row>
    <row r="4641" spans="1:14" hidden="1" x14ac:dyDescent="0.35">
      <c r="A4641" t="s">
        <v>10</v>
      </c>
      <c r="B4641" t="s">
        <v>64</v>
      </c>
      <c r="C4641" t="s">
        <v>19</v>
      </c>
      <c r="E4641" s="10">
        <f>IF(COUNTIF(cis_DPH!$B$2:$B$84,B4641)&gt;0,D4641*1.1,IF(COUNTIF(cis_DPH!$B$85:$B$171,B4641)&gt;0,D4641*1.2,"chyba"))</f>
        <v>0</v>
      </c>
      <c r="G4641" s="16" t="e">
        <f>_xlfn.XLOOKUP(Tabuľka9[[#This Row],[položka]],#REF!,#REF!)</f>
        <v>#REF!</v>
      </c>
      <c r="I4641" s="15">
        <f>Tabuľka9[[#This Row],[Aktuálna cena v RZ s DPH]]*Tabuľka9[[#This Row],[Priemerný odber za mesiac]]</f>
        <v>0</v>
      </c>
      <c r="K4641" s="17" t="e">
        <f>Tabuľka9[[#This Row],[Cena za MJ s DPH]]*Tabuľka9[[#This Row],[Predpokladaný odber počas 6 mesiacov]]</f>
        <v>#REF!</v>
      </c>
      <c r="L4641" s="1">
        <v>161136</v>
      </c>
      <c r="M4641" t="e">
        <f>_xlfn.XLOOKUP(Tabuľka9[[#This Row],[IČO]],#REF!,#REF!)</f>
        <v>#REF!</v>
      </c>
      <c r="N4641" t="e">
        <f>_xlfn.XLOOKUP(Tabuľka9[[#This Row],[IČO]],#REF!,#REF!)</f>
        <v>#REF!</v>
      </c>
    </row>
    <row r="4642" spans="1:14" hidden="1" x14ac:dyDescent="0.35">
      <c r="A4642" t="s">
        <v>10</v>
      </c>
      <c r="B4642" t="s">
        <v>65</v>
      </c>
      <c r="C4642" t="s">
        <v>19</v>
      </c>
      <c r="D4642" s="9">
        <v>30</v>
      </c>
      <c r="E4642" s="10">
        <f>IF(COUNTIF(cis_DPH!$B$2:$B$84,B4642)&gt;0,D4642*1.1,IF(COUNTIF(cis_DPH!$B$85:$B$171,B4642)&gt;0,D4642*1.2,"chyba"))</f>
        <v>33</v>
      </c>
      <c r="G4642" s="16" t="e">
        <f>_xlfn.XLOOKUP(Tabuľka9[[#This Row],[položka]],#REF!,#REF!)</f>
        <v>#REF!</v>
      </c>
      <c r="H4642">
        <v>2</v>
      </c>
      <c r="I4642" s="15">
        <f>Tabuľka9[[#This Row],[Aktuálna cena v RZ s DPH]]*Tabuľka9[[#This Row],[Priemerný odber za mesiac]]</f>
        <v>66</v>
      </c>
      <c r="K4642" s="17" t="e">
        <f>Tabuľka9[[#This Row],[Cena za MJ s DPH]]*Tabuľka9[[#This Row],[Predpokladaný odber počas 6 mesiacov]]</f>
        <v>#REF!</v>
      </c>
      <c r="L4642" s="1">
        <v>161136</v>
      </c>
      <c r="M4642" t="e">
        <f>_xlfn.XLOOKUP(Tabuľka9[[#This Row],[IČO]],#REF!,#REF!)</f>
        <v>#REF!</v>
      </c>
      <c r="N4642" t="e">
        <f>_xlfn.XLOOKUP(Tabuľka9[[#This Row],[IČO]],#REF!,#REF!)</f>
        <v>#REF!</v>
      </c>
    </row>
    <row r="4643" spans="1:14" hidden="1" x14ac:dyDescent="0.35">
      <c r="A4643" t="s">
        <v>10</v>
      </c>
      <c r="B4643" t="s">
        <v>66</v>
      </c>
      <c r="C4643" t="s">
        <v>19</v>
      </c>
      <c r="E4643" s="10">
        <f>IF(COUNTIF(cis_DPH!$B$2:$B$84,B4643)&gt;0,D4643*1.1,IF(COUNTIF(cis_DPH!$B$85:$B$171,B4643)&gt;0,D4643*1.2,"chyba"))</f>
        <v>0</v>
      </c>
      <c r="G4643" s="16" t="e">
        <f>_xlfn.XLOOKUP(Tabuľka9[[#This Row],[položka]],#REF!,#REF!)</f>
        <v>#REF!</v>
      </c>
      <c r="I4643" s="15">
        <f>Tabuľka9[[#This Row],[Aktuálna cena v RZ s DPH]]*Tabuľka9[[#This Row],[Priemerný odber za mesiac]]</f>
        <v>0</v>
      </c>
      <c r="K4643" s="17" t="e">
        <f>Tabuľka9[[#This Row],[Cena za MJ s DPH]]*Tabuľka9[[#This Row],[Predpokladaný odber počas 6 mesiacov]]</f>
        <v>#REF!</v>
      </c>
      <c r="L4643" s="1">
        <v>161136</v>
      </c>
      <c r="M4643" t="e">
        <f>_xlfn.XLOOKUP(Tabuľka9[[#This Row],[IČO]],#REF!,#REF!)</f>
        <v>#REF!</v>
      </c>
      <c r="N4643" t="e">
        <f>_xlfn.XLOOKUP(Tabuľka9[[#This Row],[IČO]],#REF!,#REF!)</f>
        <v>#REF!</v>
      </c>
    </row>
    <row r="4644" spans="1:14" hidden="1" x14ac:dyDescent="0.35">
      <c r="A4644" t="s">
        <v>10</v>
      </c>
      <c r="B4644" t="s">
        <v>67</v>
      </c>
      <c r="C4644" t="s">
        <v>13</v>
      </c>
      <c r="E4644" s="10">
        <f>IF(COUNTIF(cis_DPH!$B$2:$B$84,B4644)&gt;0,D4644*1.1,IF(COUNTIF(cis_DPH!$B$85:$B$171,B4644)&gt;0,D4644*1.2,"chyba"))</f>
        <v>0</v>
      </c>
      <c r="G4644" s="16" t="e">
        <f>_xlfn.XLOOKUP(Tabuľka9[[#This Row],[položka]],#REF!,#REF!)</f>
        <v>#REF!</v>
      </c>
      <c r="I4644" s="15">
        <f>Tabuľka9[[#This Row],[Aktuálna cena v RZ s DPH]]*Tabuľka9[[#This Row],[Priemerný odber za mesiac]]</f>
        <v>0</v>
      </c>
      <c r="K4644" s="17" t="e">
        <f>Tabuľka9[[#This Row],[Cena za MJ s DPH]]*Tabuľka9[[#This Row],[Predpokladaný odber počas 6 mesiacov]]</f>
        <v>#REF!</v>
      </c>
      <c r="L4644" s="1">
        <v>161136</v>
      </c>
      <c r="M4644" t="e">
        <f>_xlfn.XLOOKUP(Tabuľka9[[#This Row],[IČO]],#REF!,#REF!)</f>
        <v>#REF!</v>
      </c>
      <c r="N4644" t="e">
        <f>_xlfn.XLOOKUP(Tabuľka9[[#This Row],[IČO]],#REF!,#REF!)</f>
        <v>#REF!</v>
      </c>
    </row>
    <row r="4645" spans="1:14" hidden="1" x14ac:dyDescent="0.35">
      <c r="A4645" t="s">
        <v>10</v>
      </c>
      <c r="B4645" t="s">
        <v>68</v>
      </c>
      <c r="C4645" t="s">
        <v>13</v>
      </c>
      <c r="E4645" s="10">
        <f>IF(COUNTIF(cis_DPH!$B$2:$B$84,B4645)&gt;0,D4645*1.1,IF(COUNTIF(cis_DPH!$B$85:$B$171,B4645)&gt;0,D4645*1.2,"chyba"))</f>
        <v>0</v>
      </c>
      <c r="G4645" s="16" t="e">
        <f>_xlfn.XLOOKUP(Tabuľka9[[#This Row],[položka]],#REF!,#REF!)</f>
        <v>#REF!</v>
      </c>
      <c r="I4645" s="15">
        <f>Tabuľka9[[#This Row],[Aktuálna cena v RZ s DPH]]*Tabuľka9[[#This Row],[Priemerný odber za mesiac]]</f>
        <v>0</v>
      </c>
      <c r="K4645" s="17" t="e">
        <f>Tabuľka9[[#This Row],[Cena za MJ s DPH]]*Tabuľka9[[#This Row],[Predpokladaný odber počas 6 mesiacov]]</f>
        <v>#REF!</v>
      </c>
      <c r="L4645" s="1">
        <v>161136</v>
      </c>
      <c r="M4645" t="e">
        <f>_xlfn.XLOOKUP(Tabuľka9[[#This Row],[IČO]],#REF!,#REF!)</f>
        <v>#REF!</v>
      </c>
      <c r="N4645" t="e">
        <f>_xlfn.XLOOKUP(Tabuľka9[[#This Row],[IČO]],#REF!,#REF!)</f>
        <v>#REF!</v>
      </c>
    </row>
    <row r="4646" spans="1:14" hidden="1" x14ac:dyDescent="0.35">
      <c r="A4646" t="s">
        <v>10</v>
      </c>
      <c r="B4646" t="s">
        <v>69</v>
      </c>
      <c r="C4646" t="s">
        <v>13</v>
      </c>
      <c r="E4646" s="10">
        <f>IF(COUNTIF(cis_DPH!$B$2:$B$84,B4646)&gt;0,D4646*1.1,IF(COUNTIF(cis_DPH!$B$85:$B$171,B4646)&gt;0,D4646*1.2,"chyba"))</f>
        <v>0</v>
      </c>
      <c r="G4646" s="16" t="e">
        <f>_xlfn.XLOOKUP(Tabuľka9[[#This Row],[položka]],#REF!,#REF!)</f>
        <v>#REF!</v>
      </c>
      <c r="I4646" s="15">
        <f>Tabuľka9[[#This Row],[Aktuálna cena v RZ s DPH]]*Tabuľka9[[#This Row],[Priemerný odber za mesiac]]</f>
        <v>0</v>
      </c>
      <c r="K4646" s="17" t="e">
        <f>Tabuľka9[[#This Row],[Cena za MJ s DPH]]*Tabuľka9[[#This Row],[Predpokladaný odber počas 6 mesiacov]]</f>
        <v>#REF!</v>
      </c>
      <c r="L4646" s="1">
        <v>161136</v>
      </c>
      <c r="M4646" t="e">
        <f>_xlfn.XLOOKUP(Tabuľka9[[#This Row],[IČO]],#REF!,#REF!)</f>
        <v>#REF!</v>
      </c>
      <c r="N4646" t="e">
        <f>_xlfn.XLOOKUP(Tabuľka9[[#This Row],[IČO]],#REF!,#REF!)</f>
        <v>#REF!</v>
      </c>
    </row>
    <row r="4647" spans="1:14" hidden="1" x14ac:dyDescent="0.35">
      <c r="A4647" t="s">
        <v>10</v>
      </c>
      <c r="B4647" t="s">
        <v>70</v>
      </c>
      <c r="C4647" t="s">
        <v>13</v>
      </c>
      <c r="E4647" s="10">
        <f>IF(COUNTIF(cis_DPH!$B$2:$B$84,B4647)&gt;0,D4647*1.1,IF(COUNTIF(cis_DPH!$B$85:$B$171,B4647)&gt;0,D4647*1.2,"chyba"))</f>
        <v>0</v>
      </c>
      <c r="G4647" s="16" t="e">
        <f>_xlfn.XLOOKUP(Tabuľka9[[#This Row],[položka]],#REF!,#REF!)</f>
        <v>#REF!</v>
      </c>
      <c r="I4647" s="15">
        <f>Tabuľka9[[#This Row],[Aktuálna cena v RZ s DPH]]*Tabuľka9[[#This Row],[Priemerný odber za mesiac]]</f>
        <v>0</v>
      </c>
      <c r="K4647" s="17" t="e">
        <f>Tabuľka9[[#This Row],[Cena za MJ s DPH]]*Tabuľka9[[#This Row],[Predpokladaný odber počas 6 mesiacov]]</f>
        <v>#REF!</v>
      </c>
      <c r="L4647" s="1">
        <v>161136</v>
      </c>
      <c r="M4647" t="e">
        <f>_xlfn.XLOOKUP(Tabuľka9[[#This Row],[IČO]],#REF!,#REF!)</f>
        <v>#REF!</v>
      </c>
      <c r="N4647" t="e">
        <f>_xlfn.XLOOKUP(Tabuľka9[[#This Row],[IČO]],#REF!,#REF!)</f>
        <v>#REF!</v>
      </c>
    </row>
    <row r="4648" spans="1:14" hidden="1" x14ac:dyDescent="0.35">
      <c r="A4648" t="s">
        <v>10</v>
      </c>
      <c r="B4648" t="s">
        <v>71</v>
      </c>
      <c r="C4648" t="s">
        <v>13</v>
      </c>
      <c r="E4648" s="10">
        <f>IF(COUNTIF(cis_DPH!$B$2:$B$84,B4648)&gt;0,D4648*1.1,IF(COUNTIF(cis_DPH!$B$85:$B$171,B4648)&gt;0,D4648*1.2,"chyba"))</f>
        <v>0</v>
      </c>
      <c r="G4648" s="16" t="e">
        <f>_xlfn.XLOOKUP(Tabuľka9[[#This Row],[položka]],#REF!,#REF!)</f>
        <v>#REF!</v>
      </c>
      <c r="I4648" s="15">
        <f>Tabuľka9[[#This Row],[Aktuálna cena v RZ s DPH]]*Tabuľka9[[#This Row],[Priemerný odber za mesiac]]</f>
        <v>0</v>
      </c>
      <c r="K4648" s="17" t="e">
        <f>Tabuľka9[[#This Row],[Cena za MJ s DPH]]*Tabuľka9[[#This Row],[Predpokladaný odber počas 6 mesiacov]]</f>
        <v>#REF!</v>
      </c>
      <c r="L4648" s="1">
        <v>161136</v>
      </c>
      <c r="M4648" t="e">
        <f>_xlfn.XLOOKUP(Tabuľka9[[#This Row],[IČO]],#REF!,#REF!)</f>
        <v>#REF!</v>
      </c>
      <c r="N4648" t="e">
        <f>_xlfn.XLOOKUP(Tabuľka9[[#This Row],[IČO]],#REF!,#REF!)</f>
        <v>#REF!</v>
      </c>
    </row>
    <row r="4649" spans="1:14" hidden="1" x14ac:dyDescent="0.35">
      <c r="A4649" t="s">
        <v>10</v>
      </c>
      <c r="B4649" t="s">
        <v>72</v>
      </c>
      <c r="C4649" t="s">
        <v>13</v>
      </c>
      <c r="E4649" s="10">
        <f>IF(COUNTIF(cis_DPH!$B$2:$B$84,B4649)&gt;0,D4649*1.1,IF(COUNTIF(cis_DPH!$B$85:$B$171,B4649)&gt;0,D4649*1.2,"chyba"))</f>
        <v>0</v>
      </c>
      <c r="G4649" s="16" t="e">
        <f>_xlfn.XLOOKUP(Tabuľka9[[#This Row],[položka]],#REF!,#REF!)</f>
        <v>#REF!</v>
      </c>
      <c r="I4649" s="15">
        <f>Tabuľka9[[#This Row],[Aktuálna cena v RZ s DPH]]*Tabuľka9[[#This Row],[Priemerný odber za mesiac]]</f>
        <v>0</v>
      </c>
      <c r="K4649" s="17" t="e">
        <f>Tabuľka9[[#This Row],[Cena za MJ s DPH]]*Tabuľka9[[#This Row],[Predpokladaný odber počas 6 mesiacov]]</f>
        <v>#REF!</v>
      </c>
      <c r="L4649" s="1">
        <v>161136</v>
      </c>
      <c r="M4649" t="e">
        <f>_xlfn.XLOOKUP(Tabuľka9[[#This Row],[IČO]],#REF!,#REF!)</f>
        <v>#REF!</v>
      </c>
      <c r="N4649" t="e">
        <f>_xlfn.XLOOKUP(Tabuľka9[[#This Row],[IČO]],#REF!,#REF!)</f>
        <v>#REF!</v>
      </c>
    </row>
    <row r="4650" spans="1:14" hidden="1" x14ac:dyDescent="0.35">
      <c r="A4650" t="s">
        <v>10</v>
      </c>
      <c r="B4650" t="s">
        <v>73</v>
      </c>
      <c r="C4650" t="s">
        <v>13</v>
      </c>
      <c r="E4650" s="10">
        <f>IF(COUNTIF(cis_DPH!$B$2:$B$84,B4650)&gt;0,D4650*1.1,IF(COUNTIF(cis_DPH!$B$85:$B$171,B4650)&gt;0,D4650*1.2,"chyba"))</f>
        <v>0</v>
      </c>
      <c r="G4650" s="16" t="e">
        <f>_xlfn.XLOOKUP(Tabuľka9[[#This Row],[položka]],#REF!,#REF!)</f>
        <v>#REF!</v>
      </c>
      <c r="I4650" s="15">
        <f>Tabuľka9[[#This Row],[Aktuálna cena v RZ s DPH]]*Tabuľka9[[#This Row],[Priemerný odber za mesiac]]</f>
        <v>0</v>
      </c>
      <c r="K4650" s="17" t="e">
        <f>Tabuľka9[[#This Row],[Cena za MJ s DPH]]*Tabuľka9[[#This Row],[Predpokladaný odber počas 6 mesiacov]]</f>
        <v>#REF!</v>
      </c>
      <c r="L4650" s="1">
        <v>161136</v>
      </c>
      <c r="M4650" t="e">
        <f>_xlfn.XLOOKUP(Tabuľka9[[#This Row],[IČO]],#REF!,#REF!)</f>
        <v>#REF!</v>
      </c>
      <c r="N4650" t="e">
        <f>_xlfn.XLOOKUP(Tabuľka9[[#This Row],[IČO]],#REF!,#REF!)</f>
        <v>#REF!</v>
      </c>
    </row>
    <row r="4651" spans="1:14" hidden="1" x14ac:dyDescent="0.35">
      <c r="A4651" t="s">
        <v>10</v>
      </c>
      <c r="B4651" t="s">
        <v>74</v>
      </c>
      <c r="C4651" t="s">
        <v>13</v>
      </c>
      <c r="E4651" s="10">
        <f>IF(COUNTIF(cis_DPH!$B$2:$B$84,B4651)&gt;0,D4651*1.1,IF(COUNTIF(cis_DPH!$B$85:$B$171,B4651)&gt;0,D4651*1.2,"chyba"))</f>
        <v>0</v>
      </c>
      <c r="G4651" s="16" t="e">
        <f>_xlfn.XLOOKUP(Tabuľka9[[#This Row],[položka]],#REF!,#REF!)</f>
        <v>#REF!</v>
      </c>
      <c r="I4651" s="15">
        <f>Tabuľka9[[#This Row],[Aktuálna cena v RZ s DPH]]*Tabuľka9[[#This Row],[Priemerný odber za mesiac]]</f>
        <v>0</v>
      </c>
      <c r="K4651" s="17" t="e">
        <f>Tabuľka9[[#This Row],[Cena za MJ s DPH]]*Tabuľka9[[#This Row],[Predpokladaný odber počas 6 mesiacov]]</f>
        <v>#REF!</v>
      </c>
      <c r="L4651" s="1">
        <v>161136</v>
      </c>
      <c r="M4651" t="e">
        <f>_xlfn.XLOOKUP(Tabuľka9[[#This Row],[IČO]],#REF!,#REF!)</f>
        <v>#REF!</v>
      </c>
      <c r="N4651" t="e">
        <f>_xlfn.XLOOKUP(Tabuľka9[[#This Row],[IČO]],#REF!,#REF!)</f>
        <v>#REF!</v>
      </c>
    </row>
    <row r="4652" spans="1:14" hidden="1" x14ac:dyDescent="0.35">
      <c r="A4652" t="s">
        <v>10</v>
      </c>
      <c r="B4652" t="s">
        <v>75</v>
      </c>
      <c r="C4652" t="s">
        <v>13</v>
      </c>
      <c r="D4652" s="9">
        <v>220</v>
      </c>
      <c r="E4652" s="10">
        <f>IF(COUNTIF(cis_DPH!$B$2:$B$84,B4652)&gt;0,D4652*1.1,IF(COUNTIF(cis_DPH!$B$85:$B$171,B4652)&gt;0,D4652*1.2,"chyba"))</f>
        <v>242.00000000000003</v>
      </c>
      <c r="G4652" s="16" t="e">
        <f>_xlfn.XLOOKUP(Tabuľka9[[#This Row],[položka]],#REF!,#REF!)</f>
        <v>#REF!</v>
      </c>
      <c r="H4652">
        <v>1</v>
      </c>
      <c r="I4652" s="15">
        <f>Tabuľka9[[#This Row],[Aktuálna cena v RZ s DPH]]*Tabuľka9[[#This Row],[Priemerný odber za mesiac]]</f>
        <v>242.00000000000003</v>
      </c>
      <c r="K4652" s="17" t="e">
        <f>Tabuľka9[[#This Row],[Cena za MJ s DPH]]*Tabuľka9[[#This Row],[Predpokladaný odber počas 6 mesiacov]]</f>
        <v>#REF!</v>
      </c>
      <c r="L4652" s="1">
        <v>161136</v>
      </c>
      <c r="M4652" t="e">
        <f>_xlfn.XLOOKUP(Tabuľka9[[#This Row],[IČO]],#REF!,#REF!)</f>
        <v>#REF!</v>
      </c>
      <c r="N4652" t="e">
        <f>_xlfn.XLOOKUP(Tabuľka9[[#This Row],[IČO]],#REF!,#REF!)</f>
        <v>#REF!</v>
      </c>
    </row>
    <row r="4653" spans="1:14" hidden="1" x14ac:dyDescent="0.35">
      <c r="A4653" t="s">
        <v>10</v>
      </c>
      <c r="B4653" t="s">
        <v>76</v>
      </c>
      <c r="C4653" t="s">
        <v>13</v>
      </c>
      <c r="E4653" s="10">
        <f>IF(COUNTIF(cis_DPH!$B$2:$B$84,B4653)&gt;0,D4653*1.1,IF(COUNTIF(cis_DPH!$B$85:$B$171,B4653)&gt;0,D4653*1.2,"chyba"))</f>
        <v>0</v>
      </c>
      <c r="G4653" s="16" t="e">
        <f>_xlfn.XLOOKUP(Tabuľka9[[#This Row],[položka]],#REF!,#REF!)</f>
        <v>#REF!</v>
      </c>
      <c r="I4653" s="15">
        <f>Tabuľka9[[#This Row],[Aktuálna cena v RZ s DPH]]*Tabuľka9[[#This Row],[Priemerný odber za mesiac]]</f>
        <v>0</v>
      </c>
      <c r="K4653" s="17" t="e">
        <f>Tabuľka9[[#This Row],[Cena za MJ s DPH]]*Tabuľka9[[#This Row],[Predpokladaný odber počas 6 mesiacov]]</f>
        <v>#REF!</v>
      </c>
      <c r="L4653" s="1">
        <v>161136</v>
      </c>
      <c r="M4653" t="e">
        <f>_xlfn.XLOOKUP(Tabuľka9[[#This Row],[IČO]],#REF!,#REF!)</f>
        <v>#REF!</v>
      </c>
      <c r="N4653" t="e">
        <f>_xlfn.XLOOKUP(Tabuľka9[[#This Row],[IČO]],#REF!,#REF!)</f>
        <v>#REF!</v>
      </c>
    </row>
    <row r="4654" spans="1:14" hidden="1" x14ac:dyDescent="0.35">
      <c r="A4654" t="s">
        <v>10</v>
      </c>
      <c r="B4654" t="s">
        <v>77</v>
      </c>
      <c r="C4654" t="s">
        <v>13</v>
      </c>
      <c r="E4654" s="10">
        <f>IF(COUNTIF(cis_DPH!$B$2:$B$84,B4654)&gt;0,D4654*1.1,IF(COUNTIF(cis_DPH!$B$85:$B$171,B4654)&gt;0,D4654*1.2,"chyba"))</f>
        <v>0</v>
      </c>
      <c r="G4654" s="16" t="e">
        <f>_xlfn.XLOOKUP(Tabuľka9[[#This Row],[položka]],#REF!,#REF!)</f>
        <v>#REF!</v>
      </c>
      <c r="I4654" s="15">
        <f>Tabuľka9[[#This Row],[Aktuálna cena v RZ s DPH]]*Tabuľka9[[#This Row],[Priemerný odber za mesiac]]</f>
        <v>0</v>
      </c>
      <c r="K4654" s="17" t="e">
        <f>Tabuľka9[[#This Row],[Cena za MJ s DPH]]*Tabuľka9[[#This Row],[Predpokladaný odber počas 6 mesiacov]]</f>
        <v>#REF!</v>
      </c>
      <c r="L4654" s="1">
        <v>161136</v>
      </c>
      <c r="M4654" t="e">
        <f>_xlfn.XLOOKUP(Tabuľka9[[#This Row],[IČO]],#REF!,#REF!)</f>
        <v>#REF!</v>
      </c>
      <c r="N4654" t="e">
        <f>_xlfn.XLOOKUP(Tabuľka9[[#This Row],[IČO]],#REF!,#REF!)</f>
        <v>#REF!</v>
      </c>
    </row>
    <row r="4655" spans="1:14" hidden="1" x14ac:dyDescent="0.35">
      <c r="A4655" t="s">
        <v>10</v>
      </c>
      <c r="B4655" t="s">
        <v>78</v>
      </c>
      <c r="C4655" t="s">
        <v>13</v>
      </c>
      <c r="E4655" s="10">
        <f>IF(COUNTIF(cis_DPH!$B$2:$B$84,B4655)&gt;0,D4655*1.1,IF(COUNTIF(cis_DPH!$B$85:$B$171,B4655)&gt;0,D4655*1.2,"chyba"))</f>
        <v>0</v>
      </c>
      <c r="G4655" s="16" t="e">
        <f>_xlfn.XLOOKUP(Tabuľka9[[#This Row],[položka]],#REF!,#REF!)</f>
        <v>#REF!</v>
      </c>
      <c r="I4655" s="15">
        <f>Tabuľka9[[#This Row],[Aktuálna cena v RZ s DPH]]*Tabuľka9[[#This Row],[Priemerný odber za mesiac]]</f>
        <v>0</v>
      </c>
      <c r="K4655" s="17" t="e">
        <f>Tabuľka9[[#This Row],[Cena za MJ s DPH]]*Tabuľka9[[#This Row],[Predpokladaný odber počas 6 mesiacov]]</f>
        <v>#REF!</v>
      </c>
      <c r="L4655" s="1">
        <v>161136</v>
      </c>
      <c r="M4655" t="e">
        <f>_xlfn.XLOOKUP(Tabuľka9[[#This Row],[IČO]],#REF!,#REF!)</f>
        <v>#REF!</v>
      </c>
      <c r="N4655" t="e">
        <f>_xlfn.XLOOKUP(Tabuľka9[[#This Row],[IČO]],#REF!,#REF!)</f>
        <v>#REF!</v>
      </c>
    </row>
    <row r="4656" spans="1:14" hidden="1" x14ac:dyDescent="0.35">
      <c r="A4656" t="s">
        <v>10</v>
      </c>
      <c r="B4656" t="s">
        <v>79</v>
      </c>
      <c r="C4656" t="s">
        <v>13</v>
      </c>
      <c r="E4656" s="10">
        <f>IF(COUNTIF(cis_DPH!$B$2:$B$84,B4656)&gt;0,D4656*1.1,IF(COUNTIF(cis_DPH!$B$85:$B$171,B4656)&gt;0,D4656*1.2,"chyba"))</f>
        <v>0</v>
      </c>
      <c r="G4656" s="16" t="e">
        <f>_xlfn.XLOOKUP(Tabuľka9[[#This Row],[položka]],#REF!,#REF!)</f>
        <v>#REF!</v>
      </c>
      <c r="I4656" s="15">
        <f>Tabuľka9[[#This Row],[Aktuálna cena v RZ s DPH]]*Tabuľka9[[#This Row],[Priemerný odber za mesiac]]</f>
        <v>0</v>
      </c>
      <c r="K4656" s="17" t="e">
        <f>Tabuľka9[[#This Row],[Cena za MJ s DPH]]*Tabuľka9[[#This Row],[Predpokladaný odber počas 6 mesiacov]]</f>
        <v>#REF!</v>
      </c>
      <c r="L4656" s="1">
        <v>161136</v>
      </c>
      <c r="M4656" t="e">
        <f>_xlfn.XLOOKUP(Tabuľka9[[#This Row],[IČO]],#REF!,#REF!)</f>
        <v>#REF!</v>
      </c>
      <c r="N4656" t="e">
        <f>_xlfn.XLOOKUP(Tabuľka9[[#This Row],[IČO]],#REF!,#REF!)</f>
        <v>#REF!</v>
      </c>
    </row>
    <row r="4657" spans="1:14" hidden="1" x14ac:dyDescent="0.35">
      <c r="A4657" t="s">
        <v>10</v>
      </c>
      <c r="B4657" t="s">
        <v>80</v>
      </c>
      <c r="C4657" t="s">
        <v>13</v>
      </c>
      <c r="E4657" s="10">
        <f>IF(COUNTIF(cis_DPH!$B$2:$B$84,B4657)&gt;0,D4657*1.1,IF(COUNTIF(cis_DPH!$B$85:$B$171,B4657)&gt;0,D4657*1.2,"chyba"))</f>
        <v>0</v>
      </c>
      <c r="G4657" s="16" t="e">
        <f>_xlfn.XLOOKUP(Tabuľka9[[#This Row],[položka]],#REF!,#REF!)</f>
        <v>#REF!</v>
      </c>
      <c r="I4657" s="15">
        <f>Tabuľka9[[#This Row],[Aktuálna cena v RZ s DPH]]*Tabuľka9[[#This Row],[Priemerný odber za mesiac]]</f>
        <v>0</v>
      </c>
      <c r="K4657" s="17" t="e">
        <f>Tabuľka9[[#This Row],[Cena za MJ s DPH]]*Tabuľka9[[#This Row],[Predpokladaný odber počas 6 mesiacov]]</f>
        <v>#REF!</v>
      </c>
      <c r="L4657" s="1">
        <v>161136</v>
      </c>
      <c r="M4657" t="e">
        <f>_xlfn.XLOOKUP(Tabuľka9[[#This Row],[IČO]],#REF!,#REF!)</f>
        <v>#REF!</v>
      </c>
      <c r="N4657" t="e">
        <f>_xlfn.XLOOKUP(Tabuľka9[[#This Row],[IČO]],#REF!,#REF!)</f>
        <v>#REF!</v>
      </c>
    </row>
    <row r="4658" spans="1:14" hidden="1" x14ac:dyDescent="0.35">
      <c r="A4658" t="s">
        <v>81</v>
      </c>
      <c r="B4658" t="s">
        <v>82</v>
      </c>
      <c r="C4658" t="s">
        <v>19</v>
      </c>
      <c r="E4658" s="10">
        <f>IF(COUNTIF(cis_DPH!$B$2:$B$84,B4658)&gt;0,D4658*1.1,IF(COUNTIF(cis_DPH!$B$85:$B$171,B4658)&gt;0,D4658*1.2,"chyba"))</f>
        <v>0</v>
      </c>
      <c r="G4658" s="16" t="e">
        <f>_xlfn.XLOOKUP(Tabuľka9[[#This Row],[položka]],#REF!,#REF!)</f>
        <v>#REF!</v>
      </c>
      <c r="I4658" s="15">
        <f>Tabuľka9[[#This Row],[Aktuálna cena v RZ s DPH]]*Tabuľka9[[#This Row],[Priemerný odber za mesiac]]</f>
        <v>0</v>
      </c>
      <c r="K4658" s="17" t="e">
        <f>Tabuľka9[[#This Row],[Cena za MJ s DPH]]*Tabuľka9[[#This Row],[Predpokladaný odber počas 6 mesiacov]]</f>
        <v>#REF!</v>
      </c>
      <c r="L4658" s="1">
        <v>648124</v>
      </c>
      <c r="M4658" t="e">
        <f>_xlfn.XLOOKUP(Tabuľka9[[#This Row],[IČO]],#REF!,#REF!)</f>
        <v>#REF!</v>
      </c>
      <c r="N4658" t="e">
        <f>_xlfn.XLOOKUP(Tabuľka9[[#This Row],[IČO]],#REF!,#REF!)</f>
        <v>#REF!</v>
      </c>
    </row>
    <row r="4659" spans="1:14" hidden="1" x14ac:dyDescent="0.35">
      <c r="A4659" t="s">
        <v>81</v>
      </c>
      <c r="B4659" t="s">
        <v>83</v>
      </c>
      <c r="C4659" t="s">
        <v>19</v>
      </c>
      <c r="D4659" s="9">
        <v>0.12</v>
      </c>
      <c r="E4659" s="10">
        <f>IF(COUNTIF(cis_DPH!$B$2:$B$84,B4659)&gt;0,D4659*1.1,IF(COUNTIF(cis_DPH!$B$85:$B$171,B4659)&gt;0,D4659*1.2,"chyba"))</f>
        <v>0.14399999999999999</v>
      </c>
      <c r="G4659" s="16" t="e">
        <f>_xlfn.XLOOKUP(Tabuľka9[[#This Row],[položka]],#REF!,#REF!)</f>
        <v>#REF!</v>
      </c>
      <c r="H4659">
        <v>150</v>
      </c>
      <c r="I4659" s="15">
        <f>Tabuľka9[[#This Row],[Aktuálna cena v RZ s DPH]]*Tabuľka9[[#This Row],[Priemerný odber za mesiac]]</f>
        <v>21.599999999999998</v>
      </c>
      <c r="J4659">
        <v>400</v>
      </c>
      <c r="K4659" s="17" t="e">
        <f>Tabuľka9[[#This Row],[Cena za MJ s DPH]]*Tabuľka9[[#This Row],[Predpokladaný odber počas 6 mesiacov]]</f>
        <v>#REF!</v>
      </c>
      <c r="L4659" s="1">
        <v>162809</v>
      </c>
      <c r="M4659" t="e">
        <f>_xlfn.XLOOKUP(Tabuľka9[[#This Row],[IČO]],#REF!,#REF!)</f>
        <v>#REF!</v>
      </c>
      <c r="N4659" t="e">
        <f>_xlfn.XLOOKUP(Tabuľka9[[#This Row],[IČO]],#REF!,#REF!)</f>
        <v>#REF!</v>
      </c>
    </row>
    <row r="4660" spans="1:14" hidden="1" x14ac:dyDescent="0.35">
      <c r="A4660" t="s">
        <v>84</v>
      </c>
      <c r="B4660" t="s">
        <v>85</v>
      </c>
      <c r="C4660" t="s">
        <v>13</v>
      </c>
      <c r="D4660" s="9">
        <v>99</v>
      </c>
      <c r="E4660" s="10">
        <f>IF(COUNTIF(cis_DPH!$B$2:$B$84,B4660)&gt;0,D4660*1.1,IF(COUNTIF(cis_DPH!$B$85:$B$171,B4660)&gt;0,D4660*1.2,"chyba"))</f>
        <v>108.9</v>
      </c>
      <c r="G4660" s="16" t="e">
        <f>_xlfn.XLOOKUP(Tabuľka9[[#This Row],[položka]],#REF!,#REF!)</f>
        <v>#REF!</v>
      </c>
      <c r="H4660">
        <v>5</v>
      </c>
      <c r="I4660" s="15">
        <f>Tabuľka9[[#This Row],[Aktuálna cena v RZ s DPH]]*Tabuľka9[[#This Row],[Priemerný odber za mesiac]]</f>
        <v>544.5</v>
      </c>
      <c r="K4660" s="17" t="e">
        <f>Tabuľka9[[#This Row],[Cena za MJ s DPH]]*Tabuľka9[[#This Row],[Predpokladaný odber počas 6 mesiacov]]</f>
        <v>#REF!</v>
      </c>
      <c r="L4660" s="1">
        <v>161136</v>
      </c>
      <c r="M4660" t="e">
        <f>_xlfn.XLOOKUP(Tabuľka9[[#This Row],[IČO]],#REF!,#REF!)</f>
        <v>#REF!</v>
      </c>
      <c r="N4660" t="e">
        <f>_xlfn.XLOOKUP(Tabuľka9[[#This Row],[IČO]],#REF!,#REF!)</f>
        <v>#REF!</v>
      </c>
    </row>
    <row r="4661" spans="1:14" hidden="1" x14ac:dyDescent="0.35">
      <c r="A4661" t="s">
        <v>84</v>
      </c>
      <c r="B4661" t="s">
        <v>86</v>
      </c>
      <c r="C4661" t="s">
        <v>13</v>
      </c>
      <c r="E4661" s="10">
        <f>IF(COUNTIF(cis_DPH!$B$2:$B$84,B4661)&gt;0,D4661*1.1,IF(COUNTIF(cis_DPH!$B$85:$B$171,B4661)&gt;0,D4661*1.2,"chyba"))</f>
        <v>0</v>
      </c>
      <c r="G4661" s="16" t="e">
        <f>_xlfn.XLOOKUP(Tabuľka9[[#This Row],[položka]],#REF!,#REF!)</f>
        <v>#REF!</v>
      </c>
      <c r="I4661" s="15">
        <f>Tabuľka9[[#This Row],[Aktuálna cena v RZ s DPH]]*Tabuľka9[[#This Row],[Priemerný odber za mesiac]]</f>
        <v>0</v>
      </c>
      <c r="K4661" s="17" t="e">
        <f>Tabuľka9[[#This Row],[Cena za MJ s DPH]]*Tabuľka9[[#This Row],[Predpokladaný odber počas 6 mesiacov]]</f>
        <v>#REF!</v>
      </c>
      <c r="L4661" s="1">
        <v>161136</v>
      </c>
      <c r="M4661" t="e">
        <f>_xlfn.XLOOKUP(Tabuľka9[[#This Row],[IČO]],#REF!,#REF!)</f>
        <v>#REF!</v>
      </c>
      <c r="N4661" t="e">
        <f>_xlfn.XLOOKUP(Tabuľka9[[#This Row],[IČO]],#REF!,#REF!)</f>
        <v>#REF!</v>
      </c>
    </row>
    <row r="4662" spans="1:14" hidden="1" x14ac:dyDescent="0.35">
      <c r="A4662" t="s">
        <v>84</v>
      </c>
      <c r="B4662" t="s">
        <v>87</v>
      </c>
      <c r="C4662" t="s">
        <v>13</v>
      </c>
      <c r="E4662" s="10">
        <f>IF(COUNTIF(cis_DPH!$B$2:$B$84,B4662)&gt;0,D4662*1.1,IF(COUNTIF(cis_DPH!$B$85:$B$171,B4662)&gt;0,D4662*1.2,"chyba"))</f>
        <v>0</v>
      </c>
      <c r="G4662" s="16" t="e">
        <f>_xlfn.XLOOKUP(Tabuľka9[[#This Row],[položka]],#REF!,#REF!)</f>
        <v>#REF!</v>
      </c>
      <c r="I4662" s="15">
        <f>Tabuľka9[[#This Row],[Aktuálna cena v RZ s DPH]]*Tabuľka9[[#This Row],[Priemerný odber za mesiac]]</f>
        <v>0</v>
      </c>
      <c r="K4662" s="17" t="e">
        <f>Tabuľka9[[#This Row],[Cena za MJ s DPH]]*Tabuľka9[[#This Row],[Predpokladaný odber počas 6 mesiacov]]</f>
        <v>#REF!</v>
      </c>
      <c r="L4662" s="1">
        <v>161136</v>
      </c>
      <c r="M4662" t="e">
        <f>_xlfn.XLOOKUP(Tabuľka9[[#This Row],[IČO]],#REF!,#REF!)</f>
        <v>#REF!</v>
      </c>
      <c r="N4662" t="e">
        <f>_xlfn.XLOOKUP(Tabuľka9[[#This Row],[IČO]],#REF!,#REF!)</f>
        <v>#REF!</v>
      </c>
    </row>
    <row r="4663" spans="1:14" hidden="1" x14ac:dyDescent="0.35">
      <c r="A4663" t="s">
        <v>84</v>
      </c>
      <c r="B4663" t="s">
        <v>88</v>
      </c>
      <c r="C4663" t="s">
        <v>13</v>
      </c>
      <c r="E4663" s="10">
        <f>IF(COUNTIF(cis_DPH!$B$2:$B$84,B4663)&gt;0,D4663*1.1,IF(COUNTIF(cis_DPH!$B$85:$B$171,B4663)&gt;0,D4663*1.2,"chyba"))</f>
        <v>0</v>
      </c>
      <c r="G4663" s="16" t="e">
        <f>_xlfn.XLOOKUP(Tabuľka9[[#This Row],[položka]],#REF!,#REF!)</f>
        <v>#REF!</v>
      </c>
      <c r="I4663" s="15">
        <f>Tabuľka9[[#This Row],[Aktuálna cena v RZ s DPH]]*Tabuľka9[[#This Row],[Priemerný odber za mesiac]]</f>
        <v>0</v>
      </c>
      <c r="K4663" s="17" t="e">
        <f>Tabuľka9[[#This Row],[Cena za MJ s DPH]]*Tabuľka9[[#This Row],[Predpokladaný odber počas 6 mesiacov]]</f>
        <v>#REF!</v>
      </c>
      <c r="L4663" s="1">
        <v>161136</v>
      </c>
      <c r="M4663" t="e">
        <f>_xlfn.XLOOKUP(Tabuľka9[[#This Row],[IČO]],#REF!,#REF!)</f>
        <v>#REF!</v>
      </c>
      <c r="N4663" t="e">
        <f>_xlfn.XLOOKUP(Tabuľka9[[#This Row],[IČO]],#REF!,#REF!)</f>
        <v>#REF!</v>
      </c>
    </row>
    <row r="4664" spans="1:14" hidden="1" x14ac:dyDescent="0.35">
      <c r="A4664" t="s">
        <v>84</v>
      </c>
      <c r="B4664" t="s">
        <v>89</v>
      </c>
      <c r="C4664" t="s">
        <v>13</v>
      </c>
      <c r="E4664" s="10">
        <f>IF(COUNTIF(cis_DPH!$B$2:$B$84,B4664)&gt;0,D4664*1.1,IF(COUNTIF(cis_DPH!$B$85:$B$171,B4664)&gt;0,D4664*1.2,"chyba"))</f>
        <v>0</v>
      </c>
      <c r="G4664" s="16" t="e">
        <f>_xlfn.XLOOKUP(Tabuľka9[[#This Row],[položka]],#REF!,#REF!)</f>
        <v>#REF!</v>
      </c>
      <c r="I4664" s="15">
        <f>Tabuľka9[[#This Row],[Aktuálna cena v RZ s DPH]]*Tabuľka9[[#This Row],[Priemerný odber za mesiac]]</f>
        <v>0</v>
      </c>
      <c r="K4664" s="17" t="e">
        <f>Tabuľka9[[#This Row],[Cena za MJ s DPH]]*Tabuľka9[[#This Row],[Predpokladaný odber počas 6 mesiacov]]</f>
        <v>#REF!</v>
      </c>
      <c r="L4664" s="1">
        <v>161136</v>
      </c>
      <c r="M4664" t="e">
        <f>_xlfn.XLOOKUP(Tabuľka9[[#This Row],[IČO]],#REF!,#REF!)</f>
        <v>#REF!</v>
      </c>
      <c r="N4664" t="e">
        <f>_xlfn.XLOOKUP(Tabuľka9[[#This Row],[IČO]],#REF!,#REF!)</f>
        <v>#REF!</v>
      </c>
    </row>
    <row r="4665" spans="1:14" hidden="1" x14ac:dyDescent="0.35">
      <c r="A4665" t="s">
        <v>84</v>
      </c>
      <c r="B4665" t="s">
        <v>90</v>
      </c>
      <c r="C4665" t="s">
        <v>13</v>
      </c>
      <c r="E4665" s="10">
        <f>IF(COUNTIF(cis_DPH!$B$2:$B$84,B4665)&gt;0,D4665*1.1,IF(COUNTIF(cis_DPH!$B$85:$B$171,B4665)&gt;0,D4665*1.2,"chyba"))</f>
        <v>0</v>
      </c>
      <c r="G4665" s="16" t="e">
        <f>_xlfn.XLOOKUP(Tabuľka9[[#This Row],[položka]],#REF!,#REF!)</f>
        <v>#REF!</v>
      </c>
      <c r="I4665" s="15">
        <f>Tabuľka9[[#This Row],[Aktuálna cena v RZ s DPH]]*Tabuľka9[[#This Row],[Priemerný odber za mesiac]]</f>
        <v>0</v>
      </c>
      <c r="K4665" s="17" t="e">
        <f>Tabuľka9[[#This Row],[Cena za MJ s DPH]]*Tabuľka9[[#This Row],[Predpokladaný odber počas 6 mesiacov]]</f>
        <v>#REF!</v>
      </c>
      <c r="L4665" s="1">
        <v>161136</v>
      </c>
      <c r="M4665" t="e">
        <f>_xlfn.XLOOKUP(Tabuľka9[[#This Row],[IČO]],#REF!,#REF!)</f>
        <v>#REF!</v>
      </c>
      <c r="N4665" t="e">
        <f>_xlfn.XLOOKUP(Tabuľka9[[#This Row],[IČO]],#REF!,#REF!)</f>
        <v>#REF!</v>
      </c>
    </row>
    <row r="4666" spans="1:14" hidden="1" x14ac:dyDescent="0.35">
      <c r="A4666" t="s">
        <v>84</v>
      </c>
      <c r="B4666" t="s">
        <v>91</v>
      </c>
      <c r="C4666" t="s">
        <v>13</v>
      </c>
      <c r="E4666" s="10">
        <f>IF(COUNTIF(cis_DPH!$B$2:$B$84,B4666)&gt;0,D4666*1.1,IF(COUNTIF(cis_DPH!$B$85:$B$171,B4666)&gt;0,D4666*1.2,"chyba"))</f>
        <v>0</v>
      </c>
      <c r="G4666" s="16" t="e">
        <f>_xlfn.XLOOKUP(Tabuľka9[[#This Row],[položka]],#REF!,#REF!)</f>
        <v>#REF!</v>
      </c>
      <c r="I4666" s="15">
        <f>Tabuľka9[[#This Row],[Aktuálna cena v RZ s DPH]]*Tabuľka9[[#This Row],[Priemerný odber za mesiac]]</f>
        <v>0</v>
      </c>
      <c r="K4666" s="17" t="e">
        <f>Tabuľka9[[#This Row],[Cena za MJ s DPH]]*Tabuľka9[[#This Row],[Predpokladaný odber počas 6 mesiacov]]</f>
        <v>#REF!</v>
      </c>
      <c r="L4666" s="1">
        <v>161136</v>
      </c>
      <c r="M4666" t="e">
        <f>_xlfn.XLOOKUP(Tabuľka9[[#This Row],[IČO]],#REF!,#REF!)</f>
        <v>#REF!</v>
      </c>
      <c r="N4666" t="e">
        <f>_xlfn.XLOOKUP(Tabuľka9[[#This Row],[IČO]],#REF!,#REF!)</f>
        <v>#REF!</v>
      </c>
    </row>
    <row r="4667" spans="1:14" hidden="1" x14ac:dyDescent="0.35">
      <c r="A4667" t="s">
        <v>84</v>
      </c>
      <c r="B4667" t="s">
        <v>92</v>
      </c>
      <c r="C4667" t="s">
        <v>13</v>
      </c>
      <c r="E4667" s="10">
        <f>IF(COUNTIF(cis_DPH!$B$2:$B$84,B4667)&gt;0,D4667*1.1,IF(COUNTIF(cis_DPH!$B$85:$B$171,B4667)&gt;0,D4667*1.2,"chyba"))</f>
        <v>0</v>
      </c>
      <c r="G4667" s="16" t="e">
        <f>_xlfn.XLOOKUP(Tabuľka9[[#This Row],[položka]],#REF!,#REF!)</f>
        <v>#REF!</v>
      </c>
      <c r="I4667" s="15">
        <f>Tabuľka9[[#This Row],[Aktuálna cena v RZ s DPH]]*Tabuľka9[[#This Row],[Priemerný odber za mesiac]]</f>
        <v>0</v>
      </c>
      <c r="K4667" s="17" t="e">
        <f>Tabuľka9[[#This Row],[Cena za MJ s DPH]]*Tabuľka9[[#This Row],[Predpokladaný odber počas 6 mesiacov]]</f>
        <v>#REF!</v>
      </c>
      <c r="L4667" s="1">
        <v>161136</v>
      </c>
      <c r="M4667" t="e">
        <f>_xlfn.XLOOKUP(Tabuľka9[[#This Row],[IČO]],#REF!,#REF!)</f>
        <v>#REF!</v>
      </c>
      <c r="N4667" t="e">
        <f>_xlfn.XLOOKUP(Tabuľka9[[#This Row],[IČO]],#REF!,#REF!)</f>
        <v>#REF!</v>
      </c>
    </row>
    <row r="4668" spans="1:14" hidden="1" x14ac:dyDescent="0.35">
      <c r="A4668" t="s">
        <v>93</v>
      </c>
      <c r="B4668" t="s">
        <v>94</v>
      </c>
      <c r="C4668" t="s">
        <v>13</v>
      </c>
      <c r="E4668" s="10">
        <f>IF(COUNTIF(cis_DPH!$B$2:$B$84,B4668)&gt;0,D4668*1.1,IF(COUNTIF(cis_DPH!$B$85:$B$171,B4668)&gt;0,D4668*1.2,"chyba"))</f>
        <v>0</v>
      </c>
      <c r="G4668" s="16" t="e">
        <f>_xlfn.XLOOKUP(Tabuľka9[[#This Row],[položka]],#REF!,#REF!)</f>
        <v>#REF!</v>
      </c>
      <c r="I4668" s="15">
        <f>Tabuľka9[[#This Row],[Aktuálna cena v RZ s DPH]]*Tabuľka9[[#This Row],[Priemerný odber za mesiac]]</f>
        <v>0</v>
      </c>
      <c r="K4668" s="17" t="e">
        <f>Tabuľka9[[#This Row],[Cena za MJ s DPH]]*Tabuľka9[[#This Row],[Predpokladaný odber počas 6 mesiacov]]</f>
        <v>#REF!</v>
      </c>
      <c r="L4668" s="1">
        <v>161136</v>
      </c>
      <c r="M4668" t="e">
        <f>_xlfn.XLOOKUP(Tabuľka9[[#This Row],[IČO]],#REF!,#REF!)</f>
        <v>#REF!</v>
      </c>
      <c r="N4668" t="e">
        <f>_xlfn.XLOOKUP(Tabuľka9[[#This Row],[IČO]],#REF!,#REF!)</f>
        <v>#REF!</v>
      </c>
    </row>
    <row r="4669" spans="1:14" hidden="1" x14ac:dyDescent="0.35">
      <c r="A4669" t="s">
        <v>95</v>
      </c>
      <c r="B4669" t="s">
        <v>96</v>
      </c>
      <c r="C4669" t="s">
        <v>13</v>
      </c>
      <c r="E4669" s="10">
        <f>IF(COUNTIF(cis_DPH!$B$2:$B$84,B4669)&gt;0,D4669*1.1,IF(COUNTIF(cis_DPH!$B$85:$B$171,B4669)&gt;0,D4669*1.2,"chyba"))</f>
        <v>0</v>
      </c>
      <c r="G4669" s="16" t="e">
        <f>_xlfn.XLOOKUP(Tabuľka9[[#This Row],[položka]],#REF!,#REF!)</f>
        <v>#REF!</v>
      </c>
      <c r="I4669" s="15">
        <f>Tabuľka9[[#This Row],[Aktuálna cena v RZ s DPH]]*Tabuľka9[[#This Row],[Priemerný odber za mesiac]]</f>
        <v>0</v>
      </c>
      <c r="K4669" s="17" t="e">
        <f>Tabuľka9[[#This Row],[Cena za MJ s DPH]]*Tabuľka9[[#This Row],[Predpokladaný odber počas 6 mesiacov]]</f>
        <v>#REF!</v>
      </c>
      <c r="L4669" s="1">
        <v>161136</v>
      </c>
      <c r="M4669" t="e">
        <f>_xlfn.XLOOKUP(Tabuľka9[[#This Row],[IČO]],#REF!,#REF!)</f>
        <v>#REF!</v>
      </c>
      <c r="N4669" t="e">
        <f>_xlfn.XLOOKUP(Tabuľka9[[#This Row],[IČO]],#REF!,#REF!)</f>
        <v>#REF!</v>
      </c>
    </row>
    <row r="4670" spans="1:14" hidden="1" x14ac:dyDescent="0.35">
      <c r="A4670" t="s">
        <v>95</v>
      </c>
      <c r="B4670" t="s">
        <v>97</v>
      </c>
      <c r="C4670" t="s">
        <v>13</v>
      </c>
      <c r="E4670" s="10">
        <f>IF(COUNTIF(cis_DPH!$B$2:$B$84,B4670)&gt;0,D4670*1.1,IF(COUNTIF(cis_DPH!$B$85:$B$171,B4670)&gt;0,D4670*1.2,"chyba"))</f>
        <v>0</v>
      </c>
      <c r="G4670" s="16" t="e">
        <f>_xlfn.XLOOKUP(Tabuľka9[[#This Row],[položka]],#REF!,#REF!)</f>
        <v>#REF!</v>
      </c>
      <c r="I4670" s="15">
        <f>Tabuľka9[[#This Row],[Aktuálna cena v RZ s DPH]]*Tabuľka9[[#This Row],[Priemerný odber za mesiac]]</f>
        <v>0</v>
      </c>
      <c r="K4670" s="17" t="e">
        <f>Tabuľka9[[#This Row],[Cena za MJ s DPH]]*Tabuľka9[[#This Row],[Predpokladaný odber počas 6 mesiacov]]</f>
        <v>#REF!</v>
      </c>
      <c r="L4670" s="1">
        <v>161136</v>
      </c>
      <c r="M4670" t="e">
        <f>_xlfn.XLOOKUP(Tabuľka9[[#This Row],[IČO]],#REF!,#REF!)</f>
        <v>#REF!</v>
      </c>
      <c r="N4670" t="e">
        <f>_xlfn.XLOOKUP(Tabuľka9[[#This Row],[IČO]],#REF!,#REF!)</f>
        <v>#REF!</v>
      </c>
    </row>
    <row r="4671" spans="1:14" hidden="1" x14ac:dyDescent="0.35">
      <c r="A4671" t="s">
        <v>95</v>
      </c>
      <c r="B4671" t="s">
        <v>98</v>
      </c>
      <c r="C4671" t="s">
        <v>13</v>
      </c>
      <c r="E4671" s="10">
        <f>IF(COUNTIF(cis_DPH!$B$2:$B$84,B4671)&gt;0,D4671*1.1,IF(COUNTIF(cis_DPH!$B$85:$B$171,B4671)&gt;0,D4671*1.2,"chyba"))</f>
        <v>0</v>
      </c>
      <c r="G4671" s="16" t="e">
        <f>_xlfn.XLOOKUP(Tabuľka9[[#This Row],[položka]],#REF!,#REF!)</f>
        <v>#REF!</v>
      </c>
      <c r="I4671" s="15">
        <f>Tabuľka9[[#This Row],[Aktuálna cena v RZ s DPH]]*Tabuľka9[[#This Row],[Priemerný odber za mesiac]]</f>
        <v>0</v>
      </c>
      <c r="K4671" s="17" t="e">
        <f>Tabuľka9[[#This Row],[Cena za MJ s DPH]]*Tabuľka9[[#This Row],[Predpokladaný odber počas 6 mesiacov]]</f>
        <v>#REF!</v>
      </c>
      <c r="L4671" s="1">
        <v>161136</v>
      </c>
      <c r="M4671" t="e">
        <f>_xlfn.XLOOKUP(Tabuľka9[[#This Row],[IČO]],#REF!,#REF!)</f>
        <v>#REF!</v>
      </c>
      <c r="N4671" t="e">
        <f>_xlfn.XLOOKUP(Tabuľka9[[#This Row],[IČO]],#REF!,#REF!)</f>
        <v>#REF!</v>
      </c>
    </row>
    <row r="4672" spans="1:14" hidden="1" x14ac:dyDescent="0.35">
      <c r="A4672" t="s">
        <v>95</v>
      </c>
      <c r="B4672" t="s">
        <v>99</v>
      </c>
      <c r="C4672" t="s">
        <v>13</v>
      </c>
      <c r="E4672" s="10">
        <f>IF(COUNTIF(cis_DPH!$B$2:$B$84,B4672)&gt;0,D4672*1.1,IF(COUNTIF(cis_DPH!$B$85:$B$171,B4672)&gt;0,D4672*1.2,"chyba"))</f>
        <v>0</v>
      </c>
      <c r="G4672" s="16" t="e">
        <f>_xlfn.XLOOKUP(Tabuľka9[[#This Row],[položka]],#REF!,#REF!)</f>
        <v>#REF!</v>
      </c>
      <c r="I4672" s="15">
        <f>Tabuľka9[[#This Row],[Aktuálna cena v RZ s DPH]]*Tabuľka9[[#This Row],[Priemerný odber za mesiac]]</f>
        <v>0</v>
      </c>
      <c r="K4672" s="17" t="e">
        <f>Tabuľka9[[#This Row],[Cena za MJ s DPH]]*Tabuľka9[[#This Row],[Predpokladaný odber počas 6 mesiacov]]</f>
        <v>#REF!</v>
      </c>
      <c r="L4672" s="1">
        <v>161136</v>
      </c>
      <c r="M4672" t="e">
        <f>_xlfn.XLOOKUP(Tabuľka9[[#This Row],[IČO]],#REF!,#REF!)</f>
        <v>#REF!</v>
      </c>
      <c r="N4672" t="e">
        <f>_xlfn.XLOOKUP(Tabuľka9[[#This Row],[IČO]],#REF!,#REF!)</f>
        <v>#REF!</v>
      </c>
    </row>
    <row r="4673" spans="1:14" hidden="1" x14ac:dyDescent="0.35">
      <c r="A4673" t="s">
        <v>95</v>
      </c>
      <c r="B4673" t="s">
        <v>100</v>
      </c>
      <c r="C4673" t="s">
        <v>13</v>
      </c>
      <c r="E4673" s="10">
        <f>IF(COUNTIF(cis_DPH!$B$2:$B$84,B4673)&gt;0,D4673*1.1,IF(COUNTIF(cis_DPH!$B$85:$B$171,B4673)&gt;0,D4673*1.2,"chyba"))</f>
        <v>0</v>
      </c>
      <c r="G4673" s="16" t="e">
        <f>_xlfn.XLOOKUP(Tabuľka9[[#This Row],[položka]],#REF!,#REF!)</f>
        <v>#REF!</v>
      </c>
      <c r="I4673" s="15">
        <f>Tabuľka9[[#This Row],[Aktuálna cena v RZ s DPH]]*Tabuľka9[[#This Row],[Priemerný odber za mesiac]]</f>
        <v>0</v>
      </c>
      <c r="K4673" s="17" t="e">
        <f>Tabuľka9[[#This Row],[Cena za MJ s DPH]]*Tabuľka9[[#This Row],[Predpokladaný odber počas 6 mesiacov]]</f>
        <v>#REF!</v>
      </c>
      <c r="L4673" s="1">
        <v>161136</v>
      </c>
      <c r="M4673" t="e">
        <f>_xlfn.XLOOKUP(Tabuľka9[[#This Row],[IČO]],#REF!,#REF!)</f>
        <v>#REF!</v>
      </c>
      <c r="N4673" t="e">
        <f>_xlfn.XLOOKUP(Tabuľka9[[#This Row],[IČO]],#REF!,#REF!)</f>
        <v>#REF!</v>
      </c>
    </row>
    <row r="4674" spans="1:14" hidden="1" x14ac:dyDescent="0.35">
      <c r="A4674" t="s">
        <v>95</v>
      </c>
      <c r="B4674" t="s">
        <v>101</v>
      </c>
      <c r="C4674" t="s">
        <v>13</v>
      </c>
      <c r="E4674" s="10">
        <f>IF(COUNTIF(cis_DPH!$B$2:$B$84,B4674)&gt;0,D4674*1.1,IF(COUNTIF(cis_DPH!$B$85:$B$171,B4674)&gt;0,D4674*1.2,"chyba"))</f>
        <v>0</v>
      </c>
      <c r="G4674" s="16" t="e">
        <f>_xlfn.XLOOKUP(Tabuľka9[[#This Row],[položka]],#REF!,#REF!)</f>
        <v>#REF!</v>
      </c>
      <c r="I4674" s="15">
        <f>Tabuľka9[[#This Row],[Aktuálna cena v RZ s DPH]]*Tabuľka9[[#This Row],[Priemerný odber za mesiac]]</f>
        <v>0</v>
      </c>
      <c r="K4674" s="17" t="e">
        <f>Tabuľka9[[#This Row],[Cena za MJ s DPH]]*Tabuľka9[[#This Row],[Predpokladaný odber počas 6 mesiacov]]</f>
        <v>#REF!</v>
      </c>
      <c r="L4674" s="1">
        <v>161136</v>
      </c>
      <c r="M4674" t="e">
        <f>_xlfn.XLOOKUP(Tabuľka9[[#This Row],[IČO]],#REF!,#REF!)</f>
        <v>#REF!</v>
      </c>
      <c r="N4674" t="e">
        <f>_xlfn.XLOOKUP(Tabuľka9[[#This Row],[IČO]],#REF!,#REF!)</f>
        <v>#REF!</v>
      </c>
    </row>
    <row r="4675" spans="1:14" hidden="1" x14ac:dyDescent="0.35">
      <c r="A4675" t="s">
        <v>95</v>
      </c>
      <c r="B4675" t="s">
        <v>102</v>
      </c>
      <c r="C4675" t="s">
        <v>48</v>
      </c>
      <c r="E4675" s="10">
        <f>IF(COUNTIF(cis_DPH!$B$2:$B$84,B4675)&gt;0,D4675*1.1,IF(COUNTIF(cis_DPH!$B$85:$B$171,B4675)&gt;0,D4675*1.2,"chyba"))</f>
        <v>0</v>
      </c>
      <c r="G4675" s="16" t="e">
        <f>_xlfn.XLOOKUP(Tabuľka9[[#This Row],[položka]],#REF!,#REF!)</f>
        <v>#REF!</v>
      </c>
      <c r="I4675" s="15">
        <f>Tabuľka9[[#This Row],[Aktuálna cena v RZ s DPH]]*Tabuľka9[[#This Row],[Priemerný odber za mesiac]]</f>
        <v>0</v>
      </c>
      <c r="K4675" s="17" t="e">
        <f>Tabuľka9[[#This Row],[Cena za MJ s DPH]]*Tabuľka9[[#This Row],[Predpokladaný odber počas 6 mesiacov]]</f>
        <v>#REF!</v>
      </c>
      <c r="L4675" s="1">
        <v>161136</v>
      </c>
      <c r="M4675" t="e">
        <f>_xlfn.XLOOKUP(Tabuľka9[[#This Row],[IČO]],#REF!,#REF!)</f>
        <v>#REF!</v>
      </c>
      <c r="N4675" t="e">
        <f>_xlfn.XLOOKUP(Tabuľka9[[#This Row],[IČO]],#REF!,#REF!)</f>
        <v>#REF!</v>
      </c>
    </row>
    <row r="4676" spans="1:14" hidden="1" x14ac:dyDescent="0.35">
      <c r="A4676" t="s">
        <v>95</v>
      </c>
      <c r="B4676" t="s">
        <v>103</v>
      </c>
      <c r="C4676" t="s">
        <v>13</v>
      </c>
      <c r="E4676" s="10">
        <f>IF(COUNTIF(cis_DPH!$B$2:$B$84,B4676)&gt;0,D4676*1.1,IF(COUNTIF(cis_DPH!$B$85:$B$171,B4676)&gt;0,D4676*1.2,"chyba"))</f>
        <v>0</v>
      </c>
      <c r="G4676" s="16" t="e">
        <f>_xlfn.XLOOKUP(Tabuľka9[[#This Row],[položka]],#REF!,#REF!)</f>
        <v>#REF!</v>
      </c>
      <c r="I4676" s="15">
        <f>Tabuľka9[[#This Row],[Aktuálna cena v RZ s DPH]]*Tabuľka9[[#This Row],[Priemerný odber za mesiac]]</f>
        <v>0</v>
      </c>
      <c r="K4676" s="17" t="e">
        <f>Tabuľka9[[#This Row],[Cena za MJ s DPH]]*Tabuľka9[[#This Row],[Predpokladaný odber počas 6 mesiacov]]</f>
        <v>#REF!</v>
      </c>
      <c r="L4676" s="1">
        <v>161136</v>
      </c>
      <c r="M4676" t="e">
        <f>_xlfn.XLOOKUP(Tabuľka9[[#This Row],[IČO]],#REF!,#REF!)</f>
        <v>#REF!</v>
      </c>
      <c r="N4676" t="e">
        <f>_xlfn.XLOOKUP(Tabuľka9[[#This Row],[IČO]],#REF!,#REF!)</f>
        <v>#REF!</v>
      </c>
    </row>
    <row r="4677" spans="1:14" hidden="1" x14ac:dyDescent="0.35">
      <c r="A4677" t="s">
        <v>95</v>
      </c>
      <c r="B4677" t="s">
        <v>104</v>
      </c>
      <c r="C4677" t="s">
        <v>48</v>
      </c>
      <c r="E4677" s="10">
        <f>IF(COUNTIF(cis_DPH!$B$2:$B$84,B4677)&gt;0,D4677*1.1,IF(COUNTIF(cis_DPH!$B$85:$B$171,B4677)&gt;0,D4677*1.2,"chyba"))</f>
        <v>0</v>
      </c>
      <c r="G4677" s="16" t="e">
        <f>_xlfn.XLOOKUP(Tabuľka9[[#This Row],[položka]],#REF!,#REF!)</f>
        <v>#REF!</v>
      </c>
      <c r="I4677" s="15">
        <f>Tabuľka9[[#This Row],[Aktuálna cena v RZ s DPH]]*Tabuľka9[[#This Row],[Priemerný odber za mesiac]]</f>
        <v>0</v>
      </c>
      <c r="K4677" s="17" t="e">
        <f>Tabuľka9[[#This Row],[Cena za MJ s DPH]]*Tabuľka9[[#This Row],[Predpokladaný odber počas 6 mesiacov]]</f>
        <v>#REF!</v>
      </c>
      <c r="L4677" s="1">
        <v>161136</v>
      </c>
      <c r="M4677" t="e">
        <f>_xlfn.XLOOKUP(Tabuľka9[[#This Row],[IČO]],#REF!,#REF!)</f>
        <v>#REF!</v>
      </c>
      <c r="N4677" t="e">
        <f>_xlfn.XLOOKUP(Tabuľka9[[#This Row],[IČO]],#REF!,#REF!)</f>
        <v>#REF!</v>
      </c>
    </row>
    <row r="4678" spans="1:14" hidden="1" x14ac:dyDescent="0.35">
      <c r="A4678" t="s">
        <v>95</v>
      </c>
      <c r="B4678" t="s">
        <v>105</v>
      </c>
      <c r="C4678" t="s">
        <v>13</v>
      </c>
      <c r="E4678" s="10">
        <f>IF(COUNTIF(cis_DPH!$B$2:$B$84,B4678)&gt;0,D4678*1.1,IF(COUNTIF(cis_DPH!$B$85:$B$171,B4678)&gt;0,D4678*1.2,"chyba"))</f>
        <v>0</v>
      </c>
      <c r="G4678" s="16" t="e">
        <f>_xlfn.XLOOKUP(Tabuľka9[[#This Row],[položka]],#REF!,#REF!)</f>
        <v>#REF!</v>
      </c>
      <c r="I4678" s="15">
        <f>Tabuľka9[[#This Row],[Aktuálna cena v RZ s DPH]]*Tabuľka9[[#This Row],[Priemerný odber za mesiac]]</f>
        <v>0</v>
      </c>
      <c r="K4678" s="17" t="e">
        <f>Tabuľka9[[#This Row],[Cena za MJ s DPH]]*Tabuľka9[[#This Row],[Predpokladaný odber počas 6 mesiacov]]</f>
        <v>#REF!</v>
      </c>
      <c r="L4678" s="1">
        <v>161136</v>
      </c>
      <c r="M4678" t="e">
        <f>_xlfn.XLOOKUP(Tabuľka9[[#This Row],[IČO]],#REF!,#REF!)</f>
        <v>#REF!</v>
      </c>
      <c r="N4678" t="e">
        <f>_xlfn.XLOOKUP(Tabuľka9[[#This Row],[IČO]],#REF!,#REF!)</f>
        <v>#REF!</v>
      </c>
    </row>
    <row r="4679" spans="1:14" hidden="1" x14ac:dyDescent="0.35">
      <c r="A4679" t="s">
        <v>95</v>
      </c>
      <c r="B4679" t="s">
        <v>106</v>
      </c>
      <c r="C4679" t="s">
        <v>13</v>
      </c>
      <c r="E4679" s="10">
        <f>IF(COUNTIF(cis_DPH!$B$2:$B$84,B4679)&gt;0,D4679*1.1,IF(COUNTIF(cis_DPH!$B$85:$B$171,B4679)&gt;0,D4679*1.2,"chyba"))</f>
        <v>0</v>
      </c>
      <c r="G4679" s="16" t="e">
        <f>_xlfn.XLOOKUP(Tabuľka9[[#This Row],[položka]],#REF!,#REF!)</f>
        <v>#REF!</v>
      </c>
      <c r="I4679" s="15">
        <f>Tabuľka9[[#This Row],[Aktuálna cena v RZ s DPH]]*Tabuľka9[[#This Row],[Priemerný odber za mesiac]]</f>
        <v>0</v>
      </c>
      <c r="K4679" s="17" t="e">
        <f>Tabuľka9[[#This Row],[Cena za MJ s DPH]]*Tabuľka9[[#This Row],[Predpokladaný odber počas 6 mesiacov]]</f>
        <v>#REF!</v>
      </c>
      <c r="L4679" s="1">
        <v>161136</v>
      </c>
      <c r="M4679" t="e">
        <f>_xlfn.XLOOKUP(Tabuľka9[[#This Row],[IČO]],#REF!,#REF!)</f>
        <v>#REF!</v>
      </c>
      <c r="N4679" t="e">
        <f>_xlfn.XLOOKUP(Tabuľka9[[#This Row],[IČO]],#REF!,#REF!)</f>
        <v>#REF!</v>
      </c>
    </row>
    <row r="4680" spans="1:14" hidden="1" x14ac:dyDescent="0.35">
      <c r="A4680" t="s">
        <v>93</v>
      </c>
      <c r="B4680" t="s">
        <v>107</v>
      </c>
      <c r="C4680" t="s">
        <v>48</v>
      </c>
      <c r="E4680" s="10">
        <f>IF(COUNTIF(cis_DPH!$B$2:$B$84,B4680)&gt;0,D4680*1.1,IF(COUNTIF(cis_DPH!$B$85:$B$171,B4680)&gt;0,D4680*1.2,"chyba"))</f>
        <v>0</v>
      </c>
      <c r="G4680" s="16" t="e">
        <f>_xlfn.XLOOKUP(Tabuľka9[[#This Row],[položka]],#REF!,#REF!)</f>
        <v>#REF!</v>
      </c>
      <c r="I4680" s="15">
        <f>Tabuľka9[[#This Row],[Aktuálna cena v RZ s DPH]]*Tabuľka9[[#This Row],[Priemerný odber za mesiac]]</f>
        <v>0</v>
      </c>
      <c r="K4680" s="17" t="e">
        <f>Tabuľka9[[#This Row],[Cena za MJ s DPH]]*Tabuľka9[[#This Row],[Predpokladaný odber počas 6 mesiacov]]</f>
        <v>#REF!</v>
      </c>
      <c r="L4680" s="1">
        <v>161136</v>
      </c>
      <c r="M4680" t="e">
        <f>_xlfn.XLOOKUP(Tabuľka9[[#This Row],[IČO]],#REF!,#REF!)</f>
        <v>#REF!</v>
      </c>
      <c r="N4680" t="e">
        <f>_xlfn.XLOOKUP(Tabuľka9[[#This Row],[IČO]],#REF!,#REF!)</f>
        <v>#REF!</v>
      </c>
    </row>
    <row r="4681" spans="1:14" hidden="1" x14ac:dyDescent="0.35">
      <c r="A4681" t="s">
        <v>95</v>
      </c>
      <c r="B4681" t="s">
        <v>108</v>
      </c>
      <c r="C4681" t="s">
        <v>13</v>
      </c>
      <c r="E4681" s="10">
        <f>IF(COUNTIF(cis_DPH!$B$2:$B$84,B4681)&gt;0,D4681*1.1,IF(COUNTIF(cis_DPH!$B$85:$B$171,B4681)&gt;0,D4681*1.2,"chyba"))</f>
        <v>0</v>
      </c>
      <c r="G4681" s="16" t="e">
        <f>_xlfn.XLOOKUP(Tabuľka9[[#This Row],[položka]],#REF!,#REF!)</f>
        <v>#REF!</v>
      </c>
      <c r="I4681" s="15">
        <f>Tabuľka9[[#This Row],[Aktuálna cena v RZ s DPH]]*Tabuľka9[[#This Row],[Priemerný odber za mesiac]]</f>
        <v>0</v>
      </c>
      <c r="K4681" s="17" t="e">
        <f>Tabuľka9[[#This Row],[Cena za MJ s DPH]]*Tabuľka9[[#This Row],[Predpokladaný odber počas 6 mesiacov]]</f>
        <v>#REF!</v>
      </c>
      <c r="L4681" s="1">
        <v>161136</v>
      </c>
      <c r="M4681" t="e">
        <f>_xlfn.XLOOKUP(Tabuľka9[[#This Row],[IČO]],#REF!,#REF!)</f>
        <v>#REF!</v>
      </c>
      <c r="N4681" t="e">
        <f>_xlfn.XLOOKUP(Tabuľka9[[#This Row],[IČO]],#REF!,#REF!)</f>
        <v>#REF!</v>
      </c>
    </row>
    <row r="4682" spans="1:14" hidden="1" x14ac:dyDescent="0.35">
      <c r="A4682" t="s">
        <v>95</v>
      </c>
      <c r="B4682" t="s">
        <v>109</v>
      </c>
      <c r="C4682" t="s">
        <v>13</v>
      </c>
      <c r="E4682" s="10">
        <f>IF(COUNTIF(cis_DPH!$B$2:$B$84,B4682)&gt;0,D4682*1.1,IF(COUNTIF(cis_DPH!$B$85:$B$171,B4682)&gt;0,D4682*1.2,"chyba"))</f>
        <v>0</v>
      </c>
      <c r="G4682" s="16" t="e">
        <f>_xlfn.XLOOKUP(Tabuľka9[[#This Row],[položka]],#REF!,#REF!)</f>
        <v>#REF!</v>
      </c>
      <c r="I4682" s="15">
        <f>Tabuľka9[[#This Row],[Aktuálna cena v RZ s DPH]]*Tabuľka9[[#This Row],[Priemerný odber za mesiac]]</f>
        <v>0</v>
      </c>
      <c r="K4682" s="17" t="e">
        <f>Tabuľka9[[#This Row],[Cena za MJ s DPH]]*Tabuľka9[[#This Row],[Predpokladaný odber počas 6 mesiacov]]</f>
        <v>#REF!</v>
      </c>
      <c r="L4682" s="1">
        <v>161136</v>
      </c>
      <c r="M4682" t="e">
        <f>_xlfn.XLOOKUP(Tabuľka9[[#This Row],[IČO]],#REF!,#REF!)</f>
        <v>#REF!</v>
      </c>
      <c r="N4682" t="e">
        <f>_xlfn.XLOOKUP(Tabuľka9[[#This Row],[IČO]],#REF!,#REF!)</f>
        <v>#REF!</v>
      </c>
    </row>
    <row r="4683" spans="1:14" hidden="1" x14ac:dyDescent="0.35">
      <c r="A4683" t="s">
        <v>95</v>
      </c>
      <c r="B4683" t="s">
        <v>110</v>
      </c>
      <c r="C4683" t="s">
        <v>13</v>
      </c>
      <c r="E4683" s="10">
        <f>IF(COUNTIF(cis_DPH!$B$2:$B$84,B4683)&gt;0,D4683*1.1,IF(COUNTIF(cis_DPH!$B$85:$B$171,B4683)&gt;0,D4683*1.2,"chyba"))</f>
        <v>0</v>
      </c>
      <c r="G4683" s="16" t="e">
        <f>_xlfn.XLOOKUP(Tabuľka9[[#This Row],[položka]],#REF!,#REF!)</f>
        <v>#REF!</v>
      </c>
      <c r="I4683" s="15">
        <f>Tabuľka9[[#This Row],[Aktuálna cena v RZ s DPH]]*Tabuľka9[[#This Row],[Priemerný odber za mesiac]]</f>
        <v>0</v>
      </c>
      <c r="K4683" s="17" t="e">
        <f>Tabuľka9[[#This Row],[Cena za MJ s DPH]]*Tabuľka9[[#This Row],[Predpokladaný odber počas 6 mesiacov]]</f>
        <v>#REF!</v>
      </c>
      <c r="L4683" s="1">
        <v>161136</v>
      </c>
      <c r="M4683" t="e">
        <f>_xlfn.XLOOKUP(Tabuľka9[[#This Row],[IČO]],#REF!,#REF!)</f>
        <v>#REF!</v>
      </c>
      <c r="N4683" t="e">
        <f>_xlfn.XLOOKUP(Tabuľka9[[#This Row],[IČO]],#REF!,#REF!)</f>
        <v>#REF!</v>
      </c>
    </row>
    <row r="4684" spans="1:14" hidden="1" x14ac:dyDescent="0.35">
      <c r="A4684" t="s">
        <v>95</v>
      </c>
      <c r="B4684" t="s">
        <v>111</v>
      </c>
      <c r="C4684" t="s">
        <v>13</v>
      </c>
      <c r="D4684" s="9">
        <v>40</v>
      </c>
      <c r="E4684" s="10">
        <f>IF(COUNTIF(cis_DPH!$B$2:$B$84,B4684)&gt;0,D4684*1.1,IF(COUNTIF(cis_DPH!$B$85:$B$171,B4684)&gt;0,D4684*1.2,"chyba"))</f>
        <v>44</v>
      </c>
      <c r="G4684" s="16" t="e">
        <f>_xlfn.XLOOKUP(Tabuľka9[[#This Row],[položka]],#REF!,#REF!)</f>
        <v>#REF!</v>
      </c>
      <c r="H4684">
        <v>5</v>
      </c>
      <c r="I4684" s="15">
        <f>Tabuľka9[[#This Row],[Aktuálna cena v RZ s DPH]]*Tabuľka9[[#This Row],[Priemerný odber za mesiac]]</f>
        <v>220</v>
      </c>
      <c r="K4684" s="17" t="e">
        <f>Tabuľka9[[#This Row],[Cena za MJ s DPH]]*Tabuľka9[[#This Row],[Predpokladaný odber počas 6 mesiacov]]</f>
        <v>#REF!</v>
      </c>
      <c r="L4684" s="1">
        <v>161136</v>
      </c>
      <c r="M4684" t="e">
        <f>_xlfn.XLOOKUP(Tabuľka9[[#This Row],[IČO]],#REF!,#REF!)</f>
        <v>#REF!</v>
      </c>
      <c r="N4684" t="e">
        <f>_xlfn.XLOOKUP(Tabuľka9[[#This Row],[IČO]],#REF!,#REF!)</f>
        <v>#REF!</v>
      </c>
    </row>
    <row r="4685" spans="1:14" hidden="1" x14ac:dyDescent="0.35">
      <c r="A4685" t="s">
        <v>95</v>
      </c>
      <c r="B4685" t="s">
        <v>112</v>
      </c>
      <c r="C4685" t="s">
        <v>48</v>
      </c>
      <c r="E4685" s="10">
        <f>IF(COUNTIF(cis_DPH!$B$2:$B$84,B4685)&gt;0,D4685*1.1,IF(COUNTIF(cis_DPH!$B$85:$B$171,B4685)&gt;0,D4685*1.2,"chyba"))</f>
        <v>0</v>
      </c>
      <c r="G4685" s="16" t="e">
        <f>_xlfn.XLOOKUP(Tabuľka9[[#This Row],[položka]],#REF!,#REF!)</f>
        <v>#REF!</v>
      </c>
      <c r="I4685" s="15">
        <f>Tabuľka9[[#This Row],[Aktuálna cena v RZ s DPH]]*Tabuľka9[[#This Row],[Priemerný odber za mesiac]]</f>
        <v>0</v>
      </c>
      <c r="K4685" s="17" t="e">
        <f>Tabuľka9[[#This Row],[Cena za MJ s DPH]]*Tabuľka9[[#This Row],[Predpokladaný odber počas 6 mesiacov]]</f>
        <v>#REF!</v>
      </c>
      <c r="L4685" s="1">
        <v>161136</v>
      </c>
      <c r="M4685" t="e">
        <f>_xlfn.XLOOKUP(Tabuľka9[[#This Row],[IČO]],#REF!,#REF!)</f>
        <v>#REF!</v>
      </c>
      <c r="N4685" t="e">
        <f>_xlfn.XLOOKUP(Tabuľka9[[#This Row],[IČO]],#REF!,#REF!)</f>
        <v>#REF!</v>
      </c>
    </row>
    <row r="4686" spans="1:14" hidden="1" x14ac:dyDescent="0.35">
      <c r="A4686" t="s">
        <v>95</v>
      </c>
      <c r="B4686" t="s">
        <v>113</v>
      </c>
      <c r="C4686" t="s">
        <v>13</v>
      </c>
      <c r="E4686" s="10">
        <f>IF(COUNTIF(cis_DPH!$B$2:$B$84,B4686)&gt;0,D4686*1.1,IF(COUNTIF(cis_DPH!$B$85:$B$171,B4686)&gt;0,D4686*1.2,"chyba"))</f>
        <v>0</v>
      </c>
      <c r="G4686" s="16" t="e">
        <f>_xlfn.XLOOKUP(Tabuľka9[[#This Row],[položka]],#REF!,#REF!)</f>
        <v>#REF!</v>
      </c>
      <c r="I4686" s="15">
        <f>Tabuľka9[[#This Row],[Aktuálna cena v RZ s DPH]]*Tabuľka9[[#This Row],[Priemerný odber za mesiac]]</f>
        <v>0</v>
      </c>
      <c r="K4686" s="17" t="e">
        <f>Tabuľka9[[#This Row],[Cena za MJ s DPH]]*Tabuľka9[[#This Row],[Predpokladaný odber počas 6 mesiacov]]</f>
        <v>#REF!</v>
      </c>
      <c r="L4686" s="1">
        <v>161136</v>
      </c>
      <c r="M4686" t="e">
        <f>_xlfn.XLOOKUP(Tabuľka9[[#This Row],[IČO]],#REF!,#REF!)</f>
        <v>#REF!</v>
      </c>
      <c r="N4686" t="e">
        <f>_xlfn.XLOOKUP(Tabuľka9[[#This Row],[IČO]],#REF!,#REF!)</f>
        <v>#REF!</v>
      </c>
    </row>
    <row r="4687" spans="1:14" hidden="1" x14ac:dyDescent="0.35">
      <c r="A4687" t="s">
        <v>95</v>
      </c>
      <c r="B4687" t="s">
        <v>114</v>
      </c>
      <c r="C4687" t="s">
        <v>13</v>
      </c>
      <c r="E4687" s="10">
        <f>IF(COUNTIF(cis_DPH!$B$2:$B$84,B4687)&gt;0,D4687*1.1,IF(COUNTIF(cis_DPH!$B$85:$B$171,B4687)&gt;0,D4687*1.2,"chyba"))</f>
        <v>0</v>
      </c>
      <c r="G4687" s="16" t="e">
        <f>_xlfn.XLOOKUP(Tabuľka9[[#This Row],[položka]],#REF!,#REF!)</f>
        <v>#REF!</v>
      </c>
      <c r="I4687" s="15">
        <f>Tabuľka9[[#This Row],[Aktuálna cena v RZ s DPH]]*Tabuľka9[[#This Row],[Priemerný odber za mesiac]]</f>
        <v>0</v>
      </c>
      <c r="K4687" s="17" t="e">
        <f>Tabuľka9[[#This Row],[Cena za MJ s DPH]]*Tabuľka9[[#This Row],[Predpokladaný odber počas 6 mesiacov]]</f>
        <v>#REF!</v>
      </c>
      <c r="L4687" s="1">
        <v>161136</v>
      </c>
      <c r="M4687" t="e">
        <f>_xlfn.XLOOKUP(Tabuľka9[[#This Row],[IČO]],#REF!,#REF!)</f>
        <v>#REF!</v>
      </c>
      <c r="N4687" t="e">
        <f>_xlfn.XLOOKUP(Tabuľka9[[#This Row],[IČO]],#REF!,#REF!)</f>
        <v>#REF!</v>
      </c>
    </row>
    <row r="4688" spans="1:14" hidden="1" x14ac:dyDescent="0.35">
      <c r="A4688" t="s">
        <v>95</v>
      </c>
      <c r="B4688" t="s">
        <v>115</v>
      </c>
      <c r="C4688" t="s">
        <v>13</v>
      </c>
      <c r="D4688" s="9">
        <v>13</v>
      </c>
      <c r="E4688" s="10">
        <f>IF(COUNTIF(cis_DPH!$B$2:$B$84,B4688)&gt;0,D4688*1.1,IF(COUNTIF(cis_DPH!$B$85:$B$171,B4688)&gt;0,D4688*1.2,"chyba"))</f>
        <v>14.3</v>
      </c>
      <c r="G4688" s="16" t="e">
        <f>_xlfn.XLOOKUP(Tabuľka9[[#This Row],[položka]],#REF!,#REF!)</f>
        <v>#REF!</v>
      </c>
      <c r="H4688">
        <v>3</v>
      </c>
      <c r="I4688" s="15">
        <f>Tabuľka9[[#This Row],[Aktuálna cena v RZ s DPH]]*Tabuľka9[[#This Row],[Priemerný odber za mesiac]]</f>
        <v>42.900000000000006</v>
      </c>
      <c r="K4688" s="17" t="e">
        <f>Tabuľka9[[#This Row],[Cena za MJ s DPH]]*Tabuľka9[[#This Row],[Predpokladaný odber počas 6 mesiacov]]</f>
        <v>#REF!</v>
      </c>
      <c r="L4688" s="1">
        <v>161136</v>
      </c>
      <c r="M4688" t="e">
        <f>_xlfn.XLOOKUP(Tabuľka9[[#This Row],[IČO]],#REF!,#REF!)</f>
        <v>#REF!</v>
      </c>
      <c r="N4688" t="e">
        <f>_xlfn.XLOOKUP(Tabuľka9[[#This Row],[IČO]],#REF!,#REF!)</f>
        <v>#REF!</v>
      </c>
    </row>
    <row r="4689" spans="1:14" hidden="1" x14ac:dyDescent="0.35">
      <c r="A4689" t="s">
        <v>95</v>
      </c>
      <c r="B4689" t="s">
        <v>116</v>
      </c>
      <c r="C4689" t="s">
        <v>13</v>
      </c>
      <c r="E4689" s="10">
        <f>IF(COUNTIF(cis_DPH!$B$2:$B$84,B4689)&gt;0,D4689*1.1,IF(COUNTIF(cis_DPH!$B$85:$B$171,B4689)&gt;0,D4689*1.2,"chyba"))</f>
        <v>0</v>
      </c>
      <c r="G4689" s="16" t="e">
        <f>_xlfn.XLOOKUP(Tabuľka9[[#This Row],[položka]],#REF!,#REF!)</f>
        <v>#REF!</v>
      </c>
      <c r="I4689" s="15">
        <f>Tabuľka9[[#This Row],[Aktuálna cena v RZ s DPH]]*Tabuľka9[[#This Row],[Priemerný odber za mesiac]]</f>
        <v>0</v>
      </c>
      <c r="K4689" s="17" t="e">
        <f>Tabuľka9[[#This Row],[Cena za MJ s DPH]]*Tabuľka9[[#This Row],[Predpokladaný odber počas 6 mesiacov]]</f>
        <v>#REF!</v>
      </c>
      <c r="L4689" s="1">
        <v>161136</v>
      </c>
      <c r="M4689" t="e">
        <f>_xlfn.XLOOKUP(Tabuľka9[[#This Row],[IČO]],#REF!,#REF!)</f>
        <v>#REF!</v>
      </c>
      <c r="N4689" t="e">
        <f>_xlfn.XLOOKUP(Tabuľka9[[#This Row],[IČO]],#REF!,#REF!)</f>
        <v>#REF!</v>
      </c>
    </row>
    <row r="4690" spans="1:14" hidden="1" x14ac:dyDescent="0.35">
      <c r="A4690" t="s">
        <v>84</v>
      </c>
      <c r="B4690" t="s">
        <v>117</v>
      </c>
      <c r="C4690" t="s">
        <v>13</v>
      </c>
      <c r="E4690" s="10">
        <f>IF(COUNTIF(cis_DPH!$B$2:$B$84,B4690)&gt;0,D4690*1.1,IF(COUNTIF(cis_DPH!$B$85:$B$171,B4690)&gt;0,D4690*1.2,"chyba"))</f>
        <v>0</v>
      </c>
      <c r="G4690" s="16" t="e">
        <f>_xlfn.XLOOKUP(Tabuľka9[[#This Row],[položka]],#REF!,#REF!)</f>
        <v>#REF!</v>
      </c>
      <c r="I4690" s="15">
        <f>Tabuľka9[[#This Row],[Aktuálna cena v RZ s DPH]]*Tabuľka9[[#This Row],[Priemerný odber za mesiac]]</f>
        <v>0</v>
      </c>
      <c r="K4690" s="17" t="e">
        <f>Tabuľka9[[#This Row],[Cena za MJ s DPH]]*Tabuľka9[[#This Row],[Predpokladaný odber počas 6 mesiacov]]</f>
        <v>#REF!</v>
      </c>
      <c r="L4690" s="1">
        <v>161136</v>
      </c>
      <c r="M4690" t="e">
        <f>_xlfn.XLOOKUP(Tabuľka9[[#This Row],[IČO]],#REF!,#REF!)</f>
        <v>#REF!</v>
      </c>
      <c r="N4690" t="e">
        <f>_xlfn.XLOOKUP(Tabuľka9[[#This Row],[IČO]],#REF!,#REF!)</f>
        <v>#REF!</v>
      </c>
    </row>
    <row r="4691" spans="1:14" hidden="1" x14ac:dyDescent="0.35">
      <c r="A4691" t="s">
        <v>84</v>
      </c>
      <c r="B4691" t="s">
        <v>118</v>
      </c>
      <c r="C4691" t="s">
        <v>13</v>
      </c>
      <c r="E4691" s="10">
        <f>IF(COUNTIF(cis_DPH!$B$2:$B$84,B4691)&gt;0,D4691*1.1,IF(COUNTIF(cis_DPH!$B$85:$B$171,B4691)&gt;0,D4691*1.2,"chyba"))</f>
        <v>0</v>
      </c>
      <c r="G4691" s="16" t="e">
        <f>_xlfn.XLOOKUP(Tabuľka9[[#This Row],[položka]],#REF!,#REF!)</f>
        <v>#REF!</v>
      </c>
      <c r="I4691" s="15">
        <f>Tabuľka9[[#This Row],[Aktuálna cena v RZ s DPH]]*Tabuľka9[[#This Row],[Priemerný odber za mesiac]]</f>
        <v>0</v>
      </c>
      <c r="K4691" s="17" t="e">
        <f>Tabuľka9[[#This Row],[Cena za MJ s DPH]]*Tabuľka9[[#This Row],[Predpokladaný odber počas 6 mesiacov]]</f>
        <v>#REF!</v>
      </c>
      <c r="L4691" s="1">
        <v>161136</v>
      </c>
      <c r="M4691" t="e">
        <f>_xlfn.XLOOKUP(Tabuľka9[[#This Row],[IČO]],#REF!,#REF!)</f>
        <v>#REF!</v>
      </c>
      <c r="N4691" t="e">
        <f>_xlfn.XLOOKUP(Tabuľka9[[#This Row],[IČO]],#REF!,#REF!)</f>
        <v>#REF!</v>
      </c>
    </row>
    <row r="4692" spans="1:14" hidden="1" x14ac:dyDescent="0.35">
      <c r="A4692" t="s">
        <v>84</v>
      </c>
      <c r="B4692" t="s">
        <v>119</v>
      </c>
      <c r="C4692" t="s">
        <v>13</v>
      </c>
      <c r="E4692" s="10">
        <f>IF(COUNTIF(cis_DPH!$B$2:$B$84,B4692)&gt;0,D4692*1.1,IF(COUNTIF(cis_DPH!$B$85:$B$171,B4692)&gt;0,D4692*1.2,"chyba"))</f>
        <v>0</v>
      </c>
      <c r="G4692" s="16" t="e">
        <f>_xlfn.XLOOKUP(Tabuľka9[[#This Row],[položka]],#REF!,#REF!)</f>
        <v>#REF!</v>
      </c>
      <c r="I4692" s="15">
        <f>Tabuľka9[[#This Row],[Aktuálna cena v RZ s DPH]]*Tabuľka9[[#This Row],[Priemerný odber za mesiac]]</f>
        <v>0</v>
      </c>
      <c r="K4692" s="17" t="e">
        <f>Tabuľka9[[#This Row],[Cena za MJ s DPH]]*Tabuľka9[[#This Row],[Predpokladaný odber počas 6 mesiacov]]</f>
        <v>#REF!</v>
      </c>
      <c r="L4692" s="1">
        <v>161136</v>
      </c>
      <c r="M4692" t="e">
        <f>_xlfn.XLOOKUP(Tabuľka9[[#This Row],[IČO]],#REF!,#REF!)</f>
        <v>#REF!</v>
      </c>
      <c r="N4692" t="e">
        <f>_xlfn.XLOOKUP(Tabuľka9[[#This Row],[IČO]],#REF!,#REF!)</f>
        <v>#REF!</v>
      </c>
    </row>
    <row r="4693" spans="1:14" hidden="1" x14ac:dyDescent="0.35">
      <c r="A4693" t="s">
        <v>84</v>
      </c>
      <c r="B4693" t="s">
        <v>120</v>
      </c>
      <c r="C4693" t="s">
        <v>13</v>
      </c>
      <c r="E4693" s="10">
        <f>IF(COUNTIF(cis_DPH!$B$2:$B$84,B4693)&gt;0,D4693*1.1,IF(COUNTIF(cis_DPH!$B$85:$B$171,B4693)&gt;0,D4693*1.2,"chyba"))</f>
        <v>0</v>
      </c>
      <c r="G4693" s="16" t="e">
        <f>_xlfn.XLOOKUP(Tabuľka9[[#This Row],[položka]],#REF!,#REF!)</f>
        <v>#REF!</v>
      </c>
      <c r="I4693" s="15">
        <f>Tabuľka9[[#This Row],[Aktuálna cena v RZ s DPH]]*Tabuľka9[[#This Row],[Priemerný odber za mesiac]]</f>
        <v>0</v>
      </c>
      <c r="K4693" s="17" t="e">
        <f>Tabuľka9[[#This Row],[Cena za MJ s DPH]]*Tabuľka9[[#This Row],[Predpokladaný odber počas 6 mesiacov]]</f>
        <v>#REF!</v>
      </c>
      <c r="L4693" s="1">
        <v>161136</v>
      </c>
      <c r="M4693" t="e">
        <f>_xlfn.XLOOKUP(Tabuľka9[[#This Row],[IČO]],#REF!,#REF!)</f>
        <v>#REF!</v>
      </c>
      <c r="N4693" t="e">
        <f>_xlfn.XLOOKUP(Tabuľka9[[#This Row],[IČO]],#REF!,#REF!)</f>
        <v>#REF!</v>
      </c>
    </row>
    <row r="4694" spans="1:14" hidden="1" x14ac:dyDescent="0.35">
      <c r="A4694" t="s">
        <v>84</v>
      </c>
      <c r="B4694" t="s">
        <v>121</v>
      </c>
      <c r="C4694" t="s">
        <v>13</v>
      </c>
      <c r="E4694" s="10">
        <f>IF(COUNTIF(cis_DPH!$B$2:$B$84,B4694)&gt;0,D4694*1.1,IF(COUNTIF(cis_DPH!$B$85:$B$171,B4694)&gt;0,D4694*1.2,"chyba"))</f>
        <v>0</v>
      </c>
      <c r="G4694" s="16" t="e">
        <f>_xlfn.XLOOKUP(Tabuľka9[[#This Row],[položka]],#REF!,#REF!)</f>
        <v>#REF!</v>
      </c>
      <c r="I4694" s="15">
        <f>Tabuľka9[[#This Row],[Aktuálna cena v RZ s DPH]]*Tabuľka9[[#This Row],[Priemerný odber za mesiac]]</f>
        <v>0</v>
      </c>
      <c r="K4694" s="17" t="e">
        <f>Tabuľka9[[#This Row],[Cena za MJ s DPH]]*Tabuľka9[[#This Row],[Predpokladaný odber počas 6 mesiacov]]</f>
        <v>#REF!</v>
      </c>
      <c r="L4694" s="1">
        <v>161136</v>
      </c>
      <c r="M4694" t="e">
        <f>_xlfn.XLOOKUP(Tabuľka9[[#This Row],[IČO]],#REF!,#REF!)</f>
        <v>#REF!</v>
      </c>
      <c r="N4694" t="e">
        <f>_xlfn.XLOOKUP(Tabuľka9[[#This Row],[IČO]],#REF!,#REF!)</f>
        <v>#REF!</v>
      </c>
    </row>
    <row r="4695" spans="1:14" hidden="1" x14ac:dyDescent="0.35">
      <c r="A4695" t="s">
        <v>84</v>
      </c>
      <c r="B4695" t="s">
        <v>122</v>
      </c>
      <c r="C4695" t="s">
        <v>13</v>
      </c>
      <c r="E4695" s="10">
        <f>IF(COUNTIF(cis_DPH!$B$2:$B$84,B4695)&gt;0,D4695*1.1,IF(COUNTIF(cis_DPH!$B$85:$B$171,B4695)&gt;0,D4695*1.2,"chyba"))</f>
        <v>0</v>
      </c>
      <c r="G4695" s="16" t="e">
        <f>_xlfn.XLOOKUP(Tabuľka9[[#This Row],[položka]],#REF!,#REF!)</f>
        <v>#REF!</v>
      </c>
      <c r="I4695" s="15">
        <f>Tabuľka9[[#This Row],[Aktuálna cena v RZ s DPH]]*Tabuľka9[[#This Row],[Priemerný odber za mesiac]]</f>
        <v>0</v>
      </c>
      <c r="K4695" s="17" t="e">
        <f>Tabuľka9[[#This Row],[Cena za MJ s DPH]]*Tabuľka9[[#This Row],[Predpokladaný odber počas 6 mesiacov]]</f>
        <v>#REF!</v>
      </c>
      <c r="L4695" s="1">
        <v>161136</v>
      </c>
      <c r="M4695" t="e">
        <f>_xlfn.XLOOKUP(Tabuľka9[[#This Row],[IČO]],#REF!,#REF!)</f>
        <v>#REF!</v>
      </c>
      <c r="N4695" t="e">
        <f>_xlfn.XLOOKUP(Tabuľka9[[#This Row],[IČO]],#REF!,#REF!)</f>
        <v>#REF!</v>
      </c>
    </row>
    <row r="4696" spans="1:14" hidden="1" x14ac:dyDescent="0.35">
      <c r="A4696" t="s">
        <v>84</v>
      </c>
      <c r="B4696" t="s">
        <v>123</v>
      </c>
      <c r="C4696" t="s">
        <v>13</v>
      </c>
      <c r="E4696" s="10">
        <f>IF(COUNTIF(cis_DPH!$B$2:$B$84,B4696)&gt;0,D4696*1.1,IF(COUNTIF(cis_DPH!$B$85:$B$171,B4696)&gt;0,D4696*1.2,"chyba"))</f>
        <v>0</v>
      </c>
      <c r="G4696" s="16" t="e">
        <f>_xlfn.XLOOKUP(Tabuľka9[[#This Row],[položka]],#REF!,#REF!)</f>
        <v>#REF!</v>
      </c>
      <c r="I4696" s="15">
        <f>Tabuľka9[[#This Row],[Aktuálna cena v RZ s DPH]]*Tabuľka9[[#This Row],[Priemerný odber za mesiac]]</f>
        <v>0</v>
      </c>
      <c r="K4696" s="17" t="e">
        <f>Tabuľka9[[#This Row],[Cena za MJ s DPH]]*Tabuľka9[[#This Row],[Predpokladaný odber počas 6 mesiacov]]</f>
        <v>#REF!</v>
      </c>
      <c r="L4696" s="1">
        <v>161136</v>
      </c>
      <c r="M4696" t="e">
        <f>_xlfn.XLOOKUP(Tabuľka9[[#This Row],[IČO]],#REF!,#REF!)</f>
        <v>#REF!</v>
      </c>
      <c r="N4696" t="e">
        <f>_xlfn.XLOOKUP(Tabuľka9[[#This Row],[IČO]],#REF!,#REF!)</f>
        <v>#REF!</v>
      </c>
    </row>
    <row r="4697" spans="1:14" hidden="1" x14ac:dyDescent="0.35">
      <c r="A4697" t="s">
        <v>84</v>
      </c>
      <c r="B4697" t="s">
        <v>124</v>
      </c>
      <c r="C4697" t="s">
        <v>13</v>
      </c>
      <c r="E4697" s="10">
        <f>IF(COUNTIF(cis_DPH!$B$2:$B$84,B4697)&gt;0,D4697*1.1,IF(COUNTIF(cis_DPH!$B$85:$B$171,B4697)&gt;0,D4697*1.2,"chyba"))</f>
        <v>0</v>
      </c>
      <c r="G4697" s="16" t="e">
        <f>_xlfn.XLOOKUP(Tabuľka9[[#This Row],[položka]],#REF!,#REF!)</f>
        <v>#REF!</v>
      </c>
      <c r="I4697" s="15">
        <f>Tabuľka9[[#This Row],[Aktuálna cena v RZ s DPH]]*Tabuľka9[[#This Row],[Priemerný odber za mesiac]]</f>
        <v>0</v>
      </c>
      <c r="K4697" s="17" t="e">
        <f>Tabuľka9[[#This Row],[Cena za MJ s DPH]]*Tabuľka9[[#This Row],[Predpokladaný odber počas 6 mesiacov]]</f>
        <v>#REF!</v>
      </c>
      <c r="L4697" s="1">
        <v>161136</v>
      </c>
      <c r="M4697" t="e">
        <f>_xlfn.XLOOKUP(Tabuľka9[[#This Row],[IČO]],#REF!,#REF!)</f>
        <v>#REF!</v>
      </c>
      <c r="N4697" t="e">
        <f>_xlfn.XLOOKUP(Tabuľka9[[#This Row],[IČO]],#REF!,#REF!)</f>
        <v>#REF!</v>
      </c>
    </row>
    <row r="4698" spans="1:14" hidden="1" x14ac:dyDescent="0.35">
      <c r="A4698" t="s">
        <v>125</v>
      </c>
      <c r="B4698" t="s">
        <v>126</v>
      </c>
      <c r="C4698" t="s">
        <v>13</v>
      </c>
      <c r="E4698" s="10">
        <f>IF(COUNTIF(cis_DPH!$B$2:$B$84,B4698)&gt;0,D4698*1.1,IF(COUNTIF(cis_DPH!$B$85:$B$171,B4698)&gt;0,D4698*1.2,"chyba"))</f>
        <v>0</v>
      </c>
      <c r="G4698" s="16" t="e">
        <f>_xlfn.XLOOKUP(Tabuľka9[[#This Row],[položka]],#REF!,#REF!)</f>
        <v>#REF!</v>
      </c>
      <c r="I4698" s="15">
        <f>Tabuľka9[[#This Row],[Aktuálna cena v RZ s DPH]]*Tabuľka9[[#This Row],[Priemerný odber za mesiac]]</f>
        <v>0</v>
      </c>
      <c r="K4698" s="17" t="e">
        <f>Tabuľka9[[#This Row],[Cena za MJ s DPH]]*Tabuľka9[[#This Row],[Predpokladaný odber počas 6 mesiacov]]</f>
        <v>#REF!</v>
      </c>
      <c r="L4698" s="1">
        <v>161136</v>
      </c>
      <c r="M4698" t="e">
        <f>_xlfn.XLOOKUP(Tabuľka9[[#This Row],[IČO]],#REF!,#REF!)</f>
        <v>#REF!</v>
      </c>
      <c r="N4698" t="e">
        <f>_xlfn.XLOOKUP(Tabuľka9[[#This Row],[IČO]],#REF!,#REF!)</f>
        <v>#REF!</v>
      </c>
    </row>
    <row r="4699" spans="1:14" hidden="1" x14ac:dyDescent="0.35">
      <c r="A4699" t="s">
        <v>125</v>
      </c>
      <c r="B4699" t="s">
        <v>127</v>
      </c>
      <c r="C4699" t="s">
        <v>13</v>
      </c>
      <c r="E4699" s="10">
        <f>IF(COUNTIF(cis_DPH!$B$2:$B$84,B4699)&gt;0,D4699*1.1,IF(COUNTIF(cis_DPH!$B$85:$B$171,B4699)&gt;0,D4699*1.2,"chyba"))</f>
        <v>0</v>
      </c>
      <c r="G4699" s="16" t="e">
        <f>_xlfn.XLOOKUP(Tabuľka9[[#This Row],[položka]],#REF!,#REF!)</f>
        <v>#REF!</v>
      </c>
      <c r="I4699" s="15">
        <f>Tabuľka9[[#This Row],[Aktuálna cena v RZ s DPH]]*Tabuľka9[[#This Row],[Priemerný odber za mesiac]]</f>
        <v>0</v>
      </c>
      <c r="K4699" s="17" t="e">
        <f>Tabuľka9[[#This Row],[Cena za MJ s DPH]]*Tabuľka9[[#This Row],[Predpokladaný odber počas 6 mesiacov]]</f>
        <v>#REF!</v>
      </c>
      <c r="L4699" s="1">
        <v>161136</v>
      </c>
      <c r="M4699" t="e">
        <f>_xlfn.XLOOKUP(Tabuľka9[[#This Row],[IČO]],#REF!,#REF!)</f>
        <v>#REF!</v>
      </c>
      <c r="N4699" t="e">
        <f>_xlfn.XLOOKUP(Tabuľka9[[#This Row],[IČO]],#REF!,#REF!)</f>
        <v>#REF!</v>
      </c>
    </row>
    <row r="4700" spans="1:14" hidden="1" x14ac:dyDescent="0.35">
      <c r="A4700" t="s">
        <v>125</v>
      </c>
      <c r="B4700" t="s">
        <v>128</v>
      </c>
      <c r="C4700" t="s">
        <v>13</v>
      </c>
      <c r="D4700" s="9">
        <v>17</v>
      </c>
      <c r="E4700" s="10">
        <f>IF(COUNTIF(cis_DPH!$B$2:$B$84,B4700)&gt;0,D4700*1.1,IF(COUNTIF(cis_DPH!$B$85:$B$171,B4700)&gt;0,D4700*1.2,"chyba"))</f>
        <v>20.399999999999999</v>
      </c>
      <c r="G4700" s="16" t="e">
        <f>_xlfn.XLOOKUP(Tabuľka9[[#This Row],[položka]],#REF!,#REF!)</f>
        <v>#REF!</v>
      </c>
      <c r="H4700">
        <v>6</v>
      </c>
      <c r="I4700" s="15">
        <f>Tabuľka9[[#This Row],[Aktuálna cena v RZ s DPH]]*Tabuľka9[[#This Row],[Priemerný odber za mesiac]]</f>
        <v>122.39999999999999</v>
      </c>
      <c r="K4700" s="17" t="e">
        <f>Tabuľka9[[#This Row],[Cena za MJ s DPH]]*Tabuľka9[[#This Row],[Predpokladaný odber počas 6 mesiacov]]</f>
        <v>#REF!</v>
      </c>
      <c r="L4700" s="1">
        <v>161136</v>
      </c>
      <c r="M4700" t="e">
        <f>_xlfn.XLOOKUP(Tabuľka9[[#This Row],[IČO]],#REF!,#REF!)</f>
        <v>#REF!</v>
      </c>
      <c r="N4700" t="e">
        <f>_xlfn.XLOOKUP(Tabuľka9[[#This Row],[IČO]],#REF!,#REF!)</f>
        <v>#REF!</v>
      </c>
    </row>
    <row r="4701" spans="1:14" hidden="1" x14ac:dyDescent="0.35">
      <c r="A4701" t="s">
        <v>125</v>
      </c>
      <c r="B4701" t="s">
        <v>129</v>
      </c>
      <c r="C4701" t="s">
        <v>13</v>
      </c>
      <c r="E4701" s="10">
        <f>IF(COUNTIF(cis_DPH!$B$2:$B$84,B4701)&gt;0,D4701*1.1,IF(COUNTIF(cis_DPH!$B$85:$B$171,B4701)&gt;0,D4701*1.2,"chyba"))</f>
        <v>0</v>
      </c>
      <c r="G4701" s="16" t="e">
        <f>_xlfn.XLOOKUP(Tabuľka9[[#This Row],[položka]],#REF!,#REF!)</f>
        <v>#REF!</v>
      </c>
      <c r="I4701" s="15">
        <f>Tabuľka9[[#This Row],[Aktuálna cena v RZ s DPH]]*Tabuľka9[[#This Row],[Priemerný odber za mesiac]]</f>
        <v>0</v>
      </c>
      <c r="K4701" s="17" t="e">
        <f>Tabuľka9[[#This Row],[Cena za MJ s DPH]]*Tabuľka9[[#This Row],[Predpokladaný odber počas 6 mesiacov]]</f>
        <v>#REF!</v>
      </c>
      <c r="L4701" s="1">
        <v>161136</v>
      </c>
      <c r="M4701" t="e">
        <f>_xlfn.XLOOKUP(Tabuľka9[[#This Row],[IČO]],#REF!,#REF!)</f>
        <v>#REF!</v>
      </c>
      <c r="N4701" t="e">
        <f>_xlfn.XLOOKUP(Tabuľka9[[#This Row],[IČO]],#REF!,#REF!)</f>
        <v>#REF!</v>
      </c>
    </row>
    <row r="4702" spans="1:14" hidden="1" x14ac:dyDescent="0.35">
      <c r="A4702" t="s">
        <v>125</v>
      </c>
      <c r="B4702" t="s">
        <v>130</v>
      </c>
      <c r="C4702" t="s">
        <v>13</v>
      </c>
      <c r="E4702" s="10">
        <f>IF(COUNTIF(cis_DPH!$B$2:$B$84,B4702)&gt;0,D4702*1.1,IF(COUNTIF(cis_DPH!$B$85:$B$171,B4702)&gt;0,D4702*1.2,"chyba"))</f>
        <v>0</v>
      </c>
      <c r="G4702" s="16" t="e">
        <f>_xlfn.XLOOKUP(Tabuľka9[[#This Row],[položka]],#REF!,#REF!)</f>
        <v>#REF!</v>
      </c>
      <c r="I4702" s="15">
        <f>Tabuľka9[[#This Row],[Aktuálna cena v RZ s DPH]]*Tabuľka9[[#This Row],[Priemerný odber za mesiac]]</f>
        <v>0</v>
      </c>
      <c r="K4702" s="17" t="e">
        <f>Tabuľka9[[#This Row],[Cena za MJ s DPH]]*Tabuľka9[[#This Row],[Predpokladaný odber počas 6 mesiacov]]</f>
        <v>#REF!</v>
      </c>
      <c r="L4702" s="1">
        <v>161136</v>
      </c>
      <c r="M4702" t="e">
        <f>_xlfn.XLOOKUP(Tabuľka9[[#This Row],[IČO]],#REF!,#REF!)</f>
        <v>#REF!</v>
      </c>
      <c r="N4702" t="e">
        <f>_xlfn.XLOOKUP(Tabuľka9[[#This Row],[IČO]],#REF!,#REF!)</f>
        <v>#REF!</v>
      </c>
    </row>
    <row r="4703" spans="1:14" hidden="1" x14ac:dyDescent="0.35">
      <c r="A4703" t="s">
        <v>125</v>
      </c>
      <c r="B4703" t="s">
        <v>131</v>
      </c>
      <c r="C4703" t="s">
        <v>13</v>
      </c>
      <c r="E4703" s="10">
        <f>IF(COUNTIF(cis_DPH!$B$2:$B$84,B4703)&gt;0,D4703*1.1,IF(COUNTIF(cis_DPH!$B$85:$B$171,B4703)&gt;0,D4703*1.2,"chyba"))</f>
        <v>0</v>
      </c>
      <c r="G4703" s="16" t="e">
        <f>_xlfn.XLOOKUP(Tabuľka9[[#This Row],[položka]],#REF!,#REF!)</f>
        <v>#REF!</v>
      </c>
      <c r="I4703" s="15">
        <f>Tabuľka9[[#This Row],[Aktuálna cena v RZ s DPH]]*Tabuľka9[[#This Row],[Priemerný odber za mesiac]]</f>
        <v>0</v>
      </c>
      <c r="K4703" s="17" t="e">
        <f>Tabuľka9[[#This Row],[Cena za MJ s DPH]]*Tabuľka9[[#This Row],[Predpokladaný odber počas 6 mesiacov]]</f>
        <v>#REF!</v>
      </c>
      <c r="L4703" s="1">
        <v>161136</v>
      </c>
      <c r="M4703" t="e">
        <f>_xlfn.XLOOKUP(Tabuľka9[[#This Row],[IČO]],#REF!,#REF!)</f>
        <v>#REF!</v>
      </c>
      <c r="N4703" t="e">
        <f>_xlfn.XLOOKUP(Tabuľka9[[#This Row],[IČO]],#REF!,#REF!)</f>
        <v>#REF!</v>
      </c>
    </row>
    <row r="4704" spans="1:14" hidden="1" x14ac:dyDescent="0.35">
      <c r="A4704" t="s">
        <v>125</v>
      </c>
      <c r="B4704" t="s">
        <v>132</v>
      </c>
      <c r="C4704" t="s">
        <v>13</v>
      </c>
      <c r="E4704" s="10">
        <f>IF(COUNTIF(cis_DPH!$B$2:$B$84,B4704)&gt;0,D4704*1.1,IF(COUNTIF(cis_DPH!$B$85:$B$171,B4704)&gt;0,D4704*1.2,"chyba"))</f>
        <v>0</v>
      </c>
      <c r="G4704" s="16" t="e">
        <f>_xlfn.XLOOKUP(Tabuľka9[[#This Row],[položka]],#REF!,#REF!)</f>
        <v>#REF!</v>
      </c>
      <c r="I4704" s="15">
        <f>Tabuľka9[[#This Row],[Aktuálna cena v RZ s DPH]]*Tabuľka9[[#This Row],[Priemerný odber za mesiac]]</f>
        <v>0</v>
      </c>
      <c r="K4704" s="17" t="e">
        <f>Tabuľka9[[#This Row],[Cena za MJ s DPH]]*Tabuľka9[[#This Row],[Predpokladaný odber počas 6 mesiacov]]</f>
        <v>#REF!</v>
      </c>
      <c r="L4704" s="1">
        <v>161136</v>
      </c>
      <c r="M4704" t="e">
        <f>_xlfn.XLOOKUP(Tabuľka9[[#This Row],[IČO]],#REF!,#REF!)</f>
        <v>#REF!</v>
      </c>
      <c r="N4704" t="e">
        <f>_xlfn.XLOOKUP(Tabuľka9[[#This Row],[IČO]],#REF!,#REF!)</f>
        <v>#REF!</v>
      </c>
    </row>
    <row r="4705" spans="1:14" hidden="1" x14ac:dyDescent="0.35">
      <c r="A4705" t="s">
        <v>125</v>
      </c>
      <c r="B4705" t="s">
        <v>133</v>
      </c>
      <c r="C4705" t="s">
        <v>13</v>
      </c>
      <c r="E4705" s="10">
        <f>IF(COUNTIF(cis_DPH!$B$2:$B$84,B4705)&gt;0,D4705*1.1,IF(COUNTIF(cis_DPH!$B$85:$B$171,B4705)&gt;0,D4705*1.2,"chyba"))</f>
        <v>0</v>
      </c>
      <c r="G4705" s="16" t="e">
        <f>_xlfn.XLOOKUP(Tabuľka9[[#This Row],[položka]],#REF!,#REF!)</f>
        <v>#REF!</v>
      </c>
      <c r="I4705" s="15">
        <f>Tabuľka9[[#This Row],[Aktuálna cena v RZ s DPH]]*Tabuľka9[[#This Row],[Priemerný odber za mesiac]]</f>
        <v>0</v>
      </c>
      <c r="K4705" s="17" t="e">
        <f>Tabuľka9[[#This Row],[Cena za MJ s DPH]]*Tabuľka9[[#This Row],[Predpokladaný odber počas 6 mesiacov]]</f>
        <v>#REF!</v>
      </c>
      <c r="L4705" s="1">
        <v>161136</v>
      </c>
      <c r="M4705" t="e">
        <f>_xlfn.XLOOKUP(Tabuľka9[[#This Row],[IČO]],#REF!,#REF!)</f>
        <v>#REF!</v>
      </c>
      <c r="N4705" t="e">
        <f>_xlfn.XLOOKUP(Tabuľka9[[#This Row],[IČO]],#REF!,#REF!)</f>
        <v>#REF!</v>
      </c>
    </row>
    <row r="4706" spans="1:14" hidden="1" x14ac:dyDescent="0.35">
      <c r="A4706" t="s">
        <v>125</v>
      </c>
      <c r="B4706" t="s">
        <v>134</v>
      </c>
      <c r="C4706" t="s">
        <v>13</v>
      </c>
      <c r="E4706" s="10">
        <f>IF(COUNTIF(cis_DPH!$B$2:$B$84,B4706)&gt;0,D4706*1.1,IF(COUNTIF(cis_DPH!$B$85:$B$171,B4706)&gt;0,D4706*1.2,"chyba"))</f>
        <v>0</v>
      </c>
      <c r="G4706" s="16" t="e">
        <f>_xlfn.XLOOKUP(Tabuľka9[[#This Row],[položka]],#REF!,#REF!)</f>
        <v>#REF!</v>
      </c>
      <c r="I4706" s="15">
        <f>Tabuľka9[[#This Row],[Aktuálna cena v RZ s DPH]]*Tabuľka9[[#This Row],[Priemerný odber za mesiac]]</f>
        <v>0</v>
      </c>
      <c r="K4706" s="17" t="e">
        <f>Tabuľka9[[#This Row],[Cena za MJ s DPH]]*Tabuľka9[[#This Row],[Predpokladaný odber počas 6 mesiacov]]</f>
        <v>#REF!</v>
      </c>
      <c r="L4706" s="1">
        <v>161136</v>
      </c>
      <c r="M4706" t="e">
        <f>_xlfn.XLOOKUP(Tabuľka9[[#This Row],[IČO]],#REF!,#REF!)</f>
        <v>#REF!</v>
      </c>
      <c r="N4706" t="e">
        <f>_xlfn.XLOOKUP(Tabuľka9[[#This Row],[IČO]],#REF!,#REF!)</f>
        <v>#REF!</v>
      </c>
    </row>
    <row r="4707" spans="1:14" hidden="1" x14ac:dyDescent="0.35">
      <c r="A4707" t="s">
        <v>125</v>
      </c>
      <c r="B4707" t="s">
        <v>135</v>
      </c>
      <c r="C4707" t="s">
        <v>13</v>
      </c>
      <c r="E4707" s="10">
        <f>IF(COUNTIF(cis_DPH!$B$2:$B$84,B4707)&gt;0,D4707*1.1,IF(COUNTIF(cis_DPH!$B$85:$B$171,B4707)&gt;0,D4707*1.2,"chyba"))</f>
        <v>0</v>
      </c>
      <c r="G4707" s="16" t="e">
        <f>_xlfn.XLOOKUP(Tabuľka9[[#This Row],[položka]],#REF!,#REF!)</f>
        <v>#REF!</v>
      </c>
      <c r="I4707" s="15">
        <f>Tabuľka9[[#This Row],[Aktuálna cena v RZ s DPH]]*Tabuľka9[[#This Row],[Priemerný odber za mesiac]]</f>
        <v>0</v>
      </c>
      <c r="K4707" s="17" t="e">
        <f>Tabuľka9[[#This Row],[Cena za MJ s DPH]]*Tabuľka9[[#This Row],[Predpokladaný odber počas 6 mesiacov]]</f>
        <v>#REF!</v>
      </c>
      <c r="L4707" s="1">
        <v>161136</v>
      </c>
      <c r="M4707" t="e">
        <f>_xlfn.XLOOKUP(Tabuľka9[[#This Row],[IČO]],#REF!,#REF!)</f>
        <v>#REF!</v>
      </c>
      <c r="N4707" t="e">
        <f>_xlfn.XLOOKUP(Tabuľka9[[#This Row],[IČO]],#REF!,#REF!)</f>
        <v>#REF!</v>
      </c>
    </row>
    <row r="4708" spans="1:14" hidden="1" x14ac:dyDescent="0.35">
      <c r="A4708" t="s">
        <v>125</v>
      </c>
      <c r="B4708" t="s">
        <v>136</v>
      </c>
      <c r="C4708" t="s">
        <v>13</v>
      </c>
      <c r="E4708" s="10">
        <f>IF(COUNTIF(cis_DPH!$B$2:$B$84,B4708)&gt;0,D4708*1.1,IF(COUNTIF(cis_DPH!$B$85:$B$171,B4708)&gt;0,D4708*1.2,"chyba"))</f>
        <v>0</v>
      </c>
      <c r="G4708" s="16" t="e">
        <f>_xlfn.XLOOKUP(Tabuľka9[[#This Row],[položka]],#REF!,#REF!)</f>
        <v>#REF!</v>
      </c>
      <c r="I4708" s="15">
        <f>Tabuľka9[[#This Row],[Aktuálna cena v RZ s DPH]]*Tabuľka9[[#This Row],[Priemerný odber za mesiac]]</f>
        <v>0</v>
      </c>
      <c r="K4708" s="17" t="e">
        <f>Tabuľka9[[#This Row],[Cena za MJ s DPH]]*Tabuľka9[[#This Row],[Predpokladaný odber počas 6 mesiacov]]</f>
        <v>#REF!</v>
      </c>
      <c r="L4708" s="1">
        <v>161136</v>
      </c>
      <c r="M4708" t="e">
        <f>_xlfn.XLOOKUP(Tabuľka9[[#This Row],[IČO]],#REF!,#REF!)</f>
        <v>#REF!</v>
      </c>
      <c r="N4708" t="e">
        <f>_xlfn.XLOOKUP(Tabuľka9[[#This Row],[IČO]],#REF!,#REF!)</f>
        <v>#REF!</v>
      </c>
    </row>
    <row r="4709" spans="1:14" hidden="1" x14ac:dyDescent="0.35">
      <c r="A4709" t="s">
        <v>125</v>
      </c>
      <c r="B4709" t="s">
        <v>137</v>
      </c>
      <c r="C4709" t="s">
        <v>13</v>
      </c>
      <c r="E4709" s="10">
        <f>IF(COUNTIF(cis_DPH!$B$2:$B$84,B4709)&gt;0,D4709*1.1,IF(COUNTIF(cis_DPH!$B$85:$B$171,B4709)&gt;0,D4709*1.2,"chyba"))</f>
        <v>0</v>
      </c>
      <c r="G4709" s="16" t="e">
        <f>_xlfn.XLOOKUP(Tabuľka9[[#This Row],[položka]],#REF!,#REF!)</f>
        <v>#REF!</v>
      </c>
      <c r="I4709" s="15">
        <f>Tabuľka9[[#This Row],[Aktuálna cena v RZ s DPH]]*Tabuľka9[[#This Row],[Priemerný odber za mesiac]]</f>
        <v>0</v>
      </c>
      <c r="K4709" s="17" t="e">
        <f>Tabuľka9[[#This Row],[Cena za MJ s DPH]]*Tabuľka9[[#This Row],[Predpokladaný odber počas 6 mesiacov]]</f>
        <v>#REF!</v>
      </c>
      <c r="L4709" s="1">
        <v>161136</v>
      </c>
      <c r="M4709" t="e">
        <f>_xlfn.XLOOKUP(Tabuľka9[[#This Row],[IČO]],#REF!,#REF!)</f>
        <v>#REF!</v>
      </c>
      <c r="N4709" t="e">
        <f>_xlfn.XLOOKUP(Tabuľka9[[#This Row],[IČO]],#REF!,#REF!)</f>
        <v>#REF!</v>
      </c>
    </row>
    <row r="4710" spans="1:14" hidden="1" x14ac:dyDescent="0.35">
      <c r="A4710" t="s">
        <v>125</v>
      </c>
      <c r="B4710" t="s">
        <v>138</v>
      </c>
      <c r="C4710" t="s">
        <v>13</v>
      </c>
      <c r="E4710" s="10">
        <f>IF(COUNTIF(cis_DPH!$B$2:$B$84,B4710)&gt;0,D4710*1.1,IF(COUNTIF(cis_DPH!$B$85:$B$171,B4710)&gt;0,D4710*1.2,"chyba"))</f>
        <v>0</v>
      </c>
      <c r="G4710" s="16" t="e">
        <f>_xlfn.XLOOKUP(Tabuľka9[[#This Row],[položka]],#REF!,#REF!)</f>
        <v>#REF!</v>
      </c>
      <c r="I4710" s="15">
        <f>Tabuľka9[[#This Row],[Aktuálna cena v RZ s DPH]]*Tabuľka9[[#This Row],[Priemerný odber za mesiac]]</f>
        <v>0</v>
      </c>
      <c r="K4710" s="17" t="e">
        <f>Tabuľka9[[#This Row],[Cena za MJ s DPH]]*Tabuľka9[[#This Row],[Predpokladaný odber počas 6 mesiacov]]</f>
        <v>#REF!</v>
      </c>
      <c r="L4710" s="1">
        <v>161136</v>
      </c>
      <c r="M4710" t="e">
        <f>_xlfn.XLOOKUP(Tabuľka9[[#This Row],[IČO]],#REF!,#REF!)</f>
        <v>#REF!</v>
      </c>
      <c r="N4710" t="e">
        <f>_xlfn.XLOOKUP(Tabuľka9[[#This Row],[IČO]],#REF!,#REF!)</f>
        <v>#REF!</v>
      </c>
    </row>
    <row r="4711" spans="1:14" hidden="1" x14ac:dyDescent="0.35">
      <c r="A4711" t="s">
        <v>125</v>
      </c>
      <c r="B4711" t="s">
        <v>139</v>
      </c>
      <c r="C4711" t="s">
        <v>13</v>
      </c>
      <c r="E4711" s="10">
        <f>IF(COUNTIF(cis_DPH!$B$2:$B$84,B4711)&gt;0,D4711*1.1,IF(COUNTIF(cis_DPH!$B$85:$B$171,B4711)&gt;0,D4711*1.2,"chyba"))</f>
        <v>0</v>
      </c>
      <c r="G4711" s="16" t="e">
        <f>_xlfn.XLOOKUP(Tabuľka9[[#This Row],[položka]],#REF!,#REF!)</f>
        <v>#REF!</v>
      </c>
      <c r="I4711" s="15">
        <f>Tabuľka9[[#This Row],[Aktuálna cena v RZ s DPH]]*Tabuľka9[[#This Row],[Priemerný odber za mesiac]]</f>
        <v>0</v>
      </c>
      <c r="K4711" s="17" t="e">
        <f>Tabuľka9[[#This Row],[Cena za MJ s DPH]]*Tabuľka9[[#This Row],[Predpokladaný odber počas 6 mesiacov]]</f>
        <v>#REF!</v>
      </c>
      <c r="L4711" s="1">
        <v>161136</v>
      </c>
      <c r="M4711" t="e">
        <f>_xlfn.XLOOKUP(Tabuľka9[[#This Row],[IČO]],#REF!,#REF!)</f>
        <v>#REF!</v>
      </c>
      <c r="N4711" t="e">
        <f>_xlfn.XLOOKUP(Tabuľka9[[#This Row],[IČO]],#REF!,#REF!)</f>
        <v>#REF!</v>
      </c>
    </row>
    <row r="4712" spans="1:14" hidden="1" x14ac:dyDescent="0.35">
      <c r="A4712" t="s">
        <v>125</v>
      </c>
      <c r="B4712" t="s">
        <v>140</v>
      </c>
      <c r="C4712" t="s">
        <v>13</v>
      </c>
      <c r="E4712" s="10">
        <f>IF(COUNTIF(cis_DPH!$B$2:$B$84,B4712)&gt;0,D4712*1.1,IF(COUNTIF(cis_DPH!$B$85:$B$171,B4712)&gt;0,D4712*1.2,"chyba"))</f>
        <v>0</v>
      </c>
      <c r="G4712" s="16" t="e">
        <f>_xlfn.XLOOKUP(Tabuľka9[[#This Row],[položka]],#REF!,#REF!)</f>
        <v>#REF!</v>
      </c>
      <c r="I4712" s="15">
        <f>Tabuľka9[[#This Row],[Aktuálna cena v RZ s DPH]]*Tabuľka9[[#This Row],[Priemerný odber za mesiac]]</f>
        <v>0</v>
      </c>
      <c r="K4712" s="17" t="e">
        <f>Tabuľka9[[#This Row],[Cena za MJ s DPH]]*Tabuľka9[[#This Row],[Predpokladaný odber počas 6 mesiacov]]</f>
        <v>#REF!</v>
      </c>
      <c r="L4712" s="1">
        <v>161136</v>
      </c>
      <c r="M4712" t="e">
        <f>_xlfn.XLOOKUP(Tabuľka9[[#This Row],[IČO]],#REF!,#REF!)</f>
        <v>#REF!</v>
      </c>
      <c r="N4712" t="e">
        <f>_xlfn.XLOOKUP(Tabuľka9[[#This Row],[IČO]],#REF!,#REF!)</f>
        <v>#REF!</v>
      </c>
    </row>
    <row r="4713" spans="1:14" hidden="1" x14ac:dyDescent="0.35">
      <c r="A4713" t="s">
        <v>125</v>
      </c>
      <c r="B4713" t="s">
        <v>141</v>
      </c>
      <c r="C4713" t="s">
        <v>13</v>
      </c>
      <c r="E4713" s="10">
        <f>IF(COUNTIF(cis_DPH!$B$2:$B$84,B4713)&gt;0,D4713*1.1,IF(COUNTIF(cis_DPH!$B$85:$B$171,B4713)&gt;0,D4713*1.2,"chyba"))</f>
        <v>0</v>
      </c>
      <c r="G4713" s="16" t="e">
        <f>_xlfn.XLOOKUP(Tabuľka9[[#This Row],[položka]],#REF!,#REF!)</f>
        <v>#REF!</v>
      </c>
      <c r="I4713" s="15">
        <f>Tabuľka9[[#This Row],[Aktuálna cena v RZ s DPH]]*Tabuľka9[[#This Row],[Priemerný odber za mesiac]]</f>
        <v>0</v>
      </c>
      <c r="K4713" s="17" t="e">
        <f>Tabuľka9[[#This Row],[Cena za MJ s DPH]]*Tabuľka9[[#This Row],[Predpokladaný odber počas 6 mesiacov]]</f>
        <v>#REF!</v>
      </c>
      <c r="L4713" s="1">
        <v>161136</v>
      </c>
      <c r="M4713" t="e">
        <f>_xlfn.XLOOKUP(Tabuľka9[[#This Row],[IČO]],#REF!,#REF!)</f>
        <v>#REF!</v>
      </c>
      <c r="N4713" t="e">
        <f>_xlfn.XLOOKUP(Tabuľka9[[#This Row],[IČO]],#REF!,#REF!)</f>
        <v>#REF!</v>
      </c>
    </row>
    <row r="4714" spans="1:14" hidden="1" x14ac:dyDescent="0.35">
      <c r="A4714" t="s">
        <v>125</v>
      </c>
      <c r="B4714" t="s">
        <v>142</v>
      </c>
      <c r="C4714" t="s">
        <v>13</v>
      </c>
      <c r="E4714" s="10">
        <f>IF(COUNTIF(cis_DPH!$B$2:$B$84,B4714)&gt;0,D4714*1.1,IF(COUNTIF(cis_DPH!$B$85:$B$171,B4714)&gt;0,D4714*1.2,"chyba"))</f>
        <v>0</v>
      </c>
      <c r="G4714" s="16" t="e">
        <f>_xlfn.XLOOKUP(Tabuľka9[[#This Row],[položka]],#REF!,#REF!)</f>
        <v>#REF!</v>
      </c>
      <c r="I4714" s="15">
        <f>Tabuľka9[[#This Row],[Aktuálna cena v RZ s DPH]]*Tabuľka9[[#This Row],[Priemerný odber za mesiac]]</f>
        <v>0</v>
      </c>
      <c r="K4714" s="17" t="e">
        <f>Tabuľka9[[#This Row],[Cena za MJ s DPH]]*Tabuľka9[[#This Row],[Predpokladaný odber počas 6 mesiacov]]</f>
        <v>#REF!</v>
      </c>
      <c r="L4714" s="1">
        <v>161136</v>
      </c>
      <c r="M4714" t="e">
        <f>_xlfn.XLOOKUP(Tabuľka9[[#This Row],[IČO]],#REF!,#REF!)</f>
        <v>#REF!</v>
      </c>
      <c r="N4714" t="e">
        <f>_xlfn.XLOOKUP(Tabuľka9[[#This Row],[IČO]],#REF!,#REF!)</f>
        <v>#REF!</v>
      </c>
    </row>
    <row r="4715" spans="1:14" hidden="1" x14ac:dyDescent="0.35">
      <c r="A4715" t="s">
        <v>125</v>
      </c>
      <c r="B4715" t="s">
        <v>143</v>
      </c>
      <c r="C4715" t="s">
        <v>13</v>
      </c>
      <c r="E4715" s="10">
        <f>IF(COUNTIF(cis_DPH!$B$2:$B$84,B4715)&gt;0,D4715*1.1,IF(COUNTIF(cis_DPH!$B$85:$B$171,B4715)&gt;0,D4715*1.2,"chyba"))</f>
        <v>0</v>
      </c>
      <c r="G4715" s="16" t="e">
        <f>_xlfn.XLOOKUP(Tabuľka9[[#This Row],[položka]],#REF!,#REF!)</f>
        <v>#REF!</v>
      </c>
      <c r="I4715" s="15">
        <f>Tabuľka9[[#This Row],[Aktuálna cena v RZ s DPH]]*Tabuľka9[[#This Row],[Priemerný odber za mesiac]]</f>
        <v>0</v>
      </c>
      <c r="K4715" s="17" t="e">
        <f>Tabuľka9[[#This Row],[Cena za MJ s DPH]]*Tabuľka9[[#This Row],[Predpokladaný odber počas 6 mesiacov]]</f>
        <v>#REF!</v>
      </c>
      <c r="L4715" s="1">
        <v>161136</v>
      </c>
      <c r="M4715" t="e">
        <f>_xlfn.XLOOKUP(Tabuľka9[[#This Row],[IČO]],#REF!,#REF!)</f>
        <v>#REF!</v>
      </c>
      <c r="N4715" t="e">
        <f>_xlfn.XLOOKUP(Tabuľka9[[#This Row],[IČO]],#REF!,#REF!)</f>
        <v>#REF!</v>
      </c>
    </row>
    <row r="4716" spans="1:14" hidden="1" x14ac:dyDescent="0.35">
      <c r="A4716" t="s">
        <v>125</v>
      </c>
      <c r="B4716" t="s">
        <v>144</v>
      </c>
      <c r="C4716" t="s">
        <v>13</v>
      </c>
      <c r="E4716" s="10">
        <f>IF(COUNTIF(cis_DPH!$B$2:$B$84,B4716)&gt;0,D4716*1.1,IF(COUNTIF(cis_DPH!$B$85:$B$171,B4716)&gt;0,D4716*1.2,"chyba"))</f>
        <v>0</v>
      </c>
      <c r="G4716" s="16" t="e">
        <f>_xlfn.XLOOKUP(Tabuľka9[[#This Row],[položka]],#REF!,#REF!)</f>
        <v>#REF!</v>
      </c>
      <c r="I4716" s="15">
        <f>Tabuľka9[[#This Row],[Aktuálna cena v RZ s DPH]]*Tabuľka9[[#This Row],[Priemerný odber za mesiac]]</f>
        <v>0</v>
      </c>
      <c r="K4716" s="17" t="e">
        <f>Tabuľka9[[#This Row],[Cena za MJ s DPH]]*Tabuľka9[[#This Row],[Predpokladaný odber počas 6 mesiacov]]</f>
        <v>#REF!</v>
      </c>
      <c r="L4716" s="1">
        <v>161136</v>
      </c>
      <c r="M4716" t="e">
        <f>_xlfn.XLOOKUP(Tabuľka9[[#This Row],[IČO]],#REF!,#REF!)</f>
        <v>#REF!</v>
      </c>
      <c r="N4716" t="e">
        <f>_xlfn.XLOOKUP(Tabuľka9[[#This Row],[IČO]],#REF!,#REF!)</f>
        <v>#REF!</v>
      </c>
    </row>
    <row r="4717" spans="1:14" hidden="1" x14ac:dyDescent="0.35">
      <c r="A4717" t="s">
        <v>125</v>
      </c>
      <c r="B4717" t="s">
        <v>145</v>
      </c>
      <c r="C4717" t="s">
        <v>13</v>
      </c>
      <c r="E4717" s="10">
        <f>IF(COUNTIF(cis_DPH!$B$2:$B$84,B4717)&gt;0,D4717*1.1,IF(COUNTIF(cis_DPH!$B$85:$B$171,B4717)&gt;0,D4717*1.2,"chyba"))</f>
        <v>0</v>
      </c>
      <c r="G4717" s="16" t="e">
        <f>_xlfn.XLOOKUP(Tabuľka9[[#This Row],[položka]],#REF!,#REF!)</f>
        <v>#REF!</v>
      </c>
      <c r="I4717" s="15">
        <f>Tabuľka9[[#This Row],[Aktuálna cena v RZ s DPH]]*Tabuľka9[[#This Row],[Priemerný odber za mesiac]]</f>
        <v>0</v>
      </c>
      <c r="K4717" s="17" t="e">
        <f>Tabuľka9[[#This Row],[Cena za MJ s DPH]]*Tabuľka9[[#This Row],[Predpokladaný odber počas 6 mesiacov]]</f>
        <v>#REF!</v>
      </c>
      <c r="L4717" s="1">
        <v>161136</v>
      </c>
      <c r="M4717" t="e">
        <f>_xlfn.XLOOKUP(Tabuľka9[[#This Row],[IČO]],#REF!,#REF!)</f>
        <v>#REF!</v>
      </c>
      <c r="N4717" t="e">
        <f>_xlfn.XLOOKUP(Tabuľka9[[#This Row],[IČO]],#REF!,#REF!)</f>
        <v>#REF!</v>
      </c>
    </row>
    <row r="4718" spans="1:14" hidden="1" x14ac:dyDescent="0.35">
      <c r="A4718" t="s">
        <v>125</v>
      </c>
      <c r="B4718" t="s">
        <v>146</v>
      </c>
      <c r="C4718" t="s">
        <v>13</v>
      </c>
      <c r="E4718" s="10">
        <f>IF(COUNTIF(cis_DPH!$B$2:$B$84,B4718)&gt;0,D4718*1.1,IF(COUNTIF(cis_DPH!$B$85:$B$171,B4718)&gt;0,D4718*1.2,"chyba"))</f>
        <v>0</v>
      </c>
      <c r="G4718" s="16" t="e">
        <f>_xlfn.XLOOKUP(Tabuľka9[[#This Row],[položka]],#REF!,#REF!)</f>
        <v>#REF!</v>
      </c>
      <c r="I4718" s="15">
        <f>Tabuľka9[[#This Row],[Aktuálna cena v RZ s DPH]]*Tabuľka9[[#This Row],[Priemerný odber za mesiac]]</f>
        <v>0</v>
      </c>
      <c r="K4718" s="17" t="e">
        <f>Tabuľka9[[#This Row],[Cena za MJ s DPH]]*Tabuľka9[[#This Row],[Predpokladaný odber počas 6 mesiacov]]</f>
        <v>#REF!</v>
      </c>
      <c r="L4718" s="1">
        <v>161136</v>
      </c>
      <c r="M4718" t="e">
        <f>_xlfn.XLOOKUP(Tabuľka9[[#This Row],[IČO]],#REF!,#REF!)</f>
        <v>#REF!</v>
      </c>
      <c r="N4718" t="e">
        <f>_xlfn.XLOOKUP(Tabuľka9[[#This Row],[IČO]],#REF!,#REF!)</f>
        <v>#REF!</v>
      </c>
    </row>
    <row r="4719" spans="1:14" hidden="1" x14ac:dyDescent="0.35">
      <c r="A4719" t="s">
        <v>125</v>
      </c>
      <c r="B4719" t="s">
        <v>147</v>
      </c>
      <c r="C4719" t="s">
        <v>13</v>
      </c>
      <c r="E4719" s="10">
        <f>IF(COUNTIF(cis_DPH!$B$2:$B$84,B4719)&gt;0,D4719*1.1,IF(COUNTIF(cis_DPH!$B$85:$B$171,B4719)&gt;0,D4719*1.2,"chyba"))</f>
        <v>0</v>
      </c>
      <c r="G4719" s="16" t="e">
        <f>_xlfn.XLOOKUP(Tabuľka9[[#This Row],[položka]],#REF!,#REF!)</f>
        <v>#REF!</v>
      </c>
      <c r="I4719" s="15">
        <f>Tabuľka9[[#This Row],[Aktuálna cena v RZ s DPH]]*Tabuľka9[[#This Row],[Priemerný odber za mesiac]]</f>
        <v>0</v>
      </c>
      <c r="K4719" s="17" t="e">
        <f>Tabuľka9[[#This Row],[Cena za MJ s DPH]]*Tabuľka9[[#This Row],[Predpokladaný odber počas 6 mesiacov]]</f>
        <v>#REF!</v>
      </c>
      <c r="L4719" s="1">
        <v>161136</v>
      </c>
      <c r="M4719" t="e">
        <f>_xlfn.XLOOKUP(Tabuľka9[[#This Row],[IČO]],#REF!,#REF!)</f>
        <v>#REF!</v>
      </c>
      <c r="N4719" t="e">
        <f>_xlfn.XLOOKUP(Tabuľka9[[#This Row],[IČO]],#REF!,#REF!)</f>
        <v>#REF!</v>
      </c>
    </row>
    <row r="4720" spans="1:14" hidden="1" x14ac:dyDescent="0.35">
      <c r="A4720" t="s">
        <v>125</v>
      </c>
      <c r="B4720" t="s">
        <v>148</v>
      </c>
      <c r="C4720" t="s">
        <v>13</v>
      </c>
      <c r="E4720" s="10">
        <f>IF(COUNTIF(cis_DPH!$B$2:$B$84,B4720)&gt;0,D4720*1.1,IF(COUNTIF(cis_DPH!$B$85:$B$171,B4720)&gt;0,D4720*1.2,"chyba"))</f>
        <v>0</v>
      </c>
      <c r="G4720" s="16" t="e">
        <f>_xlfn.XLOOKUP(Tabuľka9[[#This Row],[položka]],#REF!,#REF!)</f>
        <v>#REF!</v>
      </c>
      <c r="I4720" s="15">
        <f>Tabuľka9[[#This Row],[Aktuálna cena v RZ s DPH]]*Tabuľka9[[#This Row],[Priemerný odber za mesiac]]</f>
        <v>0</v>
      </c>
      <c r="K4720" s="17" t="e">
        <f>Tabuľka9[[#This Row],[Cena za MJ s DPH]]*Tabuľka9[[#This Row],[Predpokladaný odber počas 6 mesiacov]]</f>
        <v>#REF!</v>
      </c>
      <c r="L4720" s="1">
        <v>161136</v>
      </c>
      <c r="M4720" t="e">
        <f>_xlfn.XLOOKUP(Tabuľka9[[#This Row],[IČO]],#REF!,#REF!)</f>
        <v>#REF!</v>
      </c>
      <c r="N4720" t="e">
        <f>_xlfn.XLOOKUP(Tabuľka9[[#This Row],[IČO]],#REF!,#REF!)</f>
        <v>#REF!</v>
      </c>
    </row>
    <row r="4721" spans="1:14" hidden="1" x14ac:dyDescent="0.35">
      <c r="A4721" t="s">
        <v>125</v>
      </c>
      <c r="B4721" t="s">
        <v>149</v>
      </c>
      <c r="C4721" t="s">
        <v>13</v>
      </c>
      <c r="E4721" s="10">
        <f>IF(COUNTIF(cis_DPH!$B$2:$B$84,B4721)&gt;0,D4721*1.1,IF(COUNTIF(cis_DPH!$B$85:$B$171,B4721)&gt;0,D4721*1.2,"chyba"))</f>
        <v>0</v>
      </c>
      <c r="G4721" s="16" t="e">
        <f>_xlfn.XLOOKUP(Tabuľka9[[#This Row],[položka]],#REF!,#REF!)</f>
        <v>#REF!</v>
      </c>
      <c r="I4721" s="15">
        <f>Tabuľka9[[#This Row],[Aktuálna cena v RZ s DPH]]*Tabuľka9[[#This Row],[Priemerný odber za mesiac]]</f>
        <v>0</v>
      </c>
      <c r="K4721" s="17" t="e">
        <f>Tabuľka9[[#This Row],[Cena za MJ s DPH]]*Tabuľka9[[#This Row],[Predpokladaný odber počas 6 mesiacov]]</f>
        <v>#REF!</v>
      </c>
      <c r="L4721" s="1">
        <v>161136</v>
      </c>
      <c r="M4721" t="e">
        <f>_xlfn.XLOOKUP(Tabuľka9[[#This Row],[IČO]],#REF!,#REF!)</f>
        <v>#REF!</v>
      </c>
      <c r="N4721" t="e">
        <f>_xlfn.XLOOKUP(Tabuľka9[[#This Row],[IČO]],#REF!,#REF!)</f>
        <v>#REF!</v>
      </c>
    </row>
    <row r="4722" spans="1:14" hidden="1" x14ac:dyDescent="0.35">
      <c r="A4722" t="s">
        <v>125</v>
      </c>
      <c r="B4722" t="s">
        <v>150</v>
      </c>
      <c r="C4722" t="s">
        <v>13</v>
      </c>
      <c r="E4722" s="10">
        <f>IF(COUNTIF(cis_DPH!$B$2:$B$84,B4722)&gt;0,D4722*1.1,IF(COUNTIF(cis_DPH!$B$85:$B$171,B4722)&gt;0,D4722*1.2,"chyba"))</f>
        <v>0</v>
      </c>
      <c r="G4722" s="16" t="e">
        <f>_xlfn.XLOOKUP(Tabuľka9[[#This Row],[položka]],#REF!,#REF!)</f>
        <v>#REF!</v>
      </c>
      <c r="I4722" s="15">
        <f>Tabuľka9[[#This Row],[Aktuálna cena v RZ s DPH]]*Tabuľka9[[#This Row],[Priemerný odber za mesiac]]</f>
        <v>0</v>
      </c>
      <c r="K4722" s="17" t="e">
        <f>Tabuľka9[[#This Row],[Cena za MJ s DPH]]*Tabuľka9[[#This Row],[Predpokladaný odber počas 6 mesiacov]]</f>
        <v>#REF!</v>
      </c>
      <c r="L4722" s="1">
        <v>161136</v>
      </c>
      <c r="M4722" t="e">
        <f>_xlfn.XLOOKUP(Tabuľka9[[#This Row],[IČO]],#REF!,#REF!)</f>
        <v>#REF!</v>
      </c>
      <c r="N4722" t="e">
        <f>_xlfn.XLOOKUP(Tabuľka9[[#This Row],[IČO]],#REF!,#REF!)</f>
        <v>#REF!</v>
      </c>
    </row>
    <row r="4723" spans="1:14" hidden="1" x14ac:dyDescent="0.35">
      <c r="A4723" t="s">
        <v>125</v>
      </c>
      <c r="B4723" t="s">
        <v>151</v>
      </c>
      <c r="C4723" t="s">
        <v>13</v>
      </c>
      <c r="E4723" s="10">
        <f>IF(COUNTIF(cis_DPH!$B$2:$B$84,B4723)&gt;0,D4723*1.1,IF(COUNTIF(cis_DPH!$B$85:$B$171,B4723)&gt;0,D4723*1.2,"chyba"))</f>
        <v>0</v>
      </c>
      <c r="G4723" s="16" t="e">
        <f>_xlfn.XLOOKUP(Tabuľka9[[#This Row],[položka]],#REF!,#REF!)</f>
        <v>#REF!</v>
      </c>
      <c r="I4723" s="15">
        <f>Tabuľka9[[#This Row],[Aktuálna cena v RZ s DPH]]*Tabuľka9[[#This Row],[Priemerný odber za mesiac]]</f>
        <v>0</v>
      </c>
      <c r="K4723" s="17" t="e">
        <f>Tabuľka9[[#This Row],[Cena za MJ s DPH]]*Tabuľka9[[#This Row],[Predpokladaný odber počas 6 mesiacov]]</f>
        <v>#REF!</v>
      </c>
      <c r="L4723" s="1">
        <v>161136</v>
      </c>
      <c r="M4723" t="e">
        <f>_xlfn.XLOOKUP(Tabuľka9[[#This Row],[IČO]],#REF!,#REF!)</f>
        <v>#REF!</v>
      </c>
      <c r="N4723" t="e">
        <f>_xlfn.XLOOKUP(Tabuľka9[[#This Row],[IČO]],#REF!,#REF!)</f>
        <v>#REF!</v>
      </c>
    </row>
    <row r="4724" spans="1:14" hidden="1" x14ac:dyDescent="0.35">
      <c r="A4724" t="s">
        <v>125</v>
      </c>
      <c r="B4724" t="s">
        <v>152</v>
      </c>
      <c r="C4724" t="s">
        <v>13</v>
      </c>
      <c r="E4724" s="10">
        <f>IF(COUNTIF(cis_DPH!$B$2:$B$84,B4724)&gt;0,D4724*1.1,IF(COUNTIF(cis_DPH!$B$85:$B$171,B4724)&gt;0,D4724*1.2,"chyba"))</f>
        <v>0</v>
      </c>
      <c r="G4724" s="16" t="e">
        <f>_xlfn.XLOOKUP(Tabuľka9[[#This Row],[položka]],#REF!,#REF!)</f>
        <v>#REF!</v>
      </c>
      <c r="I4724" s="15">
        <f>Tabuľka9[[#This Row],[Aktuálna cena v RZ s DPH]]*Tabuľka9[[#This Row],[Priemerný odber za mesiac]]</f>
        <v>0</v>
      </c>
      <c r="K4724" s="17" t="e">
        <f>Tabuľka9[[#This Row],[Cena za MJ s DPH]]*Tabuľka9[[#This Row],[Predpokladaný odber počas 6 mesiacov]]</f>
        <v>#REF!</v>
      </c>
      <c r="L4724" s="1">
        <v>161136</v>
      </c>
      <c r="M4724" t="e">
        <f>_xlfn.XLOOKUP(Tabuľka9[[#This Row],[IČO]],#REF!,#REF!)</f>
        <v>#REF!</v>
      </c>
      <c r="N4724" t="e">
        <f>_xlfn.XLOOKUP(Tabuľka9[[#This Row],[IČO]],#REF!,#REF!)</f>
        <v>#REF!</v>
      </c>
    </row>
    <row r="4725" spans="1:14" hidden="1" x14ac:dyDescent="0.35">
      <c r="A4725" t="s">
        <v>125</v>
      </c>
      <c r="B4725" t="s">
        <v>153</v>
      </c>
      <c r="C4725" t="s">
        <v>13</v>
      </c>
      <c r="E4725" s="10">
        <f>IF(COUNTIF(cis_DPH!$B$2:$B$84,B4725)&gt;0,D4725*1.1,IF(COUNTIF(cis_DPH!$B$85:$B$171,B4725)&gt;0,D4725*1.2,"chyba"))</f>
        <v>0</v>
      </c>
      <c r="G4725" s="16" t="e">
        <f>_xlfn.XLOOKUP(Tabuľka9[[#This Row],[položka]],#REF!,#REF!)</f>
        <v>#REF!</v>
      </c>
      <c r="I4725" s="15">
        <f>Tabuľka9[[#This Row],[Aktuálna cena v RZ s DPH]]*Tabuľka9[[#This Row],[Priemerný odber za mesiac]]</f>
        <v>0</v>
      </c>
      <c r="K4725" s="17" t="e">
        <f>Tabuľka9[[#This Row],[Cena za MJ s DPH]]*Tabuľka9[[#This Row],[Predpokladaný odber počas 6 mesiacov]]</f>
        <v>#REF!</v>
      </c>
      <c r="L4725" s="1">
        <v>161136</v>
      </c>
      <c r="M4725" t="e">
        <f>_xlfn.XLOOKUP(Tabuľka9[[#This Row],[IČO]],#REF!,#REF!)</f>
        <v>#REF!</v>
      </c>
      <c r="N4725" t="e">
        <f>_xlfn.XLOOKUP(Tabuľka9[[#This Row],[IČO]],#REF!,#REF!)</f>
        <v>#REF!</v>
      </c>
    </row>
    <row r="4726" spans="1:14" hidden="1" x14ac:dyDescent="0.35">
      <c r="A4726" t="s">
        <v>125</v>
      </c>
      <c r="B4726" t="s">
        <v>154</v>
      </c>
      <c r="C4726" t="s">
        <v>13</v>
      </c>
      <c r="E4726" s="10">
        <f>IF(COUNTIF(cis_DPH!$B$2:$B$84,B4726)&gt;0,D4726*1.1,IF(COUNTIF(cis_DPH!$B$85:$B$171,B4726)&gt;0,D4726*1.2,"chyba"))</f>
        <v>0</v>
      </c>
      <c r="G4726" s="16" t="e">
        <f>_xlfn.XLOOKUP(Tabuľka9[[#This Row],[položka]],#REF!,#REF!)</f>
        <v>#REF!</v>
      </c>
      <c r="I4726" s="15">
        <f>Tabuľka9[[#This Row],[Aktuálna cena v RZ s DPH]]*Tabuľka9[[#This Row],[Priemerný odber za mesiac]]</f>
        <v>0</v>
      </c>
      <c r="K4726" s="17" t="e">
        <f>Tabuľka9[[#This Row],[Cena za MJ s DPH]]*Tabuľka9[[#This Row],[Predpokladaný odber počas 6 mesiacov]]</f>
        <v>#REF!</v>
      </c>
      <c r="L4726" s="1">
        <v>161136</v>
      </c>
      <c r="M4726" t="e">
        <f>_xlfn.XLOOKUP(Tabuľka9[[#This Row],[IČO]],#REF!,#REF!)</f>
        <v>#REF!</v>
      </c>
      <c r="N4726" t="e">
        <f>_xlfn.XLOOKUP(Tabuľka9[[#This Row],[IČO]],#REF!,#REF!)</f>
        <v>#REF!</v>
      </c>
    </row>
    <row r="4727" spans="1:14" hidden="1" x14ac:dyDescent="0.35">
      <c r="A4727" t="s">
        <v>125</v>
      </c>
      <c r="B4727" t="s">
        <v>155</v>
      </c>
      <c r="C4727" t="s">
        <v>13</v>
      </c>
      <c r="E4727" s="10">
        <f>IF(COUNTIF(cis_DPH!$B$2:$B$84,B4727)&gt;0,D4727*1.1,IF(COUNTIF(cis_DPH!$B$85:$B$171,B4727)&gt;0,D4727*1.2,"chyba"))</f>
        <v>0</v>
      </c>
      <c r="G4727" s="16" t="e">
        <f>_xlfn.XLOOKUP(Tabuľka9[[#This Row],[položka]],#REF!,#REF!)</f>
        <v>#REF!</v>
      </c>
      <c r="I4727" s="15">
        <f>Tabuľka9[[#This Row],[Aktuálna cena v RZ s DPH]]*Tabuľka9[[#This Row],[Priemerný odber za mesiac]]</f>
        <v>0</v>
      </c>
      <c r="K4727" s="17" t="e">
        <f>Tabuľka9[[#This Row],[Cena za MJ s DPH]]*Tabuľka9[[#This Row],[Predpokladaný odber počas 6 mesiacov]]</f>
        <v>#REF!</v>
      </c>
      <c r="L4727" s="1">
        <v>161136</v>
      </c>
      <c r="M4727" t="e">
        <f>_xlfn.XLOOKUP(Tabuľka9[[#This Row],[IČO]],#REF!,#REF!)</f>
        <v>#REF!</v>
      </c>
      <c r="N4727" t="e">
        <f>_xlfn.XLOOKUP(Tabuľka9[[#This Row],[IČO]],#REF!,#REF!)</f>
        <v>#REF!</v>
      </c>
    </row>
    <row r="4728" spans="1:14" hidden="1" x14ac:dyDescent="0.35">
      <c r="A4728" t="s">
        <v>125</v>
      </c>
      <c r="B4728" t="s">
        <v>156</v>
      </c>
      <c r="C4728" t="s">
        <v>13</v>
      </c>
      <c r="E4728" s="10">
        <f>IF(COUNTIF(cis_DPH!$B$2:$B$84,B4728)&gt;0,D4728*1.1,IF(COUNTIF(cis_DPH!$B$85:$B$171,B4728)&gt;0,D4728*1.2,"chyba"))</f>
        <v>0</v>
      </c>
      <c r="G4728" s="16" t="e">
        <f>_xlfn.XLOOKUP(Tabuľka9[[#This Row],[položka]],#REF!,#REF!)</f>
        <v>#REF!</v>
      </c>
      <c r="I4728" s="15">
        <f>Tabuľka9[[#This Row],[Aktuálna cena v RZ s DPH]]*Tabuľka9[[#This Row],[Priemerný odber za mesiac]]</f>
        <v>0</v>
      </c>
      <c r="K4728" s="17" t="e">
        <f>Tabuľka9[[#This Row],[Cena za MJ s DPH]]*Tabuľka9[[#This Row],[Predpokladaný odber počas 6 mesiacov]]</f>
        <v>#REF!</v>
      </c>
      <c r="L4728" s="1">
        <v>161136</v>
      </c>
      <c r="M4728" t="e">
        <f>_xlfn.XLOOKUP(Tabuľka9[[#This Row],[IČO]],#REF!,#REF!)</f>
        <v>#REF!</v>
      </c>
      <c r="N4728" t="e">
        <f>_xlfn.XLOOKUP(Tabuľka9[[#This Row],[IČO]],#REF!,#REF!)</f>
        <v>#REF!</v>
      </c>
    </row>
    <row r="4729" spans="1:14" hidden="1" x14ac:dyDescent="0.35">
      <c r="A4729" t="s">
        <v>125</v>
      </c>
      <c r="B4729" t="s">
        <v>157</v>
      </c>
      <c r="C4729" t="s">
        <v>13</v>
      </c>
      <c r="E4729" s="10">
        <f>IF(COUNTIF(cis_DPH!$B$2:$B$84,B4729)&gt;0,D4729*1.1,IF(COUNTIF(cis_DPH!$B$85:$B$171,B4729)&gt;0,D4729*1.2,"chyba"))</f>
        <v>0</v>
      </c>
      <c r="G4729" s="16" t="e">
        <f>_xlfn.XLOOKUP(Tabuľka9[[#This Row],[položka]],#REF!,#REF!)</f>
        <v>#REF!</v>
      </c>
      <c r="I4729" s="15">
        <f>Tabuľka9[[#This Row],[Aktuálna cena v RZ s DPH]]*Tabuľka9[[#This Row],[Priemerný odber za mesiac]]</f>
        <v>0</v>
      </c>
      <c r="K4729" s="17" t="e">
        <f>Tabuľka9[[#This Row],[Cena za MJ s DPH]]*Tabuľka9[[#This Row],[Predpokladaný odber počas 6 mesiacov]]</f>
        <v>#REF!</v>
      </c>
      <c r="L4729" s="1">
        <v>161136</v>
      </c>
      <c r="M4729" t="e">
        <f>_xlfn.XLOOKUP(Tabuľka9[[#This Row],[IČO]],#REF!,#REF!)</f>
        <v>#REF!</v>
      </c>
      <c r="N4729" t="e">
        <f>_xlfn.XLOOKUP(Tabuľka9[[#This Row],[IČO]],#REF!,#REF!)</f>
        <v>#REF!</v>
      </c>
    </row>
    <row r="4730" spans="1:14" hidden="1" x14ac:dyDescent="0.35">
      <c r="A4730" t="s">
        <v>125</v>
      </c>
      <c r="B4730" t="s">
        <v>158</v>
      </c>
      <c r="C4730" t="s">
        <v>13</v>
      </c>
      <c r="E4730" s="10">
        <f>IF(COUNTIF(cis_DPH!$B$2:$B$84,B4730)&gt;0,D4730*1.1,IF(COUNTIF(cis_DPH!$B$85:$B$171,B4730)&gt;0,D4730*1.2,"chyba"))</f>
        <v>0</v>
      </c>
      <c r="G4730" s="16" t="e">
        <f>_xlfn.XLOOKUP(Tabuľka9[[#This Row],[položka]],#REF!,#REF!)</f>
        <v>#REF!</v>
      </c>
      <c r="I4730" s="15">
        <f>Tabuľka9[[#This Row],[Aktuálna cena v RZ s DPH]]*Tabuľka9[[#This Row],[Priemerný odber za mesiac]]</f>
        <v>0</v>
      </c>
      <c r="K4730" s="17" t="e">
        <f>Tabuľka9[[#This Row],[Cena za MJ s DPH]]*Tabuľka9[[#This Row],[Predpokladaný odber počas 6 mesiacov]]</f>
        <v>#REF!</v>
      </c>
      <c r="L4730" s="1">
        <v>161136</v>
      </c>
      <c r="M4730" t="e">
        <f>_xlfn.XLOOKUP(Tabuľka9[[#This Row],[IČO]],#REF!,#REF!)</f>
        <v>#REF!</v>
      </c>
      <c r="N4730" t="e">
        <f>_xlfn.XLOOKUP(Tabuľka9[[#This Row],[IČO]],#REF!,#REF!)</f>
        <v>#REF!</v>
      </c>
    </row>
    <row r="4731" spans="1:14" hidden="1" x14ac:dyDescent="0.35">
      <c r="A4731" t="s">
        <v>125</v>
      </c>
      <c r="B4731" t="s">
        <v>159</v>
      </c>
      <c r="C4731" t="s">
        <v>13</v>
      </c>
      <c r="E4731" s="10">
        <f>IF(COUNTIF(cis_DPH!$B$2:$B$84,B4731)&gt;0,D4731*1.1,IF(COUNTIF(cis_DPH!$B$85:$B$171,B4731)&gt;0,D4731*1.2,"chyba"))</f>
        <v>0</v>
      </c>
      <c r="G4731" s="16" t="e">
        <f>_xlfn.XLOOKUP(Tabuľka9[[#This Row],[položka]],#REF!,#REF!)</f>
        <v>#REF!</v>
      </c>
      <c r="I4731" s="15">
        <f>Tabuľka9[[#This Row],[Aktuálna cena v RZ s DPH]]*Tabuľka9[[#This Row],[Priemerný odber za mesiac]]</f>
        <v>0</v>
      </c>
      <c r="K4731" s="17" t="e">
        <f>Tabuľka9[[#This Row],[Cena za MJ s DPH]]*Tabuľka9[[#This Row],[Predpokladaný odber počas 6 mesiacov]]</f>
        <v>#REF!</v>
      </c>
      <c r="L4731" s="1">
        <v>161136</v>
      </c>
      <c r="M4731" t="e">
        <f>_xlfn.XLOOKUP(Tabuľka9[[#This Row],[IČO]],#REF!,#REF!)</f>
        <v>#REF!</v>
      </c>
      <c r="N4731" t="e">
        <f>_xlfn.XLOOKUP(Tabuľka9[[#This Row],[IČO]],#REF!,#REF!)</f>
        <v>#REF!</v>
      </c>
    </row>
    <row r="4732" spans="1:14" hidden="1" x14ac:dyDescent="0.35">
      <c r="A4732" t="s">
        <v>125</v>
      </c>
      <c r="B4732" t="s">
        <v>160</v>
      </c>
      <c r="C4732" t="s">
        <v>13</v>
      </c>
      <c r="E4732" s="10">
        <f>IF(COUNTIF(cis_DPH!$B$2:$B$84,B4732)&gt;0,D4732*1.1,IF(COUNTIF(cis_DPH!$B$85:$B$171,B4732)&gt;0,D4732*1.2,"chyba"))</f>
        <v>0</v>
      </c>
      <c r="G4732" s="16" t="e">
        <f>_xlfn.XLOOKUP(Tabuľka9[[#This Row],[položka]],#REF!,#REF!)</f>
        <v>#REF!</v>
      </c>
      <c r="I4732" s="15">
        <f>Tabuľka9[[#This Row],[Aktuálna cena v RZ s DPH]]*Tabuľka9[[#This Row],[Priemerný odber za mesiac]]</f>
        <v>0</v>
      </c>
      <c r="K4732" s="17" t="e">
        <f>Tabuľka9[[#This Row],[Cena za MJ s DPH]]*Tabuľka9[[#This Row],[Predpokladaný odber počas 6 mesiacov]]</f>
        <v>#REF!</v>
      </c>
      <c r="L4732" s="1">
        <v>161136</v>
      </c>
      <c r="M4732" t="e">
        <f>_xlfn.XLOOKUP(Tabuľka9[[#This Row],[IČO]],#REF!,#REF!)</f>
        <v>#REF!</v>
      </c>
      <c r="N4732" t="e">
        <f>_xlfn.XLOOKUP(Tabuľka9[[#This Row],[IČO]],#REF!,#REF!)</f>
        <v>#REF!</v>
      </c>
    </row>
    <row r="4733" spans="1:14" hidden="1" x14ac:dyDescent="0.35">
      <c r="A4733" t="s">
        <v>125</v>
      </c>
      <c r="B4733" t="s">
        <v>161</v>
      </c>
      <c r="C4733" t="s">
        <v>13</v>
      </c>
      <c r="E4733" s="10">
        <f>IF(COUNTIF(cis_DPH!$B$2:$B$84,B4733)&gt;0,D4733*1.1,IF(COUNTIF(cis_DPH!$B$85:$B$171,B4733)&gt;0,D4733*1.2,"chyba"))</f>
        <v>0</v>
      </c>
      <c r="G4733" s="16" t="e">
        <f>_xlfn.XLOOKUP(Tabuľka9[[#This Row],[položka]],#REF!,#REF!)</f>
        <v>#REF!</v>
      </c>
      <c r="I4733" s="15">
        <f>Tabuľka9[[#This Row],[Aktuálna cena v RZ s DPH]]*Tabuľka9[[#This Row],[Priemerný odber za mesiac]]</f>
        <v>0</v>
      </c>
      <c r="K4733" s="17" t="e">
        <f>Tabuľka9[[#This Row],[Cena za MJ s DPH]]*Tabuľka9[[#This Row],[Predpokladaný odber počas 6 mesiacov]]</f>
        <v>#REF!</v>
      </c>
      <c r="L4733" s="1">
        <v>161136</v>
      </c>
      <c r="M4733" t="e">
        <f>_xlfn.XLOOKUP(Tabuľka9[[#This Row],[IČO]],#REF!,#REF!)</f>
        <v>#REF!</v>
      </c>
      <c r="N4733" t="e">
        <f>_xlfn.XLOOKUP(Tabuľka9[[#This Row],[IČO]],#REF!,#REF!)</f>
        <v>#REF!</v>
      </c>
    </row>
    <row r="4734" spans="1:14" hidden="1" x14ac:dyDescent="0.35">
      <c r="A4734" t="s">
        <v>125</v>
      </c>
      <c r="B4734" t="s">
        <v>162</v>
      </c>
      <c r="C4734" t="s">
        <v>13</v>
      </c>
      <c r="E4734" s="10">
        <f>IF(COUNTIF(cis_DPH!$B$2:$B$84,B4734)&gt;0,D4734*1.1,IF(COUNTIF(cis_DPH!$B$85:$B$171,B4734)&gt;0,D4734*1.2,"chyba"))</f>
        <v>0</v>
      </c>
      <c r="G4734" s="16" t="e">
        <f>_xlfn.XLOOKUP(Tabuľka9[[#This Row],[položka]],#REF!,#REF!)</f>
        <v>#REF!</v>
      </c>
      <c r="I4734" s="15">
        <f>Tabuľka9[[#This Row],[Aktuálna cena v RZ s DPH]]*Tabuľka9[[#This Row],[Priemerný odber za mesiac]]</f>
        <v>0</v>
      </c>
      <c r="K4734" s="17" t="e">
        <f>Tabuľka9[[#This Row],[Cena za MJ s DPH]]*Tabuľka9[[#This Row],[Predpokladaný odber počas 6 mesiacov]]</f>
        <v>#REF!</v>
      </c>
      <c r="L4734" s="1">
        <v>161136</v>
      </c>
      <c r="M4734" t="e">
        <f>_xlfn.XLOOKUP(Tabuľka9[[#This Row],[IČO]],#REF!,#REF!)</f>
        <v>#REF!</v>
      </c>
      <c r="N4734" t="e">
        <f>_xlfn.XLOOKUP(Tabuľka9[[#This Row],[IČO]],#REF!,#REF!)</f>
        <v>#REF!</v>
      </c>
    </row>
    <row r="4735" spans="1:14" hidden="1" x14ac:dyDescent="0.35">
      <c r="A4735" t="s">
        <v>125</v>
      </c>
      <c r="B4735" t="s">
        <v>163</v>
      </c>
      <c r="C4735" t="s">
        <v>13</v>
      </c>
      <c r="E4735" s="10">
        <f>IF(COUNTIF(cis_DPH!$B$2:$B$84,B4735)&gt;0,D4735*1.1,IF(COUNTIF(cis_DPH!$B$85:$B$171,B4735)&gt;0,D4735*1.2,"chyba"))</f>
        <v>0</v>
      </c>
      <c r="G4735" s="16" t="e">
        <f>_xlfn.XLOOKUP(Tabuľka9[[#This Row],[položka]],#REF!,#REF!)</f>
        <v>#REF!</v>
      </c>
      <c r="I4735" s="15">
        <f>Tabuľka9[[#This Row],[Aktuálna cena v RZ s DPH]]*Tabuľka9[[#This Row],[Priemerný odber za mesiac]]</f>
        <v>0</v>
      </c>
      <c r="K4735" s="17" t="e">
        <f>Tabuľka9[[#This Row],[Cena za MJ s DPH]]*Tabuľka9[[#This Row],[Predpokladaný odber počas 6 mesiacov]]</f>
        <v>#REF!</v>
      </c>
      <c r="L4735" s="1">
        <v>161136</v>
      </c>
      <c r="M4735" t="e">
        <f>_xlfn.XLOOKUP(Tabuľka9[[#This Row],[IČO]],#REF!,#REF!)</f>
        <v>#REF!</v>
      </c>
      <c r="N4735" t="e">
        <f>_xlfn.XLOOKUP(Tabuľka9[[#This Row],[IČO]],#REF!,#REF!)</f>
        <v>#REF!</v>
      </c>
    </row>
    <row r="4736" spans="1:14" hidden="1" x14ac:dyDescent="0.35">
      <c r="A4736" t="s">
        <v>125</v>
      </c>
      <c r="B4736" t="s">
        <v>164</v>
      </c>
      <c r="C4736" t="s">
        <v>13</v>
      </c>
      <c r="E4736" s="10">
        <f>IF(COUNTIF(cis_DPH!$B$2:$B$84,B4736)&gt;0,D4736*1.1,IF(COUNTIF(cis_DPH!$B$85:$B$171,B4736)&gt;0,D4736*1.2,"chyba"))</f>
        <v>0</v>
      </c>
      <c r="G4736" s="16" t="e">
        <f>_xlfn.XLOOKUP(Tabuľka9[[#This Row],[položka]],#REF!,#REF!)</f>
        <v>#REF!</v>
      </c>
      <c r="I4736" s="15">
        <f>Tabuľka9[[#This Row],[Aktuálna cena v RZ s DPH]]*Tabuľka9[[#This Row],[Priemerný odber za mesiac]]</f>
        <v>0</v>
      </c>
      <c r="K4736" s="17" t="e">
        <f>Tabuľka9[[#This Row],[Cena za MJ s DPH]]*Tabuľka9[[#This Row],[Predpokladaný odber počas 6 mesiacov]]</f>
        <v>#REF!</v>
      </c>
      <c r="L4736" s="1">
        <v>161136</v>
      </c>
      <c r="M4736" t="e">
        <f>_xlfn.XLOOKUP(Tabuľka9[[#This Row],[IČO]],#REF!,#REF!)</f>
        <v>#REF!</v>
      </c>
      <c r="N4736" t="e">
        <f>_xlfn.XLOOKUP(Tabuľka9[[#This Row],[IČO]],#REF!,#REF!)</f>
        <v>#REF!</v>
      </c>
    </row>
    <row r="4737" spans="1:14" hidden="1" x14ac:dyDescent="0.35">
      <c r="A4737" t="s">
        <v>125</v>
      </c>
      <c r="B4737" t="s">
        <v>165</v>
      </c>
      <c r="C4737" t="s">
        <v>13</v>
      </c>
      <c r="E4737" s="10">
        <f>IF(COUNTIF(cis_DPH!$B$2:$B$84,B4737)&gt;0,D4737*1.1,IF(COUNTIF(cis_DPH!$B$85:$B$171,B4737)&gt;0,D4737*1.2,"chyba"))</f>
        <v>0</v>
      </c>
      <c r="G4737" s="16" t="e">
        <f>_xlfn.XLOOKUP(Tabuľka9[[#This Row],[položka]],#REF!,#REF!)</f>
        <v>#REF!</v>
      </c>
      <c r="I4737" s="15">
        <f>Tabuľka9[[#This Row],[Aktuálna cena v RZ s DPH]]*Tabuľka9[[#This Row],[Priemerný odber za mesiac]]</f>
        <v>0</v>
      </c>
      <c r="K4737" s="17" t="e">
        <f>Tabuľka9[[#This Row],[Cena za MJ s DPH]]*Tabuľka9[[#This Row],[Predpokladaný odber počas 6 mesiacov]]</f>
        <v>#REF!</v>
      </c>
      <c r="L4737" s="1">
        <v>161136</v>
      </c>
      <c r="M4737" t="e">
        <f>_xlfn.XLOOKUP(Tabuľka9[[#This Row],[IČO]],#REF!,#REF!)</f>
        <v>#REF!</v>
      </c>
      <c r="N4737" t="e">
        <f>_xlfn.XLOOKUP(Tabuľka9[[#This Row],[IČO]],#REF!,#REF!)</f>
        <v>#REF!</v>
      </c>
    </row>
    <row r="4738" spans="1:14" hidden="1" x14ac:dyDescent="0.35">
      <c r="A4738" t="s">
        <v>125</v>
      </c>
      <c r="B4738" t="s">
        <v>166</v>
      </c>
      <c r="C4738" t="s">
        <v>13</v>
      </c>
      <c r="E4738" s="10">
        <f>IF(COUNTIF(cis_DPH!$B$2:$B$84,B4738)&gt;0,D4738*1.1,IF(COUNTIF(cis_DPH!$B$85:$B$171,B4738)&gt;0,D4738*1.2,"chyba"))</f>
        <v>0</v>
      </c>
      <c r="G4738" s="16" t="e">
        <f>_xlfn.XLOOKUP(Tabuľka9[[#This Row],[položka]],#REF!,#REF!)</f>
        <v>#REF!</v>
      </c>
      <c r="I4738" s="15">
        <f>Tabuľka9[[#This Row],[Aktuálna cena v RZ s DPH]]*Tabuľka9[[#This Row],[Priemerný odber za mesiac]]</f>
        <v>0</v>
      </c>
      <c r="K4738" s="17" t="e">
        <f>Tabuľka9[[#This Row],[Cena za MJ s DPH]]*Tabuľka9[[#This Row],[Predpokladaný odber počas 6 mesiacov]]</f>
        <v>#REF!</v>
      </c>
      <c r="L4738" s="1">
        <v>161136</v>
      </c>
      <c r="M4738" t="e">
        <f>_xlfn.XLOOKUP(Tabuľka9[[#This Row],[IČO]],#REF!,#REF!)</f>
        <v>#REF!</v>
      </c>
      <c r="N4738" t="e">
        <f>_xlfn.XLOOKUP(Tabuľka9[[#This Row],[IČO]],#REF!,#REF!)</f>
        <v>#REF!</v>
      </c>
    </row>
    <row r="4739" spans="1:14" hidden="1" x14ac:dyDescent="0.35">
      <c r="A4739" t="s">
        <v>125</v>
      </c>
      <c r="B4739" t="s">
        <v>167</v>
      </c>
      <c r="C4739" t="s">
        <v>13</v>
      </c>
      <c r="E4739" s="10">
        <f>IF(COUNTIF(cis_DPH!$B$2:$B$84,B4739)&gt;0,D4739*1.1,IF(COUNTIF(cis_DPH!$B$85:$B$171,B4739)&gt;0,D4739*1.2,"chyba"))</f>
        <v>0</v>
      </c>
      <c r="G4739" s="16" t="e">
        <f>_xlfn.XLOOKUP(Tabuľka9[[#This Row],[položka]],#REF!,#REF!)</f>
        <v>#REF!</v>
      </c>
      <c r="I4739" s="15">
        <f>Tabuľka9[[#This Row],[Aktuálna cena v RZ s DPH]]*Tabuľka9[[#This Row],[Priemerný odber za mesiac]]</f>
        <v>0</v>
      </c>
      <c r="K4739" s="17" t="e">
        <f>Tabuľka9[[#This Row],[Cena za MJ s DPH]]*Tabuľka9[[#This Row],[Predpokladaný odber počas 6 mesiacov]]</f>
        <v>#REF!</v>
      </c>
      <c r="L4739" s="1">
        <v>161136</v>
      </c>
      <c r="M4739" t="e">
        <f>_xlfn.XLOOKUP(Tabuľka9[[#This Row],[IČO]],#REF!,#REF!)</f>
        <v>#REF!</v>
      </c>
      <c r="N4739" t="e">
        <f>_xlfn.XLOOKUP(Tabuľka9[[#This Row],[IČO]],#REF!,#REF!)</f>
        <v>#REF!</v>
      </c>
    </row>
    <row r="4740" spans="1:14" hidden="1" x14ac:dyDescent="0.35">
      <c r="A4740" t="s">
        <v>125</v>
      </c>
      <c r="B4740" t="s">
        <v>168</v>
      </c>
      <c r="C4740" t="s">
        <v>13</v>
      </c>
      <c r="E4740" s="10">
        <f>IF(COUNTIF(cis_DPH!$B$2:$B$84,B4740)&gt;0,D4740*1.1,IF(COUNTIF(cis_DPH!$B$85:$B$171,B4740)&gt;0,D4740*1.2,"chyba"))</f>
        <v>0</v>
      </c>
      <c r="G4740" s="16" t="e">
        <f>_xlfn.XLOOKUP(Tabuľka9[[#This Row],[položka]],#REF!,#REF!)</f>
        <v>#REF!</v>
      </c>
      <c r="I4740" s="15">
        <f>Tabuľka9[[#This Row],[Aktuálna cena v RZ s DPH]]*Tabuľka9[[#This Row],[Priemerný odber za mesiac]]</f>
        <v>0</v>
      </c>
      <c r="K4740" s="17" t="e">
        <f>Tabuľka9[[#This Row],[Cena za MJ s DPH]]*Tabuľka9[[#This Row],[Predpokladaný odber počas 6 mesiacov]]</f>
        <v>#REF!</v>
      </c>
      <c r="L4740" s="1">
        <v>161136</v>
      </c>
      <c r="M4740" t="e">
        <f>_xlfn.XLOOKUP(Tabuľka9[[#This Row],[IČO]],#REF!,#REF!)</f>
        <v>#REF!</v>
      </c>
      <c r="N4740" t="e">
        <f>_xlfn.XLOOKUP(Tabuľka9[[#This Row],[IČO]],#REF!,#REF!)</f>
        <v>#REF!</v>
      </c>
    </row>
    <row r="4741" spans="1:14" hidden="1" x14ac:dyDescent="0.35">
      <c r="A4741" t="s">
        <v>125</v>
      </c>
      <c r="B4741" t="s">
        <v>169</v>
      </c>
      <c r="C4741" t="s">
        <v>13</v>
      </c>
      <c r="E4741" s="10">
        <f>IF(COUNTIF(cis_DPH!$B$2:$B$84,B4741)&gt;0,D4741*1.1,IF(COUNTIF(cis_DPH!$B$85:$B$171,B4741)&gt;0,D4741*1.2,"chyba"))</f>
        <v>0</v>
      </c>
      <c r="G4741" s="16" t="e">
        <f>_xlfn.XLOOKUP(Tabuľka9[[#This Row],[položka]],#REF!,#REF!)</f>
        <v>#REF!</v>
      </c>
      <c r="I4741" s="15">
        <f>Tabuľka9[[#This Row],[Aktuálna cena v RZ s DPH]]*Tabuľka9[[#This Row],[Priemerný odber za mesiac]]</f>
        <v>0</v>
      </c>
      <c r="K4741" s="17" t="e">
        <f>Tabuľka9[[#This Row],[Cena za MJ s DPH]]*Tabuľka9[[#This Row],[Predpokladaný odber počas 6 mesiacov]]</f>
        <v>#REF!</v>
      </c>
      <c r="L4741" s="1">
        <v>161136</v>
      </c>
      <c r="M4741" t="e">
        <f>_xlfn.XLOOKUP(Tabuľka9[[#This Row],[IČO]],#REF!,#REF!)</f>
        <v>#REF!</v>
      </c>
      <c r="N4741" t="e">
        <f>_xlfn.XLOOKUP(Tabuľka9[[#This Row],[IČO]],#REF!,#REF!)</f>
        <v>#REF!</v>
      </c>
    </row>
    <row r="4742" spans="1:14" hidden="1" x14ac:dyDescent="0.35">
      <c r="A4742" t="s">
        <v>125</v>
      </c>
      <c r="B4742" t="s">
        <v>170</v>
      </c>
      <c r="C4742" t="s">
        <v>13</v>
      </c>
      <c r="E4742" s="10">
        <f>IF(COUNTIF(cis_DPH!$B$2:$B$84,B4742)&gt;0,D4742*1.1,IF(COUNTIF(cis_DPH!$B$85:$B$171,B4742)&gt;0,D4742*1.2,"chyba"))</f>
        <v>0</v>
      </c>
      <c r="G4742" s="16" t="e">
        <f>_xlfn.XLOOKUP(Tabuľka9[[#This Row],[položka]],#REF!,#REF!)</f>
        <v>#REF!</v>
      </c>
      <c r="I4742" s="15">
        <f>Tabuľka9[[#This Row],[Aktuálna cena v RZ s DPH]]*Tabuľka9[[#This Row],[Priemerný odber za mesiac]]</f>
        <v>0</v>
      </c>
      <c r="K4742" s="17" t="e">
        <f>Tabuľka9[[#This Row],[Cena za MJ s DPH]]*Tabuľka9[[#This Row],[Predpokladaný odber počas 6 mesiacov]]</f>
        <v>#REF!</v>
      </c>
      <c r="L4742" s="1">
        <v>161136</v>
      </c>
      <c r="M4742" t="e">
        <f>_xlfn.XLOOKUP(Tabuľka9[[#This Row],[IČO]],#REF!,#REF!)</f>
        <v>#REF!</v>
      </c>
      <c r="N4742" t="e">
        <f>_xlfn.XLOOKUP(Tabuľka9[[#This Row],[IČO]],#REF!,#REF!)</f>
        <v>#REF!</v>
      </c>
    </row>
    <row r="4743" spans="1:14" hidden="1" x14ac:dyDescent="0.35">
      <c r="A4743" t="s">
        <v>125</v>
      </c>
      <c r="B4743" t="s">
        <v>171</v>
      </c>
      <c r="C4743" t="s">
        <v>13</v>
      </c>
      <c r="E4743" s="10">
        <f>IF(COUNTIF(cis_DPH!$B$2:$B$84,B4743)&gt;0,D4743*1.1,IF(COUNTIF(cis_DPH!$B$85:$B$171,B4743)&gt;0,D4743*1.2,"chyba"))</f>
        <v>0</v>
      </c>
      <c r="G4743" s="16" t="e">
        <f>_xlfn.XLOOKUP(Tabuľka9[[#This Row],[položka]],#REF!,#REF!)</f>
        <v>#REF!</v>
      </c>
      <c r="I4743" s="15">
        <f>Tabuľka9[[#This Row],[Aktuálna cena v RZ s DPH]]*Tabuľka9[[#This Row],[Priemerný odber za mesiac]]</f>
        <v>0</v>
      </c>
      <c r="K4743" s="17" t="e">
        <f>Tabuľka9[[#This Row],[Cena za MJ s DPH]]*Tabuľka9[[#This Row],[Predpokladaný odber počas 6 mesiacov]]</f>
        <v>#REF!</v>
      </c>
      <c r="L4743" s="1">
        <v>161136</v>
      </c>
      <c r="M4743" t="e">
        <f>_xlfn.XLOOKUP(Tabuľka9[[#This Row],[IČO]],#REF!,#REF!)</f>
        <v>#REF!</v>
      </c>
      <c r="N4743" t="e">
        <f>_xlfn.XLOOKUP(Tabuľka9[[#This Row],[IČO]],#REF!,#REF!)</f>
        <v>#REF!</v>
      </c>
    </row>
    <row r="4744" spans="1:14" hidden="1" x14ac:dyDescent="0.35">
      <c r="A4744" t="s">
        <v>125</v>
      </c>
      <c r="B4744" t="s">
        <v>172</v>
      </c>
      <c r="C4744" t="s">
        <v>13</v>
      </c>
      <c r="E4744" s="10">
        <f>IF(COUNTIF(cis_DPH!$B$2:$B$84,B4744)&gt;0,D4744*1.1,IF(COUNTIF(cis_DPH!$B$85:$B$171,B4744)&gt;0,D4744*1.2,"chyba"))</f>
        <v>0</v>
      </c>
      <c r="G4744" s="16" t="e">
        <f>_xlfn.XLOOKUP(Tabuľka9[[#This Row],[položka]],#REF!,#REF!)</f>
        <v>#REF!</v>
      </c>
      <c r="I4744" s="15">
        <f>Tabuľka9[[#This Row],[Aktuálna cena v RZ s DPH]]*Tabuľka9[[#This Row],[Priemerný odber za mesiac]]</f>
        <v>0</v>
      </c>
      <c r="K4744" s="17" t="e">
        <f>Tabuľka9[[#This Row],[Cena za MJ s DPH]]*Tabuľka9[[#This Row],[Predpokladaný odber počas 6 mesiacov]]</f>
        <v>#REF!</v>
      </c>
      <c r="L4744" s="1">
        <v>161136</v>
      </c>
      <c r="M4744" t="e">
        <f>_xlfn.XLOOKUP(Tabuľka9[[#This Row],[IČO]],#REF!,#REF!)</f>
        <v>#REF!</v>
      </c>
      <c r="N4744" t="e">
        <f>_xlfn.XLOOKUP(Tabuľka9[[#This Row],[IČO]],#REF!,#REF!)</f>
        <v>#REF!</v>
      </c>
    </row>
    <row r="4745" spans="1:14" hidden="1" x14ac:dyDescent="0.35">
      <c r="A4745" t="s">
        <v>125</v>
      </c>
      <c r="B4745" t="s">
        <v>173</v>
      </c>
      <c r="C4745" t="s">
        <v>13</v>
      </c>
      <c r="E4745" s="10">
        <f>IF(COUNTIF(cis_DPH!$B$2:$B$84,B4745)&gt;0,D4745*1.1,IF(COUNTIF(cis_DPH!$B$85:$B$171,B4745)&gt;0,D4745*1.2,"chyba"))</f>
        <v>0</v>
      </c>
      <c r="G4745" s="16" t="e">
        <f>_xlfn.XLOOKUP(Tabuľka9[[#This Row],[položka]],#REF!,#REF!)</f>
        <v>#REF!</v>
      </c>
      <c r="I4745" s="15">
        <f>Tabuľka9[[#This Row],[Aktuálna cena v RZ s DPH]]*Tabuľka9[[#This Row],[Priemerný odber za mesiac]]</f>
        <v>0</v>
      </c>
      <c r="K4745" s="17" t="e">
        <f>Tabuľka9[[#This Row],[Cena za MJ s DPH]]*Tabuľka9[[#This Row],[Predpokladaný odber počas 6 mesiacov]]</f>
        <v>#REF!</v>
      </c>
      <c r="L4745" s="1">
        <v>161136</v>
      </c>
      <c r="M4745" t="e">
        <f>_xlfn.XLOOKUP(Tabuľka9[[#This Row],[IČO]],#REF!,#REF!)</f>
        <v>#REF!</v>
      </c>
      <c r="N4745" t="e">
        <f>_xlfn.XLOOKUP(Tabuľka9[[#This Row],[IČO]],#REF!,#REF!)</f>
        <v>#REF!</v>
      </c>
    </row>
    <row r="4746" spans="1:14" hidden="1" x14ac:dyDescent="0.35">
      <c r="A4746" t="s">
        <v>125</v>
      </c>
      <c r="B4746" t="s">
        <v>174</v>
      </c>
      <c r="C4746" t="s">
        <v>13</v>
      </c>
      <c r="E4746" s="10">
        <f>IF(COUNTIF(cis_DPH!$B$2:$B$84,B4746)&gt;0,D4746*1.1,IF(COUNTIF(cis_DPH!$B$85:$B$171,B4746)&gt;0,D4746*1.2,"chyba"))</f>
        <v>0</v>
      </c>
      <c r="G4746" s="16" t="e">
        <f>_xlfn.XLOOKUP(Tabuľka9[[#This Row],[položka]],#REF!,#REF!)</f>
        <v>#REF!</v>
      </c>
      <c r="I4746" s="15">
        <f>Tabuľka9[[#This Row],[Aktuálna cena v RZ s DPH]]*Tabuľka9[[#This Row],[Priemerný odber za mesiac]]</f>
        <v>0</v>
      </c>
      <c r="K4746" s="17" t="e">
        <f>Tabuľka9[[#This Row],[Cena za MJ s DPH]]*Tabuľka9[[#This Row],[Predpokladaný odber počas 6 mesiacov]]</f>
        <v>#REF!</v>
      </c>
      <c r="L4746" s="1">
        <v>161136</v>
      </c>
      <c r="M4746" t="e">
        <f>_xlfn.XLOOKUP(Tabuľka9[[#This Row],[IČO]],#REF!,#REF!)</f>
        <v>#REF!</v>
      </c>
      <c r="N4746" t="e">
        <f>_xlfn.XLOOKUP(Tabuľka9[[#This Row],[IČO]],#REF!,#REF!)</f>
        <v>#REF!</v>
      </c>
    </row>
    <row r="4747" spans="1:14" hidden="1" x14ac:dyDescent="0.35">
      <c r="A4747" t="s">
        <v>125</v>
      </c>
      <c r="B4747" t="s">
        <v>175</v>
      </c>
      <c r="C4747" t="s">
        <v>13</v>
      </c>
      <c r="E4747" s="10">
        <f>IF(COUNTIF(cis_DPH!$B$2:$B$84,B4747)&gt;0,D4747*1.1,IF(COUNTIF(cis_DPH!$B$85:$B$171,B4747)&gt;0,D4747*1.2,"chyba"))</f>
        <v>0</v>
      </c>
      <c r="G4747" s="16" t="e">
        <f>_xlfn.XLOOKUP(Tabuľka9[[#This Row],[položka]],#REF!,#REF!)</f>
        <v>#REF!</v>
      </c>
      <c r="I4747" s="15">
        <f>Tabuľka9[[#This Row],[Aktuálna cena v RZ s DPH]]*Tabuľka9[[#This Row],[Priemerný odber za mesiac]]</f>
        <v>0</v>
      </c>
      <c r="K4747" s="17" t="e">
        <f>Tabuľka9[[#This Row],[Cena za MJ s DPH]]*Tabuľka9[[#This Row],[Predpokladaný odber počas 6 mesiacov]]</f>
        <v>#REF!</v>
      </c>
      <c r="L4747" s="1">
        <v>161136</v>
      </c>
      <c r="M4747" t="e">
        <f>_xlfn.XLOOKUP(Tabuľka9[[#This Row],[IČO]],#REF!,#REF!)</f>
        <v>#REF!</v>
      </c>
      <c r="N4747" t="e">
        <f>_xlfn.XLOOKUP(Tabuľka9[[#This Row],[IČO]],#REF!,#REF!)</f>
        <v>#REF!</v>
      </c>
    </row>
    <row r="4748" spans="1:14" hidden="1" x14ac:dyDescent="0.35">
      <c r="A4748" t="s">
        <v>125</v>
      </c>
      <c r="B4748" t="s">
        <v>176</v>
      </c>
      <c r="C4748" t="s">
        <v>13</v>
      </c>
      <c r="E4748" s="10">
        <f>IF(COUNTIF(cis_DPH!$B$2:$B$84,B4748)&gt;0,D4748*1.1,IF(COUNTIF(cis_DPH!$B$85:$B$171,B4748)&gt;0,D4748*1.2,"chyba"))</f>
        <v>0</v>
      </c>
      <c r="G4748" s="16" t="e">
        <f>_xlfn.XLOOKUP(Tabuľka9[[#This Row],[položka]],#REF!,#REF!)</f>
        <v>#REF!</v>
      </c>
      <c r="I4748" s="15">
        <f>Tabuľka9[[#This Row],[Aktuálna cena v RZ s DPH]]*Tabuľka9[[#This Row],[Priemerný odber za mesiac]]</f>
        <v>0</v>
      </c>
      <c r="K4748" s="17" t="e">
        <f>Tabuľka9[[#This Row],[Cena za MJ s DPH]]*Tabuľka9[[#This Row],[Predpokladaný odber počas 6 mesiacov]]</f>
        <v>#REF!</v>
      </c>
      <c r="L4748" s="1">
        <v>161136</v>
      </c>
      <c r="M4748" t="e">
        <f>_xlfn.XLOOKUP(Tabuľka9[[#This Row],[IČO]],#REF!,#REF!)</f>
        <v>#REF!</v>
      </c>
      <c r="N4748" t="e">
        <f>_xlfn.XLOOKUP(Tabuľka9[[#This Row],[IČO]],#REF!,#REF!)</f>
        <v>#REF!</v>
      </c>
    </row>
    <row r="4749" spans="1:14" hidden="1" x14ac:dyDescent="0.35">
      <c r="A4749" t="s">
        <v>125</v>
      </c>
      <c r="B4749" t="s">
        <v>177</v>
      </c>
      <c r="C4749" t="s">
        <v>13</v>
      </c>
      <c r="E4749" s="10">
        <f>IF(COUNTIF(cis_DPH!$B$2:$B$84,B4749)&gt;0,D4749*1.1,IF(COUNTIF(cis_DPH!$B$85:$B$171,B4749)&gt;0,D4749*1.2,"chyba"))</f>
        <v>0</v>
      </c>
      <c r="G4749" s="16" t="e">
        <f>_xlfn.XLOOKUP(Tabuľka9[[#This Row],[položka]],#REF!,#REF!)</f>
        <v>#REF!</v>
      </c>
      <c r="I4749" s="15">
        <f>Tabuľka9[[#This Row],[Aktuálna cena v RZ s DPH]]*Tabuľka9[[#This Row],[Priemerný odber za mesiac]]</f>
        <v>0</v>
      </c>
      <c r="K4749" s="17" t="e">
        <f>Tabuľka9[[#This Row],[Cena za MJ s DPH]]*Tabuľka9[[#This Row],[Predpokladaný odber počas 6 mesiacov]]</f>
        <v>#REF!</v>
      </c>
      <c r="L4749" s="1">
        <v>161136</v>
      </c>
      <c r="M4749" t="e">
        <f>_xlfn.XLOOKUP(Tabuľka9[[#This Row],[IČO]],#REF!,#REF!)</f>
        <v>#REF!</v>
      </c>
      <c r="N4749" t="e">
        <f>_xlfn.XLOOKUP(Tabuľka9[[#This Row],[IČO]],#REF!,#REF!)</f>
        <v>#REF!</v>
      </c>
    </row>
    <row r="4750" spans="1:14" hidden="1" x14ac:dyDescent="0.35">
      <c r="A4750" t="s">
        <v>125</v>
      </c>
      <c r="B4750" t="s">
        <v>178</v>
      </c>
      <c r="C4750" t="s">
        <v>13</v>
      </c>
      <c r="E4750" s="10">
        <f>IF(COUNTIF(cis_DPH!$B$2:$B$84,B4750)&gt;0,D4750*1.1,IF(COUNTIF(cis_DPH!$B$85:$B$171,B4750)&gt;0,D4750*1.2,"chyba"))</f>
        <v>0</v>
      </c>
      <c r="G4750" s="16" t="e">
        <f>_xlfn.XLOOKUP(Tabuľka9[[#This Row],[položka]],#REF!,#REF!)</f>
        <v>#REF!</v>
      </c>
      <c r="I4750" s="15">
        <f>Tabuľka9[[#This Row],[Aktuálna cena v RZ s DPH]]*Tabuľka9[[#This Row],[Priemerný odber za mesiac]]</f>
        <v>0</v>
      </c>
      <c r="K4750" s="17" t="e">
        <f>Tabuľka9[[#This Row],[Cena za MJ s DPH]]*Tabuľka9[[#This Row],[Predpokladaný odber počas 6 mesiacov]]</f>
        <v>#REF!</v>
      </c>
      <c r="L4750" s="1">
        <v>161136</v>
      </c>
      <c r="M4750" t="e">
        <f>_xlfn.XLOOKUP(Tabuľka9[[#This Row],[IČO]],#REF!,#REF!)</f>
        <v>#REF!</v>
      </c>
      <c r="N4750" t="e">
        <f>_xlfn.XLOOKUP(Tabuľka9[[#This Row],[IČO]],#REF!,#REF!)</f>
        <v>#REF!</v>
      </c>
    </row>
    <row r="4751" spans="1:14" hidden="1" x14ac:dyDescent="0.35">
      <c r="A4751" t="s">
        <v>125</v>
      </c>
      <c r="B4751" t="s">
        <v>179</v>
      </c>
      <c r="C4751" t="s">
        <v>13</v>
      </c>
      <c r="E4751" s="10">
        <f>IF(COUNTIF(cis_DPH!$B$2:$B$84,B4751)&gt;0,D4751*1.1,IF(COUNTIF(cis_DPH!$B$85:$B$171,B4751)&gt;0,D4751*1.2,"chyba"))</f>
        <v>0</v>
      </c>
      <c r="G4751" s="16" t="e">
        <f>_xlfn.XLOOKUP(Tabuľka9[[#This Row],[položka]],#REF!,#REF!)</f>
        <v>#REF!</v>
      </c>
      <c r="I4751" s="15">
        <f>Tabuľka9[[#This Row],[Aktuálna cena v RZ s DPH]]*Tabuľka9[[#This Row],[Priemerný odber za mesiac]]</f>
        <v>0</v>
      </c>
      <c r="K4751" s="17" t="e">
        <f>Tabuľka9[[#This Row],[Cena za MJ s DPH]]*Tabuľka9[[#This Row],[Predpokladaný odber počas 6 mesiacov]]</f>
        <v>#REF!</v>
      </c>
      <c r="L4751" s="1">
        <v>161136</v>
      </c>
      <c r="M4751" t="e">
        <f>_xlfn.XLOOKUP(Tabuľka9[[#This Row],[IČO]],#REF!,#REF!)</f>
        <v>#REF!</v>
      </c>
      <c r="N4751" t="e">
        <f>_xlfn.XLOOKUP(Tabuľka9[[#This Row],[IČO]],#REF!,#REF!)</f>
        <v>#REF!</v>
      </c>
    </row>
    <row r="4752" spans="1:14" hidden="1" x14ac:dyDescent="0.35">
      <c r="A4752" t="s">
        <v>125</v>
      </c>
      <c r="B4752" t="s">
        <v>180</v>
      </c>
      <c r="C4752" t="s">
        <v>13</v>
      </c>
      <c r="E4752" s="10">
        <f>IF(COUNTIF(cis_DPH!$B$2:$B$84,B4752)&gt;0,D4752*1.1,IF(COUNTIF(cis_DPH!$B$85:$B$171,B4752)&gt;0,D4752*1.2,"chyba"))</f>
        <v>0</v>
      </c>
      <c r="G4752" s="16" t="e">
        <f>_xlfn.XLOOKUP(Tabuľka9[[#This Row],[položka]],#REF!,#REF!)</f>
        <v>#REF!</v>
      </c>
      <c r="I4752" s="15">
        <f>Tabuľka9[[#This Row],[Aktuálna cena v RZ s DPH]]*Tabuľka9[[#This Row],[Priemerný odber za mesiac]]</f>
        <v>0</v>
      </c>
      <c r="K4752" s="17" t="e">
        <f>Tabuľka9[[#This Row],[Cena za MJ s DPH]]*Tabuľka9[[#This Row],[Predpokladaný odber počas 6 mesiacov]]</f>
        <v>#REF!</v>
      </c>
      <c r="L4752" s="1">
        <v>161136</v>
      </c>
      <c r="M4752" t="e">
        <f>_xlfn.XLOOKUP(Tabuľka9[[#This Row],[IČO]],#REF!,#REF!)</f>
        <v>#REF!</v>
      </c>
      <c r="N4752" t="e">
        <f>_xlfn.XLOOKUP(Tabuľka9[[#This Row],[IČO]],#REF!,#REF!)</f>
        <v>#REF!</v>
      </c>
    </row>
    <row r="4753" spans="1:14" hidden="1" x14ac:dyDescent="0.35">
      <c r="A4753" t="s">
        <v>125</v>
      </c>
      <c r="B4753" t="s">
        <v>181</v>
      </c>
      <c r="C4753" t="s">
        <v>13</v>
      </c>
      <c r="E4753" s="10">
        <f>IF(COUNTIF(cis_DPH!$B$2:$B$84,B4753)&gt;0,D4753*1.1,IF(COUNTIF(cis_DPH!$B$85:$B$171,B4753)&gt;0,D4753*1.2,"chyba"))</f>
        <v>0</v>
      </c>
      <c r="G4753" s="16" t="e">
        <f>_xlfn.XLOOKUP(Tabuľka9[[#This Row],[položka]],#REF!,#REF!)</f>
        <v>#REF!</v>
      </c>
      <c r="I4753" s="15">
        <f>Tabuľka9[[#This Row],[Aktuálna cena v RZ s DPH]]*Tabuľka9[[#This Row],[Priemerný odber za mesiac]]</f>
        <v>0</v>
      </c>
      <c r="K4753" s="17" t="e">
        <f>Tabuľka9[[#This Row],[Cena za MJ s DPH]]*Tabuľka9[[#This Row],[Predpokladaný odber počas 6 mesiacov]]</f>
        <v>#REF!</v>
      </c>
      <c r="L4753" s="1">
        <v>161136</v>
      </c>
      <c r="M4753" t="e">
        <f>_xlfn.XLOOKUP(Tabuľka9[[#This Row],[IČO]],#REF!,#REF!)</f>
        <v>#REF!</v>
      </c>
      <c r="N4753" t="e">
        <f>_xlfn.XLOOKUP(Tabuľka9[[#This Row],[IČO]],#REF!,#REF!)</f>
        <v>#REF!</v>
      </c>
    </row>
    <row r="4754" spans="1:14" hidden="1" x14ac:dyDescent="0.35">
      <c r="A4754" t="s">
        <v>125</v>
      </c>
      <c r="B4754" t="s">
        <v>182</v>
      </c>
      <c r="C4754" t="s">
        <v>13</v>
      </c>
      <c r="E4754" s="10">
        <f>IF(COUNTIF(cis_DPH!$B$2:$B$84,B4754)&gt;0,D4754*1.1,IF(COUNTIF(cis_DPH!$B$85:$B$171,B4754)&gt;0,D4754*1.2,"chyba"))</f>
        <v>0</v>
      </c>
      <c r="G4754" s="16" t="e">
        <f>_xlfn.XLOOKUP(Tabuľka9[[#This Row],[položka]],#REF!,#REF!)</f>
        <v>#REF!</v>
      </c>
      <c r="I4754" s="15">
        <f>Tabuľka9[[#This Row],[Aktuálna cena v RZ s DPH]]*Tabuľka9[[#This Row],[Priemerný odber za mesiac]]</f>
        <v>0</v>
      </c>
      <c r="K4754" s="17" t="e">
        <f>Tabuľka9[[#This Row],[Cena za MJ s DPH]]*Tabuľka9[[#This Row],[Predpokladaný odber počas 6 mesiacov]]</f>
        <v>#REF!</v>
      </c>
      <c r="L4754" s="1">
        <v>161136</v>
      </c>
      <c r="M4754" t="e">
        <f>_xlfn.XLOOKUP(Tabuľka9[[#This Row],[IČO]],#REF!,#REF!)</f>
        <v>#REF!</v>
      </c>
      <c r="N4754" t="e">
        <f>_xlfn.XLOOKUP(Tabuľka9[[#This Row],[IČO]],#REF!,#REF!)</f>
        <v>#REF!</v>
      </c>
    </row>
    <row r="4755" spans="1:14" hidden="1" x14ac:dyDescent="0.35">
      <c r="A4755" t="s">
        <v>125</v>
      </c>
      <c r="B4755" t="s">
        <v>183</v>
      </c>
      <c r="C4755" t="s">
        <v>13</v>
      </c>
      <c r="E4755" s="10">
        <f>IF(COUNTIF(cis_DPH!$B$2:$B$84,B4755)&gt;0,D4755*1.1,IF(COUNTIF(cis_DPH!$B$85:$B$171,B4755)&gt;0,D4755*1.2,"chyba"))</f>
        <v>0</v>
      </c>
      <c r="G4755" s="16" t="e">
        <f>_xlfn.XLOOKUP(Tabuľka9[[#This Row],[položka]],#REF!,#REF!)</f>
        <v>#REF!</v>
      </c>
      <c r="I4755" s="15">
        <f>Tabuľka9[[#This Row],[Aktuálna cena v RZ s DPH]]*Tabuľka9[[#This Row],[Priemerný odber za mesiac]]</f>
        <v>0</v>
      </c>
      <c r="K4755" s="17" t="e">
        <f>Tabuľka9[[#This Row],[Cena za MJ s DPH]]*Tabuľka9[[#This Row],[Predpokladaný odber počas 6 mesiacov]]</f>
        <v>#REF!</v>
      </c>
      <c r="L4755" s="1">
        <v>161136</v>
      </c>
      <c r="M4755" t="e">
        <f>_xlfn.XLOOKUP(Tabuľka9[[#This Row],[IČO]],#REF!,#REF!)</f>
        <v>#REF!</v>
      </c>
      <c r="N4755" t="e">
        <f>_xlfn.XLOOKUP(Tabuľka9[[#This Row],[IČO]],#REF!,#REF!)</f>
        <v>#REF!</v>
      </c>
    </row>
    <row r="4756" spans="1:14" hidden="1" x14ac:dyDescent="0.35">
      <c r="A4756" t="s">
        <v>125</v>
      </c>
      <c r="B4756" t="s">
        <v>184</v>
      </c>
      <c r="C4756" t="s">
        <v>13</v>
      </c>
      <c r="E4756" s="10">
        <f>IF(COUNTIF(cis_DPH!$B$2:$B$84,B4756)&gt;0,D4756*1.1,IF(COUNTIF(cis_DPH!$B$85:$B$171,B4756)&gt;0,D4756*1.2,"chyba"))</f>
        <v>0</v>
      </c>
      <c r="G4756" s="16" t="e">
        <f>_xlfn.XLOOKUP(Tabuľka9[[#This Row],[položka]],#REF!,#REF!)</f>
        <v>#REF!</v>
      </c>
      <c r="I4756" s="15">
        <f>Tabuľka9[[#This Row],[Aktuálna cena v RZ s DPH]]*Tabuľka9[[#This Row],[Priemerný odber za mesiac]]</f>
        <v>0</v>
      </c>
      <c r="K4756" s="17" t="e">
        <f>Tabuľka9[[#This Row],[Cena za MJ s DPH]]*Tabuľka9[[#This Row],[Predpokladaný odber počas 6 mesiacov]]</f>
        <v>#REF!</v>
      </c>
      <c r="L4756" s="1">
        <v>161136</v>
      </c>
      <c r="M4756" t="e">
        <f>_xlfn.XLOOKUP(Tabuľka9[[#This Row],[IČO]],#REF!,#REF!)</f>
        <v>#REF!</v>
      </c>
      <c r="N4756" t="e">
        <f>_xlfn.XLOOKUP(Tabuľka9[[#This Row],[IČO]],#REF!,#REF!)</f>
        <v>#REF!</v>
      </c>
    </row>
    <row r="4757" spans="1:14" hidden="1" x14ac:dyDescent="0.35">
      <c r="A4757" t="s">
        <v>125</v>
      </c>
      <c r="B4757" t="s">
        <v>185</v>
      </c>
      <c r="C4757" t="s">
        <v>13</v>
      </c>
      <c r="E4757" s="10">
        <f>IF(COUNTIF(cis_DPH!$B$2:$B$84,B4757)&gt;0,D4757*1.1,IF(COUNTIF(cis_DPH!$B$85:$B$171,B4757)&gt;0,D4757*1.2,"chyba"))</f>
        <v>0</v>
      </c>
      <c r="G4757" s="16" t="e">
        <f>_xlfn.XLOOKUP(Tabuľka9[[#This Row],[položka]],#REF!,#REF!)</f>
        <v>#REF!</v>
      </c>
      <c r="I4757" s="15">
        <f>Tabuľka9[[#This Row],[Aktuálna cena v RZ s DPH]]*Tabuľka9[[#This Row],[Priemerný odber za mesiac]]</f>
        <v>0</v>
      </c>
      <c r="K4757" s="17" t="e">
        <f>Tabuľka9[[#This Row],[Cena za MJ s DPH]]*Tabuľka9[[#This Row],[Predpokladaný odber počas 6 mesiacov]]</f>
        <v>#REF!</v>
      </c>
      <c r="L4757" s="1">
        <v>161136</v>
      </c>
      <c r="M4757" t="e">
        <f>_xlfn.XLOOKUP(Tabuľka9[[#This Row],[IČO]],#REF!,#REF!)</f>
        <v>#REF!</v>
      </c>
      <c r="N4757" t="e">
        <f>_xlfn.XLOOKUP(Tabuľka9[[#This Row],[IČO]],#REF!,#REF!)</f>
        <v>#REF!</v>
      </c>
    </row>
    <row r="4758" spans="1:14" hidden="1" x14ac:dyDescent="0.35">
      <c r="A4758" t="s">
        <v>125</v>
      </c>
      <c r="B4758" t="s">
        <v>186</v>
      </c>
      <c r="C4758" t="s">
        <v>13</v>
      </c>
      <c r="E4758" s="10">
        <f>IF(COUNTIF(cis_DPH!$B$2:$B$84,B4758)&gt;0,D4758*1.1,IF(COUNTIF(cis_DPH!$B$85:$B$171,B4758)&gt;0,D4758*1.2,"chyba"))</f>
        <v>0</v>
      </c>
      <c r="G4758" s="16" t="e">
        <f>_xlfn.XLOOKUP(Tabuľka9[[#This Row],[položka]],#REF!,#REF!)</f>
        <v>#REF!</v>
      </c>
      <c r="I4758" s="15">
        <f>Tabuľka9[[#This Row],[Aktuálna cena v RZ s DPH]]*Tabuľka9[[#This Row],[Priemerný odber za mesiac]]</f>
        <v>0</v>
      </c>
      <c r="K4758" s="17" t="e">
        <f>Tabuľka9[[#This Row],[Cena za MJ s DPH]]*Tabuľka9[[#This Row],[Predpokladaný odber počas 6 mesiacov]]</f>
        <v>#REF!</v>
      </c>
      <c r="L4758" s="1">
        <v>161136</v>
      </c>
      <c r="M4758" t="e">
        <f>_xlfn.XLOOKUP(Tabuľka9[[#This Row],[IČO]],#REF!,#REF!)</f>
        <v>#REF!</v>
      </c>
      <c r="N4758" t="e">
        <f>_xlfn.XLOOKUP(Tabuľka9[[#This Row],[IČO]],#REF!,#REF!)</f>
        <v>#REF!</v>
      </c>
    </row>
    <row r="4759" spans="1:14" hidden="1" x14ac:dyDescent="0.35">
      <c r="A4759" t="s">
        <v>95</v>
      </c>
      <c r="B4759" t="s">
        <v>187</v>
      </c>
      <c r="C4759" t="s">
        <v>48</v>
      </c>
      <c r="E4759" s="10">
        <f>IF(COUNTIF(cis_DPH!$B$2:$B$84,B4759)&gt;0,D4759*1.1,IF(COUNTIF(cis_DPH!$B$85:$B$171,B4759)&gt;0,D4759*1.2,"chyba"))</f>
        <v>0</v>
      </c>
      <c r="G4759" s="16" t="e">
        <f>_xlfn.XLOOKUP(Tabuľka9[[#This Row],[položka]],#REF!,#REF!)</f>
        <v>#REF!</v>
      </c>
      <c r="I4759" s="15">
        <f>Tabuľka9[[#This Row],[Aktuálna cena v RZ s DPH]]*Tabuľka9[[#This Row],[Priemerný odber za mesiac]]</f>
        <v>0</v>
      </c>
      <c r="K4759" s="17" t="e">
        <f>Tabuľka9[[#This Row],[Cena za MJ s DPH]]*Tabuľka9[[#This Row],[Predpokladaný odber počas 6 mesiacov]]</f>
        <v>#REF!</v>
      </c>
      <c r="L4759" s="1">
        <v>161136</v>
      </c>
      <c r="M4759" t="e">
        <f>_xlfn.XLOOKUP(Tabuľka9[[#This Row],[IČO]],#REF!,#REF!)</f>
        <v>#REF!</v>
      </c>
      <c r="N4759" t="e">
        <f>_xlfn.XLOOKUP(Tabuľka9[[#This Row],[IČO]],#REF!,#REF!)</f>
        <v>#REF!</v>
      </c>
    </row>
    <row r="4760" spans="1:14" hidden="1" x14ac:dyDescent="0.35">
      <c r="A4760" t="s">
        <v>95</v>
      </c>
      <c r="B4760" t="s">
        <v>188</v>
      </c>
      <c r="C4760" t="s">
        <v>13</v>
      </c>
      <c r="E4760" s="10">
        <f>IF(COUNTIF(cis_DPH!$B$2:$B$84,B4760)&gt;0,D4760*1.1,IF(COUNTIF(cis_DPH!$B$85:$B$171,B4760)&gt;0,D4760*1.2,"chyba"))</f>
        <v>0</v>
      </c>
      <c r="G4760" s="16" t="e">
        <f>_xlfn.XLOOKUP(Tabuľka9[[#This Row],[položka]],#REF!,#REF!)</f>
        <v>#REF!</v>
      </c>
      <c r="I4760" s="15">
        <f>Tabuľka9[[#This Row],[Aktuálna cena v RZ s DPH]]*Tabuľka9[[#This Row],[Priemerný odber za mesiac]]</f>
        <v>0</v>
      </c>
      <c r="K4760" s="17" t="e">
        <f>Tabuľka9[[#This Row],[Cena za MJ s DPH]]*Tabuľka9[[#This Row],[Predpokladaný odber počas 6 mesiacov]]</f>
        <v>#REF!</v>
      </c>
      <c r="L4760" s="1">
        <v>161136</v>
      </c>
      <c r="M4760" t="e">
        <f>_xlfn.XLOOKUP(Tabuľka9[[#This Row],[IČO]],#REF!,#REF!)</f>
        <v>#REF!</v>
      </c>
      <c r="N4760" t="e">
        <f>_xlfn.XLOOKUP(Tabuľka9[[#This Row],[IČO]],#REF!,#REF!)</f>
        <v>#REF!</v>
      </c>
    </row>
    <row r="4761" spans="1:14" hidden="1" x14ac:dyDescent="0.35">
      <c r="A4761" t="s">
        <v>95</v>
      </c>
      <c r="B4761" t="s">
        <v>189</v>
      </c>
      <c r="C4761" t="s">
        <v>13</v>
      </c>
      <c r="E4761" s="10">
        <f>IF(COUNTIF(cis_DPH!$B$2:$B$84,B4761)&gt;0,D4761*1.1,IF(COUNTIF(cis_DPH!$B$85:$B$171,B4761)&gt;0,D4761*1.2,"chyba"))</f>
        <v>0</v>
      </c>
      <c r="G4761" s="16" t="e">
        <f>_xlfn.XLOOKUP(Tabuľka9[[#This Row],[položka]],#REF!,#REF!)</f>
        <v>#REF!</v>
      </c>
      <c r="I4761" s="15">
        <f>Tabuľka9[[#This Row],[Aktuálna cena v RZ s DPH]]*Tabuľka9[[#This Row],[Priemerný odber za mesiac]]</f>
        <v>0</v>
      </c>
      <c r="K4761" s="17" t="e">
        <f>Tabuľka9[[#This Row],[Cena za MJ s DPH]]*Tabuľka9[[#This Row],[Predpokladaný odber počas 6 mesiacov]]</f>
        <v>#REF!</v>
      </c>
      <c r="L4761" s="1">
        <v>161136</v>
      </c>
      <c r="M4761" t="e">
        <f>_xlfn.XLOOKUP(Tabuľka9[[#This Row],[IČO]],#REF!,#REF!)</f>
        <v>#REF!</v>
      </c>
      <c r="N4761" t="e">
        <f>_xlfn.XLOOKUP(Tabuľka9[[#This Row],[IČO]],#REF!,#REF!)</f>
        <v>#REF!</v>
      </c>
    </row>
    <row r="4762" spans="1:14" hidden="1" x14ac:dyDescent="0.35">
      <c r="A4762" t="s">
        <v>10</v>
      </c>
      <c r="B4762" t="s">
        <v>11</v>
      </c>
      <c r="C4762" t="s">
        <v>13</v>
      </c>
      <c r="E4762" s="10">
        <f>IF(COUNTIF(cis_DPH!$B$2:$B$84,B4762)&gt;0,D4762*1.1,IF(COUNTIF(cis_DPH!$B$85:$B$171,B4762)&gt;0,D4762*1.2,"chyba"))</f>
        <v>0</v>
      </c>
      <c r="G4762" s="16" t="e">
        <f>_xlfn.XLOOKUP(Tabuľka9[[#This Row],[položka]],#REF!,#REF!)</f>
        <v>#REF!</v>
      </c>
      <c r="I4762" s="15">
        <f>Tabuľka9[[#This Row],[Aktuálna cena v RZ s DPH]]*Tabuľka9[[#This Row],[Priemerný odber za mesiac]]</f>
        <v>0</v>
      </c>
      <c r="K4762" s="17" t="e">
        <f>Tabuľka9[[#This Row],[Cena za MJ s DPH]]*Tabuľka9[[#This Row],[Predpokladaný odber počas 6 mesiacov]]</f>
        <v>#REF!</v>
      </c>
      <c r="L4762" s="1">
        <v>52757056</v>
      </c>
      <c r="M4762" t="e">
        <f>_xlfn.XLOOKUP(Tabuľka9[[#This Row],[IČO]],#REF!,#REF!)</f>
        <v>#REF!</v>
      </c>
      <c r="N4762" t="e">
        <f>_xlfn.XLOOKUP(Tabuľka9[[#This Row],[IČO]],#REF!,#REF!)</f>
        <v>#REF!</v>
      </c>
    </row>
    <row r="4763" spans="1:14" hidden="1" x14ac:dyDescent="0.35">
      <c r="A4763" t="s">
        <v>10</v>
      </c>
      <c r="B4763" t="s">
        <v>12</v>
      </c>
      <c r="C4763" t="s">
        <v>13</v>
      </c>
      <c r="E4763" s="10">
        <f>IF(COUNTIF(cis_DPH!$B$2:$B$84,B4763)&gt;0,D4763*1.1,IF(COUNTIF(cis_DPH!$B$85:$B$171,B4763)&gt;0,D4763*1.2,"chyba"))</f>
        <v>0</v>
      </c>
      <c r="G4763" s="16" t="e">
        <f>_xlfn.XLOOKUP(Tabuľka9[[#This Row],[položka]],#REF!,#REF!)</f>
        <v>#REF!</v>
      </c>
      <c r="I4763" s="15">
        <f>Tabuľka9[[#This Row],[Aktuálna cena v RZ s DPH]]*Tabuľka9[[#This Row],[Priemerný odber za mesiac]]</f>
        <v>0</v>
      </c>
      <c r="K4763" s="17" t="e">
        <f>Tabuľka9[[#This Row],[Cena za MJ s DPH]]*Tabuľka9[[#This Row],[Predpokladaný odber počas 6 mesiacov]]</f>
        <v>#REF!</v>
      </c>
      <c r="L4763" s="1">
        <v>52757056</v>
      </c>
      <c r="M4763" t="e">
        <f>_xlfn.XLOOKUP(Tabuľka9[[#This Row],[IČO]],#REF!,#REF!)</f>
        <v>#REF!</v>
      </c>
      <c r="N4763" t="e">
        <f>_xlfn.XLOOKUP(Tabuľka9[[#This Row],[IČO]],#REF!,#REF!)</f>
        <v>#REF!</v>
      </c>
    </row>
    <row r="4764" spans="1:14" hidden="1" x14ac:dyDescent="0.35">
      <c r="A4764" t="s">
        <v>10</v>
      </c>
      <c r="B4764" t="s">
        <v>14</v>
      </c>
      <c r="C4764" t="s">
        <v>13</v>
      </c>
      <c r="D4764" s="9">
        <v>2</v>
      </c>
      <c r="E4764" s="10">
        <f>IF(COUNTIF(cis_DPH!$B$2:$B$84,B4764)&gt;0,D4764*1.1,IF(COUNTIF(cis_DPH!$B$85:$B$171,B4764)&gt;0,D4764*1.2,"chyba"))</f>
        <v>2.4</v>
      </c>
      <c r="G4764" s="16" t="e">
        <f>_xlfn.XLOOKUP(Tabuľka9[[#This Row],[položka]],#REF!,#REF!)</f>
        <v>#REF!</v>
      </c>
      <c r="I4764" s="15">
        <f>Tabuľka9[[#This Row],[Aktuálna cena v RZ s DPH]]*Tabuľka9[[#This Row],[Priemerný odber za mesiac]]</f>
        <v>0</v>
      </c>
      <c r="J4764">
        <v>150</v>
      </c>
      <c r="K4764" s="17" t="e">
        <f>Tabuľka9[[#This Row],[Cena za MJ s DPH]]*Tabuľka9[[#This Row],[Predpokladaný odber počas 6 mesiacov]]</f>
        <v>#REF!</v>
      </c>
      <c r="L4764" s="1">
        <v>52757056</v>
      </c>
      <c r="M4764" t="e">
        <f>_xlfn.XLOOKUP(Tabuľka9[[#This Row],[IČO]],#REF!,#REF!)</f>
        <v>#REF!</v>
      </c>
      <c r="N4764" t="e">
        <f>_xlfn.XLOOKUP(Tabuľka9[[#This Row],[IČO]],#REF!,#REF!)</f>
        <v>#REF!</v>
      </c>
    </row>
    <row r="4765" spans="1:14" hidden="1" x14ac:dyDescent="0.35">
      <c r="A4765" t="s">
        <v>10</v>
      </c>
      <c r="B4765" t="s">
        <v>15</v>
      </c>
      <c r="C4765" t="s">
        <v>13</v>
      </c>
      <c r="D4765" s="9">
        <v>0.55000000000000004</v>
      </c>
      <c r="E4765" s="10">
        <f>IF(COUNTIF(cis_DPH!$B$2:$B$84,B4765)&gt;0,D4765*1.1,IF(COUNTIF(cis_DPH!$B$85:$B$171,B4765)&gt;0,D4765*1.2,"chyba"))</f>
        <v>0.60500000000000009</v>
      </c>
      <c r="G4765" s="16" t="e">
        <f>_xlfn.XLOOKUP(Tabuľka9[[#This Row],[položka]],#REF!,#REF!)</f>
        <v>#REF!</v>
      </c>
      <c r="H4765">
        <v>130</v>
      </c>
      <c r="I4765" s="15">
        <f>Tabuľka9[[#This Row],[Aktuálna cena v RZ s DPH]]*Tabuľka9[[#This Row],[Priemerný odber za mesiac]]</f>
        <v>78.650000000000006</v>
      </c>
      <c r="J4765">
        <v>750</v>
      </c>
      <c r="K4765" s="17" t="e">
        <f>Tabuľka9[[#This Row],[Cena za MJ s DPH]]*Tabuľka9[[#This Row],[Predpokladaný odber počas 6 mesiacov]]</f>
        <v>#REF!</v>
      </c>
      <c r="L4765" s="1">
        <v>52757056</v>
      </c>
      <c r="M4765" t="e">
        <f>_xlfn.XLOOKUP(Tabuľka9[[#This Row],[IČO]],#REF!,#REF!)</f>
        <v>#REF!</v>
      </c>
      <c r="N4765" t="e">
        <f>_xlfn.XLOOKUP(Tabuľka9[[#This Row],[IČO]],#REF!,#REF!)</f>
        <v>#REF!</v>
      </c>
    </row>
    <row r="4766" spans="1:14" hidden="1" x14ac:dyDescent="0.35">
      <c r="A4766" t="s">
        <v>10</v>
      </c>
      <c r="B4766" t="s">
        <v>16</v>
      </c>
      <c r="C4766" t="s">
        <v>13</v>
      </c>
      <c r="E4766" s="10">
        <f>IF(COUNTIF(cis_DPH!$B$2:$B$84,B4766)&gt;0,D4766*1.1,IF(COUNTIF(cis_DPH!$B$85:$B$171,B4766)&gt;0,D4766*1.2,"chyba"))</f>
        <v>0</v>
      </c>
      <c r="G4766" s="16" t="e">
        <f>_xlfn.XLOOKUP(Tabuľka9[[#This Row],[položka]],#REF!,#REF!)</f>
        <v>#REF!</v>
      </c>
      <c r="I4766" s="15">
        <f>Tabuľka9[[#This Row],[Aktuálna cena v RZ s DPH]]*Tabuľka9[[#This Row],[Priemerný odber za mesiac]]</f>
        <v>0</v>
      </c>
      <c r="K4766" s="17" t="e">
        <f>Tabuľka9[[#This Row],[Cena za MJ s DPH]]*Tabuľka9[[#This Row],[Predpokladaný odber počas 6 mesiacov]]</f>
        <v>#REF!</v>
      </c>
      <c r="L4766" s="1">
        <v>52757056</v>
      </c>
      <c r="M4766" t="e">
        <f>_xlfn.XLOOKUP(Tabuľka9[[#This Row],[IČO]],#REF!,#REF!)</f>
        <v>#REF!</v>
      </c>
      <c r="N4766" t="e">
        <f>_xlfn.XLOOKUP(Tabuľka9[[#This Row],[IČO]],#REF!,#REF!)</f>
        <v>#REF!</v>
      </c>
    </row>
    <row r="4767" spans="1:14" hidden="1" x14ac:dyDescent="0.35">
      <c r="A4767" t="s">
        <v>10</v>
      </c>
      <c r="B4767" t="s">
        <v>17</v>
      </c>
      <c r="C4767" t="s">
        <v>13</v>
      </c>
      <c r="E4767" s="10">
        <f>IF(COUNTIF(cis_DPH!$B$2:$B$84,B4767)&gt;0,D4767*1.1,IF(COUNTIF(cis_DPH!$B$85:$B$171,B4767)&gt;0,D4767*1.2,"chyba"))</f>
        <v>0</v>
      </c>
      <c r="G4767" s="16" t="e">
        <f>_xlfn.XLOOKUP(Tabuľka9[[#This Row],[položka]],#REF!,#REF!)</f>
        <v>#REF!</v>
      </c>
      <c r="I4767" s="15">
        <f>Tabuľka9[[#This Row],[Aktuálna cena v RZ s DPH]]*Tabuľka9[[#This Row],[Priemerný odber za mesiac]]</f>
        <v>0</v>
      </c>
      <c r="K4767" s="17" t="e">
        <f>Tabuľka9[[#This Row],[Cena za MJ s DPH]]*Tabuľka9[[#This Row],[Predpokladaný odber počas 6 mesiacov]]</f>
        <v>#REF!</v>
      </c>
      <c r="L4767" s="1">
        <v>52757056</v>
      </c>
      <c r="M4767" t="e">
        <f>_xlfn.XLOOKUP(Tabuľka9[[#This Row],[IČO]],#REF!,#REF!)</f>
        <v>#REF!</v>
      </c>
      <c r="N4767" t="e">
        <f>_xlfn.XLOOKUP(Tabuľka9[[#This Row],[IČO]],#REF!,#REF!)</f>
        <v>#REF!</v>
      </c>
    </row>
    <row r="4768" spans="1:14" hidden="1" x14ac:dyDescent="0.35">
      <c r="A4768" t="s">
        <v>10</v>
      </c>
      <c r="B4768" t="s">
        <v>18</v>
      </c>
      <c r="C4768" t="s">
        <v>19</v>
      </c>
      <c r="D4768" s="9">
        <v>0.55000000000000004</v>
      </c>
      <c r="E4768" s="10">
        <f>IF(COUNTIF(cis_DPH!$B$2:$B$84,B4768)&gt;0,D4768*1.1,IF(COUNTIF(cis_DPH!$B$85:$B$171,B4768)&gt;0,D4768*1.2,"chyba"))</f>
        <v>0.60500000000000009</v>
      </c>
      <c r="G4768" s="16" t="e">
        <f>_xlfn.XLOOKUP(Tabuľka9[[#This Row],[položka]],#REF!,#REF!)</f>
        <v>#REF!</v>
      </c>
      <c r="H4768">
        <v>170</v>
      </c>
      <c r="I4768" s="15">
        <f>Tabuľka9[[#This Row],[Aktuálna cena v RZ s DPH]]*Tabuľka9[[#This Row],[Priemerný odber za mesiac]]</f>
        <v>102.85000000000002</v>
      </c>
      <c r="J4768">
        <v>500</v>
      </c>
      <c r="K4768" s="17" t="e">
        <f>Tabuľka9[[#This Row],[Cena za MJ s DPH]]*Tabuľka9[[#This Row],[Predpokladaný odber počas 6 mesiacov]]</f>
        <v>#REF!</v>
      </c>
      <c r="L4768" s="1">
        <v>52757056</v>
      </c>
      <c r="M4768" t="e">
        <f>_xlfn.XLOOKUP(Tabuľka9[[#This Row],[IČO]],#REF!,#REF!)</f>
        <v>#REF!</v>
      </c>
      <c r="N4768" t="e">
        <f>_xlfn.XLOOKUP(Tabuľka9[[#This Row],[IČO]],#REF!,#REF!)</f>
        <v>#REF!</v>
      </c>
    </row>
    <row r="4769" spans="1:14" hidden="1" x14ac:dyDescent="0.35">
      <c r="A4769" t="s">
        <v>10</v>
      </c>
      <c r="B4769" t="s">
        <v>20</v>
      </c>
      <c r="C4769" t="s">
        <v>13</v>
      </c>
      <c r="D4769" s="9">
        <v>4</v>
      </c>
      <c r="E4769" s="10">
        <f>IF(COUNTIF(cis_DPH!$B$2:$B$84,B4769)&gt;0,D4769*1.1,IF(COUNTIF(cis_DPH!$B$85:$B$171,B4769)&gt;0,D4769*1.2,"chyba"))</f>
        <v>4.4000000000000004</v>
      </c>
      <c r="G4769" s="16" t="e">
        <f>_xlfn.XLOOKUP(Tabuľka9[[#This Row],[položka]],#REF!,#REF!)</f>
        <v>#REF!</v>
      </c>
      <c r="H4769">
        <v>9</v>
      </c>
      <c r="I4769" s="15">
        <f>Tabuľka9[[#This Row],[Aktuálna cena v RZ s DPH]]*Tabuľka9[[#This Row],[Priemerný odber za mesiac]]</f>
        <v>39.6</v>
      </c>
      <c r="J4769">
        <v>45</v>
      </c>
      <c r="K4769" s="17" t="e">
        <f>Tabuľka9[[#This Row],[Cena za MJ s DPH]]*Tabuľka9[[#This Row],[Predpokladaný odber počas 6 mesiacov]]</f>
        <v>#REF!</v>
      </c>
      <c r="L4769" s="1">
        <v>52757056</v>
      </c>
      <c r="M4769" t="e">
        <f>_xlfn.XLOOKUP(Tabuľka9[[#This Row],[IČO]],#REF!,#REF!)</f>
        <v>#REF!</v>
      </c>
      <c r="N4769" t="e">
        <f>_xlfn.XLOOKUP(Tabuľka9[[#This Row],[IČO]],#REF!,#REF!)</f>
        <v>#REF!</v>
      </c>
    </row>
    <row r="4770" spans="1:14" hidden="1" x14ac:dyDescent="0.35">
      <c r="A4770" t="s">
        <v>10</v>
      </c>
      <c r="B4770" t="s">
        <v>21</v>
      </c>
      <c r="C4770" t="s">
        <v>13</v>
      </c>
      <c r="E4770" s="10">
        <f>IF(COUNTIF(cis_DPH!$B$2:$B$84,B4770)&gt;0,D4770*1.1,IF(COUNTIF(cis_DPH!$B$85:$B$171,B4770)&gt;0,D4770*1.2,"chyba"))</f>
        <v>0</v>
      </c>
      <c r="G4770" s="16" t="e">
        <f>_xlfn.XLOOKUP(Tabuľka9[[#This Row],[položka]],#REF!,#REF!)</f>
        <v>#REF!</v>
      </c>
      <c r="I4770" s="15">
        <f>Tabuľka9[[#This Row],[Aktuálna cena v RZ s DPH]]*Tabuľka9[[#This Row],[Priemerný odber za mesiac]]</f>
        <v>0</v>
      </c>
      <c r="K4770" s="17" t="e">
        <f>Tabuľka9[[#This Row],[Cena za MJ s DPH]]*Tabuľka9[[#This Row],[Predpokladaný odber počas 6 mesiacov]]</f>
        <v>#REF!</v>
      </c>
      <c r="L4770" s="1">
        <v>52757056</v>
      </c>
      <c r="M4770" t="e">
        <f>_xlfn.XLOOKUP(Tabuľka9[[#This Row],[IČO]],#REF!,#REF!)</f>
        <v>#REF!</v>
      </c>
      <c r="N4770" t="e">
        <f>_xlfn.XLOOKUP(Tabuľka9[[#This Row],[IČO]],#REF!,#REF!)</f>
        <v>#REF!</v>
      </c>
    </row>
    <row r="4771" spans="1:14" hidden="1" x14ac:dyDescent="0.35">
      <c r="A4771" t="s">
        <v>10</v>
      </c>
      <c r="B4771" t="s">
        <v>22</v>
      </c>
      <c r="C4771" t="s">
        <v>13</v>
      </c>
      <c r="E4771" s="10">
        <f>IF(COUNTIF(cis_DPH!$B$2:$B$84,B4771)&gt;0,D4771*1.1,IF(COUNTIF(cis_DPH!$B$85:$B$171,B4771)&gt;0,D4771*1.2,"chyba"))</f>
        <v>0</v>
      </c>
      <c r="G4771" s="16" t="e">
        <f>_xlfn.XLOOKUP(Tabuľka9[[#This Row],[položka]],#REF!,#REF!)</f>
        <v>#REF!</v>
      </c>
      <c r="I4771" s="15">
        <f>Tabuľka9[[#This Row],[Aktuálna cena v RZ s DPH]]*Tabuľka9[[#This Row],[Priemerný odber za mesiac]]</f>
        <v>0</v>
      </c>
      <c r="K4771" s="17" t="e">
        <f>Tabuľka9[[#This Row],[Cena za MJ s DPH]]*Tabuľka9[[#This Row],[Predpokladaný odber počas 6 mesiacov]]</f>
        <v>#REF!</v>
      </c>
      <c r="L4771" s="1">
        <v>52757056</v>
      </c>
      <c r="M4771" t="e">
        <f>_xlfn.XLOOKUP(Tabuľka9[[#This Row],[IČO]],#REF!,#REF!)</f>
        <v>#REF!</v>
      </c>
      <c r="N4771" t="e">
        <f>_xlfn.XLOOKUP(Tabuľka9[[#This Row],[IČO]],#REF!,#REF!)</f>
        <v>#REF!</v>
      </c>
    </row>
    <row r="4772" spans="1:14" hidden="1" x14ac:dyDescent="0.35">
      <c r="A4772" t="s">
        <v>10</v>
      </c>
      <c r="B4772" t="s">
        <v>23</v>
      </c>
      <c r="C4772" t="s">
        <v>13</v>
      </c>
      <c r="E4772" s="10">
        <f>IF(COUNTIF(cis_DPH!$B$2:$B$84,B4772)&gt;0,D4772*1.1,IF(COUNTIF(cis_DPH!$B$85:$B$171,B4772)&gt;0,D4772*1.2,"chyba"))</f>
        <v>0</v>
      </c>
      <c r="G4772" s="16" t="e">
        <f>_xlfn.XLOOKUP(Tabuľka9[[#This Row],[položka]],#REF!,#REF!)</f>
        <v>#REF!</v>
      </c>
      <c r="I4772" s="15">
        <f>Tabuľka9[[#This Row],[Aktuálna cena v RZ s DPH]]*Tabuľka9[[#This Row],[Priemerný odber za mesiac]]</f>
        <v>0</v>
      </c>
      <c r="K4772" s="17" t="e">
        <f>Tabuľka9[[#This Row],[Cena za MJ s DPH]]*Tabuľka9[[#This Row],[Predpokladaný odber počas 6 mesiacov]]</f>
        <v>#REF!</v>
      </c>
      <c r="L4772" s="1">
        <v>52757056</v>
      </c>
      <c r="M4772" t="e">
        <f>_xlfn.XLOOKUP(Tabuľka9[[#This Row],[IČO]],#REF!,#REF!)</f>
        <v>#REF!</v>
      </c>
      <c r="N4772" t="e">
        <f>_xlfn.XLOOKUP(Tabuľka9[[#This Row],[IČO]],#REF!,#REF!)</f>
        <v>#REF!</v>
      </c>
    </row>
    <row r="4773" spans="1:14" hidden="1" x14ac:dyDescent="0.35">
      <c r="A4773" t="s">
        <v>10</v>
      </c>
      <c r="B4773" t="s">
        <v>24</v>
      </c>
      <c r="C4773" t="s">
        <v>25</v>
      </c>
      <c r="E4773" s="10">
        <f>IF(COUNTIF(cis_DPH!$B$2:$B$84,B4773)&gt;0,D4773*1.1,IF(COUNTIF(cis_DPH!$B$85:$B$171,B4773)&gt;0,D4773*1.2,"chyba"))</f>
        <v>0</v>
      </c>
      <c r="G4773" s="16" t="e">
        <f>_xlfn.XLOOKUP(Tabuľka9[[#This Row],[položka]],#REF!,#REF!)</f>
        <v>#REF!</v>
      </c>
      <c r="I4773" s="15">
        <f>Tabuľka9[[#This Row],[Aktuálna cena v RZ s DPH]]*Tabuľka9[[#This Row],[Priemerný odber za mesiac]]</f>
        <v>0</v>
      </c>
      <c r="K4773" s="17" t="e">
        <f>Tabuľka9[[#This Row],[Cena za MJ s DPH]]*Tabuľka9[[#This Row],[Predpokladaný odber počas 6 mesiacov]]</f>
        <v>#REF!</v>
      </c>
      <c r="L4773" s="1">
        <v>52757056</v>
      </c>
      <c r="M4773" t="e">
        <f>_xlfn.XLOOKUP(Tabuľka9[[#This Row],[IČO]],#REF!,#REF!)</f>
        <v>#REF!</v>
      </c>
      <c r="N4773" t="e">
        <f>_xlfn.XLOOKUP(Tabuľka9[[#This Row],[IČO]],#REF!,#REF!)</f>
        <v>#REF!</v>
      </c>
    </row>
    <row r="4774" spans="1:14" hidden="1" x14ac:dyDescent="0.35">
      <c r="A4774" t="s">
        <v>10</v>
      </c>
      <c r="B4774" t="s">
        <v>26</v>
      </c>
      <c r="C4774" t="s">
        <v>13</v>
      </c>
      <c r="D4774" s="9">
        <v>4</v>
      </c>
      <c r="E4774" s="10">
        <f>IF(COUNTIF(cis_DPH!$B$2:$B$84,B4774)&gt;0,D4774*1.1,IF(COUNTIF(cis_DPH!$B$85:$B$171,B4774)&gt;0,D4774*1.2,"chyba"))</f>
        <v>4.8</v>
      </c>
      <c r="G4774" s="16" t="e">
        <f>_xlfn.XLOOKUP(Tabuľka9[[#This Row],[položka]],#REF!,#REF!)</f>
        <v>#REF!</v>
      </c>
      <c r="I4774" s="15">
        <f>Tabuľka9[[#This Row],[Aktuálna cena v RZ s DPH]]*Tabuľka9[[#This Row],[Priemerný odber za mesiac]]</f>
        <v>0</v>
      </c>
      <c r="K4774" s="17" t="e">
        <f>Tabuľka9[[#This Row],[Cena za MJ s DPH]]*Tabuľka9[[#This Row],[Predpokladaný odber počas 6 mesiacov]]</f>
        <v>#REF!</v>
      </c>
      <c r="L4774" s="1">
        <v>52757056</v>
      </c>
      <c r="M4774" t="e">
        <f>_xlfn.XLOOKUP(Tabuľka9[[#This Row],[IČO]],#REF!,#REF!)</f>
        <v>#REF!</v>
      </c>
      <c r="N4774" t="e">
        <f>_xlfn.XLOOKUP(Tabuľka9[[#This Row],[IČO]],#REF!,#REF!)</f>
        <v>#REF!</v>
      </c>
    </row>
    <row r="4775" spans="1:14" hidden="1" x14ac:dyDescent="0.35">
      <c r="A4775" t="s">
        <v>10</v>
      </c>
      <c r="B4775" t="s">
        <v>27</v>
      </c>
      <c r="C4775" t="s">
        <v>13</v>
      </c>
      <c r="D4775" s="9">
        <v>2</v>
      </c>
      <c r="E4775" s="10">
        <f>IF(COUNTIF(cis_DPH!$B$2:$B$84,B4775)&gt;0,D4775*1.1,IF(COUNTIF(cis_DPH!$B$85:$B$171,B4775)&gt;0,D4775*1.2,"chyba"))</f>
        <v>2.4</v>
      </c>
      <c r="G4775" s="16" t="e">
        <f>_xlfn.XLOOKUP(Tabuľka9[[#This Row],[položka]],#REF!,#REF!)</f>
        <v>#REF!</v>
      </c>
      <c r="I4775" s="15">
        <f>Tabuľka9[[#This Row],[Aktuálna cena v RZ s DPH]]*Tabuľka9[[#This Row],[Priemerný odber za mesiac]]</f>
        <v>0</v>
      </c>
      <c r="J4775">
        <v>100</v>
      </c>
      <c r="K4775" s="17" t="e">
        <f>Tabuľka9[[#This Row],[Cena za MJ s DPH]]*Tabuľka9[[#This Row],[Predpokladaný odber počas 6 mesiacov]]</f>
        <v>#REF!</v>
      </c>
      <c r="L4775" s="1">
        <v>52757056</v>
      </c>
      <c r="M4775" t="e">
        <f>_xlfn.XLOOKUP(Tabuľka9[[#This Row],[IČO]],#REF!,#REF!)</f>
        <v>#REF!</v>
      </c>
      <c r="N4775" t="e">
        <f>_xlfn.XLOOKUP(Tabuľka9[[#This Row],[IČO]],#REF!,#REF!)</f>
        <v>#REF!</v>
      </c>
    </row>
    <row r="4776" spans="1:14" hidden="1" x14ac:dyDescent="0.35">
      <c r="A4776" t="s">
        <v>10</v>
      </c>
      <c r="B4776" t="s">
        <v>28</v>
      </c>
      <c r="C4776" t="s">
        <v>13</v>
      </c>
      <c r="E4776" s="10">
        <f>IF(COUNTIF(cis_DPH!$B$2:$B$84,B4776)&gt;0,D4776*1.1,IF(COUNTIF(cis_DPH!$B$85:$B$171,B4776)&gt;0,D4776*1.2,"chyba"))</f>
        <v>0</v>
      </c>
      <c r="G4776" s="16" t="e">
        <f>_xlfn.XLOOKUP(Tabuľka9[[#This Row],[položka]],#REF!,#REF!)</f>
        <v>#REF!</v>
      </c>
      <c r="I4776" s="15">
        <f>Tabuľka9[[#This Row],[Aktuálna cena v RZ s DPH]]*Tabuľka9[[#This Row],[Priemerný odber za mesiac]]</f>
        <v>0</v>
      </c>
      <c r="K4776" s="17" t="e">
        <f>Tabuľka9[[#This Row],[Cena za MJ s DPH]]*Tabuľka9[[#This Row],[Predpokladaný odber počas 6 mesiacov]]</f>
        <v>#REF!</v>
      </c>
      <c r="L4776" s="1">
        <v>52757056</v>
      </c>
      <c r="M4776" t="e">
        <f>_xlfn.XLOOKUP(Tabuľka9[[#This Row],[IČO]],#REF!,#REF!)</f>
        <v>#REF!</v>
      </c>
      <c r="N4776" t="e">
        <f>_xlfn.XLOOKUP(Tabuľka9[[#This Row],[IČO]],#REF!,#REF!)</f>
        <v>#REF!</v>
      </c>
    </row>
    <row r="4777" spans="1:14" hidden="1" x14ac:dyDescent="0.35">
      <c r="A4777" t="s">
        <v>10</v>
      </c>
      <c r="B4777" t="s">
        <v>29</v>
      </c>
      <c r="C4777" t="s">
        <v>13</v>
      </c>
      <c r="D4777" s="9">
        <v>0.99</v>
      </c>
      <c r="E4777" s="10">
        <f>IF(COUNTIF(cis_DPH!$B$2:$B$84,B4777)&gt;0,D4777*1.1,IF(COUNTIF(cis_DPH!$B$85:$B$171,B4777)&gt;0,D4777*1.2,"chyba"))</f>
        <v>1.089</v>
      </c>
      <c r="G4777" s="16" t="e">
        <f>_xlfn.XLOOKUP(Tabuľka9[[#This Row],[položka]],#REF!,#REF!)</f>
        <v>#REF!</v>
      </c>
      <c r="H4777">
        <v>115</v>
      </c>
      <c r="I4777" s="15">
        <f>Tabuľka9[[#This Row],[Aktuálna cena v RZ s DPH]]*Tabuľka9[[#This Row],[Priemerný odber za mesiac]]</f>
        <v>125.235</v>
      </c>
      <c r="J4777">
        <v>600</v>
      </c>
      <c r="K4777" s="17" t="e">
        <f>Tabuľka9[[#This Row],[Cena za MJ s DPH]]*Tabuľka9[[#This Row],[Predpokladaný odber počas 6 mesiacov]]</f>
        <v>#REF!</v>
      </c>
      <c r="L4777" s="1">
        <v>52757056</v>
      </c>
      <c r="M4777" t="e">
        <f>_xlfn.XLOOKUP(Tabuľka9[[#This Row],[IČO]],#REF!,#REF!)</f>
        <v>#REF!</v>
      </c>
      <c r="N4777" t="e">
        <f>_xlfn.XLOOKUP(Tabuľka9[[#This Row],[IČO]],#REF!,#REF!)</f>
        <v>#REF!</v>
      </c>
    </row>
    <row r="4778" spans="1:14" hidden="1" x14ac:dyDescent="0.35">
      <c r="A4778" t="s">
        <v>10</v>
      </c>
      <c r="B4778" t="s">
        <v>30</v>
      </c>
      <c r="C4778" t="s">
        <v>13</v>
      </c>
      <c r="D4778" s="9">
        <v>0.79</v>
      </c>
      <c r="E4778" s="10">
        <f>IF(COUNTIF(cis_DPH!$B$2:$B$84,B4778)&gt;0,D4778*1.1,IF(COUNTIF(cis_DPH!$B$85:$B$171,B4778)&gt;0,D4778*1.2,"chyba"))</f>
        <v>0.86900000000000011</v>
      </c>
      <c r="G4778" s="16" t="e">
        <f>_xlfn.XLOOKUP(Tabuľka9[[#This Row],[položka]],#REF!,#REF!)</f>
        <v>#REF!</v>
      </c>
      <c r="H4778">
        <v>150</v>
      </c>
      <c r="I4778" s="15">
        <f>Tabuľka9[[#This Row],[Aktuálna cena v RZ s DPH]]*Tabuľka9[[#This Row],[Priemerný odber za mesiac]]</f>
        <v>130.35000000000002</v>
      </c>
      <c r="J4778">
        <v>1000</v>
      </c>
      <c r="K4778" s="17" t="e">
        <f>Tabuľka9[[#This Row],[Cena za MJ s DPH]]*Tabuľka9[[#This Row],[Predpokladaný odber počas 6 mesiacov]]</f>
        <v>#REF!</v>
      </c>
      <c r="L4778" s="1">
        <v>52757056</v>
      </c>
      <c r="M4778" t="e">
        <f>_xlfn.XLOOKUP(Tabuľka9[[#This Row],[IČO]],#REF!,#REF!)</f>
        <v>#REF!</v>
      </c>
      <c r="N4778" t="e">
        <f>_xlfn.XLOOKUP(Tabuľka9[[#This Row],[IČO]],#REF!,#REF!)</f>
        <v>#REF!</v>
      </c>
    </row>
    <row r="4779" spans="1:14" hidden="1" x14ac:dyDescent="0.35">
      <c r="A4779" t="s">
        <v>10</v>
      </c>
      <c r="B4779" t="s">
        <v>31</v>
      </c>
      <c r="C4779" t="s">
        <v>13</v>
      </c>
      <c r="D4779" s="9">
        <v>0.79</v>
      </c>
      <c r="E4779" s="10">
        <f>IF(COUNTIF(cis_DPH!$B$2:$B$84,B4779)&gt;0,D4779*1.1,IF(COUNTIF(cis_DPH!$B$85:$B$171,B4779)&gt;0,D4779*1.2,"chyba"))</f>
        <v>0.86900000000000011</v>
      </c>
      <c r="G4779" s="16" t="e">
        <f>_xlfn.XLOOKUP(Tabuľka9[[#This Row],[položka]],#REF!,#REF!)</f>
        <v>#REF!</v>
      </c>
      <c r="H4779">
        <v>80</v>
      </c>
      <c r="I4779" s="15">
        <f>Tabuľka9[[#This Row],[Aktuálna cena v RZ s DPH]]*Tabuľka9[[#This Row],[Priemerný odber za mesiac]]</f>
        <v>69.52000000000001</v>
      </c>
      <c r="J4779">
        <v>400</v>
      </c>
      <c r="K4779" s="17" t="e">
        <f>Tabuľka9[[#This Row],[Cena za MJ s DPH]]*Tabuľka9[[#This Row],[Predpokladaný odber počas 6 mesiacov]]</f>
        <v>#REF!</v>
      </c>
      <c r="L4779" s="1">
        <v>52757056</v>
      </c>
      <c r="M4779" t="e">
        <f>_xlfn.XLOOKUP(Tabuľka9[[#This Row],[IČO]],#REF!,#REF!)</f>
        <v>#REF!</v>
      </c>
      <c r="N4779" t="e">
        <f>_xlfn.XLOOKUP(Tabuľka9[[#This Row],[IČO]],#REF!,#REF!)</f>
        <v>#REF!</v>
      </c>
    </row>
    <row r="4780" spans="1:14" hidden="1" x14ac:dyDescent="0.35">
      <c r="A4780" t="s">
        <v>10</v>
      </c>
      <c r="B4780" t="s">
        <v>32</v>
      </c>
      <c r="C4780" t="s">
        <v>19</v>
      </c>
      <c r="D4780" s="9">
        <v>0.55000000000000004</v>
      </c>
      <c r="E4780" s="10">
        <f>IF(COUNTIF(cis_DPH!$B$2:$B$84,B4780)&gt;0,D4780*1.1,IF(COUNTIF(cis_DPH!$B$85:$B$171,B4780)&gt;0,D4780*1.2,"chyba"))</f>
        <v>0.60500000000000009</v>
      </c>
      <c r="G4780" s="16" t="e">
        <f>_xlfn.XLOOKUP(Tabuľka9[[#This Row],[položka]],#REF!,#REF!)</f>
        <v>#REF!</v>
      </c>
      <c r="H4780">
        <v>50</v>
      </c>
      <c r="I4780" s="15">
        <f>Tabuľka9[[#This Row],[Aktuálna cena v RZ s DPH]]*Tabuľka9[[#This Row],[Priemerný odber za mesiac]]</f>
        <v>30.250000000000004</v>
      </c>
      <c r="J4780">
        <v>200</v>
      </c>
      <c r="K4780" s="17" t="e">
        <f>Tabuľka9[[#This Row],[Cena za MJ s DPH]]*Tabuľka9[[#This Row],[Predpokladaný odber počas 6 mesiacov]]</f>
        <v>#REF!</v>
      </c>
      <c r="L4780" s="1">
        <v>52757056</v>
      </c>
      <c r="M4780" t="e">
        <f>_xlfn.XLOOKUP(Tabuľka9[[#This Row],[IČO]],#REF!,#REF!)</f>
        <v>#REF!</v>
      </c>
      <c r="N4780" t="e">
        <f>_xlfn.XLOOKUP(Tabuľka9[[#This Row],[IČO]],#REF!,#REF!)</f>
        <v>#REF!</v>
      </c>
    </row>
    <row r="4781" spans="1:14" hidden="1" x14ac:dyDescent="0.35">
      <c r="A4781" t="s">
        <v>10</v>
      </c>
      <c r="B4781" t="s">
        <v>33</v>
      </c>
      <c r="C4781" t="s">
        <v>13</v>
      </c>
      <c r="D4781" s="9">
        <v>0.55000000000000004</v>
      </c>
      <c r="E4781" s="10">
        <f>IF(COUNTIF(cis_DPH!$B$2:$B$84,B4781)&gt;0,D4781*1.1,IF(COUNTIF(cis_DPH!$B$85:$B$171,B4781)&gt;0,D4781*1.2,"chyba"))</f>
        <v>0.60500000000000009</v>
      </c>
      <c r="G4781" s="16" t="e">
        <f>_xlfn.XLOOKUP(Tabuľka9[[#This Row],[položka]],#REF!,#REF!)</f>
        <v>#REF!</v>
      </c>
      <c r="H4781">
        <v>30</v>
      </c>
      <c r="I4781" s="15">
        <f>Tabuľka9[[#This Row],[Aktuálna cena v RZ s DPH]]*Tabuľka9[[#This Row],[Priemerný odber za mesiac]]</f>
        <v>18.150000000000002</v>
      </c>
      <c r="J4781">
        <v>130</v>
      </c>
      <c r="K4781" s="17" t="e">
        <f>Tabuľka9[[#This Row],[Cena za MJ s DPH]]*Tabuľka9[[#This Row],[Predpokladaný odber počas 6 mesiacov]]</f>
        <v>#REF!</v>
      </c>
      <c r="L4781" s="1">
        <v>52757056</v>
      </c>
      <c r="M4781" t="e">
        <f>_xlfn.XLOOKUP(Tabuľka9[[#This Row],[IČO]],#REF!,#REF!)</f>
        <v>#REF!</v>
      </c>
      <c r="N4781" t="e">
        <f>_xlfn.XLOOKUP(Tabuľka9[[#This Row],[IČO]],#REF!,#REF!)</f>
        <v>#REF!</v>
      </c>
    </row>
    <row r="4782" spans="1:14" hidden="1" x14ac:dyDescent="0.35">
      <c r="A4782" t="s">
        <v>10</v>
      </c>
      <c r="B4782" t="s">
        <v>34</v>
      </c>
      <c r="C4782" t="s">
        <v>13</v>
      </c>
      <c r="D4782" s="9">
        <v>0.85</v>
      </c>
      <c r="E4782" s="10">
        <f>IF(COUNTIF(cis_DPH!$B$2:$B$84,B4782)&gt;0,D4782*1.1,IF(COUNTIF(cis_DPH!$B$85:$B$171,B4782)&gt;0,D4782*1.2,"chyba"))</f>
        <v>0.93500000000000005</v>
      </c>
      <c r="G4782" s="16" t="e">
        <f>_xlfn.XLOOKUP(Tabuľka9[[#This Row],[položka]],#REF!,#REF!)</f>
        <v>#REF!</v>
      </c>
      <c r="I4782" s="15">
        <f>Tabuľka9[[#This Row],[Aktuálna cena v RZ s DPH]]*Tabuľka9[[#This Row],[Priemerný odber za mesiac]]</f>
        <v>0</v>
      </c>
      <c r="K4782" s="17" t="e">
        <f>Tabuľka9[[#This Row],[Cena za MJ s DPH]]*Tabuľka9[[#This Row],[Predpokladaný odber počas 6 mesiacov]]</f>
        <v>#REF!</v>
      </c>
      <c r="L4782" s="1">
        <v>52757056</v>
      </c>
      <c r="M4782" t="e">
        <f>_xlfn.XLOOKUP(Tabuľka9[[#This Row],[IČO]],#REF!,#REF!)</f>
        <v>#REF!</v>
      </c>
      <c r="N4782" t="e">
        <f>_xlfn.XLOOKUP(Tabuľka9[[#This Row],[IČO]],#REF!,#REF!)</f>
        <v>#REF!</v>
      </c>
    </row>
    <row r="4783" spans="1:14" hidden="1" x14ac:dyDescent="0.35">
      <c r="A4783" t="s">
        <v>10</v>
      </c>
      <c r="B4783" t="s">
        <v>35</v>
      </c>
      <c r="C4783" t="s">
        <v>13</v>
      </c>
      <c r="D4783" s="9">
        <v>1</v>
      </c>
      <c r="E4783" s="10">
        <f>IF(COUNTIF(cis_DPH!$B$2:$B$84,B4783)&gt;0,D4783*1.1,IF(COUNTIF(cis_DPH!$B$85:$B$171,B4783)&gt;0,D4783*1.2,"chyba"))</f>
        <v>1.1000000000000001</v>
      </c>
      <c r="G4783" s="16" t="e">
        <f>_xlfn.XLOOKUP(Tabuľka9[[#This Row],[položka]],#REF!,#REF!)</f>
        <v>#REF!</v>
      </c>
      <c r="H4783">
        <v>50</v>
      </c>
      <c r="I4783" s="15">
        <f>Tabuľka9[[#This Row],[Aktuálna cena v RZ s DPH]]*Tabuľka9[[#This Row],[Priemerný odber za mesiac]]</f>
        <v>55.000000000000007</v>
      </c>
      <c r="J4783">
        <v>250</v>
      </c>
      <c r="K4783" s="17" t="e">
        <f>Tabuľka9[[#This Row],[Cena za MJ s DPH]]*Tabuľka9[[#This Row],[Predpokladaný odber počas 6 mesiacov]]</f>
        <v>#REF!</v>
      </c>
      <c r="L4783" s="1">
        <v>52757056</v>
      </c>
      <c r="M4783" t="e">
        <f>_xlfn.XLOOKUP(Tabuľka9[[#This Row],[IČO]],#REF!,#REF!)</f>
        <v>#REF!</v>
      </c>
      <c r="N4783" t="e">
        <f>_xlfn.XLOOKUP(Tabuľka9[[#This Row],[IČO]],#REF!,#REF!)</f>
        <v>#REF!</v>
      </c>
    </row>
    <row r="4784" spans="1:14" hidden="1" x14ac:dyDescent="0.35">
      <c r="A4784" t="s">
        <v>10</v>
      </c>
      <c r="B4784" t="s">
        <v>36</v>
      </c>
      <c r="C4784" t="s">
        <v>13</v>
      </c>
      <c r="E4784" s="10">
        <f>IF(COUNTIF(cis_DPH!$B$2:$B$84,B4784)&gt;0,D4784*1.1,IF(COUNTIF(cis_DPH!$B$85:$B$171,B4784)&gt;0,D4784*1.2,"chyba"))</f>
        <v>0</v>
      </c>
      <c r="G4784" s="16" t="e">
        <f>_xlfn.XLOOKUP(Tabuľka9[[#This Row],[položka]],#REF!,#REF!)</f>
        <v>#REF!</v>
      </c>
      <c r="I4784" s="15">
        <f>Tabuľka9[[#This Row],[Aktuálna cena v RZ s DPH]]*Tabuľka9[[#This Row],[Priemerný odber za mesiac]]</f>
        <v>0</v>
      </c>
      <c r="K4784" s="17" t="e">
        <f>Tabuľka9[[#This Row],[Cena za MJ s DPH]]*Tabuľka9[[#This Row],[Predpokladaný odber počas 6 mesiacov]]</f>
        <v>#REF!</v>
      </c>
      <c r="L4784" s="1">
        <v>52757056</v>
      </c>
      <c r="M4784" t="e">
        <f>_xlfn.XLOOKUP(Tabuľka9[[#This Row],[IČO]],#REF!,#REF!)</f>
        <v>#REF!</v>
      </c>
      <c r="N4784" t="e">
        <f>_xlfn.XLOOKUP(Tabuľka9[[#This Row],[IČO]],#REF!,#REF!)</f>
        <v>#REF!</v>
      </c>
    </row>
    <row r="4785" spans="1:14" hidden="1" x14ac:dyDescent="0.35">
      <c r="A4785" t="s">
        <v>10</v>
      </c>
      <c r="B4785" t="s">
        <v>37</v>
      </c>
      <c r="C4785" t="s">
        <v>13</v>
      </c>
      <c r="D4785" s="9">
        <v>0.5</v>
      </c>
      <c r="E4785" s="10">
        <f>IF(COUNTIF(cis_DPH!$B$2:$B$84,B4785)&gt;0,D4785*1.1,IF(COUNTIF(cis_DPH!$B$85:$B$171,B4785)&gt;0,D4785*1.2,"chyba"))</f>
        <v>0.55000000000000004</v>
      </c>
      <c r="G4785" s="16" t="e">
        <f>_xlfn.XLOOKUP(Tabuľka9[[#This Row],[položka]],#REF!,#REF!)</f>
        <v>#REF!</v>
      </c>
      <c r="H4785">
        <v>60</v>
      </c>
      <c r="I4785" s="15">
        <f>Tabuľka9[[#This Row],[Aktuálna cena v RZ s DPH]]*Tabuľka9[[#This Row],[Priemerný odber za mesiac]]</f>
        <v>33</v>
      </c>
      <c r="J4785">
        <v>350</v>
      </c>
      <c r="K4785" s="17" t="e">
        <f>Tabuľka9[[#This Row],[Cena za MJ s DPH]]*Tabuľka9[[#This Row],[Predpokladaný odber počas 6 mesiacov]]</f>
        <v>#REF!</v>
      </c>
      <c r="L4785" s="1">
        <v>52757056</v>
      </c>
      <c r="M4785" t="e">
        <f>_xlfn.XLOOKUP(Tabuľka9[[#This Row],[IČO]],#REF!,#REF!)</f>
        <v>#REF!</v>
      </c>
      <c r="N4785" t="e">
        <f>_xlfn.XLOOKUP(Tabuľka9[[#This Row],[IČO]],#REF!,#REF!)</f>
        <v>#REF!</v>
      </c>
    </row>
    <row r="4786" spans="1:14" hidden="1" x14ac:dyDescent="0.35">
      <c r="A4786" t="s">
        <v>10</v>
      </c>
      <c r="B4786" t="s">
        <v>38</v>
      </c>
      <c r="C4786" t="s">
        <v>13</v>
      </c>
      <c r="D4786" s="9">
        <v>0.65</v>
      </c>
      <c r="E4786" s="10">
        <f>IF(COUNTIF(cis_DPH!$B$2:$B$84,B4786)&gt;0,D4786*1.1,IF(COUNTIF(cis_DPH!$B$85:$B$171,B4786)&gt;0,D4786*1.2,"chyba"))</f>
        <v>0.71500000000000008</v>
      </c>
      <c r="G4786" s="16" t="e">
        <f>_xlfn.XLOOKUP(Tabuľka9[[#This Row],[položka]],#REF!,#REF!)</f>
        <v>#REF!</v>
      </c>
      <c r="I4786" s="15">
        <f>Tabuľka9[[#This Row],[Aktuálna cena v RZ s DPH]]*Tabuľka9[[#This Row],[Priemerný odber za mesiac]]</f>
        <v>0</v>
      </c>
      <c r="J4786">
        <v>30</v>
      </c>
      <c r="K4786" s="17" t="e">
        <f>Tabuľka9[[#This Row],[Cena za MJ s DPH]]*Tabuľka9[[#This Row],[Predpokladaný odber počas 6 mesiacov]]</f>
        <v>#REF!</v>
      </c>
      <c r="L4786" s="1">
        <v>52757056</v>
      </c>
      <c r="M4786" t="e">
        <f>_xlfn.XLOOKUP(Tabuľka9[[#This Row],[IČO]],#REF!,#REF!)</f>
        <v>#REF!</v>
      </c>
      <c r="N4786" t="e">
        <f>_xlfn.XLOOKUP(Tabuľka9[[#This Row],[IČO]],#REF!,#REF!)</f>
        <v>#REF!</v>
      </c>
    </row>
    <row r="4787" spans="1:14" hidden="1" x14ac:dyDescent="0.35">
      <c r="A4787" t="s">
        <v>10</v>
      </c>
      <c r="B4787" t="s">
        <v>39</v>
      </c>
      <c r="C4787" t="s">
        <v>13</v>
      </c>
      <c r="D4787" s="9">
        <v>2</v>
      </c>
      <c r="E4787" s="10">
        <f>IF(COUNTIF(cis_DPH!$B$2:$B$84,B4787)&gt;0,D4787*1.1,IF(COUNTIF(cis_DPH!$B$85:$B$171,B4787)&gt;0,D4787*1.2,"chyba"))</f>
        <v>2.2000000000000002</v>
      </c>
      <c r="G4787" s="16" t="e">
        <f>_xlfn.XLOOKUP(Tabuľka9[[#This Row],[položka]],#REF!,#REF!)</f>
        <v>#REF!</v>
      </c>
      <c r="H4787">
        <v>80</v>
      </c>
      <c r="I4787" s="15">
        <f>Tabuľka9[[#This Row],[Aktuálna cena v RZ s DPH]]*Tabuľka9[[#This Row],[Priemerný odber za mesiac]]</f>
        <v>176</v>
      </c>
      <c r="J4787">
        <v>200</v>
      </c>
      <c r="K4787" s="17" t="e">
        <f>Tabuľka9[[#This Row],[Cena za MJ s DPH]]*Tabuľka9[[#This Row],[Predpokladaný odber počas 6 mesiacov]]</f>
        <v>#REF!</v>
      </c>
      <c r="L4787" s="1">
        <v>52757056</v>
      </c>
      <c r="M4787" t="e">
        <f>_xlfn.XLOOKUP(Tabuľka9[[#This Row],[IČO]],#REF!,#REF!)</f>
        <v>#REF!</v>
      </c>
      <c r="N4787" t="e">
        <f>_xlfn.XLOOKUP(Tabuľka9[[#This Row],[IČO]],#REF!,#REF!)</f>
        <v>#REF!</v>
      </c>
    </row>
    <row r="4788" spans="1:14" hidden="1" x14ac:dyDescent="0.35">
      <c r="A4788" t="s">
        <v>10</v>
      </c>
      <c r="B4788" t="s">
        <v>40</v>
      </c>
      <c r="C4788" t="s">
        <v>13</v>
      </c>
      <c r="E4788" s="10">
        <f>IF(COUNTIF(cis_DPH!$B$2:$B$84,B4788)&gt;0,D4788*1.1,IF(COUNTIF(cis_DPH!$B$85:$B$171,B4788)&gt;0,D4788*1.2,"chyba"))</f>
        <v>0</v>
      </c>
      <c r="G4788" s="16" t="e">
        <f>_xlfn.XLOOKUP(Tabuľka9[[#This Row],[položka]],#REF!,#REF!)</f>
        <v>#REF!</v>
      </c>
      <c r="I4788" s="15">
        <f>Tabuľka9[[#This Row],[Aktuálna cena v RZ s DPH]]*Tabuľka9[[#This Row],[Priemerný odber za mesiac]]</f>
        <v>0</v>
      </c>
      <c r="K4788" s="17" t="e">
        <f>Tabuľka9[[#This Row],[Cena za MJ s DPH]]*Tabuľka9[[#This Row],[Predpokladaný odber počas 6 mesiacov]]</f>
        <v>#REF!</v>
      </c>
      <c r="L4788" s="1">
        <v>52757056</v>
      </c>
      <c r="M4788" t="e">
        <f>_xlfn.XLOOKUP(Tabuľka9[[#This Row],[IČO]],#REF!,#REF!)</f>
        <v>#REF!</v>
      </c>
      <c r="N4788" t="e">
        <f>_xlfn.XLOOKUP(Tabuľka9[[#This Row],[IČO]],#REF!,#REF!)</f>
        <v>#REF!</v>
      </c>
    </row>
    <row r="4789" spans="1:14" hidden="1" x14ac:dyDescent="0.35">
      <c r="A4789" t="s">
        <v>10</v>
      </c>
      <c r="B4789" t="s">
        <v>41</v>
      </c>
      <c r="C4789" t="s">
        <v>13</v>
      </c>
      <c r="D4789" s="9">
        <v>0.85</v>
      </c>
      <c r="E4789" s="10">
        <f>IF(COUNTIF(cis_DPH!$B$2:$B$84,B4789)&gt;0,D4789*1.1,IF(COUNTIF(cis_DPH!$B$85:$B$171,B4789)&gt;0,D4789*1.2,"chyba"))</f>
        <v>0.93500000000000005</v>
      </c>
      <c r="G4789" s="16" t="e">
        <f>_xlfn.XLOOKUP(Tabuľka9[[#This Row],[položka]],#REF!,#REF!)</f>
        <v>#REF!</v>
      </c>
      <c r="H4789">
        <v>20</v>
      </c>
      <c r="I4789" s="15">
        <f>Tabuľka9[[#This Row],[Aktuálna cena v RZ s DPH]]*Tabuľka9[[#This Row],[Priemerný odber za mesiac]]</f>
        <v>18.700000000000003</v>
      </c>
      <c r="J4789">
        <v>100</v>
      </c>
      <c r="K4789" s="17" t="e">
        <f>Tabuľka9[[#This Row],[Cena za MJ s DPH]]*Tabuľka9[[#This Row],[Predpokladaný odber počas 6 mesiacov]]</f>
        <v>#REF!</v>
      </c>
      <c r="L4789" s="1">
        <v>52757056</v>
      </c>
      <c r="M4789" t="e">
        <f>_xlfn.XLOOKUP(Tabuľka9[[#This Row],[IČO]],#REF!,#REF!)</f>
        <v>#REF!</v>
      </c>
      <c r="N4789" t="e">
        <f>_xlfn.XLOOKUP(Tabuľka9[[#This Row],[IČO]],#REF!,#REF!)</f>
        <v>#REF!</v>
      </c>
    </row>
    <row r="4790" spans="1:14" hidden="1" x14ac:dyDescent="0.35">
      <c r="A4790" t="s">
        <v>10</v>
      </c>
      <c r="B4790" t="s">
        <v>42</v>
      </c>
      <c r="C4790" t="s">
        <v>19</v>
      </c>
      <c r="E4790" s="10">
        <f>IF(COUNTIF(cis_DPH!$B$2:$B$84,B4790)&gt;0,D4790*1.1,IF(COUNTIF(cis_DPH!$B$85:$B$171,B4790)&gt;0,D4790*1.2,"chyba"))</f>
        <v>0</v>
      </c>
      <c r="G4790" s="16" t="e">
        <f>_xlfn.XLOOKUP(Tabuľka9[[#This Row],[položka]],#REF!,#REF!)</f>
        <v>#REF!</v>
      </c>
      <c r="I4790" s="15">
        <f>Tabuľka9[[#This Row],[Aktuálna cena v RZ s DPH]]*Tabuľka9[[#This Row],[Priemerný odber za mesiac]]</f>
        <v>0</v>
      </c>
      <c r="K4790" s="17" t="e">
        <f>Tabuľka9[[#This Row],[Cena za MJ s DPH]]*Tabuľka9[[#This Row],[Predpokladaný odber počas 6 mesiacov]]</f>
        <v>#REF!</v>
      </c>
      <c r="L4790" s="1">
        <v>52757056</v>
      </c>
      <c r="M4790" t="e">
        <f>_xlfn.XLOOKUP(Tabuľka9[[#This Row],[IČO]],#REF!,#REF!)</f>
        <v>#REF!</v>
      </c>
      <c r="N4790" t="e">
        <f>_xlfn.XLOOKUP(Tabuľka9[[#This Row],[IČO]],#REF!,#REF!)</f>
        <v>#REF!</v>
      </c>
    </row>
    <row r="4791" spans="1:14" hidden="1" x14ac:dyDescent="0.35">
      <c r="A4791" t="s">
        <v>10</v>
      </c>
      <c r="B4791" t="s">
        <v>43</v>
      </c>
      <c r="C4791" t="s">
        <v>13</v>
      </c>
      <c r="D4791" s="9">
        <v>2</v>
      </c>
      <c r="E4791" s="10">
        <f>IF(COUNTIF(cis_DPH!$B$2:$B$84,B4791)&gt;0,D4791*1.1,IF(COUNTIF(cis_DPH!$B$85:$B$171,B4791)&gt;0,D4791*1.2,"chyba"))</f>
        <v>2.4</v>
      </c>
      <c r="G4791" s="16" t="e">
        <f>_xlfn.XLOOKUP(Tabuľka9[[#This Row],[položka]],#REF!,#REF!)</f>
        <v>#REF!</v>
      </c>
      <c r="I4791" s="15">
        <f>Tabuľka9[[#This Row],[Aktuálna cena v RZ s DPH]]*Tabuľka9[[#This Row],[Priemerný odber za mesiac]]</f>
        <v>0</v>
      </c>
      <c r="J4791">
        <v>150</v>
      </c>
      <c r="K4791" s="17" t="e">
        <f>Tabuľka9[[#This Row],[Cena za MJ s DPH]]*Tabuľka9[[#This Row],[Predpokladaný odber počas 6 mesiacov]]</f>
        <v>#REF!</v>
      </c>
      <c r="L4791" s="1">
        <v>52757056</v>
      </c>
      <c r="M4791" t="e">
        <f>_xlfn.XLOOKUP(Tabuľka9[[#This Row],[IČO]],#REF!,#REF!)</f>
        <v>#REF!</v>
      </c>
      <c r="N4791" t="e">
        <f>_xlfn.XLOOKUP(Tabuľka9[[#This Row],[IČO]],#REF!,#REF!)</f>
        <v>#REF!</v>
      </c>
    </row>
    <row r="4792" spans="1:14" hidden="1" x14ac:dyDescent="0.35">
      <c r="A4792" t="s">
        <v>10</v>
      </c>
      <c r="B4792" t="s">
        <v>44</v>
      </c>
      <c r="C4792" t="s">
        <v>13</v>
      </c>
      <c r="D4792" s="9">
        <v>0.55000000000000004</v>
      </c>
      <c r="E4792" s="10">
        <f>IF(COUNTIF(cis_DPH!$B$2:$B$84,B4792)&gt;0,D4792*1.1,IF(COUNTIF(cis_DPH!$B$85:$B$171,B4792)&gt;0,D4792*1.2,"chyba"))</f>
        <v>0.66</v>
      </c>
      <c r="G4792" s="16" t="e">
        <f>_xlfn.XLOOKUP(Tabuľka9[[#This Row],[položka]],#REF!,#REF!)</f>
        <v>#REF!</v>
      </c>
      <c r="I4792" s="15">
        <f>Tabuľka9[[#This Row],[Aktuálna cena v RZ s DPH]]*Tabuľka9[[#This Row],[Priemerný odber za mesiac]]</f>
        <v>0</v>
      </c>
      <c r="J4792">
        <v>170</v>
      </c>
      <c r="K4792" s="17" t="e">
        <f>Tabuľka9[[#This Row],[Cena za MJ s DPH]]*Tabuľka9[[#This Row],[Predpokladaný odber počas 6 mesiacov]]</f>
        <v>#REF!</v>
      </c>
      <c r="L4792" s="1">
        <v>52757056</v>
      </c>
      <c r="M4792" t="e">
        <f>_xlfn.XLOOKUP(Tabuľka9[[#This Row],[IČO]],#REF!,#REF!)</f>
        <v>#REF!</v>
      </c>
      <c r="N4792" t="e">
        <f>_xlfn.XLOOKUP(Tabuľka9[[#This Row],[IČO]],#REF!,#REF!)</f>
        <v>#REF!</v>
      </c>
    </row>
    <row r="4793" spans="1:14" hidden="1" x14ac:dyDescent="0.35">
      <c r="A4793" t="s">
        <v>10</v>
      </c>
      <c r="B4793" t="s">
        <v>45</v>
      </c>
      <c r="C4793" t="s">
        <v>13</v>
      </c>
      <c r="D4793" s="9">
        <v>1.25</v>
      </c>
      <c r="E4793" s="10">
        <f>IF(COUNTIF(cis_DPH!$B$2:$B$84,B4793)&gt;0,D4793*1.1,IF(COUNTIF(cis_DPH!$B$85:$B$171,B4793)&gt;0,D4793*1.2,"chyba"))</f>
        <v>1.5</v>
      </c>
      <c r="G4793" s="16" t="e">
        <f>_xlfn.XLOOKUP(Tabuľka9[[#This Row],[položka]],#REF!,#REF!)</f>
        <v>#REF!</v>
      </c>
      <c r="I4793" s="15">
        <f>Tabuľka9[[#This Row],[Aktuálna cena v RZ s DPH]]*Tabuľka9[[#This Row],[Priemerný odber za mesiac]]</f>
        <v>0</v>
      </c>
      <c r="J4793">
        <v>120</v>
      </c>
      <c r="K4793" s="17" t="e">
        <f>Tabuľka9[[#This Row],[Cena za MJ s DPH]]*Tabuľka9[[#This Row],[Predpokladaný odber počas 6 mesiacov]]</f>
        <v>#REF!</v>
      </c>
      <c r="L4793" s="1">
        <v>52757056</v>
      </c>
      <c r="M4793" t="e">
        <f>_xlfn.XLOOKUP(Tabuľka9[[#This Row],[IČO]],#REF!,#REF!)</f>
        <v>#REF!</v>
      </c>
      <c r="N4793" t="e">
        <f>_xlfn.XLOOKUP(Tabuľka9[[#This Row],[IČO]],#REF!,#REF!)</f>
        <v>#REF!</v>
      </c>
    </row>
    <row r="4794" spans="1:14" hidden="1" x14ac:dyDescent="0.35">
      <c r="A4794" t="s">
        <v>10</v>
      </c>
      <c r="B4794" t="s">
        <v>46</v>
      </c>
      <c r="C4794" t="s">
        <v>13</v>
      </c>
      <c r="D4794" s="9">
        <v>0.55000000000000004</v>
      </c>
      <c r="E4794" s="10">
        <f>IF(COUNTIF(cis_DPH!$B$2:$B$84,B4794)&gt;0,D4794*1.1,IF(COUNTIF(cis_DPH!$B$85:$B$171,B4794)&gt;0,D4794*1.2,"chyba"))</f>
        <v>0.66</v>
      </c>
      <c r="G4794" s="16" t="e">
        <f>_xlfn.XLOOKUP(Tabuľka9[[#This Row],[položka]],#REF!,#REF!)</f>
        <v>#REF!</v>
      </c>
      <c r="H4794">
        <v>45</v>
      </c>
      <c r="I4794" s="15">
        <f>Tabuľka9[[#This Row],[Aktuálna cena v RZ s DPH]]*Tabuľka9[[#This Row],[Priemerný odber za mesiac]]</f>
        <v>29.700000000000003</v>
      </c>
      <c r="J4794">
        <v>250</v>
      </c>
      <c r="K4794" s="17" t="e">
        <f>Tabuľka9[[#This Row],[Cena za MJ s DPH]]*Tabuľka9[[#This Row],[Predpokladaný odber počas 6 mesiacov]]</f>
        <v>#REF!</v>
      </c>
      <c r="L4794" s="1">
        <v>52757056</v>
      </c>
      <c r="M4794" t="e">
        <f>_xlfn.XLOOKUP(Tabuľka9[[#This Row],[IČO]],#REF!,#REF!)</f>
        <v>#REF!</v>
      </c>
      <c r="N4794" t="e">
        <f>_xlfn.XLOOKUP(Tabuľka9[[#This Row],[IČO]],#REF!,#REF!)</f>
        <v>#REF!</v>
      </c>
    </row>
    <row r="4795" spans="1:14" hidden="1" x14ac:dyDescent="0.35">
      <c r="A4795" t="s">
        <v>10</v>
      </c>
      <c r="B4795" t="s">
        <v>47</v>
      </c>
      <c r="C4795" t="s">
        <v>48</v>
      </c>
      <c r="E4795" s="10">
        <f>IF(COUNTIF(cis_DPH!$B$2:$B$84,B4795)&gt;0,D4795*1.1,IF(COUNTIF(cis_DPH!$B$85:$B$171,B4795)&gt;0,D4795*1.2,"chyba"))</f>
        <v>0</v>
      </c>
      <c r="G4795" s="16" t="e">
        <f>_xlfn.XLOOKUP(Tabuľka9[[#This Row],[položka]],#REF!,#REF!)</f>
        <v>#REF!</v>
      </c>
      <c r="I4795" s="15">
        <f>Tabuľka9[[#This Row],[Aktuálna cena v RZ s DPH]]*Tabuľka9[[#This Row],[Priemerný odber za mesiac]]</f>
        <v>0</v>
      </c>
      <c r="K4795" s="17" t="e">
        <f>Tabuľka9[[#This Row],[Cena za MJ s DPH]]*Tabuľka9[[#This Row],[Predpokladaný odber počas 6 mesiacov]]</f>
        <v>#REF!</v>
      </c>
      <c r="L4795" s="1">
        <v>52757056</v>
      </c>
      <c r="M4795" t="e">
        <f>_xlfn.XLOOKUP(Tabuľka9[[#This Row],[IČO]],#REF!,#REF!)</f>
        <v>#REF!</v>
      </c>
      <c r="N4795" t="e">
        <f>_xlfn.XLOOKUP(Tabuľka9[[#This Row],[IČO]],#REF!,#REF!)</f>
        <v>#REF!</v>
      </c>
    </row>
    <row r="4796" spans="1:14" hidden="1" x14ac:dyDescent="0.35">
      <c r="A4796" t="s">
        <v>10</v>
      </c>
      <c r="B4796" t="s">
        <v>49</v>
      </c>
      <c r="C4796" t="s">
        <v>48</v>
      </c>
      <c r="E4796" s="10">
        <f>IF(COUNTIF(cis_DPH!$B$2:$B$84,B4796)&gt;0,D4796*1.1,IF(COUNTIF(cis_DPH!$B$85:$B$171,B4796)&gt;0,D4796*1.2,"chyba"))</f>
        <v>0</v>
      </c>
      <c r="G4796" s="16" t="e">
        <f>_xlfn.XLOOKUP(Tabuľka9[[#This Row],[položka]],#REF!,#REF!)</f>
        <v>#REF!</v>
      </c>
      <c r="I4796" s="15">
        <f>Tabuľka9[[#This Row],[Aktuálna cena v RZ s DPH]]*Tabuľka9[[#This Row],[Priemerný odber za mesiac]]</f>
        <v>0</v>
      </c>
      <c r="K4796" s="17" t="e">
        <f>Tabuľka9[[#This Row],[Cena za MJ s DPH]]*Tabuľka9[[#This Row],[Predpokladaný odber počas 6 mesiacov]]</f>
        <v>#REF!</v>
      </c>
      <c r="L4796" s="1">
        <v>52757056</v>
      </c>
      <c r="M4796" t="e">
        <f>_xlfn.XLOOKUP(Tabuľka9[[#This Row],[IČO]],#REF!,#REF!)</f>
        <v>#REF!</v>
      </c>
      <c r="N4796" t="e">
        <f>_xlfn.XLOOKUP(Tabuľka9[[#This Row],[IČO]],#REF!,#REF!)</f>
        <v>#REF!</v>
      </c>
    </row>
    <row r="4797" spans="1:14" hidden="1" x14ac:dyDescent="0.35">
      <c r="A4797" t="s">
        <v>10</v>
      </c>
      <c r="B4797" t="s">
        <v>50</v>
      </c>
      <c r="C4797" t="s">
        <v>13</v>
      </c>
      <c r="D4797" s="9">
        <v>15</v>
      </c>
      <c r="E4797" s="10">
        <f>IF(COUNTIF(cis_DPH!$B$2:$B$84,B4797)&gt;0,D4797*1.1,IF(COUNTIF(cis_DPH!$B$85:$B$171,B4797)&gt;0,D4797*1.2,"chyba"))</f>
        <v>18</v>
      </c>
      <c r="G4797" s="16" t="e">
        <f>_xlfn.XLOOKUP(Tabuľka9[[#This Row],[položka]],#REF!,#REF!)</f>
        <v>#REF!</v>
      </c>
      <c r="I4797" s="15">
        <f>Tabuľka9[[#This Row],[Aktuálna cena v RZ s DPH]]*Tabuľka9[[#This Row],[Priemerný odber za mesiac]]</f>
        <v>0</v>
      </c>
      <c r="J4797">
        <v>15</v>
      </c>
      <c r="K4797" s="17" t="e">
        <f>Tabuľka9[[#This Row],[Cena za MJ s DPH]]*Tabuľka9[[#This Row],[Predpokladaný odber počas 6 mesiacov]]</f>
        <v>#REF!</v>
      </c>
      <c r="L4797" s="1">
        <v>52757056</v>
      </c>
      <c r="M4797" t="e">
        <f>_xlfn.XLOOKUP(Tabuľka9[[#This Row],[IČO]],#REF!,#REF!)</f>
        <v>#REF!</v>
      </c>
      <c r="N4797" t="e">
        <f>_xlfn.XLOOKUP(Tabuľka9[[#This Row],[IČO]],#REF!,#REF!)</f>
        <v>#REF!</v>
      </c>
    </row>
    <row r="4798" spans="1:14" hidden="1" x14ac:dyDescent="0.35">
      <c r="A4798" t="s">
        <v>10</v>
      </c>
      <c r="B4798" t="s">
        <v>51</v>
      </c>
      <c r="C4798" t="s">
        <v>13</v>
      </c>
      <c r="E4798" s="10">
        <f>IF(COUNTIF(cis_DPH!$B$2:$B$84,B4798)&gt;0,D4798*1.1,IF(COUNTIF(cis_DPH!$B$85:$B$171,B4798)&gt;0,D4798*1.2,"chyba"))</f>
        <v>0</v>
      </c>
      <c r="G4798" s="16" t="e">
        <f>_xlfn.XLOOKUP(Tabuľka9[[#This Row],[položka]],#REF!,#REF!)</f>
        <v>#REF!</v>
      </c>
      <c r="I4798" s="15">
        <f>Tabuľka9[[#This Row],[Aktuálna cena v RZ s DPH]]*Tabuľka9[[#This Row],[Priemerný odber za mesiac]]</f>
        <v>0</v>
      </c>
      <c r="K4798" s="17" t="e">
        <f>Tabuľka9[[#This Row],[Cena za MJ s DPH]]*Tabuľka9[[#This Row],[Predpokladaný odber počas 6 mesiacov]]</f>
        <v>#REF!</v>
      </c>
      <c r="L4798" s="1">
        <v>52757056</v>
      </c>
      <c r="M4798" t="e">
        <f>_xlfn.XLOOKUP(Tabuľka9[[#This Row],[IČO]],#REF!,#REF!)</f>
        <v>#REF!</v>
      </c>
      <c r="N4798" t="e">
        <f>_xlfn.XLOOKUP(Tabuľka9[[#This Row],[IČO]],#REF!,#REF!)</f>
        <v>#REF!</v>
      </c>
    </row>
    <row r="4799" spans="1:14" hidden="1" x14ac:dyDescent="0.35">
      <c r="A4799" t="s">
        <v>10</v>
      </c>
      <c r="B4799" t="s">
        <v>52</v>
      </c>
      <c r="C4799" t="s">
        <v>13</v>
      </c>
      <c r="E4799" s="10">
        <f>IF(COUNTIF(cis_DPH!$B$2:$B$84,B4799)&gt;0,D4799*1.1,IF(COUNTIF(cis_DPH!$B$85:$B$171,B4799)&gt;0,D4799*1.2,"chyba"))</f>
        <v>0</v>
      </c>
      <c r="G4799" s="16" t="e">
        <f>_xlfn.XLOOKUP(Tabuľka9[[#This Row],[položka]],#REF!,#REF!)</f>
        <v>#REF!</v>
      </c>
      <c r="I4799" s="15">
        <f>Tabuľka9[[#This Row],[Aktuálna cena v RZ s DPH]]*Tabuľka9[[#This Row],[Priemerný odber za mesiac]]</f>
        <v>0</v>
      </c>
      <c r="K4799" s="17" t="e">
        <f>Tabuľka9[[#This Row],[Cena za MJ s DPH]]*Tabuľka9[[#This Row],[Predpokladaný odber počas 6 mesiacov]]</f>
        <v>#REF!</v>
      </c>
      <c r="L4799" s="1">
        <v>52757056</v>
      </c>
      <c r="M4799" t="e">
        <f>_xlfn.XLOOKUP(Tabuľka9[[#This Row],[IČO]],#REF!,#REF!)</f>
        <v>#REF!</v>
      </c>
      <c r="N4799" t="e">
        <f>_xlfn.XLOOKUP(Tabuľka9[[#This Row],[IČO]],#REF!,#REF!)</f>
        <v>#REF!</v>
      </c>
    </row>
    <row r="4800" spans="1:14" hidden="1" x14ac:dyDescent="0.35">
      <c r="A4800" t="s">
        <v>10</v>
      </c>
      <c r="B4800" t="s">
        <v>53</v>
      </c>
      <c r="C4800" t="s">
        <v>13</v>
      </c>
      <c r="D4800" s="9">
        <v>2</v>
      </c>
      <c r="E4800" s="10">
        <f>IF(COUNTIF(cis_DPH!$B$2:$B$84,B4800)&gt;0,D4800*1.1,IF(COUNTIF(cis_DPH!$B$85:$B$171,B4800)&gt;0,D4800*1.2,"chyba"))</f>
        <v>2.2000000000000002</v>
      </c>
      <c r="G4800" s="16" t="e">
        <f>_xlfn.XLOOKUP(Tabuľka9[[#This Row],[položka]],#REF!,#REF!)</f>
        <v>#REF!</v>
      </c>
      <c r="H4800">
        <v>14</v>
      </c>
      <c r="I4800" s="15">
        <f>Tabuľka9[[#This Row],[Aktuálna cena v RZ s DPH]]*Tabuľka9[[#This Row],[Priemerný odber za mesiac]]</f>
        <v>30.800000000000004</v>
      </c>
      <c r="J4800">
        <v>70</v>
      </c>
      <c r="K4800" s="17" t="e">
        <f>Tabuľka9[[#This Row],[Cena za MJ s DPH]]*Tabuľka9[[#This Row],[Predpokladaný odber počas 6 mesiacov]]</f>
        <v>#REF!</v>
      </c>
      <c r="L4800" s="1">
        <v>52757056</v>
      </c>
      <c r="M4800" t="e">
        <f>_xlfn.XLOOKUP(Tabuľka9[[#This Row],[IČO]],#REF!,#REF!)</f>
        <v>#REF!</v>
      </c>
      <c r="N4800" t="e">
        <f>_xlfn.XLOOKUP(Tabuľka9[[#This Row],[IČO]],#REF!,#REF!)</f>
        <v>#REF!</v>
      </c>
    </row>
    <row r="4801" spans="1:14" hidden="1" x14ac:dyDescent="0.35">
      <c r="A4801" t="s">
        <v>10</v>
      </c>
      <c r="B4801" t="s">
        <v>54</v>
      </c>
      <c r="C4801" t="s">
        <v>13</v>
      </c>
      <c r="D4801" s="9">
        <v>2</v>
      </c>
      <c r="E4801" s="10">
        <f>IF(COUNTIF(cis_DPH!$B$2:$B$84,B4801)&gt;0,D4801*1.1,IF(COUNTIF(cis_DPH!$B$85:$B$171,B4801)&gt;0,D4801*1.2,"chyba"))</f>
        <v>2.2000000000000002</v>
      </c>
      <c r="G4801" s="16" t="e">
        <f>_xlfn.XLOOKUP(Tabuľka9[[#This Row],[položka]],#REF!,#REF!)</f>
        <v>#REF!</v>
      </c>
      <c r="H4801">
        <v>14</v>
      </c>
      <c r="I4801" s="15">
        <f>Tabuľka9[[#This Row],[Aktuálna cena v RZ s DPH]]*Tabuľka9[[#This Row],[Priemerný odber za mesiac]]</f>
        <v>30.800000000000004</v>
      </c>
      <c r="J4801">
        <v>70</v>
      </c>
      <c r="K4801" s="17" t="e">
        <f>Tabuľka9[[#This Row],[Cena za MJ s DPH]]*Tabuľka9[[#This Row],[Predpokladaný odber počas 6 mesiacov]]</f>
        <v>#REF!</v>
      </c>
      <c r="L4801" s="1">
        <v>52757056</v>
      </c>
      <c r="M4801" t="e">
        <f>_xlfn.XLOOKUP(Tabuľka9[[#This Row],[IČO]],#REF!,#REF!)</f>
        <v>#REF!</v>
      </c>
      <c r="N4801" t="e">
        <f>_xlfn.XLOOKUP(Tabuľka9[[#This Row],[IČO]],#REF!,#REF!)</f>
        <v>#REF!</v>
      </c>
    </row>
    <row r="4802" spans="1:14" hidden="1" x14ac:dyDescent="0.35">
      <c r="A4802" t="s">
        <v>10</v>
      </c>
      <c r="B4802" t="s">
        <v>55</v>
      </c>
      <c r="C4802" t="s">
        <v>13</v>
      </c>
      <c r="E4802" s="10">
        <f>IF(COUNTIF(cis_DPH!$B$2:$B$84,B4802)&gt;0,D4802*1.1,IF(COUNTIF(cis_DPH!$B$85:$B$171,B4802)&gt;0,D4802*1.2,"chyba"))</f>
        <v>0</v>
      </c>
      <c r="G4802" s="16" t="e">
        <f>_xlfn.XLOOKUP(Tabuľka9[[#This Row],[položka]],#REF!,#REF!)</f>
        <v>#REF!</v>
      </c>
      <c r="I4802" s="15">
        <f>Tabuľka9[[#This Row],[Aktuálna cena v RZ s DPH]]*Tabuľka9[[#This Row],[Priemerný odber za mesiac]]</f>
        <v>0</v>
      </c>
      <c r="K4802" s="17" t="e">
        <f>Tabuľka9[[#This Row],[Cena za MJ s DPH]]*Tabuľka9[[#This Row],[Predpokladaný odber počas 6 mesiacov]]</f>
        <v>#REF!</v>
      </c>
      <c r="L4802" s="1">
        <v>52757056</v>
      </c>
      <c r="M4802" t="e">
        <f>_xlfn.XLOOKUP(Tabuľka9[[#This Row],[IČO]],#REF!,#REF!)</f>
        <v>#REF!</v>
      </c>
      <c r="N4802" t="e">
        <f>_xlfn.XLOOKUP(Tabuľka9[[#This Row],[IČO]],#REF!,#REF!)</f>
        <v>#REF!</v>
      </c>
    </row>
    <row r="4803" spans="1:14" hidden="1" x14ac:dyDescent="0.35">
      <c r="A4803" t="s">
        <v>10</v>
      </c>
      <c r="B4803" t="s">
        <v>56</v>
      </c>
      <c r="C4803" t="s">
        <v>13</v>
      </c>
      <c r="D4803" s="9">
        <v>1.5</v>
      </c>
      <c r="E4803" s="10">
        <f>IF(COUNTIF(cis_DPH!$B$2:$B$84,B4803)&gt;0,D4803*1.1,IF(COUNTIF(cis_DPH!$B$85:$B$171,B4803)&gt;0,D4803*1.2,"chyba"))</f>
        <v>1.6500000000000001</v>
      </c>
      <c r="G4803" s="16" t="e">
        <f>_xlfn.XLOOKUP(Tabuľka9[[#This Row],[položka]],#REF!,#REF!)</f>
        <v>#REF!</v>
      </c>
      <c r="H4803">
        <v>35</v>
      </c>
      <c r="I4803" s="15">
        <f>Tabuľka9[[#This Row],[Aktuálna cena v RZ s DPH]]*Tabuľka9[[#This Row],[Priemerný odber za mesiac]]</f>
        <v>57.750000000000007</v>
      </c>
      <c r="J4803">
        <v>180</v>
      </c>
      <c r="K4803" s="17" t="e">
        <f>Tabuľka9[[#This Row],[Cena za MJ s DPH]]*Tabuľka9[[#This Row],[Predpokladaný odber počas 6 mesiacov]]</f>
        <v>#REF!</v>
      </c>
      <c r="L4803" s="1">
        <v>52757056</v>
      </c>
      <c r="M4803" t="e">
        <f>_xlfn.XLOOKUP(Tabuľka9[[#This Row],[IČO]],#REF!,#REF!)</f>
        <v>#REF!</v>
      </c>
      <c r="N4803" t="e">
        <f>_xlfn.XLOOKUP(Tabuľka9[[#This Row],[IČO]],#REF!,#REF!)</f>
        <v>#REF!</v>
      </c>
    </row>
    <row r="4804" spans="1:14" hidden="1" x14ac:dyDescent="0.35">
      <c r="A4804" t="s">
        <v>10</v>
      </c>
      <c r="B4804" t="s">
        <v>57</v>
      </c>
      <c r="C4804" t="s">
        <v>13</v>
      </c>
      <c r="E4804" s="10">
        <f>IF(COUNTIF(cis_DPH!$B$2:$B$84,B4804)&gt;0,D4804*1.1,IF(COUNTIF(cis_DPH!$B$85:$B$171,B4804)&gt;0,D4804*1.2,"chyba"))</f>
        <v>0</v>
      </c>
      <c r="G4804" s="16" t="e">
        <f>_xlfn.XLOOKUP(Tabuľka9[[#This Row],[položka]],#REF!,#REF!)</f>
        <v>#REF!</v>
      </c>
      <c r="I4804" s="15">
        <f>Tabuľka9[[#This Row],[Aktuálna cena v RZ s DPH]]*Tabuľka9[[#This Row],[Priemerný odber za mesiac]]</f>
        <v>0</v>
      </c>
      <c r="K4804" s="17" t="e">
        <f>Tabuľka9[[#This Row],[Cena za MJ s DPH]]*Tabuľka9[[#This Row],[Predpokladaný odber počas 6 mesiacov]]</f>
        <v>#REF!</v>
      </c>
      <c r="L4804" s="1">
        <v>52757056</v>
      </c>
      <c r="M4804" t="e">
        <f>_xlfn.XLOOKUP(Tabuľka9[[#This Row],[IČO]],#REF!,#REF!)</f>
        <v>#REF!</v>
      </c>
      <c r="N4804" t="e">
        <f>_xlfn.XLOOKUP(Tabuľka9[[#This Row],[IČO]],#REF!,#REF!)</f>
        <v>#REF!</v>
      </c>
    </row>
    <row r="4805" spans="1:14" hidden="1" x14ac:dyDescent="0.35">
      <c r="A4805" t="s">
        <v>10</v>
      </c>
      <c r="B4805" t="s">
        <v>58</v>
      </c>
      <c r="C4805" t="s">
        <v>13</v>
      </c>
      <c r="E4805" s="10">
        <f>IF(COUNTIF(cis_DPH!$B$2:$B$84,B4805)&gt;0,D4805*1.1,IF(COUNTIF(cis_DPH!$B$85:$B$171,B4805)&gt;0,D4805*1.2,"chyba"))</f>
        <v>0</v>
      </c>
      <c r="G4805" s="16" t="e">
        <f>_xlfn.XLOOKUP(Tabuľka9[[#This Row],[položka]],#REF!,#REF!)</f>
        <v>#REF!</v>
      </c>
      <c r="I4805" s="15">
        <f>Tabuľka9[[#This Row],[Aktuálna cena v RZ s DPH]]*Tabuľka9[[#This Row],[Priemerný odber za mesiac]]</f>
        <v>0</v>
      </c>
      <c r="K4805" s="17" t="e">
        <f>Tabuľka9[[#This Row],[Cena za MJ s DPH]]*Tabuľka9[[#This Row],[Predpokladaný odber počas 6 mesiacov]]</f>
        <v>#REF!</v>
      </c>
      <c r="L4805" s="1">
        <v>52757056</v>
      </c>
      <c r="M4805" t="e">
        <f>_xlfn.XLOOKUP(Tabuľka9[[#This Row],[IČO]],#REF!,#REF!)</f>
        <v>#REF!</v>
      </c>
      <c r="N4805" t="e">
        <f>_xlfn.XLOOKUP(Tabuľka9[[#This Row],[IČO]],#REF!,#REF!)</f>
        <v>#REF!</v>
      </c>
    </row>
    <row r="4806" spans="1:14" hidden="1" x14ac:dyDescent="0.35">
      <c r="A4806" t="s">
        <v>10</v>
      </c>
      <c r="B4806" t="s">
        <v>59</v>
      </c>
      <c r="C4806" t="s">
        <v>13</v>
      </c>
      <c r="D4806" s="9">
        <v>1</v>
      </c>
      <c r="E4806" s="10">
        <f>IF(COUNTIF(cis_DPH!$B$2:$B$84,B4806)&gt;0,D4806*1.1,IF(COUNTIF(cis_DPH!$B$85:$B$171,B4806)&gt;0,D4806*1.2,"chyba"))</f>
        <v>1.2</v>
      </c>
      <c r="G4806" s="16" t="e">
        <f>_xlfn.XLOOKUP(Tabuľka9[[#This Row],[položka]],#REF!,#REF!)</f>
        <v>#REF!</v>
      </c>
      <c r="H4806">
        <v>15</v>
      </c>
      <c r="I4806" s="15">
        <f>Tabuľka9[[#This Row],[Aktuálna cena v RZ s DPH]]*Tabuľka9[[#This Row],[Priemerný odber za mesiac]]</f>
        <v>18</v>
      </c>
      <c r="J4806">
        <v>90</v>
      </c>
      <c r="K4806" s="17" t="e">
        <f>Tabuľka9[[#This Row],[Cena za MJ s DPH]]*Tabuľka9[[#This Row],[Predpokladaný odber počas 6 mesiacov]]</f>
        <v>#REF!</v>
      </c>
      <c r="L4806" s="1">
        <v>52757056</v>
      </c>
      <c r="M4806" t="e">
        <f>_xlfn.XLOOKUP(Tabuľka9[[#This Row],[IČO]],#REF!,#REF!)</f>
        <v>#REF!</v>
      </c>
      <c r="N4806" t="e">
        <f>_xlfn.XLOOKUP(Tabuľka9[[#This Row],[IČO]],#REF!,#REF!)</f>
        <v>#REF!</v>
      </c>
    </row>
    <row r="4807" spans="1:14" hidden="1" x14ac:dyDescent="0.35">
      <c r="A4807" t="s">
        <v>10</v>
      </c>
      <c r="B4807" t="s">
        <v>60</v>
      </c>
      <c r="C4807" t="s">
        <v>13</v>
      </c>
      <c r="E4807" s="10">
        <f>IF(COUNTIF(cis_DPH!$B$2:$B$84,B4807)&gt;0,D4807*1.1,IF(COUNTIF(cis_DPH!$B$85:$B$171,B4807)&gt;0,D4807*1.2,"chyba"))</f>
        <v>0</v>
      </c>
      <c r="G4807" s="16" t="e">
        <f>_xlfn.XLOOKUP(Tabuľka9[[#This Row],[položka]],#REF!,#REF!)</f>
        <v>#REF!</v>
      </c>
      <c r="I4807" s="15">
        <f>Tabuľka9[[#This Row],[Aktuálna cena v RZ s DPH]]*Tabuľka9[[#This Row],[Priemerný odber za mesiac]]</f>
        <v>0</v>
      </c>
      <c r="K4807" s="17" t="e">
        <f>Tabuľka9[[#This Row],[Cena za MJ s DPH]]*Tabuľka9[[#This Row],[Predpokladaný odber počas 6 mesiacov]]</f>
        <v>#REF!</v>
      </c>
      <c r="L4807" s="1">
        <v>52757056</v>
      </c>
      <c r="M4807" t="e">
        <f>_xlfn.XLOOKUP(Tabuľka9[[#This Row],[IČO]],#REF!,#REF!)</f>
        <v>#REF!</v>
      </c>
      <c r="N4807" t="e">
        <f>_xlfn.XLOOKUP(Tabuľka9[[#This Row],[IČO]],#REF!,#REF!)</f>
        <v>#REF!</v>
      </c>
    </row>
    <row r="4808" spans="1:14" hidden="1" x14ac:dyDescent="0.35">
      <c r="A4808" t="s">
        <v>10</v>
      </c>
      <c r="B4808" t="s">
        <v>61</v>
      </c>
      <c r="C4808" t="s">
        <v>19</v>
      </c>
      <c r="D4808" s="9">
        <v>0.55000000000000004</v>
      </c>
      <c r="E4808" s="10">
        <f>IF(COUNTIF(cis_DPH!$B$2:$B$84,B4808)&gt;0,D4808*1.1,IF(COUNTIF(cis_DPH!$B$85:$B$171,B4808)&gt;0,D4808*1.2,"chyba"))</f>
        <v>0.66</v>
      </c>
      <c r="G4808" s="16" t="e">
        <f>_xlfn.XLOOKUP(Tabuľka9[[#This Row],[položka]],#REF!,#REF!)</f>
        <v>#REF!</v>
      </c>
      <c r="H4808">
        <v>35</v>
      </c>
      <c r="I4808" s="15">
        <f>Tabuľka9[[#This Row],[Aktuálna cena v RZ s DPH]]*Tabuľka9[[#This Row],[Priemerný odber za mesiac]]</f>
        <v>23.1</v>
      </c>
      <c r="J4808">
        <v>140</v>
      </c>
      <c r="K4808" s="17" t="e">
        <f>Tabuľka9[[#This Row],[Cena za MJ s DPH]]*Tabuľka9[[#This Row],[Predpokladaný odber počas 6 mesiacov]]</f>
        <v>#REF!</v>
      </c>
      <c r="L4808" s="1">
        <v>52757056</v>
      </c>
      <c r="M4808" t="e">
        <f>_xlfn.XLOOKUP(Tabuľka9[[#This Row],[IČO]],#REF!,#REF!)</f>
        <v>#REF!</v>
      </c>
      <c r="N4808" t="e">
        <f>_xlfn.XLOOKUP(Tabuľka9[[#This Row],[IČO]],#REF!,#REF!)</f>
        <v>#REF!</v>
      </c>
    </row>
    <row r="4809" spans="1:14" hidden="1" x14ac:dyDescent="0.35">
      <c r="A4809" t="s">
        <v>10</v>
      </c>
      <c r="B4809" t="s">
        <v>62</v>
      </c>
      <c r="C4809" t="s">
        <v>13</v>
      </c>
      <c r="D4809" s="9">
        <v>2</v>
      </c>
      <c r="E4809" s="10">
        <f>IF(COUNTIF(cis_DPH!$B$2:$B$84,B4809)&gt;0,D4809*1.1,IF(COUNTIF(cis_DPH!$B$85:$B$171,B4809)&gt;0,D4809*1.2,"chyba"))</f>
        <v>2.4</v>
      </c>
      <c r="G4809" s="16" t="e">
        <f>_xlfn.XLOOKUP(Tabuľka9[[#This Row],[položka]],#REF!,#REF!)</f>
        <v>#REF!</v>
      </c>
      <c r="I4809" s="15">
        <f>Tabuľka9[[#This Row],[Aktuálna cena v RZ s DPH]]*Tabuľka9[[#This Row],[Priemerný odber za mesiac]]</f>
        <v>0</v>
      </c>
      <c r="J4809">
        <v>150</v>
      </c>
      <c r="K4809" s="17" t="e">
        <f>Tabuľka9[[#This Row],[Cena za MJ s DPH]]*Tabuľka9[[#This Row],[Predpokladaný odber počas 6 mesiacov]]</f>
        <v>#REF!</v>
      </c>
      <c r="L4809" s="1">
        <v>52757056</v>
      </c>
      <c r="M4809" t="e">
        <f>_xlfn.XLOOKUP(Tabuľka9[[#This Row],[IČO]],#REF!,#REF!)</f>
        <v>#REF!</v>
      </c>
      <c r="N4809" t="e">
        <f>_xlfn.XLOOKUP(Tabuľka9[[#This Row],[IČO]],#REF!,#REF!)</f>
        <v>#REF!</v>
      </c>
    </row>
    <row r="4810" spans="1:14" hidden="1" x14ac:dyDescent="0.35">
      <c r="A4810" t="s">
        <v>10</v>
      </c>
      <c r="B4810" t="s">
        <v>63</v>
      </c>
      <c r="C4810" t="s">
        <v>13</v>
      </c>
      <c r="E4810" s="10">
        <f>IF(COUNTIF(cis_DPH!$B$2:$B$84,B4810)&gt;0,D4810*1.1,IF(COUNTIF(cis_DPH!$B$85:$B$171,B4810)&gt;0,D4810*1.2,"chyba"))</f>
        <v>0</v>
      </c>
      <c r="G4810" s="16" t="e">
        <f>_xlfn.XLOOKUP(Tabuľka9[[#This Row],[položka]],#REF!,#REF!)</f>
        <v>#REF!</v>
      </c>
      <c r="I4810" s="15">
        <f>Tabuľka9[[#This Row],[Aktuálna cena v RZ s DPH]]*Tabuľka9[[#This Row],[Priemerný odber za mesiac]]</f>
        <v>0</v>
      </c>
      <c r="K4810" s="17" t="e">
        <f>Tabuľka9[[#This Row],[Cena za MJ s DPH]]*Tabuľka9[[#This Row],[Predpokladaný odber počas 6 mesiacov]]</f>
        <v>#REF!</v>
      </c>
      <c r="L4810" s="1">
        <v>52757056</v>
      </c>
      <c r="M4810" t="e">
        <f>_xlfn.XLOOKUP(Tabuľka9[[#This Row],[IČO]],#REF!,#REF!)</f>
        <v>#REF!</v>
      </c>
      <c r="N4810" t="e">
        <f>_xlfn.XLOOKUP(Tabuľka9[[#This Row],[IČO]],#REF!,#REF!)</f>
        <v>#REF!</v>
      </c>
    </row>
    <row r="4811" spans="1:14" hidden="1" x14ac:dyDescent="0.35">
      <c r="A4811" t="s">
        <v>10</v>
      </c>
      <c r="B4811" t="s">
        <v>64</v>
      </c>
      <c r="C4811" t="s">
        <v>19</v>
      </c>
      <c r="D4811" s="9">
        <v>0.99</v>
      </c>
      <c r="E4811" s="10">
        <f>IF(COUNTIF(cis_DPH!$B$2:$B$84,B4811)&gt;0,D4811*1.1,IF(COUNTIF(cis_DPH!$B$85:$B$171,B4811)&gt;0,D4811*1.2,"chyba"))</f>
        <v>1.089</v>
      </c>
      <c r="G4811" s="16" t="e">
        <f>_xlfn.XLOOKUP(Tabuľka9[[#This Row],[položka]],#REF!,#REF!)</f>
        <v>#REF!</v>
      </c>
      <c r="I4811" s="15">
        <f>Tabuľka9[[#This Row],[Aktuálna cena v RZ s DPH]]*Tabuľka9[[#This Row],[Priemerný odber za mesiac]]</f>
        <v>0</v>
      </c>
      <c r="K4811" s="17" t="e">
        <f>Tabuľka9[[#This Row],[Cena za MJ s DPH]]*Tabuľka9[[#This Row],[Predpokladaný odber počas 6 mesiacov]]</f>
        <v>#REF!</v>
      </c>
      <c r="L4811" s="1">
        <v>52757056</v>
      </c>
      <c r="M4811" t="e">
        <f>_xlfn.XLOOKUP(Tabuľka9[[#This Row],[IČO]],#REF!,#REF!)</f>
        <v>#REF!</v>
      </c>
      <c r="N4811" t="e">
        <f>_xlfn.XLOOKUP(Tabuľka9[[#This Row],[IČO]],#REF!,#REF!)</f>
        <v>#REF!</v>
      </c>
    </row>
    <row r="4812" spans="1:14" hidden="1" x14ac:dyDescent="0.35">
      <c r="A4812" t="s">
        <v>10</v>
      </c>
      <c r="B4812" t="s">
        <v>65</v>
      </c>
      <c r="C4812" t="s">
        <v>19</v>
      </c>
      <c r="D4812" s="9">
        <v>0.99</v>
      </c>
      <c r="E4812" s="10">
        <f>IF(COUNTIF(cis_DPH!$B$2:$B$84,B4812)&gt;0,D4812*1.1,IF(COUNTIF(cis_DPH!$B$85:$B$171,B4812)&gt;0,D4812*1.2,"chyba"))</f>
        <v>1.089</v>
      </c>
      <c r="G4812" s="16" t="e">
        <f>_xlfn.XLOOKUP(Tabuľka9[[#This Row],[položka]],#REF!,#REF!)</f>
        <v>#REF!</v>
      </c>
      <c r="H4812">
        <v>60</v>
      </c>
      <c r="I4812" s="15">
        <f>Tabuľka9[[#This Row],[Aktuálna cena v RZ s DPH]]*Tabuľka9[[#This Row],[Priemerný odber za mesiac]]</f>
        <v>65.34</v>
      </c>
      <c r="J4812">
        <v>350</v>
      </c>
      <c r="K4812" s="17" t="e">
        <f>Tabuľka9[[#This Row],[Cena za MJ s DPH]]*Tabuľka9[[#This Row],[Predpokladaný odber počas 6 mesiacov]]</f>
        <v>#REF!</v>
      </c>
      <c r="L4812" s="1">
        <v>52757056</v>
      </c>
      <c r="M4812" t="e">
        <f>_xlfn.XLOOKUP(Tabuľka9[[#This Row],[IČO]],#REF!,#REF!)</f>
        <v>#REF!</v>
      </c>
      <c r="N4812" t="e">
        <f>_xlfn.XLOOKUP(Tabuľka9[[#This Row],[IČO]],#REF!,#REF!)</f>
        <v>#REF!</v>
      </c>
    </row>
    <row r="4813" spans="1:14" hidden="1" x14ac:dyDescent="0.35">
      <c r="A4813" t="s">
        <v>10</v>
      </c>
      <c r="B4813" t="s">
        <v>66</v>
      </c>
      <c r="C4813" t="s">
        <v>19</v>
      </c>
      <c r="E4813" s="10">
        <f>IF(COUNTIF(cis_DPH!$B$2:$B$84,B4813)&gt;0,D4813*1.1,IF(COUNTIF(cis_DPH!$B$85:$B$171,B4813)&gt;0,D4813*1.2,"chyba"))</f>
        <v>0</v>
      </c>
      <c r="G4813" s="16" t="e">
        <f>_xlfn.XLOOKUP(Tabuľka9[[#This Row],[položka]],#REF!,#REF!)</f>
        <v>#REF!</v>
      </c>
      <c r="I4813" s="15">
        <f>Tabuľka9[[#This Row],[Aktuálna cena v RZ s DPH]]*Tabuľka9[[#This Row],[Priemerný odber za mesiac]]</f>
        <v>0</v>
      </c>
      <c r="K4813" s="17" t="e">
        <f>Tabuľka9[[#This Row],[Cena za MJ s DPH]]*Tabuľka9[[#This Row],[Predpokladaný odber počas 6 mesiacov]]</f>
        <v>#REF!</v>
      </c>
      <c r="L4813" s="1">
        <v>52757056</v>
      </c>
      <c r="M4813" t="e">
        <f>_xlfn.XLOOKUP(Tabuľka9[[#This Row],[IČO]],#REF!,#REF!)</f>
        <v>#REF!</v>
      </c>
      <c r="N4813" t="e">
        <f>_xlfn.XLOOKUP(Tabuľka9[[#This Row],[IČO]],#REF!,#REF!)</f>
        <v>#REF!</v>
      </c>
    </row>
    <row r="4814" spans="1:14" hidden="1" x14ac:dyDescent="0.35">
      <c r="A4814" t="s">
        <v>10</v>
      </c>
      <c r="B4814" t="s">
        <v>67</v>
      </c>
      <c r="C4814" t="s">
        <v>13</v>
      </c>
      <c r="E4814" s="10">
        <f>IF(COUNTIF(cis_DPH!$B$2:$B$84,B4814)&gt;0,D4814*1.1,IF(COUNTIF(cis_DPH!$B$85:$B$171,B4814)&gt;0,D4814*1.2,"chyba"))</f>
        <v>0</v>
      </c>
      <c r="G4814" s="16" t="e">
        <f>_xlfn.XLOOKUP(Tabuľka9[[#This Row],[položka]],#REF!,#REF!)</f>
        <v>#REF!</v>
      </c>
      <c r="I4814" s="15">
        <f>Tabuľka9[[#This Row],[Aktuálna cena v RZ s DPH]]*Tabuľka9[[#This Row],[Priemerný odber za mesiac]]</f>
        <v>0</v>
      </c>
      <c r="K4814" s="17" t="e">
        <f>Tabuľka9[[#This Row],[Cena za MJ s DPH]]*Tabuľka9[[#This Row],[Predpokladaný odber počas 6 mesiacov]]</f>
        <v>#REF!</v>
      </c>
      <c r="L4814" s="1">
        <v>52757056</v>
      </c>
      <c r="M4814" t="e">
        <f>_xlfn.XLOOKUP(Tabuľka9[[#This Row],[IČO]],#REF!,#REF!)</f>
        <v>#REF!</v>
      </c>
      <c r="N4814" t="e">
        <f>_xlfn.XLOOKUP(Tabuľka9[[#This Row],[IČO]],#REF!,#REF!)</f>
        <v>#REF!</v>
      </c>
    </row>
    <row r="4815" spans="1:14" hidden="1" x14ac:dyDescent="0.35">
      <c r="A4815" t="s">
        <v>10</v>
      </c>
      <c r="B4815" t="s">
        <v>68</v>
      </c>
      <c r="C4815" t="s">
        <v>13</v>
      </c>
      <c r="D4815" s="9">
        <v>1.55</v>
      </c>
      <c r="E4815" s="10">
        <f>IF(COUNTIF(cis_DPH!$B$2:$B$84,B4815)&gt;0,D4815*1.1,IF(COUNTIF(cis_DPH!$B$85:$B$171,B4815)&gt;0,D4815*1.2,"chyba"))</f>
        <v>1.7050000000000003</v>
      </c>
      <c r="G4815" s="16" t="e">
        <f>_xlfn.XLOOKUP(Tabuľka9[[#This Row],[položka]],#REF!,#REF!)</f>
        <v>#REF!</v>
      </c>
      <c r="H4815">
        <v>50</v>
      </c>
      <c r="I4815" s="15">
        <f>Tabuľka9[[#This Row],[Aktuálna cena v RZ s DPH]]*Tabuľka9[[#This Row],[Priemerný odber za mesiac]]</f>
        <v>85.250000000000014</v>
      </c>
      <c r="J4815">
        <v>170</v>
      </c>
      <c r="K4815" s="17" t="e">
        <f>Tabuľka9[[#This Row],[Cena za MJ s DPH]]*Tabuľka9[[#This Row],[Predpokladaný odber počas 6 mesiacov]]</f>
        <v>#REF!</v>
      </c>
      <c r="L4815" s="1">
        <v>52757056</v>
      </c>
      <c r="M4815" t="e">
        <f>_xlfn.XLOOKUP(Tabuľka9[[#This Row],[IČO]],#REF!,#REF!)</f>
        <v>#REF!</v>
      </c>
      <c r="N4815" t="e">
        <f>_xlfn.XLOOKUP(Tabuľka9[[#This Row],[IČO]],#REF!,#REF!)</f>
        <v>#REF!</v>
      </c>
    </row>
    <row r="4816" spans="1:14" hidden="1" x14ac:dyDescent="0.35">
      <c r="A4816" t="s">
        <v>10</v>
      </c>
      <c r="B4816" t="s">
        <v>69</v>
      </c>
      <c r="C4816" t="s">
        <v>13</v>
      </c>
      <c r="E4816" s="10">
        <f>IF(COUNTIF(cis_DPH!$B$2:$B$84,B4816)&gt;0,D4816*1.1,IF(COUNTIF(cis_DPH!$B$85:$B$171,B4816)&gt;0,D4816*1.2,"chyba"))</f>
        <v>0</v>
      </c>
      <c r="G4816" s="16" t="e">
        <f>_xlfn.XLOOKUP(Tabuľka9[[#This Row],[položka]],#REF!,#REF!)</f>
        <v>#REF!</v>
      </c>
      <c r="I4816" s="15">
        <f>Tabuľka9[[#This Row],[Aktuálna cena v RZ s DPH]]*Tabuľka9[[#This Row],[Priemerný odber za mesiac]]</f>
        <v>0</v>
      </c>
      <c r="K4816" s="17" t="e">
        <f>Tabuľka9[[#This Row],[Cena za MJ s DPH]]*Tabuľka9[[#This Row],[Predpokladaný odber počas 6 mesiacov]]</f>
        <v>#REF!</v>
      </c>
      <c r="L4816" s="1">
        <v>52757056</v>
      </c>
      <c r="M4816" t="e">
        <f>_xlfn.XLOOKUP(Tabuľka9[[#This Row],[IČO]],#REF!,#REF!)</f>
        <v>#REF!</v>
      </c>
      <c r="N4816" t="e">
        <f>_xlfn.XLOOKUP(Tabuľka9[[#This Row],[IČO]],#REF!,#REF!)</f>
        <v>#REF!</v>
      </c>
    </row>
    <row r="4817" spans="1:14" hidden="1" x14ac:dyDescent="0.35">
      <c r="A4817" t="s">
        <v>10</v>
      </c>
      <c r="B4817" t="s">
        <v>70</v>
      </c>
      <c r="C4817" t="s">
        <v>13</v>
      </c>
      <c r="E4817" s="10">
        <f>IF(COUNTIF(cis_DPH!$B$2:$B$84,B4817)&gt;0,D4817*1.1,IF(COUNTIF(cis_DPH!$B$85:$B$171,B4817)&gt;0,D4817*1.2,"chyba"))</f>
        <v>0</v>
      </c>
      <c r="G4817" s="16" t="e">
        <f>_xlfn.XLOOKUP(Tabuľka9[[#This Row],[položka]],#REF!,#REF!)</f>
        <v>#REF!</v>
      </c>
      <c r="I4817" s="15">
        <f>Tabuľka9[[#This Row],[Aktuálna cena v RZ s DPH]]*Tabuľka9[[#This Row],[Priemerný odber za mesiac]]</f>
        <v>0</v>
      </c>
      <c r="K4817" s="17" t="e">
        <f>Tabuľka9[[#This Row],[Cena za MJ s DPH]]*Tabuľka9[[#This Row],[Predpokladaný odber počas 6 mesiacov]]</f>
        <v>#REF!</v>
      </c>
      <c r="L4817" s="1">
        <v>52757056</v>
      </c>
      <c r="M4817" t="e">
        <f>_xlfn.XLOOKUP(Tabuľka9[[#This Row],[IČO]],#REF!,#REF!)</f>
        <v>#REF!</v>
      </c>
      <c r="N4817" t="e">
        <f>_xlfn.XLOOKUP(Tabuľka9[[#This Row],[IČO]],#REF!,#REF!)</f>
        <v>#REF!</v>
      </c>
    </row>
    <row r="4818" spans="1:14" hidden="1" x14ac:dyDescent="0.35">
      <c r="A4818" t="s">
        <v>10</v>
      </c>
      <c r="B4818" t="s">
        <v>71</v>
      </c>
      <c r="C4818" t="s">
        <v>13</v>
      </c>
      <c r="E4818" s="10">
        <f>IF(COUNTIF(cis_DPH!$B$2:$B$84,B4818)&gt;0,D4818*1.1,IF(COUNTIF(cis_DPH!$B$85:$B$171,B4818)&gt;0,D4818*1.2,"chyba"))</f>
        <v>0</v>
      </c>
      <c r="G4818" s="16" t="e">
        <f>_xlfn.XLOOKUP(Tabuľka9[[#This Row],[položka]],#REF!,#REF!)</f>
        <v>#REF!</v>
      </c>
      <c r="I4818" s="15">
        <f>Tabuľka9[[#This Row],[Aktuálna cena v RZ s DPH]]*Tabuľka9[[#This Row],[Priemerný odber za mesiac]]</f>
        <v>0</v>
      </c>
      <c r="K4818" s="17" t="e">
        <f>Tabuľka9[[#This Row],[Cena za MJ s DPH]]*Tabuľka9[[#This Row],[Predpokladaný odber počas 6 mesiacov]]</f>
        <v>#REF!</v>
      </c>
      <c r="L4818" s="1">
        <v>52757056</v>
      </c>
      <c r="M4818" t="e">
        <f>_xlfn.XLOOKUP(Tabuľka9[[#This Row],[IČO]],#REF!,#REF!)</f>
        <v>#REF!</v>
      </c>
      <c r="N4818" t="e">
        <f>_xlfn.XLOOKUP(Tabuľka9[[#This Row],[IČO]],#REF!,#REF!)</f>
        <v>#REF!</v>
      </c>
    </row>
    <row r="4819" spans="1:14" hidden="1" x14ac:dyDescent="0.35">
      <c r="A4819" t="s">
        <v>10</v>
      </c>
      <c r="B4819" t="s">
        <v>72</v>
      </c>
      <c r="C4819" t="s">
        <v>13</v>
      </c>
      <c r="E4819" s="10">
        <f>IF(COUNTIF(cis_DPH!$B$2:$B$84,B4819)&gt;0,D4819*1.1,IF(COUNTIF(cis_DPH!$B$85:$B$171,B4819)&gt;0,D4819*1.2,"chyba"))</f>
        <v>0</v>
      </c>
      <c r="G4819" s="16" t="e">
        <f>_xlfn.XLOOKUP(Tabuľka9[[#This Row],[položka]],#REF!,#REF!)</f>
        <v>#REF!</v>
      </c>
      <c r="I4819" s="15">
        <f>Tabuľka9[[#This Row],[Aktuálna cena v RZ s DPH]]*Tabuľka9[[#This Row],[Priemerný odber za mesiac]]</f>
        <v>0</v>
      </c>
      <c r="K4819" s="17" t="e">
        <f>Tabuľka9[[#This Row],[Cena za MJ s DPH]]*Tabuľka9[[#This Row],[Predpokladaný odber počas 6 mesiacov]]</f>
        <v>#REF!</v>
      </c>
      <c r="L4819" s="1">
        <v>52757056</v>
      </c>
      <c r="M4819" t="e">
        <f>_xlfn.XLOOKUP(Tabuľka9[[#This Row],[IČO]],#REF!,#REF!)</f>
        <v>#REF!</v>
      </c>
      <c r="N4819" t="e">
        <f>_xlfn.XLOOKUP(Tabuľka9[[#This Row],[IČO]],#REF!,#REF!)</f>
        <v>#REF!</v>
      </c>
    </row>
    <row r="4820" spans="1:14" hidden="1" x14ac:dyDescent="0.35">
      <c r="A4820" t="s">
        <v>10</v>
      </c>
      <c r="B4820" t="s">
        <v>73</v>
      </c>
      <c r="C4820" t="s">
        <v>13</v>
      </c>
      <c r="D4820" s="9">
        <v>0.75</v>
      </c>
      <c r="E4820" s="10">
        <f>IF(COUNTIF(cis_DPH!$B$2:$B$84,B4820)&gt;0,D4820*1.1,IF(COUNTIF(cis_DPH!$B$85:$B$171,B4820)&gt;0,D4820*1.2,"chyba"))</f>
        <v>0.89999999999999991</v>
      </c>
      <c r="G4820" s="16" t="e">
        <f>_xlfn.XLOOKUP(Tabuľka9[[#This Row],[položka]],#REF!,#REF!)</f>
        <v>#REF!</v>
      </c>
      <c r="H4820">
        <v>10</v>
      </c>
      <c r="I4820" s="15">
        <f>Tabuľka9[[#This Row],[Aktuálna cena v RZ s DPH]]*Tabuľka9[[#This Row],[Priemerný odber za mesiac]]</f>
        <v>9</v>
      </c>
      <c r="J4820">
        <v>150</v>
      </c>
      <c r="K4820" s="17" t="e">
        <f>Tabuľka9[[#This Row],[Cena za MJ s DPH]]*Tabuľka9[[#This Row],[Predpokladaný odber počas 6 mesiacov]]</f>
        <v>#REF!</v>
      </c>
      <c r="L4820" s="1">
        <v>52757056</v>
      </c>
      <c r="M4820" t="e">
        <f>_xlfn.XLOOKUP(Tabuľka9[[#This Row],[IČO]],#REF!,#REF!)</f>
        <v>#REF!</v>
      </c>
      <c r="N4820" t="e">
        <f>_xlfn.XLOOKUP(Tabuľka9[[#This Row],[IČO]],#REF!,#REF!)</f>
        <v>#REF!</v>
      </c>
    </row>
    <row r="4821" spans="1:14" hidden="1" x14ac:dyDescent="0.35">
      <c r="A4821" t="s">
        <v>10</v>
      </c>
      <c r="B4821" t="s">
        <v>74</v>
      </c>
      <c r="C4821" t="s">
        <v>13</v>
      </c>
      <c r="D4821" s="9">
        <v>0.55000000000000004</v>
      </c>
      <c r="E4821" s="10">
        <f>IF(COUNTIF(cis_DPH!$B$2:$B$84,B4821)&gt;0,D4821*1.1,IF(COUNTIF(cis_DPH!$B$85:$B$171,B4821)&gt;0,D4821*1.2,"chyba"))</f>
        <v>0.60500000000000009</v>
      </c>
      <c r="G4821" s="16" t="e">
        <f>_xlfn.XLOOKUP(Tabuľka9[[#This Row],[položka]],#REF!,#REF!)</f>
        <v>#REF!</v>
      </c>
      <c r="I4821" s="15">
        <f>Tabuľka9[[#This Row],[Aktuálna cena v RZ s DPH]]*Tabuľka9[[#This Row],[Priemerný odber za mesiac]]</f>
        <v>0</v>
      </c>
      <c r="J4821">
        <v>3000</v>
      </c>
      <c r="K4821" s="17" t="e">
        <f>Tabuľka9[[#This Row],[Cena za MJ s DPH]]*Tabuľka9[[#This Row],[Predpokladaný odber počas 6 mesiacov]]</f>
        <v>#REF!</v>
      </c>
      <c r="L4821" s="1">
        <v>52757056</v>
      </c>
      <c r="M4821" t="e">
        <f>_xlfn.XLOOKUP(Tabuľka9[[#This Row],[IČO]],#REF!,#REF!)</f>
        <v>#REF!</v>
      </c>
      <c r="N4821" t="e">
        <f>_xlfn.XLOOKUP(Tabuľka9[[#This Row],[IČO]],#REF!,#REF!)</f>
        <v>#REF!</v>
      </c>
    </row>
    <row r="4822" spans="1:14" hidden="1" x14ac:dyDescent="0.35">
      <c r="A4822" t="s">
        <v>10</v>
      </c>
      <c r="B4822" t="s">
        <v>75</v>
      </c>
      <c r="C4822" t="s">
        <v>13</v>
      </c>
      <c r="D4822" s="9">
        <v>0.5</v>
      </c>
      <c r="E4822" s="10">
        <f>IF(COUNTIF(cis_DPH!$B$2:$B$84,B4822)&gt;0,D4822*1.1,IF(COUNTIF(cis_DPH!$B$85:$B$171,B4822)&gt;0,D4822*1.2,"chyba"))</f>
        <v>0.55000000000000004</v>
      </c>
      <c r="G4822" s="16" t="e">
        <f>_xlfn.XLOOKUP(Tabuľka9[[#This Row],[položka]],#REF!,#REF!)</f>
        <v>#REF!</v>
      </c>
      <c r="H4822">
        <v>1500</v>
      </c>
      <c r="I4822" s="15">
        <f>Tabuľka9[[#This Row],[Aktuálna cena v RZ s DPH]]*Tabuľka9[[#This Row],[Priemerný odber za mesiac]]</f>
        <v>825.00000000000011</v>
      </c>
      <c r="J4822">
        <v>6000</v>
      </c>
      <c r="K4822" s="17" t="e">
        <f>Tabuľka9[[#This Row],[Cena za MJ s DPH]]*Tabuľka9[[#This Row],[Predpokladaný odber počas 6 mesiacov]]</f>
        <v>#REF!</v>
      </c>
      <c r="L4822" s="1">
        <v>52757056</v>
      </c>
      <c r="M4822" t="e">
        <f>_xlfn.XLOOKUP(Tabuľka9[[#This Row],[IČO]],#REF!,#REF!)</f>
        <v>#REF!</v>
      </c>
      <c r="N4822" t="e">
        <f>_xlfn.XLOOKUP(Tabuľka9[[#This Row],[IČO]],#REF!,#REF!)</f>
        <v>#REF!</v>
      </c>
    </row>
    <row r="4823" spans="1:14" hidden="1" x14ac:dyDescent="0.35">
      <c r="A4823" t="s">
        <v>10</v>
      </c>
      <c r="B4823" t="s">
        <v>76</v>
      </c>
      <c r="C4823" t="s">
        <v>13</v>
      </c>
      <c r="E4823" s="10">
        <f>IF(COUNTIF(cis_DPH!$B$2:$B$84,B4823)&gt;0,D4823*1.1,IF(COUNTIF(cis_DPH!$B$85:$B$171,B4823)&gt;0,D4823*1.2,"chyba"))</f>
        <v>0</v>
      </c>
      <c r="G4823" s="16" t="e">
        <f>_xlfn.XLOOKUP(Tabuľka9[[#This Row],[položka]],#REF!,#REF!)</f>
        <v>#REF!</v>
      </c>
      <c r="I4823" s="15">
        <f>Tabuľka9[[#This Row],[Aktuálna cena v RZ s DPH]]*Tabuľka9[[#This Row],[Priemerný odber za mesiac]]</f>
        <v>0</v>
      </c>
      <c r="K4823" s="17" t="e">
        <f>Tabuľka9[[#This Row],[Cena za MJ s DPH]]*Tabuľka9[[#This Row],[Predpokladaný odber počas 6 mesiacov]]</f>
        <v>#REF!</v>
      </c>
      <c r="L4823" s="1">
        <v>52757056</v>
      </c>
      <c r="M4823" t="e">
        <f>_xlfn.XLOOKUP(Tabuľka9[[#This Row],[IČO]],#REF!,#REF!)</f>
        <v>#REF!</v>
      </c>
      <c r="N4823" t="e">
        <f>_xlfn.XLOOKUP(Tabuľka9[[#This Row],[IČO]],#REF!,#REF!)</f>
        <v>#REF!</v>
      </c>
    </row>
    <row r="4824" spans="1:14" hidden="1" x14ac:dyDescent="0.35">
      <c r="A4824" t="s">
        <v>10</v>
      </c>
      <c r="B4824" t="s">
        <v>77</v>
      </c>
      <c r="C4824" t="s">
        <v>13</v>
      </c>
      <c r="E4824" s="10">
        <f>IF(COUNTIF(cis_DPH!$B$2:$B$84,B4824)&gt;0,D4824*1.1,IF(COUNTIF(cis_DPH!$B$85:$B$171,B4824)&gt;0,D4824*1.2,"chyba"))</f>
        <v>0</v>
      </c>
      <c r="G4824" s="16" t="e">
        <f>_xlfn.XLOOKUP(Tabuľka9[[#This Row],[položka]],#REF!,#REF!)</f>
        <v>#REF!</v>
      </c>
      <c r="I4824" s="15">
        <f>Tabuľka9[[#This Row],[Aktuálna cena v RZ s DPH]]*Tabuľka9[[#This Row],[Priemerný odber za mesiac]]</f>
        <v>0</v>
      </c>
      <c r="K4824" s="17" t="e">
        <f>Tabuľka9[[#This Row],[Cena za MJ s DPH]]*Tabuľka9[[#This Row],[Predpokladaný odber počas 6 mesiacov]]</f>
        <v>#REF!</v>
      </c>
      <c r="L4824" s="1">
        <v>52757056</v>
      </c>
      <c r="M4824" t="e">
        <f>_xlfn.XLOOKUP(Tabuľka9[[#This Row],[IČO]],#REF!,#REF!)</f>
        <v>#REF!</v>
      </c>
      <c r="N4824" t="e">
        <f>_xlfn.XLOOKUP(Tabuľka9[[#This Row],[IČO]],#REF!,#REF!)</f>
        <v>#REF!</v>
      </c>
    </row>
    <row r="4825" spans="1:14" hidden="1" x14ac:dyDescent="0.35">
      <c r="A4825" t="s">
        <v>10</v>
      </c>
      <c r="B4825" t="s">
        <v>78</v>
      </c>
      <c r="C4825" t="s">
        <v>13</v>
      </c>
      <c r="E4825" s="10">
        <f>IF(COUNTIF(cis_DPH!$B$2:$B$84,B4825)&gt;0,D4825*1.1,IF(COUNTIF(cis_DPH!$B$85:$B$171,B4825)&gt;0,D4825*1.2,"chyba"))</f>
        <v>0</v>
      </c>
      <c r="G4825" s="16" t="e">
        <f>_xlfn.XLOOKUP(Tabuľka9[[#This Row],[položka]],#REF!,#REF!)</f>
        <v>#REF!</v>
      </c>
      <c r="I4825" s="15">
        <f>Tabuľka9[[#This Row],[Aktuálna cena v RZ s DPH]]*Tabuľka9[[#This Row],[Priemerný odber za mesiac]]</f>
        <v>0</v>
      </c>
      <c r="K4825" s="17" t="e">
        <f>Tabuľka9[[#This Row],[Cena za MJ s DPH]]*Tabuľka9[[#This Row],[Predpokladaný odber počas 6 mesiacov]]</f>
        <v>#REF!</v>
      </c>
      <c r="L4825" s="1">
        <v>52757056</v>
      </c>
      <c r="M4825" t="e">
        <f>_xlfn.XLOOKUP(Tabuľka9[[#This Row],[IČO]],#REF!,#REF!)</f>
        <v>#REF!</v>
      </c>
      <c r="N4825" t="e">
        <f>_xlfn.XLOOKUP(Tabuľka9[[#This Row],[IČO]],#REF!,#REF!)</f>
        <v>#REF!</v>
      </c>
    </row>
    <row r="4826" spans="1:14" hidden="1" x14ac:dyDescent="0.35">
      <c r="A4826" t="s">
        <v>10</v>
      </c>
      <c r="B4826" t="s">
        <v>79</v>
      </c>
      <c r="C4826" t="s">
        <v>13</v>
      </c>
      <c r="E4826" s="10">
        <f>IF(COUNTIF(cis_DPH!$B$2:$B$84,B4826)&gt;0,D4826*1.1,IF(COUNTIF(cis_DPH!$B$85:$B$171,B4826)&gt;0,D4826*1.2,"chyba"))</f>
        <v>0</v>
      </c>
      <c r="G4826" s="16" t="e">
        <f>_xlfn.XLOOKUP(Tabuľka9[[#This Row],[položka]],#REF!,#REF!)</f>
        <v>#REF!</v>
      </c>
      <c r="I4826" s="15">
        <f>Tabuľka9[[#This Row],[Aktuálna cena v RZ s DPH]]*Tabuľka9[[#This Row],[Priemerný odber za mesiac]]</f>
        <v>0</v>
      </c>
      <c r="K4826" s="17" t="e">
        <f>Tabuľka9[[#This Row],[Cena za MJ s DPH]]*Tabuľka9[[#This Row],[Predpokladaný odber počas 6 mesiacov]]</f>
        <v>#REF!</v>
      </c>
      <c r="L4826" s="1">
        <v>52757056</v>
      </c>
      <c r="M4826" t="e">
        <f>_xlfn.XLOOKUP(Tabuľka9[[#This Row],[IČO]],#REF!,#REF!)</f>
        <v>#REF!</v>
      </c>
      <c r="N4826" t="e">
        <f>_xlfn.XLOOKUP(Tabuľka9[[#This Row],[IČO]],#REF!,#REF!)</f>
        <v>#REF!</v>
      </c>
    </row>
    <row r="4827" spans="1:14" hidden="1" x14ac:dyDescent="0.35">
      <c r="A4827" t="s">
        <v>10</v>
      </c>
      <c r="B4827" t="s">
        <v>80</v>
      </c>
      <c r="C4827" t="s">
        <v>13</v>
      </c>
      <c r="E4827" s="10">
        <f>IF(COUNTIF(cis_DPH!$B$2:$B$84,B4827)&gt;0,D4827*1.1,IF(COUNTIF(cis_DPH!$B$85:$B$171,B4827)&gt;0,D4827*1.2,"chyba"))</f>
        <v>0</v>
      </c>
      <c r="G4827" s="16" t="e">
        <f>_xlfn.XLOOKUP(Tabuľka9[[#This Row],[položka]],#REF!,#REF!)</f>
        <v>#REF!</v>
      </c>
      <c r="I4827" s="15">
        <f>Tabuľka9[[#This Row],[Aktuálna cena v RZ s DPH]]*Tabuľka9[[#This Row],[Priemerný odber za mesiac]]</f>
        <v>0</v>
      </c>
      <c r="K4827" s="17" t="e">
        <f>Tabuľka9[[#This Row],[Cena za MJ s DPH]]*Tabuľka9[[#This Row],[Predpokladaný odber počas 6 mesiacov]]</f>
        <v>#REF!</v>
      </c>
      <c r="L4827" s="1">
        <v>52757056</v>
      </c>
      <c r="M4827" t="e">
        <f>_xlfn.XLOOKUP(Tabuľka9[[#This Row],[IČO]],#REF!,#REF!)</f>
        <v>#REF!</v>
      </c>
      <c r="N4827" t="e">
        <f>_xlfn.XLOOKUP(Tabuľka9[[#This Row],[IČO]],#REF!,#REF!)</f>
        <v>#REF!</v>
      </c>
    </row>
    <row r="4828" spans="1:14" hidden="1" x14ac:dyDescent="0.35">
      <c r="A4828" t="s">
        <v>81</v>
      </c>
      <c r="B4828" t="s">
        <v>82</v>
      </c>
      <c r="C4828" t="s">
        <v>19</v>
      </c>
      <c r="E4828" s="10">
        <f>IF(COUNTIF(cis_DPH!$B$2:$B$84,B4828)&gt;0,D4828*1.1,IF(COUNTIF(cis_DPH!$B$85:$B$171,B4828)&gt;0,D4828*1.2,"chyba"))</f>
        <v>0</v>
      </c>
      <c r="G4828" s="16" t="e">
        <f>_xlfn.XLOOKUP(Tabuľka9[[#This Row],[položka]],#REF!,#REF!)</f>
        <v>#REF!</v>
      </c>
      <c r="I4828" s="15">
        <f>Tabuľka9[[#This Row],[Aktuálna cena v RZ s DPH]]*Tabuľka9[[#This Row],[Priemerný odber za mesiac]]</f>
        <v>0</v>
      </c>
      <c r="K4828" s="17" t="e">
        <f>Tabuľka9[[#This Row],[Cena za MJ s DPH]]*Tabuľka9[[#This Row],[Predpokladaný odber počas 6 mesiacov]]</f>
        <v>#REF!</v>
      </c>
      <c r="L4828" s="1">
        <v>161136</v>
      </c>
      <c r="M4828" t="e">
        <f>_xlfn.XLOOKUP(Tabuľka9[[#This Row],[IČO]],#REF!,#REF!)</f>
        <v>#REF!</v>
      </c>
      <c r="N4828" t="e">
        <f>_xlfn.XLOOKUP(Tabuľka9[[#This Row],[IČO]],#REF!,#REF!)</f>
        <v>#REF!</v>
      </c>
    </row>
    <row r="4829" spans="1:14" hidden="1" x14ac:dyDescent="0.35">
      <c r="A4829" t="s">
        <v>81</v>
      </c>
      <c r="B4829" t="s">
        <v>83</v>
      </c>
      <c r="C4829" t="s">
        <v>19</v>
      </c>
      <c r="D4829" s="9">
        <v>600</v>
      </c>
      <c r="E4829" s="10">
        <f>IF(COUNTIF(cis_DPH!$B$2:$B$84,B4829)&gt;0,D4829*1.1,IF(COUNTIF(cis_DPH!$B$85:$B$171,B4829)&gt;0,D4829*1.2,"chyba"))</f>
        <v>720</v>
      </c>
      <c r="G4829" s="16" t="e">
        <f>_xlfn.XLOOKUP(Tabuľka9[[#This Row],[položka]],#REF!,#REF!)</f>
        <v>#REF!</v>
      </c>
      <c r="I4829" s="15">
        <f>Tabuľka9[[#This Row],[Aktuálna cena v RZ s DPH]]*Tabuľka9[[#This Row],[Priemerný odber za mesiac]]</f>
        <v>0</v>
      </c>
      <c r="K4829" s="17" t="e">
        <f>Tabuľka9[[#This Row],[Cena za MJ s DPH]]*Tabuľka9[[#This Row],[Predpokladaný odber počas 6 mesiacov]]</f>
        <v>#REF!</v>
      </c>
      <c r="L4829" s="1">
        <v>161136</v>
      </c>
      <c r="M4829" t="e">
        <f>_xlfn.XLOOKUP(Tabuľka9[[#This Row],[IČO]],#REF!,#REF!)</f>
        <v>#REF!</v>
      </c>
      <c r="N4829" t="e">
        <f>_xlfn.XLOOKUP(Tabuľka9[[#This Row],[IČO]],#REF!,#REF!)</f>
        <v>#REF!</v>
      </c>
    </row>
    <row r="4830" spans="1:14" hidden="1" x14ac:dyDescent="0.35">
      <c r="A4830" t="s">
        <v>84</v>
      </c>
      <c r="B4830" t="s">
        <v>85</v>
      </c>
      <c r="C4830" t="s">
        <v>13</v>
      </c>
      <c r="D4830" s="9">
        <v>2.99</v>
      </c>
      <c r="E4830" s="10">
        <f>IF(COUNTIF(cis_DPH!$B$2:$B$84,B4830)&gt;0,D4830*1.1,IF(COUNTIF(cis_DPH!$B$85:$B$171,B4830)&gt;0,D4830*1.2,"chyba"))</f>
        <v>3.2890000000000006</v>
      </c>
      <c r="G4830" s="16" t="e">
        <f>_xlfn.XLOOKUP(Tabuľka9[[#This Row],[položka]],#REF!,#REF!)</f>
        <v>#REF!</v>
      </c>
      <c r="H4830">
        <v>25</v>
      </c>
      <c r="I4830" s="15">
        <f>Tabuľka9[[#This Row],[Aktuálna cena v RZ s DPH]]*Tabuľka9[[#This Row],[Priemerný odber za mesiac]]</f>
        <v>82.225000000000009</v>
      </c>
      <c r="J4830">
        <v>300</v>
      </c>
      <c r="K4830" s="17" t="e">
        <f>Tabuľka9[[#This Row],[Cena za MJ s DPH]]*Tabuľka9[[#This Row],[Predpokladaný odber počas 6 mesiacov]]</f>
        <v>#REF!</v>
      </c>
      <c r="L4830" s="1">
        <v>52757056</v>
      </c>
      <c r="M4830" t="e">
        <f>_xlfn.XLOOKUP(Tabuľka9[[#This Row],[IČO]],#REF!,#REF!)</f>
        <v>#REF!</v>
      </c>
      <c r="N4830" t="e">
        <f>_xlfn.XLOOKUP(Tabuľka9[[#This Row],[IČO]],#REF!,#REF!)</f>
        <v>#REF!</v>
      </c>
    </row>
    <row r="4831" spans="1:14" hidden="1" x14ac:dyDescent="0.35">
      <c r="A4831" t="s">
        <v>84</v>
      </c>
      <c r="B4831" t="s">
        <v>86</v>
      </c>
      <c r="C4831" t="s">
        <v>13</v>
      </c>
      <c r="D4831" s="9">
        <v>2.4900000000000002</v>
      </c>
      <c r="E4831" s="10">
        <f>IF(COUNTIF(cis_DPH!$B$2:$B$84,B4831)&gt;0,D4831*1.1,IF(COUNTIF(cis_DPH!$B$85:$B$171,B4831)&gt;0,D4831*1.2,"chyba"))</f>
        <v>2.7390000000000003</v>
      </c>
      <c r="G4831" s="16" t="e">
        <f>_xlfn.XLOOKUP(Tabuľka9[[#This Row],[položka]],#REF!,#REF!)</f>
        <v>#REF!</v>
      </c>
      <c r="H4831">
        <v>25</v>
      </c>
      <c r="I4831" s="15">
        <f>Tabuľka9[[#This Row],[Aktuálna cena v RZ s DPH]]*Tabuľka9[[#This Row],[Priemerný odber za mesiac]]</f>
        <v>68.475000000000009</v>
      </c>
      <c r="J4831">
        <v>300</v>
      </c>
      <c r="K4831" s="17" t="e">
        <f>Tabuľka9[[#This Row],[Cena za MJ s DPH]]*Tabuľka9[[#This Row],[Predpokladaný odber počas 6 mesiacov]]</f>
        <v>#REF!</v>
      </c>
      <c r="L4831" s="1">
        <v>52757056</v>
      </c>
      <c r="M4831" t="e">
        <f>_xlfn.XLOOKUP(Tabuľka9[[#This Row],[IČO]],#REF!,#REF!)</f>
        <v>#REF!</v>
      </c>
      <c r="N4831" t="e">
        <f>_xlfn.XLOOKUP(Tabuľka9[[#This Row],[IČO]],#REF!,#REF!)</f>
        <v>#REF!</v>
      </c>
    </row>
    <row r="4832" spans="1:14" hidden="1" x14ac:dyDescent="0.35">
      <c r="A4832" t="s">
        <v>84</v>
      </c>
      <c r="B4832" t="s">
        <v>87</v>
      </c>
      <c r="C4832" t="s">
        <v>13</v>
      </c>
      <c r="D4832" s="9">
        <v>2.99</v>
      </c>
      <c r="E4832" s="10">
        <f>IF(COUNTIF(cis_DPH!$B$2:$B$84,B4832)&gt;0,D4832*1.1,IF(COUNTIF(cis_DPH!$B$85:$B$171,B4832)&gt;0,D4832*1.2,"chyba"))</f>
        <v>3.2890000000000006</v>
      </c>
      <c r="G4832" s="16" t="e">
        <f>_xlfn.XLOOKUP(Tabuľka9[[#This Row],[položka]],#REF!,#REF!)</f>
        <v>#REF!</v>
      </c>
      <c r="H4832">
        <v>30</v>
      </c>
      <c r="I4832" s="15">
        <f>Tabuľka9[[#This Row],[Aktuálna cena v RZ s DPH]]*Tabuľka9[[#This Row],[Priemerný odber za mesiac]]</f>
        <v>98.670000000000016</v>
      </c>
      <c r="J4832">
        <v>160</v>
      </c>
      <c r="K4832" s="17" t="e">
        <f>Tabuľka9[[#This Row],[Cena za MJ s DPH]]*Tabuľka9[[#This Row],[Predpokladaný odber počas 6 mesiacov]]</f>
        <v>#REF!</v>
      </c>
      <c r="L4832" s="1">
        <v>52757056</v>
      </c>
      <c r="M4832" t="e">
        <f>_xlfn.XLOOKUP(Tabuľka9[[#This Row],[IČO]],#REF!,#REF!)</f>
        <v>#REF!</v>
      </c>
      <c r="N4832" t="e">
        <f>_xlfn.XLOOKUP(Tabuľka9[[#This Row],[IČO]],#REF!,#REF!)</f>
        <v>#REF!</v>
      </c>
    </row>
    <row r="4833" spans="1:14" hidden="1" x14ac:dyDescent="0.35">
      <c r="A4833" t="s">
        <v>84</v>
      </c>
      <c r="B4833" t="s">
        <v>88</v>
      </c>
      <c r="C4833" t="s">
        <v>13</v>
      </c>
      <c r="D4833" s="9">
        <v>2.39</v>
      </c>
      <c r="E4833" s="10">
        <f>IF(COUNTIF(cis_DPH!$B$2:$B$84,B4833)&gt;0,D4833*1.1,IF(COUNTIF(cis_DPH!$B$85:$B$171,B4833)&gt;0,D4833*1.2,"chyba"))</f>
        <v>2.6290000000000004</v>
      </c>
      <c r="G4833" s="16" t="e">
        <f>_xlfn.XLOOKUP(Tabuľka9[[#This Row],[položka]],#REF!,#REF!)</f>
        <v>#REF!</v>
      </c>
      <c r="H4833">
        <v>280</v>
      </c>
      <c r="I4833" s="15">
        <f>Tabuľka9[[#This Row],[Aktuálna cena v RZ s DPH]]*Tabuľka9[[#This Row],[Priemerný odber za mesiac]]</f>
        <v>736.12000000000012</v>
      </c>
      <c r="J4833">
        <v>1700</v>
      </c>
      <c r="K4833" s="17" t="e">
        <f>Tabuľka9[[#This Row],[Cena za MJ s DPH]]*Tabuľka9[[#This Row],[Predpokladaný odber počas 6 mesiacov]]</f>
        <v>#REF!</v>
      </c>
      <c r="L4833" s="1">
        <v>52757056</v>
      </c>
      <c r="M4833" t="e">
        <f>_xlfn.XLOOKUP(Tabuľka9[[#This Row],[IČO]],#REF!,#REF!)</f>
        <v>#REF!</v>
      </c>
      <c r="N4833" t="e">
        <f>_xlfn.XLOOKUP(Tabuľka9[[#This Row],[IČO]],#REF!,#REF!)</f>
        <v>#REF!</v>
      </c>
    </row>
    <row r="4834" spans="1:14" hidden="1" x14ac:dyDescent="0.35">
      <c r="A4834" t="s">
        <v>84</v>
      </c>
      <c r="B4834" t="s">
        <v>89</v>
      </c>
      <c r="C4834" t="s">
        <v>13</v>
      </c>
      <c r="D4834" s="9">
        <v>2.99</v>
      </c>
      <c r="E4834" s="10">
        <f>IF(COUNTIF(cis_DPH!$B$2:$B$84,B4834)&gt;0,D4834*1.1,IF(COUNTIF(cis_DPH!$B$85:$B$171,B4834)&gt;0,D4834*1.2,"chyba"))</f>
        <v>3.2890000000000006</v>
      </c>
      <c r="G4834" s="16" t="e">
        <f>_xlfn.XLOOKUP(Tabuľka9[[#This Row],[položka]],#REF!,#REF!)</f>
        <v>#REF!</v>
      </c>
      <c r="I4834" s="15">
        <f>Tabuľka9[[#This Row],[Aktuálna cena v RZ s DPH]]*Tabuľka9[[#This Row],[Priemerný odber za mesiac]]</f>
        <v>0</v>
      </c>
      <c r="K4834" s="17" t="e">
        <f>Tabuľka9[[#This Row],[Cena za MJ s DPH]]*Tabuľka9[[#This Row],[Predpokladaný odber počas 6 mesiacov]]</f>
        <v>#REF!</v>
      </c>
      <c r="L4834" s="1">
        <v>52757056</v>
      </c>
      <c r="M4834" t="e">
        <f>_xlfn.XLOOKUP(Tabuľka9[[#This Row],[IČO]],#REF!,#REF!)</f>
        <v>#REF!</v>
      </c>
      <c r="N4834" t="e">
        <f>_xlfn.XLOOKUP(Tabuľka9[[#This Row],[IČO]],#REF!,#REF!)</f>
        <v>#REF!</v>
      </c>
    </row>
    <row r="4835" spans="1:14" hidden="1" x14ac:dyDescent="0.35">
      <c r="A4835" t="s">
        <v>84</v>
      </c>
      <c r="B4835" t="s">
        <v>90</v>
      </c>
      <c r="C4835" t="s">
        <v>13</v>
      </c>
      <c r="E4835" s="10">
        <f>IF(COUNTIF(cis_DPH!$B$2:$B$84,B4835)&gt;0,D4835*1.1,IF(COUNTIF(cis_DPH!$B$85:$B$171,B4835)&gt;0,D4835*1.2,"chyba"))</f>
        <v>0</v>
      </c>
      <c r="G4835" s="16" t="e">
        <f>_xlfn.XLOOKUP(Tabuľka9[[#This Row],[položka]],#REF!,#REF!)</f>
        <v>#REF!</v>
      </c>
      <c r="I4835" s="15">
        <f>Tabuľka9[[#This Row],[Aktuálna cena v RZ s DPH]]*Tabuľka9[[#This Row],[Priemerný odber za mesiac]]</f>
        <v>0</v>
      </c>
      <c r="K4835" s="17" t="e">
        <f>Tabuľka9[[#This Row],[Cena za MJ s DPH]]*Tabuľka9[[#This Row],[Predpokladaný odber počas 6 mesiacov]]</f>
        <v>#REF!</v>
      </c>
      <c r="L4835" s="1">
        <v>52757056</v>
      </c>
      <c r="M4835" t="e">
        <f>_xlfn.XLOOKUP(Tabuľka9[[#This Row],[IČO]],#REF!,#REF!)</f>
        <v>#REF!</v>
      </c>
      <c r="N4835" t="e">
        <f>_xlfn.XLOOKUP(Tabuľka9[[#This Row],[IČO]],#REF!,#REF!)</f>
        <v>#REF!</v>
      </c>
    </row>
    <row r="4836" spans="1:14" hidden="1" x14ac:dyDescent="0.35">
      <c r="A4836" t="s">
        <v>84</v>
      </c>
      <c r="B4836" t="s">
        <v>91</v>
      </c>
      <c r="C4836" t="s">
        <v>13</v>
      </c>
      <c r="E4836" s="10">
        <f>IF(COUNTIF(cis_DPH!$B$2:$B$84,B4836)&gt;0,D4836*1.1,IF(COUNTIF(cis_DPH!$B$85:$B$171,B4836)&gt;0,D4836*1.2,"chyba"))</f>
        <v>0</v>
      </c>
      <c r="G4836" s="16" t="e">
        <f>_xlfn.XLOOKUP(Tabuľka9[[#This Row],[položka]],#REF!,#REF!)</f>
        <v>#REF!</v>
      </c>
      <c r="I4836" s="15">
        <f>Tabuľka9[[#This Row],[Aktuálna cena v RZ s DPH]]*Tabuľka9[[#This Row],[Priemerný odber za mesiac]]</f>
        <v>0</v>
      </c>
      <c r="K4836" s="17" t="e">
        <f>Tabuľka9[[#This Row],[Cena za MJ s DPH]]*Tabuľka9[[#This Row],[Predpokladaný odber počas 6 mesiacov]]</f>
        <v>#REF!</v>
      </c>
      <c r="L4836" s="1">
        <v>52757056</v>
      </c>
      <c r="M4836" t="e">
        <f>_xlfn.XLOOKUP(Tabuľka9[[#This Row],[IČO]],#REF!,#REF!)</f>
        <v>#REF!</v>
      </c>
      <c r="N4836" t="e">
        <f>_xlfn.XLOOKUP(Tabuľka9[[#This Row],[IČO]],#REF!,#REF!)</f>
        <v>#REF!</v>
      </c>
    </row>
    <row r="4837" spans="1:14" hidden="1" x14ac:dyDescent="0.35">
      <c r="A4837" t="s">
        <v>84</v>
      </c>
      <c r="B4837" t="s">
        <v>92</v>
      </c>
      <c r="C4837" t="s">
        <v>13</v>
      </c>
      <c r="E4837" s="10">
        <f>IF(COUNTIF(cis_DPH!$B$2:$B$84,B4837)&gt;0,D4837*1.1,IF(COUNTIF(cis_DPH!$B$85:$B$171,B4837)&gt;0,D4837*1.2,"chyba"))</f>
        <v>0</v>
      </c>
      <c r="G4837" s="16" t="e">
        <f>_xlfn.XLOOKUP(Tabuľka9[[#This Row],[položka]],#REF!,#REF!)</f>
        <v>#REF!</v>
      </c>
      <c r="I4837" s="15">
        <f>Tabuľka9[[#This Row],[Aktuálna cena v RZ s DPH]]*Tabuľka9[[#This Row],[Priemerný odber za mesiac]]</f>
        <v>0</v>
      </c>
      <c r="K4837" s="17" t="e">
        <f>Tabuľka9[[#This Row],[Cena za MJ s DPH]]*Tabuľka9[[#This Row],[Predpokladaný odber počas 6 mesiacov]]</f>
        <v>#REF!</v>
      </c>
      <c r="L4837" s="1">
        <v>52757056</v>
      </c>
      <c r="M4837" t="e">
        <f>_xlfn.XLOOKUP(Tabuľka9[[#This Row],[IČO]],#REF!,#REF!)</f>
        <v>#REF!</v>
      </c>
      <c r="N4837" t="e">
        <f>_xlfn.XLOOKUP(Tabuľka9[[#This Row],[IČO]],#REF!,#REF!)</f>
        <v>#REF!</v>
      </c>
    </row>
    <row r="4838" spans="1:14" hidden="1" x14ac:dyDescent="0.35">
      <c r="A4838" t="s">
        <v>93</v>
      </c>
      <c r="B4838" t="s">
        <v>94</v>
      </c>
      <c r="C4838" t="s">
        <v>13</v>
      </c>
      <c r="D4838" s="9">
        <v>0.69199999999999995</v>
      </c>
      <c r="E4838" s="10">
        <f>IF(COUNTIF(cis_DPH!$B$2:$B$84,B4838)&gt;0,D4838*1.1,IF(COUNTIF(cis_DPH!$B$85:$B$171,B4838)&gt;0,D4838*1.2,"chyba"))</f>
        <v>0.76119999999999999</v>
      </c>
      <c r="G4838" s="16" t="e">
        <f>_xlfn.XLOOKUP(Tabuľka9[[#This Row],[položka]],#REF!,#REF!)</f>
        <v>#REF!</v>
      </c>
      <c r="H4838">
        <v>1100</v>
      </c>
      <c r="I4838" s="15">
        <f>Tabuľka9[[#This Row],[Aktuálna cena v RZ s DPH]]*Tabuľka9[[#This Row],[Priemerný odber za mesiac]]</f>
        <v>837.31999999999994</v>
      </c>
      <c r="J4838">
        <v>6800</v>
      </c>
      <c r="K4838" s="17" t="e">
        <f>Tabuľka9[[#This Row],[Cena za MJ s DPH]]*Tabuľka9[[#This Row],[Predpokladaný odber počas 6 mesiacov]]</f>
        <v>#REF!</v>
      </c>
      <c r="L4838" s="1">
        <v>52757056</v>
      </c>
      <c r="M4838" t="e">
        <f>_xlfn.XLOOKUP(Tabuľka9[[#This Row],[IČO]],#REF!,#REF!)</f>
        <v>#REF!</v>
      </c>
      <c r="N4838" t="e">
        <f>_xlfn.XLOOKUP(Tabuľka9[[#This Row],[IČO]],#REF!,#REF!)</f>
        <v>#REF!</v>
      </c>
    </row>
    <row r="4839" spans="1:14" hidden="1" x14ac:dyDescent="0.35">
      <c r="A4839" t="s">
        <v>95</v>
      </c>
      <c r="B4839" t="s">
        <v>96</v>
      </c>
      <c r="C4839" t="s">
        <v>13</v>
      </c>
      <c r="D4839" s="9">
        <v>1.1659999999999999</v>
      </c>
      <c r="E4839" s="10">
        <f>IF(COUNTIF(cis_DPH!$B$2:$B$84,B4839)&gt;0,D4839*1.1,IF(COUNTIF(cis_DPH!$B$85:$B$171,B4839)&gt;0,D4839*1.2,"chyba"))</f>
        <v>1.2826</v>
      </c>
      <c r="G4839" s="16" t="e">
        <f>_xlfn.XLOOKUP(Tabuľka9[[#This Row],[položka]],#REF!,#REF!)</f>
        <v>#REF!</v>
      </c>
      <c r="I4839" s="15">
        <f>Tabuľka9[[#This Row],[Aktuálna cena v RZ s DPH]]*Tabuľka9[[#This Row],[Priemerný odber za mesiac]]</f>
        <v>0</v>
      </c>
      <c r="K4839" s="17" t="e">
        <f>Tabuľka9[[#This Row],[Cena za MJ s DPH]]*Tabuľka9[[#This Row],[Predpokladaný odber počas 6 mesiacov]]</f>
        <v>#REF!</v>
      </c>
      <c r="L4839" s="1">
        <v>52757056</v>
      </c>
      <c r="M4839" t="e">
        <f>_xlfn.XLOOKUP(Tabuľka9[[#This Row],[IČO]],#REF!,#REF!)</f>
        <v>#REF!</v>
      </c>
      <c r="N4839" t="e">
        <f>_xlfn.XLOOKUP(Tabuľka9[[#This Row],[IČO]],#REF!,#REF!)</f>
        <v>#REF!</v>
      </c>
    </row>
    <row r="4840" spans="1:14" hidden="1" x14ac:dyDescent="0.35">
      <c r="A4840" t="s">
        <v>95</v>
      </c>
      <c r="B4840" t="s">
        <v>97</v>
      </c>
      <c r="C4840" t="s">
        <v>13</v>
      </c>
      <c r="E4840" s="10">
        <f>IF(COUNTIF(cis_DPH!$B$2:$B$84,B4840)&gt;0,D4840*1.1,IF(COUNTIF(cis_DPH!$B$85:$B$171,B4840)&gt;0,D4840*1.2,"chyba"))</f>
        <v>0</v>
      </c>
      <c r="G4840" s="16" t="e">
        <f>_xlfn.XLOOKUP(Tabuľka9[[#This Row],[položka]],#REF!,#REF!)</f>
        <v>#REF!</v>
      </c>
      <c r="I4840" s="15">
        <f>Tabuľka9[[#This Row],[Aktuálna cena v RZ s DPH]]*Tabuľka9[[#This Row],[Priemerný odber za mesiac]]</f>
        <v>0</v>
      </c>
      <c r="K4840" s="17" t="e">
        <f>Tabuľka9[[#This Row],[Cena za MJ s DPH]]*Tabuľka9[[#This Row],[Predpokladaný odber počas 6 mesiacov]]</f>
        <v>#REF!</v>
      </c>
      <c r="L4840" s="1">
        <v>52757056</v>
      </c>
      <c r="M4840" t="e">
        <f>_xlfn.XLOOKUP(Tabuľka9[[#This Row],[IČO]],#REF!,#REF!)</f>
        <v>#REF!</v>
      </c>
      <c r="N4840" t="e">
        <f>_xlfn.XLOOKUP(Tabuľka9[[#This Row],[IČO]],#REF!,#REF!)</f>
        <v>#REF!</v>
      </c>
    </row>
    <row r="4841" spans="1:14" hidden="1" x14ac:dyDescent="0.35">
      <c r="A4841" t="s">
        <v>95</v>
      </c>
      <c r="B4841" t="s">
        <v>98</v>
      </c>
      <c r="C4841" t="s">
        <v>13</v>
      </c>
      <c r="D4841" s="9">
        <v>1.462</v>
      </c>
      <c r="E4841" s="10">
        <f>IF(COUNTIF(cis_DPH!$B$2:$B$84,B4841)&gt;0,D4841*1.1,IF(COUNTIF(cis_DPH!$B$85:$B$171,B4841)&gt;0,D4841*1.2,"chyba"))</f>
        <v>1.6082000000000001</v>
      </c>
      <c r="G4841" s="16" t="e">
        <f>_xlfn.XLOOKUP(Tabuľka9[[#This Row],[položka]],#REF!,#REF!)</f>
        <v>#REF!</v>
      </c>
      <c r="I4841" s="15">
        <f>Tabuľka9[[#This Row],[Aktuálna cena v RZ s DPH]]*Tabuľka9[[#This Row],[Priemerný odber za mesiac]]</f>
        <v>0</v>
      </c>
      <c r="K4841" s="17" t="e">
        <f>Tabuľka9[[#This Row],[Cena za MJ s DPH]]*Tabuľka9[[#This Row],[Predpokladaný odber počas 6 mesiacov]]</f>
        <v>#REF!</v>
      </c>
      <c r="L4841" s="1">
        <v>52757056</v>
      </c>
      <c r="M4841" t="e">
        <f>_xlfn.XLOOKUP(Tabuľka9[[#This Row],[IČO]],#REF!,#REF!)</f>
        <v>#REF!</v>
      </c>
      <c r="N4841" t="e">
        <f>_xlfn.XLOOKUP(Tabuľka9[[#This Row],[IČO]],#REF!,#REF!)</f>
        <v>#REF!</v>
      </c>
    </row>
    <row r="4842" spans="1:14" hidden="1" x14ac:dyDescent="0.35">
      <c r="A4842" t="s">
        <v>95</v>
      </c>
      <c r="B4842" t="s">
        <v>99</v>
      </c>
      <c r="C4842" t="s">
        <v>13</v>
      </c>
      <c r="E4842" s="10">
        <f>IF(COUNTIF(cis_DPH!$B$2:$B$84,B4842)&gt;0,D4842*1.1,IF(COUNTIF(cis_DPH!$B$85:$B$171,B4842)&gt;0,D4842*1.2,"chyba"))</f>
        <v>0</v>
      </c>
      <c r="G4842" s="16" t="e">
        <f>_xlfn.XLOOKUP(Tabuľka9[[#This Row],[položka]],#REF!,#REF!)</f>
        <v>#REF!</v>
      </c>
      <c r="I4842" s="15">
        <f>Tabuľka9[[#This Row],[Aktuálna cena v RZ s DPH]]*Tabuľka9[[#This Row],[Priemerný odber za mesiac]]</f>
        <v>0</v>
      </c>
      <c r="K4842" s="17" t="e">
        <f>Tabuľka9[[#This Row],[Cena za MJ s DPH]]*Tabuľka9[[#This Row],[Predpokladaný odber počas 6 mesiacov]]</f>
        <v>#REF!</v>
      </c>
      <c r="L4842" s="1">
        <v>52757056</v>
      </c>
      <c r="M4842" t="e">
        <f>_xlfn.XLOOKUP(Tabuľka9[[#This Row],[IČO]],#REF!,#REF!)</f>
        <v>#REF!</v>
      </c>
      <c r="N4842" t="e">
        <f>_xlfn.XLOOKUP(Tabuľka9[[#This Row],[IČO]],#REF!,#REF!)</f>
        <v>#REF!</v>
      </c>
    </row>
    <row r="4843" spans="1:14" hidden="1" x14ac:dyDescent="0.35">
      <c r="A4843" t="s">
        <v>95</v>
      </c>
      <c r="B4843" t="s">
        <v>100</v>
      </c>
      <c r="C4843" t="s">
        <v>13</v>
      </c>
      <c r="D4843" s="9">
        <v>2.0640000000000001</v>
      </c>
      <c r="E4843" s="10">
        <f>IF(COUNTIF(cis_DPH!$B$2:$B$84,B4843)&gt;0,D4843*1.1,IF(COUNTIF(cis_DPH!$B$85:$B$171,B4843)&gt;0,D4843*1.2,"chyba"))</f>
        <v>2.2704000000000004</v>
      </c>
      <c r="G4843" s="16" t="e">
        <f>_xlfn.XLOOKUP(Tabuľka9[[#This Row],[položka]],#REF!,#REF!)</f>
        <v>#REF!</v>
      </c>
      <c r="H4843">
        <v>17</v>
      </c>
      <c r="I4843" s="15">
        <f>Tabuľka9[[#This Row],[Aktuálna cena v RZ s DPH]]*Tabuľka9[[#This Row],[Priemerný odber za mesiac]]</f>
        <v>38.596800000000009</v>
      </c>
      <c r="J4843">
        <v>80</v>
      </c>
      <c r="K4843" s="17" t="e">
        <f>Tabuľka9[[#This Row],[Cena za MJ s DPH]]*Tabuľka9[[#This Row],[Predpokladaný odber počas 6 mesiacov]]</f>
        <v>#REF!</v>
      </c>
      <c r="L4843" s="1">
        <v>52757056</v>
      </c>
      <c r="M4843" t="e">
        <f>_xlfn.XLOOKUP(Tabuľka9[[#This Row],[IČO]],#REF!,#REF!)</f>
        <v>#REF!</v>
      </c>
      <c r="N4843" t="e">
        <f>_xlfn.XLOOKUP(Tabuľka9[[#This Row],[IČO]],#REF!,#REF!)</f>
        <v>#REF!</v>
      </c>
    </row>
    <row r="4844" spans="1:14" hidden="1" x14ac:dyDescent="0.35">
      <c r="A4844" t="s">
        <v>95</v>
      </c>
      <c r="B4844" t="s">
        <v>101</v>
      </c>
      <c r="C4844" t="s">
        <v>13</v>
      </c>
      <c r="D4844" s="9">
        <v>1.72</v>
      </c>
      <c r="E4844" s="10">
        <f>IF(COUNTIF(cis_DPH!$B$2:$B$84,B4844)&gt;0,D4844*1.1,IF(COUNTIF(cis_DPH!$B$85:$B$171,B4844)&gt;0,D4844*1.2,"chyba"))</f>
        <v>1.8920000000000001</v>
      </c>
      <c r="G4844" s="16" t="e">
        <f>_xlfn.XLOOKUP(Tabuľka9[[#This Row],[položka]],#REF!,#REF!)</f>
        <v>#REF!</v>
      </c>
      <c r="H4844">
        <v>10</v>
      </c>
      <c r="I4844" s="15">
        <f>Tabuľka9[[#This Row],[Aktuálna cena v RZ s DPH]]*Tabuľka9[[#This Row],[Priemerný odber za mesiac]]</f>
        <v>18.920000000000002</v>
      </c>
      <c r="J4844">
        <v>70</v>
      </c>
      <c r="K4844" s="17" t="e">
        <f>Tabuľka9[[#This Row],[Cena za MJ s DPH]]*Tabuľka9[[#This Row],[Predpokladaný odber počas 6 mesiacov]]</f>
        <v>#REF!</v>
      </c>
      <c r="L4844" s="1">
        <v>52757056</v>
      </c>
      <c r="M4844" t="e">
        <f>_xlfn.XLOOKUP(Tabuľka9[[#This Row],[IČO]],#REF!,#REF!)</f>
        <v>#REF!</v>
      </c>
      <c r="N4844" t="e">
        <f>_xlfn.XLOOKUP(Tabuľka9[[#This Row],[IČO]],#REF!,#REF!)</f>
        <v>#REF!</v>
      </c>
    </row>
    <row r="4845" spans="1:14" hidden="1" x14ac:dyDescent="0.35">
      <c r="A4845" t="s">
        <v>95</v>
      </c>
      <c r="B4845" t="s">
        <v>102</v>
      </c>
      <c r="C4845" t="s">
        <v>48</v>
      </c>
      <c r="E4845" s="10">
        <f>IF(COUNTIF(cis_DPH!$B$2:$B$84,B4845)&gt;0,D4845*1.1,IF(COUNTIF(cis_DPH!$B$85:$B$171,B4845)&gt;0,D4845*1.2,"chyba"))</f>
        <v>0</v>
      </c>
      <c r="G4845" s="16" t="e">
        <f>_xlfn.XLOOKUP(Tabuľka9[[#This Row],[položka]],#REF!,#REF!)</f>
        <v>#REF!</v>
      </c>
      <c r="I4845" s="15">
        <f>Tabuľka9[[#This Row],[Aktuálna cena v RZ s DPH]]*Tabuľka9[[#This Row],[Priemerný odber za mesiac]]</f>
        <v>0</v>
      </c>
      <c r="K4845" s="17" t="e">
        <f>Tabuľka9[[#This Row],[Cena za MJ s DPH]]*Tabuľka9[[#This Row],[Predpokladaný odber počas 6 mesiacov]]</f>
        <v>#REF!</v>
      </c>
      <c r="L4845" s="1">
        <v>52757056</v>
      </c>
      <c r="M4845" t="e">
        <f>_xlfn.XLOOKUP(Tabuľka9[[#This Row],[IČO]],#REF!,#REF!)</f>
        <v>#REF!</v>
      </c>
      <c r="N4845" t="e">
        <f>_xlfn.XLOOKUP(Tabuľka9[[#This Row],[IČO]],#REF!,#REF!)</f>
        <v>#REF!</v>
      </c>
    </row>
    <row r="4846" spans="1:14" hidden="1" x14ac:dyDescent="0.35">
      <c r="A4846" t="s">
        <v>95</v>
      </c>
      <c r="B4846" t="s">
        <v>103</v>
      </c>
      <c r="C4846" t="s">
        <v>13</v>
      </c>
      <c r="E4846" s="10">
        <f>IF(COUNTIF(cis_DPH!$B$2:$B$84,B4846)&gt;0,D4846*1.1,IF(COUNTIF(cis_DPH!$B$85:$B$171,B4846)&gt;0,D4846*1.2,"chyba"))</f>
        <v>0</v>
      </c>
      <c r="G4846" s="16" t="e">
        <f>_xlfn.XLOOKUP(Tabuľka9[[#This Row],[položka]],#REF!,#REF!)</f>
        <v>#REF!</v>
      </c>
      <c r="I4846" s="15">
        <f>Tabuľka9[[#This Row],[Aktuálna cena v RZ s DPH]]*Tabuľka9[[#This Row],[Priemerný odber za mesiac]]</f>
        <v>0</v>
      </c>
      <c r="K4846" s="17" t="e">
        <f>Tabuľka9[[#This Row],[Cena za MJ s DPH]]*Tabuľka9[[#This Row],[Predpokladaný odber počas 6 mesiacov]]</f>
        <v>#REF!</v>
      </c>
      <c r="L4846" s="1">
        <v>52757056</v>
      </c>
      <c r="M4846" t="e">
        <f>_xlfn.XLOOKUP(Tabuľka9[[#This Row],[IČO]],#REF!,#REF!)</f>
        <v>#REF!</v>
      </c>
      <c r="N4846" t="e">
        <f>_xlfn.XLOOKUP(Tabuľka9[[#This Row],[IČO]],#REF!,#REF!)</f>
        <v>#REF!</v>
      </c>
    </row>
    <row r="4847" spans="1:14" hidden="1" x14ac:dyDescent="0.35">
      <c r="A4847" t="s">
        <v>95</v>
      </c>
      <c r="B4847" t="s">
        <v>104</v>
      </c>
      <c r="C4847" t="s">
        <v>48</v>
      </c>
      <c r="E4847" s="10">
        <f>IF(COUNTIF(cis_DPH!$B$2:$B$84,B4847)&gt;0,D4847*1.1,IF(COUNTIF(cis_DPH!$B$85:$B$171,B4847)&gt;0,D4847*1.2,"chyba"))</f>
        <v>0</v>
      </c>
      <c r="G4847" s="16" t="e">
        <f>_xlfn.XLOOKUP(Tabuľka9[[#This Row],[položka]],#REF!,#REF!)</f>
        <v>#REF!</v>
      </c>
      <c r="I4847" s="15">
        <f>Tabuľka9[[#This Row],[Aktuálna cena v RZ s DPH]]*Tabuľka9[[#This Row],[Priemerný odber za mesiac]]</f>
        <v>0</v>
      </c>
      <c r="K4847" s="17" t="e">
        <f>Tabuľka9[[#This Row],[Cena za MJ s DPH]]*Tabuľka9[[#This Row],[Predpokladaný odber počas 6 mesiacov]]</f>
        <v>#REF!</v>
      </c>
      <c r="L4847" s="1">
        <v>52757056</v>
      </c>
      <c r="M4847" t="e">
        <f>_xlfn.XLOOKUP(Tabuľka9[[#This Row],[IČO]],#REF!,#REF!)</f>
        <v>#REF!</v>
      </c>
      <c r="N4847" t="e">
        <f>_xlfn.XLOOKUP(Tabuľka9[[#This Row],[IČO]],#REF!,#REF!)</f>
        <v>#REF!</v>
      </c>
    </row>
    <row r="4848" spans="1:14" hidden="1" x14ac:dyDescent="0.35">
      <c r="A4848" t="s">
        <v>95</v>
      </c>
      <c r="B4848" t="s">
        <v>105</v>
      </c>
      <c r="C4848" t="s">
        <v>13</v>
      </c>
      <c r="E4848" s="10">
        <f>IF(COUNTIF(cis_DPH!$B$2:$B$84,B4848)&gt;0,D4848*1.1,IF(COUNTIF(cis_DPH!$B$85:$B$171,B4848)&gt;0,D4848*1.2,"chyba"))</f>
        <v>0</v>
      </c>
      <c r="G4848" s="16" t="e">
        <f>_xlfn.XLOOKUP(Tabuľka9[[#This Row],[položka]],#REF!,#REF!)</f>
        <v>#REF!</v>
      </c>
      <c r="I4848" s="15">
        <f>Tabuľka9[[#This Row],[Aktuálna cena v RZ s DPH]]*Tabuľka9[[#This Row],[Priemerný odber za mesiac]]</f>
        <v>0</v>
      </c>
      <c r="K4848" s="17" t="e">
        <f>Tabuľka9[[#This Row],[Cena za MJ s DPH]]*Tabuľka9[[#This Row],[Predpokladaný odber počas 6 mesiacov]]</f>
        <v>#REF!</v>
      </c>
      <c r="L4848" s="1">
        <v>52757056</v>
      </c>
      <c r="M4848" t="e">
        <f>_xlfn.XLOOKUP(Tabuľka9[[#This Row],[IČO]],#REF!,#REF!)</f>
        <v>#REF!</v>
      </c>
      <c r="N4848" t="e">
        <f>_xlfn.XLOOKUP(Tabuľka9[[#This Row],[IČO]],#REF!,#REF!)</f>
        <v>#REF!</v>
      </c>
    </row>
    <row r="4849" spans="1:14" hidden="1" x14ac:dyDescent="0.35">
      <c r="A4849" t="s">
        <v>95</v>
      </c>
      <c r="B4849" t="s">
        <v>106</v>
      </c>
      <c r="C4849" t="s">
        <v>13</v>
      </c>
      <c r="E4849" s="10">
        <f>IF(COUNTIF(cis_DPH!$B$2:$B$84,B4849)&gt;0,D4849*1.1,IF(COUNTIF(cis_DPH!$B$85:$B$171,B4849)&gt;0,D4849*1.2,"chyba"))</f>
        <v>0</v>
      </c>
      <c r="G4849" s="16" t="e">
        <f>_xlfn.XLOOKUP(Tabuľka9[[#This Row],[položka]],#REF!,#REF!)</f>
        <v>#REF!</v>
      </c>
      <c r="I4849" s="15">
        <f>Tabuľka9[[#This Row],[Aktuálna cena v RZ s DPH]]*Tabuľka9[[#This Row],[Priemerný odber za mesiac]]</f>
        <v>0</v>
      </c>
      <c r="K4849" s="17" t="e">
        <f>Tabuľka9[[#This Row],[Cena za MJ s DPH]]*Tabuľka9[[#This Row],[Predpokladaný odber počas 6 mesiacov]]</f>
        <v>#REF!</v>
      </c>
      <c r="L4849" s="1">
        <v>52757056</v>
      </c>
      <c r="M4849" t="e">
        <f>_xlfn.XLOOKUP(Tabuľka9[[#This Row],[IČO]],#REF!,#REF!)</f>
        <v>#REF!</v>
      </c>
      <c r="N4849" t="e">
        <f>_xlfn.XLOOKUP(Tabuľka9[[#This Row],[IČO]],#REF!,#REF!)</f>
        <v>#REF!</v>
      </c>
    </row>
    <row r="4850" spans="1:14" hidden="1" x14ac:dyDescent="0.35">
      <c r="A4850" t="s">
        <v>93</v>
      </c>
      <c r="B4850" t="s">
        <v>107</v>
      </c>
      <c r="C4850" t="s">
        <v>48</v>
      </c>
      <c r="E4850" s="10">
        <f>IF(COUNTIF(cis_DPH!$B$2:$B$84,B4850)&gt;0,D4850*1.1,IF(COUNTIF(cis_DPH!$B$85:$B$171,B4850)&gt;0,D4850*1.2,"chyba"))</f>
        <v>0</v>
      </c>
      <c r="G4850" s="16" t="e">
        <f>_xlfn.XLOOKUP(Tabuľka9[[#This Row],[položka]],#REF!,#REF!)</f>
        <v>#REF!</v>
      </c>
      <c r="I4850" s="15">
        <f>Tabuľka9[[#This Row],[Aktuálna cena v RZ s DPH]]*Tabuľka9[[#This Row],[Priemerný odber za mesiac]]</f>
        <v>0</v>
      </c>
      <c r="K4850" s="17" t="e">
        <f>Tabuľka9[[#This Row],[Cena za MJ s DPH]]*Tabuľka9[[#This Row],[Predpokladaný odber počas 6 mesiacov]]</f>
        <v>#REF!</v>
      </c>
      <c r="L4850" s="1">
        <v>52757056</v>
      </c>
      <c r="M4850" t="e">
        <f>_xlfn.XLOOKUP(Tabuľka9[[#This Row],[IČO]],#REF!,#REF!)</f>
        <v>#REF!</v>
      </c>
      <c r="N4850" t="e">
        <f>_xlfn.XLOOKUP(Tabuľka9[[#This Row],[IČO]],#REF!,#REF!)</f>
        <v>#REF!</v>
      </c>
    </row>
    <row r="4851" spans="1:14" hidden="1" x14ac:dyDescent="0.35">
      <c r="A4851" t="s">
        <v>95</v>
      </c>
      <c r="B4851" t="s">
        <v>108</v>
      </c>
      <c r="C4851" t="s">
        <v>13</v>
      </c>
      <c r="E4851" s="10">
        <f>IF(COUNTIF(cis_DPH!$B$2:$B$84,B4851)&gt;0,D4851*1.1,IF(COUNTIF(cis_DPH!$B$85:$B$171,B4851)&gt;0,D4851*1.2,"chyba"))</f>
        <v>0</v>
      </c>
      <c r="G4851" s="16" t="e">
        <f>_xlfn.XLOOKUP(Tabuľka9[[#This Row],[položka]],#REF!,#REF!)</f>
        <v>#REF!</v>
      </c>
      <c r="I4851" s="15">
        <f>Tabuľka9[[#This Row],[Aktuálna cena v RZ s DPH]]*Tabuľka9[[#This Row],[Priemerný odber za mesiac]]</f>
        <v>0</v>
      </c>
      <c r="K4851" s="17" t="e">
        <f>Tabuľka9[[#This Row],[Cena za MJ s DPH]]*Tabuľka9[[#This Row],[Predpokladaný odber počas 6 mesiacov]]</f>
        <v>#REF!</v>
      </c>
      <c r="L4851" s="1">
        <v>52757056</v>
      </c>
      <c r="M4851" t="e">
        <f>_xlfn.XLOOKUP(Tabuľka9[[#This Row],[IČO]],#REF!,#REF!)</f>
        <v>#REF!</v>
      </c>
      <c r="N4851" t="e">
        <f>_xlfn.XLOOKUP(Tabuľka9[[#This Row],[IČO]],#REF!,#REF!)</f>
        <v>#REF!</v>
      </c>
    </row>
    <row r="4852" spans="1:14" hidden="1" x14ac:dyDescent="0.35">
      <c r="A4852" t="s">
        <v>95</v>
      </c>
      <c r="B4852" t="s">
        <v>109</v>
      </c>
      <c r="C4852" t="s">
        <v>13</v>
      </c>
      <c r="E4852" s="10">
        <f>IF(COUNTIF(cis_DPH!$B$2:$B$84,B4852)&gt;0,D4852*1.1,IF(COUNTIF(cis_DPH!$B$85:$B$171,B4852)&gt;0,D4852*1.2,"chyba"))</f>
        <v>0</v>
      </c>
      <c r="G4852" s="16" t="e">
        <f>_xlfn.XLOOKUP(Tabuľka9[[#This Row],[položka]],#REF!,#REF!)</f>
        <v>#REF!</v>
      </c>
      <c r="I4852" s="15">
        <f>Tabuľka9[[#This Row],[Aktuálna cena v RZ s DPH]]*Tabuľka9[[#This Row],[Priemerný odber za mesiac]]</f>
        <v>0</v>
      </c>
      <c r="K4852" s="17" t="e">
        <f>Tabuľka9[[#This Row],[Cena za MJ s DPH]]*Tabuľka9[[#This Row],[Predpokladaný odber počas 6 mesiacov]]</f>
        <v>#REF!</v>
      </c>
      <c r="L4852" s="1">
        <v>52757056</v>
      </c>
      <c r="M4852" t="e">
        <f>_xlfn.XLOOKUP(Tabuľka9[[#This Row],[IČO]],#REF!,#REF!)</f>
        <v>#REF!</v>
      </c>
      <c r="N4852" t="e">
        <f>_xlfn.XLOOKUP(Tabuľka9[[#This Row],[IČO]],#REF!,#REF!)</f>
        <v>#REF!</v>
      </c>
    </row>
    <row r="4853" spans="1:14" hidden="1" x14ac:dyDescent="0.35">
      <c r="A4853" t="s">
        <v>95</v>
      </c>
      <c r="B4853" t="s">
        <v>110</v>
      </c>
      <c r="C4853" t="s">
        <v>13</v>
      </c>
      <c r="D4853" s="9">
        <v>1.232</v>
      </c>
      <c r="E4853" s="10">
        <f>IF(COUNTIF(cis_DPH!$B$2:$B$84,B4853)&gt;0,D4853*1.1,IF(COUNTIF(cis_DPH!$B$85:$B$171,B4853)&gt;0,D4853*1.2,"chyba"))</f>
        <v>1.3552000000000002</v>
      </c>
      <c r="G4853" s="16" t="e">
        <f>_xlfn.XLOOKUP(Tabuľka9[[#This Row],[položka]],#REF!,#REF!)</f>
        <v>#REF!</v>
      </c>
      <c r="H4853">
        <v>30</v>
      </c>
      <c r="I4853" s="15">
        <f>Tabuľka9[[#This Row],[Aktuálna cena v RZ s DPH]]*Tabuľka9[[#This Row],[Priemerný odber za mesiac]]</f>
        <v>40.656000000000006</v>
      </c>
      <c r="J4853">
        <v>180</v>
      </c>
      <c r="K4853" s="17" t="e">
        <f>Tabuľka9[[#This Row],[Cena za MJ s DPH]]*Tabuľka9[[#This Row],[Predpokladaný odber počas 6 mesiacov]]</f>
        <v>#REF!</v>
      </c>
      <c r="L4853" s="1">
        <v>52757056</v>
      </c>
      <c r="M4853" t="e">
        <f>_xlfn.XLOOKUP(Tabuľka9[[#This Row],[IČO]],#REF!,#REF!)</f>
        <v>#REF!</v>
      </c>
      <c r="N4853" t="e">
        <f>_xlfn.XLOOKUP(Tabuľka9[[#This Row],[IČO]],#REF!,#REF!)</f>
        <v>#REF!</v>
      </c>
    </row>
    <row r="4854" spans="1:14" hidden="1" x14ac:dyDescent="0.35">
      <c r="A4854" t="s">
        <v>95</v>
      </c>
      <c r="B4854" t="s">
        <v>111</v>
      </c>
      <c r="C4854" t="s">
        <v>13</v>
      </c>
      <c r="D4854" s="9">
        <v>9.32</v>
      </c>
      <c r="E4854" s="10">
        <f>IF(COUNTIF(cis_DPH!$B$2:$B$84,B4854)&gt;0,D4854*1.1,IF(COUNTIF(cis_DPH!$B$85:$B$171,B4854)&gt;0,D4854*1.2,"chyba"))</f>
        <v>10.252000000000001</v>
      </c>
      <c r="G4854" s="16" t="e">
        <f>_xlfn.XLOOKUP(Tabuľka9[[#This Row],[položka]],#REF!,#REF!)</f>
        <v>#REF!</v>
      </c>
      <c r="H4854">
        <v>45</v>
      </c>
      <c r="I4854" s="15">
        <f>Tabuľka9[[#This Row],[Aktuálna cena v RZ s DPH]]*Tabuľka9[[#This Row],[Priemerný odber za mesiac]]</f>
        <v>461.34000000000003</v>
      </c>
      <c r="J4854">
        <v>250</v>
      </c>
      <c r="K4854" s="17" t="e">
        <f>Tabuľka9[[#This Row],[Cena za MJ s DPH]]*Tabuľka9[[#This Row],[Predpokladaný odber počas 6 mesiacov]]</f>
        <v>#REF!</v>
      </c>
      <c r="L4854" s="1">
        <v>52757056</v>
      </c>
      <c r="M4854" t="e">
        <f>_xlfn.XLOOKUP(Tabuľka9[[#This Row],[IČO]],#REF!,#REF!)</f>
        <v>#REF!</v>
      </c>
      <c r="N4854" t="e">
        <f>_xlfn.XLOOKUP(Tabuľka9[[#This Row],[IČO]],#REF!,#REF!)</f>
        <v>#REF!</v>
      </c>
    </row>
    <row r="4855" spans="1:14" hidden="1" x14ac:dyDescent="0.35">
      <c r="A4855" t="s">
        <v>95</v>
      </c>
      <c r="B4855" t="s">
        <v>112</v>
      </c>
      <c r="C4855" t="s">
        <v>48</v>
      </c>
      <c r="D4855" s="9">
        <v>3.1150000000000002</v>
      </c>
      <c r="E4855" s="10">
        <f>IF(COUNTIF(cis_DPH!$B$2:$B$84,B4855)&gt;0,D4855*1.1,IF(COUNTIF(cis_DPH!$B$85:$B$171,B4855)&gt;0,D4855*1.2,"chyba"))</f>
        <v>3.4265000000000003</v>
      </c>
      <c r="G4855" s="16" t="e">
        <f>_xlfn.XLOOKUP(Tabuľka9[[#This Row],[položka]],#REF!,#REF!)</f>
        <v>#REF!</v>
      </c>
      <c r="H4855">
        <v>7</v>
      </c>
      <c r="I4855" s="15">
        <f>Tabuľka9[[#This Row],[Aktuálna cena v RZ s DPH]]*Tabuľka9[[#This Row],[Priemerný odber za mesiac]]</f>
        <v>23.985500000000002</v>
      </c>
      <c r="J4855">
        <v>40</v>
      </c>
      <c r="K4855" s="17" t="e">
        <f>Tabuľka9[[#This Row],[Cena za MJ s DPH]]*Tabuľka9[[#This Row],[Predpokladaný odber počas 6 mesiacov]]</f>
        <v>#REF!</v>
      </c>
      <c r="L4855" s="1">
        <v>52757056</v>
      </c>
      <c r="M4855" t="e">
        <f>_xlfn.XLOOKUP(Tabuľka9[[#This Row],[IČO]],#REF!,#REF!)</f>
        <v>#REF!</v>
      </c>
      <c r="N4855" t="e">
        <f>_xlfn.XLOOKUP(Tabuľka9[[#This Row],[IČO]],#REF!,#REF!)</f>
        <v>#REF!</v>
      </c>
    </row>
    <row r="4856" spans="1:14" hidden="1" x14ac:dyDescent="0.35">
      <c r="A4856" t="s">
        <v>95</v>
      </c>
      <c r="B4856" t="s">
        <v>113</v>
      </c>
      <c r="C4856" t="s">
        <v>13</v>
      </c>
      <c r="E4856" s="10">
        <f>IF(COUNTIF(cis_DPH!$B$2:$B$84,B4856)&gt;0,D4856*1.1,IF(COUNTIF(cis_DPH!$B$85:$B$171,B4856)&gt;0,D4856*1.2,"chyba"))</f>
        <v>0</v>
      </c>
      <c r="G4856" s="16" t="e">
        <f>_xlfn.XLOOKUP(Tabuľka9[[#This Row],[položka]],#REF!,#REF!)</f>
        <v>#REF!</v>
      </c>
      <c r="I4856" s="15">
        <f>Tabuľka9[[#This Row],[Aktuálna cena v RZ s DPH]]*Tabuľka9[[#This Row],[Priemerný odber za mesiac]]</f>
        <v>0</v>
      </c>
      <c r="K4856" s="17" t="e">
        <f>Tabuľka9[[#This Row],[Cena za MJ s DPH]]*Tabuľka9[[#This Row],[Predpokladaný odber počas 6 mesiacov]]</f>
        <v>#REF!</v>
      </c>
      <c r="L4856" s="1">
        <v>52757056</v>
      </c>
      <c r="M4856" t="e">
        <f>_xlfn.XLOOKUP(Tabuľka9[[#This Row],[IČO]],#REF!,#REF!)</f>
        <v>#REF!</v>
      </c>
      <c r="N4856" t="e">
        <f>_xlfn.XLOOKUP(Tabuľka9[[#This Row],[IČO]],#REF!,#REF!)</f>
        <v>#REF!</v>
      </c>
    </row>
    <row r="4857" spans="1:14" hidden="1" x14ac:dyDescent="0.35">
      <c r="A4857" t="s">
        <v>95</v>
      </c>
      <c r="B4857" t="s">
        <v>114</v>
      </c>
      <c r="C4857" t="s">
        <v>13</v>
      </c>
      <c r="D4857" s="9">
        <v>4.7880000000000003</v>
      </c>
      <c r="E4857" s="10">
        <f>IF(COUNTIF(cis_DPH!$B$2:$B$84,B4857)&gt;0,D4857*1.1,IF(COUNTIF(cis_DPH!$B$85:$B$171,B4857)&gt;0,D4857*1.2,"chyba"))</f>
        <v>5.2668000000000008</v>
      </c>
      <c r="G4857" s="16" t="e">
        <f>_xlfn.XLOOKUP(Tabuľka9[[#This Row],[položka]],#REF!,#REF!)</f>
        <v>#REF!</v>
      </c>
      <c r="H4857">
        <v>40</v>
      </c>
      <c r="I4857" s="15">
        <f>Tabuľka9[[#This Row],[Aktuálna cena v RZ s DPH]]*Tabuľka9[[#This Row],[Priemerný odber za mesiac]]</f>
        <v>210.67200000000003</v>
      </c>
      <c r="J4857">
        <v>240</v>
      </c>
      <c r="K4857" s="17" t="e">
        <f>Tabuľka9[[#This Row],[Cena za MJ s DPH]]*Tabuľka9[[#This Row],[Predpokladaný odber počas 6 mesiacov]]</f>
        <v>#REF!</v>
      </c>
      <c r="L4857" s="1">
        <v>52757056</v>
      </c>
      <c r="M4857" t="e">
        <f>_xlfn.XLOOKUP(Tabuľka9[[#This Row],[IČO]],#REF!,#REF!)</f>
        <v>#REF!</v>
      </c>
      <c r="N4857" t="e">
        <f>_xlfn.XLOOKUP(Tabuľka9[[#This Row],[IČO]],#REF!,#REF!)</f>
        <v>#REF!</v>
      </c>
    </row>
    <row r="4858" spans="1:14" hidden="1" x14ac:dyDescent="0.35">
      <c r="A4858" t="s">
        <v>95</v>
      </c>
      <c r="B4858" t="s">
        <v>115</v>
      </c>
      <c r="C4858" t="s">
        <v>13</v>
      </c>
      <c r="D4858" s="9">
        <v>3.2770000000000001</v>
      </c>
      <c r="E4858" s="10">
        <f>IF(COUNTIF(cis_DPH!$B$2:$B$84,B4858)&gt;0,D4858*1.1,IF(COUNTIF(cis_DPH!$B$85:$B$171,B4858)&gt;0,D4858*1.2,"chyba"))</f>
        <v>3.6047000000000002</v>
      </c>
      <c r="G4858" s="16" t="e">
        <f>_xlfn.XLOOKUP(Tabuľka9[[#This Row],[položka]],#REF!,#REF!)</f>
        <v>#REF!</v>
      </c>
      <c r="H4858">
        <v>28</v>
      </c>
      <c r="I4858" s="15">
        <f>Tabuľka9[[#This Row],[Aktuálna cena v RZ s DPH]]*Tabuľka9[[#This Row],[Priemerný odber za mesiac]]</f>
        <v>100.9316</v>
      </c>
      <c r="J4858">
        <v>150</v>
      </c>
      <c r="K4858" s="17" t="e">
        <f>Tabuľka9[[#This Row],[Cena za MJ s DPH]]*Tabuľka9[[#This Row],[Predpokladaný odber počas 6 mesiacov]]</f>
        <v>#REF!</v>
      </c>
      <c r="L4858" s="1">
        <v>52757056</v>
      </c>
      <c r="M4858" t="e">
        <f>_xlfn.XLOOKUP(Tabuľka9[[#This Row],[IČO]],#REF!,#REF!)</f>
        <v>#REF!</v>
      </c>
      <c r="N4858" t="e">
        <f>_xlfn.XLOOKUP(Tabuľka9[[#This Row],[IČO]],#REF!,#REF!)</f>
        <v>#REF!</v>
      </c>
    </row>
    <row r="4859" spans="1:14" hidden="1" x14ac:dyDescent="0.35">
      <c r="A4859" t="s">
        <v>95</v>
      </c>
      <c r="B4859" t="s">
        <v>116</v>
      </c>
      <c r="C4859" t="s">
        <v>13</v>
      </c>
      <c r="E4859" s="10">
        <f>IF(COUNTIF(cis_DPH!$B$2:$B$84,B4859)&gt;0,D4859*1.1,IF(COUNTIF(cis_DPH!$B$85:$B$171,B4859)&gt;0,D4859*1.2,"chyba"))</f>
        <v>0</v>
      </c>
      <c r="G4859" s="16" t="e">
        <f>_xlfn.XLOOKUP(Tabuľka9[[#This Row],[položka]],#REF!,#REF!)</f>
        <v>#REF!</v>
      </c>
      <c r="I4859" s="15">
        <f>Tabuľka9[[#This Row],[Aktuálna cena v RZ s DPH]]*Tabuľka9[[#This Row],[Priemerný odber za mesiac]]</f>
        <v>0</v>
      </c>
      <c r="K4859" s="17" t="e">
        <f>Tabuľka9[[#This Row],[Cena za MJ s DPH]]*Tabuľka9[[#This Row],[Predpokladaný odber počas 6 mesiacov]]</f>
        <v>#REF!</v>
      </c>
      <c r="L4859" s="1">
        <v>52757056</v>
      </c>
      <c r="M4859" t="e">
        <f>_xlfn.XLOOKUP(Tabuľka9[[#This Row],[IČO]],#REF!,#REF!)</f>
        <v>#REF!</v>
      </c>
      <c r="N4859" t="e">
        <f>_xlfn.XLOOKUP(Tabuľka9[[#This Row],[IČO]],#REF!,#REF!)</f>
        <v>#REF!</v>
      </c>
    </row>
    <row r="4860" spans="1:14" hidden="1" x14ac:dyDescent="0.35">
      <c r="A4860" t="s">
        <v>84</v>
      </c>
      <c r="B4860" t="s">
        <v>117</v>
      </c>
      <c r="C4860" t="s">
        <v>13</v>
      </c>
      <c r="E4860" s="10">
        <f>IF(COUNTIF(cis_DPH!$B$2:$B$84,B4860)&gt;0,D4860*1.1,IF(COUNTIF(cis_DPH!$B$85:$B$171,B4860)&gt;0,D4860*1.2,"chyba"))</f>
        <v>0</v>
      </c>
      <c r="G4860" s="16" t="e">
        <f>_xlfn.XLOOKUP(Tabuľka9[[#This Row],[položka]],#REF!,#REF!)</f>
        <v>#REF!</v>
      </c>
      <c r="I4860" s="15">
        <f>Tabuľka9[[#This Row],[Aktuálna cena v RZ s DPH]]*Tabuľka9[[#This Row],[Priemerný odber za mesiac]]</f>
        <v>0</v>
      </c>
      <c r="K4860" s="17" t="e">
        <f>Tabuľka9[[#This Row],[Cena za MJ s DPH]]*Tabuľka9[[#This Row],[Predpokladaný odber počas 6 mesiacov]]</f>
        <v>#REF!</v>
      </c>
      <c r="L4860" s="1">
        <v>52757056</v>
      </c>
      <c r="M4860" t="e">
        <f>_xlfn.XLOOKUP(Tabuľka9[[#This Row],[IČO]],#REF!,#REF!)</f>
        <v>#REF!</v>
      </c>
      <c r="N4860" t="e">
        <f>_xlfn.XLOOKUP(Tabuľka9[[#This Row],[IČO]],#REF!,#REF!)</f>
        <v>#REF!</v>
      </c>
    </row>
    <row r="4861" spans="1:14" hidden="1" x14ac:dyDescent="0.35">
      <c r="A4861" t="s">
        <v>84</v>
      </c>
      <c r="B4861" t="s">
        <v>118</v>
      </c>
      <c r="C4861" t="s">
        <v>13</v>
      </c>
      <c r="E4861" s="10">
        <f>IF(COUNTIF(cis_DPH!$B$2:$B$84,B4861)&gt;0,D4861*1.1,IF(COUNTIF(cis_DPH!$B$85:$B$171,B4861)&gt;0,D4861*1.2,"chyba"))</f>
        <v>0</v>
      </c>
      <c r="G4861" s="16" t="e">
        <f>_xlfn.XLOOKUP(Tabuľka9[[#This Row],[položka]],#REF!,#REF!)</f>
        <v>#REF!</v>
      </c>
      <c r="I4861" s="15">
        <f>Tabuľka9[[#This Row],[Aktuálna cena v RZ s DPH]]*Tabuľka9[[#This Row],[Priemerný odber za mesiac]]</f>
        <v>0</v>
      </c>
      <c r="K4861" s="17" t="e">
        <f>Tabuľka9[[#This Row],[Cena za MJ s DPH]]*Tabuľka9[[#This Row],[Predpokladaný odber počas 6 mesiacov]]</f>
        <v>#REF!</v>
      </c>
      <c r="L4861" s="1">
        <v>52757056</v>
      </c>
      <c r="M4861" t="e">
        <f>_xlfn.XLOOKUP(Tabuľka9[[#This Row],[IČO]],#REF!,#REF!)</f>
        <v>#REF!</v>
      </c>
      <c r="N4861" t="e">
        <f>_xlfn.XLOOKUP(Tabuľka9[[#This Row],[IČO]],#REF!,#REF!)</f>
        <v>#REF!</v>
      </c>
    </row>
    <row r="4862" spans="1:14" hidden="1" x14ac:dyDescent="0.35">
      <c r="A4862" t="s">
        <v>84</v>
      </c>
      <c r="B4862" t="s">
        <v>119</v>
      </c>
      <c r="C4862" t="s">
        <v>13</v>
      </c>
      <c r="E4862" s="10">
        <f>IF(COUNTIF(cis_DPH!$B$2:$B$84,B4862)&gt;0,D4862*1.1,IF(COUNTIF(cis_DPH!$B$85:$B$171,B4862)&gt;0,D4862*1.2,"chyba"))</f>
        <v>0</v>
      </c>
      <c r="G4862" s="16" t="e">
        <f>_xlfn.XLOOKUP(Tabuľka9[[#This Row],[položka]],#REF!,#REF!)</f>
        <v>#REF!</v>
      </c>
      <c r="I4862" s="15">
        <f>Tabuľka9[[#This Row],[Aktuálna cena v RZ s DPH]]*Tabuľka9[[#This Row],[Priemerný odber za mesiac]]</f>
        <v>0</v>
      </c>
      <c r="K4862" s="17" t="e">
        <f>Tabuľka9[[#This Row],[Cena za MJ s DPH]]*Tabuľka9[[#This Row],[Predpokladaný odber počas 6 mesiacov]]</f>
        <v>#REF!</v>
      </c>
      <c r="L4862" s="1">
        <v>52757056</v>
      </c>
      <c r="M4862" t="e">
        <f>_xlfn.XLOOKUP(Tabuľka9[[#This Row],[IČO]],#REF!,#REF!)</f>
        <v>#REF!</v>
      </c>
      <c r="N4862" t="e">
        <f>_xlfn.XLOOKUP(Tabuľka9[[#This Row],[IČO]],#REF!,#REF!)</f>
        <v>#REF!</v>
      </c>
    </row>
    <row r="4863" spans="1:14" hidden="1" x14ac:dyDescent="0.35">
      <c r="A4863" t="s">
        <v>84</v>
      </c>
      <c r="B4863" t="s">
        <v>120</v>
      </c>
      <c r="C4863" t="s">
        <v>13</v>
      </c>
      <c r="E4863" s="10">
        <f>IF(COUNTIF(cis_DPH!$B$2:$B$84,B4863)&gt;0,D4863*1.1,IF(COUNTIF(cis_DPH!$B$85:$B$171,B4863)&gt;0,D4863*1.2,"chyba"))</f>
        <v>0</v>
      </c>
      <c r="G4863" s="16" t="e">
        <f>_xlfn.XLOOKUP(Tabuľka9[[#This Row],[položka]],#REF!,#REF!)</f>
        <v>#REF!</v>
      </c>
      <c r="I4863" s="15">
        <f>Tabuľka9[[#This Row],[Aktuálna cena v RZ s DPH]]*Tabuľka9[[#This Row],[Priemerný odber za mesiac]]</f>
        <v>0</v>
      </c>
      <c r="K4863" s="17" t="e">
        <f>Tabuľka9[[#This Row],[Cena za MJ s DPH]]*Tabuľka9[[#This Row],[Predpokladaný odber počas 6 mesiacov]]</f>
        <v>#REF!</v>
      </c>
      <c r="L4863" s="1">
        <v>52757056</v>
      </c>
      <c r="M4863" t="e">
        <f>_xlfn.XLOOKUP(Tabuľka9[[#This Row],[IČO]],#REF!,#REF!)</f>
        <v>#REF!</v>
      </c>
      <c r="N4863" t="e">
        <f>_xlfn.XLOOKUP(Tabuľka9[[#This Row],[IČO]],#REF!,#REF!)</f>
        <v>#REF!</v>
      </c>
    </row>
    <row r="4864" spans="1:14" hidden="1" x14ac:dyDescent="0.35">
      <c r="A4864" t="s">
        <v>84</v>
      </c>
      <c r="B4864" t="s">
        <v>121</v>
      </c>
      <c r="C4864" t="s">
        <v>13</v>
      </c>
      <c r="E4864" s="10">
        <f>IF(COUNTIF(cis_DPH!$B$2:$B$84,B4864)&gt;0,D4864*1.1,IF(COUNTIF(cis_DPH!$B$85:$B$171,B4864)&gt;0,D4864*1.2,"chyba"))</f>
        <v>0</v>
      </c>
      <c r="G4864" s="16" t="e">
        <f>_xlfn.XLOOKUP(Tabuľka9[[#This Row],[položka]],#REF!,#REF!)</f>
        <v>#REF!</v>
      </c>
      <c r="I4864" s="15">
        <f>Tabuľka9[[#This Row],[Aktuálna cena v RZ s DPH]]*Tabuľka9[[#This Row],[Priemerný odber za mesiac]]</f>
        <v>0</v>
      </c>
      <c r="K4864" s="17" t="e">
        <f>Tabuľka9[[#This Row],[Cena za MJ s DPH]]*Tabuľka9[[#This Row],[Predpokladaný odber počas 6 mesiacov]]</f>
        <v>#REF!</v>
      </c>
      <c r="L4864" s="1">
        <v>52757056</v>
      </c>
      <c r="M4864" t="e">
        <f>_xlfn.XLOOKUP(Tabuľka9[[#This Row],[IČO]],#REF!,#REF!)</f>
        <v>#REF!</v>
      </c>
      <c r="N4864" t="e">
        <f>_xlfn.XLOOKUP(Tabuľka9[[#This Row],[IČO]],#REF!,#REF!)</f>
        <v>#REF!</v>
      </c>
    </row>
    <row r="4865" spans="1:14" hidden="1" x14ac:dyDescent="0.35">
      <c r="A4865" t="s">
        <v>84</v>
      </c>
      <c r="B4865" t="s">
        <v>122</v>
      </c>
      <c r="C4865" t="s">
        <v>13</v>
      </c>
      <c r="E4865" s="10">
        <f>IF(COUNTIF(cis_DPH!$B$2:$B$84,B4865)&gt;0,D4865*1.1,IF(COUNTIF(cis_DPH!$B$85:$B$171,B4865)&gt;0,D4865*1.2,"chyba"))</f>
        <v>0</v>
      </c>
      <c r="G4865" s="16" t="e">
        <f>_xlfn.XLOOKUP(Tabuľka9[[#This Row],[položka]],#REF!,#REF!)</f>
        <v>#REF!</v>
      </c>
      <c r="I4865" s="15">
        <f>Tabuľka9[[#This Row],[Aktuálna cena v RZ s DPH]]*Tabuľka9[[#This Row],[Priemerný odber za mesiac]]</f>
        <v>0</v>
      </c>
      <c r="K4865" s="17" t="e">
        <f>Tabuľka9[[#This Row],[Cena za MJ s DPH]]*Tabuľka9[[#This Row],[Predpokladaný odber počas 6 mesiacov]]</f>
        <v>#REF!</v>
      </c>
      <c r="L4865" s="1">
        <v>52757056</v>
      </c>
      <c r="M4865" t="e">
        <f>_xlfn.XLOOKUP(Tabuľka9[[#This Row],[IČO]],#REF!,#REF!)</f>
        <v>#REF!</v>
      </c>
      <c r="N4865" t="e">
        <f>_xlfn.XLOOKUP(Tabuľka9[[#This Row],[IČO]],#REF!,#REF!)</f>
        <v>#REF!</v>
      </c>
    </row>
    <row r="4866" spans="1:14" hidden="1" x14ac:dyDescent="0.35">
      <c r="A4866" t="s">
        <v>84</v>
      </c>
      <c r="B4866" t="s">
        <v>123</v>
      </c>
      <c r="C4866" t="s">
        <v>13</v>
      </c>
      <c r="E4866" s="10">
        <f>IF(COUNTIF(cis_DPH!$B$2:$B$84,B4866)&gt;0,D4866*1.1,IF(COUNTIF(cis_DPH!$B$85:$B$171,B4866)&gt;0,D4866*1.2,"chyba"))</f>
        <v>0</v>
      </c>
      <c r="G4866" s="16" t="e">
        <f>_xlfn.XLOOKUP(Tabuľka9[[#This Row],[položka]],#REF!,#REF!)</f>
        <v>#REF!</v>
      </c>
      <c r="I4866" s="15">
        <f>Tabuľka9[[#This Row],[Aktuálna cena v RZ s DPH]]*Tabuľka9[[#This Row],[Priemerný odber za mesiac]]</f>
        <v>0</v>
      </c>
      <c r="K4866" s="17" t="e">
        <f>Tabuľka9[[#This Row],[Cena za MJ s DPH]]*Tabuľka9[[#This Row],[Predpokladaný odber počas 6 mesiacov]]</f>
        <v>#REF!</v>
      </c>
      <c r="L4866" s="1">
        <v>52757056</v>
      </c>
      <c r="M4866" t="e">
        <f>_xlfn.XLOOKUP(Tabuľka9[[#This Row],[IČO]],#REF!,#REF!)</f>
        <v>#REF!</v>
      </c>
      <c r="N4866" t="e">
        <f>_xlfn.XLOOKUP(Tabuľka9[[#This Row],[IČO]],#REF!,#REF!)</f>
        <v>#REF!</v>
      </c>
    </row>
    <row r="4867" spans="1:14" hidden="1" x14ac:dyDescent="0.35">
      <c r="A4867" t="s">
        <v>84</v>
      </c>
      <c r="B4867" t="s">
        <v>124</v>
      </c>
      <c r="C4867" t="s">
        <v>13</v>
      </c>
      <c r="E4867" s="10">
        <f>IF(COUNTIF(cis_DPH!$B$2:$B$84,B4867)&gt;0,D4867*1.1,IF(COUNTIF(cis_DPH!$B$85:$B$171,B4867)&gt;0,D4867*1.2,"chyba"))</f>
        <v>0</v>
      </c>
      <c r="G4867" s="16" t="e">
        <f>_xlfn.XLOOKUP(Tabuľka9[[#This Row],[položka]],#REF!,#REF!)</f>
        <v>#REF!</v>
      </c>
      <c r="I4867" s="15">
        <f>Tabuľka9[[#This Row],[Aktuálna cena v RZ s DPH]]*Tabuľka9[[#This Row],[Priemerný odber za mesiac]]</f>
        <v>0</v>
      </c>
      <c r="K4867" s="17" t="e">
        <f>Tabuľka9[[#This Row],[Cena za MJ s DPH]]*Tabuľka9[[#This Row],[Predpokladaný odber počas 6 mesiacov]]</f>
        <v>#REF!</v>
      </c>
      <c r="L4867" s="1">
        <v>52757056</v>
      </c>
      <c r="M4867" t="e">
        <f>_xlfn.XLOOKUP(Tabuľka9[[#This Row],[IČO]],#REF!,#REF!)</f>
        <v>#REF!</v>
      </c>
      <c r="N4867" t="e">
        <f>_xlfn.XLOOKUP(Tabuľka9[[#This Row],[IČO]],#REF!,#REF!)</f>
        <v>#REF!</v>
      </c>
    </row>
    <row r="4868" spans="1:14" hidden="1" x14ac:dyDescent="0.35">
      <c r="A4868" t="s">
        <v>125</v>
      </c>
      <c r="B4868" t="s">
        <v>126</v>
      </c>
      <c r="C4868" t="s">
        <v>13</v>
      </c>
      <c r="E4868" s="10">
        <f>IF(COUNTIF(cis_DPH!$B$2:$B$84,B4868)&gt;0,D4868*1.1,IF(COUNTIF(cis_DPH!$B$85:$B$171,B4868)&gt;0,D4868*1.2,"chyba"))</f>
        <v>0</v>
      </c>
      <c r="G4868" s="16" t="e">
        <f>_xlfn.XLOOKUP(Tabuľka9[[#This Row],[položka]],#REF!,#REF!)</f>
        <v>#REF!</v>
      </c>
      <c r="I4868" s="15">
        <f>Tabuľka9[[#This Row],[Aktuálna cena v RZ s DPH]]*Tabuľka9[[#This Row],[Priemerný odber za mesiac]]</f>
        <v>0</v>
      </c>
      <c r="K4868" s="17" t="e">
        <f>Tabuľka9[[#This Row],[Cena za MJ s DPH]]*Tabuľka9[[#This Row],[Predpokladaný odber počas 6 mesiacov]]</f>
        <v>#REF!</v>
      </c>
      <c r="L4868" s="1">
        <v>52757056</v>
      </c>
      <c r="M4868" t="e">
        <f>_xlfn.XLOOKUP(Tabuľka9[[#This Row],[IČO]],#REF!,#REF!)</f>
        <v>#REF!</v>
      </c>
      <c r="N4868" t="e">
        <f>_xlfn.XLOOKUP(Tabuľka9[[#This Row],[IČO]],#REF!,#REF!)</f>
        <v>#REF!</v>
      </c>
    </row>
    <row r="4869" spans="1:14" hidden="1" x14ac:dyDescent="0.35">
      <c r="A4869" t="s">
        <v>125</v>
      </c>
      <c r="B4869" t="s">
        <v>127</v>
      </c>
      <c r="C4869" t="s">
        <v>13</v>
      </c>
      <c r="D4869" s="9">
        <v>2.4</v>
      </c>
      <c r="E4869" s="10">
        <f>IF(COUNTIF(cis_DPH!$B$2:$B$84,B4869)&gt;0,D4869*1.1,IF(COUNTIF(cis_DPH!$B$85:$B$171,B4869)&gt;0,D4869*1.2,"chyba"))</f>
        <v>2.88</v>
      </c>
      <c r="G4869" s="16" t="e">
        <f>_xlfn.XLOOKUP(Tabuľka9[[#This Row],[položka]],#REF!,#REF!)</f>
        <v>#REF!</v>
      </c>
      <c r="H4869">
        <v>50</v>
      </c>
      <c r="I4869" s="15">
        <f>Tabuľka9[[#This Row],[Aktuálna cena v RZ s DPH]]*Tabuľka9[[#This Row],[Priemerný odber za mesiac]]</f>
        <v>144</v>
      </c>
      <c r="J4869">
        <v>250</v>
      </c>
      <c r="K4869" s="17" t="e">
        <f>Tabuľka9[[#This Row],[Cena za MJ s DPH]]*Tabuľka9[[#This Row],[Predpokladaný odber počas 6 mesiacov]]</f>
        <v>#REF!</v>
      </c>
      <c r="L4869" s="1">
        <v>52757056</v>
      </c>
      <c r="M4869" t="e">
        <f>_xlfn.XLOOKUP(Tabuľka9[[#This Row],[IČO]],#REF!,#REF!)</f>
        <v>#REF!</v>
      </c>
      <c r="N4869" t="e">
        <f>_xlfn.XLOOKUP(Tabuľka9[[#This Row],[IČO]],#REF!,#REF!)</f>
        <v>#REF!</v>
      </c>
    </row>
    <row r="4870" spans="1:14" hidden="1" x14ac:dyDescent="0.35">
      <c r="A4870" t="s">
        <v>125</v>
      </c>
      <c r="B4870" t="s">
        <v>128</v>
      </c>
      <c r="C4870" t="s">
        <v>13</v>
      </c>
      <c r="E4870" s="10">
        <f>IF(COUNTIF(cis_DPH!$B$2:$B$84,B4870)&gt;0,D4870*1.1,IF(COUNTIF(cis_DPH!$B$85:$B$171,B4870)&gt;0,D4870*1.2,"chyba"))</f>
        <v>0</v>
      </c>
      <c r="G4870" s="16" t="e">
        <f>_xlfn.XLOOKUP(Tabuľka9[[#This Row],[položka]],#REF!,#REF!)</f>
        <v>#REF!</v>
      </c>
      <c r="I4870" s="15">
        <f>Tabuľka9[[#This Row],[Aktuálna cena v RZ s DPH]]*Tabuľka9[[#This Row],[Priemerný odber za mesiac]]</f>
        <v>0</v>
      </c>
      <c r="K4870" s="17" t="e">
        <f>Tabuľka9[[#This Row],[Cena za MJ s DPH]]*Tabuľka9[[#This Row],[Predpokladaný odber počas 6 mesiacov]]</f>
        <v>#REF!</v>
      </c>
      <c r="L4870" s="1">
        <v>52757056</v>
      </c>
      <c r="M4870" t="e">
        <f>_xlfn.XLOOKUP(Tabuľka9[[#This Row],[IČO]],#REF!,#REF!)</f>
        <v>#REF!</v>
      </c>
      <c r="N4870" t="e">
        <f>_xlfn.XLOOKUP(Tabuľka9[[#This Row],[IČO]],#REF!,#REF!)</f>
        <v>#REF!</v>
      </c>
    </row>
    <row r="4871" spans="1:14" hidden="1" x14ac:dyDescent="0.35">
      <c r="A4871" t="s">
        <v>125</v>
      </c>
      <c r="B4871" t="s">
        <v>129</v>
      </c>
      <c r="C4871" t="s">
        <v>13</v>
      </c>
      <c r="D4871" s="9">
        <v>2.6</v>
      </c>
      <c r="E4871" s="10">
        <f>IF(COUNTIF(cis_DPH!$B$2:$B$84,B4871)&gt;0,D4871*1.1,IF(COUNTIF(cis_DPH!$B$85:$B$171,B4871)&gt;0,D4871*1.2,"chyba"))</f>
        <v>3.12</v>
      </c>
      <c r="G4871" s="16" t="e">
        <f>_xlfn.XLOOKUP(Tabuľka9[[#This Row],[položka]],#REF!,#REF!)</f>
        <v>#REF!</v>
      </c>
      <c r="H4871">
        <v>15</v>
      </c>
      <c r="I4871" s="15">
        <f>Tabuľka9[[#This Row],[Aktuálna cena v RZ s DPH]]*Tabuľka9[[#This Row],[Priemerný odber za mesiac]]</f>
        <v>46.800000000000004</v>
      </c>
      <c r="J4871">
        <v>45</v>
      </c>
      <c r="K4871" s="17" t="e">
        <f>Tabuľka9[[#This Row],[Cena za MJ s DPH]]*Tabuľka9[[#This Row],[Predpokladaný odber počas 6 mesiacov]]</f>
        <v>#REF!</v>
      </c>
      <c r="L4871" s="1">
        <v>52757056</v>
      </c>
      <c r="M4871" t="e">
        <f>_xlfn.XLOOKUP(Tabuľka9[[#This Row],[IČO]],#REF!,#REF!)</f>
        <v>#REF!</v>
      </c>
      <c r="N4871" t="e">
        <f>_xlfn.XLOOKUP(Tabuľka9[[#This Row],[IČO]],#REF!,#REF!)</f>
        <v>#REF!</v>
      </c>
    </row>
    <row r="4872" spans="1:14" hidden="1" x14ac:dyDescent="0.35">
      <c r="A4872" t="s">
        <v>125</v>
      </c>
      <c r="B4872" t="s">
        <v>130</v>
      </c>
      <c r="C4872" t="s">
        <v>13</v>
      </c>
      <c r="D4872" s="9">
        <v>3.99</v>
      </c>
      <c r="E4872" s="10">
        <f>IF(COUNTIF(cis_DPH!$B$2:$B$84,B4872)&gt;0,D4872*1.1,IF(COUNTIF(cis_DPH!$B$85:$B$171,B4872)&gt;0,D4872*1.2,"chyba"))</f>
        <v>4.7880000000000003</v>
      </c>
      <c r="G4872" s="16" t="e">
        <f>_xlfn.XLOOKUP(Tabuľka9[[#This Row],[položka]],#REF!,#REF!)</f>
        <v>#REF!</v>
      </c>
      <c r="H4872">
        <v>14</v>
      </c>
      <c r="I4872" s="15">
        <f>Tabuľka9[[#This Row],[Aktuálna cena v RZ s DPH]]*Tabuľka9[[#This Row],[Priemerný odber za mesiac]]</f>
        <v>67.032000000000011</v>
      </c>
      <c r="J4872">
        <v>100</v>
      </c>
      <c r="K4872" s="17" t="e">
        <f>Tabuľka9[[#This Row],[Cena za MJ s DPH]]*Tabuľka9[[#This Row],[Predpokladaný odber počas 6 mesiacov]]</f>
        <v>#REF!</v>
      </c>
      <c r="L4872" s="1">
        <v>52757056</v>
      </c>
      <c r="M4872" t="e">
        <f>_xlfn.XLOOKUP(Tabuľka9[[#This Row],[IČO]],#REF!,#REF!)</f>
        <v>#REF!</v>
      </c>
      <c r="N4872" t="e">
        <f>_xlfn.XLOOKUP(Tabuľka9[[#This Row],[IČO]],#REF!,#REF!)</f>
        <v>#REF!</v>
      </c>
    </row>
    <row r="4873" spans="1:14" hidden="1" x14ac:dyDescent="0.35">
      <c r="A4873" t="s">
        <v>125</v>
      </c>
      <c r="B4873" t="s">
        <v>131</v>
      </c>
      <c r="C4873" t="s">
        <v>13</v>
      </c>
      <c r="D4873" s="9">
        <v>2.1</v>
      </c>
      <c r="E4873" s="10">
        <f>IF(COUNTIF(cis_DPH!$B$2:$B$84,B4873)&gt;0,D4873*1.1,IF(COUNTIF(cis_DPH!$B$85:$B$171,B4873)&gt;0,D4873*1.2,"chyba"))</f>
        <v>2.52</v>
      </c>
      <c r="G4873" s="16" t="e">
        <f>_xlfn.XLOOKUP(Tabuľka9[[#This Row],[položka]],#REF!,#REF!)</f>
        <v>#REF!</v>
      </c>
      <c r="I4873" s="15">
        <f>Tabuľka9[[#This Row],[Aktuálna cena v RZ s DPH]]*Tabuľka9[[#This Row],[Priemerný odber za mesiac]]</f>
        <v>0</v>
      </c>
      <c r="J4873">
        <v>25</v>
      </c>
      <c r="K4873" s="17" t="e">
        <f>Tabuľka9[[#This Row],[Cena za MJ s DPH]]*Tabuľka9[[#This Row],[Predpokladaný odber počas 6 mesiacov]]</f>
        <v>#REF!</v>
      </c>
      <c r="L4873" s="1">
        <v>52757056</v>
      </c>
      <c r="M4873" t="e">
        <f>_xlfn.XLOOKUP(Tabuľka9[[#This Row],[IČO]],#REF!,#REF!)</f>
        <v>#REF!</v>
      </c>
      <c r="N4873" t="e">
        <f>_xlfn.XLOOKUP(Tabuľka9[[#This Row],[IČO]],#REF!,#REF!)</f>
        <v>#REF!</v>
      </c>
    </row>
    <row r="4874" spans="1:14" hidden="1" x14ac:dyDescent="0.35">
      <c r="A4874" t="s">
        <v>125</v>
      </c>
      <c r="B4874" t="s">
        <v>132</v>
      </c>
      <c r="C4874" t="s">
        <v>13</v>
      </c>
      <c r="E4874" s="10">
        <f>IF(COUNTIF(cis_DPH!$B$2:$B$84,B4874)&gt;0,D4874*1.1,IF(COUNTIF(cis_DPH!$B$85:$B$171,B4874)&gt;0,D4874*1.2,"chyba"))</f>
        <v>0</v>
      </c>
      <c r="G4874" s="16" t="e">
        <f>_xlfn.XLOOKUP(Tabuľka9[[#This Row],[položka]],#REF!,#REF!)</f>
        <v>#REF!</v>
      </c>
      <c r="I4874" s="15">
        <f>Tabuľka9[[#This Row],[Aktuálna cena v RZ s DPH]]*Tabuľka9[[#This Row],[Priemerný odber za mesiac]]</f>
        <v>0</v>
      </c>
      <c r="K4874" s="17" t="e">
        <f>Tabuľka9[[#This Row],[Cena za MJ s DPH]]*Tabuľka9[[#This Row],[Predpokladaný odber počas 6 mesiacov]]</f>
        <v>#REF!</v>
      </c>
      <c r="L4874" s="1">
        <v>52757056</v>
      </c>
      <c r="M4874" t="e">
        <f>_xlfn.XLOOKUP(Tabuľka9[[#This Row],[IČO]],#REF!,#REF!)</f>
        <v>#REF!</v>
      </c>
      <c r="N4874" t="e">
        <f>_xlfn.XLOOKUP(Tabuľka9[[#This Row],[IČO]],#REF!,#REF!)</f>
        <v>#REF!</v>
      </c>
    </row>
    <row r="4875" spans="1:14" hidden="1" x14ac:dyDescent="0.35">
      <c r="A4875" t="s">
        <v>125</v>
      </c>
      <c r="B4875" t="s">
        <v>133</v>
      </c>
      <c r="C4875" t="s">
        <v>13</v>
      </c>
      <c r="E4875" s="10">
        <f>IF(COUNTIF(cis_DPH!$B$2:$B$84,B4875)&gt;0,D4875*1.1,IF(COUNTIF(cis_DPH!$B$85:$B$171,B4875)&gt;0,D4875*1.2,"chyba"))</f>
        <v>0</v>
      </c>
      <c r="G4875" s="16" t="e">
        <f>_xlfn.XLOOKUP(Tabuľka9[[#This Row],[položka]],#REF!,#REF!)</f>
        <v>#REF!</v>
      </c>
      <c r="I4875" s="15">
        <f>Tabuľka9[[#This Row],[Aktuálna cena v RZ s DPH]]*Tabuľka9[[#This Row],[Priemerný odber za mesiac]]</f>
        <v>0</v>
      </c>
      <c r="K4875" s="17" t="e">
        <f>Tabuľka9[[#This Row],[Cena za MJ s DPH]]*Tabuľka9[[#This Row],[Predpokladaný odber počas 6 mesiacov]]</f>
        <v>#REF!</v>
      </c>
      <c r="L4875" s="1">
        <v>52757056</v>
      </c>
      <c r="M4875" t="e">
        <f>_xlfn.XLOOKUP(Tabuľka9[[#This Row],[IČO]],#REF!,#REF!)</f>
        <v>#REF!</v>
      </c>
      <c r="N4875" t="e">
        <f>_xlfn.XLOOKUP(Tabuľka9[[#This Row],[IČO]],#REF!,#REF!)</f>
        <v>#REF!</v>
      </c>
    </row>
    <row r="4876" spans="1:14" hidden="1" x14ac:dyDescent="0.35">
      <c r="A4876" t="s">
        <v>125</v>
      </c>
      <c r="B4876" t="s">
        <v>134</v>
      </c>
      <c r="C4876" t="s">
        <v>13</v>
      </c>
      <c r="E4876" s="10">
        <f>IF(COUNTIF(cis_DPH!$B$2:$B$84,B4876)&gt;0,D4876*1.1,IF(COUNTIF(cis_DPH!$B$85:$B$171,B4876)&gt;0,D4876*1.2,"chyba"))</f>
        <v>0</v>
      </c>
      <c r="G4876" s="16" t="e">
        <f>_xlfn.XLOOKUP(Tabuľka9[[#This Row],[položka]],#REF!,#REF!)</f>
        <v>#REF!</v>
      </c>
      <c r="I4876" s="15">
        <f>Tabuľka9[[#This Row],[Aktuálna cena v RZ s DPH]]*Tabuľka9[[#This Row],[Priemerný odber za mesiac]]</f>
        <v>0</v>
      </c>
      <c r="K4876" s="17" t="e">
        <f>Tabuľka9[[#This Row],[Cena za MJ s DPH]]*Tabuľka9[[#This Row],[Predpokladaný odber počas 6 mesiacov]]</f>
        <v>#REF!</v>
      </c>
      <c r="L4876" s="1">
        <v>52757056</v>
      </c>
      <c r="M4876" t="e">
        <f>_xlfn.XLOOKUP(Tabuľka9[[#This Row],[IČO]],#REF!,#REF!)</f>
        <v>#REF!</v>
      </c>
      <c r="N4876" t="e">
        <f>_xlfn.XLOOKUP(Tabuľka9[[#This Row],[IČO]],#REF!,#REF!)</f>
        <v>#REF!</v>
      </c>
    </row>
    <row r="4877" spans="1:14" hidden="1" x14ac:dyDescent="0.35">
      <c r="A4877" t="s">
        <v>125</v>
      </c>
      <c r="B4877" t="s">
        <v>135</v>
      </c>
      <c r="C4877" t="s">
        <v>13</v>
      </c>
      <c r="E4877" s="10">
        <f>IF(COUNTIF(cis_DPH!$B$2:$B$84,B4877)&gt;0,D4877*1.1,IF(COUNTIF(cis_DPH!$B$85:$B$171,B4877)&gt;0,D4877*1.2,"chyba"))</f>
        <v>0</v>
      </c>
      <c r="G4877" s="16" t="e">
        <f>_xlfn.XLOOKUP(Tabuľka9[[#This Row],[položka]],#REF!,#REF!)</f>
        <v>#REF!</v>
      </c>
      <c r="I4877" s="15">
        <f>Tabuľka9[[#This Row],[Aktuálna cena v RZ s DPH]]*Tabuľka9[[#This Row],[Priemerný odber za mesiac]]</f>
        <v>0</v>
      </c>
      <c r="K4877" s="17" t="e">
        <f>Tabuľka9[[#This Row],[Cena za MJ s DPH]]*Tabuľka9[[#This Row],[Predpokladaný odber počas 6 mesiacov]]</f>
        <v>#REF!</v>
      </c>
      <c r="L4877" s="1">
        <v>52757056</v>
      </c>
      <c r="M4877" t="e">
        <f>_xlfn.XLOOKUP(Tabuľka9[[#This Row],[IČO]],#REF!,#REF!)</f>
        <v>#REF!</v>
      </c>
      <c r="N4877" t="e">
        <f>_xlfn.XLOOKUP(Tabuľka9[[#This Row],[IČO]],#REF!,#REF!)</f>
        <v>#REF!</v>
      </c>
    </row>
    <row r="4878" spans="1:14" hidden="1" x14ac:dyDescent="0.35">
      <c r="A4878" t="s">
        <v>125</v>
      </c>
      <c r="B4878" t="s">
        <v>136</v>
      </c>
      <c r="C4878" t="s">
        <v>13</v>
      </c>
      <c r="E4878" s="10">
        <f>IF(COUNTIF(cis_DPH!$B$2:$B$84,B4878)&gt;0,D4878*1.1,IF(COUNTIF(cis_DPH!$B$85:$B$171,B4878)&gt;0,D4878*1.2,"chyba"))</f>
        <v>0</v>
      </c>
      <c r="G4878" s="16" t="e">
        <f>_xlfn.XLOOKUP(Tabuľka9[[#This Row],[položka]],#REF!,#REF!)</f>
        <v>#REF!</v>
      </c>
      <c r="I4878" s="15">
        <f>Tabuľka9[[#This Row],[Aktuálna cena v RZ s DPH]]*Tabuľka9[[#This Row],[Priemerný odber za mesiac]]</f>
        <v>0</v>
      </c>
      <c r="K4878" s="17" t="e">
        <f>Tabuľka9[[#This Row],[Cena za MJ s DPH]]*Tabuľka9[[#This Row],[Predpokladaný odber počas 6 mesiacov]]</f>
        <v>#REF!</v>
      </c>
      <c r="L4878" s="1">
        <v>52757056</v>
      </c>
      <c r="M4878" t="e">
        <f>_xlfn.XLOOKUP(Tabuľka9[[#This Row],[IČO]],#REF!,#REF!)</f>
        <v>#REF!</v>
      </c>
      <c r="N4878" t="e">
        <f>_xlfn.XLOOKUP(Tabuľka9[[#This Row],[IČO]],#REF!,#REF!)</f>
        <v>#REF!</v>
      </c>
    </row>
    <row r="4879" spans="1:14" hidden="1" x14ac:dyDescent="0.35">
      <c r="A4879" t="s">
        <v>125</v>
      </c>
      <c r="B4879" t="s">
        <v>137</v>
      </c>
      <c r="C4879" t="s">
        <v>13</v>
      </c>
      <c r="E4879" s="10">
        <f>IF(COUNTIF(cis_DPH!$B$2:$B$84,B4879)&gt;0,D4879*1.1,IF(COUNTIF(cis_DPH!$B$85:$B$171,B4879)&gt;0,D4879*1.2,"chyba"))</f>
        <v>0</v>
      </c>
      <c r="G4879" s="16" t="e">
        <f>_xlfn.XLOOKUP(Tabuľka9[[#This Row],[položka]],#REF!,#REF!)</f>
        <v>#REF!</v>
      </c>
      <c r="I4879" s="15">
        <f>Tabuľka9[[#This Row],[Aktuálna cena v RZ s DPH]]*Tabuľka9[[#This Row],[Priemerný odber za mesiac]]</f>
        <v>0</v>
      </c>
      <c r="K4879" s="17" t="e">
        <f>Tabuľka9[[#This Row],[Cena za MJ s DPH]]*Tabuľka9[[#This Row],[Predpokladaný odber počas 6 mesiacov]]</f>
        <v>#REF!</v>
      </c>
      <c r="L4879" s="1">
        <v>52757056</v>
      </c>
      <c r="M4879" t="e">
        <f>_xlfn.XLOOKUP(Tabuľka9[[#This Row],[IČO]],#REF!,#REF!)</f>
        <v>#REF!</v>
      </c>
      <c r="N4879" t="e">
        <f>_xlfn.XLOOKUP(Tabuľka9[[#This Row],[IČO]],#REF!,#REF!)</f>
        <v>#REF!</v>
      </c>
    </row>
    <row r="4880" spans="1:14" hidden="1" x14ac:dyDescent="0.35">
      <c r="A4880" t="s">
        <v>125</v>
      </c>
      <c r="B4880" t="s">
        <v>138</v>
      </c>
      <c r="C4880" t="s">
        <v>13</v>
      </c>
      <c r="E4880" s="10">
        <f>IF(COUNTIF(cis_DPH!$B$2:$B$84,B4880)&gt;0,D4880*1.1,IF(COUNTIF(cis_DPH!$B$85:$B$171,B4880)&gt;0,D4880*1.2,"chyba"))</f>
        <v>0</v>
      </c>
      <c r="G4880" s="16" t="e">
        <f>_xlfn.XLOOKUP(Tabuľka9[[#This Row],[položka]],#REF!,#REF!)</f>
        <v>#REF!</v>
      </c>
      <c r="I4880" s="15">
        <f>Tabuľka9[[#This Row],[Aktuálna cena v RZ s DPH]]*Tabuľka9[[#This Row],[Priemerný odber za mesiac]]</f>
        <v>0</v>
      </c>
      <c r="K4880" s="17" t="e">
        <f>Tabuľka9[[#This Row],[Cena za MJ s DPH]]*Tabuľka9[[#This Row],[Predpokladaný odber počas 6 mesiacov]]</f>
        <v>#REF!</v>
      </c>
      <c r="L4880" s="1">
        <v>52757056</v>
      </c>
      <c r="M4880" t="e">
        <f>_xlfn.XLOOKUP(Tabuľka9[[#This Row],[IČO]],#REF!,#REF!)</f>
        <v>#REF!</v>
      </c>
      <c r="N4880" t="e">
        <f>_xlfn.XLOOKUP(Tabuľka9[[#This Row],[IČO]],#REF!,#REF!)</f>
        <v>#REF!</v>
      </c>
    </row>
    <row r="4881" spans="1:14" hidden="1" x14ac:dyDescent="0.35">
      <c r="A4881" t="s">
        <v>125</v>
      </c>
      <c r="B4881" t="s">
        <v>139</v>
      </c>
      <c r="C4881" t="s">
        <v>13</v>
      </c>
      <c r="E4881" s="10">
        <f>IF(COUNTIF(cis_DPH!$B$2:$B$84,B4881)&gt;0,D4881*1.1,IF(COUNTIF(cis_DPH!$B$85:$B$171,B4881)&gt;0,D4881*1.2,"chyba"))</f>
        <v>0</v>
      </c>
      <c r="G4881" s="16" t="e">
        <f>_xlfn.XLOOKUP(Tabuľka9[[#This Row],[položka]],#REF!,#REF!)</f>
        <v>#REF!</v>
      </c>
      <c r="I4881" s="15">
        <f>Tabuľka9[[#This Row],[Aktuálna cena v RZ s DPH]]*Tabuľka9[[#This Row],[Priemerný odber za mesiac]]</f>
        <v>0</v>
      </c>
      <c r="K4881" s="17" t="e">
        <f>Tabuľka9[[#This Row],[Cena za MJ s DPH]]*Tabuľka9[[#This Row],[Predpokladaný odber počas 6 mesiacov]]</f>
        <v>#REF!</v>
      </c>
      <c r="L4881" s="1">
        <v>52757056</v>
      </c>
      <c r="M4881" t="e">
        <f>_xlfn.XLOOKUP(Tabuľka9[[#This Row],[IČO]],#REF!,#REF!)</f>
        <v>#REF!</v>
      </c>
      <c r="N4881" t="e">
        <f>_xlfn.XLOOKUP(Tabuľka9[[#This Row],[IČO]],#REF!,#REF!)</f>
        <v>#REF!</v>
      </c>
    </row>
    <row r="4882" spans="1:14" hidden="1" x14ac:dyDescent="0.35">
      <c r="A4882" t="s">
        <v>125</v>
      </c>
      <c r="B4882" t="s">
        <v>140</v>
      </c>
      <c r="C4882" t="s">
        <v>13</v>
      </c>
      <c r="E4882" s="10">
        <f>IF(COUNTIF(cis_DPH!$B$2:$B$84,B4882)&gt;0,D4882*1.1,IF(COUNTIF(cis_DPH!$B$85:$B$171,B4882)&gt;0,D4882*1.2,"chyba"))</f>
        <v>0</v>
      </c>
      <c r="G4882" s="16" t="e">
        <f>_xlfn.XLOOKUP(Tabuľka9[[#This Row],[položka]],#REF!,#REF!)</f>
        <v>#REF!</v>
      </c>
      <c r="I4882" s="15">
        <f>Tabuľka9[[#This Row],[Aktuálna cena v RZ s DPH]]*Tabuľka9[[#This Row],[Priemerný odber za mesiac]]</f>
        <v>0</v>
      </c>
      <c r="K4882" s="17" t="e">
        <f>Tabuľka9[[#This Row],[Cena za MJ s DPH]]*Tabuľka9[[#This Row],[Predpokladaný odber počas 6 mesiacov]]</f>
        <v>#REF!</v>
      </c>
      <c r="L4882" s="1">
        <v>52757056</v>
      </c>
      <c r="M4882" t="e">
        <f>_xlfn.XLOOKUP(Tabuľka9[[#This Row],[IČO]],#REF!,#REF!)</f>
        <v>#REF!</v>
      </c>
      <c r="N4882" t="e">
        <f>_xlfn.XLOOKUP(Tabuľka9[[#This Row],[IČO]],#REF!,#REF!)</f>
        <v>#REF!</v>
      </c>
    </row>
    <row r="4883" spans="1:14" hidden="1" x14ac:dyDescent="0.35">
      <c r="A4883" t="s">
        <v>125</v>
      </c>
      <c r="B4883" t="s">
        <v>141</v>
      </c>
      <c r="C4883" t="s">
        <v>13</v>
      </c>
      <c r="D4883" s="9">
        <v>2.4900000000000002</v>
      </c>
      <c r="E4883" s="10">
        <f>IF(COUNTIF(cis_DPH!$B$2:$B$84,B4883)&gt;0,D4883*1.1,IF(COUNTIF(cis_DPH!$B$85:$B$171,B4883)&gt;0,D4883*1.2,"chyba"))</f>
        <v>2.988</v>
      </c>
      <c r="G4883" s="16" t="e">
        <f>_xlfn.XLOOKUP(Tabuľka9[[#This Row],[položka]],#REF!,#REF!)</f>
        <v>#REF!</v>
      </c>
      <c r="H4883">
        <v>20</v>
      </c>
      <c r="I4883" s="15">
        <f>Tabuľka9[[#This Row],[Aktuálna cena v RZ s DPH]]*Tabuľka9[[#This Row],[Priemerný odber za mesiac]]</f>
        <v>59.76</v>
      </c>
      <c r="J4883">
        <v>130</v>
      </c>
      <c r="K4883" s="17" t="e">
        <f>Tabuľka9[[#This Row],[Cena za MJ s DPH]]*Tabuľka9[[#This Row],[Predpokladaný odber počas 6 mesiacov]]</f>
        <v>#REF!</v>
      </c>
      <c r="L4883" s="1">
        <v>52757056</v>
      </c>
      <c r="M4883" t="e">
        <f>_xlfn.XLOOKUP(Tabuľka9[[#This Row],[IČO]],#REF!,#REF!)</f>
        <v>#REF!</v>
      </c>
      <c r="N4883" t="e">
        <f>_xlfn.XLOOKUP(Tabuľka9[[#This Row],[IČO]],#REF!,#REF!)</f>
        <v>#REF!</v>
      </c>
    </row>
    <row r="4884" spans="1:14" hidden="1" x14ac:dyDescent="0.35">
      <c r="A4884" t="s">
        <v>125</v>
      </c>
      <c r="B4884" t="s">
        <v>142</v>
      </c>
      <c r="C4884" t="s">
        <v>13</v>
      </c>
      <c r="E4884" s="10">
        <f>IF(COUNTIF(cis_DPH!$B$2:$B$84,B4884)&gt;0,D4884*1.1,IF(COUNTIF(cis_DPH!$B$85:$B$171,B4884)&gt;0,D4884*1.2,"chyba"))</f>
        <v>0</v>
      </c>
      <c r="G4884" s="16" t="e">
        <f>_xlfn.XLOOKUP(Tabuľka9[[#This Row],[položka]],#REF!,#REF!)</f>
        <v>#REF!</v>
      </c>
      <c r="I4884" s="15">
        <f>Tabuľka9[[#This Row],[Aktuálna cena v RZ s DPH]]*Tabuľka9[[#This Row],[Priemerný odber za mesiac]]</f>
        <v>0</v>
      </c>
      <c r="K4884" s="17" t="e">
        <f>Tabuľka9[[#This Row],[Cena za MJ s DPH]]*Tabuľka9[[#This Row],[Predpokladaný odber počas 6 mesiacov]]</f>
        <v>#REF!</v>
      </c>
      <c r="L4884" s="1">
        <v>52757056</v>
      </c>
      <c r="M4884" t="e">
        <f>_xlfn.XLOOKUP(Tabuľka9[[#This Row],[IČO]],#REF!,#REF!)</f>
        <v>#REF!</v>
      </c>
      <c r="N4884" t="e">
        <f>_xlfn.XLOOKUP(Tabuľka9[[#This Row],[IČO]],#REF!,#REF!)</f>
        <v>#REF!</v>
      </c>
    </row>
    <row r="4885" spans="1:14" hidden="1" x14ac:dyDescent="0.35">
      <c r="A4885" t="s">
        <v>125</v>
      </c>
      <c r="B4885" t="s">
        <v>143</v>
      </c>
      <c r="C4885" t="s">
        <v>13</v>
      </c>
      <c r="E4885" s="10">
        <f>IF(COUNTIF(cis_DPH!$B$2:$B$84,B4885)&gt;0,D4885*1.1,IF(COUNTIF(cis_DPH!$B$85:$B$171,B4885)&gt;0,D4885*1.2,"chyba"))</f>
        <v>0</v>
      </c>
      <c r="G4885" s="16" t="e">
        <f>_xlfn.XLOOKUP(Tabuľka9[[#This Row],[položka]],#REF!,#REF!)</f>
        <v>#REF!</v>
      </c>
      <c r="I4885" s="15">
        <f>Tabuľka9[[#This Row],[Aktuálna cena v RZ s DPH]]*Tabuľka9[[#This Row],[Priemerný odber za mesiac]]</f>
        <v>0</v>
      </c>
      <c r="K4885" s="17" t="e">
        <f>Tabuľka9[[#This Row],[Cena za MJ s DPH]]*Tabuľka9[[#This Row],[Predpokladaný odber počas 6 mesiacov]]</f>
        <v>#REF!</v>
      </c>
      <c r="L4885" s="1">
        <v>52757056</v>
      </c>
      <c r="M4885" t="e">
        <f>_xlfn.XLOOKUP(Tabuľka9[[#This Row],[IČO]],#REF!,#REF!)</f>
        <v>#REF!</v>
      </c>
      <c r="N4885" t="e">
        <f>_xlfn.XLOOKUP(Tabuľka9[[#This Row],[IČO]],#REF!,#REF!)</f>
        <v>#REF!</v>
      </c>
    </row>
    <row r="4886" spans="1:14" hidden="1" x14ac:dyDescent="0.35">
      <c r="A4886" t="s">
        <v>125</v>
      </c>
      <c r="B4886" t="s">
        <v>144</v>
      </c>
      <c r="C4886" t="s">
        <v>13</v>
      </c>
      <c r="D4886" s="9">
        <v>3.6</v>
      </c>
      <c r="E4886" s="10">
        <f>IF(COUNTIF(cis_DPH!$B$2:$B$84,B4886)&gt;0,D4886*1.1,IF(COUNTIF(cis_DPH!$B$85:$B$171,B4886)&gt;0,D4886*1.2,"chyba"))</f>
        <v>4.32</v>
      </c>
      <c r="G4886" s="16" t="e">
        <f>_xlfn.XLOOKUP(Tabuľka9[[#This Row],[položka]],#REF!,#REF!)</f>
        <v>#REF!</v>
      </c>
      <c r="H4886">
        <v>2</v>
      </c>
      <c r="I4886" s="15">
        <f>Tabuľka9[[#This Row],[Aktuálna cena v RZ s DPH]]*Tabuľka9[[#This Row],[Priemerný odber za mesiac]]</f>
        <v>8.64</v>
      </c>
      <c r="J4886">
        <v>20</v>
      </c>
      <c r="K4886" s="17" t="e">
        <f>Tabuľka9[[#This Row],[Cena za MJ s DPH]]*Tabuľka9[[#This Row],[Predpokladaný odber počas 6 mesiacov]]</f>
        <v>#REF!</v>
      </c>
      <c r="L4886" s="1">
        <v>52757056</v>
      </c>
      <c r="M4886" t="e">
        <f>_xlfn.XLOOKUP(Tabuľka9[[#This Row],[IČO]],#REF!,#REF!)</f>
        <v>#REF!</v>
      </c>
      <c r="N4886" t="e">
        <f>_xlfn.XLOOKUP(Tabuľka9[[#This Row],[IČO]],#REF!,#REF!)</f>
        <v>#REF!</v>
      </c>
    </row>
    <row r="4887" spans="1:14" hidden="1" x14ac:dyDescent="0.35">
      <c r="A4887" t="s">
        <v>125</v>
      </c>
      <c r="B4887" t="s">
        <v>145</v>
      </c>
      <c r="C4887" t="s">
        <v>13</v>
      </c>
      <c r="E4887" s="10">
        <f>IF(COUNTIF(cis_DPH!$B$2:$B$84,B4887)&gt;0,D4887*1.1,IF(COUNTIF(cis_DPH!$B$85:$B$171,B4887)&gt;0,D4887*1.2,"chyba"))</f>
        <v>0</v>
      </c>
      <c r="G4887" s="16" t="e">
        <f>_xlfn.XLOOKUP(Tabuľka9[[#This Row],[položka]],#REF!,#REF!)</f>
        <v>#REF!</v>
      </c>
      <c r="I4887" s="15">
        <f>Tabuľka9[[#This Row],[Aktuálna cena v RZ s DPH]]*Tabuľka9[[#This Row],[Priemerný odber za mesiac]]</f>
        <v>0</v>
      </c>
      <c r="K4887" s="17" t="e">
        <f>Tabuľka9[[#This Row],[Cena za MJ s DPH]]*Tabuľka9[[#This Row],[Predpokladaný odber počas 6 mesiacov]]</f>
        <v>#REF!</v>
      </c>
      <c r="L4887" s="1">
        <v>52757056</v>
      </c>
      <c r="M4887" t="e">
        <f>_xlfn.XLOOKUP(Tabuľka9[[#This Row],[IČO]],#REF!,#REF!)</f>
        <v>#REF!</v>
      </c>
      <c r="N4887" t="e">
        <f>_xlfn.XLOOKUP(Tabuľka9[[#This Row],[IČO]],#REF!,#REF!)</f>
        <v>#REF!</v>
      </c>
    </row>
    <row r="4888" spans="1:14" hidden="1" x14ac:dyDescent="0.35">
      <c r="A4888" t="s">
        <v>125</v>
      </c>
      <c r="B4888" t="s">
        <v>146</v>
      </c>
      <c r="C4888" t="s">
        <v>13</v>
      </c>
      <c r="E4888" s="10">
        <f>IF(COUNTIF(cis_DPH!$B$2:$B$84,B4888)&gt;0,D4888*1.1,IF(COUNTIF(cis_DPH!$B$85:$B$171,B4888)&gt;0,D4888*1.2,"chyba"))</f>
        <v>0</v>
      </c>
      <c r="G4888" s="16" t="e">
        <f>_xlfn.XLOOKUP(Tabuľka9[[#This Row],[položka]],#REF!,#REF!)</f>
        <v>#REF!</v>
      </c>
      <c r="I4888" s="15">
        <f>Tabuľka9[[#This Row],[Aktuálna cena v RZ s DPH]]*Tabuľka9[[#This Row],[Priemerný odber za mesiac]]</f>
        <v>0</v>
      </c>
      <c r="K4888" s="17" t="e">
        <f>Tabuľka9[[#This Row],[Cena za MJ s DPH]]*Tabuľka9[[#This Row],[Predpokladaný odber počas 6 mesiacov]]</f>
        <v>#REF!</v>
      </c>
      <c r="L4888" s="1">
        <v>52757056</v>
      </c>
      <c r="M4888" t="e">
        <f>_xlfn.XLOOKUP(Tabuľka9[[#This Row],[IČO]],#REF!,#REF!)</f>
        <v>#REF!</v>
      </c>
      <c r="N4888" t="e">
        <f>_xlfn.XLOOKUP(Tabuľka9[[#This Row],[IČO]],#REF!,#REF!)</f>
        <v>#REF!</v>
      </c>
    </row>
    <row r="4889" spans="1:14" hidden="1" x14ac:dyDescent="0.35">
      <c r="A4889" t="s">
        <v>125</v>
      </c>
      <c r="B4889" t="s">
        <v>147</v>
      </c>
      <c r="C4889" t="s">
        <v>13</v>
      </c>
      <c r="D4889" s="9">
        <v>2.2999999999999998</v>
      </c>
      <c r="E4889" s="10">
        <f>IF(COUNTIF(cis_DPH!$B$2:$B$84,B4889)&gt;0,D4889*1.1,IF(COUNTIF(cis_DPH!$B$85:$B$171,B4889)&gt;0,D4889*1.2,"chyba"))</f>
        <v>2.76</v>
      </c>
      <c r="G4889" s="16" t="e">
        <f>_xlfn.XLOOKUP(Tabuľka9[[#This Row],[položka]],#REF!,#REF!)</f>
        <v>#REF!</v>
      </c>
      <c r="H4889">
        <v>29</v>
      </c>
      <c r="I4889" s="15">
        <f>Tabuľka9[[#This Row],[Aktuálna cena v RZ s DPH]]*Tabuľka9[[#This Row],[Priemerný odber za mesiac]]</f>
        <v>80.039999999999992</v>
      </c>
      <c r="J4889">
        <v>90</v>
      </c>
      <c r="K4889" s="17" t="e">
        <f>Tabuľka9[[#This Row],[Cena za MJ s DPH]]*Tabuľka9[[#This Row],[Predpokladaný odber počas 6 mesiacov]]</f>
        <v>#REF!</v>
      </c>
      <c r="L4889" s="1">
        <v>52757056</v>
      </c>
      <c r="M4889" t="e">
        <f>_xlfn.XLOOKUP(Tabuľka9[[#This Row],[IČO]],#REF!,#REF!)</f>
        <v>#REF!</v>
      </c>
      <c r="N4889" t="e">
        <f>_xlfn.XLOOKUP(Tabuľka9[[#This Row],[IČO]],#REF!,#REF!)</f>
        <v>#REF!</v>
      </c>
    </row>
    <row r="4890" spans="1:14" hidden="1" x14ac:dyDescent="0.35">
      <c r="A4890" t="s">
        <v>125</v>
      </c>
      <c r="B4890" t="s">
        <v>148</v>
      </c>
      <c r="C4890" t="s">
        <v>13</v>
      </c>
      <c r="E4890" s="10">
        <f>IF(COUNTIF(cis_DPH!$B$2:$B$84,B4890)&gt;0,D4890*1.1,IF(COUNTIF(cis_DPH!$B$85:$B$171,B4890)&gt;0,D4890*1.2,"chyba"))</f>
        <v>0</v>
      </c>
      <c r="G4890" s="16" t="e">
        <f>_xlfn.XLOOKUP(Tabuľka9[[#This Row],[položka]],#REF!,#REF!)</f>
        <v>#REF!</v>
      </c>
      <c r="I4890" s="15">
        <f>Tabuľka9[[#This Row],[Aktuálna cena v RZ s DPH]]*Tabuľka9[[#This Row],[Priemerný odber za mesiac]]</f>
        <v>0</v>
      </c>
      <c r="K4890" s="17" t="e">
        <f>Tabuľka9[[#This Row],[Cena za MJ s DPH]]*Tabuľka9[[#This Row],[Predpokladaný odber počas 6 mesiacov]]</f>
        <v>#REF!</v>
      </c>
      <c r="L4890" s="1">
        <v>52757056</v>
      </c>
      <c r="M4890" t="e">
        <f>_xlfn.XLOOKUP(Tabuľka9[[#This Row],[IČO]],#REF!,#REF!)</f>
        <v>#REF!</v>
      </c>
      <c r="N4890" t="e">
        <f>_xlfn.XLOOKUP(Tabuľka9[[#This Row],[IČO]],#REF!,#REF!)</f>
        <v>#REF!</v>
      </c>
    </row>
    <row r="4891" spans="1:14" hidden="1" x14ac:dyDescent="0.35">
      <c r="A4891" t="s">
        <v>125</v>
      </c>
      <c r="B4891" t="s">
        <v>149</v>
      </c>
      <c r="C4891" t="s">
        <v>13</v>
      </c>
      <c r="E4891" s="10">
        <f>IF(COUNTIF(cis_DPH!$B$2:$B$84,B4891)&gt;0,D4891*1.1,IF(COUNTIF(cis_DPH!$B$85:$B$171,B4891)&gt;0,D4891*1.2,"chyba"))</f>
        <v>0</v>
      </c>
      <c r="G4891" s="16" t="e">
        <f>_xlfn.XLOOKUP(Tabuľka9[[#This Row],[položka]],#REF!,#REF!)</f>
        <v>#REF!</v>
      </c>
      <c r="I4891" s="15">
        <f>Tabuľka9[[#This Row],[Aktuálna cena v RZ s DPH]]*Tabuľka9[[#This Row],[Priemerný odber za mesiac]]</f>
        <v>0</v>
      </c>
      <c r="K4891" s="17" t="e">
        <f>Tabuľka9[[#This Row],[Cena za MJ s DPH]]*Tabuľka9[[#This Row],[Predpokladaný odber počas 6 mesiacov]]</f>
        <v>#REF!</v>
      </c>
      <c r="L4891" s="1">
        <v>52757056</v>
      </c>
      <c r="M4891" t="e">
        <f>_xlfn.XLOOKUP(Tabuľka9[[#This Row],[IČO]],#REF!,#REF!)</f>
        <v>#REF!</v>
      </c>
      <c r="N4891" t="e">
        <f>_xlfn.XLOOKUP(Tabuľka9[[#This Row],[IČO]],#REF!,#REF!)</f>
        <v>#REF!</v>
      </c>
    </row>
    <row r="4892" spans="1:14" hidden="1" x14ac:dyDescent="0.35">
      <c r="A4892" t="s">
        <v>125</v>
      </c>
      <c r="B4892" t="s">
        <v>150</v>
      </c>
      <c r="C4892" t="s">
        <v>13</v>
      </c>
      <c r="D4892" s="9">
        <v>2.9</v>
      </c>
      <c r="E4892" s="10">
        <f>IF(COUNTIF(cis_DPH!$B$2:$B$84,B4892)&gt;0,D4892*1.1,IF(COUNTIF(cis_DPH!$B$85:$B$171,B4892)&gt;0,D4892*1.2,"chyba"))</f>
        <v>3.48</v>
      </c>
      <c r="G4892" s="16" t="e">
        <f>_xlfn.XLOOKUP(Tabuľka9[[#This Row],[položka]],#REF!,#REF!)</f>
        <v>#REF!</v>
      </c>
      <c r="H4892">
        <v>25</v>
      </c>
      <c r="I4892" s="15">
        <f>Tabuľka9[[#This Row],[Aktuálna cena v RZ s DPH]]*Tabuľka9[[#This Row],[Priemerný odber za mesiac]]</f>
        <v>87</v>
      </c>
      <c r="J4892">
        <v>160</v>
      </c>
      <c r="K4892" s="17" t="e">
        <f>Tabuľka9[[#This Row],[Cena za MJ s DPH]]*Tabuľka9[[#This Row],[Predpokladaný odber počas 6 mesiacov]]</f>
        <v>#REF!</v>
      </c>
      <c r="L4892" s="1">
        <v>52757056</v>
      </c>
      <c r="M4892" t="e">
        <f>_xlfn.XLOOKUP(Tabuľka9[[#This Row],[IČO]],#REF!,#REF!)</f>
        <v>#REF!</v>
      </c>
      <c r="N4892" t="e">
        <f>_xlfn.XLOOKUP(Tabuľka9[[#This Row],[IČO]],#REF!,#REF!)</f>
        <v>#REF!</v>
      </c>
    </row>
    <row r="4893" spans="1:14" hidden="1" x14ac:dyDescent="0.35">
      <c r="A4893" t="s">
        <v>125</v>
      </c>
      <c r="B4893" t="s">
        <v>151</v>
      </c>
      <c r="C4893" t="s">
        <v>13</v>
      </c>
      <c r="D4893" s="9">
        <v>2.9</v>
      </c>
      <c r="E4893" s="10">
        <f>IF(COUNTIF(cis_DPH!$B$2:$B$84,B4893)&gt;0,D4893*1.1,IF(COUNTIF(cis_DPH!$B$85:$B$171,B4893)&gt;0,D4893*1.2,"chyba"))</f>
        <v>3.48</v>
      </c>
      <c r="G4893" s="16" t="e">
        <f>_xlfn.XLOOKUP(Tabuľka9[[#This Row],[položka]],#REF!,#REF!)</f>
        <v>#REF!</v>
      </c>
      <c r="H4893">
        <v>22</v>
      </c>
      <c r="I4893" s="15">
        <f>Tabuľka9[[#This Row],[Aktuálna cena v RZ s DPH]]*Tabuľka9[[#This Row],[Priemerný odber za mesiac]]</f>
        <v>76.56</v>
      </c>
      <c r="J4893">
        <v>130</v>
      </c>
      <c r="K4893" s="17" t="e">
        <f>Tabuľka9[[#This Row],[Cena za MJ s DPH]]*Tabuľka9[[#This Row],[Predpokladaný odber počas 6 mesiacov]]</f>
        <v>#REF!</v>
      </c>
      <c r="L4893" s="1">
        <v>52757056</v>
      </c>
      <c r="M4893" t="e">
        <f>_xlfn.XLOOKUP(Tabuľka9[[#This Row],[IČO]],#REF!,#REF!)</f>
        <v>#REF!</v>
      </c>
      <c r="N4893" t="e">
        <f>_xlfn.XLOOKUP(Tabuľka9[[#This Row],[IČO]],#REF!,#REF!)</f>
        <v>#REF!</v>
      </c>
    </row>
    <row r="4894" spans="1:14" hidden="1" x14ac:dyDescent="0.35">
      <c r="A4894" t="s">
        <v>125</v>
      </c>
      <c r="B4894" t="s">
        <v>152</v>
      </c>
      <c r="C4894" t="s">
        <v>13</v>
      </c>
      <c r="D4894" s="9">
        <v>4.2</v>
      </c>
      <c r="E4894" s="10">
        <f>IF(COUNTIF(cis_DPH!$B$2:$B$84,B4894)&gt;0,D4894*1.1,IF(COUNTIF(cis_DPH!$B$85:$B$171,B4894)&gt;0,D4894*1.2,"chyba"))</f>
        <v>5.04</v>
      </c>
      <c r="G4894" s="16" t="e">
        <f>_xlfn.XLOOKUP(Tabuľka9[[#This Row],[položka]],#REF!,#REF!)</f>
        <v>#REF!</v>
      </c>
      <c r="I4894" s="15">
        <f>Tabuľka9[[#This Row],[Aktuálna cena v RZ s DPH]]*Tabuľka9[[#This Row],[Priemerný odber za mesiac]]</f>
        <v>0</v>
      </c>
      <c r="J4894">
        <v>30</v>
      </c>
      <c r="K4894" s="17" t="e">
        <f>Tabuľka9[[#This Row],[Cena za MJ s DPH]]*Tabuľka9[[#This Row],[Predpokladaný odber počas 6 mesiacov]]</f>
        <v>#REF!</v>
      </c>
      <c r="L4894" s="1">
        <v>52757056</v>
      </c>
      <c r="M4894" t="e">
        <f>_xlfn.XLOOKUP(Tabuľka9[[#This Row],[IČO]],#REF!,#REF!)</f>
        <v>#REF!</v>
      </c>
      <c r="N4894" t="e">
        <f>_xlfn.XLOOKUP(Tabuľka9[[#This Row],[IČO]],#REF!,#REF!)</f>
        <v>#REF!</v>
      </c>
    </row>
    <row r="4895" spans="1:14" hidden="1" x14ac:dyDescent="0.35">
      <c r="A4895" t="s">
        <v>125</v>
      </c>
      <c r="B4895" t="s">
        <v>153</v>
      </c>
      <c r="C4895" t="s">
        <v>13</v>
      </c>
      <c r="D4895" s="9">
        <v>3.8</v>
      </c>
      <c r="E4895" s="10">
        <f>IF(COUNTIF(cis_DPH!$B$2:$B$84,B4895)&gt;0,D4895*1.1,IF(COUNTIF(cis_DPH!$B$85:$B$171,B4895)&gt;0,D4895*1.2,"chyba"))</f>
        <v>4.5599999999999996</v>
      </c>
      <c r="G4895" s="16" t="e">
        <f>_xlfn.XLOOKUP(Tabuľka9[[#This Row],[položka]],#REF!,#REF!)</f>
        <v>#REF!</v>
      </c>
      <c r="I4895" s="15">
        <f>Tabuľka9[[#This Row],[Aktuálna cena v RZ s DPH]]*Tabuľka9[[#This Row],[Priemerný odber za mesiac]]</f>
        <v>0</v>
      </c>
      <c r="J4895">
        <v>20</v>
      </c>
      <c r="K4895" s="17" t="e">
        <f>Tabuľka9[[#This Row],[Cena za MJ s DPH]]*Tabuľka9[[#This Row],[Predpokladaný odber počas 6 mesiacov]]</f>
        <v>#REF!</v>
      </c>
      <c r="L4895" s="1">
        <v>52757056</v>
      </c>
      <c r="M4895" t="e">
        <f>_xlfn.XLOOKUP(Tabuľka9[[#This Row],[IČO]],#REF!,#REF!)</f>
        <v>#REF!</v>
      </c>
      <c r="N4895" t="e">
        <f>_xlfn.XLOOKUP(Tabuľka9[[#This Row],[IČO]],#REF!,#REF!)</f>
        <v>#REF!</v>
      </c>
    </row>
    <row r="4896" spans="1:14" hidden="1" x14ac:dyDescent="0.35">
      <c r="A4896" t="s">
        <v>125</v>
      </c>
      <c r="B4896" t="s">
        <v>154</v>
      </c>
      <c r="C4896" t="s">
        <v>13</v>
      </c>
      <c r="E4896" s="10">
        <f>IF(COUNTIF(cis_DPH!$B$2:$B$84,B4896)&gt;0,D4896*1.1,IF(COUNTIF(cis_DPH!$B$85:$B$171,B4896)&gt;0,D4896*1.2,"chyba"))</f>
        <v>0</v>
      </c>
      <c r="G4896" s="16" t="e">
        <f>_xlfn.XLOOKUP(Tabuľka9[[#This Row],[položka]],#REF!,#REF!)</f>
        <v>#REF!</v>
      </c>
      <c r="I4896" s="15">
        <f>Tabuľka9[[#This Row],[Aktuálna cena v RZ s DPH]]*Tabuľka9[[#This Row],[Priemerný odber za mesiac]]</f>
        <v>0</v>
      </c>
      <c r="K4896" s="17" t="e">
        <f>Tabuľka9[[#This Row],[Cena za MJ s DPH]]*Tabuľka9[[#This Row],[Predpokladaný odber počas 6 mesiacov]]</f>
        <v>#REF!</v>
      </c>
      <c r="L4896" s="1">
        <v>52757056</v>
      </c>
      <c r="M4896" t="e">
        <f>_xlfn.XLOOKUP(Tabuľka9[[#This Row],[IČO]],#REF!,#REF!)</f>
        <v>#REF!</v>
      </c>
      <c r="N4896" t="e">
        <f>_xlfn.XLOOKUP(Tabuľka9[[#This Row],[IČO]],#REF!,#REF!)</f>
        <v>#REF!</v>
      </c>
    </row>
    <row r="4897" spans="1:14" hidden="1" x14ac:dyDescent="0.35">
      <c r="A4897" t="s">
        <v>125</v>
      </c>
      <c r="B4897" t="s">
        <v>155</v>
      </c>
      <c r="C4897" t="s">
        <v>13</v>
      </c>
      <c r="D4897" s="9">
        <v>2.2000000000000002</v>
      </c>
      <c r="E4897" s="10">
        <f>IF(COUNTIF(cis_DPH!$B$2:$B$84,B4897)&gt;0,D4897*1.1,IF(COUNTIF(cis_DPH!$B$85:$B$171,B4897)&gt;0,D4897*1.2,"chyba"))</f>
        <v>2.64</v>
      </c>
      <c r="G4897" s="16" t="e">
        <f>_xlfn.XLOOKUP(Tabuľka9[[#This Row],[položka]],#REF!,#REF!)</f>
        <v>#REF!</v>
      </c>
      <c r="H4897">
        <v>5</v>
      </c>
      <c r="I4897" s="15">
        <f>Tabuľka9[[#This Row],[Aktuálna cena v RZ s DPH]]*Tabuľka9[[#This Row],[Priemerný odber za mesiac]]</f>
        <v>13.200000000000001</v>
      </c>
      <c r="J4897">
        <v>25</v>
      </c>
      <c r="K4897" s="17" t="e">
        <f>Tabuľka9[[#This Row],[Cena za MJ s DPH]]*Tabuľka9[[#This Row],[Predpokladaný odber počas 6 mesiacov]]</f>
        <v>#REF!</v>
      </c>
      <c r="L4897" s="1">
        <v>52757056</v>
      </c>
      <c r="M4897" t="e">
        <f>_xlfn.XLOOKUP(Tabuľka9[[#This Row],[IČO]],#REF!,#REF!)</f>
        <v>#REF!</v>
      </c>
      <c r="N4897" t="e">
        <f>_xlfn.XLOOKUP(Tabuľka9[[#This Row],[IČO]],#REF!,#REF!)</f>
        <v>#REF!</v>
      </c>
    </row>
    <row r="4898" spans="1:14" hidden="1" x14ac:dyDescent="0.35">
      <c r="A4898" t="s">
        <v>125</v>
      </c>
      <c r="B4898" t="s">
        <v>156</v>
      </c>
      <c r="C4898" t="s">
        <v>13</v>
      </c>
      <c r="E4898" s="10">
        <f>IF(COUNTIF(cis_DPH!$B$2:$B$84,B4898)&gt;0,D4898*1.1,IF(COUNTIF(cis_DPH!$B$85:$B$171,B4898)&gt;0,D4898*1.2,"chyba"))</f>
        <v>0</v>
      </c>
      <c r="G4898" s="16" t="e">
        <f>_xlfn.XLOOKUP(Tabuľka9[[#This Row],[položka]],#REF!,#REF!)</f>
        <v>#REF!</v>
      </c>
      <c r="I4898" s="15">
        <f>Tabuľka9[[#This Row],[Aktuálna cena v RZ s DPH]]*Tabuľka9[[#This Row],[Priemerný odber za mesiac]]</f>
        <v>0</v>
      </c>
      <c r="K4898" s="17" t="e">
        <f>Tabuľka9[[#This Row],[Cena za MJ s DPH]]*Tabuľka9[[#This Row],[Predpokladaný odber počas 6 mesiacov]]</f>
        <v>#REF!</v>
      </c>
      <c r="L4898" s="1">
        <v>52757056</v>
      </c>
      <c r="M4898" t="e">
        <f>_xlfn.XLOOKUP(Tabuľka9[[#This Row],[IČO]],#REF!,#REF!)</f>
        <v>#REF!</v>
      </c>
      <c r="N4898" t="e">
        <f>_xlfn.XLOOKUP(Tabuľka9[[#This Row],[IČO]],#REF!,#REF!)</f>
        <v>#REF!</v>
      </c>
    </row>
    <row r="4899" spans="1:14" hidden="1" x14ac:dyDescent="0.35">
      <c r="A4899" t="s">
        <v>125</v>
      </c>
      <c r="B4899" t="s">
        <v>157</v>
      </c>
      <c r="C4899" t="s">
        <v>13</v>
      </c>
      <c r="E4899" s="10">
        <f>IF(COUNTIF(cis_DPH!$B$2:$B$84,B4899)&gt;0,D4899*1.1,IF(COUNTIF(cis_DPH!$B$85:$B$171,B4899)&gt;0,D4899*1.2,"chyba"))</f>
        <v>0</v>
      </c>
      <c r="G4899" s="16" t="e">
        <f>_xlfn.XLOOKUP(Tabuľka9[[#This Row],[položka]],#REF!,#REF!)</f>
        <v>#REF!</v>
      </c>
      <c r="I4899" s="15">
        <f>Tabuľka9[[#This Row],[Aktuálna cena v RZ s DPH]]*Tabuľka9[[#This Row],[Priemerný odber za mesiac]]</f>
        <v>0</v>
      </c>
      <c r="K4899" s="17" t="e">
        <f>Tabuľka9[[#This Row],[Cena za MJ s DPH]]*Tabuľka9[[#This Row],[Predpokladaný odber počas 6 mesiacov]]</f>
        <v>#REF!</v>
      </c>
      <c r="L4899" s="1">
        <v>52757056</v>
      </c>
      <c r="M4899" t="e">
        <f>_xlfn.XLOOKUP(Tabuľka9[[#This Row],[IČO]],#REF!,#REF!)</f>
        <v>#REF!</v>
      </c>
      <c r="N4899" t="e">
        <f>_xlfn.XLOOKUP(Tabuľka9[[#This Row],[IČO]],#REF!,#REF!)</f>
        <v>#REF!</v>
      </c>
    </row>
    <row r="4900" spans="1:14" hidden="1" x14ac:dyDescent="0.35">
      <c r="A4900" t="s">
        <v>125</v>
      </c>
      <c r="B4900" t="s">
        <v>158</v>
      </c>
      <c r="C4900" t="s">
        <v>13</v>
      </c>
      <c r="E4900" s="10">
        <f>IF(COUNTIF(cis_DPH!$B$2:$B$84,B4900)&gt;0,D4900*1.1,IF(COUNTIF(cis_DPH!$B$85:$B$171,B4900)&gt;0,D4900*1.2,"chyba"))</f>
        <v>0</v>
      </c>
      <c r="G4900" s="16" t="e">
        <f>_xlfn.XLOOKUP(Tabuľka9[[#This Row],[položka]],#REF!,#REF!)</f>
        <v>#REF!</v>
      </c>
      <c r="I4900" s="15">
        <f>Tabuľka9[[#This Row],[Aktuálna cena v RZ s DPH]]*Tabuľka9[[#This Row],[Priemerný odber za mesiac]]</f>
        <v>0</v>
      </c>
      <c r="K4900" s="17" t="e">
        <f>Tabuľka9[[#This Row],[Cena za MJ s DPH]]*Tabuľka9[[#This Row],[Predpokladaný odber počas 6 mesiacov]]</f>
        <v>#REF!</v>
      </c>
      <c r="L4900" s="1">
        <v>52757056</v>
      </c>
      <c r="M4900" t="e">
        <f>_xlfn.XLOOKUP(Tabuľka9[[#This Row],[IČO]],#REF!,#REF!)</f>
        <v>#REF!</v>
      </c>
      <c r="N4900" t="e">
        <f>_xlfn.XLOOKUP(Tabuľka9[[#This Row],[IČO]],#REF!,#REF!)</f>
        <v>#REF!</v>
      </c>
    </row>
    <row r="4901" spans="1:14" hidden="1" x14ac:dyDescent="0.35">
      <c r="A4901" t="s">
        <v>125</v>
      </c>
      <c r="B4901" t="s">
        <v>159</v>
      </c>
      <c r="C4901" t="s">
        <v>13</v>
      </c>
      <c r="E4901" s="10">
        <f>IF(COUNTIF(cis_DPH!$B$2:$B$84,B4901)&gt;0,D4901*1.1,IF(COUNTIF(cis_DPH!$B$85:$B$171,B4901)&gt;0,D4901*1.2,"chyba"))</f>
        <v>0</v>
      </c>
      <c r="G4901" s="16" t="e">
        <f>_xlfn.XLOOKUP(Tabuľka9[[#This Row],[položka]],#REF!,#REF!)</f>
        <v>#REF!</v>
      </c>
      <c r="I4901" s="15">
        <f>Tabuľka9[[#This Row],[Aktuálna cena v RZ s DPH]]*Tabuľka9[[#This Row],[Priemerný odber za mesiac]]</f>
        <v>0</v>
      </c>
      <c r="K4901" s="17" t="e">
        <f>Tabuľka9[[#This Row],[Cena za MJ s DPH]]*Tabuľka9[[#This Row],[Predpokladaný odber počas 6 mesiacov]]</f>
        <v>#REF!</v>
      </c>
      <c r="L4901" s="1">
        <v>52757056</v>
      </c>
      <c r="M4901" t="e">
        <f>_xlfn.XLOOKUP(Tabuľka9[[#This Row],[IČO]],#REF!,#REF!)</f>
        <v>#REF!</v>
      </c>
      <c r="N4901" t="e">
        <f>_xlfn.XLOOKUP(Tabuľka9[[#This Row],[IČO]],#REF!,#REF!)</f>
        <v>#REF!</v>
      </c>
    </row>
    <row r="4902" spans="1:14" hidden="1" x14ac:dyDescent="0.35">
      <c r="A4902" t="s">
        <v>125</v>
      </c>
      <c r="B4902" t="s">
        <v>160</v>
      </c>
      <c r="C4902" t="s">
        <v>13</v>
      </c>
      <c r="D4902" s="9">
        <v>2.4900000000000002</v>
      </c>
      <c r="E4902" s="10">
        <f>IF(COUNTIF(cis_DPH!$B$2:$B$84,B4902)&gt;0,D4902*1.1,IF(COUNTIF(cis_DPH!$B$85:$B$171,B4902)&gt;0,D4902*1.2,"chyba"))</f>
        <v>2.988</v>
      </c>
      <c r="G4902" s="16" t="e">
        <f>_xlfn.XLOOKUP(Tabuľka9[[#This Row],[položka]],#REF!,#REF!)</f>
        <v>#REF!</v>
      </c>
      <c r="H4902">
        <v>35</v>
      </c>
      <c r="I4902" s="15">
        <f>Tabuľka9[[#This Row],[Aktuálna cena v RZ s DPH]]*Tabuľka9[[#This Row],[Priemerný odber za mesiac]]</f>
        <v>104.58</v>
      </c>
      <c r="J4902">
        <v>150</v>
      </c>
      <c r="K4902" s="17" t="e">
        <f>Tabuľka9[[#This Row],[Cena za MJ s DPH]]*Tabuľka9[[#This Row],[Predpokladaný odber počas 6 mesiacov]]</f>
        <v>#REF!</v>
      </c>
      <c r="L4902" s="1">
        <v>52757056</v>
      </c>
      <c r="M4902" t="e">
        <f>_xlfn.XLOOKUP(Tabuľka9[[#This Row],[IČO]],#REF!,#REF!)</f>
        <v>#REF!</v>
      </c>
      <c r="N4902" t="e">
        <f>_xlfn.XLOOKUP(Tabuľka9[[#This Row],[IČO]],#REF!,#REF!)</f>
        <v>#REF!</v>
      </c>
    </row>
    <row r="4903" spans="1:14" hidden="1" x14ac:dyDescent="0.35">
      <c r="A4903" t="s">
        <v>125</v>
      </c>
      <c r="B4903" t="s">
        <v>161</v>
      </c>
      <c r="C4903" t="s">
        <v>13</v>
      </c>
      <c r="D4903" s="9">
        <v>4.8</v>
      </c>
      <c r="E4903" s="10">
        <f>IF(COUNTIF(cis_DPH!$B$2:$B$84,B4903)&gt;0,D4903*1.1,IF(COUNTIF(cis_DPH!$B$85:$B$171,B4903)&gt;0,D4903*1.2,"chyba"))</f>
        <v>5.76</v>
      </c>
      <c r="G4903" s="16" t="e">
        <f>_xlfn.XLOOKUP(Tabuľka9[[#This Row],[položka]],#REF!,#REF!)</f>
        <v>#REF!</v>
      </c>
      <c r="I4903" s="15">
        <f>Tabuľka9[[#This Row],[Aktuálna cena v RZ s DPH]]*Tabuľka9[[#This Row],[Priemerný odber za mesiac]]</f>
        <v>0</v>
      </c>
      <c r="J4903">
        <v>7</v>
      </c>
      <c r="K4903" s="17" t="e">
        <f>Tabuľka9[[#This Row],[Cena za MJ s DPH]]*Tabuľka9[[#This Row],[Predpokladaný odber počas 6 mesiacov]]</f>
        <v>#REF!</v>
      </c>
      <c r="L4903" s="1">
        <v>52757056</v>
      </c>
      <c r="M4903" t="e">
        <f>_xlfn.XLOOKUP(Tabuľka9[[#This Row],[IČO]],#REF!,#REF!)</f>
        <v>#REF!</v>
      </c>
      <c r="N4903" t="e">
        <f>_xlfn.XLOOKUP(Tabuľka9[[#This Row],[IČO]],#REF!,#REF!)</f>
        <v>#REF!</v>
      </c>
    </row>
    <row r="4904" spans="1:14" hidden="1" x14ac:dyDescent="0.35">
      <c r="A4904" t="s">
        <v>125</v>
      </c>
      <c r="B4904" t="s">
        <v>162</v>
      </c>
      <c r="C4904" t="s">
        <v>13</v>
      </c>
      <c r="D4904" s="9">
        <v>3.6</v>
      </c>
      <c r="E4904" s="10">
        <f>IF(COUNTIF(cis_DPH!$B$2:$B$84,B4904)&gt;0,D4904*1.1,IF(COUNTIF(cis_DPH!$B$85:$B$171,B4904)&gt;0,D4904*1.2,"chyba"))</f>
        <v>4.32</v>
      </c>
      <c r="G4904" s="16" t="e">
        <f>_xlfn.XLOOKUP(Tabuľka9[[#This Row],[položka]],#REF!,#REF!)</f>
        <v>#REF!</v>
      </c>
      <c r="I4904" s="15">
        <f>Tabuľka9[[#This Row],[Aktuálna cena v RZ s DPH]]*Tabuľka9[[#This Row],[Priemerný odber za mesiac]]</f>
        <v>0</v>
      </c>
      <c r="K4904" s="17" t="e">
        <f>Tabuľka9[[#This Row],[Cena za MJ s DPH]]*Tabuľka9[[#This Row],[Predpokladaný odber počas 6 mesiacov]]</f>
        <v>#REF!</v>
      </c>
      <c r="L4904" s="1">
        <v>52757056</v>
      </c>
      <c r="M4904" t="e">
        <f>_xlfn.XLOOKUP(Tabuľka9[[#This Row],[IČO]],#REF!,#REF!)</f>
        <v>#REF!</v>
      </c>
      <c r="N4904" t="e">
        <f>_xlfn.XLOOKUP(Tabuľka9[[#This Row],[IČO]],#REF!,#REF!)</f>
        <v>#REF!</v>
      </c>
    </row>
    <row r="4905" spans="1:14" hidden="1" x14ac:dyDescent="0.35">
      <c r="A4905" t="s">
        <v>125</v>
      </c>
      <c r="B4905" t="s">
        <v>163</v>
      </c>
      <c r="C4905" t="s">
        <v>13</v>
      </c>
      <c r="E4905" s="10">
        <f>IF(COUNTIF(cis_DPH!$B$2:$B$84,B4905)&gt;0,D4905*1.1,IF(COUNTIF(cis_DPH!$B$85:$B$171,B4905)&gt;0,D4905*1.2,"chyba"))</f>
        <v>0</v>
      </c>
      <c r="G4905" s="16" t="e">
        <f>_xlfn.XLOOKUP(Tabuľka9[[#This Row],[položka]],#REF!,#REF!)</f>
        <v>#REF!</v>
      </c>
      <c r="I4905" s="15">
        <f>Tabuľka9[[#This Row],[Aktuálna cena v RZ s DPH]]*Tabuľka9[[#This Row],[Priemerný odber za mesiac]]</f>
        <v>0</v>
      </c>
      <c r="K4905" s="17" t="e">
        <f>Tabuľka9[[#This Row],[Cena za MJ s DPH]]*Tabuľka9[[#This Row],[Predpokladaný odber počas 6 mesiacov]]</f>
        <v>#REF!</v>
      </c>
      <c r="L4905" s="1">
        <v>52757056</v>
      </c>
      <c r="M4905" t="e">
        <f>_xlfn.XLOOKUP(Tabuľka9[[#This Row],[IČO]],#REF!,#REF!)</f>
        <v>#REF!</v>
      </c>
      <c r="N4905" t="e">
        <f>_xlfn.XLOOKUP(Tabuľka9[[#This Row],[IČO]],#REF!,#REF!)</f>
        <v>#REF!</v>
      </c>
    </row>
    <row r="4906" spans="1:14" hidden="1" x14ac:dyDescent="0.35">
      <c r="A4906" t="s">
        <v>125</v>
      </c>
      <c r="B4906" t="s">
        <v>164</v>
      </c>
      <c r="C4906" t="s">
        <v>13</v>
      </c>
      <c r="D4906" s="9">
        <v>3.2</v>
      </c>
      <c r="E4906" s="10">
        <f>IF(COUNTIF(cis_DPH!$B$2:$B$84,B4906)&gt;0,D4906*1.1,IF(COUNTIF(cis_DPH!$B$85:$B$171,B4906)&gt;0,D4906*1.2,"chyba"))</f>
        <v>3.84</v>
      </c>
      <c r="G4906" s="16" t="e">
        <f>_xlfn.XLOOKUP(Tabuľka9[[#This Row],[položka]],#REF!,#REF!)</f>
        <v>#REF!</v>
      </c>
      <c r="I4906" s="15">
        <f>Tabuľka9[[#This Row],[Aktuálna cena v RZ s DPH]]*Tabuľka9[[#This Row],[Priemerný odber za mesiac]]</f>
        <v>0</v>
      </c>
      <c r="J4906">
        <v>50</v>
      </c>
      <c r="K4906" s="17" t="e">
        <f>Tabuľka9[[#This Row],[Cena za MJ s DPH]]*Tabuľka9[[#This Row],[Predpokladaný odber počas 6 mesiacov]]</f>
        <v>#REF!</v>
      </c>
      <c r="L4906" s="1">
        <v>52757056</v>
      </c>
      <c r="M4906" t="e">
        <f>_xlfn.XLOOKUP(Tabuľka9[[#This Row],[IČO]],#REF!,#REF!)</f>
        <v>#REF!</v>
      </c>
      <c r="N4906" t="e">
        <f>_xlfn.XLOOKUP(Tabuľka9[[#This Row],[IČO]],#REF!,#REF!)</f>
        <v>#REF!</v>
      </c>
    </row>
    <row r="4907" spans="1:14" hidden="1" x14ac:dyDescent="0.35">
      <c r="A4907" t="s">
        <v>125</v>
      </c>
      <c r="B4907" t="s">
        <v>165</v>
      </c>
      <c r="C4907" t="s">
        <v>13</v>
      </c>
      <c r="D4907" s="9">
        <v>3.8</v>
      </c>
      <c r="E4907" s="10">
        <f>IF(COUNTIF(cis_DPH!$B$2:$B$84,B4907)&gt;0,D4907*1.1,IF(COUNTIF(cis_DPH!$B$85:$B$171,B4907)&gt;0,D4907*1.2,"chyba"))</f>
        <v>4.5599999999999996</v>
      </c>
      <c r="G4907" s="16" t="e">
        <f>_xlfn.XLOOKUP(Tabuľka9[[#This Row],[položka]],#REF!,#REF!)</f>
        <v>#REF!</v>
      </c>
      <c r="H4907">
        <v>7</v>
      </c>
      <c r="I4907" s="15">
        <f>Tabuľka9[[#This Row],[Aktuálna cena v RZ s DPH]]*Tabuľka9[[#This Row],[Priemerný odber za mesiac]]</f>
        <v>31.919999999999998</v>
      </c>
      <c r="J4907">
        <v>30</v>
      </c>
      <c r="K4907" s="17" t="e">
        <f>Tabuľka9[[#This Row],[Cena za MJ s DPH]]*Tabuľka9[[#This Row],[Predpokladaný odber počas 6 mesiacov]]</f>
        <v>#REF!</v>
      </c>
      <c r="L4907" s="1">
        <v>52757056</v>
      </c>
      <c r="M4907" t="e">
        <f>_xlfn.XLOOKUP(Tabuľka9[[#This Row],[IČO]],#REF!,#REF!)</f>
        <v>#REF!</v>
      </c>
      <c r="N4907" t="e">
        <f>_xlfn.XLOOKUP(Tabuľka9[[#This Row],[IČO]],#REF!,#REF!)</f>
        <v>#REF!</v>
      </c>
    </row>
    <row r="4908" spans="1:14" hidden="1" x14ac:dyDescent="0.35">
      <c r="A4908" t="s">
        <v>125</v>
      </c>
      <c r="B4908" t="s">
        <v>166</v>
      </c>
      <c r="C4908" t="s">
        <v>13</v>
      </c>
      <c r="D4908" s="9">
        <v>1.2</v>
      </c>
      <c r="E4908" s="10">
        <f>IF(COUNTIF(cis_DPH!$B$2:$B$84,B4908)&gt;0,D4908*1.1,IF(COUNTIF(cis_DPH!$B$85:$B$171,B4908)&gt;0,D4908*1.2,"chyba"))</f>
        <v>1.44</v>
      </c>
      <c r="G4908" s="16" t="e">
        <f>_xlfn.XLOOKUP(Tabuľka9[[#This Row],[položka]],#REF!,#REF!)</f>
        <v>#REF!</v>
      </c>
      <c r="H4908">
        <v>40</v>
      </c>
      <c r="I4908" s="15">
        <f>Tabuľka9[[#This Row],[Aktuálna cena v RZ s DPH]]*Tabuľka9[[#This Row],[Priemerný odber za mesiac]]</f>
        <v>57.599999999999994</v>
      </c>
      <c r="J4908">
        <v>200</v>
      </c>
      <c r="K4908" s="17" t="e">
        <f>Tabuľka9[[#This Row],[Cena za MJ s DPH]]*Tabuľka9[[#This Row],[Predpokladaný odber počas 6 mesiacov]]</f>
        <v>#REF!</v>
      </c>
      <c r="L4908" s="1">
        <v>52757056</v>
      </c>
      <c r="M4908" t="e">
        <f>_xlfn.XLOOKUP(Tabuľka9[[#This Row],[IČO]],#REF!,#REF!)</f>
        <v>#REF!</v>
      </c>
      <c r="N4908" t="e">
        <f>_xlfn.XLOOKUP(Tabuľka9[[#This Row],[IČO]],#REF!,#REF!)</f>
        <v>#REF!</v>
      </c>
    </row>
    <row r="4909" spans="1:14" hidden="1" x14ac:dyDescent="0.35">
      <c r="A4909" t="s">
        <v>125</v>
      </c>
      <c r="B4909" t="s">
        <v>167</v>
      </c>
      <c r="C4909" t="s">
        <v>13</v>
      </c>
      <c r="D4909" s="9">
        <v>3.4</v>
      </c>
      <c r="E4909" s="10">
        <f>IF(COUNTIF(cis_DPH!$B$2:$B$84,B4909)&gt;0,D4909*1.1,IF(COUNTIF(cis_DPH!$B$85:$B$171,B4909)&gt;0,D4909*1.2,"chyba"))</f>
        <v>4.08</v>
      </c>
      <c r="G4909" s="16" t="e">
        <f>_xlfn.XLOOKUP(Tabuľka9[[#This Row],[položka]],#REF!,#REF!)</f>
        <v>#REF!</v>
      </c>
      <c r="H4909">
        <v>4</v>
      </c>
      <c r="I4909" s="15">
        <f>Tabuľka9[[#This Row],[Aktuálna cena v RZ s DPH]]*Tabuľka9[[#This Row],[Priemerný odber za mesiac]]</f>
        <v>16.32</v>
      </c>
      <c r="J4909">
        <v>20</v>
      </c>
      <c r="K4909" s="17" t="e">
        <f>Tabuľka9[[#This Row],[Cena za MJ s DPH]]*Tabuľka9[[#This Row],[Predpokladaný odber počas 6 mesiacov]]</f>
        <v>#REF!</v>
      </c>
      <c r="L4909" s="1">
        <v>52757056</v>
      </c>
      <c r="M4909" t="e">
        <f>_xlfn.XLOOKUP(Tabuľka9[[#This Row],[IČO]],#REF!,#REF!)</f>
        <v>#REF!</v>
      </c>
      <c r="N4909" t="e">
        <f>_xlfn.XLOOKUP(Tabuľka9[[#This Row],[IČO]],#REF!,#REF!)</f>
        <v>#REF!</v>
      </c>
    </row>
    <row r="4910" spans="1:14" hidden="1" x14ac:dyDescent="0.35">
      <c r="A4910" t="s">
        <v>125</v>
      </c>
      <c r="B4910" t="s">
        <v>168</v>
      </c>
      <c r="C4910" t="s">
        <v>13</v>
      </c>
      <c r="D4910" s="9">
        <v>2.6</v>
      </c>
      <c r="E4910" s="10">
        <f>IF(COUNTIF(cis_DPH!$B$2:$B$84,B4910)&gt;0,D4910*1.1,IF(COUNTIF(cis_DPH!$B$85:$B$171,B4910)&gt;0,D4910*1.2,"chyba"))</f>
        <v>3.12</v>
      </c>
      <c r="G4910" s="16" t="e">
        <f>_xlfn.XLOOKUP(Tabuľka9[[#This Row],[položka]],#REF!,#REF!)</f>
        <v>#REF!</v>
      </c>
      <c r="H4910">
        <v>15</v>
      </c>
      <c r="I4910" s="15">
        <f>Tabuľka9[[#This Row],[Aktuálna cena v RZ s DPH]]*Tabuľka9[[#This Row],[Priemerný odber za mesiac]]</f>
        <v>46.800000000000004</v>
      </c>
      <c r="J4910">
        <v>50</v>
      </c>
      <c r="K4910" s="17" t="e">
        <f>Tabuľka9[[#This Row],[Cena za MJ s DPH]]*Tabuľka9[[#This Row],[Predpokladaný odber počas 6 mesiacov]]</f>
        <v>#REF!</v>
      </c>
      <c r="L4910" s="1">
        <v>52757056</v>
      </c>
      <c r="M4910" t="e">
        <f>_xlfn.XLOOKUP(Tabuľka9[[#This Row],[IČO]],#REF!,#REF!)</f>
        <v>#REF!</v>
      </c>
      <c r="N4910" t="e">
        <f>_xlfn.XLOOKUP(Tabuľka9[[#This Row],[IČO]],#REF!,#REF!)</f>
        <v>#REF!</v>
      </c>
    </row>
    <row r="4911" spans="1:14" hidden="1" x14ac:dyDescent="0.35">
      <c r="A4911" t="s">
        <v>125</v>
      </c>
      <c r="B4911" t="s">
        <v>169</v>
      </c>
      <c r="C4911" t="s">
        <v>13</v>
      </c>
      <c r="E4911" s="10">
        <f>IF(COUNTIF(cis_DPH!$B$2:$B$84,B4911)&gt;0,D4911*1.1,IF(COUNTIF(cis_DPH!$B$85:$B$171,B4911)&gt;0,D4911*1.2,"chyba"))</f>
        <v>0</v>
      </c>
      <c r="G4911" s="16" t="e">
        <f>_xlfn.XLOOKUP(Tabuľka9[[#This Row],[položka]],#REF!,#REF!)</f>
        <v>#REF!</v>
      </c>
      <c r="I4911" s="15">
        <f>Tabuľka9[[#This Row],[Aktuálna cena v RZ s DPH]]*Tabuľka9[[#This Row],[Priemerný odber za mesiac]]</f>
        <v>0</v>
      </c>
      <c r="K4911" s="17" t="e">
        <f>Tabuľka9[[#This Row],[Cena za MJ s DPH]]*Tabuľka9[[#This Row],[Predpokladaný odber počas 6 mesiacov]]</f>
        <v>#REF!</v>
      </c>
      <c r="L4911" s="1">
        <v>52757056</v>
      </c>
      <c r="M4911" t="e">
        <f>_xlfn.XLOOKUP(Tabuľka9[[#This Row],[IČO]],#REF!,#REF!)</f>
        <v>#REF!</v>
      </c>
      <c r="N4911" t="e">
        <f>_xlfn.XLOOKUP(Tabuľka9[[#This Row],[IČO]],#REF!,#REF!)</f>
        <v>#REF!</v>
      </c>
    </row>
    <row r="4912" spans="1:14" hidden="1" x14ac:dyDescent="0.35">
      <c r="A4912" t="s">
        <v>125</v>
      </c>
      <c r="B4912" t="s">
        <v>170</v>
      </c>
      <c r="C4912" t="s">
        <v>13</v>
      </c>
      <c r="D4912" s="9">
        <v>3.8</v>
      </c>
      <c r="E4912" s="10">
        <f>IF(COUNTIF(cis_DPH!$B$2:$B$84,B4912)&gt;0,D4912*1.1,IF(COUNTIF(cis_DPH!$B$85:$B$171,B4912)&gt;0,D4912*1.2,"chyba"))</f>
        <v>4.5599999999999996</v>
      </c>
      <c r="G4912" s="16" t="e">
        <f>_xlfn.XLOOKUP(Tabuľka9[[#This Row],[položka]],#REF!,#REF!)</f>
        <v>#REF!</v>
      </c>
      <c r="H4912">
        <v>22</v>
      </c>
      <c r="I4912" s="15">
        <f>Tabuľka9[[#This Row],[Aktuálna cena v RZ s DPH]]*Tabuľka9[[#This Row],[Priemerný odber za mesiac]]</f>
        <v>100.32</v>
      </c>
      <c r="J4912">
        <v>130</v>
      </c>
      <c r="K4912" s="17" t="e">
        <f>Tabuľka9[[#This Row],[Cena za MJ s DPH]]*Tabuľka9[[#This Row],[Predpokladaný odber počas 6 mesiacov]]</f>
        <v>#REF!</v>
      </c>
      <c r="L4912" s="1">
        <v>52757056</v>
      </c>
      <c r="M4912" t="e">
        <f>_xlfn.XLOOKUP(Tabuľka9[[#This Row],[IČO]],#REF!,#REF!)</f>
        <v>#REF!</v>
      </c>
      <c r="N4912" t="e">
        <f>_xlfn.XLOOKUP(Tabuľka9[[#This Row],[IČO]],#REF!,#REF!)</f>
        <v>#REF!</v>
      </c>
    </row>
    <row r="4913" spans="1:14" hidden="1" x14ac:dyDescent="0.35">
      <c r="A4913" t="s">
        <v>125</v>
      </c>
      <c r="B4913" t="s">
        <v>171</v>
      </c>
      <c r="C4913" t="s">
        <v>13</v>
      </c>
      <c r="D4913" s="9">
        <v>3.4</v>
      </c>
      <c r="E4913" s="10">
        <f>IF(COUNTIF(cis_DPH!$B$2:$B$84,B4913)&gt;0,D4913*1.1,IF(COUNTIF(cis_DPH!$B$85:$B$171,B4913)&gt;0,D4913*1.2,"chyba"))</f>
        <v>4.08</v>
      </c>
      <c r="G4913" s="16" t="e">
        <f>_xlfn.XLOOKUP(Tabuľka9[[#This Row],[položka]],#REF!,#REF!)</f>
        <v>#REF!</v>
      </c>
      <c r="H4913">
        <v>22</v>
      </c>
      <c r="I4913" s="15">
        <f>Tabuľka9[[#This Row],[Aktuálna cena v RZ s DPH]]*Tabuľka9[[#This Row],[Priemerný odber za mesiac]]</f>
        <v>89.76</v>
      </c>
      <c r="J4913">
        <v>130</v>
      </c>
      <c r="K4913" s="17" t="e">
        <f>Tabuľka9[[#This Row],[Cena za MJ s DPH]]*Tabuľka9[[#This Row],[Predpokladaný odber počas 6 mesiacov]]</f>
        <v>#REF!</v>
      </c>
      <c r="L4913" s="1">
        <v>52757056</v>
      </c>
      <c r="M4913" t="e">
        <f>_xlfn.XLOOKUP(Tabuľka9[[#This Row],[IČO]],#REF!,#REF!)</f>
        <v>#REF!</v>
      </c>
      <c r="N4913" t="e">
        <f>_xlfn.XLOOKUP(Tabuľka9[[#This Row],[IČO]],#REF!,#REF!)</f>
        <v>#REF!</v>
      </c>
    </row>
    <row r="4914" spans="1:14" hidden="1" x14ac:dyDescent="0.35">
      <c r="A4914" t="s">
        <v>125</v>
      </c>
      <c r="B4914" t="s">
        <v>172</v>
      </c>
      <c r="C4914" t="s">
        <v>13</v>
      </c>
      <c r="D4914" s="9">
        <v>3.8</v>
      </c>
      <c r="E4914" s="10">
        <f>IF(COUNTIF(cis_DPH!$B$2:$B$84,B4914)&gt;0,D4914*1.1,IF(COUNTIF(cis_DPH!$B$85:$B$171,B4914)&gt;0,D4914*1.2,"chyba"))</f>
        <v>4.5599999999999996</v>
      </c>
      <c r="G4914" s="16" t="e">
        <f>_xlfn.XLOOKUP(Tabuľka9[[#This Row],[položka]],#REF!,#REF!)</f>
        <v>#REF!</v>
      </c>
      <c r="I4914" s="15">
        <f>Tabuľka9[[#This Row],[Aktuálna cena v RZ s DPH]]*Tabuľka9[[#This Row],[Priemerný odber za mesiac]]</f>
        <v>0</v>
      </c>
      <c r="J4914">
        <v>15</v>
      </c>
      <c r="K4914" s="17" t="e">
        <f>Tabuľka9[[#This Row],[Cena za MJ s DPH]]*Tabuľka9[[#This Row],[Predpokladaný odber počas 6 mesiacov]]</f>
        <v>#REF!</v>
      </c>
      <c r="L4914" s="1">
        <v>52757056</v>
      </c>
      <c r="M4914" t="e">
        <f>_xlfn.XLOOKUP(Tabuľka9[[#This Row],[IČO]],#REF!,#REF!)</f>
        <v>#REF!</v>
      </c>
      <c r="N4914" t="e">
        <f>_xlfn.XLOOKUP(Tabuľka9[[#This Row],[IČO]],#REF!,#REF!)</f>
        <v>#REF!</v>
      </c>
    </row>
    <row r="4915" spans="1:14" hidden="1" x14ac:dyDescent="0.35">
      <c r="A4915" t="s">
        <v>125</v>
      </c>
      <c r="B4915" t="s">
        <v>173</v>
      </c>
      <c r="C4915" t="s">
        <v>13</v>
      </c>
      <c r="E4915" s="10">
        <f>IF(COUNTIF(cis_DPH!$B$2:$B$84,B4915)&gt;0,D4915*1.1,IF(COUNTIF(cis_DPH!$B$85:$B$171,B4915)&gt;0,D4915*1.2,"chyba"))</f>
        <v>0</v>
      </c>
      <c r="G4915" s="16" t="e">
        <f>_xlfn.XLOOKUP(Tabuľka9[[#This Row],[položka]],#REF!,#REF!)</f>
        <v>#REF!</v>
      </c>
      <c r="I4915" s="15">
        <f>Tabuľka9[[#This Row],[Aktuálna cena v RZ s DPH]]*Tabuľka9[[#This Row],[Priemerný odber za mesiac]]</f>
        <v>0</v>
      </c>
      <c r="K4915" s="17" t="e">
        <f>Tabuľka9[[#This Row],[Cena za MJ s DPH]]*Tabuľka9[[#This Row],[Predpokladaný odber počas 6 mesiacov]]</f>
        <v>#REF!</v>
      </c>
      <c r="L4915" s="1">
        <v>52757056</v>
      </c>
      <c r="M4915" t="e">
        <f>_xlfn.XLOOKUP(Tabuľka9[[#This Row],[IČO]],#REF!,#REF!)</f>
        <v>#REF!</v>
      </c>
      <c r="N4915" t="e">
        <f>_xlfn.XLOOKUP(Tabuľka9[[#This Row],[IČO]],#REF!,#REF!)</f>
        <v>#REF!</v>
      </c>
    </row>
    <row r="4916" spans="1:14" hidden="1" x14ac:dyDescent="0.35">
      <c r="A4916" t="s">
        <v>125</v>
      </c>
      <c r="B4916" t="s">
        <v>174</v>
      </c>
      <c r="C4916" t="s">
        <v>13</v>
      </c>
      <c r="D4916" s="9">
        <v>4.8</v>
      </c>
      <c r="E4916" s="10">
        <f>IF(COUNTIF(cis_DPH!$B$2:$B$84,B4916)&gt;0,D4916*1.1,IF(COUNTIF(cis_DPH!$B$85:$B$171,B4916)&gt;0,D4916*1.2,"chyba"))</f>
        <v>5.76</v>
      </c>
      <c r="G4916" s="16" t="e">
        <f>_xlfn.XLOOKUP(Tabuľka9[[#This Row],[položka]],#REF!,#REF!)</f>
        <v>#REF!</v>
      </c>
      <c r="H4916">
        <v>40</v>
      </c>
      <c r="I4916" s="15">
        <f>Tabuľka9[[#This Row],[Aktuálna cena v RZ s DPH]]*Tabuľka9[[#This Row],[Priemerný odber za mesiac]]</f>
        <v>230.39999999999998</v>
      </c>
      <c r="J4916">
        <v>240</v>
      </c>
      <c r="K4916" s="17" t="e">
        <f>Tabuľka9[[#This Row],[Cena za MJ s DPH]]*Tabuľka9[[#This Row],[Predpokladaný odber počas 6 mesiacov]]</f>
        <v>#REF!</v>
      </c>
      <c r="L4916" s="1">
        <v>52757056</v>
      </c>
      <c r="M4916" t="e">
        <f>_xlfn.XLOOKUP(Tabuľka9[[#This Row],[IČO]],#REF!,#REF!)</f>
        <v>#REF!</v>
      </c>
      <c r="N4916" t="e">
        <f>_xlfn.XLOOKUP(Tabuľka9[[#This Row],[IČO]],#REF!,#REF!)</f>
        <v>#REF!</v>
      </c>
    </row>
    <row r="4917" spans="1:14" hidden="1" x14ac:dyDescent="0.35">
      <c r="A4917" t="s">
        <v>125</v>
      </c>
      <c r="B4917" t="s">
        <v>175</v>
      </c>
      <c r="C4917" t="s">
        <v>13</v>
      </c>
      <c r="E4917" s="10">
        <f>IF(COUNTIF(cis_DPH!$B$2:$B$84,B4917)&gt;0,D4917*1.1,IF(COUNTIF(cis_DPH!$B$85:$B$171,B4917)&gt;0,D4917*1.2,"chyba"))</f>
        <v>0</v>
      </c>
      <c r="G4917" s="16" t="e">
        <f>_xlfn.XLOOKUP(Tabuľka9[[#This Row],[položka]],#REF!,#REF!)</f>
        <v>#REF!</v>
      </c>
      <c r="I4917" s="15">
        <f>Tabuľka9[[#This Row],[Aktuálna cena v RZ s DPH]]*Tabuľka9[[#This Row],[Priemerný odber za mesiac]]</f>
        <v>0</v>
      </c>
      <c r="K4917" s="17" t="e">
        <f>Tabuľka9[[#This Row],[Cena za MJ s DPH]]*Tabuľka9[[#This Row],[Predpokladaný odber počas 6 mesiacov]]</f>
        <v>#REF!</v>
      </c>
      <c r="L4917" s="1">
        <v>52757056</v>
      </c>
      <c r="M4917" t="e">
        <f>_xlfn.XLOOKUP(Tabuľka9[[#This Row],[IČO]],#REF!,#REF!)</f>
        <v>#REF!</v>
      </c>
      <c r="N4917" t="e">
        <f>_xlfn.XLOOKUP(Tabuľka9[[#This Row],[IČO]],#REF!,#REF!)</f>
        <v>#REF!</v>
      </c>
    </row>
    <row r="4918" spans="1:14" hidden="1" x14ac:dyDescent="0.35">
      <c r="A4918" t="s">
        <v>125</v>
      </c>
      <c r="B4918" t="s">
        <v>176</v>
      </c>
      <c r="C4918" t="s">
        <v>13</v>
      </c>
      <c r="D4918" s="9">
        <v>3.7</v>
      </c>
      <c r="E4918" s="10">
        <f>IF(COUNTIF(cis_DPH!$B$2:$B$84,B4918)&gt;0,D4918*1.1,IF(COUNTIF(cis_DPH!$B$85:$B$171,B4918)&gt;0,D4918*1.2,"chyba"))</f>
        <v>4.4400000000000004</v>
      </c>
      <c r="G4918" s="16" t="e">
        <f>_xlfn.XLOOKUP(Tabuľka9[[#This Row],[položka]],#REF!,#REF!)</f>
        <v>#REF!</v>
      </c>
      <c r="H4918">
        <v>7</v>
      </c>
      <c r="I4918" s="15">
        <f>Tabuľka9[[#This Row],[Aktuálna cena v RZ s DPH]]*Tabuľka9[[#This Row],[Priemerný odber za mesiac]]</f>
        <v>31.080000000000002</v>
      </c>
      <c r="J4918">
        <v>40</v>
      </c>
      <c r="K4918" s="17" t="e">
        <f>Tabuľka9[[#This Row],[Cena za MJ s DPH]]*Tabuľka9[[#This Row],[Predpokladaný odber počas 6 mesiacov]]</f>
        <v>#REF!</v>
      </c>
      <c r="L4918" s="1">
        <v>52757056</v>
      </c>
      <c r="M4918" t="e">
        <f>_xlfn.XLOOKUP(Tabuľka9[[#This Row],[IČO]],#REF!,#REF!)</f>
        <v>#REF!</v>
      </c>
      <c r="N4918" t="e">
        <f>_xlfn.XLOOKUP(Tabuľka9[[#This Row],[IČO]],#REF!,#REF!)</f>
        <v>#REF!</v>
      </c>
    </row>
    <row r="4919" spans="1:14" hidden="1" x14ac:dyDescent="0.35">
      <c r="A4919" t="s">
        <v>125</v>
      </c>
      <c r="B4919" t="s">
        <v>177</v>
      </c>
      <c r="C4919" t="s">
        <v>13</v>
      </c>
      <c r="E4919" s="10">
        <f>IF(COUNTIF(cis_DPH!$B$2:$B$84,B4919)&gt;0,D4919*1.1,IF(COUNTIF(cis_DPH!$B$85:$B$171,B4919)&gt;0,D4919*1.2,"chyba"))</f>
        <v>0</v>
      </c>
      <c r="G4919" s="16" t="e">
        <f>_xlfn.XLOOKUP(Tabuľka9[[#This Row],[položka]],#REF!,#REF!)</f>
        <v>#REF!</v>
      </c>
      <c r="I4919" s="15">
        <f>Tabuľka9[[#This Row],[Aktuálna cena v RZ s DPH]]*Tabuľka9[[#This Row],[Priemerný odber za mesiac]]</f>
        <v>0</v>
      </c>
      <c r="K4919" s="17" t="e">
        <f>Tabuľka9[[#This Row],[Cena za MJ s DPH]]*Tabuľka9[[#This Row],[Predpokladaný odber počas 6 mesiacov]]</f>
        <v>#REF!</v>
      </c>
      <c r="L4919" s="1">
        <v>52757056</v>
      </c>
      <c r="M4919" t="e">
        <f>_xlfn.XLOOKUP(Tabuľka9[[#This Row],[IČO]],#REF!,#REF!)</f>
        <v>#REF!</v>
      </c>
      <c r="N4919" t="e">
        <f>_xlfn.XLOOKUP(Tabuľka9[[#This Row],[IČO]],#REF!,#REF!)</f>
        <v>#REF!</v>
      </c>
    </row>
    <row r="4920" spans="1:14" hidden="1" x14ac:dyDescent="0.35">
      <c r="A4920" t="s">
        <v>125</v>
      </c>
      <c r="B4920" t="s">
        <v>178</v>
      </c>
      <c r="C4920" t="s">
        <v>13</v>
      </c>
      <c r="E4920" s="10">
        <f>IF(COUNTIF(cis_DPH!$B$2:$B$84,B4920)&gt;0,D4920*1.1,IF(COUNTIF(cis_DPH!$B$85:$B$171,B4920)&gt;0,D4920*1.2,"chyba"))</f>
        <v>0</v>
      </c>
      <c r="G4920" s="16" t="e">
        <f>_xlfn.XLOOKUP(Tabuľka9[[#This Row],[položka]],#REF!,#REF!)</f>
        <v>#REF!</v>
      </c>
      <c r="I4920" s="15">
        <f>Tabuľka9[[#This Row],[Aktuálna cena v RZ s DPH]]*Tabuľka9[[#This Row],[Priemerný odber za mesiac]]</f>
        <v>0</v>
      </c>
      <c r="K4920" s="17" t="e">
        <f>Tabuľka9[[#This Row],[Cena za MJ s DPH]]*Tabuľka9[[#This Row],[Predpokladaný odber počas 6 mesiacov]]</f>
        <v>#REF!</v>
      </c>
      <c r="L4920" s="1">
        <v>52757056</v>
      </c>
      <c r="M4920" t="e">
        <f>_xlfn.XLOOKUP(Tabuľka9[[#This Row],[IČO]],#REF!,#REF!)</f>
        <v>#REF!</v>
      </c>
      <c r="N4920" t="e">
        <f>_xlfn.XLOOKUP(Tabuľka9[[#This Row],[IČO]],#REF!,#REF!)</f>
        <v>#REF!</v>
      </c>
    </row>
    <row r="4921" spans="1:14" hidden="1" x14ac:dyDescent="0.35">
      <c r="A4921" t="s">
        <v>125</v>
      </c>
      <c r="B4921" t="s">
        <v>179</v>
      </c>
      <c r="C4921" t="s">
        <v>13</v>
      </c>
      <c r="E4921" s="10">
        <f>IF(COUNTIF(cis_DPH!$B$2:$B$84,B4921)&gt;0,D4921*1.1,IF(COUNTIF(cis_DPH!$B$85:$B$171,B4921)&gt;0,D4921*1.2,"chyba"))</f>
        <v>0</v>
      </c>
      <c r="G4921" s="16" t="e">
        <f>_xlfn.XLOOKUP(Tabuľka9[[#This Row],[položka]],#REF!,#REF!)</f>
        <v>#REF!</v>
      </c>
      <c r="I4921" s="15">
        <f>Tabuľka9[[#This Row],[Aktuálna cena v RZ s DPH]]*Tabuľka9[[#This Row],[Priemerný odber za mesiac]]</f>
        <v>0</v>
      </c>
      <c r="K4921" s="17" t="e">
        <f>Tabuľka9[[#This Row],[Cena za MJ s DPH]]*Tabuľka9[[#This Row],[Predpokladaný odber počas 6 mesiacov]]</f>
        <v>#REF!</v>
      </c>
      <c r="L4921" s="1">
        <v>52757056</v>
      </c>
      <c r="M4921" t="e">
        <f>_xlfn.XLOOKUP(Tabuľka9[[#This Row],[IČO]],#REF!,#REF!)</f>
        <v>#REF!</v>
      </c>
      <c r="N4921" t="e">
        <f>_xlfn.XLOOKUP(Tabuľka9[[#This Row],[IČO]],#REF!,#REF!)</f>
        <v>#REF!</v>
      </c>
    </row>
    <row r="4922" spans="1:14" hidden="1" x14ac:dyDescent="0.35">
      <c r="A4922" t="s">
        <v>125</v>
      </c>
      <c r="B4922" t="s">
        <v>180</v>
      </c>
      <c r="C4922" t="s">
        <v>13</v>
      </c>
      <c r="D4922" s="9">
        <v>2.8</v>
      </c>
      <c r="E4922" s="10">
        <f>IF(COUNTIF(cis_DPH!$B$2:$B$84,B4922)&gt;0,D4922*1.1,IF(COUNTIF(cis_DPH!$B$85:$B$171,B4922)&gt;0,D4922*1.2,"chyba"))</f>
        <v>3.36</v>
      </c>
      <c r="G4922" s="16" t="e">
        <f>_xlfn.XLOOKUP(Tabuľka9[[#This Row],[položka]],#REF!,#REF!)</f>
        <v>#REF!</v>
      </c>
      <c r="I4922" s="15">
        <f>Tabuľka9[[#This Row],[Aktuálna cena v RZ s DPH]]*Tabuľka9[[#This Row],[Priemerný odber za mesiac]]</f>
        <v>0</v>
      </c>
      <c r="J4922">
        <v>15</v>
      </c>
      <c r="K4922" s="17" t="e">
        <f>Tabuľka9[[#This Row],[Cena za MJ s DPH]]*Tabuľka9[[#This Row],[Predpokladaný odber počas 6 mesiacov]]</f>
        <v>#REF!</v>
      </c>
      <c r="L4922" s="1">
        <v>52757056</v>
      </c>
      <c r="M4922" t="e">
        <f>_xlfn.XLOOKUP(Tabuľka9[[#This Row],[IČO]],#REF!,#REF!)</f>
        <v>#REF!</v>
      </c>
      <c r="N4922" t="e">
        <f>_xlfn.XLOOKUP(Tabuľka9[[#This Row],[IČO]],#REF!,#REF!)</f>
        <v>#REF!</v>
      </c>
    </row>
    <row r="4923" spans="1:14" hidden="1" x14ac:dyDescent="0.35">
      <c r="A4923" t="s">
        <v>125</v>
      </c>
      <c r="B4923" t="s">
        <v>181</v>
      </c>
      <c r="C4923" t="s">
        <v>13</v>
      </c>
      <c r="D4923" s="9">
        <v>3.4</v>
      </c>
      <c r="E4923" s="10">
        <f>IF(COUNTIF(cis_DPH!$B$2:$B$84,B4923)&gt;0,D4923*1.1,IF(COUNTIF(cis_DPH!$B$85:$B$171,B4923)&gt;0,D4923*1.2,"chyba"))</f>
        <v>4.08</v>
      </c>
      <c r="G4923" s="16" t="e">
        <f>_xlfn.XLOOKUP(Tabuľka9[[#This Row],[položka]],#REF!,#REF!)</f>
        <v>#REF!</v>
      </c>
      <c r="H4923">
        <v>7</v>
      </c>
      <c r="I4923" s="15">
        <f>Tabuľka9[[#This Row],[Aktuálna cena v RZ s DPH]]*Tabuľka9[[#This Row],[Priemerný odber za mesiac]]</f>
        <v>28.560000000000002</v>
      </c>
      <c r="J4923">
        <v>15</v>
      </c>
      <c r="K4923" s="17" t="e">
        <f>Tabuľka9[[#This Row],[Cena za MJ s DPH]]*Tabuľka9[[#This Row],[Predpokladaný odber počas 6 mesiacov]]</f>
        <v>#REF!</v>
      </c>
      <c r="L4923" s="1">
        <v>52757056</v>
      </c>
      <c r="M4923" t="e">
        <f>_xlfn.XLOOKUP(Tabuľka9[[#This Row],[IČO]],#REF!,#REF!)</f>
        <v>#REF!</v>
      </c>
      <c r="N4923" t="e">
        <f>_xlfn.XLOOKUP(Tabuľka9[[#This Row],[IČO]],#REF!,#REF!)</f>
        <v>#REF!</v>
      </c>
    </row>
    <row r="4924" spans="1:14" hidden="1" x14ac:dyDescent="0.35">
      <c r="A4924" t="s">
        <v>125</v>
      </c>
      <c r="B4924" t="s">
        <v>182</v>
      </c>
      <c r="C4924" t="s">
        <v>13</v>
      </c>
      <c r="D4924" s="9">
        <v>2.2000000000000002</v>
      </c>
      <c r="E4924" s="10">
        <f>IF(COUNTIF(cis_DPH!$B$2:$B$84,B4924)&gt;0,D4924*1.1,IF(COUNTIF(cis_DPH!$B$85:$B$171,B4924)&gt;0,D4924*1.2,"chyba"))</f>
        <v>2.64</v>
      </c>
      <c r="G4924" s="16" t="e">
        <f>_xlfn.XLOOKUP(Tabuľka9[[#This Row],[položka]],#REF!,#REF!)</f>
        <v>#REF!</v>
      </c>
      <c r="H4924">
        <v>14</v>
      </c>
      <c r="I4924" s="15">
        <f>Tabuľka9[[#This Row],[Aktuálna cena v RZ s DPH]]*Tabuľka9[[#This Row],[Priemerný odber za mesiac]]</f>
        <v>36.96</v>
      </c>
      <c r="J4924">
        <v>80</v>
      </c>
      <c r="K4924" s="17" t="e">
        <f>Tabuľka9[[#This Row],[Cena za MJ s DPH]]*Tabuľka9[[#This Row],[Predpokladaný odber počas 6 mesiacov]]</f>
        <v>#REF!</v>
      </c>
      <c r="L4924" s="1">
        <v>52757056</v>
      </c>
      <c r="M4924" t="e">
        <f>_xlfn.XLOOKUP(Tabuľka9[[#This Row],[IČO]],#REF!,#REF!)</f>
        <v>#REF!</v>
      </c>
      <c r="N4924" t="e">
        <f>_xlfn.XLOOKUP(Tabuľka9[[#This Row],[IČO]],#REF!,#REF!)</f>
        <v>#REF!</v>
      </c>
    </row>
    <row r="4925" spans="1:14" hidden="1" x14ac:dyDescent="0.35">
      <c r="A4925" t="s">
        <v>125</v>
      </c>
      <c r="B4925" t="s">
        <v>183</v>
      </c>
      <c r="C4925" t="s">
        <v>13</v>
      </c>
      <c r="E4925" s="10">
        <f>IF(COUNTIF(cis_DPH!$B$2:$B$84,B4925)&gt;0,D4925*1.1,IF(COUNTIF(cis_DPH!$B$85:$B$171,B4925)&gt;0,D4925*1.2,"chyba"))</f>
        <v>0</v>
      </c>
      <c r="G4925" s="16" t="e">
        <f>_xlfn.XLOOKUP(Tabuľka9[[#This Row],[položka]],#REF!,#REF!)</f>
        <v>#REF!</v>
      </c>
      <c r="I4925" s="15">
        <f>Tabuľka9[[#This Row],[Aktuálna cena v RZ s DPH]]*Tabuľka9[[#This Row],[Priemerný odber za mesiac]]</f>
        <v>0</v>
      </c>
      <c r="K4925" s="17" t="e">
        <f>Tabuľka9[[#This Row],[Cena za MJ s DPH]]*Tabuľka9[[#This Row],[Predpokladaný odber počas 6 mesiacov]]</f>
        <v>#REF!</v>
      </c>
      <c r="L4925" s="1">
        <v>52757056</v>
      </c>
      <c r="M4925" t="e">
        <f>_xlfn.XLOOKUP(Tabuľka9[[#This Row],[IČO]],#REF!,#REF!)</f>
        <v>#REF!</v>
      </c>
      <c r="N4925" t="e">
        <f>_xlfn.XLOOKUP(Tabuľka9[[#This Row],[IČO]],#REF!,#REF!)</f>
        <v>#REF!</v>
      </c>
    </row>
    <row r="4926" spans="1:14" hidden="1" x14ac:dyDescent="0.35">
      <c r="A4926" t="s">
        <v>125</v>
      </c>
      <c r="B4926" t="s">
        <v>184</v>
      </c>
      <c r="C4926" t="s">
        <v>13</v>
      </c>
      <c r="E4926" s="10">
        <f>IF(COUNTIF(cis_DPH!$B$2:$B$84,B4926)&gt;0,D4926*1.1,IF(COUNTIF(cis_DPH!$B$85:$B$171,B4926)&gt;0,D4926*1.2,"chyba"))</f>
        <v>0</v>
      </c>
      <c r="G4926" s="16" t="e">
        <f>_xlfn.XLOOKUP(Tabuľka9[[#This Row],[položka]],#REF!,#REF!)</f>
        <v>#REF!</v>
      </c>
      <c r="I4926" s="15">
        <f>Tabuľka9[[#This Row],[Aktuálna cena v RZ s DPH]]*Tabuľka9[[#This Row],[Priemerný odber za mesiac]]</f>
        <v>0</v>
      </c>
      <c r="K4926" s="17" t="e">
        <f>Tabuľka9[[#This Row],[Cena za MJ s DPH]]*Tabuľka9[[#This Row],[Predpokladaný odber počas 6 mesiacov]]</f>
        <v>#REF!</v>
      </c>
      <c r="L4926" s="1">
        <v>52757056</v>
      </c>
      <c r="M4926" t="e">
        <f>_xlfn.XLOOKUP(Tabuľka9[[#This Row],[IČO]],#REF!,#REF!)</f>
        <v>#REF!</v>
      </c>
      <c r="N4926" t="e">
        <f>_xlfn.XLOOKUP(Tabuľka9[[#This Row],[IČO]],#REF!,#REF!)</f>
        <v>#REF!</v>
      </c>
    </row>
    <row r="4927" spans="1:14" hidden="1" x14ac:dyDescent="0.35">
      <c r="A4927" t="s">
        <v>125</v>
      </c>
      <c r="B4927" t="s">
        <v>185</v>
      </c>
      <c r="C4927" t="s">
        <v>13</v>
      </c>
      <c r="E4927" s="10">
        <f>IF(COUNTIF(cis_DPH!$B$2:$B$84,B4927)&gt;0,D4927*1.1,IF(COUNTIF(cis_DPH!$B$85:$B$171,B4927)&gt;0,D4927*1.2,"chyba"))</f>
        <v>0</v>
      </c>
      <c r="G4927" s="16" t="e">
        <f>_xlfn.XLOOKUP(Tabuľka9[[#This Row],[položka]],#REF!,#REF!)</f>
        <v>#REF!</v>
      </c>
      <c r="I4927" s="15">
        <f>Tabuľka9[[#This Row],[Aktuálna cena v RZ s DPH]]*Tabuľka9[[#This Row],[Priemerný odber za mesiac]]</f>
        <v>0</v>
      </c>
      <c r="K4927" s="17" t="e">
        <f>Tabuľka9[[#This Row],[Cena za MJ s DPH]]*Tabuľka9[[#This Row],[Predpokladaný odber počas 6 mesiacov]]</f>
        <v>#REF!</v>
      </c>
      <c r="L4927" s="1">
        <v>52757056</v>
      </c>
      <c r="M4927" t="e">
        <f>_xlfn.XLOOKUP(Tabuľka9[[#This Row],[IČO]],#REF!,#REF!)</f>
        <v>#REF!</v>
      </c>
      <c r="N4927" t="e">
        <f>_xlfn.XLOOKUP(Tabuľka9[[#This Row],[IČO]],#REF!,#REF!)</f>
        <v>#REF!</v>
      </c>
    </row>
    <row r="4928" spans="1:14" hidden="1" x14ac:dyDescent="0.35">
      <c r="A4928" t="s">
        <v>125</v>
      </c>
      <c r="B4928" t="s">
        <v>186</v>
      </c>
      <c r="C4928" t="s">
        <v>13</v>
      </c>
      <c r="D4928" s="9">
        <v>3.8</v>
      </c>
      <c r="E4928" s="10">
        <f>IF(COUNTIF(cis_DPH!$B$2:$B$84,B4928)&gt;0,D4928*1.1,IF(COUNTIF(cis_DPH!$B$85:$B$171,B4928)&gt;0,D4928*1.2,"chyba"))</f>
        <v>4.5599999999999996</v>
      </c>
      <c r="G4928" s="16" t="e">
        <f>_xlfn.XLOOKUP(Tabuľka9[[#This Row],[položka]],#REF!,#REF!)</f>
        <v>#REF!</v>
      </c>
      <c r="I4928" s="15">
        <f>Tabuľka9[[#This Row],[Aktuálna cena v RZ s DPH]]*Tabuľka9[[#This Row],[Priemerný odber za mesiac]]</f>
        <v>0</v>
      </c>
      <c r="J4928">
        <v>15</v>
      </c>
      <c r="K4928" s="17" t="e">
        <f>Tabuľka9[[#This Row],[Cena za MJ s DPH]]*Tabuľka9[[#This Row],[Predpokladaný odber počas 6 mesiacov]]</f>
        <v>#REF!</v>
      </c>
      <c r="L4928" s="1">
        <v>52757056</v>
      </c>
      <c r="M4928" t="e">
        <f>_xlfn.XLOOKUP(Tabuľka9[[#This Row],[IČO]],#REF!,#REF!)</f>
        <v>#REF!</v>
      </c>
      <c r="N4928" t="e">
        <f>_xlfn.XLOOKUP(Tabuľka9[[#This Row],[IČO]],#REF!,#REF!)</f>
        <v>#REF!</v>
      </c>
    </row>
    <row r="4929" spans="1:14" hidden="1" x14ac:dyDescent="0.35">
      <c r="A4929" t="s">
        <v>95</v>
      </c>
      <c r="B4929" t="s">
        <v>187</v>
      </c>
      <c r="C4929" t="s">
        <v>48</v>
      </c>
      <c r="E4929" s="10">
        <f>IF(COUNTIF(cis_DPH!$B$2:$B$84,B4929)&gt;0,D4929*1.1,IF(COUNTIF(cis_DPH!$B$85:$B$171,B4929)&gt;0,D4929*1.2,"chyba"))</f>
        <v>0</v>
      </c>
      <c r="G4929" s="16" t="e">
        <f>_xlfn.XLOOKUP(Tabuľka9[[#This Row],[položka]],#REF!,#REF!)</f>
        <v>#REF!</v>
      </c>
      <c r="I4929" s="15">
        <f>Tabuľka9[[#This Row],[Aktuálna cena v RZ s DPH]]*Tabuľka9[[#This Row],[Priemerný odber za mesiac]]</f>
        <v>0</v>
      </c>
      <c r="K4929" s="17" t="e">
        <f>Tabuľka9[[#This Row],[Cena za MJ s DPH]]*Tabuľka9[[#This Row],[Predpokladaný odber počas 6 mesiacov]]</f>
        <v>#REF!</v>
      </c>
      <c r="L4929" s="1">
        <v>52757056</v>
      </c>
      <c r="M4929" t="e">
        <f>_xlfn.XLOOKUP(Tabuľka9[[#This Row],[IČO]],#REF!,#REF!)</f>
        <v>#REF!</v>
      </c>
      <c r="N4929" t="e">
        <f>_xlfn.XLOOKUP(Tabuľka9[[#This Row],[IČO]],#REF!,#REF!)</f>
        <v>#REF!</v>
      </c>
    </row>
    <row r="4930" spans="1:14" hidden="1" x14ac:dyDescent="0.35">
      <c r="A4930" t="s">
        <v>95</v>
      </c>
      <c r="B4930" t="s">
        <v>188</v>
      </c>
      <c r="C4930" t="s">
        <v>13</v>
      </c>
      <c r="E4930" s="10">
        <f>IF(COUNTIF(cis_DPH!$B$2:$B$84,B4930)&gt;0,D4930*1.1,IF(COUNTIF(cis_DPH!$B$85:$B$171,B4930)&gt;0,D4930*1.2,"chyba"))</f>
        <v>0</v>
      </c>
      <c r="G4930" s="16" t="e">
        <f>_xlfn.XLOOKUP(Tabuľka9[[#This Row],[položka]],#REF!,#REF!)</f>
        <v>#REF!</v>
      </c>
      <c r="I4930" s="15">
        <f>Tabuľka9[[#This Row],[Aktuálna cena v RZ s DPH]]*Tabuľka9[[#This Row],[Priemerný odber za mesiac]]</f>
        <v>0</v>
      </c>
      <c r="K4930" s="17" t="e">
        <f>Tabuľka9[[#This Row],[Cena za MJ s DPH]]*Tabuľka9[[#This Row],[Predpokladaný odber počas 6 mesiacov]]</f>
        <v>#REF!</v>
      </c>
      <c r="L4930" s="1">
        <v>52757056</v>
      </c>
      <c r="M4930" t="e">
        <f>_xlfn.XLOOKUP(Tabuľka9[[#This Row],[IČO]],#REF!,#REF!)</f>
        <v>#REF!</v>
      </c>
      <c r="N4930" t="e">
        <f>_xlfn.XLOOKUP(Tabuľka9[[#This Row],[IČO]],#REF!,#REF!)</f>
        <v>#REF!</v>
      </c>
    </row>
    <row r="4931" spans="1:14" hidden="1" x14ac:dyDescent="0.35">
      <c r="A4931" t="s">
        <v>95</v>
      </c>
      <c r="B4931" t="s">
        <v>189</v>
      </c>
      <c r="C4931" t="s">
        <v>13</v>
      </c>
      <c r="D4931" s="9">
        <v>2.1539999999999999</v>
      </c>
      <c r="E4931" s="10">
        <f>IF(COUNTIF(cis_DPH!$B$2:$B$84,B4931)&gt;0,D4931*1.1,IF(COUNTIF(cis_DPH!$B$85:$B$171,B4931)&gt;0,D4931*1.2,"chyba"))</f>
        <v>2.3694000000000002</v>
      </c>
      <c r="G4931" s="16" t="e">
        <f>_xlfn.XLOOKUP(Tabuľka9[[#This Row],[položka]],#REF!,#REF!)</f>
        <v>#REF!</v>
      </c>
      <c r="H4931">
        <v>4</v>
      </c>
      <c r="I4931" s="15">
        <f>Tabuľka9[[#This Row],[Aktuálna cena v RZ s DPH]]*Tabuľka9[[#This Row],[Priemerný odber za mesiac]]</f>
        <v>9.4776000000000007</v>
      </c>
      <c r="J4931">
        <v>25</v>
      </c>
      <c r="K4931" s="17" t="e">
        <f>Tabuľka9[[#This Row],[Cena za MJ s DPH]]*Tabuľka9[[#This Row],[Predpokladaný odber počas 6 mesiacov]]</f>
        <v>#REF!</v>
      </c>
      <c r="L4931" s="1">
        <v>52757056</v>
      </c>
      <c r="M4931" t="e">
        <f>_xlfn.XLOOKUP(Tabuľka9[[#This Row],[IČO]],#REF!,#REF!)</f>
        <v>#REF!</v>
      </c>
      <c r="N4931" t="e">
        <f>_xlfn.XLOOKUP(Tabuľka9[[#This Row],[IČO]],#REF!,#REF!)</f>
        <v>#REF!</v>
      </c>
    </row>
    <row r="4932" spans="1:14" hidden="1" x14ac:dyDescent="0.35">
      <c r="A4932" t="s">
        <v>10</v>
      </c>
      <c r="B4932" t="s">
        <v>11</v>
      </c>
      <c r="C4932" t="s">
        <v>13</v>
      </c>
      <c r="E4932" s="10">
        <f>IF(COUNTIF(cis_DPH!$B$2:$B$84,B4932)&gt;0,D4932*1.1,IF(COUNTIF(cis_DPH!$B$85:$B$171,B4932)&gt;0,D4932*1.2,"chyba"))</f>
        <v>0</v>
      </c>
      <c r="G4932" s="16" t="e">
        <f>_xlfn.XLOOKUP(Tabuľka9[[#This Row],[položka]],#REF!,#REF!)</f>
        <v>#REF!</v>
      </c>
      <c r="I4932" s="15">
        <f>Tabuľka9[[#This Row],[Aktuálna cena v RZ s DPH]]*Tabuľka9[[#This Row],[Priemerný odber za mesiac]]</f>
        <v>0</v>
      </c>
      <c r="K4932" s="17" t="e">
        <f>Tabuľka9[[#This Row],[Cena za MJ s DPH]]*Tabuľka9[[#This Row],[Predpokladaný odber počas 6 mesiacov]]</f>
        <v>#REF!</v>
      </c>
      <c r="L4932" s="1">
        <v>162809</v>
      </c>
      <c r="M4932" t="e">
        <f>_xlfn.XLOOKUP(Tabuľka9[[#This Row],[IČO]],#REF!,#REF!)</f>
        <v>#REF!</v>
      </c>
      <c r="N4932" t="e">
        <f>_xlfn.XLOOKUP(Tabuľka9[[#This Row],[IČO]],#REF!,#REF!)</f>
        <v>#REF!</v>
      </c>
    </row>
    <row r="4933" spans="1:14" hidden="1" x14ac:dyDescent="0.35">
      <c r="A4933" t="s">
        <v>10</v>
      </c>
      <c r="B4933" t="s">
        <v>12</v>
      </c>
      <c r="C4933" t="s">
        <v>13</v>
      </c>
      <c r="E4933" s="10">
        <f>IF(COUNTIF(cis_DPH!$B$2:$B$84,B4933)&gt;0,D4933*1.1,IF(COUNTIF(cis_DPH!$B$85:$B$171,B4933)&gt;0,D4933*1.2,"chyba"))</f>
        <v>0</v>
      </c>
      <c r="G4933" s="16" t="e">
        <f>_xlfn.XLOOKUP(Tabuľka9[[#This Row],[položka]],#REF!,#REF!)</f>
        <v>#REF!</v>
      </c>
      <c r="I4933" s="15">
        <f>Tabuľka9[[#This Row],[Aktuálna cena v RZ s DPH]]*Tabuľka9[[#This Row],[Priemerný odber za mesiac]]</f>
        <v>0</v>
      </c>
      <c r="K4933" s="17" t="e">
        <f>Tabuľka9[[#This Row],[Cena za MJ s DPH]]*Tabuľka9[[#This Row],[Predpokladaný odber počas 6 mesiacov]]</f>
        <v>#REF!</v>
      </c>
      <c r="L4933" s="1">
        <v>162809</v>
      </c>
      <c r="M4933" t="e">
        <f>_xlfn.XLOOKUP(Tabuľka9[[#This Row],[IČO]],#REF!,#REF!)</f>
        <v>#REF!</v>
      </c>
      <c r="N4933" t="e">
        <f>_xlfn.XLOOKUP(Tabuľka9[[#This Row],[IČO]],#REF!,#REF!)</f>
        <v>#REF!</v>
      </c>
    </row>
    <row r="4934" spans="1:14" hidden="1" x14ac:dyDescent="0.35">
      <c r="A4934" t="s">
        <v>10</v>
      </c>
      <c r="B4934" t="s">
        <v>14</v>
      </c>
      <c r="C4934" t="s">
        <v>13</v>
      </c>
      <c r="E4934" s="10">
        <f>IF(COUNTIF(cis_DPH!$B$2:$B$84,B4934)&gt;0,D4934*1.1,IF(COUNTIF(cis_DPH!$B$85:$B$171,B4934)&gt;0,D4934*1.2,"chyba"))</f>
        <v>0</v>
      </c>
      <c r="G4934" s="16" t="e">
        <f>_xlfn.XLOOKUP(Tabuľka9[[#This Row],[položka]],#REF!,#REF!)</f>
        <v>#REF!</v>
      </c>
      <c r="I4934" s="15">
        <f>Tabuľka9[[#This Row],[Aktuálna cena v RZ s DPH]]*Tabuľka9[[#This Row],[Priemerný odber za mesiac]]</f>
        <v>0</v>
      </c>
      <c r="K4934" s="17" t="e">
        <f>Tabuľka9[[#This Row],[Cena za MJ s DPH]]*Tabuľka9[[#This Row],[Predpokladaný odber počas 6 mesiacov]]</f>
        <v>#REF!</v>
      </c>
      <c r="L4934" s="1">
        <v>162809</v>
      </c>
      <c r="M4934" t="e">
        <f>_xlfn.XLOOKUP(Tabuľka9[[#This Row],[IČO]],#REF!,#REF!)</f>
        <v>#REF!</v>
      </c>
      <c r="N4934" t="e">
        <f>_xlfn.XLOOKUP(Tabuľka9[[#This Row],[IČO]],#REF!,#REF!)</f>
        <v>#REF!</v>
      </c>
    </row>
    <row r="4935" spans="1:14" hidden="1" x14ac:dyDescent="0.35">
      <c r="A4935" t="s">
        <v>10</v>
      </c>
      <c r="B4935" t="s">
        <v>15</v>
      </c>
      <c r="C4935" t="s">
        <v>13</v>
      </c>
      <c r="D4935" s="9">
        <v>0.6</v>
      </c>
      <c r="E4935" s="10">
        <f>IF(COUNTIF(cis_DPH!$B$2:$B$84,B4935)&gt;0,D4935*1.1,IF(COUNTIF(cis_DPH!$B$85:$B$171,B4935)&gt;0,D4935*1.2,"chyba"))</f>
        <v>0.66</v>
      </c>
      <c r="G4935" s="16" t="e">
        <f>_xlfn.XLOOKUP(Tabuľka9[[#This Row],[položka]],#REF!,#REF!)</f>
        <v>#REF!</v>
      </c>
      <c r="H4935">
        <v>20</v>
      </c>
      <c r="I4935" s="15">
        <f>Tabuľka9[[#This Row],[Aktuálna cena v RZ s DPH]]*Tabuľka9[[#This Row],[Priemerný odber za mesiac]]</f>
        <v>13.200000000000001</v>
      </c>
      <c r="J4935">
        <v>30</v>
      </c>
      <c r="K4935" s="17" t="e">
        <f>Tabuľka9[[#This Row],[Cena za MJ s DPH]]*Tabuľka9[[#This Row],[Predpokladaný odber počas 6 mesiacov]]</f>
        <v>#REF!</v>
      </c>
      <c r="L4935" s="1">
        <v>162809</v>
      </c>
      <c r="M4935" t="e">
        <f>_xlfn.XLOOKUP(Tabuľka9[[#This Row],[IČO]],#REF!,#REF!)</f>
        <v>#REF!</v>
      </c>
      <c r="N4935" t="e">
        <f>_xlfn.XLOOKUP(Tabuľka9[[#This Row],[IČO]],#REF!,#REF!)</f>
        <v>#REF!</v>
      </c>
    </row>
    <row r="4936" spans="1:14" hidden="1" x14ac:dyDescent="0.35">
      <c r="A4936" t="s">
        <v>10</v>
      </c>
      <c r="B4936" t="s">
        <v>16</v>
      </c>
      <c r="C4936" t="s">
        <v>13</v>
      </c>
      <c r="E4936" s="10">
        <f>IF(COUNTIF(cis_DPH!$B$2:$B$84,B4936)&gt;0,D4936*1.1,IF(COUNTIF(cis_DPH!$B$85:$B$171,B4936)&gt;0,D4936*1.2,"chyba"))</f>
        <v>0</v>
      </c>
      <c r="G4936" s="16" t="e">
        <f>_xlfn.XLOOKUP(Tabuľka9[[#This Row],[položka]],#REF!,#REF!)</f>
        <v>#REF!</v>
      </c>
      <c r="I4936" s="15">
        <f>Tabuľka9[[#This Row],[Aktuálna cena v RZ s DPH]]*Tabuľka9[[#This Row],[Priemerný odber za mesiac]]</f>
        <v>0</v>
      </c>
      <c r="K4936" s="17" t="e">
        <f>Tabuľka9[[#This Row],[Cena za MJ s DPH]]*Tabuľka9[[#This Row],[Predpokladaný odber počas 6 mesiacov]]</f>
        <v>#REF!</v>
      </c>
      <c r="L4936" s="1">
        <v>162809</v>
      </c>
      <c r="M4936" t="e">
        <f>_xlfn.XLOOKUP(Tabuľka9[[#This Row],[IČO]],#REF!,#REF!)</f>
        <v>#REF!</v>
      </c>
      <c r="N4936" t="e">
        <f>_xlfn.XLOOKUP(Tabuľka9[[#This Row],[IČO]],#REF!,#REF!)</f>
        <v>#REF!</v>
      </c>
    </row>
    <row r="4937" spans="1:14" hidden="1" x14ac:dyDescent="0.35">
      <c r="A4937" t="s">
        <v>10</v>
      </c>
      <c r="B4937" t="s">
        <v>17</v>
      </c>
      <c r="C4937" t="s">
        <v>13</v>
      </c>
      <c r="E4937" s="10">
        <f>IF(COUNTIF(cis_DPH!$B$2:$B$84,B4937)&gt;0,D4937*1.1,IF(COUNTIF(cis_DPH!$B$85:$B$171,B4937)&gt;0,D4937*1.2,"chyba"))</f>
        <v>0</v>
      </c>
      <c r="G4937" s="16" t="e">
        <f>_xlfn.XLOOKUP(Tabuľka9[[#This Row],[položka]],#REF!,#REF!)</f>
        <v>#REF!</v>
      </c>
      <c r="I4937" s="15">
        <f>Tabuľka9[[#This Row],[Aktuálna cena v RZ s DPH]]*Tabuľka9[[#This Row],[Priemerný odber za mesiac]]</f>
        <v>0</v>
      </c>
      <c r="K4937" s="17" t="e">
        <f>Tabuľka9[[#This Row],[Cena za MJ s DPH]]*Tabuľka9[[#This Row],[Predpokladaný odber počas 6 mesiacov]]</f>
        <v>#REF!</v>
      </c>
      <c r="L4937" s="1">
        <v>162809</v>
      </c>
      <c r="M4937" t="e">
        <f>_xlfn.XLOOKUP(Tabuľka9[[#This Row],[IČO]],#REF!,#REF!)</f>
        <v>#REF!</v>
      </c>
      <c r="N4937" t="e">
        <f>_xlfn.XLOOKUP(Tabuľka9[[#This Row],[IČO]],#REF!,#REF!)</f>
        <v>#REF!</v>
      </c>
    </row>
    <row r="4938" spans="1:14" hidden="1" x14ac:dyDescent="0.35">
      <c r="A4938" t="s">
        <v>10</v>
      </c>
      <c r="B4938" t="s">
        <v>18</v>
      </c>
      <c r="C4938" t="s">
        <v>19</v>
      </c>
      <c r="E4938" s="10">
        <f>IF(COUNTIF(cis_DPH!$B$2:$B$84,B4938)&gt;0,D4938*1.1,IF(COUNTIF(cis_DPH!$B$85:$B$171,B4938)&gt;0,D4938*1.2,"chyba"))</f>
        <v>0</v>
      </c>
      <c r="G4938" s="16" t="e">
        <f>_xlfn.XLOOKUP(Tabuľka9[[#This Row],[položka]],#REF!,#REF!)</f>
        <v>#REF!</v>
      </c>
      <c r="I4938" s="15">
        <f>Tabuľka9[[#This Row],[Aktuálna cena v RZ s DPH]]*Tabuľka9[[#This Row],[Priemerný odber za mesiac]]</f>
        <v>0</v>
      </c>
      <c r="K4938" s="17" t="e">
        <f>Tabuľka9[[#This Row],[Cena za MJ s DPH]]*Tabuľka9[[#This Row],[Predpokladaný odber počas 6 mesiacov]]</f>
        <v>#REF!</v>
      </c>
      <c r="L4938" s="1">
        <v>162809</v>
      </c>
      <c r="M4938" t="e">
        <f>_xlfn.XLOOKUP(Tabuľka9[[#This Row],[IČO]],#REF!,#REF!)</f>
        <v>#REF!</v>
      </c>
      <c r="N4938" t="e">
        <f>_xlfn.XLOOKUP(Tabuľka9[[#This Row],[IČO]],#REF!,#REF!)</f>
        <v>#REF!</v>
      </c>
    </row>
    <row r="4939" spans="1:14" hidden="1" x14ac:dyDescent="0.35">
      <c r="A4939" t="s">
        <v>10</v>
      </c>
      <c r="B4939" t="s">
        <v>20</v>
      </c>
      <c r="C4939" t="s">
        <v>13</v>
      </c>
      <c r="D4939" s="9">
        <v>3.9</v>
      </c>
      <c r="E4939" s="10">
        <f>IF(COUNTIF(cis_DPH!$B$2:$B$84,B4939)&gt;0,D4939*1.1,IF(COUNTIF(cis_DPH!$B$85:$B$171,B4939)&gt;0,D4939*1.2,"chyba"))</f>
        <v>4.29</v>
      </c>
      <c r="G4939" s="16" t="e">
        <f>_xlfn.XLOOKUP(Tabuľka9[[#This Row],[položka]],#REF!,#REF!)</f>
        <v>#REF!</v>
      </c>
      <c r="H4939">
        <v>1</v>
      </c>
      <c r="I4939" s="15">
        <f>Tabuľka9[[#This Row],[Aktuálna cena v RZ s DPH]]*Tabuľka9[[#This Row],[Priemerný odber za mesiac]]</f>
        <v>4.29</v>
      </c>
      <c r="J4939">
        <v>2</v>
      </c>
      <c r="K4939" s="17" t="e">
        <f>Tabuľka9[[#This Row],[Cena za MJ s DPH]]*Tabuľka9[[#This Row],[Predpokladaný odber počas 6 mesiacov]]</f>
        <v>#REF!</v>
      </c>
      <c r="L4939" s="1">
        <v>162809</v>
      </c>
      <c r="M4939" t="e">
        <f>_xlfn.XLOOKUP(Tabuľka9[[#This Row],[IČO]],#REF!,#REF!)</f>
        <v>#REF!</v>
      </c>
      <c r="N4939" t="e">
        <f>_xlfn.XLOOKUP(Tabuľka9[[#This Row],[IČO]],#REF!,#REF!)</f>
        <v>#REF!</v>
      </c>
    </row>
    <row r="4940" spans="1:14" hidden="1" x14ac:dyDescent="0.35">
      <c r="A4940" t="s">
        <v>10</v>
      </c>
      <c r="B4940" t="s">
        <v>21</v>
      </c>
      <c r="C4940" t="s">
        <v>13</v>
      </c>
      <c r="E4940" s="10">
        <f>IF(COUNTIF(cis_DPH!$B$2:$B$84,B4940)&gt;0,D4940*1.1,IF(COUNTIF(cis_DPH!$B$85:$B$171,B4940)&gt;0,D4940*1.2,"chyba"))</f>
        <v>0</v>
      </c>
      <c r="G4940" s="16" t="e">
        <f>_xlfn.XLOOKUP(Tabuľka9[[#This Row],[položka]],#REF!,#REF!)</f>
        <v>#REF!</v>
      </c>
      <c r="I4940" s="15">
        <f>Tabuľka9[[#This Row],[Aktuálna cena v RZ s DPH]]*Tabuľka9[[#This Row],[Priemerný odber za mesiac]]</f>
        <v>0</v>
      </c>
      <c r="K4940" s="17" t="e">
        <f>Tabuľka9[[#This Row],[Cena za MJ s DPH]]*Tabuľka9[[#This Row],[Predpokladaný odber počas 6 mesiacov]]</f>
        <v>#REF!</v>
      </c>
      <c r="L4940" s="1">
        <v>162809</v>
      </c>
      <c r="M4940" t="e">
        <f>_xlfn.XLOOKUP(Tabuľka9[[#This Row],[IČO]],#REF!,#REF!)</f>
        <v>#REF!</v>
      </c>
      <c r="N4940" t="e">
        <f>_xlfn.XLOOKUP(Tabuľka9[[#This Row],[IČO]],#REF!,#REF!)</f>
        <v>#REF!</v>
      </c>
    </row>
    <row r="4941" spans="1:14" hidden="1" x14ac:dyDescent="0.35">
      <c r="A4941" t="s">
        <v>10</v>
      </c>
      <c r="B4941" t="s">
        <v>22</v>
      </c>
      <c r="C4941" t="s">
        <v>13</v>
      </c>
      <c r="E4941" s="10">
        <f>IF(COUNTIF(cis_DPH!$B$2:$B$84,B4941)&gt;0,D4941*1.1,IF(COUNTIF(cis_DPH!$B$85:$B$171,B4941)&gt;0,D4941*1.2,"chyba"))</f>
        <v>0</v>
      </c>
      <c r="G4941" s="16" t="e">
        <f>_xlfn.XLOOKUP(Tabuľka9[[#This Row],[položka]],#REF!,#REF!)</f>
        <v>#REF!</v>
      </c>
      <c r="I4941" s="15">
        <f>Tabuľka9[[#This Row],[Aktuálna cena v RZ s DPH]]*Tabuľka9[[#This Row],[Priemerný odber za mesiac]]</f>
        <v>0</v>
      </c>
      <c r="K4941" s="17" t="e">
        <f>Tabuľka9[[#This Row],[Cena za MJ s DPH]]*Tabuľka9[[#This Row],[Predpokladaný odber počas 6 mesiacov]]</f>
        <v>#REF!</v>
      </c>
      <c r="L4941" s="1">
        <v>162809</v>
      </c>
      <c r="M4941" t="e">
        <f>_xlfn.XLOOKUP(Tabuľka9[[#This Row],[IČO]],#REF!,#REF!)</f>
        <v>#REF!</v>
      </c>
      <c r="N4941" t="e">
        <f>_xlfn.XLOOKUP(Tabuľka9[[#This Row],[IČO]],#REF!,#REF!)</f>
        <v>#REF!</v>
      </c>
    </row>
    <row r="4942" spans="1:14" hidden="1" x14ac:dyDescent="0.35">
      <c r="A4942" t="s">
        <v>10</v>
      </c>
      <c r="B4942" t="s">
        <v>23</v>
      </c>
      <c r="C4942" t="s">
        <v>13</v>
      </c>
      <c r="E4942" s="10">
        <f>IF(COUNTIF(cis_DPH!$B$2:$B$84,B4942)&gt;0,D4942*1.1,IF(COUNTIF(cis_DPH!$B$85:$B$171,B4942)&gt;0,D4942*1.2,"chyba"))</f>
        <v>0</v>
      </c>
      <c r="G4942" s="16" t="e">
        <f>_xlfn.XLOOKUP(Tabuľka9[[#This Row],[položka]],#REF!,#REF!)</f>
        <v>#REF!</v>
      </c>
      <c r="I4942" s="15">
        <f>Tabuľka9[[#This Row],[Aktuálna cena v RZ s DPH]]*Tabuľka9[[#This Row],[Priemerný odber za mesiac]]</f>
        <v>0</v>
      </c>
      <c r="K4942" s="17" t="e">
        <f>Tabuľka9[[#This Row],[Cena za MJ s DPH]]*Tabuľka9[[#This Row],[Predpokladaný odber počas 6 mesiacov]]</f>
        <v>#REF!</v>
      </c>
      <c r="L4942" s="1">
        <v>162809</v>
      </c>
      <c r="M4942" t="e">
        <f>_xlfn.XLOOKUP(Tabuľka9[[#This Row],[IČO]],#REF!,#REF!)</f>
        <v>#REF!</v>
      </c>
      <c r="N4942" t="e">
        <f>_xlfn.XLOOKUP(Tabuľka9[[#This Row],[IČO]],#REF!,#REF!)</f>
        <v>#REF!</v>
      </c>
    </row>
    <row r="4943" spans="1:14" hidden="1" x14ac:dyDescent="0.35">
      <c r="A4943" t="s">
        <v>10</v>
      </c>
      <c r="B4943" t="s">
        <v>24</v>
      </c>
      <c r="C4943" t="s">
        <v>25</v>
      </c>
      <c r="E4943" s="10">
        <f>IF(COUNTIF(cis_DPH!$B$2:$B$84,B4943)&gt;0,D4943*1.1,IF(COUNTIF(cis_DPH!$B$85:$B$171,B4943)&gt;0,D4943*1.2,"chyba"))</f>
        <v>0</v>
      </c>
      <c r="G4943" s="16" t="e">
        <f>_xlfn.XLOOKUP(Tabuľka9[[#This Row],[položka]],#REF!,#REF!)</f>
        <v>#REF!</v>
      </c>
      <c r="I4943" s="15">
        <f>Tabuľka9[[#This Row],[Aktuálna cena v RZ s DPH]]*Tabuľka9[[#This Row],[Priemerný odber za mesiac]]</f>
        <v>0</v>
      </c>
      <c r="K4943" s="17" t="e">
        <f>Tabuľka9[[#This Row],[Cena za MJ s DPH]]*Tabuľka9[[#This Row],[Predpokladaný odber počas 6 mesiacov]]</f>
        <v>#REF!</v>
      </c>
      <c r="L4943" s="1">
        <v>162809</v>
      </c>
      <c r="M4943" t="e">
        <f>_xlfn.XLOOKUP(Tabuľka9[[#This Row],[IČO]],#REF!,#REF!)</f>
        <v>#REF!</v>
      </c>
      <c r="N4943" t="e">
        <f>_xlfn.XLOOKUP(Tabuľka9[[#This Row],[IČO]],#REF!,#REF!)</f>
        <v>#REF!</v>
      </c>
    </row>
    <row r="4944" spans="1:14" hidden="1" x14ac:dyDescent="0.35">
      <c r="A4944" t="s">
        <v>10</v>
      </c>
      <c r="B4944" t="s">
        <v>26</v>
      </c>
      <c r="C4944" t="s">
        <v>13</v>
      </c>
      <c r="E4944" s="10">
        <f>IF(COUNTIF(cis_DPH!$B$2:$B$84,B4944)&gt;0,D4944*1.1,IF(COUNTIF(cis_DPH!$B$85:$B$171,B4944)&gt;0,D4944*1.2,"chyba"))</f>
        <v>0</v>
      </c>
      <c r="G4944" s="16" t="e">
        <f>_xlfn.XLOOKUP(Tabuľka9[[#This Row],[položka]],#REF!,#REF!)</f>
        <v>#REF!</v>
      </c>
      <c r="I4944" s="15">
        <f>Tabuľka9[[#This Row],[Aktuálna cena v RZ s DPH]]*Tabuľka9[[#This Row],[Priemerný odber za mesiac]]</f>
        <v>0</v>
      </c>
      <c r="K4944" s="17" t="e">
        <f>Tabuľka9[[#This Row],[Cena za MJ s DPH]]*Tabuľka9[[#This Row],[Predpokladaný odber počas 6 mesiacov]]</f>
        <v>#REF!</v>
      </c>
      <c r="L4944" s="1">
        <v>162809</v>
      </c>
      <c r="M4944" t="e">
        <f>_xlfn.XLOOKUP(Tabuľka9[[#This Row],[IČO]],#REF!,#REF!)</f>
        <v>#REF!</v>
      </c>
      <c r="N4944" t="e">
        <f>_xlfn.XLOOKUP(Tabuľka9[[#This Row],[IČO]],#REF!,#REF!)</f>
        <v>#REF!</v>
      </c>
    </row>
    <row r="4945" spans="1:14" hidden="1" x14ac:dyDescent="0.35">
      <c r="A4945" t="s">
        <v>10</v>
      </c>
      <c r="B4945" t="s">
        <v>27</v>
      </c>
      <c r="C4945" t="s">
        <v>13</v>
      </c>
      <c r="E4945" s="10">
        <f>IF(COUNTIF(cis_DPH!$B$2:$B$84,B4945)&gt;0,D4945*1.1,IF(COUNTIF(cis_DPH!$B$85:$B$171,B4945)&gt;0,D4945*1.2,"chyba"))</f>
        <v>0</v>
      </c>
      <c r="G4945" s="16" t="e">
        <f>_xlfn.XLOOKUP(Tabuľka9[[#This Row],[položka]],#REF!,#REF!)</f>
        <v>#REF!</v>
      </c>
      <c r="I4945" s="15">
        <f>Tabuľka9[[#This Row],[Aktuálna cena v RZ s DPH]]*Tabuľka9[[#This Row],[Priemerný odber za mesiac]]</f>
        <v>0</v>
      </c>
      <c r="K4945" s="17" t="e">
        <f>Tabuľka9[[#This Row],[Cena za MJ s DPH]]*Tabuľka9[[#This Row],[Predpokladaný odber počas 6 mesiacov]]</f>
        <v>#REF!</v>
      </c>
      <c r="L4945" s="1">
        <v>162809</v>
      </c>
      <c r="M4945" t="e">
        <f>_xlfn.XLOOKUP(Tabuľka9[[#This Row],[IČO]],#REF!,#REF!)</f>
        <v>#REF!</v>
      </c>
      <c r="N4945" t="e">
        <f>_xlfn.XLOOKUP(Tabuľka9[[#This Row],[IČO]],#REF!,#REF!)</f>
        <v>#REF!</v>
      </c>
    </row>
    <row r="4946" spans="1:14" hidden="1" x14ac:dyDescent="0.35">
      <c r="A4946" t="s">
        <v>10</v>
      </c>
      <c r="B4946" t="s">
        <v>28</v>
      </c>
      <c r="C4946" t="s">
        <v>13</v>
      </c>
      <c r="E4946" s="10">
        <f>IF(COUNTIF(cis_DPH!$B$2:$B$84,B4946)&gt;0,D4946*1.1,IF(COUNTIF(cis_DPH!$B$85:$B$171,B4946)&gt;0,D4946*1.2,"chyba"))</f>
        <v>0</v>
      </c>
      <c r="G4946" s="16" t="e">
        <f>_xlfn.XLOOKUP(Tabuľka9[[#This Row],[položka]],#REF!,#REF!)</f>
        <v>#REF!</v>
      </c>
      <c r="I4946" s="15">
        <f>Tabuľka9[[#This Row],[Aktuálna cena v RZ s DPH]]*Tabuľka9[[#This Row],[Priemerný odber za mesiac]]</f>
        <v>0</v>
      </c>
      <c r="K4946" s="17" t="e">
        <f>Tabuľka9[[#This Row],[Cena za MJ s DPH]]*Tabuľka9[[#This Row],[Predpokladaný odber počas 6 mesiacov]]</f>
        <v>#REF!</v>
      </c>
      <c r="L4946" s="1">
        <v>162809</v>
      </c>
      <c r="M4946" t="e">
        <f>_xlfn.XLOOKUP(Tabuľka9[[#This Row],[IČO]],#REF!,#REF!)</f>
        <v>#REF!</v>
      </c>
      <c r="N4946" t="e">
        <f>_xlfn.XLOOKUP(Tabuľka9[[#This Row],[IČO]],#REF!,#REF!)</f>
        <v>#REF!</v>
      </c>
    </row>
    <row r="4947" spans="1:14" hidden="1" x14ac:dyDescent="0.35">
      <c r="A4947" t="s">
        <v>10</v>
      </c>
      <c r="B4947" t="s">
        <v>29</v>
      </c>
      <c r="C4947" t="s">
        <v>13</v>
      </c>
      <c r="E4947" s="10">
        <f>IF(COUNTIF(cis_DPH!$B$2:$B$84,B4947)&gt;0,D4947*1.1,IF(COUNTIF(cis_DPH!$B$85:$B$171,B4947)&gt;0,D4947*1.2,"chyba"))</f>
        <v>0</v>
      </c>
      <c r="G4947" s="16" t="e">
        <f>_xlfn.XLOOKUP(Tabuľka9[[#This Row],[položka]],#REF!,#REF!)</f>
        <v>#REF!</v>
      </c>
      <c r="I4947" s="15">
        <f>Tabuľka9[[#This Row],[Aktuálna cena v RZ s DPH]]*Tabuľka9[[#This Row],[Priemerný odber za mesiac]]</f>
        <v>0</v>
      </c>
      <c r="K4947" s="17" t="e">
        <f>Tabuľka9[[#This Row],[Cena za MJ s DPH]]*Tabuľka9[[#This Row],[Predpokladaný odber počas 6 mesiacov]]</f>
        <v>#REF!</v>
      </c>
      <c r="L4947" s="1">
        <v>162809</v>
      </c>
      <c r="M4947" t="e">
        <f>_xlfn.XLOOKUP(Tabuľka9[[#This Row],[IČO]],#REF!,#REF!)</f>
        <v>#REF!</v>
      </c>
      <c r="N4947" t="e">
        <f>_xlfn.XLOOKUP(Tabuľka9[[#This Row],[IČO]],#REF!,#REF!)</f>
        <v>#REF!</v>
      </c>
    </row>
    <row r="4948" spans="1:14" hidden="1" x14ac:dyDescent="0.35">
      <c r="A4948" t="s">
        <v>10</v>
      </c>
      <c r="B4948" t="s">
        <v>30</v>
      </c>
      <c r="C4948" t="s">
        <v>13</v>
      </c>
      <c r="D4948" s="9">
        <v>0.9</v>
      </c>
      <c r="E4948" s="10">
        <f>IF(COUNTIF(cis_DPH!$B$2:$B$84,B4948)&gt;0,D4948*1.1,IF(COUNTIF(cis_DPH!$B$85:$B$171,B4948)&gt;0,D4948*1.2,"chyba"))</f>
        <v>0.9900000000000001</v>
      </c>
      <c r="G4948" s="16" t="e">
        <f>_xlfn.XLOOKUP(Tabuľka9[[#This Row],[položka]],#REF!,#REF!)</f>
        <v>#REF!</v>
      </c>
      <c r="H4948">
        <v>30</v>
      </c>
      <c r="I4948" s="15">
        <f>Tabuľka9[[#This Row],[Aktuálna cena v RZ s DPH]]*Tabuľka9[[#This Row],[Priemerný odber za mesiac]]</f>
        <v>29.700000000000003</v>
      </c>
      <c r="J4948">
        <v>30</v>
      </c>
      <c r="K4948" s="17" t="e">
        <f>Tabuľka9[[#This Row],[Cena za MJ s DPH]]*Tabuľka9[[#This Row],[Predpokladaný odber počas 6 mesiacov]]</f>
        <v>#REF!</v>
      </c>
      <c r="L4948" s="1">
        <v>162809</v>
      </c>
      <c r="M4948" t="e">
        <f>_xlfn.XLOOKUP(Tabuľka9[[#This Row],[IČO]],#REF!,#REF!)</f>
        <v>#REF!</v>
      </c>
      <c r="N4948" t="e">
        <f>_xlfn.XLOOKUP(Tabuľka9[[#This Row],[IČO]],#REF!,#REF!)</f>
        <v>#REF!</v>
      </c>
    </row>
    <row r="4949" spans="1:14" hidden="1" x14ac:dyDescent="0.35">
      <c r="A4949" t="s">
        <v>10</v>
      </c>
      <c r="B4949" t="s">
        <v>31</v>
      </c>
      <c r="C4949" t="s">
        <v>13</v>
      </c>
      <c r="D4949" s="9">
        <v>1.2</v>
      </c>
      <c r="E4949" s="10">
        <f>IF(COUNTIF(cis_DPH!$B$2:$B$84,B4949)&gt;0,D4949*1.1,IF(COUNTIF(cis_DPH!$B$85:$B$171,B4949)&gt;0,D4949*1.2,"chyba"))</f>
        <v>1.32</v>
      </c>
      <c r="G4949" s="16" t="e">
        <f>_xlfn.XLOOKUP(Tabuľka9[[#This Row],[položka]],#REF!,#REF!)</f>
        <v>#REF!</v>
      </c>
      <c r="H4949">
        <v>30</v>
      </c>
      <c r="I4949" s="15">
        <f>Tabuľka9[[#This Row],[Aktuálna cena v RZ s DPH]]*Tabuľka9[[#This Row],[Priemerný odber za mesiac]]</f>
        <v>39.6</v>
      </c>
      <c r="J4949">
        <v>30</v>
      </c>
      <c r="K4949" s="17" t="e">
        <f>Tabuľka9[[#This Row],[Cena za MJ s DPH]]*Tabuľka9[[#This Row],[Predpokladaný odber počas 6 mesiacov]]</f>
        <v>#REF!</v>
      </c>
      <c r="L4949" s="1">
        <v>162809</v>
      </c>
      <c r="M4949" t="e">
        <f>_xlfn.XLOOKUP(Tabuľka9[[#This Row],[IČO]],#REF!,#REF!)</f>
        <v>#REF!</v>
      </c>
      <c r="N4949" t="e">
        <f>_xlfn.XLOOKUP(Tabuľka9[[#This Row],[IČO]],#REF!,#REF!)</f>
        <v>#REF!</v>
      </c>
    </row>
    <row r="4950" spans="1:14" hidden="1" x14ac:dyDescent="0.35">
      <c r="A4950" t="s">
        <v>10</v>
      </c>
      <c r="B4950" t="s">
        <v>32</v>
      </c>
      <c r="C4950" t="s">
        <v>19</v>
      </c>
      <c r="E4950" s="10">
        <f>IF(COUNTIF(cis_DPH!$B$2:$B$84,B4950)&gt;0,D4950*1.1,IF(COUNTIF(cis_DPH!$B$85:$B$171,B4950)&gt;0,D4950*1.2,"chyba"))</f>
        <v>0</v>
      </c>
      <c r="G4950" s="16" t="e">
        <f>_xlfn.XLOOKUP(Tabuľka9[[#This Row],[položka]],#REF!,#REF!)</f>
        <v>#REF!</v>
      </c>
      <c r="I4950" s="15">
        <f>Tabuľka9[[#This Row],[Aktuálna cena v RZ s DPH]]*Tabuľka9[[#This Row],[Priemerný odber za mesiac]]</f>
        <v>0</v>
      </c>
      <c r="K4950" s="17" t="e">
        <f>Tabuľka9[[#This Row],[Cena za MJ s DPH]]*Tabuľka9[[#This Row],[Predpokladaný odber počas 6 mesiacov]]</f>
        <v>#REF!</v>
      </c>
      <c r="L4950" s="1">
        <v>162809</v>
      </c>
      <c r="M4950" t="e">
        <f>_xlfn.XLOOKUP(Tabuľka9[[#This Row],[IČO]],#REF!,#REF!)</f>
        <v>#REF!</v>
      </c>
      <c r="N4950" t="e">
        <f>_xlfn.XLOOKUP(Tabuľka9[[#This Row],[IČO]],#REF!,#REF!)</f>
        <v>#REF!</v>
      </c>
    </row>
    <row r="4951" spans="1:14" hidden="1" x14ac:dyDescent="0.35">
      <c r="A4951" t="s">
        <v>10</v>
      </c>
      <c r="B4951" t="s">
        <v>33</v>
      </c>
      <c r="C4951" t="s">
        <v>13</v>
      </c>
      <c r="E4951" s="10">
        <f>IF(COUNTIF(cis_DPH!$B$2:$B$84,B4951)&gt;0,D4951*1.1,IF(COUNTIF(cis_DPH!$B$85:$B$171,B4951)&gt;0,D4951*1.2,"chyba"))</f>
        <v>0</v>
      </c>
      <c r="G4951" s="16" t="e">
        <f>_xlfn.XLOOKUP(Tabuľka9[[#This Row],[položka]],#REF!,#REF!)</f>
        <v>#REF!</v>
      </c>
      <c r="I4951" s="15">
        <f>Tabuľka9[[#This Row],[Aktuálna cena v RZ s DPH]]*Tabuľka9[[#This Row],[Priemerný odber za mesiac]]</f>
        <v>0</v>
      </c>
      <c r="K4951" s="17" t="e">
        <f>Tabuľka9[[#This Row],[Cena za MJ s DPH]]*Tabuľka9[[#This Row],[Predpokladaný odber počas 6 mesiacov]]</f>
        <v>#REF!</v>
      </c>
      <c r="L4951" s="1">
        <v>162809</v>
      </c>
      <c r="M4951" t="e">
        <f>_xlfn.XLOOKUP(Tabuľka9[[#This Row],[IČO]],#REF!,#REF!)</f>
        <v>#REF!</v>
      </c>
      <c r="N4951" t="e">
        <f>_xlfn.XLOOKUP(Tabuľka9[[#This Row],[IČO]],#REF!,#REF!)</f>
        <v>#REF!</v>
      </c>
    </row>
    <row r="4952" spans="1:14" hidden="1" x14ac:dyDescent="0.35">
      <c r="A4952" t="s">
        <v>10</v>
      </c>
      <c r="B4952" t="s">
        <v>34</v>
      </c>
      <c r="C4952" t="s">
        <v>13</v>
      </c>
      <c r="E4952" s="10">
        <f>IF(COUNTIF(cis_DPH!$B$2:$B$84,B4952)&gt;0,D4952*1.1,IF(COUNTIF(cis_DPH!$B$85:$B$171,B4952)&gt;0,D4952*1.2,"chyba"))</f>
        <v>0</v>
      </c>
      <c r="G4952" s="16" t="e">
        <f>_xlfn.XLOOKUP(Tabuľka9[[#This Row],[položka]],#REF!,#REF!)</f>
        <v>#REF!</v>
      </c>
      <c r="I4952" s="15">
        <f>Tabuľka9[[#This Row],[Aktuálna cena v RZ s DPH]]*Tabuľka9[[#This Row],[Priemerný odber za mesiac]]</f>
        <v>0</v>
      </c>
      <c r="K4952" s="17" t="e">
        <f>Tabuľka9[[#This Row],[Cena za MJ s DPH]]*Tabuľka9[[#This Row],[Predpokladaný odber počas 6 mesiacov]]</f>
        <v>#REF!</v>
      </c>
      <c r="L4952" s="1">
        <v>162809</v>
      </c>
      <c r="M4952" t="e">
        <f>_xlfn.XLOOKUP(Tabuľka9[[#This Row],[IČO]],#REF!,#REF!)</f>
        <v>#REF!</v>
      </c>
      <c r="N4952" t="e">
        <f>_xlfn.XLOOKUP(Tabuľka9[[#This Row],[IČO]],#REF!,#REF!)</f>
        <v>#REF!</v>
      </c>
    </row>
    <row r="4953" spans="1:14" hidden="1" x14ac:dyDescent="0.35">
      <c r="A4953" t="s">
        <v>10</v>
      </c>
      <c r="B4953" t="s">
        <v>35</v>
      </c>
      <c r="C4953" t="s">
        <v>13</v>
      </c>
      <c r="D4953" s="9">
        <v>1</v>
      </c>
      <c r="E4953" s="10">
        <f>IF(COUNTIF(cis_DPH!$B$2:$B$84,B4953)&gt;0,D4953*1.1,IF(COUNTIF(cis_DPH!$B$85:$B$171,B4953)&gt;0,D4953*1.2,"chyba"))</f>
        <v>1.1000000000000001</v>
      </c>
      <c r="G4953" s="16" t="e">
        <f>_xlfn.XLOOKUP(Tabuľka9[[#This Row],[položka]],#REF!,#REF!)</f>
        <v>#REF!</v>
      </c>
      <c r="H4953">
        <v>4</v>
      </c>
      <c r="I4953" s="15">
        <f>Tabuľka9[[#This Row],[Aktuálna cena v RZ s DPH]]*Tabuľka9[[#This Row],[Priemerný odber za mesiac]]</f>
        <v>4.4000000000000004</v>
      </c>
      <c r="J4953">
        <v>3</v>
      </c>
      <c r="K4953" s="17" t="e">
        <f>Tabuľka9[[#This Row],[Cena za MJ s DPH]]*Tabuľka9[[#This Row],[Predpokladaný odber počas 6 mesiacov]]</f>
        <v>#REF!</v>
      </c>
      <c r="L4953" s="1">
        <v>162809</v>
      </c>
      <c r="M4953" t="e">
        <f>_xlfn.XLOOKUP(Tabuľka9[[#This Row],[IČO]],#REF!,#REF!)</f>
        <v>#REF!</v>
      </c>
      <c r="N4953" t="e">
        <f>_xlfn.XLOOKUP(Tabuľka9[[#This Row],[IČO]],#REF!,#REF!)</f>
        <v>#REF!</v>
      </c>
    </row>
    <row r="4954" spans="1:14" hidden="1" x14ac:dyDescent="0.35">
      <c r="A4954" t="s">
        <v>10</v>
      </c>
      <c r="B4954" t="s">
        <v>36</v>
      </c>
      <c r="C4954" t="s">
        <v>13</v>
      </c>
      <c r="E4954" s="10">
        <f>IF(COUNTIF(cis_DPH!$B$2:$B$84,B4954)&gt;0,D4954*1.1,IF(COUNTIF(cis_DPH!$B$85:$B$171,B4954)&gt;0,D4954*1.2,"chyba"))</f>
        <v>0</v>
      </c>
      <c r="G4954" s="16" t="e">
        <f>_xlfn.XLOOKUP(Tabuľka9[[#This Row],[položka]],#REF!,#REF!)</f>
        <v>#REF!</v>
      </c>
      <c r="I4954" s="15">
        <f>Tabuľka9[[#This Row],[Aktuálna cena v RZ s DPH]]*Tabuľka9[[#This Row],[Priemerný odber za mesiac]]</f>
        <v>0</v>
      </c>
      <c r="K4954" s="17" t="e">
        <f>Tabuľka9[[#This Row],[Cena za MJ s DPH]]*Tabuľka9[[#This Row],[Predpokladaný odber počas 6 mesiacov]]</f>
        <v>#REF!</v>
      </c>
      <c r="L4954" s="1">
        <v>162809</v>
      </c>
      <c r="M4954" t="e">
        <f>_xlfn.XLOOKUP(Tabuľka9[[#This Row],[IČO]],#REF!,#REF!)</f>
        <v>#REF!</v>
      </c>
      <c r="N4954" t="e">
        <f>_xlfn.XLOOKUP(Tabuľka9[[#This Row],[IČO]],#REF!,#REF!)</f>
        <v>#REF!</v>
      </c>
    </row>
    <row r="4955" spans="1:14" hidden="1" x14ac:dyDescent="0.35">
      <c r="A4955" t="s">
        <v>10</v>
      </c>
      <c r="B4955" t="s">
        <v>37</v>
      </c>
      <c r="C4955" t="s">
        <v>13</v>
      </c>
      <c r="D4955" s="9">
        <v>0.6</v>
      </c>
      <c r="E4955" s="10">
        <f>IF(COUNTIF(cis_DPH!$B$2:$B$84,B4955)&gt;0,D4955*1.1,IF(COUNTIF(cis_DPH!$B$85:$B$171,B4955)&gt;0,D4955*1.2,"chyba"))</f>
        <v>0.66</v>
      </c>
      <c r="G4955" s="16" t="e">
        <f>_xlfn.XLOOKUP(Tabuľka9[[#This Row],[položka]],#REF!,#REF!)</f>
        <v>#REF!</v>
      </c>
      <c r="H4955">
        <v>20</v>
      </c>
      <c r="I4955" s="15">
        <f>Tabuľka9[[#This Row],[Aktuálna cena v RZ s DPH]]*Tabuľka9[[#This Row],[Priemerný odber za mesiac]]</f>
        <v>13.200000000000001</v>
      </c>
      <c r="J4955">
        <v>40</v>
      </c>
      <c r="K4955" s="17" t="e">
        <f>Tabuľka9[[#This Row],[Cena za MJ s DPH]]*Tabuľka9[[#This Row],[Predpokladaný odber počas 6 mesiacov]]</f>
        <v>#REF!</v>
      </c>
      <c r="L4955" s="1">
        <v>162809</v>
      </c>
      <c r="M4955" t="e">
        <f>_xlfn.XLOOKUP(Tabuľka9[[#This Row],[IČO]],#REF!,#REF!)</f>
        <v>#REF!</v>
      </c>
      <c r="N4955" t="e">
        <f>_xlfn.XLOOKUP(Tabuľka9[[#This Row],[IČO]],#REF!,#REF!)</f>
        <v>#REF!</v>
      </c>
    </row>
    <row r="4956" spans="1:14" hidden="1" x14ac:dyDescent="0.35">
      <c r="A4956" t="s">
        <v>10</v>
      </c>
      <c r="B4956" t="s">
        <v>38</v>
      </c>
      <c r="C4956" t="s">
        <v>13</v>
      </c>
      <c r="E4956" s="10">
        <f>IF(COUNTIF(cis_DPH!$B$2:$B$84,B4956)&gt;0,D4956*1.1,IF(COUNTIF(cis_DPH!$B$85:$B$171,B4956)&gt;0,D4956*1.2,"chyba"))</f>
        <v>0</v>
      </c>
      <c r="G4956" s="16" t="e">
        <f>_xlfn.XLOOKUP(Tabuľka9[[#This Row],[položka]],#REF!,#REF!)</f>
        <v>#REF!</v>
      </c>
      <c r="I4956" s="15">
        <f>Tabuľka9[[#This Row],[Aktuálna cena v RZ s DPH]]*Tabuľka9[[#This Row],[Priemerný odber za mesiac]]</f>
        <v>0</v>
      </c>
      <c r="K4956" s="17" t="e">
        <f>Tabuľka9[[#This Row],[Cena za MJ s DPH]]*Tabuľka9[[#This Row],[Predpokladaný odber počas 6 mesiacov]]</f>
        <v>#REF!</v>
      </c>
      <c r="L4956" s="1">
        <v>162809</v>
      </c>
      <c r="M4956" t="e">
        <f>_xlfn.XLOOKUP(Tabuľka9[[#This Row],[IČO]],#REF!,#REF!)</f>
        <v>#REF!</v>
      </c>
      <c r="N4956" t="e">
        <f>_xlfn.XLOOKUP(Tabuľka9[[#This Row],[IČO]],#REF!,#REF!)</f>
        <v>#REF!</v>
      </c>
    </row>
    <row r="4957" spans="1:14" hidden="1" x14ac:dyDescent="0.35">
      <c r="A4957" t="s">
        <v>10</v>
      </c>
      <c r="B4957" t="s">
        <v>39</v>
      </c>
      <c r="C4957" t="s">
        <v>13</v>
      </c>
      <c r="D4957" s="9">
        <v>1</v>
      </c>
      <c r="E4957" s="10">
        <f>IF(COUNTIF(cis_DPH!$B$2:$B$84,B4957)&gt;0,D4957*1.1,IF(COUNTIF(cis_DPH!$B$85:$B$171,B4957)&gt;0,D4957*1.2,"chyba"))</f>
        <v>1.1000000000000001</v>
      </c>
      <c r="G4957" s="16" t="e">
        <f>_xlfn.XLOOKUP(Tabuľka9[[#This Row],[položka]],#REF!,#REF!)</f>
        <v>#REF!</v>
      </c>
      <c r="H4957">
        <v>10</v>
      </c>
      <c r="I4957" s="15">
        <f>Tabuľka9[[#This Row],[Aktuálna cena v RZ s DPH]]*Tabuľka9[[#This Row],[Priemerný odber za mesiac]]</f>
        <v>11</v>
      </c>
      <c r="K4957" s="17" t="e">
        <f>Tabuľka9[[#This Row],[Cena za MJ s DPH]]*Tabuľka9[[#This Row],[Predpokladaný odber počas 6 mesiacov]]</f>
        <v>#REF!</v>
      </c>
      <c r="L4957" s="1">
        <v>162809</v>
      </c>
      <c r="M4957" t="e">
        <f>_xlfn.XLOOKUP(Tabuľka9[[#This Row],[IČO]],#REF!,#REF!)</f>
        <v>#REF!</v>
      </c>
      <c r="N4957" t="e">
        <f>_xlfn.XLOOKUP(Tabuľka9[[#This Row],[IČO]],#REF!,#REF!)</f>
        <v>#REF!</v>
      </c>
    </row>
    <row r="4958" spans="1:14" hidden="1" x14ac:dyDescent="0.35">
      <c r="A4958" t="s">
        <v>10</v>
      </c>
      <c r="B4958" t="s">
        <v>40</v>
      </c>
      <c r="C4958" t="s">
        <v>13</v>
      </c>
      <c r="E4958" s="10">
        <f>IF(COUNTIF(cis_DPH!$B$2:$B$84,B4958)&gt;0,D4958*1.1,IF(COUNTIF(cis_DPH!$B$85:$B$171,B4958)&gt;0,D4958*1.2,"chyba"))</f>
        <v>0</v>
      </c>
      <c r="G4958" s="16" t="e">
        <f>_xlfn.XLOOKUP(Tabuľka9[[#This Row],[položka]],#REF!,#REF!)</f>
        <v>#REF!</v>
      </c>
      <c r="I4958" s="15">
        <f>Tabuľka9[[#This Row],[Aktuálna cena v RZ s DPH]]*Tabuľka9[[#This Row],[Priemerný odber za mesiac]]</f>
        <v>0</v>
      </c>
      <c r="K4958" s="17" t="e">
        <f>Tabuľka9[[#This Row],[Cena za MJ s DPH]]*Tabuľka9[[#This Row],[Predpokladaný odber počas 6 mesiacov]]</f>
        <v>#REF!</v>
      </c>
      <c r="L4958" s="1">
        <v>162809</v>
      </c>
      <c r="M4958" t="e">
        <f>_xlfn.XLOOKUP(Tabuľka9[[#This Row],[IČO]],#REF!,#REF!)</f>
        <v>#REF!</v>
      </c>
      <c r="N4958" t="e">
        <f>_xlfn.XLOOKUP(Tabuľka9[[#This Row],[IČO]],#REF!,#REF!)</f>
        <v>#REF!</v>
      </c>
    </row>
    <row r="4959" spans="1:14" hidden="1" x14ac:dyDescent="0.35">
      <c r="A4959" t="s">
        <v>10</v>
      </c>
      <c r="B4959" t="s">
        <v>41</v>
      </c>
      <c r="C4959" t="s">
        <v>13</v>
      </c>
      <c r="E4959" s="10">
        <f>IF(COUNTIF(cis_DPH!$B$2:$B$84,B4959)&gt;0,D4959*1.1,IF(COUNTIF(cis_DPH!$B$85:$B$171,B4959)&gt;0,D4959*1.2,"chyba"))</f>
        <v>0</v>
      </c>
      <c r="G4959" s="16" t="e">
        <f>_xlfn.XLOOKUP(Tabuľka9[[#This Row],[položka]],#REF!,#REF!)</f>
        <v>#REF!</v>
      </c>
      <c r="I4959" s="15">
        <f>Tabuľka9[[#This Row],[Aktuálna cena v RZ s DPH]]*Tabuľka9[[#This Row],[Priemerný odber za mesiac]]</f>
        <v>0</v>
      </c>
      <c r="K4959" s="17" t="e">
        <f>Tabuľka9[[#This Row],[Cena za MJ s DPH]]*Tabuľka9[[#This Row],[Predpokladaný odber počas 6 mesiacov]]</f>
        <v>#REF!</v>
      </c>
      <c r="L4959" s="1">
        <v>162809</v>
      </c>
      <c r="M4959" t="e">
        <f>_xlfn.XLOOKUP(Tabuľka9[[#This Row],[IČO]],#REF!,#REF!)</f>
        <v>#REF!</v>
      </c>
      <c r="N4959" t="e">
        <f>_xlfn.XLOOKUP(Tabuľka9[[#This Row],[IČO]],#REF!,#REF!)</f>
        <v>#REF!</v>
      </c>
    </row>
    <row r="4960" spans="1:14" hidden="1" x14ac:dyDescent="0.35">
      <c r="A4960" t="s">
        <v>10</v>
      </c>
      <c r="B4960" t="s">
        <v>42</v>
      </c>
      <c r="C4960" t="s">
        <v>19</v>
      </c>
      <c r="E4960" s="10">
        <f>IF(COUNTIF(cis_DPH!$B$2:$B$84,B4960)&gt;0,D4960*1.1,IF(COUNTIF(cis_DPH!$B$85:$B$171,B4960)&gt;0,D4960*1.2,"chyba"))</f>
        <v>0</v>
      </c>
      <c r="G4960" s="16" t="e">
        <f>_xlfn.XLOOKUP(Tabuľka9[[#This Row],[položka]],#REF!,#REF!)</f>
        <v>#REF!</v>
      </c>
      <c r="I4960" s="15">
        <f>Tabuľka9[[#This Row],[Aktuálna cena v RZ s DPH]]*Tabuľka9[[#This Row],[Priemerný odber za mesiac]]</f>
        <v>0</v>
      </c>
      <c r="K4960" s="17" t="e">
        <f>Tabuľka9[[#This Row],[Cena za MJ s DPH]]*Tabuľka9[[#This Row],[Predpokladaný odber počas 6 mesiacov]]</f>
        <v>#REF!</v>
      </c>
      <c r="L4960" s="1">
        <v>162809</v>
      </c>
      <c r="M4960" t="e">
        <f>_xlfn.XLOOKUP(Tabuľka9[[#This Row],[IČO]],#REF!,#REF!)</f>
        <v>#REF!</v>
      </c>
      <c r="N4960" t="e">
        <f>_xlfn.XLOOKUP(Tabuľka9[[#This Row],[IČO]],#REF!,#REF!)</f>
        <v>#REF!</v>
      </c>
    </row>
    <row r="4961" spans="1:14" hidden="1" x14ac:dyDescent="0.35">
      <c r="A4961" t="s">
        <v>10</v>
      </c>
      <c r="B4961" t="s">
        <v>43</v>
      </c>
      <c r="C4961" t="s">
        <v>13</v>
      </c>
      <c r="E4961" s="10">
        <f>IF(COUNTIF(cis_DPH!$B$2:$B$84,B4961)&gt;0,D4961*1.1,IF(COUNTIF(cis_DPH!$B$85:$B$171,B4961)&gt;0,D4961*1.2,"chyba"))</f>
        <v>0</v>
      </c>
      <c r="G4961" s="16" t="e">
        <f>_xlfn.XLOOKUP(Tabuľka9[[#This Row],[položka]],#REF!,#REF!)</f>
        <v>#REF!</v>
      </c>
      <c r="I4961" s="15">
        <f>Tabuľka9[[#This Row],[Aktuálna cena v RZ s DPH]]*Tabuľka9[[#This Row],[Priemerný odber za mesiac]]</f>
        <v>0</v>
      </c>
      <c r="K4961" s="17" t="e">
        <f>Tabuľka9[[#This Row],[Cena za MJ s DPH]]*Tabuľka9[[#This Row],[Predpokladaný odber počas 6 mesiacov]]</f>
        <v>#REF!</v>
      </c>
      <c r="L4961" s="1">
        <v>162809</v>
      </c>
      <c r="M4961" t="e">
        <f>_xlfn.XLOOKUP(Tabuľka9[[#This Row],[IČO]],#REF!,#REF!)</f>
        <v>#REF!</v>
      </c>
      <c r="N4961" t="e">
        <f>_xlfn.XLOOKUP(Tabuľka9[[#This Row],[IČO]],#REF!,#REF!)</f>
        <v>#REF!</v>
      </c>
    </row>
    <row r="4962" spans="1:14" hidden="1" x14ac:dyDescent="0.35">
      <c r="A4962" t="s">
        <v>10</v>
      </c>
      <c r="B4962" t="s">
        <v>44</v>
      </c>
      <c r="C4962" t="s">
        <v>13</v>
      </c>
      <c r="E4962" s="10">
        <f>IF(COUNTIF(cis_DPH!$B$2:$B$84,B4962)&gt;0,D4962*1.1,IF(COUNTIF(cis_DPH!$B$85:$B$171,B4962)&gt;0,D4962*1.2,"chyba"))</f>
        <v>0</v>
      </c>
      <c r="G4962" s="16" t="e">
        <f>_xlfn.XLOOKUP(Tabuľka9[[#This Row],[položka]],#REF!,#REF!)</f>
        <v>#REF!</v>
      </c>
      <c r="I4962" s="15">
        <f>Tabuľka9[[#This Row],[Aktuálna cena v RZ s DPH]]*Tabuľka9[[#This Row],[Priemerný odber za mesiac]]</f>
        <v>0</v>
      </c>
      <c r="K4962" s="17" t="e">
        <f>Tabuľka9[[#This Row],[Cena za MJ s DPH]]*Tabuľka9[[#This Row],[Predpokladaný odber počas 6 mesiacov]]</f>
        <v>#REF!</v>
      </c>
      <c r="L4962" s="1">
        <v>162809</v>
      </c>
      <c r="M4962" t="e">
        <f>_xlfn.XLOOKUP(Tabuľka9[[#This Row],[IČO]],#REF!,#REF!)</f>
        <v>#REF!</v>
      </c>
      <c r="N4962" t="e">
        <f>_xlfn.XLOOKUP(Tabuľka9[[#This Row],[IČO]],#REF!,#REF!)</f>
        <v>#REF!</v>
      </c>
    </row>
    <row r="4963" spans="1:14" hidden="1" x14ac:dyDescent="0.35">
      <c r="A4963" t="s">
        <v>10</v>
      </c>
      <c r="B4963" t="s">
        <v>45</v>
      </c>
      <c r="C4963" t="s">
        <v>13</v>
      </c>
      <c r="E4963" s="10">
        <f>IF(COUNTIF(cis_DPH!$B$2:$B$84,B4963)&gt;0,D4963*1.1,IF(COUNTIF(cis_DPH!$B$85:$B$171,B4963)&gt;0,D4963*1.2,"chyba"))</f>
        <v>0</v>
      </c>
      <c r="G4963" s="16" t="e">
        <f>_xlfn.XLOOKUP(Tabuľka9[[#This Row],[položka]],#REF!,#REF!)</f>
        <v>#REF!</v>
      </c>
      <c r="I4963" s="15">
        <f>Tabuľka9[[#This Row],[Aktuálna cena v RZ s DPH]]*Tabuľka9[[#This Row],[Priemerný odber za mesiac]]</f>
        <v>0</v>
      </c>
      <c r="K4963" s="17" t="e">
        <f>Tabuľka9[[#This Row],[Cena za MJ s DPH]]*Tabuľka9[[#This Row],[Predpokladaný odber počas 6 mesiacov]]</f>
        <v>#REF!</v>
      </c>
      <c r="L4963" s="1">
        <v>162809</v>
      </c>
      <c r="M4963" t="e">
        <f>_xlfn.XLOOKUP(Tabuľka9[[#This Row],[IČO]],#REF!,#REF!)</f>
        <v>#REF!</v>
      </c>
      <c r="N4963" t="e">
        <f>_xlfn.XLOOKUP(Tabuľka9[[#This Row],[IČO]],#REF!,#REF!)</f>
        <v>#REF!</v>
      </c>
    </row>
    <row r="4964" spans="1:14" hidden="1" x14ac:dyDescent="0.35">
      <c r="A4964" t="s">
        <v>10</v>
      </c>
      <c r="B4964" t="s">
        <v>46</v>
      </c>
      <c r="C4964" t="s">
        <v>13</v>
      </c>
      <c r="D4964" s="9">
        <v>0.8</v>
      </c>
      <c r="E4964" s="10">
        <f>IF(COUNTIF(cis_DPH!$B$2:$B$84,B4964)&gt;0,D4964*1.1,IF(COUNTIF(cis_DPH!$B$85:$B$171,B4964)&gt;0,D4964*1.2,"chyba"))</f>
        <v>0.96</v>
      </c>
      <c r="G4964" s="16" t="e">
        <f>_xlfn.XLOOKUP(Tabuľka9[[#This Row],[položka]],#REF!,#REF!)</f>
        <v>#REF!</v>
      </c>
      <c r="H4964">
        <v>15</v>
      </c>
      <c r="I4964" s="15">
        <f>Tabuľka9[[#This Row],[Aktuálna cena v RZ s DPH]]*Tabuľka9[[#This Row],[Priemerný odber za mesiac]]</f>
        <v>14.399999999999999</v>
      </c>
      <c r="J4964">
        <v>25</v>
      </c>
      <c r="K4964" s="17" t="e">
        <f>Tabuľka9[[#This Row],[Cena za MJ s DPH]]*Tabuľka9[[#This Row],[Predpokladaný odber počas 6 mesiacov]]</f>
        <v>#REF!</v>
      </c>
      <c r="L4964" s="1">
        <v>162809</v>
      </c>
      <c r="M4964" t="e">
        <f>_xlfn.XLOOKUP(Tabuľka9[[#This Row],[IČO]],#REF!,#REF!)</f>
        <v>#REF!</v>
      </c>
      <c r="N4964" t="e">
        <f>_xlfn.XLOOKUP(Tabuľka9[[#This Row],[IČO]],#REF!,#REF!)</f>
        <v>#REF!</v>
      </c>
    </row>
    <row r="4965" spans="1:14" hidden="1" x14ac:dyDescent="0.35">
      <c r="A4965" t="s">
        <v>10</v>
      </c>
      <c r="B4965" t="s">
        <v>47</v>
      </c>
      <c r="C4965" t="s">
        <v>48</v>
      </c>
      <c r="E4965" s="10">
        <f>IF(COUNTIF(cis_DPH!$B$2:$B$84,B4965)&gt;0,D4965*1.1,IF(COUNTIF(cis_DPH!$B$85:$B$171,B4965)&gt;0,D4965*1.2,"chyba"))</f>
        <v>0</v>
      </c>
      <c r="G4965" s="16" t="e">
        <f>_xlfn.XLOOKUP(Tabuľka9[[#This Row],[položka]],#REF!,#REF!)</f>
        <v>#REF!</v>
      </c>
      <c r="I4965" s="15">
        <f>Tabuľka9[[#This Row],[Aktuálna cena v RZ s DPH]]*Tabuľka9[[#This Row],[Priemerný odber za mesiac]]</f>
        <v>0</v>
      </c>
      <c r="K4965" s="17" t="e">
        <f>Tabuľka9[[#This Row],[Cena za MJ s DPH]]*Tabuľka9[[#This Row],[Predpokladaný odber počas 6 mesiacov]]</f>
        <v>#REF!</v>
      </c>
      <c r="L4965" s="1">
        <v>162809</v>
      </c>
      <c r="M4965" t="e">
        <f>_xlfn.XLOOKUP(Tabuľka9[[#This Row],[IČO]],#REF!,#REF!)</f>
        <v>#REF!</v>
      </c>
      <c r="N4965" t="e">
        <f>_xlfn.XLOOKUP(Tabuľka9[[#This Row],[IČO]],#REF!,#REF!)</f>
        <v>#REF!</v>
      </c>
    </row>
    <row r="4966" spans="1:14" hidden="1" x14ac:dyDescent="0.35">
      <c r="A4966" t="s">
        <v>10</v>
      </c>
      <c r="B4966" t="s">
        <v>49</v>
      </c>
      <c r="C4966" t="s">
        <v>48</v>
      </c>
      <c r="E4966" s="10">
        <f>IF(COUNTIF(cis_DPH!$B$2:$B$84,B4966)&gt;0,D4966*1.1,IF(COUNTIF(cis_DPH!$B$85:$B$171,B4966)&gt;0,D4966*1.2,"chyba"))</f>
        <v>0</v>
      </c>
      <c r="G4966" s="16" t="e">
        <f>_xlfn.XLOOKUP(Tabuľka9[[#This Row],[položka]],#REF!,#REF!)</f>
        <v>#REF!</v>
      </c>
      <c r="I4966" s="15">
        <f>Tabuľka9[[#This Row],[Aktuálna cena v RZ s DPH]]*Tabuľka9[[#This Row],[Priemerný odber za mesiac]]</f>
        <v>0</v>
      </c>
      <c r="K4966" s="17" t="e">
        <f>Tabuľka9[[#This Row],[Cena za MJ s DPH]]*Tabuľka9[[#This Row],[Predpokladaný odber počas 6 mesiacov]]</f>
        <v>#REF!</v>
      </c>
      <c r="L4966" s="1">
        <v>162809</v>
      </c>
      <c r="M4966" t="e">
        <f>_xlfn.XLOOKUP(Tabuľka9[[#This Row],[IČO]],#REF!,#REF!)</f>
        <v>#REF!</v>
      </c>
      <c r="N4966" t="e">
        <f>_xlfn.XLOOKUP(Tabuľka9[[#This Row],[IČO]],#REF!,#REF!)</f>
        <v>#REF!</v>
      </c>
    </row>
    <row r="4967" spans="1:14" hidden="1" x14ac:dyDescent="0.35">
      <c r="A4967" t="s">
        <v>10</v>
      </c>
      <c r="B4967" t="s">
        <v>50</v>
      </c>
      <c r="C4967" t="s">
        <v>13</v>
      </c>
      <c r="E4967" s="10">
        <f>IF(COUNTIF(cis_DPH!$B$2:$B$84,B4967)&gt;0,D4967*1.1,IF(COUNTIF(cis_DPH!$B$85:$B$171,B4967)&gt;0,D4967*1.2,"chyba"))</f>
        <v>0</v>
      </c>
      <c r="G4967" s="16" t="e">
        <f>_xlfn.XLOOKUP(Tabuľka9[[#This Row],[položka]],#REF!,#REF!)</f>
        <v>#REF!</v>
      </c>
      <c r="I4967" s="15">
        <f>Tabuľka9[[#This Row],[Aktuálna cena v RZ s DPH]]*Tabuľka9[[#This Row],[Priemerný odber za mesiac]]</f>
        <v>0</v>
      </c>
      <c r="K4967" s="17" t="e">
        <f>Tabuľka9[[#This Row],[Cena za MJ s DPH]]*Tabuľka9[[#This Row],[Predpokladaný odber počas 6 mesiacov]]</f>
        <v>#REF!</v>
      </c>
      <c r="L4967" s="1">
        <v>162809</v>
      </c>
      <c r="M4967" t="e">
        <f>_xlfn.XLOOKUP(Tabuľka9[[#This Row],[IČO]],#REF!,#REF!)</f>
        <v>#REF!</v>
      </c>
      <c r="N4967" t="e">
        <f>_xlfn.XLOOKUP(Tabuľka9[[#This Row],[IČO]],#REF!,#REF!)</f>
        <v>#REF!</v>
      </c>
    </row>
    <row r="4968" spans="1:14" hidden="1" x14ac:dyDescent="0.35">
      <c r="A4968" t="s">
        <v>10</v>
      </c>
      <c r="B4968" t="s">
        <v>51</v>
      </c>
      <c r="C4968" t="s">
        <v>13</v>
      </c>
      <c r="E4968" s="10">
        <f>IF(COUNTIF(cis_DPH!$B$2:$B$84,B4968)&gt;0,D4968*1.1,IF(COUNTIF(cis_DPH!$B$85:$B$171,B4968)&gt;0,D4968*1.2,"chyba"))</f>
        <v>0</v>
      </c>
      <c r="G4968" s="16" t="e">
        <f>_xlfn.XLOOKUP(Tabuľka9[[#This Row],[položka]],#REF!,#REF!)</f>
        <v>#REF!</v>
      </c>
      <c r="I4968" s="15">
        <f>Tabuľka9[[#This Row],[Aktuálna cena v RZ s DPH]]*Tabuľka9[[#This Row],[Priemerný odber za mesiac]]</f>
        <v>0</v>
      </c>
      <c r="K4968" s="17" t="e">
        <f>Tabuľka9[[#This Row],[Cena za MJ s DPH]]*Tabuľka9[[#This Row],[Predpokladaný odber počas 6 mesiacov]]</f>
        <v>#REF!</v>
      </c>
      <c r="L4968" s="1">
        <v>162809</v>
      </c>
      <c r="M4968" t="e">
        <f>_xlfn.XLOOKUP(Tabuľka9[[#This Row],[IČO]],#REF!,#REF!)</f>
        <v>#REF!</v>
      </c>
      <c r="N4968" t="e">
        <f>_xlfn.XLOOKUP(Tabuľka9[[#This Row],[IČO]],#REF!,#REF!)</f>
        <v>#REF!</v>
      </c>
    </row>
    <row r="4969" spans="1:14" hidden="1" x14ac:dyDescent="0.35">
      <c r="A4969" t="s">
        <v>10</v>
      </c>
      <c r="B4969" t="s">
        <v>52</v>
      </c>
      <c r="C4969" t="s">
        <v>13</v>
      </c>
      <c r="E4969" s="10">
        <f>IF(COUNTIF(cis_DPH!$B$2:$B$84,B4969)&gt;0,D4969*1.1,IF(COUNTIF(cis_DPH!$B$85:$B$171,B4969)&gt;0,D4969*1.2,"chyba"))</f>
        <v>0</v>
      </c>
      <c r="G4969" s="16" t="e">
        <f>_xlfn.XLOOKUP(Tabuľka9[[#This Row],[položka]],#REF!,#REF!)</f>
        <v>#REF!</v>
      </c>
      <c r="I4969" s="15">
        <f>Tabuľka9[[#This Row],[Aktuálna cena v RZ s DPH]]*Tabuľka9[[#This Row],[Priemerný odber za mesiac]]</f>
        <v>0</v>
      </c>
      <c r="K4969" s="17" t="e">
        <f>Tabuľka9[[#This Row],[Cena za MJ s DPH]]*Tabuľka9[[#This Row],[Predpokladaný odber počas 6 mesiacov]]</f>
        <v>#REF!</v>
      </c>
      <c r="L4969" s="1">
        <v>162809</v>
      </c>
      <c r="M4969" t="e">
        <f>_xlfn.XLOOKUP(Tabuľka9[[#This Row],[IČO]],#REF!,#REF!)</f>
        <v>#REF!</v>
      </c>
      <c r="N4969" t="e">
        <f>_xlfn.XLOOKUP(Tabuľka9[[#This Row],[IČO]],#REF!,#REF!)</f>
        <v>#REF!</v>
      </c>
    </row>
    <row r="4970" spans="1:14" hidden="1" x14ac:dyDescent="0.35">
      <c r="A4970" t="s">
        <v>10</v>
      </c>
      <c r="B4970" t="s">
        <v>53</v>
      </c>
      <c r="C4970" t="s">
        <v>13</v>
      </c>
      <c r="E4970" s="10">
        <f>IF(COUNTIF(cis_DPH!$B$2:$B$84,B4970)&gt;0,D4970*1.1,IF(COUNTIF(cis_DPH!$B$85:$B$171,B4970)&gt;0,D4970*1.2,"chyba"))</f>
        <v>0</v>
      </c>
      <c r="G4970" s="16" t="e">
        <f>_xlfn.XLOOKUP(Tabuľka9[[#This Row],[položka]],#REF!,#REF!)</f>
        <v>#REF!</v>
      </c>
      <c r="I4970" s="15">
        <f>Tabuľka9[[#This Row],[Aktuálna cena v RZ s DPH]]*Tabuľka9[[#This Row],[Priemerný odber za mesiac]]</f>
        <v>0</v>
      </c>
      <c r="K4970" s="17" t="e">
        <f>Tabuľka9[[#This Row],[Cena za MJ s DPH]]*Tabuľka9[[#This Row],[Predpokladaný odber počas 6 mesiacov]]</f>
        <v>#REF!</v>
      </c>
      <c r="L4970" s="1">
        <v>162809</v>
      </c>
      <c r="M4970" t="e">
        <f>_xlfn.XLOOKUP(Tabuľka9[[#This Row],[IČO]],#REF!,#REF!)</f>
        <v>#REF!</v>
      </c>
      <c r="N4970" t="e">
        <f>_xlfn.XLOOKUP(Tabuľka9[[#This Row],[IČO]],#REF!,#REF!)</f>
        <v>#REF!</v>
      </c>
    </row>
    <row r="4971" spans="1:14" hidden="1" x14ac:dyDescent="0.35">
      <c r="A4971" t="s">
        <v>10</v>
      </c>
      <c r="B4971" t="s">
        <v>54</v>
      </c>
      <c r="C4971" t="s">
        <v>13</v>
      </c>
      <c r="D4971" s="9">
        <v>2.4</v>
      </c>
      <c r="E4971" s="10">
        <f>IF(COUNTIF(cis_DPH!$B$2:$B$84,B4971)&gt;0,D4971*1.1,IF(COUNTIF(cis_DPH!$B$85:$B$171,B4971)&gt;0,D4971*1.2,"chyba"))</f>
        <v>2.64</v>
      </c>
      <c r="G4971" s="16" t="e">
        <f>_xlfn.XLOOKUP(Tabuľka9[[#This Row],[položka]],#REF!,#REF!)</f>
        <v>#REF!</v>
      </c>
      <c r="H4971">
        <v>4</v>
      </c>
      <c r="I4971" s="15">
        <f>Tabuľka9[[#This Row],[Aktuálna cena v RZ s DPH]]*Tabuľka9[[#This Row],[Priemerný odber za mesiac]]</f>
        <v>10.56</v>
      </c>
      <c r="K4971" s="17" t="e">
        <f>Tabuľka9[[#This Row],[Cena za MJ s DPH]]*Tabuľka9[[#This Row],[Predpokladaný odber počas 6 mesiacov]]</f>
        <v>#REF!</v>
      </c>
      <c r="L4971" s="1">
        <v>162809</v>
      </c>
      <c r="M4971" t="e">
        <f>_xlfn.XLOOKUP(Tabuľka9[[#This Row],[IČO]],#REF!,#REF!)</f>
        <v>#REF!</v>
      </c>
      <c r="N4971" t="e">
        <f>_xlfn.XLOOKUP(Tabuľka9[[#This Row],[IČO]],#REF!,#REF!)</f>
        <v>#REF!</v>
      </c>
    </row>
    <row r="4972" spans="1:14" hidden="1" x14ac:dyDescent="0.35">
      <c r="A4972" t="s">
        <v>10</v>
      </c>
      <c r="B4972" t="s">
        <v>55</v>
      </c>
      <c r="C4972" t="s">
        <v>13</v>
      </c>
      <c r="E4972" s="10">
        <f>IF(COUNTIF(cis_DPH!$B$2:$B$84,B4972)&gt;0,D4972*1.1,IF(COUNTIF(cis_DPH!$B$85:$B$171,B4972)&gt;0,D4972*1.2,"chyba"))</f>
        <v>0</v>
      </c>
      <c r="G4972" s="16" t="e">
        <f>_xlfn.XLOOKUP(Tabuľka9[[#This Row],[položka]],#REF!,#REF!)</f>
        <v>#REF!</v>
      </c>
      <c r="I4972" s="15">
        <f>Tabuľka9[[#This Row],[Aktuálna cena v RZ s DPH]]*Tabuľka9[[#This Row],[Priemerný odber za mesiac]]</f>
        <v>0</v>
      </c>
      <c r="K4972" s="17" t="e">
        <f>Tabuľka9[[#This Row],[Cena za MJ s DPH]]*Tabuľka9[[#This Row],[Predpokladaný odber počas 6 mesiacov]]</f>
        <v>#REF!</v>
      </c>
      <c r="L4972" s="1">
        <v>162809</v>
      </c>
      <c r="M4972" t="e">
        <f>_xlfn.XLOOKUP(Tabuľka9[[#This Row],[IČO]],#REF!,#REF!)</f>
        <v>#REF!</v>
      </c>
      <c r="N4972" t="e">
        <f>_xlfn.XLOOKUP(Tabuľka9[[#This Row],[IČO]],#REF!,#REF!)</f>
        <v>#REF!</v>
      </c>
    </row>
    <row r="4973" spans="1:14" hidden="1" x14ac:dyDescent="0.35">
      <c r="A4973" t="s">
        <v>10</v>
      </c>
      <c r="B4973" t="s">
        <v>56</v>
      </c>
      <c r="C4973" t="s">
        <v>13</v>
      </c>
      <c r="D4973" s="9">
        <v>1.9</v>
      </c>
      <c r="E4973" s="10">
        <f>IF(COUNTIF(cis_DPH!$B$2:$B$84,B4973)&gt;0,D4973*1.1,IF(COUNTIF(cis_DPH!$B$85:$B$171,B4973)&gt;0,D4973*1.2,"chyba"))</f>
        <v>2.09</v>
      </c>
      <c r="G4973" s="16" t="e">
        <f>_xlfn.XLOOKUP(Tabuľka9[[#This Row],[položka]],#REF!,#REF!)</f>
        <v>#REF!</v>
      </c>
      <c r="H4973">
        <v>10</v>
      </c>
      <c r="I4973" s="15">
        <f>Tabuľka9[[#This Row],[Aktuálna cena v RZ s DPH]]*Tabuľka9[[#This Row],[Priemerný odber za mesiac]]</f>
        <v>20.9</v>
      </c>
      <c r="J4973">
        <v>10</v>
      </c>
      <c r="K4973" s="17" t="e">
        <f>Tabuľka9[[#This Row],[Cena za MJ s DPH]]*Tabuľka9[[#This Row],[Predpokladaný odber počas 6 mesiacov]]</f>
        <v>#REF!</v>
      </c>
      <c r="L4973" s="1">
        <v>162809</v>
      </c>
      <c r="M4973" t="e">
        <f>_xlfn.XLOOKUP(Tabuľka9[[#This Row],[IČO]],#REF!,#REF!)</f>
        <v>#REF!</v>
      </c>
      <c r="N4973" t="e">
        <f>_xlfn.XLOOKUP(Tabuľka9[[#This Row],[IČO]],#REF!,#REF!)</f>
        <v>#REF!</v>
      </c>
    </row>
    <row r="4974" spans="1:14" hidden="1" x14ac:dyDescent="0.35">
      <c r="A4974" t="s">
        <v>10</v>
      </c>
      <c r="B4974" t="s">
        <v>57</v>
      </c>
      <c r="C4974" t="s">
        <v>13</v>
      </c>
      <c r="E4974" s="10">
        <f>IF(COUNTIF(cis_DPH!$B$2:$B$84,B4974)&gt;0,D4974*1.1,IF(COUNTIF(cis_DPH!$B$85:$B$171,B4974)&gt;0,D4974*1.2,"chyba"))</f>
        <v>0</v>
      </c>
      <c r="G4974" s="16" t="e">
        <f>_xlfn.XLOOKUP(Tabuľka9[[#This Row],[položka]],#REF!,#REF!)</f>
        <v>#REF!</v>
      </c>
      <c r="I4974" s="15">
        <f>Tabuľka9[[#This Row],[Aktuálna cena v RZ s DPH]]*Tabuľka9[[#This Row],[Priemerný odber za mesiac]]</f>
        <v>0</v>
      </c>
      <c r="K4974" s="17" t="e">
        <f>Tabuľka9[[#This Row],[Cena za MJ s DPH]]*Tabuľka9[[#This Row],[Predpokladaný odber počas 6 mesiacov]]</f>
        <v>#REF!</v>
      </c>
      <c r="L4974" s="1">
        <v>162809</v>
      </c>
      <c r="M4974" t="e">
        <f>_xlfn.XLOOKUP(Tabuľka9[[#This Row],[IČO]],#REF!,#REF!)</f>
        <v>#REF!</v>
      </c>
      <c r="N4974" t="e">
        <f>_xlfn.XLOOKUP(Tabuľka9[[#This Row],[IČO]],#REF!,#REF!)</f>
        <v>#REF!</v>
      </c>
    </row>
    <row r="4975" spans="1:14" hidden="1" x14ac:dyDescent="0.35">
      <c r="A4975" t="s">
        <v>10</v>
      </c>
      <c r="B4975" t="s">
        <v>58</v>
      </c>
      <c r="C4975" t="s">
        <v>13</v>
      </c>
      <c r="E4975" s="10">
        <f>IF(COUNTIF(cis_DPH!$B$2:$B$84,B4975)&gt;0,D4975*1.1,IF(COUNTIF(cis_DPH!$B$85:$B$171,B4975)&gt;0,D4975*1.2,"chyba"))</f>
        <v>0</v>
      </c>
      <c r="G4975" s="16" t="e">
        <f>_xlfn.XLOOKUP(Tabuľka9[[#This Row],[položka]],#REF!,#REF!)</f>
        <v>#REF!</v>
      </c>
      <c r="I4975" s="15">
        <f>Tabuľka9[[#This Row],[Aktuálna cena v RZ s DPH]]*Tabuľka9[[#This Row],[Priemerný odber za mesiac]]</f>
        <v>0</v>
      </c>
      <c r="K4975" s="17" t="e">
        <f>Tabuľka9[[#This Row],[Cena za MJ s DPH]]*Tabuľka9[[#This Row],[Predpokladaný odber počas 6 mesiacov]]</f>
        <v>#REF!</v>
      </c>
      <c r="L4975" s="1">
        <v>162809</v>
      </c>
      <c r="M4975" t="e">
        <f>_xlfn.XLOOKUP(Tabuľka9[[#This Row],[IČO]],#REF!,#REF!)</f>
        <v>#REF!</v>
      </c>
      <c r="N4975" t="e">
        <f>_xlfn.XLOOKUP(Tabuľka9[[#This Row],[IČO]],#REF!,#REF!)</f>
        <v>#REF!</v>
      </c>
    </row>
    <row r="4976" spans="1:14" hidden="1" x14ac:dyDescent="0.35">
      <c r="A4976" t="s">
        <v>10</v>
      </c>
      <c r="B4976" t="s">
        <v>59</v>
      </c>
      <c r="C4976" t="s">
        <v>13</v>
      </c>
      <c r="D4976" s="9">
        <v>1.7</v>
      </c>
      <c r="E4976" s="10">
        <f>IF(COUNTIF(cis_DPH!$B$2:$B$84,B4976)&gt;0,D4976*1.1,IF(COUNTIF(cis_DPH!$B$85:$B$171,B4976)&gt;0,D4976*1.2,"chyba"))</f>
        <v>2.04</v>
      </c>
      <c r="G4976" s="16" t="e">
        <f>_xlfn.XLOOKUP(Tabuľka9[[#This Row],[položka]],#REF!,#REF!)</f>
        <v>#REF!</v>
      </c>
      <c r="H4976">
        <v>8</v>
      </c>
      <c r="I4976" s="15">
        <f>Tabuľka9[[#This Row],[Aktuálna cena v RZ s DPH]]*Tabuľka9[[#This Row],[Priemerný odber za mesiac]]</f>
        <v>16.32</v>
      </c>
      <c r="J4976">
        <v>15</v>
      </c>
      <c r="K4976" s="17" t="e">
        <f>Tabuľka9[[#This Row],[Cena za MJ s DPH]]*Tabuľka9[[#This Row],[Predpokladaný odber počas 6 mesiacov]]</f>
        <v>#REF!</v>
      </c>
      <c r="L4976" s="1">
        <v>162809</v>
      </c>
      <c r="M4976" t="e">
        <f>_xlfn.XLOOKUP(Tabuľka9[[#This Row],[IČO]],#REF!,#REF!)</f>
        <v>#REF!</v>
      </c>
      <c r="N4976" t="e">
        <f>_xlfn.XLOOKUP(Tabuľka9[[#This Row],[IČO]],#REF!,#REF!)</f>
        <v>#REF!</v>
      </c>
    </row>
    <row r="4977" spans="1:14" hidden="1" x14ac:dyDescent="0.35">
      <c r="A4977" t="s">
        <v>10</v>
      </c>
      <c r="B4977" t="s">
        <v>60</v>
      </c>
      <c r="C4977" t="s">
        <v>13</v>
      </c>
      <c r="E4977" s="10">
        <f>IF(COUNTIF(cis_DPH!$B$2:$B$84,B4977)&gt;0,D4977*1.1,IF(COUNTIF(cis_DPH!$B$85:$B$171,B4977)&gt;0,D4977*1.2,"chyba"))</f>
        <v>0</v>
      </c>
      <c r="G4977" s="16" t="e">
        <f>_xlfn.XLOOKUP(Tabuľka9[[#This Row],[položka]],#REF!,#REF!)</f>
        <v>#REF!</v>
      </c>
      <c r="I4977" s="15">
        <f>Tabuľka9[[#This Row],[Aktuálna cena v RZ s DPH]]*Tabuľka9[[#This Row],[Priemerný odber za mesiac]]</f>
        <v>0</v>
      </c>
      <c r="K4977" s="17" t="e">
        <f>Tabuľka9[[#This Row],[Cena za MJ s DPH]]*Tabuľka9[[#This Row],[Predpokladaný odber počas 6 mesiacov]]</f>
        <v>#REF!</v>
      </c>
      <c r="L4977" s="1">
        <v>162809</v>
      </c>
      <c r="M4977" t="e">
        <f>_xlfn.XLOOKUP(Tabuľka9[[#This Row],[IČO]],#REF!,#REF!)</f>
        <v>#REF!</v>
      </c>
      <c r="N4977" t="e">
        <f>_xlfn.XLOOKUP(Tabuľka9[[#This Row],[IČO]],#REF!,#REF!)</f>
        <v>#REF!</v>
      </c>
    </row>
    <row r="4978" spans="1:14" hidden="1" x14ac:dyDescent="0.35">
      <c r="A4978" t="s">
        <v>10</v>
      </c>
      <c r="B4978" t="s">
        <v>61</v>
      </c>
      <c r="C4978" t="s">
        <v>19</v>
      </c>
      <c r="E4978" s="10">
        <f>IF(COUNTIF(cis_DPH!$B$2:$B$84,B4978)&gt;0,D4978*1.1,IF(COUNTIF(cis_DPH!$B$85:$B$171,B4978)&gt;0,D4978*1.2,"chyba"))</f>
        <v>0</v>
      </c>
      <c r="G4978" s="16" t="e">
        <f>_xlfn.XLOOKUP(Tabuľka9[[#This Row],[položka]],#REF!,#REF!)</f>
        <v>#REF!</v>
      </c>
      <c r="I4978" s="15">
        <f>Tabuľka9[[#This Row],[Aktuálna cena v RZ s DPH]]*Tabuľka9[[#This Row],[Priemerný odber za mesiac]]</f>
        <v>0</v>
      </c>
      <c r="K4978" s="17" t="e">
        <f>Tabuľka9[[#This Row],[Cena za MJ s DPH]]*Tabuľka9[[#This Row],[Predpokladaný odber počas 6 mesiacov]]</f>
        <v>#REF!</v>
      </c>
      <c r="L4978" s="1">
        <v>162809</v>
      </c>
      <c r="M4978" t="e">
        <f>_xlfn.XLOOKUP(Tabuľka9[[#This Row],[IČO]],#REF!,#REF!)</f>
        <v>#REF!</v>
      </c>
      <c r="N4978" t="e">
        <f>_xlfn.XLOOKUP(Tabuľka9[[#This Row],[IČO]],#REF!,#REF!)</f>
        <v>#REF!</v>
      </c>
    </row>
    <row r="4979" spans="1:14" hidden="1" x14ac:dyDescent="0.35">
      <c r="A4979" t="s">
        <v>10</v>
      </c>
      <c r="B4979" t="s">
        <v>62</v>
      </c>
      <c r="C4979" t="s">
        <v>13</v>
      </c>
      <c r="E4979" s="10">
        <f>IF(COUNTIF(cis_DPH!$B$2:$B$84,B4979)&gt;0,D4979*1.1,IF(COUNTIF(cis_DPH!$B$85:$B$171,B4979)&gt;0,D4979*1.2,"chyba"))</f>
        <v>0</v>
      </c>
      <c r="G4979" s="16" t="e">
        <f>_xlfn.XLOOKUP(Tabuľka9[[#This Row],[položka]],#REF!,#REF!)</f>
        <v>#REF!</v>
      </c>
      <c r="I4979" s="15">
        <f>Tabuľka9[[#This Row],[Aktuálna cena v RZ s DPH]]*Tabuľka9[[#This Row],[Priemerný odber za mesiac]]</f>
        <v>0</v>
      </c>
      <c r="K4979" s="17" t="e">
        <f>Tabuľka9[[#This Row],[Cena za MJ s DPH]]*Tabuľka9[[#This Row],[Predpokladaný odber počas 6 mesiacov]]</f>
        <v>#REF!</v>
      </c>
      <c r="L4979" s="1">
        <v>162809</v>
      </c>
      <c r="M4979" t="e">
        <f>_xlfn.XLOOKUP(Tabuľka9[[#This Row],[IČO]],#REF!,#REF!)</f>
        <v>#REF!</v>
      </c>
      <c r="N4979" t="e">
        <f>_xlfn.XLOOKUP(Tabuľka9[[#This Row],[IČO]],#REF!,#REF!)</f>
        <v>#REF!</v>
      </c>
    </row>
    <row r="4980" spans="1:14" hidden="1" x14ac:dyDescent="0.35">
      <c r="A4980" t="s">
        <v>10</v>
      </c>
      <c r="B4980" t="s">
        <v>63</v>
      </c>
      <c r="C4980" t="s">
        <v>13</v>
      </c>
      <c r="E4980" s="10">
        <f>IF(COUNTIF(cis_DPH!$B$2:$B$84,B4980)&gt;0,D4980*1.1,IF(COUNTIF(cis_DPH!$B$85:$B$171,B4980)&gt;0,D4980*1.2,"chyba"))</f>
        <v>0</v>
      </c>
      <c r="G4980" s="16" t="e">
        <f>_xlfn.XLOOKUP(Tabuľka9[[#This Row],[položka]],#REF!,#REF!)</f>
        <v>#REF!</v>
      </c>
      <c r="I4980" s="15">
        <f>Tabuľka9[[#This Row],[Aktuálna cena v RZ s DPH]]*Tabuľka9[[#This Row],[Priemerný odber za mesiac]]</f>
        <v>0</v>
      </c>
      <c r="K4980" s="17" t="e">
        <f>Tabuľka9[[#This Row],[Cena za MJ s DPH]]*Tabuľka9[[#This Row],[Predpokladaný odber počas 6 mesiacov]]</f>
        <v>#REF!</v>
      </c>
      <c r="L4980" s="1">
        <v>162809</v>
      </c>
      <c r="M4980" t="e">
        <f>_xlfn.XLOOKUP(Tabuľka9[[#This Row],[IČO]],#REF!,#REF!)</f>
        <v>#REF!</v>
      </c>
      <c r="N4980" t="e">
        <f>_xlfn.XLOOKUP(Tabuľka9[[#This Row],[IČO]],#REF!,#REF!)</f>
        <v>#REF!</v>
      </c>
    </row>
    <row r="4981" spans="1:14" hidden="1" x14ac:dyDescent="0.35">
      <c r="A4981" t="s">
        <v>10</v>
      </c>
      <c r="B4981" t="s">
        <v>64</v>
      </c>
      <c r="C4981" t="s">
        <v>19</v>
      </c>
      <c r="E4981" s="10">
        <f>IF(COUNTIF(cis_DPH!$B$2:$B$84,B4981)&gt;0,D4981*1.1,IF(COUNTIF(cis_DPH!$B$85:$B$171,B4981)&gt;0,D4981*1.2,"chyba"))</f>
        <v>0</v>
      </c>
      <c r="G4981" s="16" t="e">
        <f>_xlfn.XLOOKUP(Tabuľka9[[#This Row],[položka]],#REF!,#REF!)</f>
        <v>#REF!</v>
      </c>
      <c r="I4981" s="15">
        <f>Tabuľka9[[#This Row],[Aktuálna cena v RZ s DPH]]*Tabuľka9[[#This Row],[Priemerný odber za mesiac]]</f>
        <v>0</v>
      </c>
      <c r="K4981" s="17" t="e">
        <f>Tabuľka9[[#This Row],[Cena za MJ s DPH]]*Tabuľka9[[#This Row],[Predpokladaný odber počas 6 mesiacov]]</f>
        <v>#REF!</v>
      </c>
      <c r="L4981" s="1">
        <v>162809</v>
      </c>
      <c r="M4981" t="e">
        <f>_xlfn.XLOOKUP(Tabuľka9[[#This Row],[IČO]],#REF!,#REF!)</f>
        <v>#REF!</v>
      </c>
      <c r="N4981" t="e">
        <f>_xlfn.XLOOKUP(Tabuľka9[[#This Row],[IČO]],#REF!,#REF!)</f>
        <v>#REF!</v>
      </c>
    </row>
    <row r="4982" spans="1:14" hidden="1" x14ac:dyDescent="0.35">
      <c r="A4982" t="s">
        <v>10</v>
      </c>
      <c r="B4982" t="s">
        <v>65</v>
      </c>
      <c r="C4982" t="s">
        <v>19</v>
      </c>
      <c r="D4982" s="9">
        <v>1.2</v>
      </c>
      <c r="E4982" s="10">
        <f>IF(COUNTIF(cis_DPH!$B$2:$B$84,B4982)&gt;0,D4982*1.1,IF(COUNTIF(cis_DPH!$B$85:$B$171,B4982)&gt;0,D4982*1.2,"chyba"))</f>
        <v>1.32</v>
      </c>
      <c r="G4982" s="16" t="e">
        <f>_xlfn.XLOOKUP(Tabuľka9[[#This Row],[položka]],#REF!,#REF!)</f>
        <v>#REF!</v>
      </c>
      <c r="H4982">
        <v>15</v>
      </c>
      <c r="I4982" s="15">
        <f>Tabuľka9[[#This Row],[Aktuálna cena v RZ s DPH]]*Tabuľka9[[#This Row],[Priemerný odber za mesiac]]</f>
        <v>19.8</v>
      </c>
      <c r="K4982" s="17" t="e">
        <f>Tabuľka9[[#This Row],[Cena za MJ s DPH]]*Tabuľka9[[#This Row],[Predpokladaný odber počas 6 mesiacov]]</f>
        <v>#REF!</v>
      </c>
      <c r="L4982" s="1">
        <v>162809</v>
      </c>
      <c r="M4982" t="e">
        <f>_xlfn.XLOOKUP(Tabuľka9[[#This Row],[IČO]],#REF!,#REF!)</f>
        <v>#REF!</v>
      </c>
      <c r="N4982" t="e">
        <f>_xlfn.XLOOKUP(Tabuľka9[[#This Row],[IČO]],#REF!,#REF!)</f>
        <v>#REF!</v>
      </c>
    </row>
    <row r="4983" spans="1:14" hidden="1" x14ac:dyDescent="0.35">
      <c r="A4983" t="s">
        <v>10</v>
      </c>
      <c r="B4983" t="s">
        <v>66</v>
      </c>
      <c r="C4983" t="s">
        <v>19</v>
      </c>
      <c r="E4983" s="10">
        <f>IF(COUNTIF(cis_DPH!$B$2:$B$84,B4983)&gt;0,D4983*1.1,IF(COUNTIF(cis_DPH!$B$85:$B$171,B4983)&gt;0,D4983*1.2,"chyba"))</f>
        <v>0</v>
      </c>
      <c r="G4983" s="16" t="e">
        <f>_xlfn.XLOOKUP(Tabuľka9[[#This Row],[položka]],#REF!,#REF!)</f>
        <v>#REF!</v>
      </c>
      <c r="I4983" s="15">
        <f>Tabuľka9[[#This Row],[Aktuálna cena v RZ s DPH]]*Tabuľka9[[#This Row],[Priemerný odber za mesiac]]</f>
        <v>0</v>
      </c>
      <c r="K4983" s="17" t="e">
        <f>Tabuľka9[[#This Row],[Cena za MJ s DPH]]*Tabuľka9[[#This Row],[Predpokladaný odber počas 6 mesiacov]]</f>
        <v>#REF!</v>
      </c>
      <c r="L4983" s="1">
        <v>162809</v>
      </c>
      <c r="M4983" t="e">
        <f>_xlfn.XLOOKUP(Tabuľka9[[#This Row],[IČO]],#REF!,#REF!)</f>
        <v>#REF!</v>
      </c>
      <c r="N4983" t="e">
        <f>_xlfn.XLOOKUP(Tabuľka9[[#This Row],[IČO]],#REF!,#REF!)</f>
        <v>#REF!</v>
      </c>
    </row>
    <row r="4984" spans="1:14" hidden="1" x14ac:dyDescent="0.35">
      <c r="A4984" t="s">
        <v>10</v>
      </c>
      <c r="B4984" t="s">
        <v>67</v>
      </c>
      <c r="C4984" t="s">
        <v>13</v>
      </c>
      <c r="E4984" s="10">
        <f>IF(COUNTIF(cis_DPH!$B$2:$B$84,B4984)&gt;0,D4984*1.1,IF(COUNTIF(cis_DPH!$B$85:$B$171,B4984)&gt;0,D4984*1.2,"chyba"))</f>
        <v>0</v>
      </c>
      <c r="G4984" s="16" t="e">
        <f>_xlfn.XLOOKUP(Tabuľka9[[#This Row],[položka]],#REF!,#REF!)</f>
        <v>#REF!</v>
      </c>
      <c r="I4984" s="15">
        <f>Tabuľka9[[#This Row],[Aktuálna cena v RZ s DPH]]*Tabuľka9[[#This Row],[Priemerný odber za mesiac]]</f>
        <v>0</v>
      </c>
      <c r="K4984" s="17" t="e">
        <f>Tabuľka9[[#This Row],[Cena za MJ s DPH]]*Tabuľka9[[#This Row],[Predpokladaný odber počas 6 mesiacov]]</f>
        <v>#REF!</v>
      </c>
      <c r="L4984" s="1">
        <v>162809</v>
      </c>
      <c r="M4984" t="e">
        <f>_xlfn.XLOOKUP(Tabuľka9[[#This Row],[IČO]],#REF!,#REF!)</f>
        <v>#REF!</v>
      </c>
      <c r="N4984" t="e">
        <f>_xlfn.XLOOKUP(Tabuľka9[[#This Row],[IČO]],#REF!,#REF!)</f>
        <v>#REF!</v>
      </c>
    </row>
    <row r="4985" spans="1:14" hidden="1" x14ac:dyDescent="0.35">
      <c r="A4985" t="s">
        <v>10</v>
      </c>
      <c r="B4985" t="s">
        <v>68</v>
      </c>
      <c r="C4985" t="s">
        <v>13</v>
      </c>
      <c r="D4985" s="9">
        <v>2.2999999999999998</v>
      </c>
      <c r="E4985" s="10">
        <f>IF(COUNTIF(cis_DPH!$B$2:$B$84,B4985)&gt;0,D4985*1.1,IF(COUNTIF(cis_DPH!$B$85:$B$171,B4985)&gt;0,D4985*1.2,"chyba"))</f>
        <v>2.5299999999999998</v>
      </c>
      <c r="G4985" s="16" t="e">
        <f>_xlfn.XLOOKUP(Tabuľka9[[#This Row],[položka]],#REF!,#REF!)</f>
        <v>#REF!</v>
      </c>
      <c r="H4985">
        <v>8</v>
      </c>
      <c r="I4985" s="15">
        <f>Tabuľka9[[#This Row],[Aktuálna cena v RZ s DPH]]*Tabuľka9[[#This Row],[Priemerný odber za mesiac]]</f>
        <v>20.239999999999998</v>
      </c>
      <c r="K4985" s="17" t="e">
        <f>Tabuľka9[[#This Row],[Cena za MJ s DPH]]*Tabuľka9[[#This Row],[Predpokladaný odber počas 6 mesiacov]]</f>
        <v>#REF!</v>
      </c>
      <c r="L4985" s="1">
        <v>162809</v>
      </c>
      <c r="M4985" t="e">
        <f>_xlfn.XLOOKUP(Tabuľka9[[#This Row],[IČO]],#REF!,#REF!)</f>
        <v>#REF!</v>
      </c>
      <c r="N4985" t="e">
        <f>_xlfn.XLOOKUP(Tabuľka9[[#This Row],[IČO]],#REF!,#REF!)</f>
        <v>#REF!</v>
      </c>
    </row>
    <row r="4986" spans="1:14" hidden="1" x14ac:dyDescent="0.35">
      <c r="A4986" t="s">
        <v>10</v>
      </c>
      <c r="B4986" t="s">
        <v>69</v>
      </c>
      <c r="C4986" t="s">
        <v>13</v>
      </c>
      <c r="E4986" s="10">
        <f>IF(COUNTIF(cis_DPH!$B$2:$B$84,B4986)&gt;0,D4986*1.1,IF(COUNTIF(cis_DPH!$B$85:$B$171,B4986)&gt;0,D4986*1.2,"chyba"))</f>
        <v>0</v>
      </c>
      <c r="G4986" s="16" t="e">
        <f>_xlfn.XLOOKUP(Tabuľka9[[#This Row],[položka]],#REF!,#REF!)</f>
        <v>#REF!</v>
      </c>
      <c r="I4986" s="15">
        <f>Tabuľka9[[#This Row],[Aktuálna cena v RZ s DPH]]*Tabuľka9[[#This Row],[Priemerný odber za mesiac]]</f>
        <v>0</v>
      </c>
      <c r="K4986" s="17" t="e">
        <f>Tabuľka9[[#This Row],[Cena za MJ s DPH]]*Tabuľka9[[#This Row],[Predpokladaný odber počas 6 mesiacov]]</f>
        <v>#REF!</v>
      </c>
      <c r="L4986" s="1">
        <v>162809</v>
      </c>
      <c r="M4986" t="e">
        <f>_xlfn.XLOOKUP(Tabuľka9[[#This Row],[IČO]],#REF!,#REF!)</f>
        <v>#REF!</v>
      </c>
      <c r="N4986" t="e">
        <f>_xlfn.XLOOKUP(Tabuľka9[[#This Row],[IČO]],#REF!,#REF!)</f>
        <v>#REF!</v>
      </c>
    </row>
    <row r="4987" spans="1:14" hidden="1" x14ac:dyDescent="0.35">
      <c r="A4987" t="s">
        <v>10</v>
      </c>
      <c r="B4987" t="s">
        <v>70</v>
      </c>
      <c r="C4987" t="s">
        <v>13</v>
      </c>
      <c r="E4987" s="10">
        <f>IF(COUNTIF(cis_DPH!$B$2:$B$84,B4987)&gt;0,D4987*1.1,IF(COUNTIF(cis_DPH!$B$85:$B$171,B4987)&gt;0,D4987*1.2,"chyba"))</f>
        <v>0</v>
      </c>
      <c r="G4987" s="16" t="e">
        <f>_xlfn.XLOOKUP(Tabuľka9[[#This Row],[položka]],#REF!,#REF!)</f>
        <v>#REF!</v>
      </c>
      <c r="I4987" s="15">
        <f>Tabuľka9[[#This Row],[Aktuálna cena v RZ s DPH]]*Tabuľka9[[#This Row],[Priemerný odber za mesiac]]</f>
        <v>0</v>
      </c>
      <c r="K4987" s="17" t="e">
        <f>Tabuľka9[[#This Row],[Cena za MJ s DPH]]*Tabuľka9[[#This Row],[Predpokladaný odber počas 6 mesiacov]]</f>
        <v>#REF!</v>
      </c>
      <c r="L4987" s="1">
        <v>162809</v>
      </c>
      <c r="M4987" t="e">
        <f>_xlfn.XLOOKUP(Tabuľka9[[#This Row],[IČO]],#REF!,#REF!)</f>
        <v>#REF!</v>
      </c>
      <c r="N4987" t="e">
        <f>_xlfn.XLOOKUP(Tabuľka9[[#This Row],[IČO]],#REF!,#REF!)</f>
        <v>#REF!</v>
      </c>
    </row>
    <row r="4988" spans="1:14" hidden="1" x14ac:dyDescent="0.35">
      <c r="A4988" t="s">
        <v>10</v>
      </c>
      <c r="B4988" t="s">
        <v>71</v>
      </c>
      <c r="C4988" t="s">
        <v>13</v>
      </c>
      <c r="E4988" s="10">
        <f>IF(COUNTIF(cis_DPH!$B$2:$B$84,B4988)&gt;0,D4988*1.1,IF(COUNTIF(cis_DPH!$B$85:$B$171,B4988)&gt;0,D4988*1.2,"chyba"))</f>
        <v>0</v>
      </c>
      <c r="G4988" s="16" t="e">
        <f>_xlfn.XLOOKUP(Tabuľka9[[#This Row],[položka]],#REF!,#REF!)</f>
        <v>#REF!</v>
      </c>
      <c r="I4988" s="15">
        <f>Tabuľka9[[#This Row],[Aktuálna cena v RZ s DPH]]*Tabuľka9[[#This Row],[Priemerný odber za mesiac]]</f>
        <v>0</v>
      </c>
      <c r="K4988" s="17" t="e">
        <f>Tabuľka9[[#This Row],[Cena za MJ s DPH]]*Tabuľka9[[#This Row],[Predpokladaný odber počas 6 mesiacov]]</f>
        <v>#REF!</v>
      </c>
      <c r="L4988" s="1">
        <v>162809</v>
      </c>
      <c r="M4988" t="e">
        <f>_xlfn.XLOOKUP(Tabuľka9[[#This Row],[IČO]],#REF!,#REF!)</f>
        <v>#REF!</v>
      </c>
      <c r="N4988" t="e">
        <f>_xlfn.XLOOKUP(Tabuľka9[[#This Row],[IČO]],#REF!,#REF!)</f>
        <v>#REF!</v>
      </c>
    </row>
    <row r="4989" spans="1:14" hidden="1" x14ac:dyDescent="0.35">
      <c r="A4989" t="s">
        <v>10</v>
      </c>
      <c r="B4989" t="s">
        <v>72</v>
      </c>
      <c r="C4989" t="s">
        <v>13</v>
      </c>
      <c r="E4989" s="10">
        <f>IF(COUNTIF(cis_DPH!$B$2:$B$84,B4989)&gt;0,D4989*1.1,IF(COUNTIF(cis_DPH!$B$85:$B$171,B4989)&gt;0,D4989*1.2,"chyba"))</f>
        <v>0</v>
      </c>
      <c r="G4989" s="16" t="e">
        <f>_xlfn.XLOOKUP(Tabuľka9[[#This Row],[položka]],#REF!,#REF!)</f>
        <v>#REF!</v>
      </c>
      <c r="I4989" s="15">
        <f>Tabuľka9[[#This Row],[Aktuálna cena v RZ s DPH]]*Tabuľka9[[#This Row],[Priemerný odber za mesiac]]</f>
        <v>0</v>
      </c>
      <c r="K4989" s="17" t="e">
        <f>Tabuľka9[[#This Row],[Cena za MJ s DPH]]*Tabuľka9[[#This Row],[Predpokladaný odber počas 6 mesiacov]]</f>
        <v>#REF!</v>
      </c>
      <c r="L4989" s="1">
        <v>162809</v>
      </c>
      <c r="M4989" t="e">
        <f>_xlfn.XLOOKUP(Tabuľka9[[#This Row],[IČO]],#REF!,#REF!)</f>
        <v>#REF!</v>
      </c>
      <c r="N4989" t="e">
        <f>_xlfn.XLOOKUP(Tabuľka9[[#This Row],[IČO]],#REF!,#REF!)</f>
        <v>#REF!</v>
      </c>
    </row>
    <row r="4990" spans="1:14" hidden="1" x14ac:dyDescent="0.35">
      <c r="A4990" t="s">
        <v>10</v>
      </c>
      <c r="B4990" t="s">
        <v>73</v>
      </c>
      <c r="C4990" t="s">
        <v>13</v>
      </c>
      <c r="D4990" s="9">
        <v>1.2</v>
      </c>
      <c r="E4990" s="10">
        <f>IF(COUNTIF(cis_DPH!$B$2:$B$84,B4990)&gt;0,D4990*1.1,IF(COUNTIF(cis_DPH!$B$85:$B$171,B4990)&gt;0,D4990*1.2,"chyba"))</f>
        <v>1.44</v>
      </c>
      <c r="G4990" s="16" t="e">
        <f>_xlfn.XLOOKUP(Tabuľka9[[#This Row],[položka]],#REF!,#REF!)</f>
        <v>#REF!</v>
      </c>
      <c r="H4990">
        <v>5</v>
      </c>
      <c r="I4990" s="15">
        <f>Tabuľka9[[#This Row],[Aktuálna cena v RZ s DPH]]*Tabuľka9[[#This Row],[Priemerný odber za mesiac]]</f>
        <v>7.1999999999999993</v>
      </c>
      <c r="J4990">
        <v>10</v>
      </c>
      <c r="K4990" s="17" t="e">
        <f>Tabuľka9[[#This Row],[Cena za MJ s DPH]]*Tabuľka9[[#This Row],[Predpokladaný odber počas 6 mesiacov]]</f>
        <v>#REF!</v>
      </c>
      <c r="L4990" s="1">
        <v>162809</v>
      </c>
      <c r="M4990" t="e">
        <f>_xlfn.XLOOKUP(Tabuľka9[[#This Row],[IČO]],#REF!,#REF!)</f>
        <v>#REF!</v>
      </c>
      <c r="N4990" t="e">
        <f>_xlfn.XLOOKUP(Tabuľka9[[#This Row],[IČO]],#REF!,#REF!)</f>
        <v>#REF!</v>
      </c>
    </row>
    <row r="4991" spans="1:14" hidden="1" x14ac:dyDescent="0.35">
      <c r="A4991" t="s">
        <v>10</v>
      </c>
      <c r="B4991" t="s">
        <v>74</v>
      </c>
      <c r="C4991" t="s">
        <v>13</v>
      </c>
      <c r="E4991" s="10">
        <f>IF(COUNTIF(cis_DPH!$B$2:$B$84,B4991)&gt;0,D4991*1.1,IF(COUNTIF(cis_DPH!$B$85:$B$171,B4991)&gt;0,D4991*1.2,"chyba"))</f>
        <v>0</v>
      </c>
      <c r="G4991" s="16" t="e">
        <f>_xlfn.XLOOKUP(Tabuľka9[[#This Row],[položka]],#REF!,#REF!)</f>
        <v>#REF!</v>
      </c>
      <c r="I4991" s="15">
        <f>Tabuľka9[[#This Row],[Aktuálna cena v RZ s DPH]]*Tabuľka9[[#This Row],[Priemerný odber za mesiac]]</f>
        <v>0</v>
      </c>
      <c r="K4991" s="17" t="e">
        <f>Tabuľka9[[#This Row],[Cena za MJ s DPH]]*Tabuľka9[[#This Row],[Predpokladaný odber počas 6 mesiacov]]</f>
        <v>#REF!</v>
      </c>
      <c r="L4991" s="1">
        <v>162809</v>
      </c>
      <c r="M4991" t="e">
        <f>_xlfn.XLOOKUP(Tabuľka9[[#This Row],[IČO]],#REF!,#REF!)</f>
        <v>#REF!</v>
      </c>
      <c r="N4991" t="e">
        <f>_xlfn.XLOOKUP(Tabuľka9[[#This Row],[IČO]],#REF!,#REF!)</f>
        <v>#REF!</v>
      </c>
    </row>
    <row r="4992" spans="1:14" hidden="1" x14ac:dyDescent="0.35">
      <c r="A4992" t="s">
        <v>10</v>
      </c>
      <c r="B4992" t="s">
        <v>75</v>
      </c>
      <c r="C4992" t="s">
        <v>13</v>
      </c>
      <c r="D4992" s="9">
        <v>0.45</v>
      </c>
      <c r="E4992" s="10">
        <f>IF(COUNTIF(cis_DPH!$B$2:$B$84,B4992)&gt;0,D4992*1.1,IF(COUNTIF(cis_DPH!$B$85:$B$171,B4992)&gt;0,D4992*1.2,"chyba"))</f>
        <v>0.49500000000000005</v>
      </c>
      <c r="G4992" s="16" t="e">
        <f>_xlfn.XLOOKUP(Tabuľka9[[#This Row],[položka]],#REF!,#REF!)</f>
        <v>#REF!</v>
      </c>
      <c r="H4992">
        <v>250</v>
      </c>
      <c r="I4992" s="15">
        <f>Tabuľka9[[#This Row],[Aktuálna cena v RZ s DPH]]*Tabuľka9[[#This Row],[Priemerný odber za mesiac]]</f>
        <v>123.75000000000001</v>
      </c>
      <c r="J4992">
        <v>400</v>
      </c>
      <c r="K4992" s="17" t="e">
        <f>Tabuľka9[[#This Row],[Cena za MJ s DPH]]*Tabuľka9[[#This Row],[Predpokladaný odber počas 6 mesiacov]]</f>
        <v>#REF!</v>
      </c>
      <c r="L4992" s="1">
        <v>162809</v>
      </c>
      <c r="M4992" t="e">
        <f>_xlfn.XLOOKUP(Tabuľka9[[#This Row],[IČO]],#REF!,#REF!)</f>
        <v>#REF!</v>
      </c>
      <c r="N4992" t="e">
        <f>_xlfn.XLOOKUP(Tabuľka9[[#This Row],[IČO]],#REF!,#REF!)</f>
        <v>#REF!</v>
      </c>
    </row>
    <row r="4993" spans="1:14" hidden="1" x14ac:dyDescent="0.35">
      <c r="A4993" t="s">
        <v>10</v>
      </c>
      <c r="B4993" t="s">
        <v>76</v>
      </c>
      <c r="C4993" t="s">
        <v>13</v>
      </c>
      <c r="E4993" s="10">
        <f>IF(COUNTIF(cis_DPH!$B$2:$B$84,B4993)&gt;0,D4993*1.1,IF(COUNTIF(cis_DPH!$B$85:$B$171,B4993)&gt;0,D4993*1.2,"chyba"))</f>
        <v>0</v>
      </c>
      <c r="G4993" s="16" t="e">
        <f>_xlfn.XLOOKUP(Tabuľka9[[#This Row],[položka]],#REF!,#REF!)</f>
        <v>#REF!</v>
      </c>
      <c r="I4993" s="15">
        <f>Tabuľka9[[#This Row],[Aktuálna cena v RZ s DPH]]*Tabuľka9[[#This Row],[Priemerný odber za mesiac]]</f>
        <v>0</v>
      </c>
      <c r="K4993" s="17" t="e">
        <f>Tabuľka9[[#This Row],[Cena za MJ s DPH]]*Tabuľka9[[#This Row],[Predpokladaný odber počas 6 mesiacov]]</f>
        <v>#REF!</v>
      </c>
      <c r="L4993" s="1">
        <v>162809</v>
      </c>
      <c r="M4993" t="e">
        <f>_xlfn.XLOOKUP(Tabuľka9[[#This Row],[IČO]],#REF!,#REF!)</f>
        <v>#REF!</v>
      </c>
      <c r="N4993" t="e">
        <f>_xlfn.XLOOKUP(Tabuľka9[[#This Row],[IČO]],#REF!,#REF!)</f>
        <v>#REF!</v>
      </c>
    </row>
    <row r="4994" spans="1:14" hidden="1" x14ac:dyDescent="0.35">
      <c r="A4994" t="s">
        <v>10</v>
      </c>
      <c r="B4994" t="s">
        <v>77</v>
      </c>
      <c r="C4994" t="s">
        <v>13</v>
      </c>
      <c r="E4994" s="10">
        <f>IF(COUNTIF(cis_DPH!$B$2:$B$84,B4994)&gt;0,D4994*1.1,IF(COUNTIF(cis_DPH!$B$85:$B$171,B4994)&gt;0,D4994*1.2,"chyba"))</f>
        <v>0</v>
      </c>
      <c r="G4994" s="16" t="e">
        <f>_xlfn.XLOOKUP(Tabuľka9[[#This Row],[položka]],#REF!,#REF!)</f>
        <v>#REF!</v>
      </c>
      <c r="I4994" s="15">
        <f>Tabuľka9[[#This Row],[Aktuálna cena v RZ s DPH]]*Tabuľka9[[#This Row],[Priemerný odber za mesiac]]</f>
        <v>0</v>
      </c>
      <c r="K4994" s="17" t="e">
        <f>Tabuľka9[[#This Row],[Cena za MJ s DPH]]*Tabuľka9[[#This Row],[Predpokladaný odber počas 6 mesiacov]]</f>
        <v>#REF!</v>
      </c>
      <c r="L4994" s="1">
        <v>162809</v>
      </c>
      <c r="M4994" t="e">
        <f>_xlfn.XLOOKUP(Tabuľka9[[#This Row],[IČO]],#REF!,#REF!)</f>
        <v>#REF!</v>
      </c>
      <c r="N4994" t="e">
        <f>_xlfn.XLOOKUP(Tabuľka9[[#This Row],[IČO]],#REF!,#REF!)</f>
        <v>#REF!</v>
      </c>
    </row>
    <row r="4995" spans="1:14" hidden="1" x14ac:dyDescent="0.35">
      <c r="A4995" t="s">
        <v>10</v>
      </c>
      <c r="B4995" t="s">
        <v>78</v>
      </c>
      <c r="C4995" t="s">
        <v>13</v>
      </c>
      <c r="E4995" s="10">
        <f>IF(COUNTIF(cis_DPH!$B$2:$B$84,B4995)&gt;0,D4995*1.1,IF(COUNTIF(cis_DPH!$B$85:$B$171,B4995)&gt;0,D4995*1.2,"chyba"))</f>
        <v>0</v>
      </c>
      <c r="G4995" s="16" t="e">
        <f>_xlfn.XLOOKUP(Tabuľka9[[#This Row],[položka]],#REF!,#REF!)</f>
        <v>#REF!</v>
      </c>
      <c r="I4995" s="15">
        <f>Tabuľka9[[#This Row],[Aktuálna cena v RZ s DPH]]*Tabuľka9[[#This Row],[Priemerný odber za mesiac]]</f>
        <v>0</v>
      </c>
      <c r="K4995" s="17" t="e">
        <f>Tabuľka9[[#This Row],[Cena za MJ s DPH]]*Tabuľka9[[#This Row],[Predpokladaný odber počas 6 mesiacov]]</f>
        <v>#REF!</v>
      </c>
      <c r="L4995" s="1">
        <v>162809</v>
      </c>
      <c r="M4995" t="e">
        <f>_xlfn.XLOOKUP(Tabuľka9[[#This Row],[IČO]],#REF!,#REF!)</f>
        <v>#REF!</v>
      </c>
      <c r="N4995" t="e">
        <f>_xlfn.XLOOKUP(Tabuľka9[[#This Row],[IČO]],#REF!,#REF!)</f>
        <v>#REF!</v>
      </c>
    </row>
    <row r="4996" spans="1:14" hidden="1" x14ac:dyDescent="0.35">
      <c r="A4996" t="s">
        <v>10</v>
      </c>
      <c r="B4996" t="s">
        <v>79</v>
      </c>
      <c r="C4996" t="s">
        <v>13</v>
      </c>
      <c r="E4996" s="10">
        <f>IF(COUNTIF(cis_DPH!$B$2:$B$84,B4996)&gt;0,D4996*1.1,IF(COUNTIF(cis_DPH!$B$85:$B$171,B4996)&gt;0,D4996*1.2,"chyba"))</f>
        <v>0</v>
      </c>
      <c r="G4996" s="16" t="e">
        <f>_xlfn.XLOOKUP(Tabuľka9[[#This Row],[položka]],#REF!,#REF!)</f>
        <v>#REF!</v>
      </c>
      <c r="I4996" s="15">
        <f>Tabuľka9[[#This Row],[Aktuálna cena v RZ s DPH]]*Tabuľka9[[#This Row],[Priemerný odber za mesiac]]</f>
        <v>0</v>
      </c>
      <c r="K4996" s="17" t="e">
        <f>Tabuľka9[[#This Row],[Cena za MJ s DPH]]*Tabuľka9[[#This Row],[Predpokladaný odber počas 6 mesiacov]]</f>
        <v>#REF!</v>
      </c>
      <c r="L4996" s="1">
        <v>162809</v>
      </c>
      <c r="M4996" t="e">
        <f>_xlfn.XLOOKUP(Tabuľka9[[#This Row],[IČO]],#REF!,#REF!)</f>
        <v>#REF!</v>
      </c>
      <c r="N4996" t="e">
        <f>_xlfn.XLOOKUP(Tabuľka9[[#This Row],[IČO]],#REF!,#REF!)</f>
        <v>#REF!</v>
      </c>
    </row>
    <row r="4997" spans="1:14" hidden="1" x14ac:dyDescent="0.35">
      <c r="A4997" t="s">
        <v>10</v>
      </c>
      <c r="B4997" t="s">
        <v>80</v>
      </c>
      <c r="C4997" t="s">
        <v>13</v>
      </c>
      <c r="E4997" s="10">
        <f>IF(COUNTIF(cis_DPH!$B$2:$B$84,B4997)&gt;0,D4997*1.1,IF(COUNTIF(cis_DPH!$B$85:$B$171,B4997)&gt;0,D4997*1.2,"chyba"))</f>
        <v>0</v>
      </c>
      <c r="G4997" s="16" t="e">
        <f>_xlfn.XLOOKUP(Tabuľka9[[#This Row],[položka]],#REF!,#REF!)</f>
        <v>#REF!</v>
      </c>
      <c r="I4997" s="15">
        <f>Tabuľka9[[#This Row],[Aktuálna cena v RZ s DPH]]*Tabuľka9[[#This Row],[Priemerný odber za mesiac]]</f>
        <v>0</v>
      </c>
      <c r="K4997" s="17" t="e">
        <f>Tabuľka9[[#This Row],[Cena za MJ s DPH]]*Tabuľka9[[#This Row],[Predpokladaný odber počas 6 mesiacov]]</f>
        <v>#REF!</v>
      </c>
      <c r="L4997" s="1">
        <v>162809</v>
      </c>
      <c r="M4997" t="e">
        <f>_xlfn.XLOOKUP(Tabuľka9[[#This Row],[IČO]],#REF!,#REF!)</f>
        <v>#REF!</v>
      </c>
      <c r="N4997" t="e">
        <f>_xlfn.XLOOKUP(Tabuľka9[[#This Row],[IČO]],#REF!,#REF!)</f>
        <v>#REF!</v>
      </c>
    </row>
    <row r="4998" spans="1:14" hidden="1" x14ac:dyDescent="0.35">
      <c r="A4998" t="s">
        <v>81</v>
      </c>
      <c r="B4998" t="s">
        <v>83</v>
      </c>
      <c r="C4998" t="s">
        <v>19</v>
      </c>
      <c r="D4998" s="9">
        <v>0.11</v>
      </c>
      <c r="E4998" s="10">
        <f>IF(COUNTIF(cis_DPH!$B$2:$B$84,B4998)&gt;0,D4998*1.1,IF(COUNTIF(cis_DPH!$B$85:$B$171,B4998)&gt;0,D4998*1.2,"chyba"))</f>
        <v>0.13200000000000001</v>
      </c>
      <c r="G4998" s="16" t="e">
        <f>_xlfn.XLOOKUP(Tabuľka9[[#This Row],[položka]],#REF!,#REF!)</f>
        <v>#REF!</v>
      </c>
      <c r="H4998">
        <v>700</v>
      </c>
      <c r="I4998" s="15">
        <f>Tabuľka9[[#This Row],[Aktuálna cena v RZ s DPH]]*Tabuľka9[[#This Row],[Priemerný odber za mesiac]]</f>
        <v>92.4</v>
      </c>
      <c r="J4998">
        <v>3000</v>
      </c>
      <c r="K4998" s="17" t="e">
        <f>Tabuľka9[[#This Row],[Cena za MJ s DPH]]*Tabuľka9[[#This Row],[Predpokladaný odber počas 6 mesiacov]]</f>
        <v>#REF!</v>
      </c>
      <c r="L4998" s="1">
        <v>893307</v>
      </c>
      <c r="M4998" t="e">
        <f>_xlfn.XLOOKUP(Tabuľka9[[#This Row],[IČO]],#REF!,#REF!)</f>
        <v>#REF!</v>
      </c>
      <c r="N4998" t="e">
        <f>_xlfn.XLOOKUP(Tabuľka9[[#This Row],[IČO]],#REF!,#REF!)</f>
        <v>#REF!</v>
      </c>
    </row>
    <row r="4999" spans="1:14" hidden="1" x14ac:dyDescent="0.35">
      <c r="A4999" t="s">
        <v>81</v>
      </c>
      <c r="B4999" t="s">
        <v>83</v>
      </c>
      <c r="C4999" t="s">
        <v>19</v>
      </c>
      <c r="E4999" s="10">
        <f>IF(COUNTIF(cis_DPH!$B$2:$B$84,B4999)&gt;0,D4999*1.1,IF(COUNTIF(cis_DPH!$B$85:$B$171,B4999)&gt;0,D4999*1.2,"chyba"))</f>
        <v>0</v>
      </c>
      <c r="G4999" s="16" t="e">
        <f>_xlfn.XLOOKUP(Tabuľka9[[#This Row],[položka]],#REF!,#REF!)</f>
        <v>#REF!</v>
      </c>
      <c r="I4999" s="15">
        <f>Tabuľka9[[#This Row],[Aktuálna cena v RZ s DPH]]*Tabuľka9[[#This Row],[Priemerný odber za mesiac]]</f>
        <v>0</v>
      </c>
      <c r="K4999" s="17" t="e">
        <f>Tabuľka9[[#This Row],[Cena za MJ s DPH]]*Tabuľka9[[#This Row],[Predpokladaný odber počas 6 mesiacov]]</f>
        <v>#REF!</v>
      </c>
      <c r="L4999" s="1">
        <v>648108</v>
      </c>
      <c r="M4999" t="e">
        <f>_xlfn.XLOOKUP(Tabuľka9[[#This Row],[IČO]],#REF!,#REF!)</f>
        <v>#REF!</v>
      </c>
      <c r="N4999" t="e">
        <f>_xlfn.XLOOKUP(Tabuľka9[[#This Row],[IČO]],#REF!,#REF!)</f>
        <v>#REF!</v>
      </c>
    </row>
    <row r="5000" spans="1:14" hidden="1" x14ac:dyDescent="0.35">
      <c r="A5000" t="s">
        <v>84</v>
      </c>
      <c r="B5000" t="s">
        <v>85</v>
      </c>
      <c r="C5000" t="s">
        <v>13</v>
      </c>
      <c r="D5000" s="9">
        <v>4.3600000000000003</v>
      </c>
      <c r="E5000" s="10">
        <f>IF(COUNTIF(cis_DPH!$B$2:$B$84,B5000)&gt;0,D5000*1.1,IF(COUNTIF(cis_DPH!$B$85:$B$171,B5000)&gt;0,D5000*1.2,"chyba"))</f>
        <v>4.7960000000000012</v>
      </c>
      <c r="G5000" s="16" t="e">
        <f>_xlfn.XLOOKUP(Tabuľka9[[#This Row],[položka]],#REF!,#REF!)</f>
        <v>#REF!</v>
      </c>
      <c r="H5000">
        <v>25</v>
      </c>
      <c r="I5000" s="15">
        <f>Tabuľka9[[#This Row],[Aktuálna cena v RZ s DPH]]*Tabuľka9[[#This Row],[Priemerný odber za mesiac]]</f>
        <v>119.90000000000003</v>
      </c>
      <c r="J5000">
        <v>20</v>
      </c>
      <c r="K5000" s="17" t="e">
        <f>Tabuľka9[[#This Row],[Cena za MJ s DPH]]*Tabuľka9[[#This Row],[Predpokladaný odber počas 6 mesiacov]]</f>
        <v>#REF!</v>
      </c>
      <c r="L5000" s="1">
        <v>162809</v>
      </c>
      <c r="M5000" t="e">
        <f>_xlfn.XLOOKUP(Tabuľka9[[#This Row],[IČO]],#REF!,#REF!)</f>
        <v>#REF!</v>
      </c>
      <c r="N5000" t="e">
        <f>_xlfn.XLOOKUP(Tabuľka9[[#This Row],[IČO]],#REF!,#REF!)</f>
        <v>#REF!</v>
      </c>
    </row>
    <row r="5001" spans="1:14" hidden="1" x14ac:dyDescent="0.35">
      <c r="A5001" t="s">
        <v>84</v>
      </c>
      <c r="B5001" t="s">
        <v>86</v>
      </c>
      <c r="C5001" t="s">
        <v>13</v>
      </c>
      <c r="D5001" s="9">
        <v>4.25</v>
      </c>
      <c r="E5001" s="10">
        <f>IF(COUNTIF(cis_DPH!$B$2:$B$84,B5001)&gt;0,D5001*1.1,IF(COUNTIF(cis_DPH!$B$85:$B$171,B5001)&gt;0,D5001*1.2,"chyba"))</f>
        <v>4.6750000000000007</v>
      </c>
      <c r="G5001" s="16" t="e">
        <f>_xlfn.XLOOKUP(Tabuľka9[[#This Row],[položka]],#REF!,#REF!)</f>
        <v>#REF!</v>
      </c>
      <c r="H5001">
        <v>25</v>
      </c>
      <c r="I5001" s="15">
        <f>Tabuľka9[[#This Row],[Aktuálna cena v RZ s DPH]]*Tabuľka9[[#This Row],[Priemerný odber za mesiac]]</f>
        <v>116.87500000000001</v>
      </c>
      <c r="J5001">
        <v>30</v>
      </c>
      <c r="K5001" s="17" t="e">
        <f>Tabuľka9[[#This Row],[Cena za MJ s DPH]]*Tabuľka9[[#This Row],[Predpokladaný odber počas 6 mesiacov]]</f>
        <v>#REF!</v>
      </c>
      <c r="L5001" s="1">
        <v>162809</v>
      </c>
      <c r="M5001" t="e">
        <f>_xlfn.XLOOKUP(Tabuľka9[[#This Row],[IČO]],#REF!,#REF!)</f>
        <v>#REF!</v>
      </c>
      <c r="N5001" t="e">
        <f>_xlfn.XLOOKUP(Tabuľka9[[#This Row],[IČO]],#REF!,#REF!)</f>
        <v>#REF!</v>
      </c>
    </row>
    <row r="5002" spans="1:14" hidden="1" x14ac:dyDescent="0.35">
      <c r="A5002" t="s">
        <v>84</v>
      </c>
      <c r="B5002" t="s">
        <v>87</v>
      </c>
      <c r="C5002" t="s">
        <v>13</v>
      </c>
      <c r="E5002" s="10">
        <f>IF(COUNTIF(cis_DPH!$B$2:$B$84,B5002)&gt;0,D5002*1.1,IF(COUNTIF(cis_DPH!$B$85:$B$171,B5002)&gt;0,D5002*1.2,"chyba"))</f>
        <v>0</v>
      </c>
      <c r="G5002" s="16" t="e">
        <f>_xlfn.XLOOKUP(Tabuľka9[[#This Row],[položka]],#REF!,#REF!)</f>
        <v>#REF!</v>
      </c>
      <c r="I5002" s="15">
        <f>Tabuľka9[[#This Row],[Aktuálna cena v RZ s DPH]]*Tabuľka9[[#This Row],[Priemerný odber za mesiac]]</f>
        <v>0</v>
      </c>
      <c r="K5002" s="17" t="e">
        <f>Tabuľka9[[#This Row],[Cena za MJ s DPH]]*Tabuľka9[[#This Row],[Predpokladaný odber počas 6 mesiacov]]</f>
        <v>#REF!</v>
      </c>
      <c r="L5002" s="1">
        <v>162809</v>
      </c>
      <c r="M5002" t="e">
        <f>_xlfn.XLOOKUP(Tabuľka9[[#This Row],[IČO]],#REF!,#REF!)</f>
        <v>#REF!</v>
      </c>
      <c r="N5002" t="e">
        <f>_xlfn.XLOOKUP(Tabuľka9[[#This Row],[IČO]],#REF!,#REF!)</f>
        <v>#REF!</v>
      </c>
    </row>
    <row r="5003" spans="1:14" hidden="1" x14ac:dyDescent="0.35">
      <c r="A5003" t="s">
        <v>84</v>
      </c>
      <c r="B5003" t="s">
        <v>88</v>
      </c>
      <c r="C5003" t="s">
        <v>13</v>
      </c>
      <c r="D5003" s="9">
        <v>3.8</v>
      </c>
      <c r="E5003" s="10">
        <f>IF(COUNTIF(cis_DPH!$B$2:$B$84,B5003)&gt;0,D5003*1.1,IF(COUNTIF(cis_DPH!$B$85:$B$171,B5003)&gt;0,D5003*1.2,"chyba"))</f>
        <v>4.18</v>
      </c>
      <c r="G5003" s="16" t="e">
        <f>_xlfn.XLOOKUP(Tabuľka9[[#This Row],[položka]],#REF!,#REF!)</f>
        <v>#REF!</v>
      </c>
      <c r="H5003">
        <v>5</v>
      </c>
      <c r="I5003" s="15">
        <f>Tabuľka9[[#This Row],[Aktuálna cena v RZ s DPH]]*Tabuľka9[[#This Row],[Priemerný odber za mesiac]]</f>
        <v>20.9</v>
      </c>
      <c r="J5003">
        <v>15</v>
      </c>
      <c r="K5003" s="17" t="e">
        <f>Tabuľka9[[#This Row],[Cena za MJ s DPH]]*Tabuľka9[[#This Row],[Predpokladaný odber počas 6 mesiacov]]</f>
        <v>#REF!</v>
      </c>
      <c r="L5003" s="1">
        <v>162809</v>
      </c>
      <c r="M5003" t="e">
        <f>_xlfn.XLOOKUP(Tabuľka9[[#This Row],[IČO]],#REF!,#REF!)</f>
        <v>#REF!</v>
      </c>
      <c r="N5003" t="e">
        <f>_xlfn.XLOOKUP(Tabuľka9[[#This Row],[IČO]],#REF!,#REF!)</f>
        <v>#REF!</v>
      </c>
    </row>
    <row r="5004" spans="1:14" hidden="1" x14ac:dyDescent="0.35">
      <c r="A5004" t="s">
        <v>84</v>
      </c>
      <c r="B5004" t="s">
        <v>89</v>
      </c>
      <c r="C5004" t="s">
        <v>13</v>
      </c>
      <c r="E5004" s="10">
        <f>IF(COUNTIF(cis_DPH!$B$2:$B$84,B5004)&gt;0,D5004*1.1,IF(COUNTIF(cis_DPH!$B$85:$B$171,B5004)&gt;0,D5004*1.2,"chyba"))</f>
        <v>0</v>
      </c>
      <c r="G5004" s="16" t="e">
        <f>_xlfn.XLOOKUP(Tabuľka9[[#This Row],[položka]],#REF!,#REF!)</f>
        <v>#REF!</v>
      </c>
      <c r="I5004" s="15">
        <f>Tabuľka9[[#This Row],[Aktuálna cena v RZ s DPH]]*Tabuľka9[[#This Row],[Priemerný odber za mesiac]]</f>
        <v>0</v>
      </c>
      <c r="K5004" s="17" t="e">
        <f>Tabuľka9[[#This Row],[Cena za MJ s DPH]]*Tabuľka9[[#This Row],[Predpokladaný odber počas 6 mesiacov]]</f>
        <v>#REF!</v>
      </c>
      <c r="L5004" s="1">
        <v>162809</v>
      </c>
      <c r="M5004" t="e">
        <f>_xlfn.XLOOKUP(Tabuľka9[[#This Row],[IČO]],#REF!,#REF!)</f>
        <v>#REF!</v>
      </c>
      <c r="N5004" t="e">
        <f>_xlfn.XLOOKUP(Tabuľka9[[#This Row],[IČO]],#REF!,#REF!)</f>
        <v>#REF!</v>
      </c>
    </row>
    <row r="5005" spans="1:14" hidden="1" x14ac:dyDescent="0.35">
      <c r="A5005" t="s">
        <v>84</v>
      </c>
      <c r="B5005" t="s">
        <v>90</v>
      </c>
      <c r="C5005" t="s">
        <v>13</v>
      </c>
      <c r="E5005" s="10">
        <f>IF(COUNTIF(cis_DPH!$B$2:$B$84,B5005)&gt;0,D5005*1.1,IF(COUNTIF(cis_DPH!$B$85:$B$171,B5005)&gt;0,D5005*1.2,"chyba"))</f>
        <v>0</v>
      </c>
      <c r="G5005" s="16" t="e">
        <f>_xlfn.XLOOKUP(Tabuľka9[[#This Row],[položka]],#REF!,#REF!)</f>
        <v>#REF!</v>
      </c>
      <c r="I5005" s="15">
        <f>Tabuľka9[[#This Row],[Aktuálna cena v RZ s DPH]]*Tabuľka9[[#This Row],[Priemerný odber za mesiac]]</f>
        <v>0</v>
      </c>
      <c r="K5005" s="17" t="e">
        <f>Tabuľka9[[#This Row],[Cena za MJ s DPH]]*Tabuľka9[[#This Row],[Predpokladaný odber počas 6 mesiacov]]</f>
        <v>#REF!</v>
      </c>
      <c r="L5005" s="1">
        <v>162809</v>
      </c>
      <c r="M5005" t="e">
        <f>_xlfn.XLOOKUP(Tabuľka9[[#This Row],[IČO]],#REF!,#REF!)</f>
        <v>#REF!</v>
      </c>
      <c r="N5005" t="e">
        <f>_xlfn.XLOOKUP(Tabuľka9[[#This Row],[IČO]],#REF!,#REF!)</f>
        <v>#REF!</v>
      </c>
    </row>
    <row r="5006" spans="1:14" hidden="1" x14ac:dyDescent="0.35">
      <c r="A5006" t="s">
        <v>84</v>
      </c>
      <c r="B5006" t="s">
        <v>91</v>
      </c>
      <c r="C5006" t="s">
        <v>13</v>
      </c>
      <c r="E5006" s="10">
        <f>IF(COUNTIF(cis_DPH!$B$2:$B$84,B5006)&gt;0,D5006*1.1,IF(COUNTIF(cis_DPH!$B$85:$B$171,B5006)&gt;0,D5006*1.2,"chyba"))</f>
        <v>0</v>
      </c>
      <c r="G5006" s="16" t="e">
        <f>_xlfn.XLOOKUP(Tabuľka9[[#This Row],[položka]],#REF!,#REF!)</f>
        <v>#REF!</v>
      </c>
      <c r="I5006" s="15">
        <f>Tabuľka9[[#This Row],[Aktuálna cena v RZ s DPH]]*Tabuľka9[[#This Row],[Priemerný odber za mesiac]]</f>
        <v>0</v>
      </c>
      <c r="K5006" s="17" t="e">
        <f>Tabuľka9[[#This Row],[Cena za MJ s DPH]]*Tabuľka9[[#This Row],[Predpokladaný odber počas 6 mesiacov]]</f>
        <v>#REF!</v>
      </c>
      <c r="L5006" s="1">
        <v>162809</v>
      </c>
      <c r="M5006" t="e">
        <f>_xlfn.XLOOKUP(Tabuľka9[[#This Row],[IČO]],#REF!,#REF!)</f>
        <v>#REF!</v>
      </c>
      <c r="N5006" t="e">
        <f>_xlfn.XLOOKUP(Tabuľka9[[#This Row],[IČO]],#REF!,#REF!)</f>
        <v>#REF!</v>
      </c>
    </row>
    <row r="5007" spans="1:14" hidden="1" x14ac:dyDescent="0.35">
      <c r="A5007" t="s">
        <v>84</v>
      </c>
      <c r="B5007" t="s">
        <v>92</v>
      </c>
      <c r="C5007" t="s">
        <v>13</v>
      </c>
      <c r="E5007" s="10">
        <f>IF(COUNTIF(cis_DPH!$B$2:$B$84,B5007)&gt;0,D5007*1.1,IF(COUNTIF(cis_DPH!$B$85:$B$171,B5007)&gt;0,D5007*1.2,"chyba"))</f>
        <v>0</v>
      </c>
      <c r="G5007" s="16" t="e">
        <f>_xlfn.XLOOKUP(Tabuľka9[[#This Row],[položka]],#REF!,#REF!)</f>
        <v>#REF!</v>
      </c>
      <c r="I5007" s="15">
        <f>Tabuľka9[[#This Row],[Aktuálna cena v RZ s DPH]]*Tabuľka9[[#This Row],[Priemerný odber za mesiac]]</f>
        <v>0</v>
      </c>
      <c r="K5007" s="17" t="e">
        <f>Tabuľka9[[#This Row],[Cena za MJ s DPH]]*Tabuľka9[[#This Row],[Predpokladaný odber počas 6 mesiacov]]</f>
        <v>#REF!</v>
      </c>
      <c r="L5007" s="1">
        <v>162809</v>
      </c>
      <c r="M5007" t="e">
        <f>_xlfn.XLOOKUP(Tabuľka9[[#This Row],[IČO]],#REF!,#REF!)</f>
        <v>#REF!</v>
      </c>
      <c r="N5007" t="e">
        <f>_xlfn.XLOOKUP(Tabuľka9[[#This Row],[IČO]],#REF!,#REF!)</f>
        <v>#REF!</v>
      </c>
    </row>
    <row r="5008" spans="1:14" hidden="1" x14ac:dyDescent="0.35">
      <c r="A5008" t="s">
        <v>93</v>
      </c>
      <c r="B5008" t="s">
        <v>94</v>
      </c>
      <c r="C5008" t="s">
        <v>13</v>
      </c>
      <c r="E5008" s="10">
        <f>IF(COUNTIF(cis_DPH!$B$2:$B$84,B5008)&gt;0,D5008*1.1,IF(COUNTIF(cis_DPH!$B$85:$B$171,B5008)&gt;0,D5008*1.2,"chyba"))</f>
        <v>0</v>
      </c>
      <c r="G5008" s="16" t="e">
        <f>_xlfn.XLOOKUP(Tabuľka9[[#This Row],[položka]],#REF!,#REF!)</f>
        <v>#REF!</v>
      </c>
      <c r="I5008" s="15">
        <f>Tabuľka9[[#This Row],[Aktuálna cena v RZ s DPH]]*Tabuľka9[[#This Row],[Priemerný odber za mesiac]]</f>
        <v>0</v>
      </c>
      <c r="K5008" s="17" t="e">
        <f>Tabuľka9[[#This Row],[Cena za MJ s DPH]]*Tabuľka9[[#This Row],[Predpokladaný odber počas 6 mesiacov]]</f>
        <v>#REF!</v>
      </c>
      <c r="L5008" s="1">
        <v>162809</v>
      </c>
      <c r="M5008" t="e">
        <f>_xlfn.XLOOKUP(Tabuľka9[[#This Row],[IČO]],#REF!,#REF!)</f>
        <v>#REF!</v>
      </c>
      <c r="N5008" t="e">
        <f>_xlfn.XLOOKUP(Tabuľka9[[#This Row],[IČO]],#REF!,#REF!)</f>
        <v>#REF!</v>
      </c>
    </row>
    <row r="5009" spans="1:14" hidden="1" x14ac:dyDescent="0.35">
      <c r="A5009" t="s">
        <v>95</v>
      </c>
      <c r="B5009" t="s">
        <v>96</v>
      </c>
      <c r="C5009" t="s">
        <v>13</v>
      </c>
      <c r="E5009" s="10">
        <f>IF(COUNTIF(cis_DPH!$B$2:$B$84,B5009)&gt;0,D5009*1.1,IF(COUNTIF(cis_DPH!$B$85:$B$171,B5009)&gt;0,D5009*1.2,"chyba"))</f>
        <v>0</v>
      </c>
      <c r="G5009" s="16" t="e">
        <f>_xlfn.XLOOKUP(Tabuľka9[[#This Row],[položka]],#REF!,#REF!)</f>
        <v>#REF!</v>
      </c>
      <c r="I5009" s="15">
        <f>Tabuľka9[[#This Row],[Aktuálna cena v RZ s DPH]]*Tabuľka9[[#This Row],[Priemerný odber za mesiac]]</f>
        <v>0</v>
      </c>
      <c r="K5009" s="17" t="e">
        <f>Tabuľka9[[#This Row],[Cena za MJ s DPH]]*Tabuľka9[[#This Row],[Predpokladaný odber počas 6 mesiacov]]</f>
        <v>#REF!</v>
      </c>
      <c r="L5009" s="1">
        <v>162809</v>
      </c>
      <c r="M5009" t="e">
        <f>_xlfn.XLOOKUP(Tabuľka9[[#This Row],[IČO]],#REF!,#REF!)</f>
        <v>#REF!</v>
      </c>
      <c r="N5009" t="e">
        <f>_xlfn.XLOOKUP(Tabuľka9[[#This Row],[IČO]],#REF!,#REF!)</f>
        <v>#REF!</v>
      </c>
    </row>
    <row r="5010" spans="1:14" hidden="1" x14ac:dyDescent="0.35">
      <c r="A5010" t="s">
        <v>95</v>
      </c>
      <c r="B5010" t="s">
        <v>97</v>
      </c>
      <c r="C5010" t="s">
        <v>13</v>
      </c>
      <c r="E5010" s="10">
        <f>IF(COUNTIF(cis_DPH!$B$2:$B$84,B5010)&gt;0,D5010*1.1,IF(COUNTIF(cis_DPH!$B$85:$B$171,B5010)&gt;0,D5010*1.2,"chyba"))</f>
        <v>0</v>
      </c>
      <c r="G5010" s="16" t="e">
        <f>_xlfn.XLOOKUP(Tabuľka9[[#This Row],[položka]],#REF!,#REF!)</f>
        <v>#REF!</v>
      </c>
      <c r="I5010" s="15">
        <f>Tabuľka9[[#This Row],[Aktuálna cena v RZ s DPH]]*Tabuľka9[[#This Row],[Priemerný odber za mesiac]]</f>
        <v>0</v>
      </c>
      <c r="K5010" s="17" t="e">
        <f>Tabuľka9[[#This Row],[Cena za MJ s DPH]]*Tabuľka9[[#This Row],[Predpokladaný odber počas 6 mesiacov]]</f>
        <v>#REF!</v>
      </c>
      <c r="L5010" s="1">
        <v>162809</v>
      </c>
      <c r="M5010" t="e">
        <f>_xlfn.XLOOKUP(Tabuľka9[[#This Row],[IČO]],#REF!,#REF!)</f>
        <v>#REF!</v>
      </c>
      <c r="N5010" t="e">
        <f>_xlfn.XLOOKUP(Tabuľka9[[#This Row],[IČO]],#REF!,#REF!)</f>
        <v>#REF!</v>
      </c>
    </row>
    <row r="5011" spans="1:14" hidden="1" x14ac:dyDescent="0.35">
      <c r="A5011" t="s">
        <v>95</v>
      </c>
      <c r="B5011" t="s">
        <v>98</v>
      </c>
      <c r="C5011" t="s">
        <v>13</v>
      </c>
      <c r="E5011" s="10">
        <f>IF(COUNTIF(cis_DPH!$B$2:$B$84,B5011)&gt;0,D5011*1.1,IF(COUNTIF(cis_DPH!$B$85:$B$171,B5011)&gt;0,D5011*1.2,"chyba"))</f>
        <v>0</v>
      </c>
      <c r="G5011" s="16" t="e">
        <f>_xlfn.XLOOKUP(Tabuľka9[[#This Row],[položka]],#REF!,#REF!)</f>
        <v>#REF!</v>
      </c>
      <c r="I5011" s="15">
        <f>Tabuľka9[[#This Row],[Aktuálna cena v RZ s DPH]]*Tabuľka9[[#This Row],[Priemerný odber za mesiac]]</f>
        <v>0</v>
      </c>
      <c r="K5011" s="17" t="e">
        <f>Tabuľka9[[#This Row],[Cena za MJ s DPH]]*Tabuľka9[[#This Row],[Predpokladaný odber počas 6 mesiacov]]</f>
        <v>#REF!</v>
      </c>
      <c r="L5011" s="1">
        <v>162809</v>
      </c>
      <c r="M5011" t="e">
        <f>_xlfn.XLOOKUP(Tabuľka9[[#This Row],[IČO]],#REF!,#REF!)</f>
        <v>#REF!</v>
      </c>
      <c r="N5011" t="e">
        <f>_xlfn.XLOOKUP(Tabuľka9[[#This Row],[IČO]],#REF!,#REF!)</f>
        <v>#REF!</v>
      </c>
    </row>
    <row r="5012" spans="1:14" hidden="1" x14ac:dyDescent="0.35">
      <c r="A5012" t="s">
        <v>95</v>
      </c>
      <c r="B5012" t="s">
        <v>99</v>
      </c>
      <c r="C5012" t="s">
        <v>13</v>
      </c>
      <c r="E5012" s="10">
        <f>IF(COUNTIF(cis_DPH!$B$2:$B$84,B5012)&gt;0,D5012*1.1,IF(COUNTIF(cis_DPH!$B$85:$B$171,B5012)&gt;0,D5012*1.2,"chyba"))</f>
        <v>0</v>
      </c>
      <c r="G5012" s="16" t="e">
        <f>_xlfn.XLOOKUP(Tabuľka9[[#This Row],[položka]],#REF!,#REF!)</f>
        <v>#REF!</v>
      </c>
      <c r="I5012" s="15">
        <f>Tabuľka9[[#This Row],[Aktuálna cena v RZ s DPH]]*Tabuľka9[[#This Row],[Priemerný odber za mesiac]]</f>
        <v>0</v>
      </c>
      <c r="K5012" s="17" t="e">
        <f>Tabuľka9[[#This Row],[Cena za MJ s DPH]]*Tabuľka9[[#This Row],[Predpokladaný odber počas 6 mesiacov]]</f>
        <v>#REF!</v>
      </c>
      <c r="L5012" s="1">
        <v>162809</v>
      </c>
      <c r="M5012" t="e">
        <f>_xlfn.XLOOKUP(Tabuľka9[[#This Row],[IČO]],#REF!,#REF!)</f>
        <v>#REF!</v>
      </c>
      <c r="N5012" t="e">
        <f>_xlfn.XLOOKUP(Tabuľka9[[#This Row],[IČO]],#REF!,#REF!)</f>
        <v>#REF!</v>
      </c>
    </row>
    <row r="5013" spans="1:14" hidden="1" x14ac:dyDescent="0.35">
      <c r="A5013" t="s">
        <v>95</v>
      </c>
      <c r="B5013" t="s">
        <v>100</v>
      </c>
      <c r="C5013" t="s">
        <v>13</v>
      </c>
      <c r="E5013" s="10">
        <f>IF(COUNTIF(cis_DPH!$B$2:$B$84,B5013)&gt;0,D5013*1.1,IF(COUNTIF(cis_DPH!$B$85:$B$171,B5013)&gt;0,D5013*1.2,"chyba"))</f>
        <v>0</v>
      </c>
      <c r="G5013" s="16" t="e">
        <f>_xlfn.XLOOKUP(Tabuľka9[[#This Row],[položka]],#REF!,#REF!)</f>
        <v>#REF!</v>
      </c>
      <c r="I5013" s="15">
        <f>Tabuľka9[[#This Row],[Aktuálna cena v RZ s DPH]]*Tabuľka9[[#This Row],[Priemerný odber za mesiac]]</f>
        <v>0</v>
      </c>
      <c r="K5013" s="17" t="e">
        <f>Tabuľka9[[#This Row],[Cena za MJ s DPH]]*Tabuľka9[[#This Row],[Predpokladaný odber počas 6 mesiacov]]</f>
        <v>#REF!</v>
      </c>
      <c r="L5013" s="1">
        <v>162809</v>
      </c>
      <c r="M5013" t="e">
        <f>_xlfn.XLOOKUP(Tabuľka9[[#This Row],[IČO]],#REF!,#REF!)</f>
        <v>#REF!</v>
      </c>
      <c r="N5013" t="e">
        <f>_xlfn.XLOOKUP(Tabuľka9[[#This Row],[IČO]],#REF!,#REF!)</f>
        <v>#REF!</v>
      </c>
    </row>
    <row r="5014" spans="1:14" hidden="1" x14ac:dyDescent="0.35">
      <c r="A5014" t="s">
        <v>95</v>
      </c>
      <c r="B5014" t="s">
        <v>101</v>
      </c>
      <c r="C5014" t="s">
        <v>13</v>
      </c>
      <c r="E5014" s="10">
        <f>IF(COUNTIF(cis_DPH!$B$2:$B$84,B5014)&gt;0,D5014*1.1,IF(COUNTIF(cis_DPH!$B$85:$B$171,B5014)&gt;0,D5014*1.2,"chyba"))</f>
        <v>0</v>
      </c>
      <c r="G5014" s="16" t="e">
        <f>_xlfn.XLOOKUP(Tabuľka9[[#This Row],[položka]],#REF!,#REF!)</f>
        <v>#REF!</v>
      </c>
      <c r="I5014" s="15">
        <f>Tabuľka9[[#This Row],[Aktuálna cena v RZ s DPH]]*Tabuľka9[[#This Row],[Priemerný odber za mesiac]]</f>
        <v>0</v>
      </c>
      <c r="K5014" s="17" t="e">
        <f>Tabuľka9[[#This Row],[Cena za MJ s DPH]]*Tabuľka9[[#This Row],[Predpokladaný odber počas 6 mesiacov]]</f>
        <v>#REF!</v>
      </c>
      <c r="L5014" s="1">
        <v>162809</v>
      </c>
      <c r="M5014" t="e">
        <f>_xlfn.XLOOKUP(Tabuľka9[[#This Row],[IČO]],#REF!,#REF!)</f>
        <v>#REF!</v>
      </c>
      <c r="N5014" t="e">
        <f>_xlfn.XLOOKUP(Tabuľka9[[#This Row],[IČO]],#REF!,#REF!)</f>
        <v>#REF!</v>
      </c>
    </row>
    <row r="5015" spans="1:14" hidden="1" x14ac:dyDescent="0.35">
      <c r="A5015" t="s">
        <v>95</v>
      </c>
      <c r="B5015" t="s">
        <v>102</v>
      </c>
      <c r="C5015" t="s">
        <v>48</v>
      </c>
      <c r="E5015" s="10">
        <f>IF(COUNTIF(cis_DPH!$B$2:$B$84,B5015)&gt;0,D5015*1.1,IF(COUNTIF(cis_DPH!$B$85:$B$171,B5015)&gt;0,D5015*1.2,"chyba"))</f>
        <v>0</v>
      </c>
      <c r="G5015" s="16" t="e">
        <f>_xlfn.XLOOKUP(Tabuľka9[[#This Row],[položka]],#REF!,#REF!)</f>
        <v>#REF!</v>
      </c>
      <c r="I5015" s="15">
        <f>Tabuľka9[[#This Row],[Aktuálna cena v RZ s DPH]]*Tabuľka9[[#This Row],[Priemerný odber za mesiac]]</f>
        <v>0</v>
      </c>
      <c r="K5015" s="17" t="e">
        <f>Tabuľka9[[#This Row],[Cena za MJ s DPH]]*Tabuľka9[[#This Row],[Predpokladaný odber počas 6 mesiacov]]</f>
        <v>#REF!</v>
      </c>
      <c r="L5015" s="1">
        <v>162809</v>
      </c>
      <c r="M5015" t="e">
        <f>_xlfn.XLOOKUP(Tabuľka9[[#This Row],[IČO]],#REF!,#REF!)</f>
        <v>#REF!</v>
      </c>
      <c r="N5015" t="e">
        <f>_xlfn.XLOOKUP(Tabuľka9[[#This Row],[IČO]],#REF!,#REF!)</f>
        <v>#REF!</v>
      </c>
    </row>
    <row r="5016" spans="1:14" hidden="1" x14ac:dyDescent="0.35">
      <c r="A5016" t="s">
        <v>95</v>
      </c>
      <c r="B5016" t="s">
        <v>103</v>
      </c>
      <c r="C5016" t="s">
        <v>13</v>
      </c>
      <c r="E5016" s="10">
        <f>IF(COUNTIF(cis_DPH!$B$2:$B$84,B5016)&gt;0,D5016*1.1,IF(COUNTIF(cis_DPH!$B$85:$B$171,B5016)&gt;0,D5016*1.2,"chyba"))</f>
        <v>0</v>
      </c>
      <c r="G5016" s="16" t="e">
        <f>_xlfn.XLOOKUP(Tabuľka9[[#This Row],[položka]],#REF!,#REF!)</f>
        <v>#REF!</v>
      </c>
      <c r="I5016" s="15">
        <f>Tabuľka9[[#This Row],[Aktuálna cena v RZ s DPH]]*Tabuľka9[[#This Row],[Priemerný odber za mesiac]]</f>
        <v>0</v>
      </c>
      <c r="K5016" s="17" t="e">
        <f>Tabuľka9[[#This Row],[Cena za MJ s DPH]]*Tabuľka9[[#This Row],[Predpokladaný odber počas 6 mesiacov]]</f>
        <v>#REF!</v>
      </c>
      <c r="L5016" s="1">
        <v>162809</v>
      </c>
      <c r="M5016" t="e">
        <f>_xlfn.XLOOKUP(Tabuľka9[[#This Row],[IČO]],#REF!,#REF!)</f>
        <v>#REF!</v>
      </c>
      <c r="N5016" t="e">
        <f>_xlfn.XLOOKUP(Tabuľka9[[#This Row],[IČO]],#REF!,#REF!)</f>
        <v>#REF!</v>
      </c>
    </row>
    <row r="5017" spans="1:14" hidden="1" x14ac:dyDescent="0.35">
      <c r="A5017" t="s">
        <v>95</v>
      </c>
      <c r="B5017" t="s">
        <v>104</v>
      </c>
      <c r="C5017" t="s">
        <v>48</v>
      </c>
      <c r="E5017" s="10">
        <f>IF(COUNTIF(cis_DPH!$B$2:$B$84,B5017)&gt;0,D5017*1.1,IF(COUNTIF(cis_DPH!$B$85:$B$171,B5017)&gt;0,D5017*1.2,"chyba"))</f>
        <v>0</v>
      </c>
      <c r="G5017" s="16" t="e">
        <f>_xlfn.XLOOKUP(Tabuľka9[[#This Row],[položka]],#REF!,#REF!)</f>
        <v>#REF!</v>
      </c>
      <c r="I5017" s="15">
        <f>Tabuľka9[[#This Row],[Aktuálna cena v RZ s DPH]]*Tabuľka9[[#This Row],[Priemerný odber za mesiac]]</f>
        <v>0</v>
      </c>
      <c r="K5017" s="17" t="e">
        <f>Tabuľka9[[#This Row],[Cena za MJ s DPH]]*Tabuľka9[[#This Row],[Predpokladaný odber počas 6 mesiacov]]</f>
        <v>#REF!</v>
      </c>
      <c r="L5017" s="1">
        <v>162809</v>
      </c>
      <c r="M5017" t="e">
        <f>_xlfn.XLOOKUP(Tabuľka9[[#This Row],[IČO]],#REF!,#REF!)</f>
        <v>#REF!</v>
      </c>
      <c r="N5017" t="e">
        <f>_xlfn.XLOOKUP(Tabuľka9[[#This Row],[IČO]],#REF!,#REF!)</f>
        <v>#REF!</v>
      </c>
    </row>
    <row r="5018" spans="1:14" hidden="1" x14ac:dyDescent="0.35">
      <c r="A5018" t="s">
        <v>95</v>
      </c>
      <c r="B5018" t="s">
        <v>105</v>
      </c>
      <c r="C5018" t="s">
        <v>13</v>
      </c>
      <c r="E5018" s="10">
        <f>IF(COUNTIF(cis_DPH!$B$2:$B$84,B5018)&gt;0,D5018*1.1,IF(COUNTIF(cis_DPH!$B$85:$B$171,B5018)&gt;0,D5018*1.2,"chyba"))</f>
        <v>0</v>
      </c>
      <c r="G5018" s="16" t="e">
        <f>_xlfn.XLOOKUP(Tabuľka9[[#This Row],[položka]],#REF!,#REF!)</f>
        <v>#REF!</v>
      </c>
      <c r="I5018" s="15">
        <f>Tabuľka9[[#This Row],[Aktuálna cena v RZ s DPH]]*Tabuľka9[[#This Row],[Priemerný odber za mesiac]]</f>
        <v>0</v>
      </c>
      <c r="K5018" s="17" t="e">
        <f>Tabuľka9[[#This Row],[Cena za MJ s DPH]]*Tabuľka9[[#This Row],[Predpokladaný odber počas 6 mesiacov]]</f>
        <v>#REF!</v>
      </c>
      <c r="L5018" s="1">
        <v>162809</v>
      </c>
      <c r="M5018" t="e">
        <f>_xlfn.XLOOKUP(Tabuľka9[[#This Row],[IČO]],#REF!,#REF!)</f>
        <v>#REF!</v>
      </c>
      <c r="N5018" t="e">
        <f>_xlfn.XLOOKUP(Tabuľka9[[#This Row],[IČO]],#REF!,#REF!)</f>
        <v>#REF!</v>
      </c>
    </row>
    <row r="5019" spans="1:14" hidden="1" x14ac:dyDescent="0.35">
      <c r="A5019" t="s">
        <v>95</v>
      </c>
      <c r="B5019" t="s">
        <v>106</v>
      </c>
      <c r="C5019" t="s">
        <v>13</v>
      </c>
      <c r="E5019" s="10">
        <f>IF(COUNTIF(cis_DPH!$B$2:$B$84,B5019)&gt;0,D5019*1.1,IF(COUNTIF(cis_DPH!$B$85:$B$171,B5019)&gt;0,D5019*1.2,"chyba"))</f>
        <v>0</v>
      </c>
      <c r="G5019" s="16" t="e">
        <f>_xlfn.XLOOKUP(Tabuľka9[[#This Row],[položka]],#REF!,#REF!)</f>
        <v>#REF!</v>
      </c>
      <c r="I5019" s="15">
        <f>Tabuľka9[[#This Row],[Aktuálna cena v RZ s DPH]]*Tabuľka9[[#This Row],[Priemerný odber za mesiac]]</f>
        <v>0</v>
      </c>
      <c r="K5019" s="17" t="e">
        <f>Tabuľka9[[#This Row],[Cena za MJ s DPH]]*Tabuľka9[[#This Row],[Predpokladaný odber počas 6 mesiacov]]</f>
        <v>#REF!</v>
      </c>
      <c r="L5019" s="1">
        <v>162809</v>
      </c>
      <c r="M5019" t="e">
        <f>_xlfn.XLOOKUP(Tabuľka9[[#This Row],[IČO]],#REF!,#REF!)</f>
        <v>#REF!</v>
      </c>
      <c r="N5019" t="e">
        <f>_xlfn.XLOOKUP(Tabuľka9[[#This Row],[IČO]],#REF!,#REF!)</f>
        <v>#REF!</v>
      </c>
    </row>
    <row r="5020" spans="1:14" hidden="1" x14ac:dyDescent="0.35">
      <c r="A5020" t="s">
        <v>93</v>
      </c>
      <c r="B5020" t="s">
        <v>107</v>
      </c>
      <c r="C5020" t="s">
        <v>48</v>
      </c>
      <c r="D5020" s="9">
        <v>0.68</v>
      </c>
      <c r="E5020" s="10">
        <f>IF(COUNTIF(cis_DPH!$B$2:$B$84,B5020)&gt;0,D5020*1.1,IF(COUNTIF(cis_DPH!$B$85:$B$171,B5020)&gt;0,D5020*1.2,"chyba"))</f>
        <v>0.74800000000000011</v>
      </c>
      <c r="G5020" s="16" t="e">
        <f>_xlfn.XLOOKUP(Tabuľka9[[#This Row],[položka]],#REF!,#REF!)</f>
        <v>#REF!</v>
      </c>
      <c r="H5020">
        <v>70</v>
      </c>
      <c r="I5020" s="15">
        <f>Tabuľka9[[#This Row],[Aktuálna cena v RZ s DPH]]*Tabuľka9[[#This Row],[Priemerný odber za mesiac]]</f>
        <v>52.360000000000007</v>
      </c>
      <c r="J5020">
        <v>100</v>
      </c>
      <c r="K5020" s="17" t="e">
        <f>Tabuľka9[[#This Row],[Cena za MJ s DPH]]*Tabuľka9[[#This Row],[Predpokladaný odber počas 6 mesiacov]]</f>
        <v>#REF!</v>
      </c>
      <c r="L5020" s="1">
        <v>162809</v>
      </c>
      <c r="M5020" t="e">
        <f>_xlfn.XLOOKUP(Tabuľka9[[#This Row],[IČO]],#REF!,#REF!)</f>
        <v>#REF!</v>
      </c>
      <c r="N5020" t="e">
        <f>_xlfn.XLOOKUP(Tabuľka9[[#This Row],[IČO]],#REF!,#REF!)</f>
        <v>#REF!</v>
      </c>
    </row>
    <row r="5021" spans="1:14" hidden="1" x14ac:dyDescent="0.35">
      <c r="A5021" t="s">
        <v>95</v>
      </c>
      <c r="B5021" t="s">
        <v>108</v>
      </c>
      <c r="C5021" t="s">
        <v>13</v>
      </c>
      <c r="E5021" s="10">
        <f>IF(COUNTIF(cis_DPH!$B$2:$B$84,B5021)&gt;0,D5021*1.1,IF(COUNTIF(cis_DPH!$B$85:$B$171,B5021)&gt;0,D5021*1.2,"chyba"))</f>
        <v>0</v>
      </c>
      <c r="G5021" s="16" t="e">
        <f>_xlfn.XLOOKUP(Tabuľka9[[#This Row],[položka]],#REF!,#REF!)</f>
        <v>#REF!</v>
      </c>
      <c r="I5021" s="15">
        <f>Tabuľka9[[#This Row],[Aktuálna cena v RZ s DPH]]*Tabuľka9[[#This Row],[Priemerný odber za mesiac]]</f>
        <v>0</v>
      </c>
      <c r="K5021" s="17" t="e">
        <f>Tabuľka9[[#This Row],[Cena za MJ s DPH]]*Tabuľka9[[#This Row],[Predpokladaný odber počas 6 mesiacov]]</f>
        <v>#REF!</v>
      </c>
      <c r="L5021" s="1">
        <v>162809</v>
      </c>
      <c r="M5021" t="e">
        <f>_xlfn.XLOOKUP(Tabuľka9[[#This Row],[IČO]],#REF!,#REF!)</f>
        <v>#REF!</v>
      </c>
      <c r="N5021" t="e">
        <f>_xlfn.XLOOKUP(Tabuľka9[[#This Row],[IČO]],#REF!,#REF!)</f>
        <v>#REF!</v>
      </c>
    </row>
    <row r="5022" spans="1:14" hidden="1" x14ac:dyDescent="0.35">
      <c r="A5022" t="s">
        <v>95</v>
      </c>
      <c r="B5022" t="s">
        <v>109</v>
      </c>
      <c r="C5022" t="s">
        <v>13</v>
      </c>
      <c r="E5022" s="10">
        <f>IF(COUNTIF(cis_DPH!$B$2:$B$84,B5022)&gt;0,D5022*1.1,IF(COUNTIF(cis_DPH!$B$85:$B$171,B5022)&gt;0,D5022*1.2,"chyba"))</f>
        <v>0</v>
      </c>
      <c r="G5022" s="16" t="e">
        <f>_xlfn.XLOOKUP(Tabuľka9[[#This Row],[položka]],#REF!,#REF!)</f>
        <v>#REF!</v>
      </c>
      <c r="I5022" s="15">
        <f>Tabuľka9[[#This Row],[Aktuálna cena v RZ s DPH]]*Tabuľka9[[#This Row],[Priemerný odber za mesiac]]</f>
        <v>0</v>
      </c>
      <c r="K5022" s="17" t="e">
        <f>Tabuľka9[[#This Row],[Cena za MJ s DPH]]*Tabuľka9[[#This Row],[Predpokladaný odber počas 6 mesiacov]]</f>
        <v>#REF!</v>
      </c>
      <c r="L5022" s="1">
        <v>162809</v>
      </c>
      <c r="M5022" t="e">
        <f>_xlfn.XLOOKUP(Tabuľka9[[#This Row],[IČO]],#REF!,#REF!)</f>
        <v>#REF!</v>
      </c>
      <c r="N5022" t="e">
        <f>_xlfn.XLOOKUP(Tabuľka9[[#This Row],[IČO]],#REF!,#REF!)</f>
        <v>#REF!</v>
      </c>
    </row>
    <row r="5023" spans="1:14" hidden="1" x14ac:dyDescent="0.35">
      <c r="A5023" t="s">
        <v>95</v>
      </c>
      <c r="B5023" t="s">
        <v>110</v>
      </c>
      <c r="C5023" t="s">
        <v>13</v>
      </c>
      <c r="E5023" s="10">
        <f>IF(COUNTIF(cis_DPH!$B$2:$B$84,B5023)&gt;0,D5023*1.1,IF(COUNTIF(cis_DPH!$B$85:$B$171,B5023)&gt;0,D5023*1.2,"chyba"))</f>
        <v>0</v>
      </c>
      <c r="G5023" s="16" t="e">
        <f>_xlfn.XLOOKUP(Tabuľka9[[#This Row],[položka]],#REF!,#REF!)</f>
        <v>#REF!</v>
      </c>
      <c r="I5023" s="15">
        <f>Tabuľka9[[#This Row],[Aktuálna cena v RZ s DPH]]*Tabuľka9[[#This Row],[Priemerný odber za mesiac]]</f>
        <v>0</v>
      </c>
      <c r="K5023" s="17" t="e">
        <f>Tabuľka9[[#This Row],[Cena za MJ s DPH]]*Tabuľka9[[#This Row],[Predpokladaný odber počas 6 mesiacov]]</f>
        <v>#REF!</v>
      </c>
      <c r="L5023" s="1">
        <v>162809</v>
      </c>
      <c r="M5023" t="e">
        <f>_xlfn.XLOOKUP(Tabuľka9[[#This Row],[IČO]],#REF!,#REF!)</f>
        <v>#REF!</v>
      </c>
      <c r="N5023" t="e">
        <f>_xlfn.XLOOKUP(Tabuľka9[[#This Row],[IČO]],#REF!,#REF!)</f>
        <v>#REF!</v>
      </c>
    </row>
    <row r="5024" spans="1:14" hidden="1" x14ac:dyDescent="0.35">
      <c r="A5024" t="s">
        <v>95</v>
      </c>
      <c r="B5024" t="s">
        <v>111</v>
      </c>
      <c r="C5024" t="s">
        <v>13</v>
      </c>
      <c r="D5024" s="9">
        <v>1.9</v>
      </c>
      <c r="E5024" s="10">
        <f>IF(COUNTIF(cis_DPH!$B$2:$B$84,B5024)&gt;0,D5024*1.1,IF(COUNTIF(cis_DPH!$B$85:$B$171,B5024)&gt;0,D5024*1.2,"chyba"))</f>
        <v>2.09</v>
      </c>
      <c r="G5024" s="16" t="e">
        <f>_xlfn.XLOOKUP(Tabuľka9[[#This Row],[položka]],#REF!,#REF!)</f>
        <v>#REF!</v>
      </c>
      <c r="H5024">
        <v>4</v>
      </c>
      <c r="I5024" s="15">
        <f>Tabuľka9[[#This Row],[Aktuálna cena v RZ s DPH]]*Tabuľka9[[#This Row],[Priemerný odber za mesiac]]</f>
        <v>8.36</v>
      </c>
      <c r="J5024">
        <v>8</v>
      </c>
      <c r="K5024" s="17" t="e">
        <f>Tabuľka9[[#This Row],[Cena za MJ s DPH]]*Tabuľka9[[#This Row],[Predpokladaný odber počas 6 mesiacov]]</f>
        <v>#REF!</v>
      </c>
      <c r="L5024" s="1">
        <v>162809</v>
      </c>
      <c r="M5024" t="e">
        <f>_xlfn.XLOOKUP(Tabuľka9[[#This Row],[IČO]],#REF!,#REF!)</f>
        <v>#REF!</v>
      </c>
      <c r="N5024" t="e">
        <f>_xlfn.XLOOKUP(Tabuľka9[[#This Row],[IČO]],#REF!,#REF!)</f>
        <v>#REF!</v>
      </c>
    </row>
    <row r="5025" spans="1:14" hidden="1" x14ac:dyDescent="0.35">
      <c r="A5025" t="s">
        <v>95</v>
      </c>
      <c r="B5025" t="s">
        <v>112</v>
      </c>
      <c r="C5025" t="s">
        <v>48</v>
      </c>
      <c r="D5025" s="9">
        <v>3.6</v>
      </c>
      <c r="E5025" s="10">
        <f>IF(COUNTIF(cis_DPH!$B$2:$B$84,B5025)&gt;0,D5025*1.1,IF(COUNTIF(cis_DPH!$B$85:$B$171,B5025)&gt;0,D5025*1.2,"chyba"))</f>
        <v>3.9600000000000004</v>
      </c>
      <c r="G5025" s="16" t="e">
        <f>_xlfn.XLOOKUP(Tabuľka9[[#This Row],[položka]],#REF!,#REF!)</f>
        <v>#REF!</v>
      </c>
      <c r="H5025">
        <v>5</v>
      </c>
      <c r="I5025" s="15">
        <f>Tabuľka9[[#This Row],[Aktuálna cena v RZ s DPH]]*Tabuľka9[[#This Row],[Priemerný odber za mesiac]]</f>
        <v>19.8</v>
      </c>
      <c r="K5025" s="17" t="e">
        <f>Tabuľka9[[#This Row],[Cena za MJ s DPH]]*Tabuľka9[[#This Row],[Predpokladaný odber počas 6 mesiacov]]</f>
        <v>#REF!</v>
      </c>
      <c r="L5025" s="1">
        <v>162809</v>
      </c>
      <c r="M5025" t="e">
        <f>_xlfn.XLOOKUP(Tabuľka9[[#This Row],[IČO]],#REF!,#REF!)</f>
        <v>#REF!</v>
      </c>
      <c r="N5025" t="e">
        <f>_xlfn.XLOOKUP(Tabuľka9[[#This Row],[IČO]],#REF!,#REF!)</f>
        <v>#REF!</v>
      </c>
    </row>
    <row r="5026" spans="1:14" hidden="1" x14ac:dyDescent="0.35">
      <c r="A5026" t="s">
        <v>95</v>
      </c>
      <c r="B5026" t="s">
        <v>113</v>
      </c>
      <c r="C5026" t="s">
        <v>13</v>
      </c>
      <c r="D5026" s="9">
        <v>5.45</v>
      </c>
      <c r="E5026" s="10">
        <f>IF(COUNTIF(cis_DPH!$B$2:$B$84,B5026)&gt;0,D5026*1.1,IF(COUNTIF(cis_DPH!$B$85:$B$171,B5026)&gt;0,D5026*1.2,"chyba"))</f>
        <v>5.995000000000001</v>
      </c>
      <c r="G5026" s="16" t="e">
        <f>_xlfn.XLOOKUP(Tabuľka9[[#This Row],[položka]],#REF!,#REF!)</f>
        <v>#REF!</v>
      </c>
      <c r="H5026">
        <v>5</v>
      </c>
      <c r="I5026" s="15">
        <f>Tabuľka9[[#This Row],[Aktuálna cena v RZ s DPH]]*Tabuľka9[[#This Row],[Priemerný odber za mesiac]]</f>
        <v>29.975000000000005</v>
      </c>
      <c r="J5026">
        <v>10</v>
      </c>
      <c r="K5026" s="17" t="e">
        <f>Tabuľka9[[#This Row],[Cena za MJ s DPH]]*Tabuľka9[[#This Row],[Predpokladaný odber počas 6 mesiacov]]</f>
        <v>#REF!</v>
      </c>
      <c r="L5026" s="1">
        <v>162809</v>
      </c>
      <c r="M5026" t="e">
        <f>_xlfn.XLOOKUP(Tabuľka9[[#This Row],[IČO]],#REF!,#REF!)</f>
        <v>#REF!</v>
      </c>
      <c r="N5026" t="e">
        <f>_xlfn.XLOOKUP(Tabuľka9[[#This Row],[IČO]],#REF!,#REF!)</f>
        <v>#REF!</v>
      </c>
    </row>
    <row r="5027" spans="1:14" hidden="1" x14ac:dyDescent="0.35">
      <c r="A5027" t="s">
        <v>95</v>
      </c>
      <c r="B5027" t="s">
        <v>114</v>
      </c>
      <c r="C5027" t="s">
        <v>13</v>
      </c>
      <c r="E5027" s="10">
        <f>IF(COUNTIF(cis_DPH!$B$2:$B$84,B5027)&gt;0,D5027*1.1,IF(COUNTIF(cis_DPH!$B$85:$B$171,B5027)&gt;0,D5027*1.2,"chyba"))</f>
        <v>0</v>
      </c>
      <c r="G5027" s="16" t="e">
        <f>_xlfn.XLOOKUP(Tabuľka9[[#This Row],[položka]],#REF!,#REF!)</f>
        <v>#REF!</v>
      </c>
      <c r="I5027" s="15">
        <f>Tabuľka9[[#This Row],[Aktuálna cena v RZ s DPH]]*Tabuľka9[[#This Row],[Priemerný odber za mesiac]]</f>
        <v>0</v>
      </c>
      <c r="K5027" s="17" t="e">
        <f>Tabuľka9[[#This Row],[Cena za MJ s DPH]]*Tabuľka9[[#This Row],[Predpokladaný odber počas 6 mesiacov]]</f>
        <v>#REF!</v>
      </c>
      <c r="L5027" s="1">
        <v>162809</v>
      </c>
      <c r="M5027" t="e">
        <f>_xlfn.XLOOKUP(Tabuľka9[[#This Row],[IČO]],#REF!,#REF!)</f>
        <v>#REF!</v>
      </c>
      <c r="N5027" t="e">
        <f>_xlfn.XLOOKUP(Tabuľka9[[#This Row],[IČO]],#REF!,#REF!)</f>
        <v>#REF!</v>
      </c>
    </row>
    <row r="5028" spans="1:14" hidden="1" x14ac:dyDescent="0.35">
      <c r="A5028" t="s">
        <v>95</v>
      </c>
      <c r="B5028" t="s">
        <v>115</v>
      </c>
      <c r="C5028" t="s">
        <v>13</v>
      </c>
      <c r="D5028" s="9">
        <v>3.6</v>
      </c>
      <c r="E5028" s="10">
        <f>IF(COUNTIF(cis_DPH!$B$2:$B$84,B5028)&gt;0,D5028*1.1,IF(COUNTIF(cis_DPH!$B$85:$B$171,B5028)&gt;0,D5028*1.2,"chyba"))</f>
        <v>3.9600000000000004</v>
      </c>
      <c r="G5028" s="16" t="e">
        <f>_xlfn.XLOOKUP(Tabuľka9[[#This Row],[položka]],#REF!,#REF!)</f>
        <v>#REF!</v>
      </c>
      <c r="H5028">
        <v>4</v>
      </c>
      <c r="I5028" s="15">
        <f>Tabuľka9[[#This Row],[Aktuálna cena v RZ s DPH]]*Tabuľka9[[#This Row],[Priemerný odber za mesiac]]</f>
        <v>15.840000000000002</v>
      </c>
      <c r="K5028" s="17" t="e">
        <f>Tabuľka9[[#This Row],[Cena za MJ s DPH]]*Tabuľka9[[#This Row],[Predpokladaný odber počas 6 mesiacov]]</f>
        <v>#REF!</v>
      </c>
      <c r="L5028" s="1">
        <v>162809</v>
      </c>
      <c r="M5028" t="e">
        <f>_xlfn.XLOOKUP(Tabuľka9[[#This Row],[IČO]],#REF!,#REF!)</f>
        <v>#REF!</v>
      </c>
      <c r="N5028" t="e">
        <f>_xlfn.XLOOKUP(Tabuľka9[[#This Row],[IČO]],#REF!,#REF!)</f>
        <v>#REF!</v>
      </c>
    </row>
    <row r="5029" spans="1:14" hidden="1" x14ac:dyDescent="0.35">
      <c r="A5029" t="s">
        <v>95</v>
      </c>
      <c r="B5029" t="s">
        <v>116</v>
      </c>
      <c r="C5029" t="s">
        <v>13</v>
      </c>
      <c r="E5029" s="10">
        <f>IF(COUNTIF(cis_DPH!$B$2:$B$84,B5029)&gt;0,D5029*1.1,IF(COUNTIF(cis_DPH!$B$85:$B$171,B5029)&gt;0,D5029*1.2,"chyba"))</f>
        <v>0</v>
      </c>
      <c r="G5029" s="16" t="e">
        <f>_xlfn.XLOOKUP(Tabuľka9[[#This Row],[položka]],#REF!,#REF!)</f>
        <v>#REF!</v>
      </c>
      <c r="I5029" s="15">
        <f>Tabuľka9[[#This Row],[Aktuálna cena v RZ s DPH]]*Tabuľka9[[#This Row],[Priemerný odber za mesiac]]</f>
        <v>0</v>
      </c>
      <c r="K5029" s="17" t="e">
        <f>Tabuľka9[[#This Row],[Cena za MJ s DPH]]*Tabuľka9[[#This Row],[Predpokladaný odber počas 6 mesiacov]]</f>
        <v>#REF!</v>
      </c>
      <c r="L5029" s="1">
        <v>162809</v>
      </c>
      <c r="M5029" t="e">
        <f>_xlfn.XLOOKUP(Tabuľka9[[#This Row],[IČO]],#REF!,#REF!)</f>
        <v>#REF!</v>
      </c>
      <c r="N5029" t="e">
        <f>_xlfn.XLOOKUP(Tabuľka9[[#This Row],[IČO]],#REF!,#REF!)</f>
        <v>#REF!</v>
      </c>
    </row>
    <row r="5030" spans="1:14" hidden="1" x14ac:dyDescent="0.35">
      <c r="A5030" t="s">
        <v>84</v>
      </c>
      <c r="B5030" t="s">
        <v>117</v>
      </c>
      <c r="C5030" t="s">
        <v>13</v>
      </c>
      <c r="E5030" s="10">
        <f>IF(COUNTIF(cis_DPH!$B$2:$B$84,B5030)&gt;0,D5030*1.1,IF(COUNTIF(cis_DPH!$B$85:$B$171,B5030)&gt;0,D5030*1.2,"chyba"))</f>
        <v>0</v>
      </c>
      <c r="G5030" s="16" t="e">
        <f>_xlfn.XLOOKUP(Tabuľka9[[#This Row],[položka]],#REF!,#REF!)</f>
        <v>#REF!</v>
      </c>
      <c r="I5030" s="15">
        <f>Tabuľka9[[#This Row],[Aktuálna cena v RZ s DPH]]*Tabuľka9[[#This Row],[Priemerný odber za mesiac]]</f>
        <v>0</v>
      </c>
      <c r="K5030" s="17" t="e">
        <f>Tabuľka9[[#This Row],[Cena za MJ s DPH]]*Tabuľka9[[#This Row],[Predpokladaný odber počas 6 mesiacov]]</f>
        <v>#REF!</v>
      </c>
      <c r="L5030" s="1">
        <v>162809</v>
      </c>
      <c r="M5030" t="e">
        <f>_xlfn.XLOOKUP(Tabuľka9[[#This Row],[IČO]],#REF!,#REF!)</f>
        <v>#REF!</v>
      </c>
      <c r="N5030" t="e">
        <f>_xlfn.XLOOKUP(Tabuľka9[[#This Row],[IČO]],#REF!,#REF!)</f>
        <v>#REF!</v>
      </c>
    </row>
    <row r="5031" spans="1:14" hidden="1" x14ac:dyDescent="0.35">
      <c r="A5031" t="s">
        <v>84</v>
      </c>
      <c r="B5031" t="s">
        <v>118</v>
      </c>
      <c r="C5031" t="s">
        <v>13</v>
      </c>
      <c r="E5031" s="10">
        <f>IF(COUNTIF(cis_DPH!$B$2:$B$84,B5031)&gt;0,D5031*1.1,IF(COUNTIF(cis_DPH!$B$85:$B$171,B5031)&gt;0,D5031*1.2,"chyba"))</f>
        <v>0</v>
      </c>
      <c r="G5031" s="16" t="e">
        <f>_xlfn.XLOOKUP(Tabuľka9[[#This Row],[položka]],#REF!,#REF!)</f>
        <v>#REF!</v>
      </c>
      <c r="I5031" s="15">
        <f>Tabuľka9[[#This Row],[Aktuálna cena v RZ s DPH]]*Tabuľka9[[#This Row],[Priemerný odber za mesiac]]</f>
        <v>0</v>
      </c>
      <c r="K5031" s="17" t="e">
        <f>Tabuľka9[[#This Row],[Cena za MJ s DPH]]*Tabuľka9[[#This Row],[Predpokladaný odber počas 6 mesiacov]]</f>
        <v>#REF!</v>
      </c>
      <c r="L5031" s="1">
        <v>162809</v>
      </c>
      <c r="M5031" t="e">
        <f>_xlfn.XLOOKUP(Tabuľka9[[#This Row],[IČO]],#REF!,#REF!)</f>
        <v>#REF!</v>
      </c>
      <c r="N5031" t="e">
        <f>_xlfn.XLOOKUP(Tabuľka9[[#This Row],[IČO]],#REF!,#REF!)</f>
        <v>#REF!</v>
      </c>
    </row>
    <row r="5032" spans="1:14" hidden="1" x14ac:dyDescent="0.35">
      <c r="A5032" t="s">
        <v>84</v>
      </c>
      <c r="B5032" t="s">
        <v>119</v>
      </c>
      <c r="C5032" t="s">
        <v>13</v>
      </c>
      <c r="E5032" s="10">
        <f>IF(COUNTIF(cis_DPH!$B$2:$B$84,B5032)&gt;0,D5032*1.1,IF(COUNTIF(cis_DPH!$B$85:$B$171,B5032)&gt;0,D5032*1.2,"chyba"))</f>
        <v>0</v>
      </c>
      <c r="G5032" s="16" t="e">
        <f>_xlfn.XLOOKUP(Tabuľka9[[#This Row],[položka]],#REF!,#REF!)</f>
        <v>#REF!</v>
      </c>
      <c r="I5032" s="15">
        <f>Tabuľka9[[#This Row],[Aktuálna cena v RZ s DPH]]*Tabuľka9[[#This Row],[Priemerný odber za mesiac]]</f>
        <v>0</v>
      </c>
      <c r="K5032" s="17" t="e">
        <f>Tabuľka9[[#This Row],[Cena za MJ s DPH]]*Tabuľka9[[#This Row],[Predpokladaný odber počas 6 mesiacov]]</f>
        <v>#REF!</v>
      </c>
      <c r="L5032" s="1">
        <v>162809</v>
      </c>
      <c r="M5032" t="e">
        <f>_xlfn.XLOOKUP(Tabuľka9[[#This Row],[IČO]],#REF!,#REF!)</f>
        <v>#REF!</v>
      </c>
      <c r="N5032" t="e">
        <f>_xlfn.XLOOKUP(Tabuľka9[[#This Row],[IČO]],#REF!,#REF!)</f>
        <v>#REF!</v>
      </c>
    </row>
    <row r="5033" spans="1:14" hidden="1" x14ac:dyDescent="0.35">
      <c r="A5033" t="s">
        <v>84</v>
      </c>
      <c r="B5033" t="s">
        <v>120</v>
      </c>
      <c r="C5033" t="s">
        <v>13</v>
      </c>
      <c r="E5033" s="10">
        <f>IF(COUNTIF(cis_DPH!$B$2:$B$84,B5033)&gt;0,D5033*1.1,IF(COUNTIF(cis_DPH!$B$85:$B$171,B5033)&gt;0,D5033*1.2,"chyba"))</f>
        <v>0</v>
      </c>
      <c r="G5033" s="16" t="e">
        <f>_xlfn.XLOOKUP(Tabuľka9[[#This Row],[položka]],#REF!,#REF!)</f>
        <v>#REF!</v>
      </c>
      <c r="I5033" s="15">
        <f>Tabuľka9[[#This Row],[Aktuálna cena v RZ s DPH]]*Tabuľka9[[#This Row],[Priemerný odber za mesiac]]</f>
        <v>0</v>
      </c>
      <c r="K5033" s="17" t="e">
        <f>Tabuľka9[[#This Row],[Cena za MJ s DPH]]*Tabuľka9[[#This Row],[Predpokladaný odber počas 6 mesiacov]]</f>
        <v>#REF!</v>
      </c>
      <c r="L5033" s="1">
        <v>162809</v>
      </c>
      <c r="M5033" t="e">
        <f>_xlfn.XLOOKUP(Tabuľka9[[#This Row],[IČO]],#REF!,#REF!)</f>
        <v>#REF!</v>
      </c>
      <c r="N5033" t="e">
        <f>_xlfn.XLOOKUP(Tabuľka9[[#This Row],[IČO]],#REF!,#REF!)</f>
        <v>#REF!</v>
      </c>
    </row>
    <row r="5034" spans="1:14" hidden="1" x14ac:dyDescent="0.35">
      <c r="A5034" t="s">
        <v>84</v>
      </c>
      <c r="B5034" t="s">
        <v>121</v>
      </c>
      <c r="C5034" t="s">
        <v>13</v>
      </c>
      <c r="D5034" s="9">
        <v>8.8000000000000007</v>
      </c>
      <c r="E5034" s="10">
        <f>IF(COUNTIF(cis_DPH!$B$2:$B$84,B5034)&gt;0,D5034*1.1,IF(COUNTIF(cis_DPH!$B$85:$B$171,B5034)&gt;0,D5034*1.2,"chyba"))</f>
        <v>9.6800000000000015</v>
      </c>
      <c r="G5034" s="16" t="e">
        <f>_xlfn.XLOOKUP(Tabuľka9[[#This Row],[položka]],#REF!,#REF!)</f>
        <v>#REF!</v>
      </c>
      <c r="H5034">
        <v>10</v>
      </c>
      <c r="I5034" s="15">
        <f>Tabuľka9[[#This Row],[Aktuálna cena v RZ s DPH]]*Tabuľka9[[#This Row],[Priemerný odber za mesiac]]</f>
        <v>96.800000000000011</v>
      </c>
      <c r="J5034">
        <v>20</v>
      </c>
      <c r="K5034" s="17" t="e">
        <f>Tabuľka9[[#This Row],[Cena za MJ s DPH]]*Tabuľka9[[#This Row],[Predpokladaný odber počas 6 mesiacov]]</f>
        <v>#REF!</v>
      </c>
      <c r="L5034" s="1">
        <v>162809</v>
      </c>
      <c r="M5034" t="e">
        <f>_xlfn.XLOOKUP(Tabuľka9[[#This Row],[IČO]],#REF!,#REF!)</f>
        <v>#REF!</v>
      </c>
      <c r="N5034" t="e">
        <f>_xlfn.XLOOKUP(Tabuľka9[[#This Row],[IČO]],#REF!,#REF!)</f>
        <v>#REF!</v>
      </c>
    </row>
    <row r="5035" spans="1:14" hidden="1" x14ac:dyDescent="0.35">
      <c r="A5035" t="s">
        <v>84</v>
      </c>
      <c r="B5035" t="s">
        <v>122</v>
      </c>
      <c r="C5035" t="s">
        <v>13</v>
      </c>
      <c r="E5035" s="10">
        <f>IF(COUNTIF(cis_DPH!$B$2:$B$84,B5035)&gt;0,D5035*1.1,IF(COUNTIF(cis_DPH!$B$85:$B$171,B5035)&gt;0,D5035*1.2,"chyba"))</f>
        <v>0</v>
      </c>
      <c r="G5035" s="16" t="e">
        <f>_xlfn.XLOOKUP(Tabuľka9[[#This Row],[položka]],#REF!,#REF!)</f>
        <v>#REF!</v>
      </c>
      <c r="I5035" s="15">
        <f>Tabuľka9[[#This Row],[Aktuálna cena v RZ s DPH]]*Tabuľka9[[#This Row],[Priemerný odber za mesiac]]</f>
        <v>0</v>
      </c>
      <c r="K5035" s="17" t="e">
        <f>Tabuľka9[[#This Row],[Cena za MJ s DPH]]*Tabuľka9[[#This Row],[Predpokladaný odber počas 6 mesiacov]]</f>
        <v>#REF!</v>
      </c>
      <c r="L5035" s="1">
        <v>162809</v>
      </c>
      <c r="M5035" t="e">
        <f>_xlfn.XLOOKUP(Tabuľka9[[#This Row],[IČO]],#REF!,#REF!)</f>
        <v>#REF!</v>
      </c>
      <c r="N5035" t="e">
        <f>_xlfn.XLOOKUP(Tabuľka9[[#This Row],[IČO]],#REF!,#REF!)</f>
        <v>#REF!</v>
      </c>
    </row>
    <row r="5036" spans="1:14" hidden="1" x14ac:dyDescent="0.35">
      <c r="A5036" t="s">
        <v>84</v>
      </c>
      <c r="B5036" t="s">
        <v>123</v>
      </c>
      <c r="C5036" t="s">
        <v>13</v>
      </c>
      <c r="E5036" s="10">
        <f>IF(COUNTIF(cis_DPH!$B$2:$B$84,B5036)&gt;0,D5036*1.1,IF(COUNTIF(cis_DPH!$B$85:$B$171,B5036)&gt;0,D5036*1.2,"chyba"))</f>
        <v>0</v>
      </c>
      <c r="G5036" s="16" t="e">
        <f>_xlfn.XLOOKUP(Tabuľka9[[#This Row],[položka]],#REF!,#REF!)</f>
        <v>#REF!</v>
      </c>
      <c r="I5036" s="15">
        <f>Tabuľka9[[#This Row],[Aktuálna cena v RZ s DPH]]*Tabuľka9[[#This Row],[Priemerný odber za mesiac]]</f>
        <v>0</v>
      </c>
      <c r="K5036" s="17" t="e">
        <f>Tabuľka9[[#This Row],[Cena za MJ s DPH]]*Tabuľka9[[#This Row],[Predpokladaný odber počas 6 mesiacov]]</f>
        <v>#REF!</v>
      </c>
      <c r="L5036" s="1">
        <v>162809</v>
      </c>
      <c r="M5036" t="e">
        <f>_xlfn.XLOOKUP(Tabuľka9[[#This Row],[IČO]],#REF!,#REF!)</f>
        <v>#REF!</v>
      </c>
      <c r="N5036" t="e">
        <f>_xlfn.XLOOKUP(Tabuľka9[[#This Row],[IČO]],#REF!,#REF!)</f>
        <v>#REF!</v>
      </c>
    </row>
    <row r="5037" spans="1:14" hidden="1" x14ac:dyDescent="0.35">
      <c r="A5037" t="s">
        <v>84</v>
      </c>
      <c r="B5037" t="s">
        <v>124</v>
      </c>
      <c r="C5037" t="s">
        <v>13</v>
      </c>
      <c r="E5037" s="10">
        <f>IF(COUNTIF(cis_DPH!$B$2:$B$84,B5037)&gt;0,D5037*1.1,IF(COUNTIF(cis_DPH!$B$85:$B$171,B5037)&gt;0,D5037*1.2,"chyba"))</f>
        <v>0</v>
      </c>
      <c r="G5037" s="16" t="e">
        <f>_xlfn.XLOOKUP(Tabuľka9[[#This Row],[položka]],#REF!,#REF!)</f>
        <v>#REF!</v>
      </c>
      <c r="I5037" s="15">
        <f>Tabuľka9[[#This Row],[Aktuálna cena v RZ s DPH]]*Tabuľka9[[#This Row],[Priemerný odber za mesiac]]</f>
        <v>0</v>
      </c>
      <c r="K5037" s="17" t="e">
        <f>Tabuľka9[[#This Row],[Cena za MJ s DPH]]*Tabuľka9[[#This Row],[Predpokladaný odber počas 6 mesiacov]]</f>
        <v>#REF!</v>
      </c>
      <c r="L5037" s="1">
        <v>162809</v>
      </c>
      <c r="M5037" t="e">
        <f>_xlfn.XLOOKUP(Tabuľka9[[#This Row],[IČO]],#REF!,#REF!)</f>
        <v>#REF!</v>
      </c>
      <c r="N5037" t="e">
        <f>_xlfn.XLOOKUP(Tabuľka9[[#This Row],[IČO]],#REF!,#REF!)</f>
        <v>#REF!</v>
      </c>
    </row>
    <row r="5038" spans="1:14" hidden="1" x14ac:dyDescent="0.35">
      <c r="A5038" t="s">
        <v>125</v>
      </c>
      <c r="B5038" t="s">
        <v>126</v>
      </c>
      <c r="C5038" t="s">
        <v>13</v>
      </c>
      <c r="E5038" s="10">
        <f>IF(COUNTIF(cis_DPH!$B$2:$B$84,B5038)&gt;0,D5038*1.1,IF(COUNTIF(cis_DPH!$B$85:$B$171,B5038)&gt;0,D5038*1.2,"chyba"))</f>
        <v>0</v>
      </c>
      <c r="G5038" s="16" t="e">
        <f>_xlfn.XLOOKUP(Tabuľka9[[#This Row],[položka]],#REF!,#REF!)</f>
        <v>#REF!</v>
      </c>
      <c r="I5038" s="15">
        <f>Tabuľka9[[#This Row],[Aktuálna cena v RZ s DPH]]*Tabuľka9[[#This Row],[Priemerný odber za mesiac]]</f>
        <v>0</v>
      </c>
      <c r="K5038" s="17" t="e">
        <f>Tabuľka9[[#This Row],[Cena za MJ s DPH]]*Tabuľka9[[#This Row],[Predpokladaný odber počas 6 mesiacov]]</f>
        <v>#REF!</v>
      </c>
      <c r="L5038" s="1">
        <v>162809</v>
      </c>
      <c r="M5038" t="e">
        <f>_xlfn.XLOOKUP(Tabuľka9[[#This Row],[IČO]],#REF!,#REF!)</f>
        <v>#REF!</v>
      </c>
      <c r="N5038" t="e">
        <f>_xlfn.XLOOKUP(Tabuľka9[[#This Row],[IČO]],#REF!,#REF!)</f>
        <v>#REF!</v>
      </c>
    </row>
    <row r="5039" spans="1:14" hidden="1" x14ac:dyDescent="0.35">
      <c r="A5039" t="s">
        <v>125</v>
      </c>
      <c r="B5039" t="s">
        <v>127</v>
      </c>
      <c r="C5039" t="s">
        <v>13</v>
      </c>
      <c r="D5039" s="9">
        <v>4</v>
      </c>
      <c r="E5039" s="10">
        <f>IF(COUNTIF(cis_DPH!$B$2:$B$84,B5039)&gt;0,D5039*1.1,IF(COUNTIF(cis_DPH!$B$85:$B$171,B5039)&gt;0,D5039*1.2,"chyba"))</f>
        <v>4.8</v>
      </c>
      <c r="G5039" s="16" t="e">
        <f>_xlfn.XLOOKUP(Tabuľka9[[#This Row],[položka]],#REF!,#REF!)</f>
        <v>#REF!</v>
      </c>
      <c r="H5039">
        <v>6</v>
      </c>
      <c r="I5039" s="15">
        <f>Tabuľka9[[#This Row],[Aktuálna cena v RZ s DPH]]*Tabuľka9[[#This Row],[Priemerný odber za mesiac]]</f>
        <v>28.799999999999997</v>
      </c>
      <c r="K5039" s="17" t="e">
        <f>Tabuľka9[[#This Row],[Cena za MJ s DPH]]*Tabuľka9[[#This Row],[Predpokladaný odber počas 6 mesiacov]]</f>
        <v>#REF!</v>
      </c>
      <c r="L5039" s="1">
        <v>162809</v>
      </c>
      <c r="M5039" t="e">
        <f>_xlfn.XLOOKUP(Tabuľka9[[#This Row],[IČO]],#REF!,#REF!)</f>
        <v>#REF!</v>
      </c>
      <c r="N5039" t="e">
        <f>_xlfn.XLOOKUP(Tabuľka9[[#This Row],[IČO]],#REF!,#REF!)</f>
        <v>#REF!</v>
      </c>
    </row>
    <row r="5040" spans="1:14" hidden="1" x14ac:dyDescent="0.35">
      <c r="A5040" t="s">
        <v>125</v>
      </c>
      <c r="B5040" t="s">
        <v>128</v>
      </c>
      <c r="C5040" t="s">
        <v>13</v>
      </c>
      <c r="D5040" s="9">
        <v>5.55</v>
      </c>
      <c r="E5040" s="10">
        <f>IF(COUNTIF(cis_DPH!$B$2:$B$84,B5040)&gt;0,D5040*1.1,IF(COUNTIF(cis_DPH!$B$85:$B$171,B5040)&gt;0,D5040*1.2,"chyba"))</f>
        <v>6.6599999999999993</v>
      </c>
      <c r="G5040" s="16" t="e">
        <f>_xlfn.XLOOKUP(Tabuľka9[[#This Row],[položka]],#REF!,#REF!)</f>
        <v>#REF!</v>
      </c>
      <c r="H5040">
        <v>5</v>
      </c>
      <c r="I5040" s="15">
        <f>Tabuľka9[[#This Row],[Aktuálna cena v RZ s DPH]]*Tabuľka9[[#This Row],[Priemerný odber za mesiac]]</f>
        <v>33.299999999999997</v>
      </c>
      <c r="K5040" s="17" t="e">
        <f>Tabuľka9[[#This Row],[Cena za MJ s DPH]]*Tabuľka9[[#This Row],[Predpokladaný odber počas 6 mesiacov]]</f>
        <v>#REF!</v>
      </c>
      <c r="L5040" s="1">
        <v>162809</v>
      </c>
      <c r="M5040" t="e">
        <f>_xlfn.XLOOKUP(Tabuľka9[[#This Row],[IČO]],#REF!,#REF!)</f>
        <v>#REF!</v>
      </c>
      <c r="N5040" t="e">
        <f>_xlfn.XLOOKUP(Tabuľka9[[#This Row],[IČO]],#REF!,#REF!)</f>
        <v>#REF!</v>
      </c>
    </row>
    <row r="5041" spans="1:14" hidden="1" x14ac:dyDescent="0.35">
      <c r="A5041" t="s">
        <v>125</v>
      </c>
      <c r="B5041" t="s">
        <v>129</v>
      </c>
      <c r="C5041" t="s">
        <v>13</v>
      </c>
      <c r="E5041" s="10">
        <f>IF(COUNTIF(cis_DPH!$B$2:$B$84,B5041)&gt;0,D5041*1.1,IF(COUNTIF(cis_DPH!$B$85:$B$171,B5041)&gt;0,D5041*1.2,"chyba"))</f>
        <v>0</v>
      </c>
      <c r="G5041" s="16" t="e">
        <f>_xlfn.XLOOKUP(Tabuľka9[[#This Row],[položka]],#REF!,#REF!)</f>
        <v>#REF!</v>
      </c>
      <c r="I5041" s="15">
        <f>Tabuľka9[[#This Row],[Aktuálna cena v RZ s DPH]]*Tabuľka9[[#This Row],[Priemerný odber za mesiac]]</f>
        <v>0</v>
      </c>
      <c r="K5041" s="17" t="e">
        <f>Tabuľka9[[#This Row],[Cena za MJ s DPH]]*Tabuľka9[[#This Row],[Predpokladaný odber počas 6 mesiacov]]</f>
        <v>#REF!</v>
      </c>
      <c r="L5041" s="1">
        <v>162809</v>
      </c>
      <c r="M5041" t="e">
        <f>_xlfn.XLOOKUP(Tabuľka9[[#This Row],[IČO]],#REF!,#REF!)</f>
        <v>#REF!</v>
      </c>
      <c r="N5041" t="e">
        <f>_xlfn.XLOOKUP(Tabuľka9[[#This Row],[IČO]],#REF!,#REF!)</f>
        <v>#REF!</v>
      </c>
    </row>
    <row r="5042" spans="1:14" hidden="1" x14ac:dyDescent="0.35">
      <c r="A5042" t="s">
        <v>125</v>
      </c>
      <c r="B5042" t="s">
        <v>130</v>
      </c>
      <c r="C5042" t="s">
        <v>13</v>
      </c>
      <c r="E5042" s="10">
        <f>IF(COUNTIF(cis_DPH!$B$2:$B$84,B5042)&gt;0,D5042*1.1,IF(COUNTIF(cis_DPH!$B$85:$B$171,B5042)&gt;0,D5042*1.2,"chyba"))</f>
        <v>0</v>
      </c>
      <c r="G5042" s="16" t="e">
        <f>_xlfn.XLOOKUP(Tabuľka9[[#This Row],[položka]],#REF!,#REF!)</f>
        <v>#REF!</v>
      </c>
      <c r="I5042" s="15">
        <f>Tabuľka9[[#This Row],[Aktuálna cena v RZ s DPH]]*Tabuľka9[[#This Row],[Priemerný odber za mesiac]]</f>
        <v>0</v>
      </c>
      <c r="K5042" s="17" t="e">
        <f>Tabuľka9[[#This Row],[Cena za MJ s DPH]]*Tabuľka9[[#This Row],[Predpokladaný odber počas 6 mesiacov]]</f>
        <v>#REF!</v>
      </c>
      <c r="L5042" s="1">
        <v>162809</v>
      </c>
      <c r="M5042" t="e">
        <f>_xlfn.XLOOKUP(Tabuľka9[[#This Row],[IČO]],#REF!,#REF!)</f>
        <v>#REF!</v>
      </c>
      <c r="N5042" t="e">
        <f>_xlfn.XLOOKUP(Tabuľka9[[#This Row],[IČO]],#REF!,#REF!)</f>
        <v>#REF!</v>
      </c>
    </row>
    <row r="5043" spans="1:14" hidden="1" x14ac:dyDescent="0.35">
      <c r="A5043" t="s">
        <v>125</v>
      </c>
      <c r="B5043" t="s">
        <v>131</v>
      </c>
      <c r="C5043" t="s">
        <v>13</v>
      </c>
      <c r="E5043" s="10">
        <f>IF(COUNTIF(cis_DPH!$B$2:$B$84,B5043)&gt;0,D5043*1.1,IF(COUNTIF(cis_DPH!$B$85:$B$171,B5043)&gt;0,D5043*1.2,"chyba"))</f>
        <v>0</v>
      </c>
      <c r="G5043" s="16" t="e">
        <f>_xlfn.XLOOKUP(Tabuľka9[[#This Row],[položka]],#REF!,#REF!)</f>
        <v>#REF!</v>
      </c>
      <c r="I5043" s="15">
        <f>Tabuľka9[[#This Row],[Aktuálna cena v RZ s DPH]]*Tabuľka9[[#This Row],[Priemerný odber za mesiac]]</f>
        <v>0</v>
      </c>
      <c r="K5043" s="17" t="e">
        <f>Tabuľka9[[#This Row],[Cena za MJ s DPH]]*Tabuľka9[[#This Row],[Predpokladaný odber počas 6 mesiacov]]</f>
        <v>#REF!</v>
      </c>
      <c r="L5043" s="1">
        <v>162809</v>
      </c>
      <c r="M5043" t="e">
        <f>_xlfn.XLOOKUP(Tabuľka9[[#This Row],[IČO]],#REF!,#REF!)</f>
        <v>#REF!</v>
      </c>
      <c r="N5043" t="e">
        <f>_xlfn.XLOOKUP(Tabuľka9[[#This Row],[IČO]],#REF!,#REF!)</f>
        <v>#REF!</v>
      </c>
    </row>
    <row r="5044" spans="1:14" hidden="1" x14ac:dyDescent="0.35">
      <c r="A5044" t="s">
        <v>125</v>
      </c>
      <c r="B5044" t="s">
        <v>132</v>
      </c>
      <c r="C5044" t="s">
        <v>13</v>
      </c>
      <c r="E5044" s="10">
        <f>IF(COUNTIF(cis_DPH!$B$2:$B$84,B5044)&gt;0,D5044*1.1,IF(COUNTIF(cis_DPH!$B$85:$B$171,B5044)&gt;0,D5044*1.2,"chyba"))</f>
        <v>0</v>
      </c>
      <c r="G5044" s="16" t="e">
        <f>_xlfn.XLOOKUP(Tabuľka9[[#This Row],[položka]],#REF!,#REF!)</f>
        <v>#REF!</v>
      </c>
      <c r="I5044" s="15">
        <f>Tabuľka9[[#This Row],[Aktuálna cena v RZ s DPH]]*Tabuľka9[[#This Row],[Priemerný odber za mesiac]]</f>
        <v>0</v>
      </c>
      <c r="K5044" s="17" t="e">
        <f>Tabuľka9[[#This Row],[Cena za MJ s DPH]]*Tabuľka9[[#This Row],[Predpokladaný odber počas 6 mesiacov]]</f>
        <v>#REF!</v>
      </c>
      <c r="L5044" s="1">
        <v>162809</v>
      </c>
      <c r="M5044" t="e">
        <f>_xlfn.XLOOKUP(Tabuľka9[[#This Row],[IČO]],#REF!,#REF!)</f>
        <v>#REF!</v>
      </c>
      <c r="N5044" t="e">
        <f>_xlfn.XLOOKUP(Tabuľka9[[#This Row],[IČO]],#REF!,#REF!)</f>
        <v>#REF!</v>
      </c>
    </row>
    <row r="5045" spans="1:14" hidden="1" x14ac:dyDescent="0.35">
      <c r="A5045" t="s">
        <v>125</v>
      </c>
      <c r="B5045" t="s">
        <v>133</v>
      </c>
      <c r="C5045" t="s">
        <v>13</v>
      </c>
      <c r="E5045" s="10">
        <f>IF(COUNTIF(cis_DPH!$B$2:$B$84,B5045)&gt;0,D5045*1.1,IF(COUNTIF(cis_DPH!$B$85:$B$171,B5045)&gt;0,D5045*1.2,"chyba"))</f>
        <v>0</v>
      </c>
      <c r="G5045" s="16" t="e">
        <f>_xlfn.XLOOKUP(Tabuľka9[[#This Row],[položka]],#REF!,#REF!)</f>
        <v>#REF!</v>
      </c>
      <c r="I5045" s="15">
        <f>Tabuľka9[[#This Row],[Aktuálna cena v RZ s DPH]]*Tabuľka9[[#This Row],[Priemerný odber za mesiac]]</f>
        <v>0</v>
      </c>
      <c r="K5045" s="17" t="e">
        <f>Tabuľka9[[#This Row],[Cena za MJ s DPH]]*Tabuľka9[[#This Row],[Predpokladaný odber počas 6 mesiacov]]</f>
        <v>#REF!</v>
      </c>
      <c r="L5045" s="1">
        <v>162809</v>
      </c>
      <c r="M5045" t="e">
        <f>_xlfn.XLOOKUP(Tabuľka9[[#This Row],[IČO]],#REF!,#REF!)</f>
        <v>#REF!</v>
      </c>
      <c r="N5045" t="e">
        <f>_xlfn.XLOOKUP(Tabuľka9[[#This Row],[IČO]],#REF!,#REF!)</f>
        <v>#REF!</v>
      </c>
    </row>
    <row r="5046" spans="1:14" hidden="1" x14ac:dyDescent="0.35">
      <c r="A5046" t="s">
        <v>125</v>
      </c>
      <c r="B5046" t="s">
        <v>134</v>
      </c>
      <c r="C5046" t="s">
        <v>13</v>
      </c>
      <c r="E5046" s="10">
        <f>IF(COUNTIF(cis_DPH!$B$2:$B$84,B5046)&gt;0,D5046*1.1,IF(COUNTIF(cis_DPH!$B$85:$B$171,B5046)&gt;0,D5046*1.2,"chyba"))</f>
        <v>0</v>
      </c>
      <c r="G5046" s="16" t="e">
        <f>_xlfn.XLOOKUP(Tabuľka9[[#This Row],[položka]],#REF!,#REF!)</f>
        <v>#REF!</v>
      </c>
      <c r="I5046" s="15">
        <f>Tabuľka9[[#This Row],[Aktuálna cena v RZ s DPH]]*Tabuľka9[[#This Row],[Priemerný odber za mesiac]]</f>
        <v>0</v>
      </c>
      <c r="K5046" s="17" t="e">
        <f>Tabuľka9[[#This Row],[Cena za MJ s DPH]]*Tabuľka9[[#This Row],[Predpokladaný odber počas 6 mesiacov]]</f>
        <v>#REF!</v>
      </c>
      <c r="L5046" s="1">
        <v>162809</v>
      </c>
      <c r="M5046" t="e">
        <f>_xlfn.XLOOKUP(Tabuľka9[[#This Row],[IČO]],#REF!,#REF!)</f>
        <v>#REF!</v>
      </c>
      <c r="N5046" t="e">
        <f>_xlfn.XLOOKUP(Tabuľka9[[#This Row],[IČO]],#REF!,#REF!)</f>
        <v>#REF!</v>
      </c>
    </row>
    <row r="5047" spans="1:14" hidden="1" x14ac:dyDescent="0.35">
      <c r="A5047" t="s">
        <v>125</v>
      </c>
      <c r="B5047" t="s">
        <v>135</v>
      </c>
      <c r="C5047" t="s">
        <v>13</v>
      </c>
      <c r="E5047" s="10">
        <f>IF(COUNTIF(cis_DPH!$B$2:$B$84,B5047)&gt;0,D5047*1.1,IF(COUNTIF(cis_DPH!$B$85:$B$171,B5047)&gt;0,D5047*1.2,"chyba"))</f>
        <v>0</v>
      </c>
      <c r="G5047" s="16" t="e">
        <f>_xlfn.XLOOKUP(Tabuľka9[[#This Row],[položka]],#REF!,#REF!)</f>
        <v>#REF!</v>
      </c>
      <c r="I5047" s="15">
        <f>Tabuľka9[[#This Row],[Aktuálna cena v RZ s DPH]]*Tabuľka9[[#This Row],[Priemerný odber za mesiac]]</f>
        <v>0</v>
      </c>
      <c r="K5047" s="17" t="e">
        <f>Tabuľka9[[#This Row],[Cena za MJ s DPH]]*Tabuľka9[[#This Row],[Predpokladaný odber počas 6 mesiacov]]</f>
        <v>#REF!</v>
      </c>
      <c r="L5047" s="1">
        <v>162809</v>
      </c>
      <c r="M5047" t="e">
        <f>_xlfn.XLOOKUP(Tabuľka9[[#This Row],[IČO]],#REF!,#REF!)</f>
        <v>#REF!</v>
      </c>
      <c r="N5047" t="e">
        <f>_xlfn.XLOOKUP(Tabuľka9[[#This Row],[IČO]],#REF!,#REF!)</f>
        <v>#REF!</v>
      </c>
    </row>
    <row r="5048" spans="1:14" hidden="1" x14ac:dyDescent="0.35">
      <c r="A5048" t="s">
        <v>125</v>
      </c>
      <c r="B5048" t="s">
        <v>136</v>
      </c>
      <c r="C5048" t="s">
        <v>13</v>
      </c>
      <c r="E5048" s="10">
        <f>IF(COUNTIF(cis_DPH!$B$2:$B$84,B5048)&gt;0,D5048*1.1,IF(COUNTIF(cis_DPH!$B$85:$B$171,B5048)&gt;0,D5048*1.2,"chyba"))</f>
        <v>0</v>
      </c>
      <c r="G5048" s="16" t="e">
        <f>_xlfn.XLOOKUP(Tabuľka9[[#This Row],[položka]],#REF!,#REF!)</f>
        <v>#REF!</v>
      </c>
      <c r="I5048" s="15">
        <f>Tabuľka9[[#This Row],[Aktuálna cena v RZ s DPH]]*Tabuľka9[[#This Row],[Priemerný odber za mesiac]]</f>
        <v>0</v>
      </c>
      <c r="K5048" s="17" t="e">
        <f>Tabuľka9[[#This Row],[Cena za MJ s DPH]]*Tabuľka9[[#This Row],[Predpokladaný odber počas 6 mesiacov]]</f>
        <v>#REF!</v>
      </c>
      <c r="L5048" s="1">
        <v>162809</v>
      </c>
      <c r="M5048" t="e">
        <f>_xlfn.XLOOKUP(Tabuľka9[[#This Row],[IČO]],#REF!,#REF!)</f>
        <v>#REF!</v>
      </c>
      <c r="N5048" t="e">
        <f>_xlfn.XLOOKUP(Tabuľka9[[#This Row],[IČO]],#REF!,#REF!)</f>
        <v>#REF!</v>
      </c>
    </row>
    <row r="5049" spans="1:14" hidden="1" x14ac:dyDescent="0.35">
      <c r="A5049" t="s">
        <v>125</v>
      </c>
      <c r="B5049" t="s">
        <v>137</v>
      </c>
      <c r="C5049" t="s">
        <v>13</v>
      </c>
      <c r="E5049" s="10">
        <f>IF(COUNTIF(cis_DPH!$B$2:$B$84,B5049)&gt;0,D5049*1.1,IF(COUNTIF(cis_DPH!$B$85:$B$171,B5049)&gt;0,D5049*1.2,"chyba"))</f>
        <v>0</v>
      </c>
      <c r="G5049" s="16" t="e">
        <f>_xlfn.XLOOKUP(Tabuľka9[[#This Row],[položka]],#REF!,#REF!)</f>
        <v>#REF!</v>
      </c>
      <c r="I5049" s="15">
        <f>Tabuľka9[[#This Row],[Aktuálna cena v RZ s DPH]]*Tabuľka9[[#This Row],[Priemerný odber za mesiac]]</f>
        <v>0</v>
      </c>
      <c r="K5049" s="17" t="e">
        <f>Tabuľka9[[#This Row],[Cena za MJ s DPH]]*Tabuľka9[[#This Row],[Predpokladaný odber počas 6 mesiacov]]</f>
        <v>#REF!</v>
      </c>
      <c r="L5049" s="1">
        <v>162809</v>
      </c>
      <c r="M5049" t="e">
        <f>_xlfn.XLOOKUP(Tabuľka9[[#This Row],[IČO]],#REF!,#REF!)</f>
        <v>#REF!</v>
      </c>
      <c r="N5049" t="e">
        <f>_xlfn.XLOOKUP(Tabuľka9[[#This Row],[IČO]],#REF!,#REF!)</f>
        <v>#REF!</v>
      </c>
    </row>
    <row r="5050" spans="1:14" hidden="1" x14ac:dyDescent="0.35">
      <c r="A5050" t="s">
        <v>125</v>
      </c>
      <c r="B5050" t="s">
        <v>138</v>
      </c>
      <c r="C5050" t="s">
        <v>13</v>
      </c>
      <c r="E5050" s="10">
        <f>IF(COUNTIF(cis_DPH!$B$2:$B$84,B5050)&gt;0,D5050*1.1,IF(COUNTIF(cis_DPH!$B$85:$B$171,B5050)&gt;0,D5050*1.2,"chyba"))</f>
        <v>0</v>
      </c>
      <c r="G5050" s="16" t="e">
        <f>_xlfn.XLOOKUP(Tabuľka9[[#This Row],[položka]],#REF!,#REF!)</f>
        <v>#REF!</v>
      </c>
      <c r="I5050" s="15">
        <f>Tabuľka9[[#This Row],[Aktuálna cena v RZ s DPH]]*Tabuľka9[[#This Row],[Priemerný odber za mesiac]]</f>
        <v>0</v>
      </c>
      <c r="K5050" s="17" t="e">
        <f>Tabuľka9[[#This Row],[Cena za MJ s DPH]]*Tabuľka9[[#This Row],[Predpokladaný odber počas 6 mesiacov]]</f>
        <v>#REF!</v>
      </c>
      <c r="L5050" s="1">
        <v>162809</v>
      </c>
      <c r="M5050" t="e">
        <f>_xlfn.XLOOKUP(Tabuľka9[[#This Row],[IČO]],#REF!,#REF!)</f>
        <v>#REF!</v>
      </c>
      <c r="N5050" t="e">
        <f>_xlfn.XLOOKUP(Tabuľka9[[#This Row],[IČO]],#REF!,#REF!)</f>
        <v>#REF!</v>
      </c>
    </row>
    <row r="5051" spans="1:14" hidden="1" x14ac:dyDescent="0.35">
      <c r="A5051" t="s">
        <v>125</v>
      </c>
      <c r="B5051" t="s">
        <v>139</v>
      </c>
      <c r="C5051" t="s">
        <v>13</v>
      </c>
      <c r="E5051" s="10">
        <f>IF(COUNTIF(cis_DPH!$B$2:$B$84,B5051)&gt;0,D5051*1.1,IF(COUNTIF(cis_DPH!$B$85:$B$171,B5051)&gt;0,D5051*1.2,"chyba"))</f>
        <v>0</v>
      </c>
      <c r="G5051" s="16" t="e">
        <f>_xlfn.XLOOKUP(Tabuľka9[[#This Row],[položka]],#REF!,#REF!)</f>
        <v>#REF!</v>
      </c>
      <c r="I5051" s="15">
        <f>Tabuľka9[[#This Row],[Aktuálna cena v RZ s DPH]]*Tabuľka9[[#This Row],[Priemerný odber za mesiac]]</f>
        <v>0</v>
      </c>
      <c r="K5051" s="17" t="e">
        <f>Tabuľka9[[#This Row],[Cena za MJ s DPH]]*Tabuľka9[[#This Row],[Predpokladaný odber počas 6 mesiacov]]</f>
        <v>#REF!</v>
      </c>
      <c r="L5051" s="1">
        <v>162809</v>
      </c>
      <c r="M5051" t="e">
        <f>_xlfn.XLOOKUP(Tabuľka9[[#This Row],[IČO]],#REF!,#REF!)</f>
        <v>#REF!</v>
      </c>
      <c r="N5051" t="e">
        <f>_xlfn.XLOOKUP(Tabuľka9[[#This Row],[IČO]],#REF!,#REF!)</f>
        <v>#REF!</v>
      </c>
    </row>
    <row r="5052" spans="1:14" hidden="1" x14ac:dyDescent="0.35">
      <c r="A5052" t="s">
        <v>125</v>
      </c>
      <c r="B5052" t="s">
        <v>140</v>
      </c>
      <c r="C5052" t="s">
        <v>13</v>
      </c>
      <c r="E5052" s="10">
        <f>IF(COUNTIF(cis_DPH!$B$2:$B$84,B5052)&gt;0,D5052*1.1,IF(COUNTIF(cis_DPH!$B$85:$B$171,B5052)&gt;0,D5052*1.2,"chyba"))</f>
        <v>0</v>
      </c>
      <c r="G5052" s="16" t="e">
        <f>_xlfn.XLOOKUP(Tabuľka9[[#This Row],[položka]],#REF!,#REF!)</f>
        <v>#REF!</v>
      </c>
      <c r="I5052" s="15">
        <f>Tabuľka9[[#This Row],[Aktuálna cena v RZ s DPH]]*Tabuľka9[[#This Row],[Priemerný odber za mesiac]]</f>
        <v>0</v>
      </c>
      <c r="K5052" s="17" t="e">
        <f>Tabuľka9[[#This Row],[Cena za MJ s DPH]]*Tabuľka9[[#This Row],[Predpokladaný odber počas 6 mesiacov]]</f>
        <v>#REF!</v>
      </c>
      <c r="L5052" s="1">
        <v>162809</v>
      </c>
      <c r="M5052" t="e">
        <f>_xlfn.XLOOKUP(Tabuľka9[[#This Row],[IČO]],#REF!,#REF!)</f>
        <v>#REF!</v>
      </c>
      <c r="N5052" t="e">
        <f>_xlfn.XLOOKUP(Tabuľka9[[#This Row],[IČO]],#REF!,#REF!)</f>
        <v>#REF!</v>
      </c>
    </row>
    <row r="5053" spans="1:14" hidden="1" x14ac:dyDescent="0.35">
      <c r="A5053" t="s">
        <v>125</v>
      </c>
      <c r="B5053" t="s">
        <v>141</v>
      </c>
      <c r="C5053" t="s">
        <v>13</v>
      </c>
      <c r="E5053" s="10">
        <f>IF(COUNTIF(cis_DPH!$B$2:$B$84,B5053)&gt;0,D5053*1.1,IF(COUNTIF(cis_DPH!$B$85:$B$171,B5053)&gt;0,D5053*1.2,"chyba"))</f>
        <v>0</v>
      </c>
      <c r="G5053" s="16" t="e">
        <f>_xlfn.XLOOKUP(Tabuľka9[[#This Row],[položka]],#REF!,#REF!)</f>
        <v>#REF!</v>
      </c>
      <c r="I5053" s="15">
        <f>Tabuľka9[[#This Row],[Aktuálna cena v RZ s DPH]]*Tabuľka9[[#This Row],[Priemerný odber za mesiac]]</f>
        <v>0</v>
      </c>
      <c r="K5053" s="17" t="e">
        <f>Tabuľka9[[#This Row],[Cena za MJ s DPH]]*Tabuľka9[[#This Row],[Predpokladaný odber počas 6 mesiacov]]</f>
        <v>#REF!</v>
      </c>
      <c r="L5053" s="1">
        <v>162809</v>
      </c>
      <c r="M5053" t="e">
        <f>_xlfn.XLOOKUP(Tabuľka9[[#This Row],[IČO]],#REF!,#REF!)</f>
        <v>#REF!</v>
      </c>
      <c r="N5053" t="e">
        <f>_xlfn.XLOOKUP(Tabuľka9[[#This Row],[IČO]],#REF!,#REF!)</f>
        <v>#REF!</v>
      </c>
    </row>
    <row r="5054" spans="1:14" hidden="1" x14ac:dyDescent="0.35">
      <c r="A5054" t="s">
        <v>125</v>
      </c>
      <c r="B5054" t="s">
        <v>142</v>
      </c>
      <c r="C5054" t="s">
        <v>13</v>
      </c>
      <c r="E5054" s="10">
        <f>IF(COUNTIF(cis_DPH!$B$2:$B$84,B5054)&gt;0,D5054*1.1,IF(COUNTIF(cis_DPH!$B$85:$B$171,B5054)&gt;0,D5054*1.2,"chyba"))</f>
        <v>0</v>
      </c>
      <c r="G5054" s="16" t="e">
        <f>_xlfn.XLOOKUP(Tabuľka9[[#This Row],[položka]],#REF!,#REF!)</f>
        <v>#REF!</v>
      </c>
      <c r="I5054" s="15">
        <f>Tabuľka9[[#This Row],[Aktuálna cena v RZ s DPH]]*Tabuľka9[[#This Row],[Priemerný odber za mesiac]]</f>
        <v>0</v>
      </c>
      <c r="K5054" s="17" t="e">
        <f>Tabuľka9[[#This Row],[Cena za MJ s DPH]]*Tabuľka9[[#This Row],[Predpokladaný odber počas 6 mesiacov]]</f>
        <v>#REF!</v>
      </c>
      <c r="L5054" s="1">
        <v>162809</v>
      </c>
      <c r="M5054" t="e">
        <f>_xlfn.XLOOKUP(Tabuľka9[[#This Row],[IČO]],#REF!,#REF!)</f>
        <v>#REF!</v>
      </c>
      <c r="N5054" t="e">
        <f>_xlfn.XLOOKUP(Tabuľka9[[#This Row],[IČO]],#REF!,#REF!)</f>
        <v>#REF!</v>
      </c>
    </row>
    <row r="5055" spans="1:14" hidden="1" x14ac:dyDescent="0.35">
      <c r="A5055" t="s">
        <v>125</v>
      </c>
      <c r="B5055" t="s">
        <v>143</v>
      </c>
      <c r="C5055" t="s">
        <v>13</v>
      </c>
      <c r="E5055" s="10">
        <f>IF(COUNTIF(cis_DPH!$B$2:$B$84,B5055)&gt;0,D5055*1.1,IF(COUNTIF(cis_DPH!$B$85:$B$171,B5055)&gt;0,D5055*1.2,"chyba"))</f>
        <v>0</v>
      </c>
      <c r="G5055" s="16" t="e">
        <f>_xlfn.XLOOKUP(Tabuľka9[[#This Row],[položka]],#REF!,#REF!)</f>
        <v>#REF!</v>
      </c>
      <c r="I5055" s="15">
        <f>Tabuľka9[[#This Row],[Aktuálna cena v RZ s DPH]]*Tabuľka9[[#This Row],[Priemerný odber za mesiac]]</f>
        <v>0</v>
      </c>
      <c r="K5055" s="17" t="e">
        <f>Tabuľka9[[#This Row],[Cena za MJ s DPH]]*Tabuľka9[[#This Row],[Predpokladaný odber počas 6 mesiacov]]</f>
        <v>#REF!</v>
      </c>
      <c r="L5055" s="1">
        <v>162809</v>
      </c>
      <c r="M5055" t="e">
        <f>_xlfn.XLOOKUP(Tabuľka9[[#This Row],[IČO]],#REF!,#REF!)</f>
        <v>#REF!</v>
      </c>
      <c r="N5055" t="e">
        <f>_xlfn.XLOOKUP(Tabuľka9[[#This Row],[IČO]],#REF!,#REF!)</f>
        <v>#REF!</v>
      </c>
    </row>
    <row r="5056" spans="1:14" hidden="1" x14ac:dyDescent="0.35">
      <c r="A5056" t="s">
        <v>125</v>
      </c>
      <c r="B5056" t="s">
        <v>144</v>
      </c>
      <c r="C5056" t="s">
        <v>13</v>
      </c>
      <c r="E5056" s="10">
        <f>IF(COUNTIF(cis_DPH!$B$2:$B$84,B5056)&gt;0,D5056*1.1,IF(COUNTIF(cis_DPH!$B$85:$B$171,B5056)&gt;0,D5056*1.2,"chyba"))</f>
        <v>0</v>
      </c>
      <c r="G5056" s="16" t="e">
        <f>_xlfn.XLOOKUP(Tabuľka9[[#This Row],[položka]],#REF!,#REF!)</f>
        <v>#REF!</v>
      </c>
      <c r="I5056" s="15">
        <f>Tabuľka9[[#This Row],[Aktuálna cena v RZ s DPH]]*Tabuľka9[[#This Row],[Priemerný odber za mesiac]]</f>
        <v>0</v>
      </c>
      <c r="K5056" s="17" t="e">
        <f>Tabuľka9[[#This Row],[Cena za MJ s DPH]]*Tabuľka9[[#This Row],[Predpokladaný odber počas 6 mesiacov]]</f>
        <v>#REF!</v>
      </c>
      <c r="L5056" s="1">
        <v>162809</v>
      </c>
      <c r="M5056" t="e">
        <f>_xlfn.XLOOKUP(Tabuľka9[[#This Row],[IČO]],#REF!,#REF!)</f>
        <v>#REF!</v>
      </c>
      <c r="N5056" t="e">
        <f>_xlfn.XLOOKUP(Tabuľka9[[#This Row],[IČO]],#REF!,#REF!)</f>
        <v>#REF!</v>
      </c>
    </row>
    <row r="5057" spans="1:14" hidden="1" x14ac:dyDescent="0.35">
      <c r="A5057" t="s">
        <v>125</v>
      </c>
      <c r="B5057" t="s">
        <v>145</v>
      </c>
      <c r="C5057" t="s">
        <v>13</v>
      </c>
      <c r="E5057" s="10">
        <f>IF(COUNTIF(cis_DPH!$B$2:$B$84,B5057)&gt;0,D5057*1.1,IF(COUNTIF(cis_DPH!$B$85:$B$171,B5057)&gt;0,D5057*1.2,"chyba"))</f>
        <v>0</v>
      </c>
      <c r="G5057" s="16" t="e">
        <f>_xlfn.XLOOKUP(Tabuľka9[[#This Row],[položka]],#REF!,#REF!)</f>
        <v>#REF!</v>
      </c>
      <c r="I5057" s="15">
        <f>Tabuľka9[[#This Row],[Aktuálna cena v RZ s DPH]]*Tabuľka9[[#This Row],[Priemerný odber za mesiac]]</f>
        <v>0</v>
      </c>
      <c r="K5057" s="17" t="e">
        <f>Tabuľka9[[#This Row],[Cena za MJ s DPH]]*Tabuľka9[[#This Row],[Predpokladaný odber počas 6 mesiacov]]</f>
        <v>#REF!</v>
      </c>
      <c r="L5057" s="1">
        <v>162809</v>
      </c>
      <c r="M5057" t="e">
        <f>_xlfn.XLOOKUP(Tabuľka9[[#This Row],[IČO]],#REF!,#REF!)</f>
        <v>#REF!</v>
      </c>
      <c r="N5057" t="e">
        <f>_xlfn.XLOOKUP(Tabuľka9[[#This Row],[IČO]],#REF!,#REF!)</f>
        <v>#REF!</v>
      </c>
    </row>
    <row r="5058" spans="1:14" hidden="1" x14ac:dyDescent="0.35">
      <c r="A5058" t="s">
        <v>125</v>
      </c>
      <c r="B5058" t="s">
        <v>146</v>
      </c>
      <c r="C5058" t="s">
        <v>13</v>
      </c>
      <c r="E5058" s="10">
        <f>IF(COUNTIF(cis_DPH!$B$2:$B$84,B5058)&gt;0,D5058*1.1,IF(COUNTIF(cis_DPH!$B$85:$B$171,B5058)&gt;0,D5058*1.2,"chyba"))</f>
        <v>0</v>
      </c>
      <c r="G5058" s="16" t="e">
        <f>_xlfn.XLOOKUP(Tabuľka9[[#This Row],[položka]],#REF!,#REF!)</f>
        <v>#REF!</v>
      </c>
      <c r="I5058" s="15">
        <f>Tabuľka9[[#This Row],[Aktuálna cena v RZ s DPH]]*Tabuľka9[[#This Row],[Priemerný odber za mesiac]]</f>
        <v>0</v>
      </c>
      <c r="K5058" s="17" t="e">
        <f>Tabuľka9[[#This Row],[Cena za MJ s DPH]]*Tabuľka9[[#This Row],[Predpokladaný odber počas 6 mesiacov]]</f>
        <v>#REF!</v>
      </c>
      <c r="L5058" s="1">
        <v>162809</v>
      </c>
      <c r="M5058" t="e">
        <f>_xlfn.XLOOKUP(Tabuľka9[[#This Row],[IČO]],#REF!,#REF!)</f>
        <v>#REF!</v>
      </c>
      <c r="N5058" t="e">
        <f>_xlfn.XLOOKUP(Tabuľka9[[#This Row],[IČO]],#REF!,#REF!)</f>
        <v>#REF!</v>
      </c>
    </row>
    <row r="5059" spans="1:14" hidden="1" x14ac:dyDescent="0.35">
      <c r="A5059" t="s">
        <v>125</v>
      </c>
      <c r="B5059" t="s">
        <v>147</v>
      </c>
      <c r="C5059" t="s">
        <v>13</v>
      </c>
      <c r="E5059" s="10">
        <f>IF(COUNTIF(cis_DPH!$B$2:$B$84,B5059)&gt;0,D5059*1.1,IF(COUNTIF(cis_DPH!$B$85:$B$171,B5059)&gt;0,D5059*1.2,"chyba"))</f>
        <v>0</v>
      </c>
      <c r="G5059" s="16" t="e">
        <f>_xlfn.XLOOKUP(Tabuľka9[[#This Row],[položka]],#REF!,#REF!)</f>
        <v>#REF!</v>
      </c>
      <c r="I5059" s="15">
        <f>Tabuľka9[[#This Row],[Aktuálna cena v RZ s DPH]]*Tabuľka9[[#This Row],[Priemerný odber za mesiac]]</f>
        <v>0</v>
      </c>
      <c r="K5059" s="17" t="e">
        <f>Tabuľka9[[#This Row],[Cena za MJ s DPH]]*Tabuľka9[[#This Row],[Predpokladaný odber počas 6 mesiacov]]</f>
        <v>#REF!</v>
      </c>
      <c r="L5059" s="1">
        <v>162809</v>
      </c>
      <c r="M5059" t="e">
        <f>_xlfn.XLOOKUP(Tabuľka9[[#This Row],[IČO]],#REF!,#REF!)</f>
        <v>#REF!</v>
      </c>
      <c r="N5059" t="e">
        <f>_xlfn.XLOOKUP(Tabuľka9[[#This Row],[IČO]],#REF!,#REF!)</f>
        <v>#REF!</v>
      </c>
    </row>
    <row r="5060" spans="1:14" hidden="1" x14ac:dyDescent="0.35">
      <c r="A5060" t="s">
        <v>125</v>
      </c>
      <c r="B5060" t="s">
        <v>148</v>
      </c>
      <c r="C5060" t="s">
        <v>13</v>
      </c>
      <c r="E5060" s="10">
        <f>IF(COUNTIF(cis_DPH!$B$2:$B$84,B5060)&gt;0,D5060*1.1,IF(COUNTIF(cis_DPH!$B$85:$B$171,B5060)&gt;0,D5060*1.2,"chyba"))</f>
        <v>0</v>
      </c>
      <c r="G5060" s="16" t="e">
        <f>_xlfn.XLOOKUP(Tabuľka9[[#This Row],[položka]],#REF!,#REF!)</f>
        <v>#REF!</v>
      </c>
      <c r="I5060" s="15">
        <f>Tabuľka9[[#This Row],[Aktuálna cena v RZ s DPH]]*Tabuľka9[[#This Row],[Priemerný odber za mesiac]]</f>
        <v>0</v>
      </c>
      <c r="K5060" s="17" t="e">
        <f>Tabuľka9[[#This Row],[Cena za MJ s DPH]]*Tabuľka9[[#This Row],[Predpokladaný odber počas 6 mesiacov]]</f>
        <v>#REF!</v>
      </c>
      <c r="L5060" s="1">
        <v>162809</v>
      </c>
      <c r="M5060" t="e">
        <f>_xlfn.XLOOKUP(Tabuľka9[[#This Row],[IČO]],#REF!,#REF!)</f>
        <v>#REF!</v>
      </c>
      <c r="N5060" t="e">
        <f>_xlfn.XLOOKUP(Tabuľka9[[#This Row],[IČO]],#REF!,#REF!)</f>
        <v>#REF!</v>
      </c>
    </row>
    <row r="5061" spans="1:14" hidden="1" x14ac:dyDescent="0.35">
      <c r="A5061" t="s">
        <v>125</v>
      </c>
      <c r="B5061" t="s">
        <v>149</v>
      </c>
      <c r="C5061" t="s">
        <v>13</v>
      </c>
      <c r="E5061" s="10">
        <f>IF(COUNTIF(cis_DPH!$B$2:$B$84,B5061)&gt;0,D5061*1.1,IF(COUNTIF(cis_DPH!$B$85:$B$171,B5061)&gt;0,D5061*1.2,"chyba"))</f>
        <v>0</v>
      </c>
      <c r="G5061" s="16" t="e">
        <f>_xlfn.XLOOKUP(Tabuľka9[[#This Row],[položka]],#REF!,#REF!)</f>
        <v>#REF!</v>
      </c>
      <c r="I5061" s="15">
        <f>Tabuľka9[[#This Row],[Aktuálna cena v RZ s DPH]]*Tabuľka9[[#This Row],[Priemerný odber za mesiac]]</f>
        <v>0</v>
      </c>
      <c r="K5061" s="17" t="e">
        <f>Tabuľka9[[#This Row],[Cena za MJ s DPH]]*Tabuľka9[[#This Row],[Predpokladaný odber počas 6 mesiacov]]</f>
        <v>#REF!</v>
      </c>
      <c r="L5061" s="1">
        <v>162809</v>
      </c>
      <c r="M5061" t="e">
        <f>_xlfn.XLOOKUP(Tabuľka9[[#This Row],[IČO]],#REF!,#REF!)</f>
        <v>#REF!</v>
      </c>
      <c r="N5061" t="e">
        <f>_xlfn.XLOOKUP(Tabuľka9[[#This Row],[IČO]],#REF!,#REF!)</f>
        <v>#REF!</v>
      </c>
    </row>
    <row r="5062" spans="1:14" hidden="1" x14ac:dyDescent="0.35">
      <c r="A5062" t="s">
        <v>125</v>
      </c>
      <c r="B5062" t="s">
        <v>150</v>
      </c>
      <c r="C5062" t="s">
        <v>13</v>
      </c>
      <c r="E5062" s="10">
        <f>IF(COUNTIF(cis_DPH!$B$2:$B$84,B5062)&gt;0,D5062*1.1,IF(COUNTIF(cis_DPH!$B$85:$B$171,B5062)&gt;0,D5062*1.2,"chyba"))</f>
        <v>0</v>
      </c>
      <c r="G5062" s="16" t="e">
        <f>_xlfn.XLOOKUP(Tabuľka9[[#This Row],[položka]],#REF!,#REF!)</f>
        <v>#REF!</v>
      </c>
      <c r="I5062" s="15">
        <f>Tabuľka9[[#This Row],[Aktuálna cena v RZ s DPH]]*Tabuľka9[[#This Row],[Priemerný odber za mesiac]]</f>
        <v>0</v>
      </c>
      <c r="K5062" s="17" t="e">
        <f>Tabuľka9[[#This Row],[Cena za MJ s DPH]]*Tabuľka9[[#This Row],[Predpokladaný odber počas 6 mesiacov]]</f>
        <v>#REF!</v>
      </c>
      <c r="L5062" s="1">
        <v>162809</v>
      </c>
      <c r="M5062" t="e">
        <f>_xlfn.XLOOKUP(Tabuľka9[[#This Row],[IČO]],#REF!,#REF!)</f>
        <v>#REF!</v>
      </c>
      <c r="N5062" t="e">
        <f>_xlfn.XLOOKUP(Tabuľka9[[#This Row],[IČO]],#REF!,#REF!)</f>
        <v>#REF!</v>
      </c>
    </row>
    <row r="5063" spans="1:14" hidden="1" x14ac:dyDescent="0.35">
      <c r="A5063" t="s">
        <v>125</v>
      </c>
      <c r="B5063" t="s">
        <v>151</v>
      </c>
      <c r="C5063" t="s">
        <v>13</v>
      </c>
      <c r="E5063" s="10">
        <f>IF(COUNTIF(cis_DPH!$B$2:$B$84,B5063)&gt;0,D5063*1.1,IF(COUNTIF(cis_DPH!$B$85:$B$171,B5063)&gt;0,D5063*1.2,"chyba"))</f>
        <v>0</v>
      </c>
      <c r="G5063" s="16" t="e">
        <f>_xlfn.XLOOKUP(Tabuľka9[[#This Row],[položka]],#REF!,#REF!)</f>
        <v>#REF!</v>
      </c>
      <c r="I5063" s="15">
        <f>Tabuľka9[[#This Row],[Aktuálna cena v RZ s DPH]]*Tabuľka9[[#This Row],[Priemerný odber za mesiac]]</f>
        <v>0</v>
      </c>
      <c r="K5063" s="17" t="e">
        <f>Tabuľka9[[#This Row],[Cena za MJ s DPH]]*Tabuľka9[[#This Row],[Predpokladaný odber počas 6 mesiacov]]</f>
        <v>#REF!</v>
      </c>
      <c r="L5063" s="1">
        <v>162809</v>
      </c>
      <c r="M5063" t="e">
        <f>_xlfn.XLOOKUP(Tabuľka9[[#This Row],[IČO]],#REF!,#REF!)</f>
        <v>#REF!</v>
      </c>
      <c r="N5063" t="e">
        <f>_xlfn.XLOOKUP(Tabuľka9[[#This Row],[IČO]],#REF!,#REF!)</f>
        <v>#REF!</v>
      </c>
    </row>
    <row r="5064" spans="1:14" hidden="1" x14ac:dyDescent="0.35">
      <c r="A5064" t="s">
        <v>125</v>
      </c>
      <c r="B5064" t="s">
        <v>152</v>
      </c>
      <c r="C5064" t="s">
        <v>13</v>
      </c>
      <c r="D5064" s="9">
        <v>6.4</v>
      </c>
      <c r="E5064" s="10">
        <f>IF(COUNTIF(cis_DPH!$B$2:$B$84,B5064)&gt;0,D5064*1.1,IF(COUNTIF(cis_DPH!$B$85:$B$171,B5064)&gt;0,D5064*1.2,"chyba"))</f>
        <v>7.68</v>
      </c>
      <c r="G5064" s="16" t="e">
        <f>_xlfn.XLOOKUP(Tabuľka9[[#This Row],[položka]],#REF!,#REF!)</f>
        <v>#REF!</v>
      </c>
      <c r="H5064">
        <v>2</v>
      </c>
      <c r="I5064" s="15">
        <f>Tabuľka9[[#This Row],[Aktuálna cena v RZ s DPH]]*Tabuľka9[[#This Row],[Priemerný odber za mesiac]]</f>
        <v>15.36</v>
      </c>
      <c r="J5064">
        <v>2</v>
      </c>
      <c r="K5064" s="17" t="e">
        <f>Tabuľka9[[#This Row],[Cena za MJ s DPH]]*Tabuľka9[[#This Row],[Predpokladaný odber počas 6 mesiacov]]</f>
        <v>#REF!</v>
      </c>
      <c r="L5064" s="1">
        <v>162809</v>
      </c>
      <c r="M5064" t="e">
        <f>_xlfn.XLOOKUP(Tabuľka9[[#This Row],[IČO]],#REF!,#REF!)</f>
        <v>#REF!</v>
      </c>
      <c r="N5064" t="e">
        <f>_xlfn.XLOOKUP(Tabuľka9[[#This Row],[IČO]],#REF!,#REF!)</f>
        <v>#REF!</v>
      </c>
    </row>
    <row r="5065" spans="1:14" hidden="1" x14ac:dyDescent="0.35">
      <c r="A5065" t="s">
        <v>125</v>
      </c>
      <c r="B5065" t="s">
        <v>153</v>
      </c>
      <c r="C5065" t="s">
        <v>13</v>
      </c>
      <c r="E5065" s="10">
        <f>IF(COUNTIF(cis_DPH!$B$2:$B$84,B5065)&gt;0,D5065*1.1,IF(COUNTIF(cis_DPH!$B$85:$B$171,B5065)&gt;0,D5065*1.2,"chyba"))</f>
        <v>0</v>
      </c>
      <c r="G5065" s="16" t="e">
        <f>_xlfn.XLOOKUP(Tabuľka9[[#This Row],[položka]],#REF!,#REF!)</f>
        <v>#REF!</v>
      </c>
      <c r="I5065" s="15">
        <f>Tabuľka9[[#This Row],[Aktuálna cena v RZ s DPH]]*Tabuľka9[[#This Row],[Priemerný odber za mesiac]]</f>
        <v>0</v>
      </c>
      <c r="K5065" s="17" t="e">
        <f>Tabuľka9[[#This Row],[Cena za MJ s DPH]]*Tabuľka9[[#This Row],[Predpokladaný odber počas 6 mesiacov]]</f>
        <v>#REF!</v>
      </c>
      <c r="L5065" s="1">
        <v>162809</v>
      </c>
      <c r="M5065" t="e">
        <f>_xlfn.XLOOKUP(Tabuľka9[[#This Row],[IČO]],#REF!,#REF!)</f>
        <v>#REF!</v>
      </c>
      <c r="N5065" t="e">
        <f>_xlfn.XLOOKUP(Tabuľka9[[#This Row],[IČO]],#REF!,#REF!)</f>
        <v>#REF!</v>
      </c>
    </row>
    <row r="5066" spans="1:14" hidden="1" x14ac:dyDescent="0.35">
      <c r="A5066" t="s">
        <v>125</v>
      </c>
      <c r="B5066" t="s">
        <v>154</v>
      </c>
      <c r="C5066" t="s">
        <v>13</v>
      </c>
      <c r="E5066" s="10">
        <f>IF(COUNTIF(cis_DPH!$B$2:$B$84,B5066)&gt;0,D5066*1.1,IF(COUNTIF(cis_DPH!$B$85:$B$171,B5066)&gt;0,D5066*1.2,"chyba"))</f>
        <v>0</v>
      </c>
      <c r="G5066" s="16" t="e">
        <f>_xlfn.XLOOKUP(Tabuľka9[[#This Row],[položka]],#REF!,#REF!)</f>
        <v>#REF!</v>
      </c>
      <c r="I5066" s="15">
        <f>Tabuľka9[[#This Row],[Aktuálna cena v RZ s DPH]]*Tabuľka9[[#This Row],[Priemerný odber za mesiac]]</f>
        <v>0</v>
      </c>
      <c r="K5066" s="17" t="e">
        <f>Tabuľka9[[#This Row],[Cena za MJ s DPH]]*Tabuľka9[[#This Row],[Predpokladaný odber počas 6 mesiacov]]</f>
        <v>#REF!</v>
      </c>
      <c r="L5066" s="1">
        <v>162809</v>
      </c>
      <c r="M5066" t="e">
        <f>_xlfn.XLOOKUP(Tabuľka9[[#This Row],[IČO]],#REF!,#REF!)</f>
        <v>#REF!</v>
      </c>
      <c r="N5066" t="e">
        <f>_xlfn.XLOOKUP(Tabuľka9[[#This Row],[IČO]],#REF!,#REF!)</f>
        <v>#REF!</v>
      </c>
    </row>
    <row r="5067" spans="1:14" hidden="1" x14ac:dyDescent="0.35">
      <c r="A5067" t="s">
        <v>125</v>
      </c>
      <c r="B5067" t="s">
        <v>155</v>
      </c>
      <c r="C5067" t="s">
        <v>13</v>
      </c>
      <c r="E5067" s="10">
        <f>IF(COUNTIF(cis_DPH!$B$2:$B$84,B5067)&gt;0,D5067*1.1,IF(COUNTIF(cis_DPH!$B$85:$B$171,B5067)&gt;0,D5067*1.2,"chyba"))</f>
        <v>0</v>
      </c>
      <c r="G5067" s="16" t="e">
        <f>_xlfn.XLOOKUP(Tabuľka9[[#This Row],[položka]],#REF!,#REF!)</f>
        <v>#REF!</v>
      </c>
      <c r="I5067" s="15">
        <f>Tabuľka9[[#This Row],[Aktuálna cena v RZ s DPH]]*Tabuľka9[[#This Row],[Priemerný odber za mesiac]]</f>
        <v>0</v>
      </c>
      <c r="K5067" s="17" t="e">
        <f>Tabuľka9[[#This Row],[Cena za MJ s DPH]]*Tabuľka9[[#This Row],[Predpokladaný odber počas 6 mesiacov]]</f>
        <v>#REF!</v>
      </c>
      <c r="L5067" s="1">
        <v>162809</v>
      </c>
      <c r="M5067" t="e">
        <f>_xlfn.XLOOKUP(Tabuľka9[[#This Row],[IČO]],#REF!,#REF!)</f>
        <v>#REF!</v>
      </c>
      <c r="N5067" t="e">
        <f>_xlfn.XLOOKUP(Tabuľka9[[#This Row],[IČO]],#REF!,#REF!)</f>
        <v>#REF!</v>
      </c>
    </row>
    <row r="5068" spans="1:14" hidden="1" x14ac:dyDescent="0.35">
      <c r="A5068" t="s">
        <v>125</v>
      </c>
      <c r="B5068" t="s">
        <v>156</v>
      </c>
      <c r="C5068" t="s">
        <v>13</v>
      </c>
      <c r="D5068" s="9">
        <v>6.8</v>
      </c>
      <c r="E5068" s="10">
        <f>IF(COUNTIF(cis_DPH!$B$2:$B$84,B5068)&gt;0,D5068*1.1,IF(COUNTIF(cis_DPH!$B$85:$B$171,B5068)&gt;0,D5068*1.2,"chyba"))</f>
        <v>8.16</v>
      </c>
      <c r="G5068" s="16" t="e">
        <f>_xlfn.XLOOKUP(Tabuľka9[[#This Row],[položka]],#REF!,#REF!)</f>
        <v>#REF!</v>
      </c>
      <c r="H5068">
        <v>1</v>
      </c>
      <c r="I5068" s="15">
        <f>Tabuľka9[[#This Row],[Aktuálna cena v RZ s DPH]]*Tabuľka9[[#This Row],[Priemerný odber za mesiac]]</f>
        <v>8.16</v>
      </c>
      <c r="J5068">
        <v>4</v>
      </c>
      <c r="K5068" s="17" t="e">
        <f>Tabuľka9[[#This Row],[Cena za MJ s DPH]]*Tabuľka9[[#This Row],[Predpokladaný odber počas 6 mesiacov]]</f>
        <v>#REF!</v>
      </c>
      <c r="L5068" s="1">
        <v>162809</v>
      </c>
      <c r="M5068" t="e">
        <f>_xlfn.XLOOKUP(Tabuľka9[[#This Row],[IČO]],#REF!,#REF!)</f>
        <v>#REF!</v>
      </c>
      <c r="N5068" t="e">
        <f>_xlfn.XLOOKUP(Tabuľka9[[#This Row],[IČO]],#REF!,#REF!)</f>
        <v>#REF!</v>
      </c>
    </row>
    <row r="5069" spans="1:14" hidden="1" x14ac:dyDescent="0.35">
      <c r="A5069" t="s">
        <v>125</v>
      </c>
      <c r="B5069" t="s">
        <v>157</v>
      </c>
      <c r="C5069" t="s">
        <v>13</v>
      </c>
      <c r="E5069" s="10">
        <f>IF(COUNTIF(cis_DPH!$B$2:$B$84,B5069)&gt;0,D5069*1.1,IF(COUNTIF(cis_DPH!$B$85:$B$171,B5069)&gt;0,D5069*1.2,"chyba"))</f>
        <v>0</v>
      </c>
      <c r="G5069" s="16" t="e">
        <f>_xlfn.XLOOKUP(Tabuľka9[[#This Row],[položka]],#REF!,#REF!)</f>
        <v>#REF!</v>
      </c>
      <c r="I5069" s="15">
        <f>Tabuľka9[[#This Row],[Aktuálna cena v RZ s DPH]]*Tabuľka9[[#This Row],[Priemerný odber za mesiac]]</f>
        <v>0</v>
      </c>
      <c r="K5069" s="17" t="e">
        <f>Tabuľka9[[#This Row],[Cena za MJ s DPH]]*Tabuľka9[[#This Row],[Predpokladaný odber počas 6 mesiacov]]</f>
        <v>#REF!</v>
      </c>
      <c r="L5069" s="1">
        <v>162809</v>
      </c>
      <c r="M5069" t="e">
        <f>_xlfn.XLOOKUP(Tabuľka9[[#This Row],[IČO]],#REF!,#REF!)</f>
        <v>#REF!</v>
      </c>
      <c r="N5069" t="e">
        <f>_xlfn.XLOOKUP(Tabuľka9[[#This Row],[IČO]],#REF!,#REF!)</f>
        <v>#REF!</v>
      </c>
    </row>
    <row r="5070" spans="1:14" hidden="1" x14ac:dyDescent="0.35">
      <c r="A5070" t="s">
        <v>125</v>
      </c>
      <c r="B5070" t="s">
        <v>158</v>
      </c>
      <c r="C5070" t="s">
        <v>13</v>
      </c>
      <c r="E5070" s="10">
        <f>IF(COUNTIF(cis_DPH!$B$2:$B$84,B5070)&gt;0,D5070*1.1,IF(COUNTIF(cis_DPH!$B$85:$B$171,B5070)&gt;0,D5070*1.2,"chyba"))</f>
        <v>0</v>
      </c>
      <c r="G5070" s="16" t="e">
        <f>_xlfn.XLOOKUP(Tabuľka9[[#This Row],[položka]],#REF!,#REF!)</f>
        <v>#REF!</v>
      </c>
      <c r="I5070" s="15">
        <f>Tabuľka9[[#This Row],[Aktuálna cena v RZ s DPH]]*Tabuľka9[[#This Row],[Priemerný odber za mesiac]]</f>
        <v>0</v>
      </c>
      <c r="K5070" s="17" t="e">
        <f>Tabuľka9[[#This Row],[Cena za MJ s DPH]]*Tabuľka9[[#This Row],[Predpokladaný odber počas 6 mesiacov]]</f>
        <v>#REF!</v>
      </c>
      <c r="L5070" s="1">
        <v>162809</v>
      </c>
      <c r="M5070" t="e">
        <f>_xlfn.XLOOKUP(Tabuľka9[[#This Row],[IČO]],#REF!,#REF!)</f>
        <v>#REF!</v>
      </c>
      <c r="N5070" t="e">
        <f>_xlfn.XLOOKUP(Tabuľka9[[#This Row],[IČO]],#REF!,#REF!)</f>
        <v>#REF!</v>
      </c>
    </row>
    <row r="5071" spans="1:14" hidden="1" x14ac:dyDescent="0.35">
      <c r="A5071" t="s">
        <v>125</v>
      </c>
      <c r="B5071" t="s">
        <v>159</v>
      </c>
      <c r="C5071" t="s">
        <v>13</v>
      </c>
      <c r="E5071" s="10">
        <f>IF(COUNTIF(cis_DPH!$B$2:$B$84,B5071)&gt;0,D5071*1.1,IF(COUNTIF(cis_DPH!$B$85:$B$171,B5071)&gt;0,D5071*1.2,"chyba"))</f>
        <v>0</v>
      </c>
      <c r="G5071" s="16" t="e">
        <f>_xlfn.XLOOKUP(Tabuľka9[[#This Row],[položka]],#REF!,#REF!)</f>
        <v>#REF!</v>
      </c>
      <c r="I5071" s="15">
        <f>Tabuľka9[[#This Row],[Aktuálna cena v RZ s DPH]]*Tabuľka9[[#This Row],[Priemerný odber za mesiac]]</f>
        <v>0</v>
      </c>
      <c r="K5071" s="17" t="e">
        <f>Tabuľka9[[#This Row],[Cena za MJ s DPH]]*Tabuľka9[[#This Row],[Predpokladaný odber počas 6 mesiacov]]</f>
        <v>#REF!</v>
      </c>
      <c r="L5071" s="1">
        <v>162809</v>
      </c>
      <c r="M5071" t="e">
        <f>_xlfn.XLOOKUP(Tabuľka9[[#This Row],[IČO]],#REF!,#REF!)</f>
        <v>#REF!</v>
      </c>
      <c r="N5071" t="e">
        <f>_xlfn.XLOOKUP(Tabuľka9[[#This Row],[IČO]],#REF!,#REF!)</f>
        <v>#REF!</v>
      </c>
    </row>
    <row r="5072" spans="1:14" hidden="1" x14ac:dyDescent="0.35">
      <c r="A5072" t="s">
        <v>125</v>
      </c>
      <c r="B5072" t="s">
        <v>160</v>
      </c>
      <c r="C5072" t="s">
        <v>13</v>
      </c>
      <c r="E5072" s="10">
        <f>IF(COUNTIF(cis_DPH!$B$2:$B$84,B5072)&gt;0,D5072*1.1,IF(COUNTIF(cis_DPH!$B$85:$B$171,B5072)&gt;0,D5072*1.2,"chyba"))</f>
        <v>0</v>
      </c>
      <c r="G5072" s="16" t="e">
        <f>_xlfn.XLOOKUP(Tabuľka9[[#This Row],[položka]],#REF!,#REF!)</f>
        <v>#REF!</v>
      </c>
      <c r="I5072" s="15">
        <f>Tabuľka9[[#This Row],[Aktuálna cena v RZ s DPH]]*Tabuľka9[[#This Row],[Priemerný odber za mesiac]]</f>
        <v>0</v>
      </c>
      <c r="K5072" s="17" t="e">
        <f>Tabuľka9[[#This Row],[Cena za MJ s DPH]]*Tabuľka9[[#This Row],[Predpokladaný odber počas 6 mesiacov]]</f>
        <v>#REF!</v>
      </c>
      <c r="L5072" s="1">
        <v>162809</v>
      </c>
      <c r="M5072" t="e">
        <f>_xlfn.XLOOKUP(Tabuľka9[[#This Row],[IČO]],#REF!,#REF!)</f>
        <v>#REF!</v>
      </c>
      <c r="N5072" t="e">
        <f>_xlfn.XLOOKUP(Tabuľka9[[#This Row],[IČO]],#REF!,#REF!)</f>
        <v>#REF!</v>
      </c>
    </row>
    <row r="5073" spans="1:14" hidden="1" x14ac:dyDescent="0.35">
      <c r="A5073" t="s">
        <v>125</v>
      </c>
      <c r="B5073" t="s">
        <v>161</v>
      </c>
      <c r="C5073" t="s">
        <v>13</v>
      </c>
      <c r="E5073" s="10">
        <f>IF(COUNTIF(cis_DPH!$B$2:$B$84,B5073)&gt;0,D5073*1.1,IF(COUNTIF(cis_DPH!$B$85:$B$171,B5073)&gt;0,D5073*1.2,"chyba"))</f>
        <v>0</v>
      </c>
      <c r="G5073" s="16" t="e">
        <f>_xlfn.XLOOKUP(Tabuľka9[[#This Row],[položka]],#REF!,#REF!)</f>
        <v>#REF!</v>
      </c>
      <c r="I5073" s="15">
        <f>Tabuľka9[[#This Row],[Aktuálna cena v RZ s DPH]]*Tabuľka9[[#This Row],[Priemerný odber za mesiac]]</f>
        <v>0</v>
      </c>
      <c r="K5073" s="17" t="e">
        <f>Tabuľka9[[#This Row],[Cena za MJ s DPH]]*Tabuľka9[[#This Row],[Predpokladaný odber počas 6 mesiacov]]</f>
        <v>#REF!</v>
      </c>
      <c r="L5073" s="1">
        <v>162809</v>
      </c>
      <c r="M5073" t="e">
        <f>_xlfn.XLOOKUP(Tabuľka9[[#This Row],[IČO]],#REF!,#REF!)</f>
        <v>#REF!</v>
      </c>
      <c r="N5073" t="e">
        <f>_xlfn.XLOOKUP(Tabuľka9[[#This Row],[IČO]],#REF!,#REF!)</f>
        <v>#REF!</v>
      </c>
    </row>
    <row r="5074" spans="1:14" hidden="1" x14ac:dyDescent="0.35">
      <c r="A5074" t="s">
        <v>125</v>
      </c>
      <c r="B5074" t="s">
        <v>162</v>
      </c>
      <c r="C5074" t="s">
        <v>13</v>
      </c>
      <c r="E5074" s="10">
        <f>IF(COUNTIF(cis_DPH!$B$2:$B$84,B5074)&gt;0,D5074*1.1,IF(COUNTIF(cis_DPH!$B$85:$B$171,B5074)&gt;0,D5074*1.2,"chyba"))</f>
        <v>0</v>
      </c>
      <c r="G5074" s="16" t="e">
        <f>_xlfn.XLOOKUP(Tabuľka9[[#This Row],[položka]],#REF!,#REF!)</f>
        <v>#REF!</v>
      </c>
      <c r="I5074" s="15">
        <f>Tabuľka9[[#This Row],[Aktuálna cena v RZ s DPH]]*Tabuľka9[[#This Row],[Priemerný odber za mesiac]]</f>
        <v>0</v>
      </c>
      <c r="K5074" s="17" t="e">
        <f>Tabuľka9[[#This Row],[Cena za MJ s DPH]]*Tabuľka9[[#This Row],[Predpokladaný odber počas 6 mesiacov]]</f>
        <v>#REF!</v>
      </c>
      <c r="L5074" s="1">
        <v>162809</v>
      </c>
      <c r="M5074" t="e">
        <f>_xlfn.XLOOKUP(Tabuľka9[[#This Row],[IČO]],#REF!,#REF!)</f>
        <v>#REF!</v>
      </c>
      <c r="N5074" t="e">
        <f>_xlfn.XLOOKUP(Tabuľka9[[#This Row],[IČO]],#REF!,#REF!)</f>
        <v>#REF!</v>
      </c>
    </row>
    <row r="5075" spans="1:14" hidden="1" x14ac:dyDescent="0.35">
      <c r="A5075" t="s">
        <v>125</v>
      </c>
      <c r="B5075" t="s">
        <v>163</v>
      </c>
      <c r="C5075" t="s">
        <v>13</v>
      </c>
      <c r="E5075" s="10">
        <f>IF(COUNTIF(cis_DPH!$B$2:$B$84,B5075)&gt;0,D5075*1.1,IF(COUNTIF(cis_DPH!$B$85:$B$171,B5075)&gt;0,D5075*1.2,"chyba"))</f>
        <v>0</v>
      </c>
      <c r="G5075" s="16" t="e">
        <f>_xlfn.XLOOKUP(Tabuľka9[[#This Row],[položka]],#REF!,#REF!)</f>
        <v>#REF!</v>
      </c>
      <c r="I5075" s="15">
        <f>Tabuľka9[[#This Row],[Aktuálna cena v RZ s DPH]]*Tabuľka9[[#This Row],[Priemerný odber za mesiac]]</f>
        <v>0</v>
      </c>
      <c r="K5075" s="17" t="e">
        <f>Tabuľka9[[#This Row],[Cena za MJ s DPH]]*Tabuľka9[[#This Row],[Predpokladaný odber počas 6 mesiacov]]</f>
        <v>#REF!</v>
      </c>
      <c r="L5075" s="1">
        <v>162809</v>
      </c>
      <c r="M5075" t="e">
        <f>_xlfn.XLOOKUP(Tabuľka9[[#This Row],[IČO]],#REF!,#REF!)</f>
        <v>#REF!</v>
      </c>
      <c r="N5075" t="e">
        <f>_xlfn.XLOOKUP(Tabuľka9[[#This Row],[IČO]],#REF!,#REF!)</f>
        <v>#REF!</v>
      </c>
    </row>
    <row r="5076" spans="1:14" hidden="1" x14ac:dyDescent="0.35">
      <c r="A5076" t="s">
        <v>125</v>
      </c>
      <c r="B5076" t="s">
        <v>164</v>
      </c>
      <c r="C5076" t="s">
        <v>13</v>
      </c>
      <c r="E5076" s="10">
        <f>IF(COUNTIF(cis_DPH!$B$2:$B$84,B5076)&gt;0,D5076*1.1,IF(COUNTIF(cis_DPH!$B$85:$B$171,B5076)&gt;0,D5076*1.2,"chyba"))</f>
        <v>0</v>
      </c>
      <c r="G5076" s="16" t="e">
        <f>_xlfn.XLOOKUP(Tabuľka9[[#This Row],[položka]],#REF!,#REF!)</f>
        <v>#REF!</v>
      </c>
      <c r="I5076" s="15">
        <f>Tabuľka9[[#This Row],[Aktuálna cena v RZ s DPH]]*Tabuľka9[[#This Row],[Priemerný odber za mesiac]]</f>
        <v>0</v>
      </c>
      <c r="K5076" s="17" t="e">
        <f>Tabuľka9[[#This Row],[Cena za MJ s DPH]]*Tabuľka9[[#This Row],[Predpokladaný odber počas 6 mesiacov]]</f>
        <v>#REF!</v>
      </c>
      <c r="L5076" s="1">
        <v>162809</v>
      </c>
      <c r="M5076" t="e">
        <f>_xlfn.XLOOKUP(Tabuľka9[[#This Row],[IČO]],#REF!,#REF!)</f>
        <v>#REF!</v>
      </c>
      <c r="N5076" t="e">
        <f>_xlfn.XLOOKUP(Tabuľka9[[#This Row],[IČO]],#REF!,#REF!)</f>
        <v>#REF!</v>
      </c>
    </row>
    <row r="5077" spans="1:14" hidden="1" x14ac:dyDescent="0.35">
      <c r="A5077" t="s">
        <v>125</v>
      </c>
      <c r="B5077" t="s">
        <v>165</v>
      </c>
      <c r="C5077" t="s">
        <v>13</v>
      </c>
      <c r="E5077" s="10">
        <f>IF(COUNTIF(cis_DPH!$B$2:$B$84,B5077)&gt;0,D5077*1.1,IF(COUNTIF(cis_DPH!$B$85:$B$171,B5077)&gt;0,D5077*1.2,"chyba"))</f>
        <v>0</v>
      </c>
      <c r="G5077" s="16" t="e">
        <f>_xlfn.XLOOKUP(Tabuľka9[[#This Row],[položka]],#REF!,#REF!)</f>
        <v>#REF!</v>
      </c>
      <c r="I5077" s="15">
        <f>Tabuľka9[[#This Row],[Aktuálna cena v RZ s DPH]]*Tabuľka9[[#This Row],[Priemerný odber za mesiac]]</f>
        <v>0</v>
      </c>
      <c r="K5077" s="17" t="e">
        <f>Tabuľka9[[#This Row],[Cena za MJ s DPH]]*Tabuľka9[[#This Row],[Predpokladaný odber počas 6 mesiacov]]</f>
        <v>#REF!</v>
      </c>
      <c r="L5077" s="1">
        <v>162809</v>
      </c>
      <c r="M5077" t="e">
        <f>_xlfn.XLOOKUP(Tabuľka9[[#This Row],[IČO]],#REF!,#REF!)</f>
        <v>#REF!</v>
      </c>
      <c r="N5077" t="e">
        <f>_xlfn.XLOOKUP(Tabuľka9[[#This Row],[IČO]],#REF!,#REF!)</f>
        <v>#REF!</v>
      </c>
    </row>
    <row r="5078" spans="1:14" hidden="1" x14ac:dyDescent="0.35">
      <c r="A5078" t="s">
        <v>125</v>
      </c>
      <c r="B5078" t="s">
        <v>166</v>
      </c>
      <c r="C5078" t="s">
        <v>13</v>
      </c>
      <c r="E5078" s="10">
        <f>IF(COUNTIF(cis_DPH!$B$2:$B$84,B5078)&gt;0,D5078*1.1,IF(COUNTIF(cis_DPH!$B$85:$B$171,B5078)&gt;0,D5078*1.2,"chyba"))</f>
        <v>0</v>
      </c>
      <c r="G5078" s="16" t="e">
        <f>_xlfn.XLOOKUP(Tabuľka9[[#This Row],[položka]],#REF!,#REF!)</f>
        <v>#REF!</v>
      </c>
      <c r="I5078" s="15">
        <f>Tabuľka9[[#This Row],[Aktuálna cena v RZ s DPH]]*Tabuľka9[[#This Row],[Priemerný odber za mesiac]]</f>
        <v>0</v>
      </c>
      <c r="K5078" s="17" t="e">
        <f>Tabuľka9[[#This Row],[Cena za MJ s DPH]]*Tabuľka9[[#This Row],[Predpokladaný odber počas 6 mesiacov]]</f>
        <v>#REF!</v>
      </c>
      <c r="L5078" s="1">
        <v>162809</v>
      </c>
      <c r="M5078" t="e">
        <f>_xlfn.XLOOKUP(Tabuľka9[[#This Row],[IČO]],#REF!,#REF!)</f>
        <v>#REF!</v>
      </c>
      <c r="N5078" t="e">
        <f>_xlfn.XLOOKUP(Tabuľka9[[#This Row],[IČO]],#REF!,#REF!)</f>
        <v>#REF!</v>
      </c>
    </row>
    <row r="5079" spans="1:14" hidden="1" x14ac:dyDescent="0.35">
      <c r="A5079" t="s">
        <v>125</v>
      </c>
      <c r="B5079" t="s">
        <v>167</v>
      </c>
      <c r="C5079" t="s">
        <v>13</v>
      </c>
      <c r="E5079" s="10">
        <f>IF(COUNTIF(cis_DPH!$B$2:$B$84,B5079)&gt;0,D5079*1.1,IF(COUNTIF(cis_DPH!$B$85:$B$171,B5079)&gt;0,D5079*1.2,"chyba"))</f>
        <v>0</v>
      </c>
      <c r="G5079" s="16" t="e">
        <f>_xlfn.XLOOKUP(Tabuľka9[[#This Row],[položka]],#REF!,#REF!)</f>
        <v>#REF!</v>
      </c>
      <c r="I5079" s="15">
        <f>Tabuľka9[[#This Row],[Aktuálna cena v RZ s DPH]]*Tabuľka9[[#This Row],[Priemerný odber za mesiac]]</f>
        <v>0</v>
      </c>
      <c r="K5079" s="17" t="e">
        <f>Tabuľka9[[#This Row],[Cena za MJ s DPH]]*Tabuľka9[[#This Row],[Predpokladaný odber počas 6 mesiacov]]</f>
        <v>#REF!</v>
      </c>
      <c r="L5079" s="1">
        <v>162809</v>
      </c>
      <c r="M5079" t="e">
        <f>_xlfn.XLOOKUP(Tabuľka9[[#This Row],[IČO]],#REF!,#REF!)</f>
        <v>#REF!</v>
      </c>
      <c r="N5079" t="e">
        <f>_xlfn.XLOOKUP(Tabuľka9[[#This Row],[IČO]],#REF!,#REF!)</f>
        <v>#REF!</v>
      </c>
    </row>
    <row r="5080" spans="1:14" hidden="1" x14ac:dyDescent="0.35">
      <c r="A5080" t="s">
        <v>125</v>
      </c>
      <c r="B5080" t="s">
        <v>168</v>
      </c>
      <c r="C5080" t="s">
        <v>13</v>
      </c>
      <c r="D5080" s="9">
        <v>5</v>
      </c>
      <c r="E5080" s="10">
        <f>IF(COUNTIF(cis_DPH!$B$2:$B$84,B5080)&gt;0,D5080*1.1,IF(COUNTIF(cis_DPH!$B$85:$B$171,B5080)&gt;0,D5080*1.2,"chyba"))</f>
        <v>6</v>
      </c>
      <c r="G5080" s="16" t="e">
        <f>_xlfn.XLOOKUP(Tabuľka9[[#This Row],[položka]],#REF!,#REF!)</f>
        <v>#REF!</v>
      </c>
      <c r="H5080">
        <v>1</v>
      </c>
      <c r="I5080" s="15">
        <f>Tabuľka9[[#This Row],[Aktuálna cena v RZ s DPH]]*Tabuľka9[[#This Row],[Priemerný odber za mesiac]]</f>
        <v>6</v>
      </c>
      <c r="J5080">
        <v>4</v>
      </c>
      <c r="K5080" s="17" t="e">
        <f>Tabuľka9[[#This Row],[Cena za MJ s DPH]]*Tabuľka9[[#This Row],[Predpokladaný odber počas 6 mesiacov]]</f>
        <v>#REF!</v>
      </c>
      <c r="L5080" s="1">
        <v>162809</v>
      </c>
      <c r="M5080" t="e">
        <f>_xlfn.XLOOKUP(Tabuľka9[[#This Row],[IČO]],#REF!,#REF!)</f>
        <v>#REF!</v>
      </c>
      <c r="N5080" t="e">
        <f>_xlfn.XLOOKUP(Tabuľka9[[#This Row],[IČO]],#REF!,#REF!)</f>
        <v>#REF!</v>
      </c>
    </row>
    <row r="5081" spans="1:14" hidden="1" x14ac:dyDescent="0.35">
      <c r="A5081" t="s">
        <v>125</v>
      </c>
      <c r="B5081" t="s">
        <v>169</v>
      </c>
      <c r="C5081" t="s">
        <v>13</v>
      </c>
      <c r="E5081" s="10">
        <f>IF(COUNTIF(cis_DPH!$B$2:$B$84,B5081)&gt;0,D5081*1.1,IF(COUNTIF(cis_DPH!$B$85:$B$171,B5081)&gt;0,D5081*1.2,"chyba"))</f>
        <v>0</v>
      </c>
      <c r="G5081" s="16" t="e">
        <f>_xlfn.XLOOKUP(Tabuľka9[[#This Row],[položka]],#REF!,#REF!)</f>
        <v>#REF!</v>
      </c>
      <c r="I5081" s="15">
        <f>Tabuľka9[[#This Row],[Aktuálna cena v RZ s DPH]]*Tabuľka9[[#This Row],[Priemerný odber za mesiac]]</f>
        <v>0</v>
      </c>
      <c r="K5081" s="17" t="e">
        <f>Tabuľka9[[#This Row],[Cena za MJ s DPH]]*Tabuľka9[[#This Row],[Predpokladaný odber počas 6 mesiacov]]</f>
        <v>#REF!</v>
      </c>
      <c r="L5081" s="1">
        <v>162809</v>
      </c>
      <c r="M5081" t="e">
        <f>_xlfn.XLOOKUP(Tabuľka9[[#This Row],[IČO]],#REF!,#REF!)</f>
        <v>#REF!</v>
      </c>
      <c r="N5081" t="e">
        <f>_xlfn.XLOOKUP(Tabuľka9[[#This Row],[IČO]],#REF!,#REF!)</f>
        <v>#REF!</v>
      </c>
    </row>
    <row r="5082" spans="1:14" hidden="1" x14ac:dyDescent="0.35">
      <c r="A5082" t="s">
        <v>125</v>
      </c>
      <c r="B5082" t="s">
        <v>170</v>
      </c>
      <c r="C5082" t="s">
        <v>13</v>
      </c>
      <c r="E5082" s="10">
        <f>IF(COUNTIF(cis_DPH!$B$2:$B$84,B5082)&gt;0,D5082*1.1,IF(COUNTIF(cis_DPH!$B$85:$B$171,B5082)&gt;0,D5082*1.2,"chyba"))</f>
        <v>0</v>
      </c>
      <c r="G5082" s="16" t="e">
        <f>_xlfn.XLOOKUP(Tabuľka9[[#This Row],[položka]],#REF!,#REF!)</f>
        <v>#REF!</v>
      </c>
      <c r="I5082" s="15">
        <f>Tabuľka9[[#This Row],[Aktuálna cena v RZ s DPH]]*Tabuľka9[[#This Row],[Priemerný odber za mesiac]]</f>
        <v>0</v>
      </c>
      <c r="K5082" s="17" t="e">
        <f>Tabuľka9[[#This Row],[Cena za MJ s DPH]]*Tabuľka9[[#This Row],[Predpokladaný odber počas 6 mesiacov]]</f>
        <v>#REF!</v>
      </c>
      <c r="L5082" s="1">
        <v>162809</v>
      </c>
      <c r="M5082" t="e">
        <f>_xlfn.XLOOKUP(Tabuľka9[[#This Row],[IČO]],#REF!,#REF!)</f>
        <v>#REF!</v>
      </c>
      <c r="N5082" t="e">
        <f>_xlfn.XLOOKUP(Tabuľka9[[#This Row],[IČO]],#REF!,#REF!)</f>
        <v>#REF!</v>
      </c>
    </row>
    <row r="5083" spans="1:14" hidden="1" x14ac:dyDescent="0.35">
      <c r="A5083" t="s">
        <v>125</v>
      </c>
      <c r="B5083" t="s">
        <v>171</v>
      </c>
      <c r="C5083" t="s">
        <v>13</v>
      </c>
      <c r="E5083" s="10">
        <f>IF(COUNTIF(cis_DPH!$B$2:$B$84,B5083)&gt;0,D5083*1.1,IF(COUNTIF(cis_DPH!$B$85:$B$171,B5083)&gt;0,D5083*1.2,"chyba"))</f>
        <v>0</v>
      </c>
      <c r="G5083" s="16" t="e">
        <f>_xlfn.XLOOKUP(Tabuľka9[[#This Row],[položka]],#REF!,#REF!)</f>
        <v>#REF!</v>
      </c>
      <c r="I5083" s="15">
        <f>Tabuľka9[[#This Row],[Aktuálna cena v RZ s DPH]]*Tabuľka9[[#This Row],[Priemerný odber za mesiac]]</f>
        <v>0</v>
      </c>
      <c r="K5083" s="17" t="e">
        <f>Tabuľka9[[#This Row],[Cena za MJ s DPH]]*Tabuľka9[[#This Row],[Predpokladaný odber počas 6 mesiacov]]</f>
        <v>#REF!</v>
      </c>
      <c r="L5083" s="1">
        <v>162809</v>
      </c>
      <c r="M5083" t="e">
        <f>_xlfn.XLOOKUP(Tabuľka9[[#This Row],[IČO]],#REF!,#REF!)</f>
        <v>#REF!</v>
      </c>
      <c r="N5083" t="e">
        <f>_xlfn.XLOOKUP(Tabuľka9[[#This Row],[IČO]],#REF!,#REF!)</f>
        <v>#REF!</v>
      </c>
    </row>
    <row r="5084" spans="1:14" hidden="1" x14ac:dyDescent="0.35">
      <c r="A5084" t="s">
        <v>125</v>
      </c>
      <c r="B5084" t="s">
        <v>172</v>
      </c>
      <c r="C5084" t="s">
        <v>13</v>
      </c>
      <c r="E5084" s="10">
        <f>IF(COUNTIF(cis_DPH!$B$2:$B$84,B5084)&gt;0,D5084*1.1,IF(COUNTIF(cis_DPH!$B$85:$B$171,B5084)&gt;0,D5084*1.2,"chyba"))</f>
        <v>0</v>
      </c>
      <c r="G5084" s="16" t="e">
        <f>_xlfn.XLOOKUP(Tabuľka9[[#This Row],[položka]],#REF!,#REF!)</f>
        <v>#REF!</v>
      </c>
      <c r="I5084" s="15">
        <f>Tabuľka9[[#This Row],[Aktuálna cena v RZ s DPH]]*Tabuľka9[[#This Row],[Priemerný odber za mesiac]]</f>
        <v>0</v>
      </c>
      <c r="K5084" s="17" t="e">
        <f>Tabuľka9[[#This Row],[Cena za MJ s DPH]]*Tabuľka9[[#This Row],[Predpokladaný odber počas 6 mesiacov]]</f>
        <v>#REF!</v>
      </c>
      <c r="L5084" s="1">
        <v>162809</v>
      </c>
      <c r="M5084" t="e">
        <f>_xlfn.XLOOKUP(Tabuľka9[[#This Row],[IČO]],#REF!,#REF!)</f>
        <v>#REF!</v>
      </c>
      <c r="N5084" t="e">
        <f>_xlfn.XLOOKUP(Tabuľka9[[#This Row],[IČO]],#REF!,#REF!)</f>
        <v>#REF!</v>
      </c>
    </row>
    <row r="5085" spans="1:14" hidden="1" x14ac:dyDescent="0.35">
      <c r="A5085" t="s">
        <v>125</v>
      </c>
      <c r="B5085" t="s">
        <v>173</v>
      </c>
      <c r="C5085" t="s">
        <v>13</v>
      </c>
      <c r="E5085" s="10">
        <f>IF(COUNTIF(cis_DPH!$B$2:$B$84,B5085)&gt;0,D5085*1.1,IF(COUNTIF(cis_DPH!$B$85:$B$171,B5085)&gt;0,D5085*1.2,"chyba"))</f>
        <v>0</v>
      </c>
      <c r="G5085" s="16" t="e">
        <f>_xlfn.XLOOKUP(Tabuľka9[[#This Row],[položka]],#REF!,#REF!)</f>
        <v>#REF!</v>
      </c>
      <c r="I5085" s="15">
        <f>Tabuľka9[[#This Row],[Aktuálna cena v RZ s DPH]]*Tabuľka9[[#This Row],[Priemerný odber za mesiac]]</f>
        <v>0</v>
      </c>
      <c r="K5085" s="17" t="e">
        <f>Tabuľka9[[#This Row],[Cena za MJ s DPH]]*Tabuľka9[[#This Row],[Predpokladaný odber počas 6 mesiacov]]</f>
        <v>#REF!</v>
      </c>
      <c r="L5085" s="1">
        <v>162809</v>
      </c>
      <c r="M5085" t="e">
        <f>_xlfn.XLOOKUP(Tabuľka9[[#This Row],[IČO]],#REF!,#REF!)</f>
        <v>#REF!</v>
      </c>
      <c r="N5085" t="e">
        <f>_xlfn.XLOOKUP(Tabuľka9[[#This Row],[IČO]],#REF!,#REF!)</f>
        <v>#REF!</v>
      </c>
    </row>
    <row r="5086" spans="1:14" hidden="1" x14ac:dyDescent="0.35">
      <c r="A5086" t="s">
        <v>125</v>
      </c>
      <c r="B5086" t="s">
        <v>174</v>
      </c>
      <c r="C5086" t="s">
        <v>13</v>
      </c>
      <c r="D5086" s="9">
        <v>4.0999999999999996</v>
      </c>
      <c r="E5086" s="10">
        <f>IF(COUNTIF(cis_DPH!$B$2:$B$84,B5086)&gt;0,D5086*1.1,IF(COUNTIF(cis_DPH!$B$85:$B$171,B5086)&gt;0,D5086*1.2,"chyba"))</f>
        <v>4.919999999999999</v>
      </c>
      <c r="G5086" s="16" t="e">
        <f>_xlfn.XLOOKUP(Tabuľka9[[#This Row],[položka]],#REF!,#REF!)</f>
        <v>#REF!</v>
      </c>
      <c r="H5086">
        <v>2</v>
      </c>
      <c r="I5086" s="15">
        <f>Tabuľka9[[#This Row],[Aktuálna cena v RZ s DPH]]*Tabuľka9[[#This Row],[Priemerný odber za mesiac]]</f>
        <v>9.8399999999999981</v>
      </c>
      <c r="J5086">
        <v>5</v>
      </c>
      <c r="K5086" s="17" t="e">
        <f>Tabuľka9[[#This Row],[Cena za MJ s DPH]]*Tabuľka9[[#This Row],[Predpokladaný odber počas 6 mesiacov]]</f>
        <v>#REF!</v>
      </c>
      <c r="L5086" s="1">
        <v>162809</v>
      </c>
      <c r="M5086" t="e">
        <f>_xlfn.XLOOKUP(Tabuľka9[[#This Row],[IČO]],#REF!,#REF!)</f>
        <v>#REF!</v>
      </c>
      <c r="N5086" t="e">
        <f>_xlfn.XLOOKUP(Tabuľka9[[#This Row],[IČO]],#REF!,#REF!)</f>
        <v>#REF!</v>
      </c>
    </row>
    <row r="5087" spans="1:14" hidden="1" x14ac:dyDescent="0.35">
      <c r="A5087" t="s">
        <v>125</v>
      </c>
      <c r="B5087" t="s">
        <v>175</v>
      </c>
      <c r="C5087" t="s">
        <v>13</v>
      </c>
      <c r="E5087" s="10">
        <f>IF(COUNTIF(cis_DPH!$B$2:$B$84,B5087)&gt;0,D5087*1.1,IF(COUNTIF(cis_DPH!$B$85:$B$171,B5087)&gt;0,D5087*1.2,"chyba"))</f>
        <v>0</v>
      </c>
      <c r="G5087" s="16" t="e">
        <f>_xlfn.XLOOKUP(Tabuľka9[[#This Row],[položka]],#REF!,#REF!)</f>
        <v>#REF!</v>
      </c>
      <c r="I5087" s="15">
        <f>Tabuľka9[[#This Row],[Aktuálna cena v RZ s DPH]]*Tabuľka9[[#This Row],[Priemerný odber za mesiac]]</f>
        <v>0</v>
      </c>
      <c r="K5087" s="17" t="e">
        <f>Tabuľka9[[#This Row],[Cena za MJ s DPH]]*Tabuľka9[[#This Row],[Predpokladaný odber počas 6 mesiacov]]</f>
        <v>#REF!</v>
      </c>
      <c r="L5087" s="1">
        <v>162809</v>
      </c>
      <c r="M5087" t="e">
        <f>_xlfn.XLOOKUP(Tabuľka9[[#This Row],[IČO]],#REF!,#REF!)</f>
        <v>#REF!</v>
      </c>
      <c r="N5087" t="e">
        <f>_xlfn.XLOOKUP(Tabuľka9[[#This Row],[IČO]],#REF!,#REF!)</f>
        <v>#REF!</v>
      </c>
    </row>
    <row r="5088" spans="1:14" hidden="1" x14ac:dyDescent="0.35">
      <c r="A5088" t="s">
        <v>125</v>
      </c>
      <c r="B5088" t="s">
        <v>176</v>
      </c>
      <c r="C5088" t="s">
        <v>13</v>
      </c>
      <c r="D5088" s="9">
        <v>4.8</v>
      </c>
      <c r="E5088" s="10">
        <f>IF(COUNTIF(cis_DPH!$B$2:$B$84,B5088)&gt;0,D5088*1.1,IF(COUNTIF(cis_DPH!$B$85:$B$171,B5088)&gt;0,D5088*1.2,"chyba"))</f>
        <v>5.76</v>
      </c>
      <c r="G5088" s="16" t="e">
        <f>_xlfn.XLOOKUP(Tabuľka9[[#This Row],[položka]],#REF!,#REF!)</f>
        <v>#REF!</v>
      </c>
      <c r="H5088">
        <v>6</v>
      </c>
      <c r="I5088" s="15">
        <f>Tabuľka9[[#This Row],[Aktuálna cena v RZ s DPH]]*Tabuľka9[[#This Row],[Priemerný odber za mesiac]]</f>
        <v>34.56</v>
      </c>
      <c r="J5088">
        <v>10</v>
      </c>
      <c r="K5088" s="17" t="e">
        <f>Tabuľka9[[#This Row],[Cena za MJ s DPH]]*Tabuľka9[[#This Row],[Predpokladaný odber počas 6 mesiacov]]</f>
        <v>#REF!</v>
      </c>
      <c r="L5088" s="1">
        <v>162809</v>
      </c>
      <c r="M5088" t="e">
        <f>_xlfn.XLOOKUP(Tabuľka9[[#This Row],[IČO]],#REF!,#REF!)</f>
        <v>#REF!</v>
      </c>
      <c r="N5088" t="e">
        <f>_xlfn.XLOOKUP(Tabuľka9[[#This Row],[IČO]],#REF!,#REF!)</f>
        <v>#REF!</v>
      </c>
    </row>
    <row r="5089" spans="1:14" hidden="1" x14ac:dyDescent="0.35">
      <c r="A5089" t="s">
        <v>125</v>
      </c>
      <c r="B5089" t="s">
        <v>177</v>
      </c>
      <c r="C5089" t="s">
        <v>13</v>
      </c>
      <c r="E5089" s="10">
        <f>IF(COUNTIF(cis_DPH!$B$2:$B$84,B5089)&gt;0,D5089*1.1,IF(COUNTIF(cis_DPH!$B$85:$B$171,B5089)&gt;0,D5089*1.2,"chyba"))</f>
        <v>0</v>
      </c>
      <c r="G5089" s="16" t="e">
        <f>_xlfn.XLOOKUP(Tabuľka9[[#This Row],[položka]],#REF!,#REF!)</f>
        <v>#REF!</v>
      </c>
      <c r="I5089" s="15">
        <f>Tabuľka9[[#This Row],[Aktuálna cena v RZ s DPH]]*Tabuľka9[[#This Row],[Priemerný odber za mesiac]]</f>
        <v>0</v>
      </c>
      <c r="K5089" s="17" t="e">
        <f>Tabuľka9[[#This Row],[Cena za MJ s DPH]]*Tabuľka9[[#This Row],[Predpokladaný odber počas 6 mesiacov]]</f>
        <v>#REF!</v>
      </c>
      <c r="L5089" s="1">
        <v>162809</v>
      </c>
      <c r="M5089" t="e">
        <f>_xlfn.XLOOKUP(Tabuľka9[[#This Row],[IČO]],#REF!,#REF!)</f>
        <v>#REF!</v>
      </c>
      <c r="N5089" t="e">
        <f>_xlfn.XLOOKUP(Tabuľka9[[#This Row],[IČO]],#REF!,#REF!)</f>
        <v>#REF!</v>
      </c>
    </row>
    <row r="5090" spans="1:14" hidden="1" x14ac:dyDescent="0.35">
      <c r="A5090" t="s">
        <v>125</v>
      </c>
      <c r="B5090" t="s">
        <v>178</v>
      </c>
      <c r="C5090" t="s">
        <v>13</v>
      </c>
      <c r="E5090" s="10">
        <f>IF(COUNTIF(cis_DPH!$B$2:$B$84,B5090)&gt;0,D5090*1.1,IF(COUNTIF(cis_DPH!$B$85:$B$171,B5090)&gt;0,D5090*1.2,"chyba"))</f>
        <v>0</v>
      </c>
      <c r="G5090" s="16" t="e">
        <f>_xlfn.XLOOKUP(Tabuľka9[[#This Row],[položka]],#REF!,#REF!)</f>
        <v>#REF!</v>
      </c>
      <c r="I5090" s="15">
        <f>Tabuľka9[[#This Row],[Aktuálna cena v RZ s DPH]]*Tabuľka9[[#This Row],[Priemerný odber za mesiac]]</f>
        <v>0</v>
      </c>
      <c r="K5090" s="17" t="e">
        <f>Tabuľka9[[#This Row],[Cena za MJ s DPH]]*Tabuľka9[[#This Row],[Predpokladaný odber počas 6 mesiacov]]</f>
        <v>#REF!</v>
      </c>
      <c r="L5090" s="1">
        <v>162809</v>
      </c>
      <c r="M5090" t="e">
        <f>_xlfn.XLOOKUP(Tabuľka9[[#This Row],[IČO]],#REF!,#REF!)</f>
        <v>#REF!</v>
      </c>
      <c r="N5090" t="e">
        <f>_xlfn.XLOOKUP(Tabuľka9[[#This Row],[IČO]],#REF!,#REF!)</f>
        <v>#REF!</v>
      </c>
    </row>
    <row r="5091" spans="1:14" hidden="1" x14ac:dyDescent="0.35">
      <c r="A5091" t="s">
        <v>125</v>
      </c>
      <c r="B5091" t="s">
        <v>179</v>
      </c>
      <c r="C5091" t="s">
        <v>13</v>
      </c>
      <c r="E5091" s="10">
        <f>IF(COUNTIF(cis_DPH!$B$2:$B$84,B5091)&gt;0,D5091*1.1,IF(COUNTIF(cis_DPH!$B$85:$B$171,B5091)&gt;0,D5091*1.2,"chyba"))</f>
        <v>0</v>
      </c>
      <c r="G5091" s="16" t="e">
        <f>_xlfn.XLOOKUP(Tabuľka9[[#This Row],[položka]],#REF!,#REF!)</f>
        <v>#REF!</v>
      </c>
      <c r="I5091" s="15">
        <f>Tabuľka9[[#This Row],[Aktuálna cena v RZ s DPH]]*Tabuľka9[[#This Row],[Priemerný odber za mesiac]]</f>
        <v>0</v>
      </c>
      <c r="K5091" s="17" t="e">
        <f>Tabuľka9[[#This Row],[Cena za MJ s DPH]]*Tabuľka9[[#This Row],[Predpokladaný odber počas 6 mesiacov]]</f>
        <v>#REF!</v>
      </c>
      <c r="L5091" s="1">
        <v>162809</v>
      </c>
      <c r="M5091" t="e">
        <f>_xlfn.XLOOKUP(Tabuľka9[[#This Row],[IČO]],#REF!,#REF!)</f>
        <v>#REF!</v>
      </c>
      <c r="N5091" t="e">
        <f>_xlfn.XLOOKUP(Tabuľka9[[#This Row],[IČO]],#REF!,#REF!)</f>
        <v>#REF!</v>
      </c>
    </row>
    <row r="5092" spans="1:14" hidden="1" x14ac:dyDescent="0.35">
      <c r="A5092" t="s">
        <v>125</v>
      </c>
      <c r="B5092" t="s">
        <v>180</v>
      </c>
      <c r="C5092" t="s">
        <v>13</v>
      </c>
      <c r="E5092" s="10">
        <f>IF(COUNTIF(cis_DPH!$B$2:$B$84,B5092)&gt;0,D5092*1.1,IF(COUNTIF(cis_DPH!$B$85:$B$171,B5092)&gt;0,D5092*1.2,"chyba"))</f>
        <v>0</v>
      </c>
      <c r="G5092" s="16" t="e">
        <f>_xlfn.XLOOKUP(Tabuľka9[[#This Row],[položka]],#REF!,#REF!)</f>
        <v>#REF!</v>
      </c>
      <c r="I5092" s="15">
        <f>Tabuľka9[[#This Row],[Aktuálna cena v RZ s DPH]]*Tabuľka9[[#This Row],[Priemerný odber za mesiac]]</f>
        <v>0</v>
      </c>
      <c r="K5092" s="17" t="e">
        <f>Tabuľka9[[#This Row],[Cena za MJ s DPH]]*Tabuľka9[[#This Row],[Predpokladaný odber počas 6 mesiacov]]</f>
        <v>#REF!</v>
      </c>
      <c r="L5092" s="1">
        <v>162809</v>
      </c>
      <c r="M5092" t="e">
        <f>_xlfn.XLOOKUP(Tabuľka9[[#This Row],[IČO]],#REF!,#REF!)</f>
        <v>#REF!</v>
      </c>
      <c r="N5092" t="e">
        <f>_xlfn.XLOOKUP(Tabuľka9[[#This Row],[IČO]],#REF!,#REF!)</f>
        <v>#REF!</v>
      </c>
    </row>
    <row r="5093" spans="1:14" hidden="1" x14ac:dyDescent="0.35">
      <c r="A5093" t="s">
        <v>125</v>
      </c>
      <c r="B5093" t="s">
        <v>181</v>
      </c>
      <c r="C5093" t="s">
        <v>13</v>
      </c>
      <c r="E5093" s="10">
        <f>IF(COUNTIF(cis_DPH!$B$2:$B$84,B5093)&gt;0,D5093*1.1,IF(COUNTIF(cis_DPH!$B$85:$B$171,B5093)&gt;0,D5093*1.2,"chyba"))</f>
        <v>0</v>
      </c>
      <c r="G5093" s="16" t="e">
        <f>_xlfn.XLOOKUP(Tabuľka9[[#This Row],[položka]],#REF!,#REF!)</f>
        <v>#REF!</v>
      </c>
      <c r="I5093" s="15">
        <f>Tabuľka9[[#This Row],[Aktuálna cena v RZ s DPH]]*Tabuľka9[[#This Row],[Priemerný odber za mesiac]]</f>
        <v>0</v>
      </c>
      <c r="K5093" s="17" t="e">
        <f>Tabuľka9[[#This Row],[Cena za MJ s DPH]]*Tabuľka9[[#This Row],[Predpokladaný odber počas 6 mesiacov]]</f>
        <v>#REF!</v>
      </c>
      <c r="L5093" s="1">
        <v>162809</v>
      </c>
      <c r="M5093" t="e">
        <f>_xlfn.XLOOKUP(Tabuľka9[[#This Row],[IČO]],#REF!,#REF!)</f>
        <v>#REF!</v>
      </c>
      <c r="N5093" t="e">
        <f>_xlfn.XLOOKUP(Tabuľka9[[#This Row],[IČO]],#REF!,#REF!)</f>
        <v>#REF!</v>
      </c>
    </row>
    <row r="5094" spans="1:14" hidden="1" x14ac:dyDescent="0.35">
      <c r="A5094" t="s">
        <v>125</v>
      </c>
      <c r="B5094" t="s">
        <v>182</v>
      </c>
      <c r="C5094" t="s">
        <v>13</v>
      </c>
      <c r="E5094" s="10">
        <f>IF(COUNTIF(cis_DPH!$B$2:$B$84,B5094)&gt;0,D5094*1.1,IF(COUNTIF(cis_DPH!$B$85:$B$171,B5094)&gt;0,D5094*1.2,"chyba"))</f>
        <v>0</v>
      </c>
      <c r="G5094" s="16" t="e">
        <f>_xlfn.XLOOKUP(Tabuľka9[[#This Row],[položka]],#REF!,#REF!)</f>
        <v>#REF!</v>
      </c>
      <c r="I5094" s="15">
        <f>Tabuľka9[[#This Row],[Aktuálna cena v RZ s DPH]]*Tabuľka9[[#This Row],[Priemerný odber za mesiac]]</f>
        <v>0</v>
      </c>
      <c r="K5094" s="17" t="e">
        <f>Tabuľka9[[#This Row],[Cena za MJ s DPH]]*Tabuľka9[[#This Row],[Predpokladaný odber počas 6 mesiacov]]</f>
        <v>#REF!</v>
      </c>
      <c r="L5094" s="1">
        <v>162809</v>
      </c>
      <c r="M5094" t="e">
        <f>_xlfn.XLOOKUP(Tabuľka9[[#This Row],[IČO]],#REF!,#REF!)</f>
        <v>#REF!</v>
      </c>
      <c r="N5094" t="e">
        <f>_xlfn.XLOOKUP(Tabuľka9[[#This Row],[IČO]],#REF!,#REF!)</f>
        <v>#REF!</v>
      </c>
    </row>
    <row r="5095" spans="1:14" hidden="1" x14ac:dyDescent="0.35">
      <c r="A5095" t="s">
        <v>125</v>
      </c>
      <c r="B5095" t="s">
        <v>183</v>
      </c>
      <c r="C5095" t="s">
        <v>13</v>
      </c>
      <c r="E5095" s="10">
        <f>IF(COUNTIF(cis_DPH!$B$2:$B$84,B5095)&gt;0,D5095*1.1,IF(COUNTIF(cis_DPH!$B$85:$B$171,B5095)&gt;0,D5095*1.2,"chyba"))</f>
        <v>0</v>
      </c>
      <c r="G5095" s="16" t="e">
        <f>_xlfn.XLOOKUP(Tabuľka9[[#This Row],[položka]],#REF!,#REF!)</f>
        <v>#REF!</v>
      </c>
      <c r="I5095" s="15">
        <f>Tabuľka9[[#This Row],[Aktuálna cena v RZ s DPH]]*Tabuľka9[[#This Row],[Priemerný odber za mesiac]]</f>
        <v>0</v>
      </c>
      <c r="K5095" s="17" t="e">
        <f>Tabuľka9[[#This Row],[Cena za MJ s DPH]]*Tabuľka9[[#This Row],[Predpokladaný odber počas 6 mesiacov]]</f>
        <v>#REF!</v>
      </c>
      <c r="L5095" s="1">
        <v>162809</v>
      </c>
      <c r="M5095" t="e">
        <f>_xlfn.XLOOKUP(Tabuľka9[[#This Row],[IČO]],#REF!,#REF!)</f>
        <v>#REF!</v>
      </c>
      <c r="N5095" t="e">
        <f>_xlfn.XLOOKUP(Tabuľka9[[#This Row],[IČO]],#REF!,#REF!)</f>
        <v>#REF!</v>
      </c>
    </row>
    <row r="5096" spans="1:14" hidden="1" x14ac:dyDescent="0.35">
      <c r="A5096" t="s">
        <v>125</v>
      </c>
      <c r="B5096" t="s">
        <v>184</v>
      </c>
      <c r="C5096" t="s">
        <v>13</v>
      </c>
      <c r="E5096" s="10">
        <f>IF(COUNTIF(cis_DPH!$B$2:$B$84,B5096)&gt;0,D5096*1.1,IF(COUNTIF(cis_DPH!$B$85:$B$171,B5096)&gt;0,D5096*1.2,"chyba"))</f>
        <v>0</v>
      </c>
      <c r="G5096" s="16" t="e">
        <f>_xlfn.XLOOKUP(Tabuľka9[[#This Row],[položka]],#REF!,#REF!)</f>
        <v>#REF!</v>
      </c>
      <c r="I5096" s="15">
        <f>Tabuľka9[[#This Row],[Aktuálna cena v RZ s DPH]]*Tabuľka9[[#This Row],[Priemerný odber za mesiac]]</f>
        <v>0</v>
      </c>
      <c r="K5096" s="17" t="e">
        <f>Tabuľka9[[#This Row],[Cena za MJ s DPH]]*Tabuľka9[[#This Row],[Predpokladaný odber počas 6 mesiacov]]</f>
        <v>#REF!</v>
      </c>
      <c r="L5096" s="1">
        <v>162809</v>
      </c>
      <c r="M5096" t="e">
        <f>_xlfn.XLOOKUP(Tabuľka9[[#This Row],[IČO]],#REF!,#REF!)</f>
        <v>#REF!</v>
      </c>
      <c r="N5096" t="e">
        <f>_xlfn.XLOOKUP(Tabuľka9[[#This Row],[IČO]],#REF!,#REF!)</f>
        <v>#REF!</v>
      </c>
    </row>
    <row r="5097" spans="1:14" hidden="1" x14ac:dyDescent="0.35">
      <c r="A5097" t="s">
        <v>125</v>
      </c>
      <c r="B5097" t="s">
        <v>185</v>
      </c>
      <c r="C5097" t="s">
        <v>13</v>
      </c>
      <c r="E5097" s="10">
        <f>IF(COUNTIF(cis_DPH!$B$2:$B$84,B5097)&gt;0,D5097*1.1,IF(COUNTIF(cis_DPH!$B$85:$B$171,B5097)&gt;0,D5097*1.2,"chyba"))</f>
        <v>0</v>
      </c>
      <c r="G5097" s="16" t="e">
        <f>_xlfn.XLOOKUP(Tabuľka9[[#This Row],[položka]],#REF!,#REF!)</f>
        <v>#REF!</v>
      </c>
      <c r="I5097" s="15">
        <f>Tabuľka9[[#This Row],[Aktuálna cena v RZ s DPH]]*Tabuľka9[[#This Row],[Priemerný odber za mesiac]]</f>
        <v>0</v>
      </c>
      <c r="K5097" s="17" t="e">
        <f>Tabuľka9[[#This Row],[Cena za MJ s DPH]]*Tabuľka9[[#This Row],[Predpokladaný odber počas 6 mesiacov]]</f>
        <v>#REF!</v>
      </c>
      <c r="L5097" s="1">
        <v>162809</v>
      </c>
      <c r="M5097" t="e">
        <f>_xlfn.XLOOKUP(Tabuľka9[[#This Row],[IČO]],#REF!,#REF!)</f>
        <v>#REF!</v>
      </c>
      <c r="N5097" t="e">
        <f>_xlfn.XLOOKUP(Tabuľka9[[#This Row],[IČO]],#REF!,#REF!)</f>
        <v>#REF!</v>
      </c>
    </row>
    <row r="5098" spans="1:14" hidden="1" x14ac:dyDescent="0.35">
      <c r="A5098" t="s">
        <v>125</v>
      </c>
      <c r="B5098" t="s">
        <v>186</v>
      </c>
      <c r="C5098" t="s">
        <v>13</v>
      </c>
      <c r="E5098" s="10">
        <f>IF(COUNTIF(cis_DPH!$B$2:$B$84,B5098)&gt;0,D5098*1.1,IF(COUNTIF(cis_DPH!$B$85:$B$171,B5098)&gt;0,D5098*1.2,"chyba"))</f>
        <v>0</v>
      </c>
      <c r="G5098" s="16" t="e">
        <f>_xlfn.XLOOKUP(Tabuľka9[[#This Row],[položka]],#REF!,#REF!)</f>
        <v>#REF!</v>
      </c>
      <c r="I5098" s="15">
        <f>Tabuľka9[[#This Row],[Aktuálna cena v RZ s DPH]]*Tabuľka9[[#This Row],[Priemerný odber za mesiac]]</f>
        <v>0</v>
      </c>
      <c r="K5098" s="17" t="e">
        <f>Tabuľka9[[#This Row],[Cena za MJ s DPH]]*Tabuľka9[[#This Row],[Predpokladaný odber počas 6 mesiacov]]</f>
        <v>#REF!</v>
      </c>
      <c r="L5098" s="1">
        <v>162809</v>
      </c>
      <c r="M5098" t="e">
        <f>_xlfn.XLOOKUP(Tabuľka9[[#This Row],[IČO]],#REF!,#REF!)</f>
        <v>#REF!</v>
      </c>
      <c r="N5098" t="e">
        <f>_xlfn.XLOOKUP(Tabuľka9[[#This Row],[IČO]],#REF!,#REF!)</f>
        <v>#REF!</v>
      </c>
    </row>
    <row r="5099" spans="1:14" hidden="1" x14ac:dyDescent="0.35">
      <c r="A5099" t="s">
        <v>95</v>
      </c>
      <c r="B5099" t="s">
        <v>187</v>
      </c>
      <c r="C5099" t="s">
        <v>48</v>
      </c>
      <c r="E5099" s="10">
        <f>IF(COUNTIF(cis_DPH!$B$2:$B$84,B5099)&gt;0,D5099*1.1,IF(COUNTIF(cis_DPH!$B$85:$B$171,B5099)&gt;0,D5099*1.2,"chyba"))</f>
        <v>0</v>
      </c>
      <c r="G5099" s="16" t="e">
        <f>_xlfn.XLOOKUP(Tabuľka9[[#This Row],[položka]],#REF!,#REF!)</f>
        <v>#REF!</v>
      </c>
      <c r="I5099" s="15">
        <f>Tabuľka9[[#This Row],[Aktuálna cena v RZ s DPH]]*Tabuľka9[[#This Row],[Priemerný odber za mesiac]]</f>
        <v>0</v>
      </c>
      <c r="K5099" s="17" t="e">
        <f>Tabuľka9[[#This Row],[Cena za MJ s DPH]]*Tabuľka9[[#This Row],[Predpokladaný odber počas 6 mesiacov]]</f>
        <v>#REF!</v>
      </c>
      <c r="L5099" s="1">
        <v>162809</v>
      </c>
      <c r="M5099" t="e">
        <f>_xlfn.XLOOKUP(Tabuľka9[[#This Row],[IČO]],#REF!,#REF!)</f>
        <v>#REF!</v>
      </c>
      <c r="N5099" t="e">
        <f>_xlfn.XLOOKUP(Tabuľka9[[#This Row],[IČO]],#REF!,#REF!)</f>
        <v>#REF!</v>
      </c>
    </row>
    <row r="5100" spans="1:14" hidden="1" x14ac:dyDescent="0.35">
      <c r="A5100" t="s">
        <v>95</v>
      </c>
      <c r="B5100" t="s">
        <v>188</v>
      </c>
      <c r="C5100" t="s">
        <v>13</v>
      </c>
      <c r="E5100" s="10">
        <f>IF(COUNTIF(cis_DPH!$B$2:$B$84,B5100)&gt;0,D5100*1.1,IF(COUNTIF(cis_DPH!$B$85:$B$171,B5100)&gt;0,D5100*1.2,"chyba"))</f>
        <v>0</v>
      </c>
      <c r="G5100" s="16" t="e">
        <f>_xlfn.XLOOKUP(Tabuľka9[[#This Row],[položka]],#REF!,#REF!)</f>
        <v>#REF!</v>
      </c>
      <c r="I5100" s="15">
        <f>Tabuľka9[[#This Row],[Aktuálna cena v RZ s DPH]]*Tabuľka9[[#This Row],[Priemerný odber za mesiac]]</f>
        <v>0</v>
      </c>
      <c r="K5100" s="17" t="e">
        <f>Tabuľka9[[#This Row],[Cena za MJ s DPH]]*Tabuľka9[[#This Row],[Predpokladaný odber počas 6 mesiacov]]</f>
        <v>#REF!</v>
      </c>
      <c r="L5100" s="1">
        <v>162809</v>
      </c>
      <c r="M5100" t="e">
        <f>_xlfn.XLOOKUP(Tabuľka9[[#This Row],[IČO]],#REF!,#REF!)</f>
        <v>#REF!</v>
      </c>
      <c r="N5100" t="e">
        <f>_xlfn.XLOOKUP(Tabuľka9[[#This Row],[IČO]],#REF!,#REF!)</f>
        <v>#REF!</v>
      </c>
    </row>
    <row r="5101" spans="1:14" hidden="1" x14ac:dyDescent="0.35">
      <c r="A5101" t="s">
        <v>95</v>
      </c>
      <c r="B5101" t="s">
        <v>189</v>
      </c>
      <c r="C5101" t="s">
        <v>13</v>
      </c>
      <c r="E5101" s="10">
        <f>IF(COUNTIF(cis_DPH!$B$2:$B$84,B5101)&gt;0,D5101*1.1,IF(COUNTIF(cis_DPH!$B$85:$B$171,B5101)&gt;0,D5101*1.2,"chyba"))</f>
        <v>0</v>
      </c>
      <c r="G5101" s="16" t="e">
        <f>_xlfn.XLOOKUP(Tabuľka9[[#This Row],[položka]],#REF!,#REF!)</f>
        <v>#REF!</v>
      </c>
      <c r="I5101" s="15">
        <f>Tabuľka9[[#This Row],[Aktuálna cena v RZ s DPH]]*Tabuľka9[[#This Row],[Priemerný odber za mesiac]]</f>
        <v>0</v>
      </c>
      <c r="K5101" s="17" t="e">
        <f>Tabuľka9[[#This Row],[Cena za MJ s DPH]]*Tabuľka9[[#This Row],[Predpokladaný odber počas 6 mesiacov]]</f>
        <v>#REF!</v>
      </c>
      <c r="L5101" s="1">
        <v>162809</v>
      </c>
      <c r="M5101" t="e">
        <f>_xlfn.XLOOKUP(Tabuľka9[[#This Row],[IČO]],#REF!,#REF!)</f>
        <v>#REF!</v>
      </c>
      <c r="N5101" t="e">
        <f>_xlfn.XLOOKUP(Tabuľka9[[#This Row],[IČO]],#REF!,#REF!)</f>
        <v>#REF!</v>
      </c>
    </row>
    <row r="5102" spans="1:14" hidden="1" x14ac:dyDescent="0.35">
      <c r="A5102" t="s">
        <v>10</v>
      </c>
      <c r="B5102" t="s">
        <v>11</v>
      </c>
      <c r="C5102" t="s">
        <v>13</v>
      </c>
      <c r="E5102" s="10">
        <f>IF(COUNTIF(cis_DPH!$B$2:$B$84,B5102)&gt;0,D5102*1.1,IF(COUNTIF(cis_DPH!$B$85:$B$171,B5102)&gt;0,D5102*1.2,"chyba"))</f>
        <v>0</v>
      </c>
      <c r="G5102" s="16" t="e">
        <f>_xlfn.XLOOKUP(Tabuľka9[[#This Row],[položka]],#REF!,#REF!)</f>
        <v>#REF!</v>
      </c>
      <c r="I5102" s="15">
        <f>Tabuľka9[[#This Row],[Aktuálna cena v RZ s DPH]]*Tabuľka9[[#This Row],[Priemerný odber za mesiac]]</f>
        <v>0</v>
      </c>
      <c r="K5102" s="17" t="e">
        <f>Tabuľka9[[#This Row],[Cena za MJ s DPH]]*Tabuľka9[[#This Row],[Predpokladaný odber počas 6 mesiacov]]</f>
        <v>#REF!</v>
      </c>
      <c r="L5102" s="1">
        <v>45017000</v>
      </c>
      <c r="M5102" t="e">
        <f>_xlfn.XLOOKUP(Tabuľka9[[#This Row],[IČO]],#REF!,#REF!)</f>
        <v>#REF!</v>
      </c>
      <c r="N5102" t="e">
        <f>_xlfn.XLOOKUP(Tabuľka9[[#This Row],[IČO]],#REF!,#REF!)</f>
        <v>#REF!</v>
      </c>
    </row>
    <row r="5103" spans="1:14" hidden="1" x14ac:dyDescent="0.35">
      <c r="A5103" t="s">
        <v>10</v>
      </c>
      <c r="B5103" t="s">
        <v>12</v>
      </c>
      <c r="C5103" t="s">
        <v>13</v>
      </c>
      <c r="E5103" s="10">
        <f>IF(COUNTIF(cis_DPH!$B$2:$B$84,B5103)&gt;0,D5103*1.1,IF(COUNTIF(cis_DPH!$B$85:$B$171,B5103)&gt;0,D5103*1.2,"chyba"))</f>
        <v>0</v>
      </c>
      <c r="G5103" s="16" t="e">
        <f>_xlfn.XLOOKUP(Tabuľka9[[#This Row],[položka]],#REF!,#REF!)</f>
        <v>#REF!</v>
      </c>
      <c r="I5103" s="15">
        <f>Tabuľka9[[#This Row],[Aktuálna cena v RZ s DPH]]*Tabuľka9[[#This Row],[Priemerný odber za mesiac]]</f>
        <v>0</v>
      </c>
      <c r="K5103" s="17" t="e">
        <f>Tabuľka9[[#This Row],[Cena za MJ s DPH]]*Tabuľka9[[#This Row],[Predpokladaný odber počas 6 mesiacov]]</f>
        <v>#REF!</v>
      </c>
      <c r="L5103" s="1">
        <v>45017000</v>
      </c>
      <c r="M5103" t="e">
        <f>_xlfn.XLOOKUP(Tabuľka9[[#This Row],[IČO]],#REF!,#REF!)</f>
        <v>#REF!</v>
      </c>
      <c r="N5103" t="e">
        <f>_xlfn.XLOOKUP(Tabuľka9[[#This Row],[IČO]],#REF!,#REF!)</f>
        <v>#REF!</v>
      </c>
    </row>
    <row r="5104" spans="1:14" hidden="1" x14ac:dyDescent="0.35">
      <c r="A5104" t="s">
        <v>10</v>
      </c>
      <c r="B5104" t="s">
        <v>14</v>
      </c>
      <c r="C5104" t="s">
        <v>13</v>
      </c>
      <c r="E5104" s="10">
        <f>IF(COUNTIF(cis_DPH!$B$2:$B$84,B5104)&gt;0,D5104*1.1,IF(COUNTIF(cis_DPH!$B$85:$B$171,B5104)&gt;0,D5104*1.2,"chyba"))</f>
        <v>0</v>
      </c>
      <c r="G5104" s="16" t="e">
        <f>_xlfn.XLOOKUP(Tabuľka9[[#This Row],[položka]],#REF!,#REF!)</f>
        <v>#REF!</v>
      </c>
      <c r="I5104" s="15">
        <f>Tabuľka9[[#This Row],[Aktuálna cena v RZ s DPH]]*Tabuľka9[[#This Row],[Priemerný odber za mesiac]]</f>
        <v>0</v>
      </c>
      <c r="K5104" s="17" t="e">
        <f>Tabuľka9[[#This Row],[Cena za MJ s DPH]]*Tabuľka9[[#This Row],[Predpokladaný odber počas 6 mesiacov]]</f>
        <v>#REF!</v>
      </c>
      <c r="L5104" s="1">
        <v>45017000</v>
      </c>
      <c r="M5104" t="e">
        <f>_xlfn.XLOOKUP(Tabuľka9[[#This Row],[IČO]],#REF!,#REF!)</f>
        <v>#REF!</v>
      </c>
      <c r="N5104" t="e">
        <f>_xlfn.XLOOKUP(Tabuľka9[[#This Row],[IČO]],#REF!,#REF!)</f>
        <v>#REF!</v>
      </c>
    </row>
    <row r="5105" spans="1:14" hidden="1" x14ac:dyDescent="0.35">
      <c r="A5105" t="s">
        <v>10</v>
      </c>
      <c r="B5105" t="s">
        <v>15</v>
      </c>
      <c r="C5105" t="s">
        <v>13</v>
      </c>
      <c r="D5105" s="9">
        <v>0.5</v>
      </c>
      <c r="E5105" s="10">
        <f>IF(COUNTIF(cis_DPH!$B$2:$B$84,B5105)&gt;0,D5105*1.1,IF(COUNTIF(cis_DPH!$B$85:$B$171,B5105)&gt;0,D5105*1.2,"chyba"))</f>
        <v>0.55000000000000004</v>
      </c>
      <c r="G5105" s="16" t="e">
        <f>_xlfn.XLOOKUP(Tabuľka9[[#This Row],[položka]],#REF!,#REF!)</f>
        <v>#REF!</v>
      </c>
      <c r="H5105">
        <v>41</v>
      </c>
      <c r="I5105" s="15">
        <f>Tabuľka9[[#This Row],[Aktuálna cena v RZ s DPH]]*Tabuľka9[[#This Row],[Priemerný odber za mesiac]]</f>
        <v>22.55</v>
      </c>
      <c r="J5105">
        <v>250</v>
      </c>
      <c r="K5105" s="17" t="e">
        <f>Tabuľka9[[#This Row],[Cena za MJ s DPH]]*Tabuľka9[[#This Row],[Predpokladaný odber počas 6 mesiacov]]</f>
        <v>#REF!</v>
      </c>
      <c r="L5105" s="1">
        <v>45017000</v>
      </c>
      <c r="M5105" t="e">
        <f>_xlfn.XLOOKUP(Tabuľka9[[#This Row],[IČO]],#REF!,#REF!)</f>
        <v>#REF!</v>
      </c>
      <c r="N5105" t="e">
        <f>_xlfn.XLOOKUP(Tabuľka9[[#This Row],[IČO]],#REF!,#REF!)</f>
        <v>#REF!</v>
      </c>
    </row>
    <row r="5106" spans="1:14" hidden="1" x14ac:dyDescent="0.35">
      <c r="A5106" t="s">
        <v>10</v>
      </c>
      <c r="B5106" t="s">
        <v>16</v>
      </c>
      <c r="C5106" t="s">
        <v>13</v>
      </c>
      <c r="E5106" s="10">
        <f>IF(COUNTIF(cis_DPH!$B$2:$B$84,B5106)&gt;0,D5106*1.1,IF(COUNTIF(cis_DPH!$B$85:$B$171,B5106)&gt;0,D5106*1.2,"chyba"))</f>
        <v>0</v>
      </c>
      <c r="G5106" s="16" t="e">
        <f>_xlfn.XLOOKUP(Tabuľka9[[#This Row],[položka]],#REF!,#REF!)</f>
        <v>#REF!</v>
      </c>
      <c r="I5106" s="15">
        <f>Tabuľka9[[#This Row],[Aktuálna cena v RZ s DPH]]*Tabuľka9[[#This Row],[Priemerný odber za mesiac]]</f>
        <v>0</v>
      </c>
      <c r="K5106" s="17" t="e">
        <f>Tabuľka9[[#This Row],[Cena za MJ s DPH]]*Tabuľka9[[#This Row],[Predpokladaný odber počas 6 mesiacov]]</f>
        <v>#REF!</v>
      </c>
      <c r="L5106" s="1">
        <v>45017000</v>
      </c>
      <c r="M5106" t="e">
        <f>_xlfn.XLOOKUP(Tabuľka9[[#This Row],[IČO]],#REF!,#REF!)</f>
        <v>#REF!</v>
      </c>
      <c r="N5106" t="e">
        <f>_xlfn.XLOOKUP(Tabuľka9[[#This Row],[IČO]],#REF!,#REF!)</f>
        <v>#REF!</v>
      </c>
    </row>
    <row r="5107" spans="1:14" hidden="1" x14ac:dyDescent="0.35">
      <c r="A5107" t="s">
        <v>10</v>
      </c>
      <c r="B5107" t="s">
        <v>17</v>
      </c>
      <c r="C5107" t="s">
        <v>13</v>
      </c>
      <c r="D5107" s="9">
        <v>0.82</v>
      </c>
      <c r="E5107" s="10">
        <f>IF(COUNTIF(cis_DPH!$B$2:$B$84,B5107)&gt;0,D5107*1.1,IF(COUNTIF(cis_DPH!$B$85:$B$171,B5107)&gt;0,D5107*1.2,"chyba"))</f>
        <v>0.90200000000000002</v>
      </c>
      <c r="G5107" s="16" t="e">
        <f>_xlfn.XLOOKUP(Tabuľka9[[#This Row],[položka]],#REF!,#REF!)</f>
        <v>#REF!</v>
      </c>
      <c r="H5107">
        <v>22</v>
      </c>
      <c r="I5107" s="15">
        <f>Tabuľka9[[#This Row],[Aktuálna cena v RZ s DPH]]*Tabuľka9[[#This Row],[Priemerný odber za mesiac]]</f>
        <v>19.844000000000001</v>
      </c>
      <c r="J5107">
        <v>110</v>
      </c>
      <c r="K5107" s="17" t="e">
        <f>Tabuľka9[[#This Row],[Cena za MJ s DPH]]*Tabuľka9[[#This Row],[Predpokladaný odber počas 6 mesiacov]]</f>
        <v>#REF!</v>
      </c>
      <c r="L5107" s="1">
        <v>45017000</v>
      </c>
      <c r="M5107" t="e">
        <f>_xlfn.XLOOKUP(Tabuľka9[[#This Row],[IČO]],#REF!,#REF!)</f>
        <v>#REF!</v>
      </c>
      <c r="N5107" t="e">
        <f>_xlfn.XLOOKUP(Tabuľka9[[#This Row],[IČO]],#REF!,#REF!)</f>
        <v>#REF!</v>
      </c>
    </row>
    <row r="5108" spans="1:14" hidden="1" x14ac:dyDescent="0.35">
      <c r="A5108" t="s">
        <v>10</v>
      </c>
      <c r="B5108" t="s">
        <v>18</v>
      </c>
      <c r="C5108" t="s">
        <v>19</v>
      </c>
      <c r="E5108" s="10">
        <f>IF(COUNTIF(cis_DPH!$B$2:$B$84,B5108)&gt;0,D5108*1.1,IF(COUNTIF(cis_DPH!$B$85:$B$171,B5108)&gt;0,D5108*1.2,"chyba"))</f>
        <v>0</v>
      </c>
      <c r="G5108" s="16" t="e">
        <f>_xlfn.XLOOKUP(Tabuľka9[[#This Row],[položka]],#REF!,#REF!)</f>
        <v>#REF!</v>
      </c>
      <c r="I5108" s="15">
        <f>Tabuľka9[[#This Row],[Aktuálna cena v RZ s DPH]]*Tabuľka9[[#This Row],[Priemerný odber za mesiac]]</f>
        <v>0</v>
      </c>
      <c r="K5108" s="17" t="e">
        <f>Tabuľka9[[#This Row],[Cena za MJ s DPH]]*Tabuľka9[[#This Row],[Predpokladaný odber počas 6 mesiacov]]</f>
        <v>#REF!</v>
      </c>
      <c r="L5108" s="1">
        <v>45017000</v>
      </c>
      <c r="M5108" t="e">
        <f>_xlfn.XLOOKUP(Tabuľka9[[#This Row],[IČO]],#REF!,#REF!)</f>
        <v>#REF!</v>
      </c>
      <c r="N5108" t="e">
        <f>_xlfn.XLOOKUP(Tabuľka9[[#This Row],[IČO]],#REF!,#REF!)</f>
        <v>#REF!</v>
      </c>
    </row>
    <row r="5109" spans="1:14" hidden="1" x14ac:dyDescent="0.35">
      <c r="A5109" t="s">
        <v>10</v>
      </c>
      <c r="B5109" t="s">
        <v>20</v>
      </c>
      <c r="C5109" t="s">
        <v>13</v>
      </c>
      <c r="D5109" s="9">
        <v>8</v>
      </c>
      <c r="E5109" s="10">
        <f>IF(COUNTIF(cis_DPH!$B$2:$B$84,B5109)&gt;0,D5109*1.1,IF(COUNTIF(cis_DPH!$B$85:$B$171,B5109)&gt;0,D5109*1.2,"chyba"))</f>
        <v>8.8000000000000007</v>
      </c>
      <c r="G5109" s="16" t="e">
        <f>_xlfn.XLOOKUP(Tabuľka9[[#This Row],[položka]],#REF!,#REF!)</f>
        <v>#REF!</v>
      </c>
      <c r="H5109">
        <v>2</v>
      </c>
      <c r="I5109" s="15">
        <f>Tabuľka9[[#This Row],[Aktuálna cena v RZ s DPH]]*Tabuľka9[[#This Row],[Priemerný odber za mesiac]]</f>
        <v>17.600000000000001</v>
      </c>
      <c r="J5109">
        <v>12</v>
      </c>
      <c r="K5109" s="17" t="e">
        <f>Tabuľka9[[#This Row],[Cena za MJ s DPH]]*Tabuľka9[[#This Row],[Predpokladaný odber počas 6 mesiacov]]</f>
        <v>#REF!</v>
      </c>
      <c r="L5109" s="1">
        <v>45017000</v>
      </c>
      <c r="M5109" t="e">
        <f>_xlfn.XLOOKUP(Tabuľka9[[#This Row],[IČO]],#REF!,#REF!)</f>
        <v>#REF!</v>
      </c>
      <c r="N5109" t="e">
        <f>_xlfn.XLOOKUP(Tabuľka9[[#This Row],[IČO]],#REF!,#REF!)</f>
        <v>#REF!</v>
      </c>
    </row>
    <row r="5110" spans="1:14" hidden="1" x14ac:dyDescent="0.35">
      <c r="A5110" t="s">
        <v>10</v>
      </c>
      <c r="B5110" t="s">
        <v>21</v>
      </c>
      <c r="C5110" t="s">
        <v>13</v>
      </c>
      <c r="E5110" s="10">
        <f>IF(COUNTIF(cis_DPH!$B$2:$B$84,B5110)&gt;0,D5110*1.1,IF(COUNTIF(cis_DPH!$B$85:$B$171,B5110)&gt;0,D5110*1.2,"chyba"))</f>
        <v>0</v>
      </c>
      <c r="G5110" s="16" t="e">
        <f>_xlfn.XLOOKUP(Tabuľka9[[#This Row],[položka]],#REF!,#REF!)</f>
        <v>#REF!</v>
      </c>
      <c r="I5110" s="15">
        <f>Tabuľka9[[#This Row],[Aktuálna cena v RZ s DPH]]*Tabuľka9[[#This Row],[Priemerný odber za mesiac]]</f>
        <v>0</v>
      </c>
      <c r="K5110" s="17" t="e">
        <f>Tabuľka9[[#This Row],[Cena za MJ s DPH]]*Tabuľka9[[#This Row],[Predpokladaný odber počas 6 mesiacov]]</f>
        <v>#REF!</v>
      </c>
      <c r="L5110" s="1">
        <v>45017000</v>
      </c>
      <c r="M5110" t="e">
        <f>_xlfn.XLOOKUP(Tabuľka9[[#This Row],[IČO]],#REF!,#REF!)</f>
        <v>#REF!</v>
      </c>
      <c r="N5110" t="e">
        <f>_xlfn.XLOOKUP(Tabuľka9[[#This Row],[IČO]],#REF!,#REF!)</f>
        <v>#REF!</v>
      </c>
    </row>
    <row r="5111" spans="1:14" hidden="1" x14ac:dyDescent="0.35">
      <c r="A5111" t="s">
        <v>10</v>
      </c>
      <c r="B5111" t="s">
        <v>22</v>
      </c>
      <c r="C5111" t="s">
        <v>13</v>
      </c>
      <c r="E5111" s="10">
        <f>IF(COUNTIF(cis_DPH!$B$2:$B$84,B5111)&gt;0,D5111*1.1,IF(COUNTIF(cis_DPH!$B$85:$B$171,B5111)&gt;0,D5111*1.2,"chyba"))</f>
        <v>0</v>
      </c>
      <c r="G5111" s="16" t="e">
        <f>_xlfn.XLOOKUP(Tabuľka9[[#This Row],[položka]],#REF!,#REF!)</f>
        <v>#REF!</v>
      </c>
      <c r="I5111" s="15">
        <f>Tabuľka9[[#This Row],[Aktuálna cena v RZ s DPH]]*Tabuľka9[[#This Row],[Priemerný odber za mesiac]]</f>
        <v>0</v>
      </c>
      <c r="K5111" s="17" t="e">
        <f>Tabuľka9[[#This Row],[Cena za MJ s DPH]]*Tabuľka9[[#This Row],[Predpokladaný odber počas 6 mesiacov]]</f>
        <v>#REF!</v>
      </c>
      <c r="L5111" s="1">
        <v>45017000</v>
      </c>
      <c r="M5111" t="e">
        <f>_xlfn.XLOOKUP(Tabuľka9[[#This Row],[IČO]],#REF!,#REF!)</f>
        <v>#REF!</v>
      </c>
      <c r="N5111" t="e">
        <f>_xlfn.XLOOKUP(Tabuľka9[[#This Row],[IČO]],#REF!,#REF!)</f>
        <v>#REF!</v>
      </c>
    </row>
    <row r="5112" spans="1:14" hidden="1" x14ac:dyDescent="0.35">
      <c r="A5112" t="s">
        <v>10</v>
      </c>
      <c r="B5112" t="s">
        <v>23</v>
      </c>
      <c r="C5112" t="s">
        <v>13</v>
      </c>
      <c r="E5112" s="10">
        <f>IF(COUNTIF(cis_DPH!$B$2:$B$84,B5112)&gt;0,D5112*1.1,IF(COUNTIF(cis_DPH!$B$85:$B$171,B5112)&gt;0,D5112*1.2,"chyba"))</f>
        <v>0</v>
      </c>
      <c r="G5112" s="16" t="e">
        <f>_xlfn.XLOOKUP(Tabuľka9[[#This Row],[položka]],#REF!,#REF!)</f>
        <v>#REF!</v>
      </c>
      <c r="I5112" s="15">
        <f>Tabuľka9[[#This Row],[Aktuálna cena v RZ s DPH]]*Tabuľka9[[#This Row],[Priemerný odber za mesiac]]</f>
        <v>0</v>
      </c>
      <c r="K5112" s="17" t="e">
        <f>Tabuľka9[[#This Row],[Cena za MJ s DPH]]*Tabuľka9[[#This Row],[Predpokladaný odber počas 6 mesiacov]]</f>
        <v>#REF!</v>
      </c>
      <c r="L5112" s="1">
        <v>45017000</v>
      </c>
      <c r="M5112" t="e">
        <f>_xlfn.XLOOKUP(Tabuľka9[[#This Row],[IČO]],#REF!,#REF!)</f>
        <v>#REF!</v>
      </c>
      <c r="N5112" t="e">
        <f>_xlfn.XLOOKUP(Tabuľka9[[#This Row],[IČO]],#REF!,#REF!)</f>
        <v>#REF!</v>
      </c>
    </row>
    <row r="5113" spans="1:14" hidden="1" x14ac:dyDescent="0.35">
      <c r="A5113" t="s">
        <v>10</v>
      </c>
      <c r="B5113" t="s">
        <v>24</v>
      </c>
      <c r="C5113" t="s">
        <v>25</v>
      </c>
      <c r="E5113" s="10">
        <f>IF(COUNTIF(cis_DPH!$B$2:$B$84,B5113)&gt;0,D5113*1.1,IF(COUNTIF(cis_DPH!$B$85:$B$171,B5113)&gt;0,D5113*1.2,"chyba"))</f>
        <v>0</v>
      </c>
      <c r="G5113" s="16" t="e">
        <f>_xlfn.XLOOKUP(Tabuľka9[[#This Row],[položka]],#REF!,#REF!)</f>
        <v>#REF!</v>
      </c>
      <c r="I5113" s="15">
        <f>Tabuľka9[[#This Row],[Aktuálna cena v RZ s DPH]]*Tabuľka9[[#This Row],[Priemerný odber za mesiac]]</f>
        <v>0</v>
      </c>
      <c r="K5113" s="17" t="e">
        <f>Tabuľka9[[#This Row],[Cena za MJ s DPH]]*Tabuľka9[[#This Row],[Predpokladaný odber počas 6 mesiacov]]</f>
        <v>#REF!</v>
      </c>
      <c r="L5113" s="1">
        <v>45017000</v>
      </c>
      <c r="M5113" t="e">
        <f>_xlfn.XLOOKUP(Tabuľka9[[#This Row],[IČO]],#REF!,#REF!)</f>
        <v>#REF!</v>
      </c>
      <c r="N5113" t="e">
        <f>_xlfn.XLOOKUP(Tabuľka9[[#This Row],[IČO]],#REF!,#REF!)</f>
        <v>#REF!</v>
      </c>
    </row>
    <row r="5114" spans="1:14" hidden="1" x14ac:dyDescent="0.35">
      <c r="A5114" t="s">
        <v>10</v>
      </c>
      <c r="B5114" t="s">
        <v>26</v>
      </c>
      <c r="C5114" t="s">
        <v>13</v>
      </c>
      <c r="E5114" s="10">
        <f>IF(COUNTIF(cis_DPH!$B$2:$B$84,B5114)&gt;0,D5114*1.1,IF(COUNTIF(cis_DPH!$B$85:$B$171,B5114)&gt;0,D5114*1.2,"chyba"))</f>
        <v>0</v>
      </c>
      <c r="G5114" s="16" t="e">
        <f>_xlfn.XLOOKUP(Tabuľka9[[#This Row],[položka]],#REF!,#REF!)</f>
        <v>#REF!</v>
      </c>
      <c r="I5114" s="15">
        <f>Tabuľka9[[#This Row],[Aktuálna cena v RZ s DPH]]*Tabuľka9[[#This Row],[Priemerný odber za mesiac]]</f>
        <v>0</v>
      </c>
      <c r="K5114" s="17" t="e">
        <f>Tabuľka9[[#This Row],[Cena za MJ s DPH]]*Tabuľka9[[#This Row],[Predpokladaný odber počas 6 mesiacov]]</f>
        <v>#REF!</v>
      </c>
      <c r="L5114" s="1">
        <v>45017000</v>
      </c>
      <c r="M5114" t="e">
        <f>_xlfn.XLOOKUP(Tabuľka9[[#This Row],[IČO]],#REF!,#REF!)</f>
        <v>#REF!</v>
      </c>
      <c r="N5114" t="e">
        <f>_xlfn.XLOOKUP(Tabuľka9[[#This Row],[IČO]],#REF!,#REF!)</f>
        <v>#REF!</v>
      </c>
    </row>
    <row r="5115" spans="1:14" hidden="1" x14ac:dyDescent="0.35">
      <c r="A5115" t="s">
        <v>10</v>
      </c>
      <c r="B5115" t="s">
        <v>27</v>
      </c>
      <c r="C5115" t="s">
        <v>13</v>
      </c>
      <c r="E5115" s="10">
        <f>IF(COUNTIF(cis_DPH!$B$2:$B$84,B5115)&gt;0,D5115*1.1,IF(COUNTIF(cis_DPH!$B$85:$B$171,B5115)&gt;0,D5115*1.2,"chyba"))</f>
        <v>0</v>
      </c>
      <c r="G5115" s="16" t="e">
        <f>_xlfn.XLOOKUP(Tabuľka9[[#This Row],[položka]],#REF!,#REF!)</f>
        <v>#REF!</v>
      </c>
      <c r="I5115" s="15">
        <f>Tabuľka9[[#This Row],[Aktuálna cena v RZ s DPH]]*Tabuľka9[[#This Row],[Priemerný odber za mesiac]]</f>
        <v>0</v>
      </c>
      <c r="K5115" s="17" t="e">
        <f>Tabuľka9[[#This Row],[Cena za MJ s DPH]]*Tabuľka9[[#This Row],[Predpokladaný odber počas 6 mesiacov]]</f>
        <v>#REF!</v>
      </c>
      <c r="L5115" s="1">
        <v>45017000</v>
      </c>
      <c r="M5115" t="e">
        <f>_xlfn.XLOOKUP(Tabuľka9[[#This Row],[IČO]],#REF!,#REF!)</f>
        <v>#REF!</v>
      </c>
      <c r="N5115" t="e">
        <f>_xlfn.XLOOKUP(Tabuľka9[[#This Row],[IČO]],#REF!,#REF!)</f>
        <v>#REF!</v>
      </c>
    </row>
    <row r="5116" spans="1:14" hidden="1" x14ac:dyDescent="0.35">
      <c r="A5116" t="s">
        <v>10</v>
      </c>
      <c r="B5116" t="s">
        <v>28</v>
      </c>
      <c r="C5116" t="s">
        <v>13</v>
      </c>
      <c r="E5116" s="10">
        <f>IF(COUNTIF(cis_DPH!$B$2:$B$84,B5116)&gt;0,D5116*1.1,IF(COUNTIF(cis_DPH!$B$85:$B$171,B5116)&gt;0,D5116*1.2,"chyba"))</f>
        <v>0</v>
      </c>
      <c r="G5116" s="16" t="e">
        <f>_xlfn.XLOOKUP(Tabuľka9[[#This Row],[položka]],#REF!,#REF!)</f>
        <v>#REF!</v>
      </c>
      <c r="I5116" s="15">
        <f>Tabuľka9[[#This Row],[Aktuálna cena v RZ s DPH]]*Tabuľka9[[#This Row],[Priemerný odber za mesiac]]</f>
        <v>0</v>
      </c>
      <c r="K5116" s="17" t="e">
        <f>Tabuľka9[[#This Row],[Cena za MJ s DPH]]*Tabuľka9[[#This Row],[Predpokladaný odber počas 6 mesiacov]]</f>
        <v>#REF!</v>
      </c>
      <c r="L5116" s="1">
        <v>45017000</v>
      </c>
      <c r="M5116" t="e">
        <f>_xlfn.XLOOKUP(Tabuľka9[[#This Row],[IČO]],#REF!,#REF!)</f>
        <v>#REF!</v>
      </c>
      <c r="N5116" t="e">
        <f>_xlfn.XLOOKUP(Tabuľka9[[#This Row],[IČO]],#REF!,#REF!)</f>
        <v>#REF!</v>
      </c>
    </row>
    <row r="5117" spans="1:14" hidden="1" x14ac:dyDescent="0.35">
      <c r="A5117" t="s">
        <v>10</v>
      </c>
      <c r="B5117" t="s">
        <v>29</v>
      </c>
      <c r="C5117" t="s">
        <v>13</v>
      </c>
      <c r="E5117" s="10">
        <f>IF(COUNTIF(cis_DPH!$B$2:$B$84,B5117)&gt;0,D5117*1.1,IF(COUNTIF(cis_DPH!$B$85:$B$171,B5117)&gt;0,D5117*1.2,"chyba"))</f>
        <v>0</v>
      </c>
      <c r="G5117" s="16" t="e">
        <f>_xlfn.XLOOKUP(Tabuľka9[[#This Row],[položka]],#REF!,#REF!)</f>
        <v>#REF!</v>
      </c>
      <c r="I5117" s="15">
        <f>Tabuľka9[[#This Row],[Aktuálna cena v RZ s DPH]]*Tabuľka9[[#This Row],[Priemerný odber za mesiac]]</f>
        <v>0</v>
      </c>
      <c r="K5117" s="17" t="e">
        <f>Tabuľka9[[#This Row],[Cena za MJ s DPH]]*Tabuľka9[[#This Row],[Predpokladaný odber počas 6 mesiacov]]</f>
        <v>#REF!</v>
      </c>
      <c r="L5117" s="1">
        <v>45017000</v>
      </c>
      <c r="M5117" t="e">
        <f>_xlfn.XLOOKUP(Tabuľka9[[#This Row],[IČO]],#REF!,#REF!)</f>
        <v>#REF!</v>
      </c>
      <c r="N5117" t="e">
        <f>_xlfn.XLOOKUP(Tabuľka9[[#This Row],[IČO]],#REF!,#REF!)</f>
        <v>#REF!</v>
      </c>
    </row>
    <row r="5118" spans="1:14" hidden="1" x14ac:dyDescent="0.35">
      <c r="A5118" t="s">
        <v>10</v>
      </c>
      <c r="B5118" t="s">
        <v>30</v>
      </c>
      <c r="C5118" t="s">
        <v>13</v>
      </c>
      <c r="D5118" s="9">
        <v>0.55000000000000004</v>
      </c>
      <c r="E5118" s="10">
        <f>IF(COUNTIF(cis_DPH!$B$2:$B$84,B5118)&gt;0,D5118*1.1,IF(COUNTIF(cis_DPH!$B$85:$B$171,B5118)&gt;0,D5118*1.2,"chyba"))</f>
        <v>0.60500000000000009</v>
      </c>
      <c r="G5118" s="16" t="e">
        <f>_xlfn.XLOOKUP(Tabuľka9[[#This Row],[položka]],#REF!,#REF!)</f>
        <v>#REF!</v>
      </c>
      <c r="H5118">
        <v>80</v>
      </c>
      <c r="I5118" s="15">
        <f>Tabuľka9[[#This Row],[Aktuálna cena v RZ s DPH]]*Tabuľka9[[#This Row],[Priemerný odber za mesiac]]</f>
        <v>48.400000000000006</v>
      </c>
      <c r="J5118">
        <v>480</v>
      </c>
      <c r="K5118" s="17" t="e">
        <f>Tabuľka9[[#This Row],[Cena za MJ s DPH]]*Tabuľka9[[#This Row],[Predpokladaný odber počas 6 mesiacov]]</f>
        <v>#REF!</v>
      </c>
      <c r="L5118" s="1">
        <v>45017000</v>
      </c>
      <c r="M5118" t="e">
        <f>_xlfn.XLOOKUP(Tabuľka9[[#This Row],[IČO]],#REF!,#REF!)</f>
        <v>#REF!</v>
      </c>
      <c r="N5118" t="e">
        <f>_xlfn.XLOOKUP(Tabuľka9[[#This Row],[IČO]],#REF!,#REF!)</f>
        <v>#REF!</v>
      </c>
    </row>
    <row r="5119" spans="1:14" hidden="1" x14ac:dyDescent="0.35">
      <c r="A5119" t="s">
        <v>10</v>
      </c>
      <c r="B5119" t="s">
        <v>31</v>
      </c>
      <c r="C5119" t="s">
        <v>13</v>
      </c>
      <c r="D5119" s="9">
        <v>0.55000000000000004</v>
      </c>
      <c r="E5119" s="10">
        <f>IF(COUNTIF(cis_DPH!$B$2:$B$84,B5119)&gt;0,D5119*1.1,IF(COUNTIF(cis_DPH!$B$85:$B$171,B5119)&gt;0,D5119*1.2,"chyba"))</f>
        <v>0.60500000000000009</v>
      </c>
      <c r="G5119" s="16" t="e">
        <f>_xlfn.XLOOKUP(Tabuľka9[[#This Row],[položka]],#REF!,#REF!)</f>
        <v>#REF!</v>
      </c>
      <c r="H5119">
        <v>40</v>
      </c>
      <c r="I5119" s="15">
        <f>Tabuľka9[[#This Row],[Aktuálna cena v RZ s DPH]]*Tabuľka9[[#This Row],[Priemerný odber za mesiac]]</f>
        <v>24.200000000000003</v>
      </c>
      <c r="J5119">
        <v>240</v>
      </c>
      <c r="K5119" s="17" t="e">
        <f>Tabuľka9[[#This Row],[Cena za MJ s DPH]]*Tabuľka9[[#This Row],[Predpokladaný odber počas 6 mesiacov]]</f>
        <v>#REF!</v>
      </c>
      <c r="L5119" s="1">
        <v>45017000</v>
      </c>
      <c r="M5119" t="e">
        <f>_xlfn.XLOOKUP(Tabuľka9[[#This Row],[IČO]],#REF!,#REF!)</f>
        <v>#REF!</v>
      </c>
      <c r="N5119" t="e">
        <f>_xlfn.XLOOKUP(Tabuľka9[[#This Row],[IČO]],#REF!,#REF!)</f>
        <v>#REF!</v>
      </c>
    </row>
    <row r="5120" spans="1:14" hidden="1" x14ac:dyDescent="0.35">
      <c r="A5120" t="s">
        <v>10</v>
      </c>
      <c r="B5120" t="s">
        <v>32</v>
      </c>
      <c r="C5120" t="s">
        <v>19</v>
      </c>
      <c r="E5120" s="10">
        <f>IF(COUNTIF(cis_DPH!$B$2:$B$84,B5120)&gt;0,D5120*1.1,IF(COUNTIF(cis_DPH!$B$85:$B$171,B5120)&gt;0,D5120*1.2,"chyba"))</f>
        <v>0</v>
      </c>
      <c r="G5120" s="16" t="e">
        <f>_xlfn.XLOOKUP(Tabuľka9[[#This Row],[položka]],#REF!,#REF!)</f>
        <v>#REF!</v>
      </c>
      <c r="I5120" s="15">
        <f>Tabuľka9[[#This Row],[Aktuálna cena v RZ s DPH]]*Tabuľka9[[#This Row],[Priemerný odber za mesiac]]</f>
        <v>0</v>
      </c>
      <c r="K5120" s="17" t="e">
        <f>Tabuľka9[[#This Row],[Cena za MJ s DPH]]*Tabuľka9[[#This Row],[Predpokladaný odber počas 6 mesiacov]]</f>
        <v>#REF!</v>
      </c>
      <c r="L5120" s="1">
        <v>45017000</v>
      </c>
      <c r="M5120" t="e">
        <f>_xlfn.XLOOKUP(Tabuľka9[[#This Row],[IČO]],#REF!,#REF!)</f>
        <v>#REF!</v>
      </c>
      <c r="N5120" t="e">
        <f>_xlfn.XLOOKUP(Tabuľka9[[#This Row],[IČO]],#REF!,#REF!)</f>
        <v>#REF!</v>
      </c>
    </row>
    <row r="5121" spans="1:14" hidden="1" x14ac:dyDescent="0.35">
      <c r="A5121" t="s">
        <v>10</v>
      </c>
      <c r="B5121" t="s">
        <v>33</v>
      </c>
      <c r="C5121" t="s">
        <v>13</v>
      </c>
      <c r="E5121" s="10">
        <f>IF(COUNTIF(cis_DPH!$B$2:$B$84,B5121)&gt;0,D5121*1.1,IF(COUNTIF(cis_DPH!$B$85:$B$171,B5121)&gt;0,D5121*1.2,"chyba"))</f>
        <v>0</v>
      </c>
      <c r="G5121" s="16" t="e">
        <f>_xlfn.XLOOKUP(Tabuľka9[[#This Row],[položka]],#REF!,#REF!)</f>
        <v>#REF!</v>
      </c>
      <c r="I5121" s="15">
        <f>Tabuľka9[[#This Row],[Aktuálna cena v RZ s DPH]]*Tabuľka9[[#This Row],[Priemerný odber za mesiac]]</f>
        <v>0</v>
      </c>
      <c r="K5121" s="17" t="e">
        <f>Tabuľka9[[#This Row],[Cena za MJ s DPH]]*Tabuľka9[[#This Row],[Predpokladaný odber počas 6 mesiacov]]</f>
        <v>#REF!</v>
      </c>
      <c r="L5121" s="1">
        <v>45017000</v>
      </c>
      <c r="M5121" t="e">
        <f>_xlfn.XLOOKUP(Tabuľka9[[#This Row],[IČO]],#REF!,#REF!)</f>
        <v>#REF!</v>
      </c>
      <c r="N5121" t="e">
        <f>_xlfn.XLOOKUP(Tabuľka9[[#This Row],[IČO]],#REF!,#REF!)</f>
        <v>#REF!</v>
      </c>
    </row>
    <row r="5122" spans="1:14" hidden="1" x14ac:dyDescent="0.35">
      <c r="A5122" t="s">
        <v>10</v>
      </c>
      <c r="B5122" t="s">
        <v>34</v>
      </c>
      <c r="C5122" t="s">
        <v>13</v>
      </c>
      <c r="E5122" s="10">
        <f>IF(COUNTIF(cis_DPH!$B$2:$B$84,B5122)&gt;0,D5122*1.1,IF(COUNTIF(cis_DPH!$B$85:$B$171,B5122)&gt;0,D5122*1.2,"chyba"))</f>
        <v>0</v>
      </c>
      <c r="G5122" s="16" t="e">
        <f>_xlfn.XLOOKUP(Tabuľka9[[#This Row],[položka]],#REF!,#REF!)</f>
        <v>#REF!</v>
      </c>
      <c r="I5122" s="15">
        <f>Tabuľka9[[#This Row],[Aktuálna cena v RZ s DPH]]*Tabuľka9[[#This Row],[Priemerný odber za mesiac]]</f>
        <v>0</v>
      </c>
      <c r="K5122" s="17" t="e">
        <f>Tabuľka9[[#This Row],[Cena za MJ s DPH]]*Tabuľka9[[#This Row],[Predpokladaný odber počas 6 mesiacov]]</f>
        <v>#REF!</v>
      </c>
      <c r="L5122" s="1">
        <v>45017000</v>
      </c>
      <c r="M5122" t="e">
        <f>_xlfn.XLOOKUP(Tabuľka9[[#This Row],[IČO]],#REF!,#REF!)</f>
        <v>#REF!</v>
      </c>
      <c r="N5122" t="e">
        <f>_xlfn.XLOOKUP(Tabuľka9[[#This Row],[IČO]],#REF!,#REF!)</f>
        <v>#REF!</v>
      </c>
    </row>
    <row r="5123" spans="1:14" hidden="1" x14ac:dyDescent="0.35">
      <c r="A5123" t="s">
        <v>10</v>
      </c>
      <c r="B5123" t="s">
        <v>35</v>
      </c>
      <c r="C5123" t="s">
        <v>13</v>
      </c>
      <c r="E5123" s="10">
        <f>IF(COUNTIF(cis_DPH!$B$2:$B$84,B5123)&gt;0,D5123*1.1,IF(COUNTIF(cis_DPH!$B$85:$B$171,B5123)&gt;0,D5123*1.2,"chyba"))</f>
        <v>0</v>
      </c>
      <c r="G5123" s="16" t="e">
        <f>_xlfn.XLOOKUP(Tabuľka9[[#This Row],[položka]],#REF!,#REF!)</f>
        <v>#REF!</v>
      </c>
      <c r="I5123" s="15">
        <f>Tabuľka9[[#This Row],[Aktuálna cena v RZ s DPH]]*Tabuľka9[[#This Row],[Priemerný odber za mesiac]]</f>
        <v>0</v>
      </c>
      <c r="K5123" s="17" t="e">
        <f>Tabuľka9[[#This Row],[Cena za MJ s DPH]]*Tabuľka9[[#This Row],[Predpokladaný odber počas 6 mesiacov]]</f>
        <v>#REF!</v>
      </c>
      <c r="L5123" s="1">
        <v>45017000</v>
      </c>
      <c r="M5123" t="e">
        <f>_xlfn.XLOOKUP(Tabuľka9[[#This Row],[IČO]],#REF!,#REF!)</f>
        <v>#REF!</v>
      </c>
      <c r="N5123" t="e">
        <f>_xlfn.XLOOKUP(Tabuľka9[[#This Row],[IČO]],#REF!,#REF!)</f>
        <v>#REF!</v>
      </c>
    </row>
    <row r="5124" spans="1:14" hidden="1" x14ac:dyDescent="0.35">
      <c r="A5124" t="s">
        <v>10</v>
      </c>
      <c r="B5124" t="s">
        <v>36</v>
      </c>
      <c r="C5124" t="s">
        <v>13</v>
      </c>
      <c r="E5124" s="10">
        <f>IF(COUNTIF(cis_DPH!$B$2:$B$84,B5124)&gt;0,D5124*1.1,IF(COUNTIF(cis_DPH!$B$85:$B$171,B5124)&gt;0,D5124*1.2,"chyba"))</f>
        <v>0</v>
      </c>
      <c r="G5124" s="16" t="e">
        <f>_xlfn.XLOOKUP(Tabuľka9[[#This Row],[položka]],#REF!,#REF!)</f>
        <v>#REF!</v>
      </c>
      <c r="I5124" s="15">
        <f>Tabuľka9[[#This Row],[Aktuálna cena v RZ s DPH]]*Tabuľka9[[#This Row],[Priemerný odber za mesiac]]</f>
        <v>0</v>
      </c>
      <c r="K5124" s="17" t="e">
        <f>Tabuľka9[[#This Row],[Cena za MJ s DPH]]*Tabuľka9[[#This Row],[Predpokladaný odber počas 6 mesiacov]]</f>
        <v>#REF!</v>
      </c>
      <c r="L5124" s="1">
        <v>45017000</v>
      </c>
      <c r="M5124" t="e">
        <f>_xlfn.XLOOKUP(Tabuľka9[[#This Row],[IČO]],#REF!,#REF!)</f>
        <v>#REF!</v>
      </c>
      <c r="N5124" t="e">
        <f>_xlfn.XLOOKUP(Tabuľka9[[#This Row],[IČO]],#REF!,#REF!)</f>
        <v>#REF!</v>
      </c>
    </row>
    <row r="5125" spans="1:14" hidden="1" x14ac:dyDescent="0.35">
      <c r="A5125" t="s">
        <v>10</v>
      </c>
      <c r="B5125" t="s">
        <v>37</v>
      </c>
      <c r="C5125" t="s">
        <v>13</v>
      </c>
      <c r="D5125" s="9">
        <v>0.7</v>
      </c>
      <c r="E5125" s="10">
        <f>IF(COUNTIF(cis_DPH!$B$2:$B$84,B5125)&gt;0,D5125*1.1,IF(COUNTIF(cis_DPH!$B$85:$B$171,B5125)&gt;0,D5125*1.2,"chyba"))</f>
        <v>0.77</v>
      </c>
      <c r="G5125" s="16" t="e">
        <f>_xlfn.XLOOKUP(Tabuľka9[[#This Row],[položka]],#REF!,#REF!)</f>
        <v>#REF!</v>
      </c>
      <c r="H5125">
        <v>35</v>
      </c>
      <c r="I5125" s="15">
        <f>Tabuľka9[[#This Row],[Aktuálna cena v RZ s DPH]]*Tabuľka9[[#This Row],[Priemerný odber za mesiac]]</f>
        <v>26.95</v>
      </c>
      <c r="J5125">
        <v>210</v>
      </c>
      <c r="K5125" s="17" t="e">
        <f>Tabuľka9[[#This Row],[Cena za MJ s DPH]]*Tabuľka9[[#This Row],[Predpokladaný odber počas 6 mesiacov]]</f>
        <v>#REF!</v>
      </c>
      <c r="L5125" s="1">
        <v>45017000</v>
      </c>
      <c r="M5125" t="e">
        <f>_xlfn.XLOOKUP(Tabuľka9[[#This Row],[IČO]],#REF!,#REF!)</f>
        <v>#REF!</v>
      </c>
      <c r="N5125" t="e">
        <f>_xlfn.XLOOKUP(Tabuľka9[[#This Row],[IČO]],#REF!,#REF!)</f>
        <v>#REF!</v>
      </c>
    </row>
    <row r="5126" spans="1:14" hidden="1" x14ac:dyDescent="0.35">
      <c r="A5126" t="s">
        <v>10</v>
      </c>
      <c r="B5126" t="s">
        <v>38</v>
      </c>
      <c r="C5126" t="s">
        <v>13</v>
      </c>
      <c r="E5126" s="10">
        <f>IF(COUNTIF(cis_DPH!$B$2:$B$84,B5126)&gt;0,D5126*1.1,IF(COUNTIF(cis_DPH!$B$85:$B$171,B5126)&gt;0,D5126*1.2,"chyba"))</f>
        <v>0</v>
      </c>
      <c r="G5126" s="16" t="e">
        <f>_xlfn.XLOOKUP(Tabuľka9[[#This Row],[položka]],#REF!,#REF!)</f>
        <v>#REF!</v>
      </c>
      <c r="I5126" s="15">
        <f>Tabuľka9[[#This Row],[Aktuálna cena v RZ s DPH]]*Tabuľka9[[#This Row],[Priemerný odber za mesiac]]</f>
        <v>0</v>
      </c>
      <c r="K5126" s="17" t="e">
        <f>Tabuľka9[[#This Row],[Cena za MJ s DPH]]*Tabuľka9[[#This Row],[Predpokladaný odber počas 6 mesiacov]]</f>
        <v>#REF!</v>
      </c>
      <c r="L5126" s="1">
        <v>45017000</v>
      </c>
      <c r="M5126" t="e">
        <f>_xlfn.XLOOKUP(Tabuľka9[[#This Row],[IČO]],#REF!,#REF!)</f>
        <v>#REF!</v>
      </c>
      <c r="N5126" t="e">
        <f>_xlfn.XLOOKUP(Tabuľka9[[#This Row],[IČO]],#REF!,#REF!)</f>
        <v>#REF!</v>
      </c>
    </row>
    <row r="5127" spans="1:14" hidden="1" x14ac:dyDescent="0.35">
      <c r="A5127" t="s">
        <v>10</v>
      </c>
      <c r="B5127" t="s">
        <v>39</v>
      </c>
      <c r="C5127" t="s">
        <v>13</v>
      </c>
      <c r="E5127" s="10">
        <f>IF(COUNTIF(cis_DPH!$B$2:$B$84,B5127)&gt;0,D5127*1.1,IF(COUNTIF(cis_DPH!$B$85:$B$171,B5127)&gt;0,D5127*1.2,"chyba"))</f>
        <v>0</v>
      </c>
      <c r="G5127" s="16" t="e">
        <f>_xlfn.XLOOKUP(Tabuľka9[[#This Row],[položka]],#REF!,#REF!)</f>
        <v>#REF!</v>
      </c>
      <c r="I5127" s="15">
        <f>Tabuľka9[[#This Row],[Aktuálna cena v RZ s DPH]]*Tabuľka9[[#This Row],[Priemerný odber za mesiac]]</f>
        <v>0</v>
      </c>
      <c r="K5127" s="17" t="e">
        <f>Tabuľka9[[#This Row],[Cena za MJ s DPH]]*Tabuľka9[[#This Row],[Predpokladaný odber počas 6 mesiacov]]</f>
        <v>#REF!</v>
      </c>
      <c r="L5127" s="1">
        <v>45017000</v>
      </c>
      <c r="M5127" t="e">
        <f>_xlfn.XLOOKUP(Tabuľka9[[#This Row],[IČO]],#REF!,#REF!)</f>
        <v>#REF!</v>
      </c>
      <c r="N5127" t="e">
        <f>_xlfn.XLOOKUP(Tabuľka9[[#This Row],[IČO]],#REF!,#REF!)</f>
        <v>#REF!</v>
      </c>
    </row>
    <row r="5128" spans="1:14" hidden="1" x14ac:dyDescent="0.35">
      <c r="A5128" t="s">
        <v>10</v>
      </c>
      <c r="B5128" t="s">
        <v>40</v>
      </c>
      <c r="C5128" t="s">
        <v>13</v>
      </c>
      <c r="E5128" s="10">
        <f>IF(COUNTIF(cis_DPH!$B$2:$B$84,B5128)&gt;0,D5128*1.1,IF(COUNTIF(cis_DPH!$B$85:$B$171,B5128)&gt;0,D5128*1.2,"chyba"))</f>
        <v>0</v>
      </c>
      <c r="G5128" s="16" t="e">
        <f>_xlfn.XLOOKUP(Tabuľka9[[#This Row],[položka]],#REF!,#REF!)</f>
        <v>#REF!</v>
      </c>
      <c r="I5128" s="15">
        <f>Tabuľka9[[#This Row],[Aktuálna cena v RZ s DPH]]*Tabuľka9[[#This Row],[Priemerný odber za mesiac]]</f>
        <v>0</v>
      </c>
      <c r="K5128" s="17" t="e">
        <f>Tabuľka9[[#This Row],[Cena za MJ s DPH]]*Tabuľka9[[#This Row],[Predpokladaný odber počas 6 mesiacov]]</f>
        <v>#REF!</v>
      </c>
      <c r="L5128" s="1">
        <v>45017000</v>
      </c>
      <c r="M5128" t="e">
        <f>_xlfn.XLOOKUP(Tabuľka9[[#This Row],[IČO]],#REF!,#REF!)</f>
        <v>#REF!</v>
      </c>
      <c r="N5128" t="e">
        <f>_xlfn.XLOOKUP(Tabuľka9[[#This Row],[IČO]],#REF!,#REF!)</f>
        <v>#REF!</v>
      </c>
    </row>
    <row r="5129" spans="1:14" hidden="1" x14ac:dyDescent="0.35">
      <c r="A5129" t="s">
        <v>10</v>
      </c>
      <c r="B5129" t="s">
        <v>41</v>
      </c>
      <c r="C5129" t="s">
        <v>13</v>
      </c>
      <c r="E5129" s="10">
        <f>IF(COUNTIF(cis_DPH!$B$2:$B$84,B5129)&gt;0,D5129*1.1,IF(COUNTIF(cis_DPH!$B$85:$B$171,B5129)&gt;0,D5129*1.2,"chyba"))</f>
        <v>0</v>
      </c>
      <c r="G5129" s="16" t="e">
        <f>_xlfn.XLOOKUP(Tabuľka9[[#This Row],[položka]],#REF!,#REF!)</f>
        <v>#REF!</v>
      </c>
      <c r="I5129" s="15">
        <f>Tabuľka9[[#This Row],[Aktuálna cena v RZ s DPH]]*Tabuľka9[[#This Row],[Priemerný odber za mesiac]]</f>
        <v>0</v>
      </c>
      <c r="K5129" s="17" t="e">
        <f>Tabuľka9[[#This Row],[Cena za MJ s DPH]]*Tabuľka9[[#This Row],[Predpokladaný odber počas 6 mesiacov]]</f>
        <v>#REF!</v>
      </c>
      <c r="L5129" s="1">
        <v>45017000</v>
      </c>
      <c r="M5129" t="e">
        <f>_xlfn.XLOOKUP(Tabuľka9[[#This Row],[IČO]],#REF!,#REF!)</f>
        <v>#REF!</v>
      </c>
      <c r="N5129" t="e">
        <f>_xlfn.XLOOKUP(Tabuľka9[[#This Row],[IČO]],#REF!,#REF!)</f>
        <v>#REF!</v>
      </c>
    </row>
    <row r="5130" spans="1:14" hidden="1" x14ac:dyDescent="0.35">
      <c r="A5130" t="s">
        <v>10</v>
      </c>
      <c r="B5130" t="s">
        <v>42</v>
      </c>
      <c r="C5130" t="s">
        <v>19</v>
      </c>
      <c r="E5130" s="10">
        <f>IF(COUNTIF(cis_DPH!$B$2:$B$84,B5130)&gt;0,D5130*1.1,IF(COUNTIF(cis_DPH!$B$85:$B$171,B5130)&gt;0,D5130*1.2,"chyba"))</f>
        <v>0</v>
      </c>
      <c r="G5130" s="16" t="e">
        <f>_xlfn.XLOOKUP(Tabuľka9[[#This Row],[položka]],#REF!,#REF!)</f>
        <v>#REF!</v>
      </c>
      <c r="I5130" s="15">
        <f>Tabuľka9[[#This Row],[Aktuálna cena v RZ s DPH]]*Tabuľka9[[#This Row],[Priemerný odber za mesiac]]</f>
        <v>0</v>
      </c>
      <c r="K5130" s="17" t="e">
        <f>Tabuľka9[[#This Row],[Cena za MJ s DPH]]*Tabuľka9[[#This Row],[Predpokladaný odber počas 6 mesiacov]]</f>
        <v>#REF!</v>
      </c>
      <c r="L5130" s="1">
        <v>45017000</v>
      </c>
      <c r="M5130" t="e">
        <f>_xlfn.XLOOKUP(Tabuľka9[[#This Row],[IČO]],#REF!,#REF!)</f>
        <v>#REF!</v>
      </c>
      <c r="N5130" t="e">
        <f>_xlfn.XLOOKUP(Tabuľka9[[#This Row],[IČO]],#REF!,#REF!)</f>
        <v>#REF!</v>
      </c>
    </row>
    <row r="5131" spans="1:14" hidden="1" x14ac:dyDescent="0.35">
      <c r="A5131" t="s">
        <v>10</v>
      </c>
      <c r="B5131" t="s">
        <v>43</v>
      </c>
      <c r="C5131" t="s">
        <v>13</v>
      </c>
      <c r="E5131" s="10">
        <f>IF(COUNTIF(cis_DPH!$B$2:$B$84,B5131)&gt;0,D5131*1.1,IF(COUNTIF(cis_DPH!$B$85:$B$171,B5131)&gt;0,D5131*1.2,"chyba"))</f>
        <v>0</v>
      </c>
      <c r="G5131" s="16" t="e">
        <f>_xlfn.XLOOKUP(Tabuľka9[[#This Row],[položka]],#REF!,#REF!)</f>
        <v>#REF!</v>
      </c>
      <c r="I5131" s="15">
        <f>Tabuľka9[[#This Row],[Aktuálna cena v RZ s DPH]]*Tabuľka9[[#This Row],[Priemerný odber za mesiac]]</f>
        <v>0</v>
      </c>
      <c r="K5131" s="17" t="e">
        <f>Tabuľka9[[#This Row],[Cena za MJ s DPH]]*Tabuľka9[[#This Row],[Predpokladaný odber počas 6 mesiacov]]</f>
        <v>#REF!</v>
      </c>
      <c r="L5131" s="1">
        <v>45017000</v>
      </c>
      <c r="M5131" t="e">
        <f>_xlfn.XLOOKUP(Tabuľka9[[#This Row],[IČO]],#REF!,#REF!)</f>
        <v>#REF!</v>
      </c>
      <c r="N5131" t="e">
        <f>_xlfn.XLOOKUP(Tabuľka9[[#This Row],[IČO]],#REF!,#REF!)</f>
        <v>#REF!</v>
      </c>
    </row>
    <row r="5132" spans="1:14" hidden="1" x14ac:dyDescent="0.35">
      <c r="A5132" t="s">
        <v>10</v>
      </c>
      <c r="B5132" t="s">
        <v>44</v>
      </c>
      <c r="C5132" t="s">
        <v>13</v>
      </c>
      <c r="E5132" s="10">
        <f>IF(COUNTIF(cis_DPH!$B$2:$B$84,B5132)&gt;0,D5132*1.1,IF(COUNTIF(cis_DPH!$B$85:$B$171,B5132)&gt;0,D5132*1.2,"chyba"))</f>
        <v>0</v>
      </c>
      <c r="G5132" s="16" t="e">
        <f>_xlfn.XLOOKUP(Tabuľka9[[#This Row],[položka]],#REF!,#REF!)</f>
        <v>#REF!</v>
      </c>
      <c r="I5132" s="15">
        <f>Tabuľka9[[#This Row],[Aktuálna cena v RZ s DPH]]*Tabuľka9[[#This Row],[Priemerný odber za mesiac]]</f>
        <v>0</v>
      </c>
      <c r="K5132" s="17" t="e">
        <f>Tabuľka9[[#This Row],[Cena za MJ s DPH]]*Tabuľka9[[#This Row],[Predpokladaný odber počas 6 mesiacov]]</f>
        <v>#REF!</v>
      </c>
      <c r="L5132" s="1">
        <v>45017000</v>
      </c>
      <c r="M5132" t="e">
        <f>_xlfn.XLOOKUP(Tabuľka9[[#This Row],[IČO]],#REF!,#REF!)</f>
        <v>#REF!</v>
      </c>
      <c r="N5132" t="e">
        <f>_xlfn.XLOOKUP(Tabuľka9[[#This Row],[IČO]],#REF!,#REF!)</f>
        <v>#REF!</v>
      </c>
    </row>
    <row r="5133" spans="1:14" hidden="1" x14ac:dyDescent="0.35">
      <c r="A5133" t="s">
        <v>10</v>
      </c>
      <c r="B5133" t="s">
        <v>45</v>
      </c>
      <c r="C5133" t="s">
        <v>13</v>
      </c>
      <c r="E5133" s="10">
        <f>IF(COUNTIF(cis_DPH!$B$2:$B$84,B5133)&gt;0,D5133*1.1,IF(COUNTIF(cis_DPH!$B$85:$B$171,B5133)&gt;0,D5133*1.2,"chyba"))</f>
        <v>0</v>
      </c>
      <c r="G5133" s="16" t="e">
        <f>_xlfn.XLOOKUP(Tabuľka9[[#This Row],[položka]],#REF!,#REF!)</f>
        <v>#REF!</v>
      </c>
      <c r="I5133" s="15">
        <f>Tabuľka9[[#This Row],[Aktuálna cena v RZ s DPH]]*Tabuľka9[[#This Row],[Priemerný odber za mesiac]]</f>
        <v>0</v>
      </c>
      <c r="K5133" s="17" t="e">
        <f>Tabuľka9[[#This Row],[Cena za MJ s DPH]]*Tabuľka9[[#This Row],[Predpokladaný odber počas 6 mesiacov]]</f>
        <v>#REF!</v>
      </c>
      <c r="L5133" s="1">
        <v>45017000</v>
      </c>
      <c r="M5133" t="e">
        <f>_xlfn.XLOOKUP(Tabuľka9[[#This Row],[IČO]],#REF!,#REF!)</f>
        <v>#REF!</v>
      </c>
      <c r="N5133" t="e">
        <f>_xlfn.XLOOKUP(Tabuľka9[[#This Row],[IČO]],#REF!,#REF!)</f>
        <v>#REF!</v>
      </c>
    </row>
    <row r="5134" spans="1:14" hidden="1" x14ac:dyDescent="0.35">
      <c r="A5134" t="s">
        <v>10</v>
      </c>
      <c r="B5134" t="s">
        <v>46</v>
      </c>
      <c r="C5134" t="s">
        <v>13</v>
      </c>
      <c r="D5134" s="9">
        <v>0.45</v>
      </c>
      <c r="E5134" s="10">
        <f>IF(COUNTIF(cis_DPH!$B$2:$B$84,B5134)&gt;0,D5134*1.1,IF(COUNTIF(cis_DPH!$B$85:$B$171,B5134)&gt;0,D5134*1.2,"chyba"))</f>
        <v>0.54</v>
      </c>
      <c r="G5134" s="16" t="e">
        <f>_xlfn.XLOOKUP(Tabuľka9[[#This Row],[položka]],#REF!,#REF!)</f>
        <v>#REF!</v>
      </c>
      <c r="H5134">
        <v>25</v>
      </c>
      <c r="I5134" s="15">
        <f>Tabuľka9[[#This Row],[Aktuálna cena v RZ s DPH]]*Tabuľka9[[#This Row],[Priemerný odber za mesiac]]</f>
        <v>13.5</v>
      </c>
      <c r="J5134">
        <v>150</v>
      </c>
      <c r="K5134" s="17" t="e">
        <f>Tabuľka9[[#This Row],[Cena za MJ s DPH]]*Tabuľka9[[#This Row],[Predpokladaný odber počas 6 mesiacov]]</f>
        <v>#REF!</v>
      </c>
      <c r="L5134" s="1">
        <v>45017000</v>
      </c>
      <c r="M5134" t="e">
        <f>_xlfn.XLOOKUP(Tabuľka9[[#This Row],[IČO]],#REF!,#REF!)</f>
        <v>#REF!</v>
      </c>
      <c r="N5134" t="e">
        <f>_xlfn.XLOOKUP(Tabuľka9[[#This Row],[IČO]],#REF!,#REF!)</f>
        <v>#REF!</v>
      </c>
    </row>
    <row r="5135" spans="1:14" hidden="1" x14ac:dyDescent="0.35">
      <c r="A5135" t="s">
        <v>10</v>
      </c>
      <c r="B5135" t="s">
        <v>47</v>
      </c>
      <c r="C5135" t="s">
        <v>48</v>
      </c>
      <c r="E5135" s="10">
        <f>IF(COUNTIF(cis_DPH!$B$2:$B$84,B5135)&gt;0,D5135*1.1,IF(COUNTIF(cis_DPH!$B$85:$B$171,B5135)&gt;0,D5135*1.2,"chyba"))</f>
        <v>0</v>
      </c>
      <c r="G5135" s="16" t="e">
        <f>_xlfn.XLOOKUP(Tabuľka9[[#This Row],[položka]],#REF!,#REF!)</f>
        <v>#REF!</v>
      </c>
      <c r="I5135" s="15">
        <f>Tabuľka9[[#This Row],[Aktuálna cena v RZ s DPH]]*Tabuľka9[[#This Row],[Priemerný odber za mesiac]]</f>
        <v>0</v>
      </c>
      <c r="K5135" s="17" t="e">
        <f>Tabuľka9[[#This Row],[Cena za MJ s DPH]]*Tabuľka9[[#This Row],[Predpokladaný odber počas 6 mesiacov]]</f>
        <v>#REF!</v>
      </c>
      <c r="L5135" s="1">
        <v>45017000</v>
      </c>
      <c r="M5135" t="e">
        <f>_xlfn.XLOOKUP(Tabuľka9[[#This Row],[IČO]],#REF!,#REF!)</f>
        <v>#REF!</v>
      </c>
      <c r="N5135" t="e">
        <f>_xlfn.XLOOKUP(Tabuľka9[[#This Row],[IČO]],#REF!,#REF!)</f>
        <v>#REF!</v>
      </c>
    </row>
    <row r="5136" spans="1:14" hidden="1" x14ac:dyDescent="0.35">
      <c r="A5136" t="s">
        <v>10</v>
      </c>
      <c r="B5136" t="s">
        <v>49</v>
      </c>
      <c r="C5136" t="s">
        <v>48</v>
      </c>
      <c r="E5136" s="10">
        <f>IF(COUNTIF(cis_DPH!$B$2:$B$84,B5136)&gt;0,D5136*1.1,IF(COUNTIF(cis_DPH!$B$85:$B$171,B5136)&gt;0,D5136*1.2,"chyba"))</f>
        <v>0</v>
      </c>
      <c r="G5136" s="16" t="e">
        <f>_xlfn.XLOOKUP(Tabuľka9[[#This Row],[položka]],#REF!,#REF!)</f>
        <v>#REF!</v>
      </c>
      <c r="I5136" s="15">
        <f>Tabuľka9[[#This Row],[Aktuálna cena v RZ s DPH]]*Tabuľka9[[#This Row],[Priemerný odber za mesiac]]</f>
        <v>0</v>
      </c>
      <c r="K5136" s="17" t="e">
        <f>Tabuľka9[[#This Row],[Cena za MJ s DPH]]*Tabuľka9[[#This Row],[Predpokladaný odber počas 6 mesiacov]]</f>
        <v>#REF!</v>
      </c>
      <c r="L5136" s="1">
        <v>45017000</v>
      </c>
      <c r="M5136" t="e">
        <f>_xlfn.XLOOKUP(Tabuľka9[[#This Row],[IČO]],#REF!,#REF!)</f>
        <v>#REF!</v>
      </c>
      <c r="N5136" t="e">
        <f>_xlfn.XLOOKUP(Tabuľka9[[#This Row],[IČO]],#REF!,#REF!)</f>
        <v>#REF!</v>
      </c>
    </row>
    <row r="5137" spans="1:14" hidden="1" x14ac:dyDescent="0.35">
      <c r="A5137" t="s">
        <v>10</v>
      </c>
      <c r="B5137" t="s">
        <v>50</v>
      </c>
      <c r="C5137" t="s">
        <v>13</v>
      </c>
      <c r="E5137" s="10">
        <f>IF(COUNTIF(cis_DPH!$B$2:$B$84,B5137)&gt;0,D5137*1.1,IF(COUNTIF(cis_DPH!$B$85:$B$171,B5137)&gt;0,D5137*1.2,"chyba"))</f>
        <v>0</v>
      </c>
      <c r="G5137" s="16" t="e">
        <f>_xlfn.XLOOKUP(Tabuľka9[[#This Row],[položka]],#REF!,#REF!)</f>
        <v>#REF!</v>
      </c>
      <c r="I5137" s="15">
        <f>Tabuľka9[[#This Row],[Aktuálna cena v RZ s DPH]]*Tabuľka9[[#This Row],[Priemerný odber za mesiac]]</f>
        <v>0</v>
      </c>
      <c r="K5137" s="17" t="e">
        <f>Tabuľka9[[#This Row],[Cena za MJ s DPH]]*Tabuľka9[[#This Row],[Predpokladaný odber počas 6 mesiacov]]</f>
        <v>#REF!</v>
      </c>
      <c r="L5137" s="1">
        <v>45017000</v>
      </c>
      <c r="M5137" t="e">
        <f>_xlfn.XLOOKUP(Tabuľka9[[#This Row],[IČO]],#REF!,#REF!)</f>
        <v>#REF!</v>
      </c>
      <c r="N5137" t="e">
        <f>_xlfn.XLOOKUP(Tabuľka9[[#This Row],[IČO]],#REF!,#REF!)</f>
        <v>#REF!</v>
      </c>
    </row>
    <row r="5138" spans="1:14" hidden="1" x14ac:dyDescent="0.35">
      <c r="A5138" t="s">
        <v>10</v>
      </c>
      <c r="B5138" t="s">
        <v>51</v>
      </c>
      <c r="C5138" t="s">
        <v>13</v>
      </c>
      <c r="E5138" s="10">
        <f>IF(COUNTIF(cis_DPH!$B$2:$B$84,B5138)&gt;0,D5138*1.1,IF(COUNTIF(cis_DPH!$B$85:$B$171,B5138)&gt;0,D5138*1.2,"chyba"))</f>
        <v>0</v>
      </c>
      <c r="G5138" s="16" t="e">
        <f>_xlfn.XLOOKUP(Tabuľka9[[#This Row],[položka]],#REF!,#REF!)</f>
        <v>#REF!</v>
      </c>
      <c r="I5138" s="15">
        <f>Tabuľka9[[#This Row],[Aktuálna cena v RZ s DPH]]*Tabuľka9[[#This Row],[Priemerný odber za mesiac]]</f>
        <v>0</v>
      </c>
      <c r="K5138" s="17" t="e">
        <f>Tabuľka9[[#This Row],[Cena za MJ s DPH]]*Tabuľka9[[#This Row],[Predpokladaný odber počas 6 mesiacov]]</f>
        <v>#REF!</v>
      </c>
      <c r="L5138" s="1">
        <v>45017000</v>
      </c>
      <c r="M5138" t="e">
        <f>_xlfn.XLOOKUP(Tabuľka9[[#This Row],[IČO]],#REF!,#REF!)</f>
        <v>#REF!</v>
      </c>
      <c r="N5138" t="e">
        <f>_xlfn.XLOOKUP(Tabuľka9[[#This Row],[IČO]],#REF!,#REF!)</f>
        <v>#REF!</v>
      </c>
    </row>
    <row r="5139" spans="1:14" hidden="1" x14ac:dyDescent="0.35">
      <c r="A5139" t="s">
        <v>10</v>
      </c>
      <c r="B5139" t="s">
        <v>52</v>
      </c>
      <c r="C5139" t="s">
        <v>13</v>
      </c>
      <c r="E5139" s="10">
        <f>IF(COUNTIF(cis_DPH!$B$2:$B$84,B5139)&gt;0,D5139*1.1,IF(COUNTIF(cis_DPH!$B$85:$B$171,B5139)&gt;0,D5139*1.2,"chyba"))</f>
        <v>0</v>
      </c>
      <c r="G5139" s="16" t="e">
        <f>_xlfn.XLOOKUP(Tabuľka9[[#This Row],[položka]],#REF!,#REF!)</f>
        <v>#REF!</v>
      </c>
      <c r="I5139" s="15">
        <f>Tabuľka9[[#This Row],[Aktuálna cena v RZ s DPH]]*Tabuľka9[[#This Row],[Priemerný odber za mesiac]]</f>
        <v>0</v>
      </c>
      <c r="K5139" s="17" t="e">
        <f>Tabuľka9[[#This Row],[Cena za MJ s DPH]]*Tabuľka9[[#This Row],[Predpokladaný odber počas 6 mesiacov]]</f>
        <v>#REF!</v>
      </c>
      <c r="L5139" s="1">
        <v>45017000</v>
      </c>
      <c r="M5139" t="e">
        <f>_xlfn.XLOOKUP(Tabuľka9[[#This Row],[IČO]],#REF!,#REF!)</f>
        <v>#REF!</v>
      </c>
      <c r="N5139" t="e">
        <f>_xlfn.XLOOKUP(Tabuľka9[[#This Row],[IČO]],#REF!,#REF!)</f>
        <v>#REF!</v>
      </c>
    </row>
    <row r="5140" spans="1:14" hidden="1" x14ac:dyDescent="0.35">
      <c r="A5140" t="s">
        <v>10</v>
      </c>
      <c r="B5140" t="s">
        <v>53</v>
      </c>
      <c r="C5140" t="s">
        <v>13</v>
      </c>
      <c r="E5140" s="10">
        <f>IF(COUNTIF(cis_DPH!$B$2:$B$84,B5140)&gt;0,D5140*1.1,IF(COUNTIF(cis_DPH!$B$85:$B$171,B5140)&gt;0,D5140*1.2,"chyba"))</f>
        <v>0</v>
      </c>
      <c r="G5140" s="16" t="e">
        <f>_xlfn.XLOOKUP(Tabuľka9[[#This Row],[položka]],#REF!,#REF!)</f>
        <v>#REF!</v>
      </c>
      <c r="I5140" s="15">
        <f>Tabuľka9[[#This Row],[Aktuálna cena v RZ s DPH]]*Tabuľka9[[#This Row],[Priemerný odber za mesiac]]</f>
        <v>0</v>
      </c>
      <c r="K5140" s="17" t="e">
        <f>Tabuľka9[[#This Row],[Cena za MJ s DPH]]*Tabuľka9[[#This Row],[Predpokladaný odber počas 6 mesiacov]]</f>
        <v>#REF!</v>
      </c>
      <c r="L5140" s="1">
        <v>45017000</v>
      </c>
      <c r="M5140" t="e">
        <f>_xlfn.XLOOKUP(Tabuľka9[[#This Row],[IČO]],#REF!,#REF!)</f>
        <v>#REF!</v>
      </c>
      <c r="N5140" t="e">
        <f>_xlfn.XLOOKUP(Tabuľka9[[#This Row],[IČO]],#REF!,#REF!)</f>
        <v>#REF!</v>
      </c>
    </row>
    <row r="5141" spans="1:14" hidden="1" x14ac:dyDescent="0.35">
      <c r="A5141" t="s">
        <v>10</v>
      </c>
      <c r="B5141" t="s">
        <v>54</v>
      </c>
      <c r="C5141" t="s">
        <v>13</v>
      </c>
      <c r="E5141" s="10">
        <f>IF(COUNTIF(cis_DPH!$B$2:$B$84,B5141)&gt;0,D5141*1.1,IF(COUNTIF(cis_DPH!$B$85:$B$171,B5141)&gt;0,D5141*1.2,"chyba"))</f>
        <v>0</v>
      </c>
      <c r="G5141" s="16" t="e">
        <f>_xlfn.XLOOKUP(Tabuľka9[[#This Row],[položka]],#REF!,#REF!)</f>
        <v>#REF!</v>
      </c>
      <c r="I5141" s="15">
        <f>Tabuľka9[[#This Row],[Aktuálna cena v RZ s DPH]]*Tabuľka9[[#This Row],[Priemerný odber za mesiac]]</f>
        <v>0</v>
      </c>
      <c r="K5141" s="17" t="e">
        <f>Tabuľka9[[#This Row],[Cena za MJ s DPH]]*Tabuľka9[[#This Row],[Predpokladaný odber počas 6 mesiacov]]</f>
        <v>#REF!</v>
      </c>
      <c r="L5141" s="1">
        <v>45017000</v>
      </c>
      <c r="M5141" t="e">
        <f>_xlfn.XLOOKUP(Tabuľka9[[#This Row],[IČO]],#REF!,#REF!)</f>
        <v>#REF!</v>
      </c>
      <c r="N5141" t="e">
        <f>_xlfn.XLOOKUP(Tabuľka9[[#This Row],[IČO]],#REF!,#REF!)</f>
        <v>#REF!</v>
      </c>
    </row>
    <row r="5142" spans="1:14" hidden="1" x14ac:dyDescent="0.35">
      <c r="A5142" t="s">
        <v>10</v>
      </c>
      <c r="B5142" t="s">
        <v>55</v>
      </c>
      <c r="C5142" t="s">
        <v>13</v>
      </c>
      <c r="E5142" s="10">
        <f>IF(COUNTIF(cis_DPH!$B$2:$B$84,B5142)&gt;0,D5142*1.1,IF(COUNTIF(cis_DPH!$B$85:$B$171,B5142)&gt;0,D5142*1.2,"chyba"))</f>
        <v>0</v>
      </c>
      <c r="G5142" s="16" t="e">
        <f>_xlfn.XLOOKUP(Tabuľka9[[#This Row],[položka]],#REF!,#REF!)</f>
        <v>#REF!</v>
      </c>
      <c r="I5142" s="15">
        <f>Tabuľka9[[#This Row],[Aktuálna cena v RZ s DPH]]*Tabuľka9[[#This Row],[Priemerný odber za mesiac]]</f>
        <v>0</v>
      </c>
      <c r="K5142" s="17" t="e">
        <f>Tabuľka9[[#This Row],[Cena za MJ s DPH]]*Tabuľka9[[#This Row],[Predpokladaný odber počas 6 mesiacov]]</f>
        <v>#REF!</v>
      </c>
      <c r="L5142" s="1">
        <v>45017000</v>
      </c>
      <c r="M5142" t="e">
        <f>_xlfn.XLOOKUP(Tabuľka9[[#This Row],[IČO]],#REF!,#REF!)</f>
        <v>#REF!</v>
      </c>
      <c r="N5142" t="e">
        <f>_xlfn.XLOOKUP(Tabuľka9[[#This Row],[IČO]],#REF!,#REF!)</f>
        <v>#REF!</v>
      </c>
    </row>
    <row r="5143" spans="1:14" hidden="1" x14ac:dyDescent="0.35">
      <c r="A5143" t="s">
        <v>10</v>
      </c>
      <c r="B5143" t="s">
        <v>56</v>
      </c>
      <c r="C5143" t="s">
        <v>13</v>
      </c>
      <c r="D5143" s="9">
        <v>1.1000000000000001</v>
      </c>
      <c r="E5143" s="10">
        <f>IF(COUNTIF(cis_DPH!$B$2:$B$84,B5143)&gt;0,D5143*1.1,IF(COUNTIF(cis_DPH!$B$85:$B$171,B5143)&gt;0,D5143*1.2,"chyba"))</f>
        <v>1.2100000000000002</v>
      </c>
      <c r="G5143" s="16" t="e">
        <f>_xlfn.XLOOKUP(Tabuľka9[[#This Row],[položka]],#REF!,#REF!)</f>
        <v>#REF!</v>
      </c>
      <c r="H5143">
        <v>40</v>
      </c>
      <c r="I5143" s="15">
        <f>Tabuľka9[[#This Row],[Aktuálna cena v RZ s DPH]]*Tabuľka9[[#This Row],[Priemerný odber za mesiac]]</f>
        <v>48.400000000000006</v>
      </c>
      <c r="J5143">
        <v>240</v>
      </c>
      <c r="K5143" s="17" t="e">
        <f>Tabuľka9[[#This Row],[Cena za MJ s DPH]]*Tabuľka9[[#This Row],[Predpokladaný odber počas 6 mesiacov]]</f>
        <v>#REF!</v>
      </c>
      <c r="L5143" s="1">
        <v>45017000</v>
      </c>
      <c r="M5143" t="e">
        <f>_xlfn.XLOOKUP(Tabuľka9[[#This Row],[IČO]],#REF!,#REF!)</f>
        <v>#REF!</v>
      </c>
      <c r="N5143" t="e">
        <f>_xlfn.XLOOKUP(Tabuľka9[[#This Row],[IČO]],#REF!,#REF!)</f>
        <v>#REF!</v>
      </c>
    </row>
    <row r="5144" spans="1:14" hidden="1" x14ac:dyDescent="0.35">
      <c r="A5144" t="s">
        <v>10</v>
      </c>
      <c r="B5144" t="s">
        <v>57</v>
      </c>
      <c r="C5144" t="s">
        <v>13</v>
      </c>
      <c r="E5144" s="10">
        <f>IF(COUNTIF(cis_DPH!$B$2:$B$84,B5144)&gt;0,D5144*1.1,IF(COUNTIF(cis_DPH!$B$85:$B$171,B5144)&gt;0,D5144*1.2,"chyba"))</f>
        <v>0</v>
      </c>
      <c r="G5144" s="16" t="e">
        <f>_xlfn.XLOOKUP(Tabuľka9[[#This Row],[položka]],#REF!,#REF!)</f>
        <v>#REF!</v>
      </c>
      <c r="I5144" s="15">
        <f>Tabuľka9[[#This Row],[Aktuálna cena v RZ s DPH]]*Tabuľka9[[#This Row],[Priemerný odber za mesiac]]</f>
        <v>0</v>
      </c>
      <c r="K5144" s="17" t="e">
        <f>Tabuľka9[[#This Row],[Cena za MJ s DPH]]*Tabuľka9[[#This Row],[Predpokladaný odber počas 6 mesiacov]]</f>
        <v>#REF!</v>
      </c>
      <c r="L5144" s="1">
        <v>45017000</v>
      </c>
      <c r="M5144" t="e">
        <f>_xlfn.XLOOKUP(Tabuľka9[[#This Row],[IČO]],#REF!,#REF!)</f>
        <v>#REF!</v>
      </c>
      <c r="N5144" t="e">
        <f>_xlfn.XLOOKUP(Tabuľka9[[#This Row],[IČO]],#REF!,#REF!)</f>
        <v>#REF!</v>
      </c>
    </row>
    <row r="5145" spans="1:14" hidden="1" x14ac:dyDescent="0.35">
      <c r="A5145" t="s">
        <v>10</v>
      </c>
      <c r="B5145" t="s">
        <v>58</v>
      </c>
      <c r="C5145" t="s">
        <v>13</v>
      </c>
      <c r="E5145" s="10">
        <f>IF(COUNTIF(cis_DPH!$B$2:$B$84,B5145)&gt;0,D5145*1.1,IF(COUNTIF(cis_DPH!$B$85:$B$171,B5145)&gt;0,D5145*1.2,"chyba"))</f>
        <v>0</v>
      </c>
      <c r="G5145" s="16" t="e">
        <f>_xlfn.XLOOKUP(Tabuľka9[[#This Row],[položka]],#REF!,#REF!)</f>
        <v>#REF!</v>
      </c>
      <c r="I5145" s="15">
        <f>Tabuľka9[[#This Row],[Aktuálna cena v RZ s DPH]]*Tabuľka9[[#This Row],[Priemerný odber za mesiac]]</f>
        <v>0</v>
      </c>
      <c r="K5145" s="17" t="e">
        <f>Tabuľka9[[#This Row],[Cena za MJ s DPH]]*Tabuľka9[[#This Row],[Predpokladaný odber počas 6 mesiacov]]</f>
        <v>#REF!</v>
      </c>
      <c r="L5145" s="1">
        <v>45017000</v>
      </c>
      <c r="M5145" t="e">
        <f>_xlfn.XLOOKUP(Tabuľka9[[#This Row],[IČO]],#REF!,#REF!)</f>
        <v>#REF!</v>
      </c>
      <c r="N5145" t="e">
        <f>_xlfn.XLOOKUP(Tabuľka9[[#This Row],[IČO]],#REF!,#REF!)</f>
        <v>#REF!</v>
      </c>
    </row>
    <row r="5146" spans="1:14" hidden="1" x14ac:dyDescent="0.35">
      <c r="A5146" t="s">
        <v>10</v>
      </c>
      <c r="B5146" t="s">
        <v>59</v>
      </c>
      <c r="C5146" t="s">
        <v>13</v>
      </c>
      <c r="E5146" s="10">
        <f>IF(COUNTIF(cis_DPH!$B$2:$B$84,B5146)&gt;0,D5146*1.1,IF(COUNTIF(cis_DPH!$B$85:$B$171,B5146)&gt;0,D5146*1.2,"chyba"))</f>
        <v>0</v>
      </c>
      <c r="G5146" s="16" t="e">
        <f>_xlfn.XLOOKUP(Tabuľka9[[#This Row],[položka]],#REF!,#REF!)</f>
        <v>#REF!</v>
      </c>
      <c r="I5146" s="15">
        <f>Tabuľka9[[#This Row],[Aktuálna cena v RZ s DPH]]*Tabuľka9[[#This Row],[Priemerný odber za mesiac]]</f>
        <v>0</v>
      </c>
      <c r="K5146" s="17" t="e">
        <f>Tabuľka9[[#This Row],[Cena za MJ s DPH]]*Tabuľka9[[#This Row],[Predpokladaný odber počas 6 mesiacov]]</f>
        <v>#REF!</v>
      </c>
      <c r="L5146" s="1">
        <v>45017000</v>
      </c>
      <c r="M5146" t="e">
        <f>_xlfn.XLOOKUP(Tabuľka9[[#This Row],[IČO]],#REF!,#REF!)</f>
        <v>#REF!</v>
      </c>
      <c r="N5146" t="e">
        <f>_xlfn.XLOOKUP(Tabuľka9[[#This Row],[IČO]],#REF!,#REF!)</f>
        <v>#REF!</v>
      </c>
    </row>
    <row r="5147" spans="1:14" hidden="1" x14ac:dyDescent="0.35">
      <c r="A5147" t="s">
        <v>10</v>
      </c>
      <c r="B5147" t="s">
        <v>60</v>
      </c>
      <c r="C5147" t="s">
        <v>13</v>
      </c>
      <c r="E5147" s="10">
        <f>IF(COUNTIF(cis_DPH!$B$2:$B$84,B5147)&gt;0,D5147*1.1,IF(COUNTIF(cis_DPH!$B$85:$B$171,B5147)&gt;0,D5147*1.2,"chyba"))</f>
        <v>0</v>
      </c>
      <c r="G5147" s="16" t="e">
        <f>_xlfn.XLOOKUP(Tabuľka9[[#This Row],[položka]],#REF!,#REF!)</f>
        <v>#REF!</v>
      </c>
      <c r="I5147" s="15">
        <f>Tabuľka9[[#This Row],[Aktuálna cena v RZ s DPH]]*Tabuľka9[[#This Row],[Priemerný odber za mesiac]]</f>
        <v>0</v>
      </c>
      <c r="K5147" s="17" t="e">
        <f>Tabuľka9[[#This Row],[Cena za MJ s DPH]]*Tabuľka9[[#This Row],[Predpokladaný odber počas 6 mesiacov]]</f>
        <v>#REF!</v>
      </c>
      <c r="L5147" s="1">
        <v>45017000</v>
      </c>
      <c r="M5147" t="e">
        <f>_xlfn.XLOOKUP(Tabuľka9[[#This Row],[IČO]],#REF!,#REF!)</f>
        <v>#REF!</v>
      </c>
      <c r="N5147" t="e">
        <f>_xlfn.XLOOKUP(Tabuľka9[[#This Row],[IČO]],#REF!,#REF!)</f>
        <v>#REF!</v>
      </c>
    </row>
    <row r="5148" spans="1:14" hidden="1" x14ac:dyDescent="0.35">
      <c r="A5148" t="s">
        <v>10</v>
      </c>
      <c r="B5148" t="s">
        <v>61</v>
      </c>
      <c r="C5148" t="s">
        <v>19</v>
      </c>
      <c r="E5148" s="10">
        <f>IF(COUNTIF(cis_DPH!$B$2:$B$84,B5148)&gt;0,D5148*1.1,IF(COUNTIF(cis_DPH!$B$85:$B$171,B5148)&gt;0,D5148*1.2,"chyba"))</f>
        <v>0</v>
      </c>
      <c r="G5148" s="16" t="e">
        <f>_xlfn.XLOOKUP(Tabuľka9[[#This Row],[položka]],#REF!,#REF!)</f>
        <v>#REF!</v>
      </c>
      <c r="I5148" s="15">
        <f>Tabuľka9[[#This Row],[Aktuálna cena v RZ s DPH]]*Tabuľka9[[#This Row],[Priemerný odber za mesiac]]</f>
        <v>0</v>
      </c>
      <c r="K5148" s="17" t="e">
        <f>Tabuľka9[[#This Row],[Cena za MJ s DPH]]*Tabuľka9[[#This Row],[Predpokladaný odber počas 6 mesiacov]]</f>
        <v>#REF!</v>
      </c>
      <c r="L5148" s="1">
        <v>45017000</v>
      </c>
      <c r="M5148" t="e">
        <f>_xlfn.XLOOKUP(Tabuľka9[[#This Row],[IČO]],#REF!,#REF!)</f>
        <v>#REF!</v>
      </c>
      <c r="N5148" t="e">
        <f>_xlfn.XLOOKUP(Tabuľka9[[#This Row],[IČO]],#REF!,#REF!)</f>
        <v>#REF!</v>
      </c>
    </row>
    <row r="5149" spans="1:14" hidden="1" x14ac:dyDescent="0.35">
      <c r="A5149" t="s">
        <v>10</v>
      </c>
      <c r="B5149" t="s">
        <v>62</v>
      </c>
      <c r="C5149" t="s">
        <v>13</v>
      </c>
      <c r="E5149" s="10">
        <f>IF(COUNTIF(cis_DPH!$B$2:$B$84,B5149)&gt;0,D5149*1.1,IF(COUNTIF(cis_DPH!$B$85:$B$171,B5149)&gt;0,D5149*1.2,"chyba"))</f>
        <v>0</v>
      </c>
      <c r="G5149" s="16" t="e">
        <f>_xlfn.XLOOKUP(Tabuľka9[[#This Row],[položka]],#REF!,#REF!)</f>
        <v>#REF!</v>
      </c>
      <c r="I5149" s="15">
        <f>Tabuľka9[[#This Row],[Aktuálna cena v RZ s DPH]]*Tabuľka9[[#This Row],[Priemerný odber za mesiac]]</f>
        <v>0</v>
      </c>
      <c r="K5149" s="17" t="e">
        <f>Tabuľka9[[#This Row],[Cena za MJ s DPH]]*Tabuľka9[[#This Row],[Predpokladaný odber počas 6 mesiacov]]</f>
        <v>#REF!</v>
      </c>
      <c r="L5149" s="1">
        <v>45017000</v>
      </c>
      <c r="M5149" t="e">
        <f>_xlfn.XLOOKUP(Tabuľka9[[#This Row],[IČO]],#REF!,#REF!)</f>
        <v>#REF!</v>
      </c>
      <c r="N5149" t="e">
        <f>_xlfn.XLOOKUP(Tabuľka9[[#This Row],[IČO]],#REF!,#REF!)</f>
        <v>#REF!</v>
      </c>
    </row>
    <row r="5150" spans="1:14" hidden="1" x14ac:dyDescent="0.35">
      <c r="A5150" t="s">
        <v>10</v>
      </c>
      <c r="B5150" t="s">
        <v>63</v>
      </c>
      <c r="C5150" t="s">
        <v>13</v>
      </c>
      <c r="E5150" s="10">
        <f>IF(COUNTIF(cis_DPH!$B$2:$B$84,B5150)&gt;0,D5150*1.1,IF(COUNTIF(cis_DPH!$B$85:$B$171,B5150)&gt;0,D5150*1.2,"chyba"))</f>
        <v>0</v>
      </c>
      <c r="G5150" s="16" t="e">
        <f>_xlfn.XLOOKUP(Tabuľka9[[#This Row],[položka]],#REF!,#REF!)</f>
        <v>#REF!</v>
      </c>
      <c r="I5150" s="15">
        <f>Tabuľka9[[#This Row],[Aktuálna cena v RZ s DPH]]*Tabuľka9[[#This Row],[Priemerný odber za mesiac]]</f>
        <v>0</v>
      </c>
      <c r="K5150" s="17" t="e">
        <f>Tabuľka9[[#This Row],[Cena za MJ s DPH]]*Tabuľka9[[#This Row],[Predpokladaný odber počas 6 mesiacov]]</f>
        <v>#REF!</v>
      </c>
      <c r="L5150" s="1">
        <v>45017000</v>
      </c>
      <c r="M5150" t="e">
        <f>_xlfn.XLOOKUP(Tabuľka9[[#This Row],[IČO]],#REF!,#REF!)</f>
        <v>#REF!</v>
      </c>
      <c r="N5150" t="e">
        <f>_xlfn.XLOOKUP(Tabuľka9[[#This Row],[IČO]],#REF!,#REF!)</f>
        <v>#REF!</v>
      </c>
    </row>
    <row r="5151" spans="1:14" hidden="1" x14ac:dyDescent="0.35">
      <c r="A5151" t="s">
        <v>10</v>
      </c>
      <c r="B5151" t="s">
        <v>64</v>
      </c>
      <c r="C5151" t="s">
        <v>19</v>
      </c>
      <c r="E5151" s="10">
        <f>IF(COUNTIF(cis_DPH!$B$2:$B$84,B5151)&gt;0,D5151*1.1,IF(COUNTIF(cis_DPH!$B$85:$B$171,B5151)&gt;0,D5151*1.2,"chyba"))</f>
        <v>0</v>
      </c>
      <c r="G5151" s="16" t="e">
        <f>_xlfn.XLOOKUP(Tabuľka9[[#This Row],[položka]],#REF!,#REF!)</f>
        <v>#REF!</v>
      </c>
      <c r="I5151" s="15">
        <f>Tabuľka9[[#This Row],[Aktuálna cena v RZ s DPH]]*Tabuľka9[[#This Row],[Priemerný odber za mesiac]]</f>
        <v>0</v>
      </c>
      <c r="K5151" s="17" t="e">
        <f>Tabuľka9[[#This Row],[Cena za MJ s DPH]]*Tabuľka9[[#This Row],[Predpokladaný odber počas 6 mesiacov]]</f>
        <v>#REF!</v>
      </c>
      <c r="L5151" s="1">
        <v>45017000</v>
      </c>
      <c r="M5151" t="e">
        <f>_xlfn.XLOOKUP(Tabuľka9[[#This Row],[IČO]],#REF!,#REF!)</f>
        <v>#REF!</v>
      </c>
      <c r="N5151" t="e">
        <f>_xlfn.XLOOKUP(Tabuľka9[[#This Row],[IČO]],#REF!,#REF!)</f>
        <v>#REF!</v>
      </c>
    </row>
    <row r="5152" spans="1:14" hidden="1" x14ac:dyDescent="0.35">
      <c r="A5152" t="s">
        <v>10</v>
      </c>
      <c r="B5152" t="s">
        <v>65</v>
      </c>
      <c r="C5152" t="s">
        <v>19</v>
      </c>
      <c r="D5152" s="9">
        <v>1.49</v>
      </c>
      <c r="E5152" s="10">
        <f>IF(COUNTIF(cis_DPH!$B$2:$B$84,B5152)&gt;0,D5152*1.1,IF(COUNTIF(cis_DPH!$B$85:$B$171,B5152)&gt;0,D5152*1.2,"chyba"))</f>
        <v>1.639</v>
      </c>
      <c r="G5152" s="16" t="e">
        <f>_xlfn.XLOOKUP(Tabuľka9[[#This Row],[položka]],#REF!,#REF!)</f>
        <v>#REF!</v>
      </c>
      <c r="H5152">
        <v>40</v>
      </c>
      <c r="I5152" s="15">
        <f>Tabuľka9[[#This Row],[Aktuálna cena v RZ s DPH]]*Tabuľka9[[#This Row],[Priemerný odber za mesiac]]</f>
        <v>65.56</v>
      </c>
      <c r="J5152">
        <v>240</v>
      </c>
      <c r="K5152" s="17" t="e">
        <f>Tabuľka9[[#This Row],[Cena za MJ s DPH]]*Tabuľka9[[#This Row],[Predpokladaný odber počas 6 mesiacov]]</f>
        <v>#REF!</v>
      </c>
      <c r="L5152" s="1">
        <v>45017000</v>
      </c>
      <c r="M5152" t="e">
        <f>_xlfn.XLOOKUP(Tabuľka9[[#This Row],[IČO]],#REF!,#REF!)</f>
        <v>#REF!</v>
      </c>
      <c r="N5152" t="e">
        <f>_xlfn.XLOOKUP(Tabuľka9[[#This Row],[IČO]],#REF!,#REF!)</f>
        <v>#REF!</v>
      </c>
    </row>
    <row r="5153" spans="1:14" hidden="1" x14ac:dyDescent="0.35">
      <c r="A5153" t="s">
        <v>10</v>
      </c>
      <c r="B5153" t="s">
        <v>66</v>
      </c>
      <c r="C5153" t="s">
        <v>19</v>
      </c>
      <c r="E5153" s="10">
        <f>IF(COUNTIF(cis_DPH!$B$2:$B$84,B5153)&gt;0,D5153*1.1,IF(COUNTIF(cis_DPH!$B$85:$B$171,B5153)&gt;0,D5153*1.2,"chyba"))</f>
        <v>0</v>
      </c>
      <c r="G5153" s="16" t="e">
        <f>_xlfn.XLOOKUP(Tabuľka9[[#This Row],[položka]],#REF!,#REF!)</f>
        <v>#REF!</v>
      </c>
      <c r="I5153" s="15">
        <f>Tabuľka9[[#This Row],[Aktuálna cena v RZ s DPH]]*Tabuľka9[[#This Row],[Priemerný odber za mesiac]]</f>
        <v>0</v>
      </c>
      <c r="K5153" s="17" t="e">
        <f>Tabuľka9[[#This Row],[Cena za MJ s DPH]]*Tabuľka9[[#This Row],[Predpokladaný odber počas 6 mesiacov]]</f>
        <v>#REF!</v>
      </c>
      <c r="L5153" s="1">
        <v>45017000</v>
      </c>
      <c r="M5153" t="e">
        <f>_xlfn.XLOOKUP(Tabuľka9[[#This Row],[IČO]],#REF!,#REF!)</f>
        <v>#REF!</v>
      </c>
      <c r="N5153" t="e">
        <f>_xlfn.XLOOKUP(Tabuľka9[[#This Row],[IČO]],#REF!,#REF!)</f>
        <v>#REF!</v>
      </c>
    </row>
    <row r="5154" spans="1:14" hidden="1" x14ac:dyDescent="0.35">
      <c r="A5154" t="s">
        <v>10</v>
      </c>
      <c r="B5154" t="s">
        <v>67</v>
      </c>
      <c r="C5154" t="s">
        <v>13</v>
      </c>
      <c r="E5154" s="10">
        <f>IF(COUNTIF(cis_DPH!$B$2:$B$84,B5154)&gt;0,D5154*1.1,IF(COUNTIF(cis_DPH!$B$85:$B$171,B5154)&gt;0,D5154*1.2,"chyba"))</f>
        <v>0</v>
      </c>
      <c r="G5154" s="16" t="e">
        <f>_xlfn.XLOOKUP(Tabuľka9[[#This Row],[položka]],#REF!,#REF!)</f>
        <v>#REF!</v>
      </c>
      <c r="I5154" s="15">
        <f>Tabuľka9[[#This Row],[Aktuálna cena v RZ s DPH]]*Tabuľka9[[#This Row],[Priemerný odber za mesiac]]</f>
        <v>0</v>
      </c>
      <c r="K5154" s="17" t="e">
        <f>Tabuľka9[[#This Row],[Cena za MJ s DPH]]*Tabuľka9[[#This Row],[Predpokladaný odber počas 6 mesiacov]]</f>
        <v>#REF!</v>
      </c>
      <c r="L5154" s="1">
        <v>45017000</v>
      </c>
      <c r="M5154" t="e">
        <f>_xlfn.XLOOKUP(Tabuľka9[[#This Row],[IČO]],#REF!,#REF!)</f>
        <v>#REF!</v>
      </c>
      <c r="N5154" t="e">
        <f>_xlfn.XLOOKUP(Tabuľka9[[#This Row],[IČO]],#REF!,#REF!)</f>
        <v>#REF!</v>
      </c>
    </row>
    <row r="5155" spans="1:14" hidden="1" x14ac:dyDescent="0.35">
      <c r="A5155" t="s">
        <v>10</v>
      </c>
      <c r="B5155" t="s">
        <v>68</v>
      </c>
      <c r="C5155" t="s">
        <v>13</v>
      </c>
      <c r="D5155" s="9">
        <v>1.75</v>
      </c>
      <c r="E5155" s="10">
        <f>IF(COUNTIF(cis_DPH!$B$2:$B$84,B5155)&gt;0,D5155*1.1,IF(COUNTIF(cis_DPH!$B$85:$B$171,B5155)&gt;0,D5155*1.2,"chyba"))</f>
        <v>1.9250000000000003</v>
      </c>
      <c r="G5155" s="16" t="e">
        <f>_xlfn.XLOOKUP(Tabuľka9[[#This Row],[položka]],#REF!,#REF!)</f>
        <v>#REF!</v>
      </c>
      <c r="H5155">
        <v>10</v>
      </c>
      <c r="I5155" s="15">
        <f>Tabuľka9[[#This Row],[Aktuálna cena v RZ s DPH]]*Tabuľka9[[#This Row],[Priemerný odber za mesiac]]</f>
        <v>19.250000000000004</v>
      </c>
      <c r="J5155">
        <v>70</v>
      </c>
      <c r="K5155" s="17" t="e">
        <f>Tabuľka9[[#This Row],[Cena za MJ s DPH]]*Tabuľka9[[#This Row],[Predpokladaný odber počas 6 mesiacov]]</f>
        <v>#REF!</v>
      </c>
      <c r="L5155" s="1">
        <v>45017000</v>
      </c>
      <c r="M5155" t="e">
        <f>_xlfn.XLOOKUP(Tabuľka9[[#This Row],[IČO]],#REF!,#REF!)</f>
        <v>#REF!</v>
      </c>
      <c r="N5155" t="e">
        <f>_xlfn.XLOOKUP(Tabuľka9[[#This Row],[IČO]],#REF!,#REF!)</f>
        <v>#REF!</v>
      </c>
    </row>
    <row r="5156" spans="1:14" hidden="1" x14ac:dyDescent="0.35">
      <c r="A5156" t="s">
        <v>10</v>
      </c>
      <c r="B5156" t="s">
        <v>69</v>
      </c>
      <c r="C5156" t="s">
        <v>13</v>
      </c>
      <c r="E5156" s="10">
        <f>IF(COUNTIF(cis_DPH!$B$2:$B$84,B5156)&gt;0,D5156*1.1,IF(COUNTIF(cis_DPH!$B$85:$B$171,B5156)&gt;0,D5156*1.2,"chyba"))</f>
        <v>0</v>
      </c>
      <c r="G5156" s="16" t="e">
        <f>_xlfn.XLOOKUP(Tabuľka9[[#This Row],[položka]],#REF!,#REF!)</f>
        <v>#REF!</v>
      </c>
      <c r="I5156" s="15">
        <f>Tabuľka9[[#This Row],[Aktuálna cena v RZ s DPH]]*Tabuľka9[[#This Row],[Priemerný odber za mesiac]]</f>
        <v>0</v>
      </c>
      <c r="K5156" s="17" t="e">
        <f>Tabuľka9[[#This Row],[Cena za MJ s DPH]]*Tabuľka9[[#This Row],[Predpokladaný odber počas 6 mesiacov]]</f>
        <v>#REF!</v>
      </c>
      <c r="L5156" s="1">
        <v>45017000</v>
      </c>
      <c r="M5156" t="e">
        <f>_xlfn.XLOOKUP(Tabuľka9[[#This Row],[IČO]],#REF!,#REF!)</f>
        <v>#REF!</v>
      </c>
      <c r="N5156" t="e">
        <f>_xlfn.XLOOKUP(Tabuľka9[[#This Row],[IČO]],#REF!,#REF!)</f>
        <v>#REF!</v>
      </c>
    </row>
    <row r="5157" spans="1:14" hidden="1" x14ac:dyDescent="0.35">
      <c r="A5157" t="s">
        <v>10</v>
      </c>
      <c r="B5157" t="s">
        <v>70</v>
      </c>
      <c r="C5157" t="s">
        <v>13</v>
      </c>
      <c r="E5157" s="10">
        <f>IF(COUNTIF(cis_DPH!$B$2:$B$84,B5157)&gt;0,D5157*1.1,IF(COUNTIF(cis_DPH!$B$85:$B$171,B5157)&gt;0,D5157*1.2,"chyba"))</f>
        <v>0</v>
      </c>
      <c r="G5157" s="16" t="e">
        <f>_xlfn.XLOOKUP(Tabuľka9[[#This Row],[položka]],#REF!,#REF!)</f>
        <v>#REF!</v>
      </c>
      <c r="I5157" s="15">
        <f>Tabuľka9[[#This Row],[Aktuálna cena v RZ s DPH]]*Tabuľka9[[#This Row],[Priemerný odber za mesiac]]</f>
        <v>0</v>
      </c>
      <c r="K5157" s="17" t="e">
        <f>Tabuľka9[[#This Row],[Cena za MJ s DPH]]*Tabuľka9[[#This Row],[Predpokladaný odber počas 6 mesiacov]]</f>
        <v>#REF!</v>
      </c>
      <c r="L5157" s="1">
        <v>45017000</v>
      </c>
      <c r="M5157" t="e">
        <f>_xlfn.XLOOKUP(Tabuľka9[[#This Row],[IČO]],#REF!,#REF!)</f>
        <v>#REF!</v>
      </c>
      <c r="N5157" t="e">
        <f>_xlfn.XLOOKUP(Tabuľka9[[#This Row],[IČO]],#REF!,#REF!)</f>
        <v>#REF!</v>
      </c>
    </row>
    <row r="5158" spans="1:14" hidden="1" x14ac:dyDescent="0.35">
      <c r="A5158" t="s">
        <v>10</v>
      </c>
      <c r="B5158" t="s">
        <v>71</v>
      </c>
      <c r="C5158" t="s">
        <v>13</v>
      </c>
      <c r="E5158" s="10">
        <f>IF(COUNTIF(cis_DPH!$B$2:$B$84,B5158)&gt;0,D5158*1.1,IF(COUNTIF(cis_DPH!$B$85:$B$171,B5158)&gt;0,D5158*1.2,"chyba"))</f>
        <v>0</v>
      </c>
      <c r="G5158" s="16" t="e">
        <f>_xlfn.XLOOKUP(Tabuľka9[[#This Row],[položka]],#REF!,#REF!)</f>
        <v>#REF!</v>
      </c>
      <c r="I5158" s="15">
        <f>Tabuľka9[[#This Row],[Aktuálna cena v RZ s DPH]]*Tabuľka9[[#This Row],[Priemerný odber za mesiac]]</f>
        <v>0</v>
      </c>
      <c r="K5158" s="17" t="e">
        <f>Tabuľka9[[#This Row],[Cena za MJ s DPH]]*Tabuľka9[[#This Row],[Predpokladaný odber počas 6 mesiacov]]</f>
        <v>#REF!</v>
      </c>
      <c r="L5158" s="1">
        <v>45017000</v>
      </c>
      <c r="M5158" t="e">
        <f>_xlfn.XLOOKUP(Tabuľka9[[#This Row],[IČO]],#REF!,#REF!)</f>
        <v>#REF!</v>
      </c>
      <c r="N5158" t="e">
        <f>_xlfn.XLOOKUP(Tabuľka9[[#This Row],[IČO]],#REF!,#REF!)</f>
        <v>#REF!</v>
      </c>
    </row>
    <row r="5159" spans="1:14" hidden="1" x14ac:dyDescent="0.35">
      <c r="A5159" t="s">
        <v>10</v>
      </c>
      <c r="B5159" t="s">
        <v>72</v>
      </c>
      <c r="C5159" t="s">
        <v>13</v>
      </c>
      <c r="E5159" s="10">
        <f>IF(COUNTIF(cis_DPH!$B$2:$B$84,B5159)&gt;0,D5159*1.1,IF(COUNTIF(cis_DPH!$B$85:$B$171,B5159)&gt;0,D5159*1.2,"chyba"))</f>
        <v>0</v>
      </c>
      <c r="G5159" s="16" t="e">
        <f>_xlfn.XLOOKUP(Tabuľka9[[#This Row],[položka]],#REF!,#REF!)</f>
        <v>#REF!</v>
      </c>
      <c r="I5159" s="15">
        <f>Tabuľka9[[#This Row],[Aktuálna cena v RZ s DPH]]*Tabuľka9[[#This Row],[Priemerný odber za mesiac]]</f>
        <v>0</v>
      </c>
      <c r="K5159" s="17" t="e">
        <f>Tabuľka9[[#This Row],[Cena za MJ s DPH]]*Tabuľka9[[#This Row],[Predpokladaný odber počas 6 mesiacov]]</f>
        <v>#REF!</v>
      </c>
      <c r="L5159" s="1">
        <v>45017000</v>
      </c>
      <c r="M5159" t="e">
        <f>_xlfn.XLOOKUP(Tabuľka9[[#This Row],[IČO]],#REF!,#REF!)</f>
        <v>#REF!</v>
      </c>
      <c r="N5159" t="e">
        <f>_xlfn.XLOOKUP(Tabuľka9[[#This Row],[IČO]],#REF!,#REF!)</f>
        <v>#REF!</v>
      </c>
    </row>
    <row r="5160" spans="1:14" hidden="1" x14ac:dyDescent="0.35">
      <c r="A5160" t="s">
        <v>10</v>
      </c>
      <c r="B5160" t="s">
        <v>73</v>
      </c>
      <c r="C5160" t="s">
        <v>13</v>
      </c>
      <c r="E5160" s="10">
        <f>IF(COUNTIF(cis_DPH!$B$2:$B$84,B5160)&gt;0,D5160*1.1,IF(COUNTIF(cis_DPH!$B$85:$B$171,B5160)&gt;0,D5160*1.2,"chyba"))</f>
        <v>0</v>
      </c>
      <c r="G5160" s="16" t="e">
        <f>_xlfn.XLOOKUP(Tabuľka9[[#This Row],[položka]],#REF!,#REF!)</f>
        <v>#REF!</v>
      </c>
      <c r="I5160" s="15">
        <f>Tabuľka9[[#This Row],[Aktuálna cena v RZ s DPH]]*Tabuľka9[[#This Row],[Priemerný odber za mesiac]]</f>
        <v>0</v>
      </c>
      <c r="K5160" s="17" t="e">
        <f>Tabuľka9[[#This Row],[Cena za MJ s DPH]]*Tabuľka9[[#This Row],[Predpokladaný odber počas 6 mesiacov]]</f>
        <v>#REF!</v>
      </c>
      <c r="L5160" s="1">
        <v>45017000</v>
      </c>
      <c r="M5160" t="e">
        <f>_xlfn.XLOOKUP(Tabuľka9[[#This Row],[IČO]],#REF!,#REF!)</f>
        <v>#REF!</v>
      </c>
      <c r="N5160" t="e">
        <f>_xlfn.XLOOKUP(Tabuľka9[[#This Row],[IČO]],#REF!,#REF!)</f>
        <v>#REF!</v>
      </c>
    </row>
    <row r="5161" spans="1:14" hidden="1" x14ac:dyDescent="0.35">
      <c r="A5161" t="s">
        <v>10</v>
      </c>
      <c r="B5161" t="s">
        <v>74</v>
      </c>
      <c r="C5161" t="s">
        <v>13</v>
      </c>
      <c r="E5161" s="10">
        <f>IF(COUNTIF(cis_DPH!$B$2:$B$84,B5161)&gt;0,D5161*1.1,IF(COUNTIF(cis_DPH!$B$85:$B$171,B5161)&gt;0,D5161*1.2,"chyba"))</f>
        <v>0</v>
      </c>
      <c r="G5161" s="16" t="e">
        <f>_xlfn.XLOOKUP(Tabuľka9[[#This Row],[položka]],#REF!,#REF!)</f>
        <v>#REF!</v>
      </c>
      <c r="I5161" s="15">
        <f>Tabuľka9[[#This Row],[Aktuálna cena v RZ s DPH]]*Tabuľka9[[#This Row],[Priemerný odber za mesiac]]</f>
        <v>0</v>
      </c>
      <c r="K5161" s="17" t="e">
        <f>Tabuľka9[[#This Row],[Cena za MJ s DPH]]*Tabuľka9[[#This Row],[Predpokladaný odber počas 6 mesiacov]]</f>
        <v>#REF!</v>
      </c>
      <c r="L5161" s="1">
        <v>45017000</v>
      </c>
      <c r="M5161" t="e">
        <f>_xlfn.XLOOKUP(Tabuľka9[[#This Row],[IČO]],#REF!,#REF!)</f>
        <v>#REF!</v>
      </c>
      <c r="N5161" t="e">
        <f>_xlfn.XLOOKUP(Tabuľka9[[#This Row],[IČO]],#REF!,#REF!)</f>
        <v>#REF!</v>
      </c>
    </row>
    <row r="5162" spans="1:14" hidden="1" x14ac:dyDescent="0.35">
      <c r="A5162" t="s">
        <v>10</v>
      </c>
      <c r="B5162" t="s">
        <v>75</v>
      </c>
      <c r="C5162" t="s">
        <v>13</v>
      </c>
      <c r="D5162" s="9">
        <v>0.49</v>
      </c>
      <c r="E5162" s="10">
        <f>IF(COUNTIF(cis_DPH!$B$2:$B$84,B5162)&gt;0,D5162*1.1,IF(COUNTIF(cis_DPH!$B$85:$B$171,B5162)&gt;0,D5162*1.2,"chyba"))</f>
        <v>0.53900000000000003</v>
      </c>
      <c r="G5162" s="16" t="e">
        <f>_xlfn.XLOOKUP(Tabuľka9[[#This Row],[položka]],#REF!,#REF!)</f>
        <v>#REF!</v>
      </c>
      <c r="H5162">
        <v>480</v>
      </c>
      <c r="I5162" s="15">
        <f>Tabuľka9[[#This Row],[Aktuálna cena v RZ s DPH]]*Tabuľka9[[#This Row],[Priemerný odber za mesiac]]</f>
        <v>258.72000000000003</v>
      </c>
      <c r="J5162">
        <v>2.5</v>
      </c>
      <c r="K5162" s="17" t="e">
        <f>Tabuľka9[[#This Row],[Cena za MJ s DPH]]*Tabuľka9[[#This Row],[Predpokladaný odber počas 6 mesiacov]]</f>
        <v>#REF!</v>
      </c>
      <c r="L5162" s="1">
        <v>45017000</v>
      </c>
      <c r="M5162" t="e">
        <f>_xlfn.XLOOKUP(Tabuľka9[[#This Row],[IČO]],#REF!,#REF!)</f>
        <v>#REF!</v>
      </c>
      <c r="N5162" t="e">
        <f>_xlfn.XLOOKUP(Tabuľka9[[#This Row],[IČO]],#REF!,#REF!)</f>
        <v>#REF!</v>
      </c>
    </row>
    <row r="5163" spans="1:14" hidden="1" x14ac:dyDescent="0.35">
      <c r="A5163" t="s">
        <v>10</v>
      </c>
      <c r="B5163" t="s">
        <v>76</v>
      </c>
      <c r="C5163" t="s">
        <v>13</v>
      </c>
      <c r="E5163" s="10">
        <f>IF(COUNTIF(cis_DPH!$B$2:$B$84,B5163)&gt;0,D5163*1.1,IF(COUNTIF(cis_DPH!$B$85:$B$171,B5163)&gt;0,D5163*1.2,"chyba"))</f>
        <v>0</v>
      </c>
      <c r="G5163" s="16" t="e">
        <f>_xlfn.XLOOKUP(Tabuľka9[[#This Row],[položka]],#REF!,#REF!)</f>
        <v>#REF!</v>
      </c>
      <c r="I5163" s="15">
        <f>Tabuľka9[[#This Row],[Aktuálna cena v RZ s DPH]]*Tabuľka9[[#This Row],[Priemerný odber za mesiac]]</f>
        <v>0</v>
      </c>
      <c r="K5163" s="17" t="e">
        <f>Tabuľka9[[#This Row],[Cena za MJ s DPH]]*Tabuľka9[[#This Row],[Predpokladaný odber počas 6 mesiacov]]</f>
        <v>#REF!</v>
      </c>
      <c r="L5163" s="1">
        <v>45017000</v>
      </c>
      <c r="M5163" t="e">
        <f>_xlfn.XLOOKUP(Tabuľka9[[#This Row],[IČO]],#REF!,#REF!)</f>
        <v>#REF!</v>
      </c>
      <c r="N5163" t="e">
        <f>_xlfn.XLOOKUP(Tabuľka9[[#This Row],[IČO]],#REF!,#REF!)</f>
        <v>#REF!</v>
      </c>
    </row>
    <row r="5164" spans="1:14" hidden="1" x14ac:dyDescent="0.35">
      <c r="A5164" t="s">
        <v>10</v>
      </c>
      <c r="B5164" t="s">
        <v>77</v>
      </c>
      <c r="C5164" t="s">
        <v>13</v>
      </c>
      <c r="E5164" s="10">
        <f>IF(COUNTIF(cis_DPH!$B$2:$B$84,B5164)&gt;0,D5164*1.1,IF(COUNTIF(cis_DPH!$B$85:$B$171,B5164)&gt;0,D5164*1.2,"chyba"))</f>
        <v>0</v>
      </c>
      <c r="G5164" s="16" t="e">
        <f>_xlfn.XLOOKUP(Tabuľka9[[#This Row],[položka]],#REF!,#REF!)</f>
        <v>#REF!</v>
      </c>
      <c r="I5164" s="15">
        <f>Tabuľka9[[#This Row],[Aktuálna cena v RZ s DPH]]*Tabuľka9[[#This Row],[Priemerný odber za mesiac]]</f>
        <v>0</v>
      </c>
      <c r="K5164" s="17" t="e">
        <f>Tabuľka9[[#This Row],[Cena za MJ s DPH]]*Tabuľka9[[#This Row],[Predpokladaný odber počas 6 mesiacov]]</f>
        <v>#REF!</v>
      </c>
      <c r="L5164" s="1">
        <v>45017000</v>
      </c>
      <c r="M5164" t="e">
        <f>_xlfn.XLOOKUP(Tabuľka9[[#This Row],[IČO]],#REF!,#REF!)</f>
        <v>#REF!</v>
      </c>
      <c r="N5164" t="e">
        <f>_xlfn.XLOOKUP(Tabuľka9[[#This Row],[IČO]],#REF!,#REF!)</f>
        <v>#REF!</v>
      </c>
    </row>
    <row r="5165" spans="1:14" hidden="1" x14ac:dyDescent="0.35">
      <c r="A5165" t="s">
        <v>10</v>
      </c>
      <c r="B5165" t="s">
        <v>78</v>
      </c>
      <c r="C5165" t="s">
        <v>13</v>
      </c>
      <c r="E5165" s="10">
        <f>IF(COUNTIF(cis_DPH!$B$2:$B$84,B5165)&gt;0,D5165*1.1,IF(COUNTIF(cis_DPH!$B$85:$B$171,B5165)&gt;0,D5165*1.2,"chyba"))</f>
        <v>0</v>
      </c>
      <c r="G5165" s="16" t="e">
        <f>_xlfn.XLOOKUP(Tabuľka9[[#This Row],[položka]],#REF!,#REF!)</f>
        <v>#REF!</v>
      </c>
      <c r="I5165" s="15">
        <f>Tabuľka9[[#This Row],[Aktuálna cena v RZ s DPH]]*Tabuľka9[[#This Row],[Priemerný odber za mesiac]]</f>
        <v>0</v>
      </c>
      <c r="K5165" s="17" t="e">
        <f>Tabuľka9[[#This Row],[Cena za MJ s DPH]]*Tabuľka9[[#This Row],[Predpokladaný odber počas 6 mesiacov]]</f>
        <v>#REF!</v>
      </c>
      <c r="L5165" s="1">
        <v>45017000</v>
      </c>
      <c r="M5165" t="e">
        <f>_xlfn.XLOOKUP(Tabuľka9[[#This Row],[IČO]],#REF!,#REF!)</f>
        <v>#REF!</v>
      </c>
      <c r="N5165" t="e">
        <f>_xlfn.XLOOKUP(Tabuľka9[[#This Row],[IČO]],#REF!,#REF!)</f>
        <v>#REF!</v>
      </c>
    </row>
    <row r="5166" spans="1:14" hidden="1" x14ac:dyDescent="0.35">
      <c r="A5166" t="s">
        <v>10</v>
      </c>
      <c r="B5166" t="s">
        <v>79</v>
      </c>
      <c r="C5166" t="s">
        <v>13</v>
      </c>
      <c r="E5166" s="10">
        <f>IF(COUNTIF(cis_DPH!$B$2:$B$84,B5166)&gt;0,D5166*1.1,IF(COUNTIF(cis_DPH!$B$85:$B$171,B5166)&gt;0,D5166*1.2,"chyba"))</f>
        <v>0</v>
      </c>
      <c r="G5166" s="16" t="e">
        <f>_xlfn.XLOOKUP(Tabuľka9[[#This Row],[položka]],#REF!,#REF!)</f>
        <v>#REF!</v>
      </c>
      <c r="I5166" s="15">
        <f>Tabuľka9[[#This Row],[Aktuálna cena v RZ s DPH]]*Tabuľka9[[#This Row],[Priemerný odber za mesiac]]</f>
        <v>0</v>
      </c>
      <c r="K5166" s="17" t="e">
        <f>Tabuľka9[[#This Row],[Cena za MJ s DPH]]*Tabuľka9[[#This Row],[Predpokladaný odber počas 6 mesiacov]]</f>
        <v>#REF!</v>
      </c>
      <c r="L5166" s="1">
        <v>45017000</v>
      </c>
      <c r="M5166" t="e">
        <f>_xlfn.XLOOKUP(Tabuľka9[[#This Row],[IČO]],#REF!,#REF!)</f>
        <v>#REF!</v>
      </c>
      <c r="N5166" t="e">
        <f>_xlfn.XLOOKUP(Tabuľka9[[#This Row],[IČO]],#REF!,#REF!)</f>
        <v>#REF!</v>
      </c>
    </row>
    <row r="5167" spans="1:14" hidden="1" x14ac:dyDescent="0.35">
      <c r="A5167" t="s">
        <v>10</v>
      </c>
      <c r="B5167" t="s">
        <v>80</v>
      </c>
      <c r="C5167" t="s">
        <v>13</v>
      </c>
      <c r="E5167" s="10">
        <f>IF(COUNTIF(cis_DPH!$B$2:$B$84,B5167)&gt;0,D5167*1.1,IF(COUNTIF(cis_DPH!$B$85:$B$171,B5167)&gt;0,D5167*1.2,"chyba"))</f>
        <v>0</v>
      </c>
      <c r="G5167" s="16" t="e">
        <f>_xlfn.XLOOKUP(Tabuľka9[[#This Row],[položka]],#REF!,#REF!)</f>
        <v>#REF!</v>
      </c>
      <c r="I5167" s="15">
        <f>Tabuľka9[[#This Row],[Aktuálna cena v RZ s DPH]]*Tabuľka9[[#This Row],[Priemerný odber za mesiac]]</f>
        <v>0</v>
      </c>
      <c r="K5167" s="17" t="e">
        <f>Tabuľka9[[#This Row],[Cena za MJ s DPH]]*Tabuľka9[[#This Row],[Predpokladaný odber počas 6 mesiacov]]</f>
        <v>#REF!</v>
      </c>
      <c r="L5167" s="1">
        <v>45017000</v>
      </c>
      <c r="M5167" t="e">
        <f>_xlfn.XLOOKUP(Tabuľka9[[#This Row],[IČO]],#REF!,#REF!)</f>
        <v>#REF!</v>
      </c>
      <c r="N5167" t="e">
        <f>_xlfn.XLOOKUP(Tabuľka9[[#This Row],[IČO]],#REF!,#REF!)</f>
        <v>#REF!</v>
      </c>
    </row>
    <row r="5168" spans="1:14" hidden="1" x14ac:dyDescent="0.35">
      <c r="A5168" t="s">
        <v>81</v>
      </c>
      <c r="B5168" t="s">
        <v>82</v>
      </c>
      <c r="C5168" t="s">
        <v>19</v>
      </c>
      <c r="E5168" s="10">
        <f>IF(COUNTIF(cis_DPH!$B$2:$B$84,B5168)&gt;0,D5168*1.1,IF(COUNTIF(cis_DPH!$B$85:$B$171,B5168)&gt;0,D5168*1.2,"chyba"))</f>
        <v>0</v>
      </c>
      <c r="G5168" s="16" t="e">
        <f>_xlfn.XLOOKUP(Tabuľka9[[#This Row],[položka]],#REF!,#REF!)</f>
        <v>#REF!</v>
      </c>
      <c r="I5168" s="15">
        <f>Tabuľka9[[#This Row],[Aktuálna cena v RZ s DPH]]*Tabuľka9[[#This Row],[Priemerný odber za mesiac]]</f>
        <v>0</v>
      </c>
      <c r="K5168" s="17" t="e">
        <f>Tabuľka9[[#This Row],[Cena za MJ s DPH]]*Tabuľka9[[#This Row],[Predpokladaný odber počas 6 mesiacov]]</f>
        <v>#REF!</v>
      </c>
      <c r="L5168" s="1">
        <v>45017000</v>
      </c>
      <c r="M5168" t="e">
        <f>_xlfn.XLOOKUP(Tabuľka9[[#This Row],[IČO]],#REF!,#REF!)</f>
        <v>#REF!</v>
      </c>
      <c r="N5168" t="e">
        <f>_xlfn.XLOOKUP(Tabuľka9[[#This Row],[IČO]],#REF!,#REF!)</f>
        <v>#REF!</v>
      </c>
    </row>
    <row r="5169" spans="1:14" hidden="1" x14ac:dyDescent="0.35">
      <c r="A5169" t="s">
        <v>81</v>
      </c>
      <c r="B5169" t="s">
        <v>82</v>
      </c>
      <c r="C5169" t="s">
        <v>19</v>
      </c>
      <c r="D5169" s="9">
        <v>0.12</v>
      </c>
      <c r="E5169" s="10">
        <f>IF(COUNTIF(cis_DPH!$B$2:$B$84,B5169)&gt;0,D5169*1.1,IF(COUNTIF(cis_DPH!$B$85:$B$171,B5169)&gt;0,D5169*1.2,"chyba"))</f>
        <v>0.14399999999999999</v>
      </c>
      <c r="G5169" s="16" t="e">
        <f>_xlfn.XLOOKUP(Tabuľka9[[#This Row],[položka]],#REF!,#REF!)</f>
        <v>#REF!</v>
      </c>
      <c r="H5169">
        <v>350</v>
      </c>
      <c r="I5169" s="15">
        <f>Tabuľka9[[#This Row],[Aktuálna cena v RZ s DPH]]*Tabuľka9[[#This Row],[Priemerný odber za mesiac]]</f>
        <v>50.4</v>
      </c>
      <c r="J5169">
        <v>2450</v>
      </c>
      <c r="K5169" s="17" t="e">
        <f>Tabuľka9[[#This Row],[Cena za MJ s DPH]]*Tabuľka9[[#This Row],[Predpokladaný odber počas 6 mesiacov]]</f>
        <v>#REF!</v>
      </c>
      <c r="L5169" s="1">
        <v>42195462</v>
      </c>
      <c r="M5169" t="e">
        <f>_xlfn.XLOOKUP(Tabuľka9[[#This Row],[IČO]],#REF!,#REF!)</f>
        <v>#REF!</v>
      </c>
      <c r="N5169" t="e">
        <f>_xlfn.XLOOKUP(Tabuľka9[[#This Row],[IČO]],#REF!,#REF!)</f>
        <v>#REF!</v>
      </c>
    </row>
    <row r="5170" spans="1:14" hidden="1" x14ac:dyDescent="0.35">
      <c r="A5170" t="s">
        <v>84</v>
      </c>
      <c r="B5170" t="s">
        <v>85</v>
      </c>
      <c r="C5170" t="s">
        <v>13</v>
      </c>
      <c r="D5170" s="9">
        <v>3.2</v>
      </c>
      <c r="E5170" s="10">
        <f>IF(COUNTIF(cis_DPH!$B$2:$B$84,B5170)&gt;0,D5170*1.1,IF(COUNTIF(cis_DPH!$B$85:$B$171,B5170)&gt;0,D5170*1.2,"chyba"))</f>
        <v>3.5200000000000005</v>
      </c>
      <c r="G5170" s="16" t="e">
        <f>_xlfn.XLOOKUP(Tabuľka9[[#This Row],[položka]],#REF!,#REF!)</f>
        <v>#REF!</v>
      </c>
      <c r="H5170">
        <v>40</v>
      </c>
      <c r="I5170" s="15">
        <f>Tabuľka9[[#This Row],[Aktuálna cena v RZ s DPH]]*Tabuľka9[[#This Row],[Priemerný odber za mesiac]]</f>
        <v>140.80000000000001</v>
      </c>
      <c r="J5170">
        <v>240</v>
      </c>
      <c r="K5170" s="17" t="e">
        <f>Tabuľka9[[#This Row],[Cena za MJ s DPH]]*Tabuľka9[[#This Row],[Predpokladaný odber počas 6 mesiacov]]</f>
        <v>#REF!</v>
      </c>
      <c r="L5170" s="1">
        <v>45017000</v>
      </c>
      <c r="M5170" t="e">
        <f>_xlfn.XLOOKUP(Tabuľka9[[#This Row],[IČO]],#REF!,#REF!)</f>
        <v>#REF!</v>
      </c>
      <c r="N5170" t="e">
        <f>_xlfn.XLOOKUP(Tabuľka9[[#This Row],[IČO]],#REF!,#REF!)</f>
        <v>#REF!</v>
      </c>
    </row>
    <row r="5171" spans="1:14" hidden="1" x14ac:dyDescent="0.35">
      <c r="A5171" t="s">
        <v>84</v>
      </c>
      <c r="B5171" t="s">
        <v>86</v>
      </c>
      <c r="C5171" t="s">
        <v>13</v>
      </c>
      <c r="D5171" s="9">
        <v>3.4</v>
      </c>
      <c r="E5171" s="10">
        <f>IF(COUNTIF(cis_DPH!$B$2:$B$84,B5171)&gt;0,D5171*1.1,IF(COUNTIF(cis_DPH!$B$85:$B$171,B5171)&gt;0,D5171*1.2,"chyba"))</f>
        <v>3.74</v>
      </c>
      <c r="G5171" s="16" t="e">
        <f>_xlfn.XLOOKUP(Tabuľka9[[#This Row],[položka]],#REF!,#REF!)</f>
        <v>#REF!</v>
      </c>
      <c r="H5171">
        <v>52</v>
      </c>
      <c r="I5171" s="15">
        <f>Tabuľka9[[#This Row],[Aktuálna cena v RZ s DPH]]*Tabuľka9[[#This Row],[Priemerný odber za mesiac]]</f>
        <v>194.48000000000002</v>
      </c>
      <c r="J5171">
        <v>260</v>
      </c>
      <c r="K5171" s="17" t="e">
        <f>Tabuľka9[[#This Row],[Cena za MJ s DPH]]*Tabuľka9[[#This Row],[Predpokladaný odber počas 6 mesiacov]]</f>
        <v>#REF!</v>
      </c>
      <c r="L5171" s="1">
        <v>45017000</v>
      </c>
      <c r="M5171" t="e">
        <f>_xlfn.XLOOKUP(Tabuľka9[[#This Row],[IČO]],#REF!,#REF!)</f>
        <v>#REF!</v>
      </c>
      <c r="N5171" t="e">
        <f>_xlfn.XLOOKUP(Tabuľka9[[#This Row],[IČO]],#REF!,#REF!)</f>
        <v>#REF!</v>
      </c>
    </row>
    <row r="5172" spans="1:14" hidden="1" x14ac:dyDescent="0.35">
      <c r="A5172" t="s">
        <v>84</v>
      </c>
      <c r="B5172" t="s">
        <v>87</v>
      </c>
      <c r="C5172" t="s">
        <v>13</v>
      </c>
      <c r="D5172" s="9">
        <v>3.04</v>
      </c>
      <c r="E5172" s="10">
        <f>IF(COUNTIF(cis_DPH!$B$2:$B$84,B5172)&gt;0,D5172*1.1,IF(COUNTIF(cis_DPH!$B$85:$B$171,B5172)&gt;0,D5172*1.2,"chyba"))</f>
        <v>3.3440000000000003</v>
      </c>
      <c r="G5172" s="16" t="e">
        <f>_xlfn.XLOOKUP(Tabuľka9[[#This Row],[položka]],#REF!,#REF!)</f>
        <v>#REF!</v>
      </c>
      <c r="H5172">
        <v>120</v>
      </c>
      <c r="I5172" s="15">
        <f>Tabuľka9[[#This Row],[Aktuálna cena v RZ s DPH]]*Tabuľka9[[#This Row],[Priemerný odber za mesiac]]</f>
        <v>401.28000000000003</v>
      </c>
      <c r="J5172">
        <v>720</v>
      </c>
      <c r="K5172" s="17" t="e">
        <f>Tabuľka9[[#This Row],[Cena za MJ s DPH]]*Tabuľka9[[#This Row],[Predpokladaný odber počas 6 mesiacov]]</f>
        <v>#REF!</v>
      </c>
      <c r="L5172" s="1">
        <v>45017000</v>
      </c>
      <c r="M5172" t="e">
        <f>_xlfn.XLOOKUP(Tabuľka9[[#This Row],[IČO]],#REF!,#REF!)</f>
        <v>#REF!</v>
      </c>
      <c r="N5172" t="e">
        <f>_xlfn.XLOOKUP(Tabuľka9[[#This Row],[IČO]],#REF!,#REF!)</f>
        <v>#REF!</v>
      </c>
    </row>
    <row r="5173" spans="1:14" hidden="1" x14ac:dyDescent="0.35">
      <c r="A5173" t="s">
        <v>84</v>
      </c>
      <c r="B5173" t="s">
        <v>88</v>
      </c>
      <c r="C5173" t="s">
        <v>13</v>
      </c>
      <c r="D5173" s="9">
        <v>2.5499999999999998</v>
      </c>
      <c r="E5173" s="10">
        <f>IF(COUNTIF(cis_DPH!$B$2:$B$84,B5173)&gt;0,D5173*1.1,IF(COUNTIF(cis_DPH!$B$85:$B$171,B5173)&gt;0,D5173*1.2,"chyba"))</f>
        <v>2.8050000000000002</v>
      </c>
      <c r="G5173" s="16" t="e">
        <f>_xlfn.XLOOKUP(Tabuľka9[[#This Row],[položka]],#REF!,#REF!)</f>
        <v>#REF!</v>
      </c>
      <c r="H5173">
        <v>90</v>
      </c>
      <c r="I5173" s="15">
        <f>Tabuľka9[[#This Row],[Aktuálna cena v RZ s DPH]]*Tabuľka9[[#This Row],[Priemerný odber za mesiac]]</f>
        <v>252.45000000000002</v>
      </c>
      <c r="J5173">
        <v>320</v>
      </c>
      <c r="K5173" s="17" t="e">
        <f>Tabuľka9[[#This Row],[Cena za MJ s DPH]]*Tabuľka9[[#This Row],[Predpokladaný odber počas 6 mesiacov]]</f>
        <v>#REF!</v>
      </c>
      <c r="L5173" s="1">
        <v>45017000</v>
      </c>
      <c r="M5173" t="e">
        <f>_xlfn.XLOOKUP(Tabuľka9[[#This Row],[IČO]],#REF!,#REF!)</f>
        <v>#REF!</v>
      </c>
      <c r="N5173" t="e">
        <f>_xlfn.XLOOKUP(Tabuľka9[[#This Row],[IČO]],#REF!,#REF!)</f>
        <v>#REF!</v>
      </c>
    </row>
    <row r="5174" spans="1:14" hidden="1" x14ac:dyDescent="0.35">
      <c r="A5174" t="s">
        <v>84</v>
      </c>
      <c r="B5174" t="s">
        <v>89</v>
      </c>
      <c r="C5174" t="s">
        <v>13</v>
      </c>
      <c r="D5174" s="9">
        <v>3.15</v>
      </c>
      <c r="E5174" s="10">
        <f>IF(COUNTIF(cis_DPH!$B$2:$B$84,B5174)&gt;0,D5174*1.1,IF(COUNTIF(cis_DPH!$B$85:$B$171,B5174)&gt;0,D5174*1.2,"chyba"))</f>
        <v>3.4650000000000003</v>
      </c>
      <c r="G5174" s="16" t="e">
        <f>_xlfn.XLOOKUP(Tabuľka9[[#This Row],[položka]],#REF!,#REF!)</f>
        <v>#REF!</v>
      </c>
      <c r="H5174">
        <v>22</v>
      </c>
      <c r="I5174" s="15">
        <f>Tabuľka9[[#This Row],[Aktuálna cena v RZ s DPH]]*Tabuľka9[[#This Row],[Priemerný odber za mesiac]]</f>
        <v>76.23</v>
      </c>
      <c r="J5174">
        <v>101</v>
      </c>
      <c r="K5174" s="17" t="e">
        <f>Tabuľka9[[#This Row],[Cena za MJ s DPH]]*Tabuľka9[[#This Row],[Predpokladaný odber počas 6 mesiacov]]</f>
        <v>#REF!</v>
      </c>
      <c r="L5174" s="1">
        <v>45017000</v>
      </c>
      <c r="M5174" t="e">
        <f>_xlfn.XLOOKUP(Tabuľka9[[#This Row],[IČO]],#REF!,#REF!)</f>
        <v>#REF!</v>
      </c>
      <c r="N5174" t="e">
        <f>_xlfn.XLOOKUP(Tabuľka9[[#This Row],[IČO]],#REF!,#REF!)</f>
        <v>#REF!</v>
      </c>
    </row>
    <row r="5175" spans="1:14" hidden="1" x14ac:dyDescent="0.35">
      <c r="A5175" t="s">
        <v>84</v>
      </c>
      <c r="B5175" t="s">
        <v>90</v>
      </c>
      <c r="C5175" t="s">
        <v>13</v>
      </c>
      <c r="E5175" s="10">
        <f>IF(COUNTIF(cis_DPH!$B$2:$B$84,B5175)&gt;0,D5175*1.1,IF(COUNTIF(cis_DPH!$B$85:$B$171,B5175)&gt;0,D5175*1.2,"chyba"))</f>
        <v>0</v>
      </c>
      <c r="G5175" s="16" t="e">
        <f>_xlfn.XLOOKUP(Tabuľka9[[#This Row],[položka]],#REF!,#REF!)</f>
        <v>#REF!</v>
      </c>
      <c r="I5175" s="15">
        <f>Tabuľka9[[#This Row],[Aktuálna cena v RZ s DPH]]*Tabuľka9[[#This Row],[Priemerný odber za mesiac]]</f>
        <v>0</v>
      </c>
      <c r="K5175" s="17" t="e">
        <f>Tabuľka9[[#This Row],[Cena za MJ s DPH]]*Tabuľka9[[#This Row],[Predpokladaný odber počas 6 mesiacov]]</f>
        <v>#REF!</v>
      </c>
      <c r="L5175" s="1">
        <v>45017000</v>
      </c>
      <c r="M5175" t="e">
        <f>_xlfn.XLOOKUP(Tabuľka9[[#This Row],[IČO]],#REF!,#REF!)</f>
        <v>#REF!</v>
      </c>
      <c r="N5175" t="e">
        <f>_xlfn.XLOOKUP(Tabuľka9[[#This Row],[IČO]],#REF!,#REF!)</f>
        <v>#REF!</v>
      </c>
    </row>
    <row r="5176" spans="1:14" hidden="1" x14ac:dyDescent="0.35">
      <c r="A5176" t="s">
        <v>84</v>
      </c>
      <c r="B5176" t="s">
        <v>91</v>
      </c>
      <c r="C5176" t="s">
        <v>13</v>
      </c>
      <c r="E5176" s="10">
        <f>IF(COUNTIF(cis_DPH!$B$2:$B$84,B5176)&gt;0,D5176*1.1,IF(COUNTIF(cis_DPH!$B$85:$B$171,B5176)&gt;0,D5176*1.2,"chyba"))</f>
        <v>0</v>
      </c>
      <c r="G5176" s="16" t="e">
        <f>_xlfn.XLOOKUP(Tabuľka9[[#This Row],[položka]],#REF!,#REF!)</f>
        <v>#REF!</v>
      </c>
      <c r="I5176" s="15">
        <f>Tabuľka9[[#This Row],[Aktuálna cena v RZ s DPH]]*Tabuľka9[[#This Row],[Priemerný odber za mesiac]]</f>
        <v>0</v>
      </c>
      <c r="K5176" s="17" t="e">
        <f>Tabuľka9[[#This Row],[Cena za MJ s DPH]]*Tabuľka9[[#This Row],[Predpokladaný odber počas 6 mesiacov]]</f>
        <v>#REF!</v>
      </c>
      <c r="L5176" s="1">
        <v>45017000</v>
      </c>
      <c r="M5176" t="e">
        <f>_xlfn.XLOOKUP(Tabuľka9[[#This Row],[IČO]],#REF!,#REF!)</f>
        <v>#REF!</v>
      </c>
      <c r="N5176" t="e">
        <f>_xlfn.XLOOKUP(Tabuľka9[[#This Row],[IČO]],#REF!,#REF!)</f>
        <v>#REF!</v>
      </c>
    </row>
    <row r="5177" spans="1:14" hidden="1" x14ac:dyDescent="0.35">
      <c r="A5177" t="s">
        <v>84</v>
      </c>
      <c r="B5177" t="s">
        <v>92</v>
      </c>
      <c r="C5177" t="s">
        <v>13</v>
      </c>
      <c r="E5177" s="10">
        <f>IF(COUNTIF(cis_DPH!$B$2:$B$84,B5177)&gt;0,D5177*1.1,IF(COUNTIF(cis_DPH!$B$85:$B$171,B5177)&gt;0,D5177*1.2,"chyba"))</f>
        <v>0</v>
      </c>
      <c r="G5177" s="16" t="e">
        <f>_xlfn.XLOOKUP(Tabuľka9[[#This Row],[položka]],#REF!,#REF!)</f>
        <v>#REF!</v>
      </c>
      <c r="I5177" s="15">
        <f>Tabuľka9[[#This Row],[Aktuálna cena v RZ s DPH]]*Tabuľka9[[#This Row],[Priemerný odber za mesiac]]</f>
        <v>0</v>
      </c>
      <c r="K5177" s="17" t="e">
        <f>Tabuľka9[[#This Row],[Cena za MJ s DPH]]*Tabuľka9[[#This Row],[Predpokladaný odber počas 6 mesiacov]]</f>
        <v>#REF!</v>
      </c>
      <c r="L5177" s="1">
        <v>45017000</v>
      </c>
      <c r="M5177" t="e">
        <f>_xlfn.XLOOKUP(Tabuľka9[[#This Row],[IČO]],#REF!,#REF!)</f>
        <v>#REF!</v>
      </c>
      <c r="N5177" t="e">
        <f>_xlfn.XLOOKUP(Tabuľka9[[#This Row],[IČO]],#REF!,#REF!)</f>
        <v>#REF!</v>
      </c>
    </row>
    <row r="5178" spans="1:14" hidden="1" x14ac:dyDescent="0.35">
      <c r="A5178" t="s">
        <v>93</v>
      </c>
      <c r="B5178" t="s">
        <v>94</v>
      </c>
      <c r="C5178" t="s">
        <v>13</v>
      </c>
      <c r="D5178" s="9">
        <v>0.7</v>
      </c>
      <c r="E5178" s="10">
        <f>IF(COUNTIF(cis_DPH!$B$2:$B$84,B5178)&gt;0,D5178*1.1,IF(COUNTIF(cis_DPH!$B$85:$B$171,B5178)&gt;0,D5178*1.2,"chyba"))</f>
        <v>0.77</v>
      </c>
      <c r="G5178" s="16" t="e">
        <f>_xlfn.XLOOKUP(Tabuľka9[[#This Row],[položka]],#REF!,#REF!)</f>
        <v>#REF!</v>
      </c>
      <c r="H5178">
        <v>35</v>
      </c>
      <c r="I5178" s="15">
        <f>Tabuľka9[[#This Row],[Aktuálna cena v RZ s DPH]]*Tabuľka9[[#This Row],[Priemerný odber za mesiac]]</f>
        <v>26.95</v>
      </c>
      <c r="J5178">
        <v>210</v>
      </c>
      <c r="K5178" s="17" t="e">
        <f>Tabuľka9[[#This Row],[Cena za MJ s DPH]]*Tabuľka9[[#This Row],[Predpokladaný odber počas 6 mesiacov]]</f>
        <v>#REF!</v>
      </c>
      <c r="L5178" s="1">
        <v>45017000</v>
      </c>
      <c r="M5178" t="e">
        <f>_xlfn.XLOOKUP(Tabuľka9[[#This Row],[IČO]],#REF!,#REF!)</f>
        <v>#REF!</v>
      </c>
      <c r="N5178" t="e">
        <f>_xlfn.XLOOKUP(Tabuľka9[[#This Row],[IČO]],#REF!,#REF!)</f>
        <v>#REF!</v>
      </c>
    </row>
    <row r="5179" spans="1:14" hidden="1" x14ac:dyDescent="0.35">
      <c r="A5179" t="s">
        <v>95</v>
      </c>
      <c r="B5179" t="s">
        <v>96</v>
      </c>
      <c r="C5179" t="s">
        <v>13</v>
      </c>
      <c r="E5179" s="10">
        <f>IF(COUNTIF(cis_DPH!$B$2:$B$84,B5179)&gt;0,D5179*1.1,IF(COUNTIF(cis_DPH!$B$85:$B$171,B5179)&gt;0,D5179*1.2,"chyba"))</f>
        <v>0</v>
      </c>
      <c r="G5179" s="16" t="e">
        <f>_xlfn.XLOOKUP(Tabuľka9[[#This Row],[položka]],#REF!,#REF!)</f>
        <v>#REF!</v>
      </c>
      <c r="I5179" s="15">
        <f>Tabuľka9[[#This Row],[Aktuálna cena v RZ s DPH]]*Tabuľka9[[#This Row],[Priemerný odber za mesiac]]</f>
        <v>0</v>
      </c>
      <c r="K5179" s="17" t="e">
        <f>Tabuľka9[[#This Row],[Cena za MJ s DPH]]*Tabuľka9[[#This Row],[Predpokladaný odber počas 6 mesiacov]]</f>
        <v>#REF!</v>
      </c>
      <c r="L5179" s="1">
        <v>45017000</v>
      </c>
      <c r="M5179" t="e">
        <f>_xlfn.XLOOKUP(Tabuľka9[[#This Row],[IČO]],#REF!,#REF!)</f>
        <v>#REF!</v>
      </c>
      <c r="N5179" t="e">
        <f>_xlfn.XLOOKUP(Tabuľka9[[#This Row],[IČO]],#REF!,#REF!)</f>
        <v>#REF!</v>
      </c>
    </row>
    <row r="5180" spans="1:14" hidden="1" x14ac:dyDescent="0.35">
      <c r="A5180" t="s">
        <v>95</v>
      </c>
      <c r="B5180" t="s">
        <v>97</v>
      </c>
      <c r="C5180" t="s">
        <v>13</v>
      </c>
      <c r="E5180" s="10">
        <f>IF(COUNTIF(cis_DPH!$B$2:$B$84,B5180)&gt;0,D5180*1.1,IF(COUNTIF(cis_DPH!$B$85:$B$171,B5180)&gt;0,D5180*1.2,"chyba"))</f>
        <v>0</v>
      </c>
      <c r="G5180" s="16" t="e">
        <f>_xlfn.XLOOKUP(Tabuľka9[[#This Row],[položka]],#REF!,#REF!)</f>
        <v>#REF!</v>
      </c>
      <c r="I5180" s="15">
        <f>Tabuľka9[[#This Row],[Aktuálna cena v RZ s DPH]]*Tabuľka9[[#This Row],[Priemerný odber za mesiac]]</f>
        <v>0</v>
      </c>
      <c r="K5180" s="17" t="e">
        <f>Tabuľka9[[#This Row],[Cena za MJ s DPH]]*Tabuľka9[[#This Row],[Predpokladaný odber počas 6 mesiacov]]</f>
        <v>#REF!</v>
      </c>
      <c r="L5180" s="1">
        <v>45017000</v>
      </c>
      <c r="M5180" t="e">
        <f>_xlfn.XLOOKUP(Tabuľka9[[#This Row],[IČO]],#REF!,#REF!)</f>
        <v>#REF!</v>
      </c>
      <c r="N5180" t="e">
        <f>_xlfn.XLOOKUP(Tabuľka9[[#This Row],[IČO]],#REF!,#REF!)</f>
        <v>#REF!</v>
      </c>
    </row>
    <row r="5181" spans="1:14" hidden="1" x14ac:dyDescent="0.35">
      <c r="A5181" t="s">
        <v>95</v>
      </c>
      <c r="B5181" t="s">
        <v>98</v>
      </c>
      <c r="C5181" t="s">
        <v>13</v>
      </c>
      <c r="E5181" s="10">
        <f>IF(COUNTIF(cis_DPH!$B$2:$B$84,B5181)&gt;0,D5181*1.1,IF(COUNTIF(cis_DPH!$B$85:$B$171,B5181)&gt;0,D5181*1.2,"chyba"))</f>
        <v>0</v>
      </c>
      <c r="G5181" s="16" t="e">
        <f>_xlfn.XLOOKUP(Tabuľka9[[#This Row],[položka]],#REF!,#REF!)</f>
        <v>#REF!</v>
      </c>
      <c r="I5181" s="15">
        <f>Tabuľka9[[#This Row],[Aktuálna cena v RZ s DPH]]*Tabuľka9[[#This Row],[Priemerný odber za mesiac]]</f>
        <v>0</v>
      </c>
      <c r="K5181" s="17" t="e">
        <f>Tabuľka9[[#This Row],[Cena za MJ s DPH]]*Tabuľka9[[#This Row],[Predpokladaný odber počas 6 mesiacov]]</f>
        <v>#REF!</v>
      </c>
      <c r="L5181" s="1">
        <v>45017000</v>
      </c>
      <c r="M5181" t="e">
        <f>_xlfn.XLOOKUP(Tabuľka9[[#This Row],[IČO]],#REF!,#REF!)</f>
        <v>#REF!</v>
      </c>
      <c r="N5181" t="e">
        <f>_xlfn.XLOOKUP(Tabuľka9[[#This Row],[IČO]],#REF!,#REF!)</f>
        <v>#REF!</v>
      </c>
    </row>
    <row r="5182" spans="1:14" hidden="1" x14ac:dyDescent="0.35">
      <c r="A5182" t="s">
        <v>95</v>
      </c>
      <c r="B5182" t="s">
        <v>99</v>
      </c>
      <c r="C5182" t="s">
        <v>13</v>
      </c>
      <c r="E5182" s="10">
        <f>IF(COUNTIF(cis_DPH!$B$2:$B$84,B5182)&gt;0,D5182*1.1,IF(COUNTIF(cis_DPH!$B$85:$B$171,B5182)&gt;0,D5182*1.2,"chyba"))</f>
        <v>0</v>
      </c>
      <c r="G5182" s="16" t="e">
        <f>_xlfn.XLOOKUP(Tabuľka9[[#This Row],[položka]],#REF!,#REF!)</f>
        <v>#REF!</v>
      </c>
      <c r="I5182" s="15">
        <f>Tabuľka9[[#This Row],[Aktuálna cena v RZ s DPH]]*Tabuľka9[[#This Row],[Priemerný odber za mesiac]]</f>
        <v>0</v>
      </c>
      <c r="K5182" s="17" t="e">
        <f>Tabuľka9[[#This Row],[Cena za MJ s DPH]]*Tabuľka9[[#This Row],[Predpokladaný odber počas 6 mesiacov]]</f>
        <v>#REF!</v>
      </c>
      <c r="L5182" s="1">
        <v>45017000</v>
      </c>
      <c r="M5182" t="e">
        <f>_xlfn.XLOOKUP(Tabuľka9[[#This Row],[IČO]],#REF!,#REF!)</f>
        <v>#REF!</v>
      </c>
      <c r="N5182" t="e">
        <f>_xlfn.XLOOKUP(Tabuľka9[[#This Row],[IČO]],#REF!,#REF!)</f>
        <v>#REF!</v>
      </c>
    </row>
    <row r="5183" spans="1:14" hidden="1" x14ac:dyDescent="0.35">
      <c r="A5183" t="s">
        <v>95</v>
      </c>
      <c r="B5183" t="s">
        <v>100</v>
      </c>
      <c r="C5183" t="s">
        <v>13</v>
      </c>
      <c r="E5183" s="10">
        <f>IF(COUNTIF(cis_DPH!$B$2:$B$84,B5183)&gt;0,D5183*1.1,IF(COUNTIF(cis_DPH!$B$85:$B$171,B5183)&gt;0,D5183*1.2,"chyba"))</f>
        <v>0</v>
      </c>
      <c r="G5183" s="16" t="e">
        <f>_xlfn.XLOOKUP(Tabuľka9[[#This Row],[položka]],#REF!,#REF!)</f>
        <v>#REF!</v>
      </c>
      <c r="I5183" s="15">
        <f>Tabuľka9[[#This Row],[Aktuálna cena v RZ s DPH]]*Tabuľka9[[#This Row],[Priemerný odber za mesiac]]</f>
        <v>0</v>
      </c>
      <c r="K5183" s="17" t="e">
        <f>Tabuľka9[[#This Row],[Cena za MJ s DPH]]*Tabuľka9[[#This Row],[Predpokladaný odber počas 6 mesiacov]]</f>
        <v>#REF!</v>
      </c>
      <c r="L5183" s="1">
        <v>45017000</v>
      </c>
      <c r="M5183" t="e">
        <f>_xlfn.XLOOKUP(Tabuľka9[[#This Row],[IČO]],#REF!,#REF!)</f>
        <v>#REF!</v>
      </c>
      <c r="N5183" t="e">
        <f>_xlfn.XLOOKUP(Tabuľka9[[#This Row],[IČO]],#REF!,#REF!)</f>
        <v>#REF!</v>
      </c>
    </row>
    <row r="5184" spans="1:14" hidden="1" x14ac:dyDescent="0.35">
      <c r="A5184" t="s">
        <v>95</v>
      </c>
      <c r="B5184" t="s">
        <v>101</v>
      </c>
      <c r="C5184" t="s">
        <v>13</v>
      </c>
      <c r="E5184" s="10">
        <f>IF(COUNTIF(cis_DPH!$B$2:$B$84,B5184)&gt;0,D5184*1.1,IF(COUNTIF(cis_DPH!$B$85:$B$171,B5184)&gt;0,D5184*1.2,"chyba"))</f>
        <v>0</v>
      </c>
      <c r="G5184" s="16" t="e">
        <f>_xlfn.XLOOKUP(Tabuľka9[[#This Row],[položka]],#REF!,#REF!)</f>
        <v>#REF!</v>
      </c>
      <c r="I5184" s="15">
        <f>Tabuľka9[[#This Row],[Aktuálna cena v RZ s DPH]]*Tabuľka9[[#This Row],[Priemerný odber za mesiac]]</f>
        <v>0</v>
      </c>
      <c r="K5184" s="17" t="e">
        <f>Tabuľka9[[#This Row],[Cena za MJ s DPH]]*Tabuľka9[[#This Row],[Predpokladaný odber počas 6 mesiacov]]</f>
        <v>#REF!</v>
      </c>
      <c r="L5184" s="1">
        <v>45017000</v>
      </c>
      <c r="M5184" t="e">
        <f>_xlfn.XLOOKUP(Tabuľka9[[#This Row],[IČO]],#REF!,#REF!)</f>
        <v>#REF!</v>
      </c>
      <c r="N5184" t="e">
        <f>_xlfn.XLOOKUP(Tabuľka9[[#This Row],[IČO]],#REF!,#REF!)</f>
        <v>#REF!</v>
      </c>
    </row>
    <row r="5185" spans="1:14" hidden="1" x14ac:dyDescent="0.35">
      <c r="A5185" t="s">
        <v>95</v>
      </c>
      <c r="B5185" t="s">
        <v>102</v>
      </c>
      <c r="C5185" t="s">
        <v>48</v>
      </c>
      <c r="E5185" s="10">
        <f>IF(COUNTIF(cis_DPH!$B$2:$B$84,B5185)&gt;0,D5185*1.1,IF(COUNTIF(cis_DPH!$B$85:$B$171,B5185)&gt;0,D5185*1.2,"chyba"))</f>
        <v>0</v>
      </c>
      <c r="G5185" s="16" t="e">
        <f>_xlfn.XLOOKUP(Tabuľka9[[#This Row],[položka]],#REF!,#REF!)</f>
        <v>#REF!</v>
      </c>
      <c r="I5185" s="15">
        <f>Tabuľka9[[#This Row],[Aktuálna cena v RZ s DPH]]*Tabuľka9[[#This Row],[Priemerný odber za mesiac]]</f>
        <v>0</v>
      </c>
      <c r="K5185" s="17" t="e">
        <f>Tabuľka9[[#This Row],[Cena za MJ s DPH]]*Tabuľka9[[#This Row],[Predpokladaný odber počas 6 mesiacov]]</f>
        <v>#REF!</v>
      </c>
      <c r="L5185" s="1">
        <v>45017000</v>
      </c>
      <c r="M5185" t="e">
        <f>_xlfn.XLOOKUP(Tabuľka9[[#This Row],[IČO]],#REF!,#REF!)</f>
        <v>#REF!</v>
      </c>
      <c r="N5185" t="e">
        <f>_xlfn.XLOOKUP(Tabuľka9[[#This Row],[IČO]],#REF!,#REF!)</f>
        <v>#REF!</v>
      </c>
    </row>
    <row r="5186" spans="1:14" hidden="1" x14ac:dyDescent="0.35">
      <c r="A5186" t="s">
        <v>95</v>
      </c>
      <c r="B5186" t="s">
        <v>103</v>
      </c>
      <c r="C5186" t="s">
        <v>13</v>
      </c>
      <c r="D5186" s="9">
        <v>2.1</v>
      </c>
      <c r="E5186" s="10">
        <f>IF(COUNTIF(cis_DPH!$B$2:$B$84,B5186)&gt;0,D5186*1.1,IF(COUNTIF(cis_DPH!$B$85:$B$171,B5186)&gt;0,D5186*1.2,"chyba"))</f>
        <v>2.3100000000000005</v>
      </c>
      <c r="G5186" s="16" t="e">
        <f>_xlfn.XLOOKUP(Tabuľka9[[#This Row],[položka]],#REF!,#REF!)</f>
        <v>#REF!</v>
      </c>
      <c r="H5186">
        <v>9</v>
      </c>
      <c r="I5186" s="15">
        <f>Tabuľka9[[#This Row],[Aktuálna cena v RZ s DPH]]*Tabuľka9[[#This Row],[Priemerný odber za mesiac]]</f>
        <v>20.790000000000006</v>
      </c>
      <c r="J5186">
        <v>45</v>
      </c>
      <c r="K5186" s="17" t="e">
        <f>Tabuľka9[[#This Row],[Cena za MJ s DPH]]*Tabuľka9[[#This Row],[Predpokladaný odber počas 6 mesiacov]]</f>
        <v>#REF!</v>
      </c>
      <c r="L5186" s="1">
        <v>45017000</v>
      </c>
      <c r="M5186" t="e">
        <f>_xlfn.XLOOKUP(Tabuľka9[[#This Row],[IČO]],#REF!,#REF!)</f>
        <v>#REF!</v>
      </c>
      <c r="N5186" t="e">
        <f>_xlfn.XLOOKUP(Tabuľka9[[#This Row],[IČO]],#REF!,#REF!)</f>
        <v>#REF!</v>
      </c>
    </row>
    <row r="5187" spans="1:14" hidden="1" x14ac:dyDescent="0.35">
      <c r="A5187" t="s">
        <v>95</v>
      </c>
      <c r="B5187" t="s">
        <v>104</v>
      </c>
      <c r="C5187" t="s">
        <v>48</v>
      </c>
      <c r="E5187" s="10">
        <f>IF(COUNTIF(cis_DPH!$B$2:$B$84,B5187)&gt;0,D5187*1.1,IF(COUNTIF(cis_DPH!$B$85:$B$171,B5187)&gt;0,D5187*1.2,"chyba"))</f>
        <v>0</v>
      </c>
      <c r="G5187" s="16" t="e">
        <f>_xlfn.XLOOKUP(Tabuľka9[[#This Row],[položka]],#REF!,#REF!)</f>
        <v>#REF!</v>
      </c>
      <c r="I5187" s="15">
        <f>Tabuľka9[[#This Row],[Aktuálna cena v RZ s DPH]]*Tabuľka9[[#This Row],[Priemerný odber za mesiac]]</f>
        <v>0</v>
      </c>
      <c r="K5187" s="17" t="e">
        <f>Tabuľka9[[#This Row],[Cena za MJ s DPH]]*Tabuľka9[[#This Row],[Predpokladaný odber počas 6 mesiacov]]</f>
        <v>#REF!</v>
      </c>
      <c r="L5187" s="1">
        <v>45017000</v>
      </c>
      <c r="M5187" t="e">
        <f>_xlfn.XLOOKUP(Tabuľka9[[#This Row],[IČO]],#REF!,#REF!)</f>
        <v>#REF!</v>
      </c>
      <c r="N5187" t="e">
        <f>_xlfn.XLOOKUP(Tabuľka9[[#This Row],[IČO]],#REF!,#REF!)</f>
        <v>#REF!</v>
      </c>
    </row>
    <row r="5188" spans="1:14" hidden="1" x14ac:dyDescent="0.35">
      <c r="A5188" t="s">
        <v>95</v>
      </c>
      <c r="B5188" t="s">
        <v>105</v>
      </c>
      <c r="C5188" t="s">
        <v>13</v>
      </c>
      <c r="E5188" s="10">
        <f>IF(COUNTIF(cis_DPH!$B$2:$B$84,B5188)&gt;0,D5188*1.1,IF(COUNTIF(cis_DPH!$B$85:$B$171,B5188)&gt;0,D5188*1.2,"chyba"))</f>
        <v>0</v>
      </c>
      <c r="G5188" s="16" t="e">
        <f>_xlfn.XLOOKUP(Tabuľka9[[#This Row],[položka]],#REF!,#REF!)</f>
        <v>#REF!</v>
      </c>
      <c r="I5188" s="15">
        <f>Tabuľka9[[#This Row],[Aktuálna cena v RZ s DPH]]*Tabuľka9[[#This Row],[Priemerný odber za mesiac]]</f>
        <v>0</v>
      </c>
      <c r="K5188" s="17" t="e">
        <f>Tabuľka9[[#This Row],[Cena za MJ s DPH]]*Tabuľka9[[#This Row],[Predpokladaný odber počas 6 mesiacov]]</f>
        <v>#REF!</v>
      </c>
      <c r="L5188" s="1">
        <v>45017000</v>
      </c>
      <c r="M5188" t="e">
        <f>_xlfn.XLOOKUP(Tabuľka9[[#This Row],[IČO]],#REF!,#REF!)</f>
        <v>#REF!</v>
      </c>
      <c r="N5188" t="e">
        <f>_xlfn.XLOOKUP(Tabuľka9[[#This Row],[IČO]],#REF!,#REF!)</f>
        <v>#REF!</v>
      </c>
    </row>
    <row r="5189" spans="1:14" hidden="1" x14ac:dyDescent="0.35">
      <c r="A5189" t="s">
        <v>95</v>
      </c>
      <c r="B5189" t="s">
        <v>106</v>
      </c>
      <c r="C5189" t="s">
        <v>13</v>
      </c>
      <c r="E5189" s="10">
        <f>IF(COUNTIF(cis_DPH!$B$2:$B$84,B5189)&gt;0,D5189*1.1,IF(COUNTIF(cis_DPH!$B$85:$B$171,B5189)&gt;0,D5189*1.2,"chyba"))</f>
        <v>0</v>
      </c>
      <c r="G5189" s="16" t="e">
        <f>_xlfn.XLOOKUP(Tabuľka9[[#This Row],[položka]],#REF!,#REF!)</f>
        <v>#REF!</v>
      </c>
      <c r="I5189" s="15">
        <f>Tabuľka9[[#This Row],[Aktuálna cena v RZ s DPH]]*Tabuľka9[[#This Row],[Priemerný odber za mesiac]]</f>
        <v>0</v>
      </c>
      <c r="K5189" s="17" t="e">
        <f>Tabuľka9[[#This Row],[Cena za MJ s DPH]]*Tabuľka9[[#This Row],[Predpokladaný odber počas 6 mesiacov]]</f>
        <v>#REF!</v>
      </c>
      <c r="L5189" s="1">
        <v>45017000</v>
      </c>
      <c r="M5189" t="e">
        <f>_xlfn.XLOOKUP(Tabuľka9[[#This Row],[IČO]],#REF!,#REF!)</f>
        <v>#REF!</v>
      </c>
      <c r="N5189" t="e">
        <f>_xlfn.XLOOKUP(Tabuľka9[[#This Row],[IČO]],#REF!,#REF!)</f>
        <v>#REF!</v>
      </c>
    </row>
    <row r="5190" spans="1:14" hidden="1" x14ac:dyDescent="0.35">
      <c r="A5190" t="s">
        <v>93</v>
      </c>
      <c r="B5190" t="s">
        <v>107</v>
      </c>
      <c r="C5190" t="s">
        <v>48</v>
      </c>
      <c r="D5190" s="9">
        <v>0.92</v>
      </c>
      <c r="E5190" s="10">
        <f>IF(COUNTIF(cis_DPH!$B$2:$B$84,B5190)&gt;0,D5190*1.1,IF(COUNTIF(cis_DPH!$B$85:$B$171,B5190)&gt;0,D5190*1.2,"chyba"))</f>
        <v>1.0120000000000002</v>
      </c>
      <c r="G5190" s="16" t="e">
        <f>_xlfn.XLOOKUP(Tabuľka9[[#This Row],[položka]],#REF!,#REF!)</f>
        <v>#REF!</v>
      </c>
      <c r="H5190">
        <v>20</v>
      </c>
      <c r="I5190" s="15">
        <f>Tabuľka9[[#This Row],[Aktuálna cena v RZ s DPH]]*Tabuľka9[[#This Row],[Priemerný odber za mesiac]]</f>
        <v>20.240000000000006</v>
      </c>
      <c r="J5190">
        <v>120</v>
      </c>
      <c r="K5190" s="17" t="e">
        <f>Tabuľka9[[#This Row],[Cena za MJ s DPH]]*Tabuľka9[[#This Row],[Predpokladaný odber počas 6 mesiacov]]</f>
        <v>#REF!</v>
      </c>
      <c r="L5190" s="1">
        <v>45017000</v>
      </c>
      <c r="M5190" t="e">
        <f>_xlfn.XLOOKUP(Tabuľka9[[#This Row],[IČO]],#REF!,#REF!)</f>
        <v>#REF!</v>
      </c>
      <c r="N5190" t="e">
        <f>_xlfn.XLOOKUP(Tabuľka9[[#This Row],[IČO]],#REF!,#REF!)</f>
        <v>#REF!</v>
      </c>
    </row>
    <row r="5191" spans="1:14" hidden="1" x14ac:dyDescent="0.35">
      <c r="A5191" t="s">
        <v>95</v>
      </c>
      <c r="B5191" t="s">
        <v>108</v>
      </c>
      <c r="C5191" t="s">
        <v>13</v>
      </c>
      <c r="E5191" s="10">
        <f>IF(COUNTIF(cis_DPH!$B$2:$B$84,B5191)&gt;0,D5191*1.1,IF(COUNTIF(cis_DPH!$B$85:$B$171,B5191)&gt;0,D5191*1.2,"chyba"))</f>
        <v>0</v>
      </c>
      <c r="G5191" s="16" t="e">
        <f>_xlfn.XLOOKUP(Tabuľka9[[#This Row],[položka]],#REF!,#REF!)</f>
        <v>#REF!</v>
      </c>
      <c r="I5191" s="15">
        <f>Tabuľka9[[#This Row],[Aktuálna cena v RZ s DPH]]*Tabuľka9[[#This Row],[Priemerný odber za mesiac]]</f>
        <v>0</v>
      </c>
      <c r="K5191" s="17" t="e">
        <f>Tabuľka9[[#This Row],[Cena za MJ s DPH]]*Tabuľka9[[#This Row],[Predpokladaný odber počas 6 mesiacov]]</f>
        <v>#REF!</v>
      </c>
      <c r="L5191" s="1">
        <v>45017000</v>
      </c>
      <c r="M5191" t="e">
        <f>_xlfn.XLOOKUP(Tabuľka9[[#This Row],[IČO]],#REF!,#REF!)</f>
        <v>#REF!</v>
      </c>
      <c r="N5191" t="e">
        <f>_xlfn.XLOOKUP(Tabuľka9[[#This Row],[IČO]],#REF!,#REF!)</f>
        <v>#REF!</v>
      </c>
    </row>
    <row r="5192" spans="1:14" hidden="1" x14ac:dyDescent="0.35">
      <c r="A5192" t="s">
        <v>95</v>
      </c>
      <c r="B5192" t="s">
        <v>109</v>
      </c>
      <c r="C5192" t="s">
        <v>13</v>
      </c>
      <c r="E5192" s="10">
        <f>IF(COUNTIF(cis_DPH!$B$2:$B$84,B5192)&gt;0,D5192*1.1,IF(COUNTIF(cis_DPH!$B$85:$B$171,B5192)&gt;0,D5192*1.2,"chyba"))</f>
        <v>0</v>
      </c>
      <c r="G5192" s="16" t="e">
        <f>_xlfn.XLOOKUP(Tabuľka9[[#This Row],[položka]],#REF!,#REF!)</f>
        <v>#REF!</v>
      </c>
      <c r="I5192" s="15">
        <f>Tabuľka9[[#This Row],[Aktuálna cena v RZ s DPH]]*Tabuľka9[[#This Row],[Priemerný odber za mesiac]]</f>
        <v>0</v>
      </c>
      <c r="K5192" s="17" t="e">
        <f>Tabuľka9[[#This Row],[Cena za MJ s DPH]]*Tabuľka9[[#This Row],[Predpokladaný odber počas 6 mesiacov]]</f>
        <v>#REF!</v>
      </c>
      <c r="L5192" s="1">
        <v>45017000</v>
      </c>
      <c r="M5192" t="e">
        <f>_xlfn.XLOOKUP(Tabuľka9[[#This Row],[IČO]],#REF!,#REF!)</f>
        <v>#REF!</v>
      </c>
      <c r="N5192" t="e">
        <f>_xlfn.XLOOKUP(Tabuľka9[[#This Row],[IČO]],#REF!,#REF!)</f>
        <v>#REF!</v>
      </c>
    </row>
    <row r="5193" spans="1:14" hidden="1" x14ac:dyDescent="0.35">
      <c r="A5193" t="s">
        <v>95</v>
      </c>
      <c r="B5193" t="s">
        <v>110</v>
      </c>
      <c r="C5193" t="s">
        <v>13</v>
      </c>
      <c r="E5193" s="10">
        <f>IF(COUNTIF(cis_DPH!$B$2:$B$84,B5193)&gt;0,D5193*1.1,IF(COUNTIF(cis_DPH!$B$85:$B$171,B5193)&gt;0,D5193*1.2,"chyba"))</f>
        <v>0</v>
      </c>
      <c r="G5193" s="16" t="e">
        <f>_xlfn.XLOOKUP(Tabuľka9[[#This Row],[položka]],#REF!,#REF!)</f>
        <v>#REF!</v>
      </c>
      <c r="I5193" s="15">
        <f>Tabuľka9[[#This Row],[Aktuálna cena v RZ s DPH]]*Tabuľka9[[#This Row],[Priemerný odber za mesiac]]</f>
        <v>0</v>
      </c>
      <c r="K5193" s="17" t="e">
        <f>Tabuľka9[[#This Row],[Cena za MJ s DPH]]*Tabuľka9[[#This Row],[Predpokladaný odber počas 6 mesiacov]]</f>
        <v>#REF!</v>
      </c>
      <c r="L5193" s="1">
        <v>45017000</v>
      </c>
      <c r="M5193" t="e">
        <f>_xlfn.XLOOKUP(Tabuľka9[[#This Row],[IČO]],#REF!,#REF!)</f>
        <v>#REF!</v>
      </c>
      <c r="N5193" t="e">
        <f>_xlfn.XLOOKUP(Tabuľka9[[#This Row],[IČO]],#REF!,#REF!)</f>
        <v>#REF!</v>
      </c>
    </row>
    <row r="5194" spans="1:14" hidden="1" x14ac:dyDescent="0.35">
      <c r="A5194" t="s">
        <v>95</v>
      </c>
      <c r="B5194" t="s">
        <v>111</v>
      </c>
      <c r="C5194" t="s">
        <v>13</v>
      </c>
      <c r="D5194" s="9">
        <v>20</v>
      </c>
      <c r="E5194" s="10">
        <f>IF(COUNTIF(cis_DPH!$B$2:$B$84,B5194)&gt;0,D5194*1.1,IF(COUNTIF(cis_DPH!$B$85:$B$171,B5194)&gt;0,D5194*1.2,"chyba"))</f>
        <v>22</v>
      </c>
      <c r="G5194" s="16" t="e">
        <f>_xlfn.XLOOKUP(Tabuľka9[[#This Row],[položka]],#REF!,#REF!)</f>
        <v>#REF!</v>
      </c>
      <c r="H5194">
        <v>12</v>
      </c>
      <c r="I5194" s="15">
        <f>Tabuľka9[[#This Row],[Aktuálna cena v RZ s DPH]]*Tabuľka9[[#This Row],[Priemerný odber za mesiac]]</f>
        <v>264</v>
      </c>
      <c r="J5194">
        <v>70</v>
      </c>
      <c r="K5194" s="17" t="e">
        <f>Tabuľka9[[#This Row],[Cena za MJ s DPH]]*Tabuľka9[[#This Row],[Predpokladaný odber počas 6 mesiacov]]</f>
        <v>#REF!</v>
      </c>
      <c r="L5194" s="1">
        <v>45017000</v>
      </c>
      <c r="M5194" t="e">
        <f>_xlfn.XLOOKUP(Tabuľka9[[#This Row],[IČO]],#REF!,#REF!)</f>
        <v>#REF!</v>
      </c>
      <c r="N5194" t="e">
        <f>_xlfn.XLOOKUP(Tabuľka9[[#This Row],[IČO]],#REF!,#REF!)</f>
        <v>#REF!</v>
      </c>
    </row>
    <row r="5195" spans="1:14" hidden="1" x14ac:dyDescent="0.35">
      <c r="A5195" t="s">
        <v>95</v>
      </c>
      <c r="B5195" t="s">
        <v>112</v>
      </c>
      <c r="C5195" t="s">
        <v>48</v>
      </c>
      <c r="E5195" s="10">
        <f>IF(COUNTIF(cis_DPH!$B$2:$B$84,B5195)&gt;0,D5195*1.1,IF(COUNTIF(cis_DPH!$B$85:$B$171,B5195)&gt;0,D5195*1.2,"chyba"))</f>
        <v>0</v>
      </c>
      <c r="G5195" s="16" t="e">
        <f>_xlfn.XLOOKUP(Tabuľka9[[#This Row],[položka]],#REF!,#REF!)</f>
        <v>#REF!</v>
      </c>
      <c r="I5195" s="15">
        <f>Tabuľka9[[#This Row],[Aktuálna cena v RZ s DPH]]*Tabuľka9[[#This Row],[Priemerný odber za mesiac]]</f>
        <v>0</v>
      </c>
      <c r="K5195" s="17" t="e">
        <f>Tabuľka9[[#This Row],[Cena za MJ s DPH]]*Tabuľka9[[#This Row],[Predpokladaný odber počas 6 mesiacov]]</f>
        <v>#REF!</v>
      </c>
      <c r="L5195" s="1">
        <v>45017000</v>
      </c>
      <c r="M5195" t="e">
        <f>_xlfn.XLOOKUP(Tabuľka9[[#This Row],[IČO]],#REF!,#REF!)</f>
        <v>#REF!</v>
      </c>
      <c r="N5195" t="e">
        <f>_xlfn.XLOOKUP(Tabuľka9[[#This Row],[IČO]],#REF!,#REF!)</f>
        <v>#REF!</v>
      </c>
    </row>
    <row r="5196" spans="1:14" hidden="1" x14ac:dyDescent="0.35">
      <c r="A5196" t="s">
        <v>95</v>
      </c>
      <c r="B5196" t="s">
        <v>113</v>
      </c>
      <c r="C5196" t="s">
        <v>13</v>
      </c>
      <c r="E5196" s="10">
        <f>IF(COUNTIF(cis_DPH!$B$2:$B$84,B5196)&gt;0,D5196*1.1,IF(COUNTIF(cis_DPH!$B$85:$B$171,B5196)&gt;0,D5196*1.2,"chyba"))</f>
        <v>0</v>
      </c>
      <c r="G5196" s="16" t="e">
        <f>_xlfn.XLOOKUP(Tabuľka9[[#This Row],[položka]],#REF!,#REF!)</f>
        <v>#REF!</v>
      </c>
      <c r="I5196" s="15">
        <f>Tabuľka9[[#This Row],[Aktuálna cena v RZ s DPH]]*Tabuľka9[[#This Row],[Priemerný odber za mesiac]]</f>
        <v>0</v>
      </c>
      <c r="K5196" s="17" t="e">
        <f>Tabuľka9[[#This Row],[Cena za MJ s DPH]]*Tabuľka9[[#This Row],[Predpokladaný odber počas 6 mesiacov]]</f>
        <v>#REF!</v>
      </c>
      <c r="L5196" s="1">
        <v>45017000</v>
      </c>
      <c r="M5196" t="e">
        <f>_xlfn.XLOOKUP(Tabuľka9[[#This Row],[IČO]],#REF!,#REF!)</f>
        <v>#REF!</v>
      </c>
      <c r="N5196" t="e">
        <f>_xlfn.XLOOKUP(Tabuľka9[[#This Row],[IČO]],#REF!,#REF!)</f>
        <v>#REF!</v>
      </c>
    </row>
    <row r="5197" spans="1:14" hidden="1" x14ac:dyDescent="0.35">
      <c r="A5197" t="s">
        <v>95</v>
      </c>
      <c r="B5197" t="s">
        <v>114</v>
      </c>
      <c r="C5197" t="s">
        <v>13</v>
      </c>
      <c r="D5197" s="9">
        <v>8.4</v>
      </c>
      <c r="E5197" s="10">
        <f>IF(COUNTIF(cis_DPH!$B$2:$B$84,B5197)&gt;0,D5197*1.1,IF(COUNTIF(cis_DPH!$B$85:$B$171,B5197)&gt;0,D5197*1.2,"chyba"))</f>
        <v>9.240000000000002</v>
      </c>
      <c r="G5197" s="16" t="e">
        <f>_xlfn.XLOOKUP(Tabuľka9[[#This Row],[položka]],#REF!,#REF!)</f>
        <v>#REF!</v>
      </c>
      <c r="H5197">
        <v>35</v>
      </c>
      <c r="I5197" s="15">
        <f>Tabuľka9[[#This Row],[Aktuálna cena v RZ s DPH]]*Tabuľka9[[#This Row],[Priemerný odber za mesiac]]</f>
        <v>323.40000000000009</v>
      </c>
      <c r="J5197">
        <v>175</v>
      </c>
      <c r="K5197" s="17" t="e">
        <f>Tabuľka9[[#This Row],[Cena za MJ s DPH]]*Tabuľka9[[#This Row],[Predpokladaný odber počas 6 mesiacov]]</f>
        <v>#REF!</v>
      </c>
      <c r="L5197" s="1">
        <v>45017000</v>
      </c>
      <c r="M5197" t="e">
        <f>_xlfn.XLOOKUP(Tabuľka9[[#This Row],[IČO]],#REF!,#REF!)</f>
        <v>#REF!</v>
      </c>
      <c r="N5197" t="e">
        <f>_xlfn.XLOOKUP(Tabuľka9[[#This Row],[IČO]],#REF!,#REF!)</f>
        <v>#REF!</v>
      </c>
    </row>
    <row r="5198" spans="1:14" hidden="1" x14ac:dyDescent="0.35">
      <c r="A5198" t="s">
        <v>95</v>
      </c>
      <c r="B5198" t="s">
        <v>115</v>
      </c>
      <c r="C5198" t="s">
        <v>13</v>
      </c>
      <c r="E5198" s="10">
        <f>IF(COUNTIF(cis_DPH!$B$2:$B$84,B5198)&gt;0,D5198*1.1,IF(COUNTIF(cis_DPH!$B$85:$B$171,B5198)&gt;0,D5198*1.2,"chyba"))</f>
        <v>0</v>
      </c>
      <c r="G5198" s="16" t="e">
        <f>_xlfn.XLOOKUP(Tabuľka9[[#This Row],[položka]],#REF!,#REF!)</f>
        <v>#REF!</v>
      </c>
      <c r="I5198" s="15">
        <f>Tabuľka9[[#This Row],[Aktuálna cena v RZ s DPH]]*Tabuľka9[[#This Row],[Priemerný odber za mesiac]]</f>
        <v>0</v>
      </c>
      <c r="K5198" s="17" t="e">
        <f>Tabuľka9[[#This Row],[Cena za MJ s DPH]]*Tabuľka9[[#This Row],[Predpokladaný odber počas 6 mesiacov]]</f>
        <v>#REF!</v>
      </c>
      <c r="L5198" s="1">
        <v>45017000</v>
      </c>
      <c r="M5198" t="e">
        <f>_xlfn.XLOOKUP(Tabuľka9[[#This Row],[IČO]],#REF!,#REF!)</f>
        <v>#REF!</v>
      </c>
      <c r="N5198" t="e">
        <f>_xlfn.XLOOKUP(Tabuľka9[[#This Row],[IČO]],#REF!,#REF!)</f>
        <v>#REF!</v>
      </c>
    </row>
    <row r="5199" spans="1:14" hidden="1" x14ac:dyDescent="0.35">
      <c r="A5199" t="s">
        <v>95</v>
      </c>
      <c r="B5199" t="s">
        <v>116</v>
      </c>
      <c r="C5199" t="s">
        <v>13</v>
      </c>
      <c r="E5199" s="10">
        <f>IF(COUNTIF(cis_DPH!$B$2:$B$84,B5199)&gt;0,D5199*1.1,IF(COUNTIF(cis_DPH!$B$85:$B$171,B5199)&gt;0,D5199*1.2,"chyba"))</f>
        <v>0</v>
      </c>
      <c r="G5199" s="16" t="e">
        <f>_xlfn.XLOOKUP(Tabuľka9[[#This Row],[položka]],#REF!,#REF!)</f>
        <v>#REF!</v>
      </c>
      <c r="I5199" s="15">
        <f>Tabuľka9[[#This Row],[Aktuálna cena v RZ s DPH]]*Tabuľka9[[#This Row],[Priemerný odber za mesiac]]</f>
        <v>0</v>
      </c>
      <c r="K5199" s="17" t="e">
        <f>Tabuľka9[[#This Row],[Cena za MJ s DPH]]*Tabuľka9[[#This Row],[Predpokladaný odber počas 6 mesiacov]]</f>
        <v>#REF!</v>
      </c>
      <c r="L5199" s="1">
        <v>45017000</v>
      </c>
      <c r="M5199" t="e">
        <f>_xlfn.XLOOKUP(Tabuľka9[[#This Row],[IČO]],#REF!,#REF!)</f>
        <v>#REF!</v>
      </c>
      <c r="N5199" t="e">
        <f>_xlfn.XLOOKUP(Tabuľka9[[#This Row],[IČO]],#REF!,#REF!)</f>
        <v>#REF!</v>
      </c>
    </row>
    <row r="5200" spans="1:14" hidden="1" x14ac:dyDescent="0.35">
      <c r="A5200" t="s">
        <v>84</v>
      </c>
      <c r="B5200" t="s">
        <v>117</v>
      </c>
      <c r="C5200" t="s">
        <v>13</v>
      </c>
      <c r="E5200" s="10">
        <f>IF(COUNTIF(cis_DPH!$B$2:$B$84,B5200)&gt;0,D5200*1.1,IF(COUNTIF(cis_DPH!$B$85:$B$171,B5200)&gt;0,D5200*1.2,"chyba"))</f>
        <v>0</v>
      </c>
      <c r="G5200" s="16" t="e">
        <f>_xlfn.XLOOKUP(Tabuľka9[[#This Row],[položka]],#REF!,#REF!)</f>
        <v>#REF!</v>
      </c>
      <c r="I5200" s="15">
        <f>Tabuľka9[[#This Row],[Aktuálna cena v RZ s DPH]]*Tabuľka9[[#This Row],[Priemerný odber za mesiac]]</f>
        <v>0</v>
      </c>
      <c r="K5200" s="17" t="e">
        <f>Tabuľka9[[#This Row],[Cena za MJ s DPH]]*Tabuľka9[[#This Row],[Predpokladaný odber počas 6 mesiacov]]</f>
        <v>#REF!</v>
      </c>
      <c r="L5200" s="1">
        <v>45017000</v>
      </c>
      <c r="M5200" t="e">
        <f>_xlfn.XLOOKUP(Tabuľka9[[#This Row],[IČO]],#REF!,#REF!)</f>
        <v>#REF!</v>
      </c>
      <c r="N5200" t="e">
        <f>_xlfn.XLOOKUP(Tabuľka9[[#This Row],[IČO]],#REF!,#REF!)</f>
        <v>#REF!</v>
      </c>
    </row>
    <row r="5201" spans="1:14" hidden="1" x14ac:dyDescent="0.35">
      <c r="A5201" t="s">
        <v>84</v>
      </c>
      <c r="B5201" t="s">
        <v>118</v>
      </c>
      <c r="C5201" t="s">
        <v>13</v>
      </c>
      <c r="E5201" s="10">
        <f>IF(COUNTIF(cis_DPH!$B$2:$B$84,B5201)&gt;0,D5201*1.1,IF(COUNTIF(cis_DPH!$B$85:$B$171,B5201)&gt;0,D5201*1.2,"chyba"))</f>
        <v>0</v>
      </c>
      <c r="G5201" s="16" t="e">
        <f>_xlfn.XLOOKUP(Tabuľka9[[#This Row],[položka]],#REF!,#REF!)</f>
        <v>#REF!</v>
      </c>
      <c r="I5201" s="15">
        <f>Tabuľka9[[#This Row],[Aktuálna cena v RZ s DPH]]*Tabuľka9[[#This Row],[Priemerný odber za mesiac]]</f>
        <v>0</v>
      </c>
      <c r="K5201" s="17" t="e">
        <f>Tabuľka9[[#This Row],[Cena za MJ s DPH]]*Tabuľka9[[#This Row],[Predpokladaný odber počas 6 mesiacov]]</f>
        <v>#REF!</v>
      </c>
      <c r="L5201" s="1">
        <v>45017000</v>
      </c>
      <c r="M5201" t="e">
        <f>_xlfn.XLOOKUP(Tabuľka9[[#This Row],[IČO]],#REF!,#REF!)</f>
        <v>#REF!</v>
      </c>
      <c r="N5201" t="e">
        <f>_xlfn.XLOOKUP(Tabuľka9[[#This Row],[IČO]],#REF!,#REF!)</f>
        <v>#REF!</v>
      </c>
    </row>
    <row r="5202" spans="1:14" hidden="1" x14ac:dyDescent="0.35">
      <c r="A5202" t="s">
        <v>84</v>
      </c>
      <c r="B5202" t="s">
        <v>119</v>
      </c>
      <c r="C5202" t="s">
        <v>13</v>
      </c>
      <c r="E5202" s="10">
        <f>IF(COUNTIF(cis_DPH!$B$2:$B$84,B5202)&gt;0,D5202*1.1,IF(COUNTIF(cis_DPH!$B$85:$B$171,B5202)&gt;0,D5202*1.2,"chyba"))</f>
        <v>0</v>
      </c>
      <c r="G5202" s="16" t="e">
        <f>_xlfn.XLOOKUP(Tabuľka9[[#This Row],[položka]],#REF!,#REF!)</f>
        <v>#REF!</v>
      </c>
      <c r="I5202" s="15">
        <f>Tabuľka9[[#This Row],[Aktuálna cena v RZ s DPH]]*Tabuľka9[[#This Row],[Priemerný odber za mesiac]]</f>
        <v>0</v>
      </c>
      <c r="K5202" s="17" t="e">
        <f>Tabuľka9[[#This Row],[Cena za MJ s DPH]]*Tabuľka9[[#This Row],[Predpokladaný odber počas 6 mesiacov]]</f>
        <v>#REF!</v>
      </c>
      <c r="L5202" s="1">
        <v>45017000</v>
      </c>
      <c r="M5202" t="e">
        <f>_xlfn.XLOOKUP(Tabuľka9[[#This Row],[IČO]],#REF!,#REF!)</f>
        <v>#REF!</v>
      </c>
      <c r="N5202" t="e">
        <f>_xlfn.XLOOKUP(Tabuľka9[[#This Row],[IČO]],#REF!,#REF!)</f>
        <v>#REF!</v>
      </c>
    </row>
    <row r="5203" spans="1:14" hidden="1" x14ac:dyDescent="0.35">
      <c r="A5203" t="s">
        <v>84</v>
      </c>
      <c r="B5203" t="s">
        <v>120</v>
      </c>
      <c r="C5203" t="s">
        <v>13</v>
      </c>
      <c r="E5203" s="10">
        <f>IF(COUNTIF(cis_DPH!$B$2:$B$84,B5203)&gt;0,D5203*1.1,IF(COUNTIF(cis_DPH!$B$85:$B$171,B5203)&gt;0,D5203*1.2,"chyba"))</f>
        <v>0</v>
      </c>
      <c r="G5203" s="16" t="e">
        <f>_xlfn.XLOOKUP(Tabuľka9[[#This Row],[položka]],#REF!,#REF!)</f>
        <v>#REF!</v>
      </c>
      <c r="I5203" s="15">
        <f>Tabuľka9[[#This Row],[Aktuálna cena v RZ s DPH]]*Tabuľka9[[#This Row],[Priemerný odber za mesiac]]</f>
        <v>0</v>
      </c>
      <c r="K5203" s="17" t="e">
        <f>Tabuľka9[[#This Row],[Cena za MJ s DPH]]*Tabuľka9[[#This Row],[Predpokladaný odber počas 6 mesiacov]]</f>
        <v>#REF!</v>
      </c>
      <c r="L5203" s="1">
        <v>45017000</v>
      </c>
      <c r="M5203" t="e">
        <f>_xlfn.XLOOKUP(Tabuľka9[[#This Row],[IČO]],#REF!,#REF!)</f>
        <v>#REF!</v>
      </c>
      <c r="N5203" t="e">
        <f>_xlfn.XLOOKUP(Tabuľka9[[#This Row],[IČO]],#REF!,#REF!)</f>
        <v>#REF!</v>
      </c>
    </row>
    <row r="5204" spans="1:14" hidden="1" x14ac:dyDescent="0.35">
      <c r="A5204" t="s">
        <v>84</v>
      </c>
      <c r="B5204" t="s">
        <v>121</v>
      </c>
      <c r="C5204" t="s">
        <v>13</v>
      </c>
      <c r="E5204" s="10">
        <f>IF(COUNTIF(cis_DPH!$B$2:$B$84,B5204)&gt;0,D5204*1.1,IF(COUNTIF(cis_DPH!$B$85:$B$171,B5204)&gt;0,D5204*1.2,"chyba"))</f>
        <v>0</v>
      </c>
      <c r="G5204" s="16" t="e">
        <f>_xlfn.XLOOKUP(Tabuľka9[[#This Row],[položka]],#REF!,#REF!)</f>
        <v>#REF!</v>
      </c>
      <c r="I5204" s="15">
        <f>Tabuľka9[[#This Row],[Aktuálna cena v RZ s DPH]]*Tabuľka9[[#This Row],[Priemerný odber za mesiac]]</f>
        <v>0</v>
      </c>
      <c r="K5204" s="17" t="e">
        <f>Tabuľka9[[#This Row],[Cena za MJ s DPH]]*Tabuľka9[[#This Row],[Predpokladaný odber počas 6 mesiacov]]</f>
        <v>#REF!</v>
      </c>
      <c r="L5204" s="1">
        <v>45017000</v>
      </c>
      <c r="M5204" t="e">
        <f>_xlfn.XLOOKUP(Tabuľka9[[#This Row],[IČO]],#REF!,#REF!)</f>
        <v>#REF!</v>
      </c>
      <c r="N5204" t="e">
        <f>_xlfn.XLOOKUP(Tabuľka9[[#This Row],[IČO]],#REF!,#REF!)</f>
        <v>#REF!</v>
      </c>
    </row>
    <row r="5205" spans="1:14" hidden="1" x14ac:dyDescent="0.35">
      <c r="A5205" t="s">
        <v>84</v>
      </c>
      <c r="B5205" t="s">
        <v>122</v>
      </c>
      <c r="C5205" t="s">
        <v>13</v>
      </c>
      <c r="E5205" s="10">
        <f>IF(COUNTIF(cis_DPH!$B$2:$B$84,B5205)&gt;0,D5205*1.1,IF(COUNTIF(cis_DPH!$B$85:$B$171,B5205)&gt;0,D5205*1.2,"chyba"))</f>
        <v>0</v>
      </c>
      <c r="G5205" s="16" t="e">
        <f>_xlfn.XLOOKUP(Tabuľka9[[#This Row],[položka]],#REF!,#REF!)</f>
        <v>#REF!</v>
      </c>
      <c r="I5205" s="15">
        <f>Tabuľka9[[#This Row],[Aktuálna cena v RZ s DPH]]*Tabuľka9[[#This Row],[Priemerný odber za mesiac]]</f>
        <v>0</v>
      </c>
      <c r="K5205" s="17" t="e">
        <f>Tabuľka9[[#This Row],[Cena za MJ s DPH]]*Tabuľka9[[#This Row],[Predpokladaný odber počas 6 mesiacov]]</f>
        <v>#REF!</v>
      </c>
      <c r="L5205" s="1">
        <v>45017000</v>
      </c>
      <c r="M5205" t="e">
        <f>_xlfn.XLOOKUP(Tabuľka9[[#This Row],[IČO]],#REF!,#REF!)</f>
        <v>#REF!</v>
      </c>
      <c r="N5205" t="e">
        <f>_xlfn.XLOOKUP(Tabuľka9[[#This Row],[IČO]],#REF!,#REF!)</f>
        <v>#REF!</v>
      </c>
    </row>
    <row r="5206" spans="1:14" hidden="1" x14ac:dyDescent="0.35">
      <c r="A5206" t="s">
        <v>84</v>
      </c>
      <c r="B5206" t="s">
        <v>123</v>
      </c>
      <c r="C5206" t="s">
        <v>13</v>
      </c>
      <c r="E5206" s="10">
        <f>IF(COUNTIF(cis_DPH!$B$2:$B$84,B5206)&gt;0,D5206*1.1,IF(COUNTIF(cis_DPH!$B$85:$B$171,B5206)&gt;0,D5206*1.2,"chyba"))</f>
        <v>0</v>
      </c>
      <c r="G5206" s="16" t="e">
        <f>_xlfn.XLOOKUP(Tabuľka9[[#This Row],[položka]],#REF!,#REF!)</f>
        <v>#REF!</v>
      </c>
      <c r="I5206" s="15">
        <f>Tabuľka9[[#This Row],[Aktuálna cena v RZ s DPH]]*Tabuľka9[[#This Row],[Priemerný odber za mesiac]]</f>
        <v>0</v>
      </c>
      <c r="K5206" s="17" t="e">
        <f>Tabuľka9[[#This Row],[Cena za MJ s DPH]]*Tabuľka9[[#This Row],[Predpokladaný odber počas 6 mesiacov]]</f>
        <v>#REF!</v>
      </c>
      <c r="L5206" s="1">
        <v>45017000</v>
      </c>
      <c r="M5206" t="e">
        <f>_xlfn.XLOOKUP(Tabuľka9[[#This Row],[IČO]],#REF!,#REF!)</f>
        <v>#REF!</v>
      </c>
      <c r="N5206" t="e">
        <f>_xlfn.XLOOKUP(Tabuľka9[[#This Row],[IČO]],#REF!,#REF!)</f>
        <v>#REF!</v>
      </c>
    </row>
    <row r="5207" spans="1:14" hidden="1" x14ac:dyDescent="0.35">
      <c r="A5207" t="s">
        <v>84</v>
      </c>
      <c r="B5207" t="s">
        <v>124</v>
      </c>
      <c r="C5207" t="s">
        <v>13</v>
      </c>
      <c r="E5207" s="10">
        <f>IF(COUNTIF(cis_DPH!$B$2:$B$84,B5207)&gt;0,D5207*1.1,IF(COUNTIF(cis_DPH!$B$85:$B$171,B5207)&gt;0,D5207*1.2,"chyba"))</f>
        <v>0</v>
      </c>
      <c r="G5207" s="16" t="e">
        <f>_xlfn.XLOOKUP(Tabuľka9[[#This Row],[položka]],#REF!,#REF!)</f>
        <v>#REF!</v>
      </c>
      <c r="I5207" s="15">
        <f>Tabuľka9[[#This Row],[Aktuálna cena v RZ s DPH]]*Tabuľka9[[#This Row],[Priemerný odber za mesiac]]</f>
        <v>0</v>
      </c>
      <c r="K5207" s="17" t="e">
        <f>Tabuľka9[[#This Row],[Cena za MJ s DPH]]*Tabuľka9[[#This Row],[Predpokladaný odber počas 6 mesiacov]]</f>
        <v>#REF!</v>
      </c>
      <c r="L5207" s="1">
        <v>45017000</v>
      </c>
      <c r="M5207" t="e">
        <f>_xlfn.XLOOKUP(Tabuľka9[[#This Row],[IČO]],#REF!,#REF!)</f>
        <v>#REF!</v>
      </c>
      <c r="N5207" t="e">
        <f>_xlfn.XLOOKUP(Tabuľka9[[#This Row],[IČO]],#REF!,#REF!)</f>
        <v>#REF!</v>
      </c>
    </row>
    <row r="5208" spans="1:14" hidden="1" x14ac:dyDescent="0.35">
      <c r="A5208" t="s">
        <v>125</v>
      </c>
      <c r="B5208" t="s">
        <v>126</v>
      </c>
      <c r="C5208" t="s">
        <v>13</v>
      </c>
      <c r="E5208" s="10">
        <f>IF(COUNTIF(cis_DPH!$B$2:$B$84,B5208)&gt;0,D5208*1.1,IF(COUNTIF(cis_DPH!$B$85:$B$171,B5208)&gt;0,D5208*1.2,"chyba"))</f>
        <v>0</v>
      </c>
      <c r="G5208" s="16" t="e">
        <f>_xlfn.XLOOKUP(Tabuľka9[[#This Row],[položka]],#REF!,#REF!)</f>
        <v>#REF!</v>
      </c>
      <c r="I5208" s="15">
        <f>Tabuľka9[[#This Row],[Aktuálna cena v RZ s DPH]]*Tabuľka9[[#This Row],[Priemerný odber za mesiac]]</f>
        <v>0</v>
      </c>
      <c r="K5208" s="17" t="e">
        <f>Tabuľka9[[#This Row],[Cena za MJ s DPH]]*Tabuľka9[[#This Row],[Predpokladaný odber počas 6 mesiacov]]</f>
        <v>#REF!</v>
      </c>
      <c r="L5208" s="1">
        <v>45017000</v>
      </c>
      <c r="M5208" t="e">
        <f>_xlfn.XLOOKUP(Tabuľka9[[#This Row],[IČO]],#REF!,#REF!)</f>
        <v>#REF!</v>
      </c>
      <c r="N5208" t="e">
        <f>_xlfn.XLOOKUP(Tabuľka9[[#This Row],[IČO]],#REF!,#REF!)</f>
        <v>#REF!</v>
      </c>
    </row>
    <row r="5209" spans="1:14" hidden="1" x14ac:dyDescent="0.35">
      <c r="A5209" t="s">
        <v>125</v>
      </c>
      <c r="B5209" t="s">
        <v>127</v>
      </c>
      <c r="C5209" t="s">
        <v>13</v>
      </c>
      <c r="E5209" s="10">
        <f>IF(COUNTIF(cis_DPH!$B$2:$B$84,B5209)&gt;0,D5209*1.1,IF(COUNTIF(cis_DPH!$B$85:$B$171,B5209)&gt;0,D5209*1.2,"chyba"))</f>
        <v>0</v>
      </c>
      <c r="G5209" s="16" t="e">
        <f>_xlfn.XLOOKUP(Tabuľka9[[#This Row],[položka]],#REF!,#REF!)</f>
        <v>#REF!</v>
      </c>
      <c r="I5209" s="15">
        <f>Tabuľka9[[#This Row],[Aktuálna cena v RZ s DPH]]*Tabuľka9[[#This Row],[Priemerný odber za mesiac]]</f>
        <v>0</v>
      </c>
      <c r="K5209" s="17" t="e">
        <f>Tabuľka9[[#This Row],[Cena za MJ s DPH]]*Tabuľka9[[#This Row],[Predpokladaný odber počas 6 mesiacov]]</f>
        <v>#REF!</v>
      </c>
      <c r="L5209" s="1">
        <v>45017000</v>
      </c>
      <c r="M5209" t="e">
        <f>_xlfn.XLOOKUP(Tabuľka9[[#This Row],[IČO]],#REF!,#REF!)</f>
        <v>#REF!</v>
      </c>
      <c r="N5209" t="e">
        <f>_xlfn.XLOOKUP(Tabuľka9[[#This Row],[IČO]],#REF!,#REF!)</f>
        <v>#REF!</v>
      </c>
    </row>
    <row r="5210" spans="1:14" hidden="1" x14ac:dyDescent="0.35">
      <c r="A5210" t="s">
        <v>125</v>
      </c>
      <c r="B5210" t="s">
        <v>128</v>
      </c>
      <c r="C5210" t="s">
        <v>13</v>
      </c>
      <c r="D5210" s="9">
        <v>8.33</v>
      </c>
      <c r="E5210" s="10">
        <f>IF(COUNTIF(cis_DPH!$B$2:$B$84,B5210)&gt;0,D5210*1.1,IF(COUNTIF(cis_DPH!$B$85:$B$171,B5210)&gt;0,D5210*1.2,"chyba"))</f>
        <v>9.9960000000000004</v>
      </c>
      <c r="G5210" s="16" t="e">
        <f>_xlfn.XLOOKUP(Tabuľka9[[#This Row],[položka]],#REF!,#REF!)</f>
        <v>#REF!</v>
      </c>
      <c r="H5210">
        <v>12</v>
      </c>
      <c r="I5210" s="15">
        <f>Tabuľka9[[#This Row],[Aktuálna cena v RZ s DPH]]*Tabuľka9[[#This Row],[Priemerný odber za mesiac]]</f>
        <v>119.952</v>
      </c>
      <c r="J5210">
        <v>60</v>
      </c>
      <c r="K5210" s="17" t="e">
        <f>Tabuľka9[[#This Row],[Cena za MJ s DPH]]*Tabuľka9[[#This Row],[Predpokladaný odber počas 6 mesiacov]]</f>
        <v>#REF!</v>
      </c>
      <c r="L5210" s="1">
        <v>45017000</v>
      </c>
      <c r="M5210" t="e">
        <f>_xlfn.XLOOKUP(Tabuľka9[[#This Row],[IČO]],#REF!,#REF!)</f>
        <v>#REF!</v>
      </c>
      <c r="N5210" t="e">
        <f>_xlfn.XLOOKUP(Tabuľka9[[#This Row],[IČO]],#REF!,#REF!)</f>
        <v>#REF!</v>
      </c>
    </row>
    <row r="5211" spans="1:14" hidden="1" x14ac:dyDescent="0.35">
      <c r="A5211" t="s">
        <v>125</v>
      </c>
      <c r="B5211" t="s">
        <v>129</v>
      </c>
      <c r="C5211" t="s">
        <v>13</v>
      </c>
      <c r="E5211" s="10">
        <f>IF(COUNTIF(cis_DPH!$B$2:$B$84,B5211)&gt;0,D5211*1.1,IF(COUNTIF(cis_DPH!$B$85:$B$171,B5211)&gt;0,D5211*1.2,"chyba"))</f>
        <v>0</v>
      </c>
      <c r="G5211" s="16" t="e">
        <f>_xlfn.XLOOKUP(Tabuľka9[[#This Row],[položka]],#REF!,#REF!)</f>
        <v>#REF!</v>
      </c>
      <c r="I5211" s="15">
        <f>Tabuľka9[[#This Row],[Aktuálna cena v RZ s DPH]]*Tabuľka9[[#This Row],[Priemerný odber za mesiac]]</f>
        <v>0</v>
      </c>
      <c r="K5211" s="17" t="e">
        <f>Tabuľka9[[#This Row],[Cena za MJ s DPH]]*Tabuľka9[[#This Row],[Predpokladaný odber počas 6 mesiacov]]</f>
        <v>#REF!</v>
      </c>
      <c r="L5211" s="1">
        <v>45017000</v>
      </c>
      <c r="M5211" t="e">
        <f>_xlfn.XLOOKUP(Tabuľka9[[#This Row],[IČO]],#REF!,#REF!)</f>
        <v>#REF!</v>
      </c>
      <c r="N5211" t="e">
        <f>_xlfn.XLOOKUP(Tabuľka9[[#This Row],[IČO]],#REF!,#REF!)</f>
        <v>#REF!</v>
      </c>
    </row>
    <row r="5212" spans="1:14" hidden="1" x14ac:dyDescent="0.35">
      <c r="A5212" t="s">
        <v>125</v>
      </c>
      <c r="B5212" t="s">
        <v>130</v>
      </c>
      <c r="C5212" t="s">
        <v>13</v>
      </c>
      <c r="E5212" s="10">
        <f>IF(COUNTIF(cis_DPH!$B$2:$B$84,B5212)&gt;0,D5212*1.1,IF(COUNTIF(cis_DPH!$B$85:$B$171,B5212)&gt;0,D5212*1.2,"chyba"))</f>
        <v>0</v>
      </c>
      <c r="G5212" s="16" t="e">
        <f>_xlfn.XLOOKUP(Tabuľka9[[#This Row],[položka]],#REF!,#REF!)</f>
        <v>#REF!</v>
      </c>
      <c r="I5212" s="15">
        <f>Tabuľka9[[#This Row],[Aktuálna cena v RZ s DPH]]*Tabuľka9[[#This Row],[Priemerný odber za mesiac]]</f>
        <v>0</v>
      </c>
      <c r="K5212" s="17" t="e">
        <f>Tabuľka9[[#This Row],[Cena za MJ s DPH]]*Tabuľka9[[#This Row],[Predpokladaný odber počas 6 mesiacov]]</f>
        <v>#REF!</v>
      </c>
      <c r="L5212" s="1">
        <v>45017000</v>
      </c>
      <c r="M5212" t="e">
        <f>_xlfn.XLOOKUP(Tabuľka9[[#This Row],[IČO]],#REF!,#REF!)</f>
        <v>#REF!</v>
      </c>
      <c r="N5212" t="e">
        <f>_xlfn.XLOOKUP(Tabuľka9[[#This Row],[IČO]],#REF!,#REF!)</f>
        <v>#REF!</v>
      </c>
    </row>
    <row r="5213" spans="1:14" hidden="1" x14ac:dyDescent="0.35">
      <c r="A5213" t="s">
        <v>125</v>
      </c>
      <c r="B5213" t="s">
        <v>131</v>
      </c>
      <c r="C5213" t="s">
        <v>13</v>
      </c>
      <c r="E5213" s="10">
        <f>IF(COUNTIF(cis_DPH!$B$2:$B$84,B5213)&gt;0,D5213*1.1,IF(COUNTIF(cis_DPH!$B$85:$B$171,B5213)&gt;0,D5213*1.2,"chyba"))</f>
        <v>0</v>
      </c>
      <c r="G5213" s="16" t="e">
        <f>_xlfn.XLOOKUP(Tabuľka9[[#This Row],[položka]],#REF!,#REF!)</f>
        <v>#REF!</v>
      </c>
      <c r="I5213" s="15">
        <f>Tabuľka9[[#This Row],[Aktuálna cena v RZ s DPH]]*Tabuľka9[[#This Row],[Priemerný odber za mesiac]]</f>
        <v>0</v>
      </c>
      <c r="K5213" s="17" t="e">
        <f>Tabuľka9[[#This Row],[Cena za MJ s DPH]]*Tabuľka9[[#This Row],[Predpokladaný odber počas 6 mesiacov]]</f>
        <v>#REF!</v>
      </c>
      <c r="L5213" s="1">
        <v>45017000</v>
      </c>
      <c r="M5213" t="e">
        <f>_xlfn.XLOOKUP(Tabuľka9[[#This Row],[IČO]],#REF!,#REF!)</f>
        <v>#REF!</v>
      </c>
      <c r="N5213" t="e">
        <f>_xlfn.XLOOKUP(Tabuľka9[[#This Row],[IČO]],#REF!,#REF!)</f>
        <v>#REF!</v>
      </c>
    </row>
    <row r="5214" spans="1:14" hidden="1" x14ac:dyDescent="0.35">
      <c r="A5214" t="s">
        <v>125</v>
      </c>
      <c r="B5214" t="s">
        <v>132</v>
      </c>
      <c r="C5214" t="s">
        <v>13</v>
      </c>
      <c r="E5214" s="10">
        <f>IF(COUNTIF(cis_DPH!$B$2:$B$84,B5214)&gt;0,D5214*1.1,IF(COUNTIF(cis_DPH!$B$85:$B$171,B5214)&gt;0,D5214*1.2,"chyba"))</f>
        <v>0</v>
      </c>
      <c r="G5214" s="16" t="e">
        <f>_xlfn.XLOOKUP(Tabuľka9[[#This Row],[položka]],#REF!,#REF!)</f>
        <v>#REF!</v>
      </c>
      <c r="I5214" s="15">
        <f>Tabuľka9[[#This Row],[Aktuálna cena v RZ s DPH]]*Tabuľka9[[#This Row],[Priemerný odber za mesiac]]</f>
        <v>0</v>
      </c>
      <c r="K5214" s="17" t="e">
        <f>Tabuľka9[[#This Row],[Cena za MJ s DPH]]*Tabuľka9[[#This Row],[Predpokladaný odber počas 6 mesiacov]]</f>
        <v>#REF!</v>
      </c>
      <c r="L5214" s="1">
        <v>45017000</v>
      </c>
      <c r="M5214" t="e">
        <f>_xlfn.XLOOKUP(Tabuľka9[[#This Row],[IČO]],#REF!,#REF!)</f>
        <v>#REF!</v>
      </c>
      <c r="N5214" t="e">
        <f>_xlfn.XLOOKUP(Tabuľka9[[#This Row],[IČO]],#REF!,#REF!)</f>
        <v>#REF!</v>
      </c>
    </row>
    <row r="5215" spans="1:14" hidden="1" x14ac:dyDescent="0.35">
      <c r="A5215" t="s">
        <v>125</v>
      </c>
      <c r="B5215" t="s">
        <v>133</v>
      </c>
      <c r="C5215" t="s">
        <v>13</v>
      </c>
      <c r="E5215" s="10">
        <f>IF(COUNTIF(cis_DPH!$B$2:$B$84,B5215)&gt;0,D5215*1.1,IF(COUNTIF(cis_DPH!$B$85:$B$171,B5215)&gt;0,D5215*1.2,"chyba"))</f>
        <v>0</v>
      </c>
      <c r="G5215" s="16" t="e">
        <f>_xlfn.XLOOKUP(Tabuľka9[[#This Row],[položka]],#REF!,#REF!)</f>
        <v>#REF!</v>
      </c>
      <c r="I5215" s="15">
        <f>Tabuľka9[[#This Row],[Aktuálna cena v RZ s DPH]]*Tabuľka9[[#This Row],[Priemerný odber za mesiac]]</f>
        <v>0</v>
      </c>
      <c r="K5215" s="17" t="e">
        <f>Tabuľka9[[#This Row],[Cena za MJ s DPH]]*Tabuľka9[[#This Row],[Predpokladaný odber počas 6 mesiacov]]</f>
        <v>#REF!</v>
      </c>
      <c r="L5215" s="1">
        <v>45017000</v>
      </c>
      <c r="M5215" t="e">
        <f>_xlfn.XLOOKUP(Tabuľka9[[#This Row],[IČO]],#REF!,#REF!)</f>
        <v>#REF!</v>
      </c>
      <c r="N5215" t="e">
        <f>_xlfn.XLOOKUP(Tabuľka9[[#This Row],[IČO]],#REF!,#REF!)</f>
        <v>#REF!</v>
      </c>
    </row>
    <row r="5216" spans="1:14" hidden="1" x14ac:dyDescent="0.35">
      <c r="A5216" t="s">
        <v>125</v>
      </c>
      <c r="B5216" t="s">
        <v>134</v>
      </c>
      <c r="C5216" t="s">
        <v>13</v>
      </c>
      <c r="E5216" s="10">
        <f>IF(COUNTIF(cis_DPH!$B$2:$B$84,B5216)&gt;0,D5216*1.1,IF(COUNTIF(cis_DPH!$B$85:$B$171,B5216)&gt;0,D5216*1.2,"chyba"))</f>
        <v>0</v>
      </c>
      <c r="G5216" s="16" t="e">
        <f>_xlfn.XLOOKUP(Tabuľka9[[#This Row],[položka]],#REF!,#REF!)</f>
        <v>#REF!</v>
      </c>
      <c r="I5216" s="15">
        <f>Tabuľka9[[#This Row],[Aktuálna cena v RZ s DPH]]*Tabuľka9[[#This Row],[Priemerný odber za mesiac]]</f>
        <v>0</v>
      </c>
      <c r="K5216" s="17" t="e">
        <f>Tabuľka9[[#This Row],[Cena za MJ s DPH]]*Tabuľka9[[#This Row],[Predpokladaný odber počas 6 mesiacov]]</f>
        <v>#REF!</v>
      </c>
      <c r="L5216" s="1">
        <v>45017000</v>
      </c>
      <c r="M5216" t="e">
        <f>_xlfn.XLOOKUP(Tabuľka9[[#This Row],[IČO]],#REF!,#REF!)</f>
        <v>#REF!</v>
      </c>
      <c r="N5216" t="e">
        <f>_xlfn.XLOOKUP(Tabuľka9[[#This Row],[IČO]],#REF!,#REF!)</f>
        <v>#REF!</v>
      </c>
    </row>
    <row r="5217" spans="1:14" hidden="1" x14ac:dyDescent="0.35">
      <c r="A5217" t="s">
        <v>125</v>
      </c>
      <c r="B5217" t="s">
        <v>135</v>
      </c>
      <c r="C5217" t="s">
        <v>13</v>
      </c>
      <c r="E5217" s="10">
        <f>IF(COUNTIF(cis_DPH!$B$2:$B$84,B5217)&gt;0,D5217*1.1,IF(COUNTIF(cis_DPH!$B$85:$B$171,B5217)&gt;0,D5217*1.2,"chyba"))</f>
        <v>0</v>
      </c>
      <c r="G5217" s="16" t="e">
        <f>_xlfn.XLOOKUP(Tabuľka9[[#This Row],[položka]],#REF!,#REF!)</f>
        <v>#REF!</v>
      </c>
      <c r="I5217" s="15">
        <f>Tabuľka9[[#This Row],[Aktuálna cena v RZ s DPH]]*Tabuľka9[[#This Row],[Priemerný odber za mesiac]]</f>
        <v>0</v>
      </c>
      <c r="K5217" s="17" t="e">
        <f>Tabuľka9[[#This Row],[Cena za MJ s DPH]]*Tabuľka9[[#This Row],[Predpokladaný odber počas 6 mesiacov]]</f>
        <v>#REF!</v>
      </c>
      <c r="L5217" s="1">
        <v>45017000</v>
      </c>
      <c r="M5217" t="e">
        <f>_xlfn.XLOOKUP(Tabuľka9[[#This Row],[IČO]],#REF!,#REF!)</f>
        <v>#REF!</v>
      </c>
      <c r="N5217" t="e">
        <f>_xlfn.XLOOKUP(Tabuľka9[[#This Row],[IČO]],#REF!,#REF!)</f>
        <v>#REF!</v>
      </c>
    </row>
    <row r="5218" spans="1:14" hidden="1" x14ac:dyDescent="0.35">
      <c r="A5218" t="s">
        <v>125</v>
      </c>
      <c r="B5218" t="s">
        <v>136</v>
      </c>
      <c r="C5218" t="s">
        <v>13</v>
      </c>
      <c r="E5218" s="10">
        <f>IF(COUNTIF(cis_DPH!$B$2:$B$84,B5218)&gt;0,D5218*1.1,IF(COUNTIF(cis_DPH!$B$85:$B$171,B5218)&gt;0,D5218*1.2,"chyba"))</f>
        <v>0</v>
      </c>
      <c r="G5218" s="16" t="e">
        <f>_xlfn.XLOOKUP(Tabuľka9[[#This Row],[položka]],#REF!,#REF!)</f>
        <v>#REF!</v>
      </c>
      <c r="I5218" s="15">
        <f>Tabuľka9[[#This Row],[Aktuálna cena v RZ s DPH]]*Tabuľka9[[#This Row],[Priemerný odber za mesiac]]</f>
        <v>0</v>
      </c>
      <c r="K5218" s="17" t="e">
        <f>Tabuľka9[[#This Row],[Cena za MJ s DPH]]*Tabuľka9[[#This Row],[Predpokladaný odber počas 6 mesiacov]]</f>
        <v>#REF!</v>
      </c>
      <c r="L5218" s="1">
        <v>45017000</v>
      </c>
      <c r="M5218" t="e">
        <f>_xlfn.XLOOKUP(Tabuľka9[[#This Row],[IČO]],#REF!,#REF!)</f>
        <v>#REF!</v>
      </c>
      <c r="N5218" t="e">
        <f>_xlfn.XLOOKUP(Tabuľka9[[#This Row],[IČO]],#REF!,#REF!)</f>
        <v>#REF!</v>
      </c>
    </row>
    <row r="5219" spans="1:14" hidden="1" x14ac:dyDescent="0.35">
      <c r="A5219" t="s">
        <v>125</v>
      </c>
      <c r="B5219" t="s">
        <v>137</v>
      </c>
      <c r="C5219" t="s">
        <v>13</v>
      </c>
      <c r="E5219" s="10">
        <f>IF(COUNTIF(cis_DPH!$B$2:$B$84,B5219)&gt;0,D5219*1.1,IF(COUNTIF(cis_DPH!$B$85:$B$171,B5219)&gt;0,D5219*1.2,"chyba"))</f>
        <v>0</v>
      </c>
      <c r="G5219" s="16" t="e">
        <f>_xlfn.XLOOKUP(Tabuľka9[[#This Row],[položka]],#REF!,#REF!)</f>
        <v>#REF!</v>
      </c>
      <c r="I5219" s="15">
        <f>Tabuľka9[[#This Row],[Aktuálna cena v RZ s DPH]]*Tabuľka9[[#This Row],[Priemerný odber za mesiac]]</f>
        <v>0</v>
      </c>
      <c r="K5219" s="17" t="e">
        <f>Tabuľka9[[#This Row],[Cena za MJ s DPH]]*Tabuľka9[[#This Row],[Predpokladaný odber počas 6 mesiacov]]</f>
        <v>#REF!</v>
      </c>
      <c r="L5219" s="1">
        <v>45017000</v>
      </c>
      <c r="M5219" t="e">
        <f>_xlfn.XLOOKUP(Tabuľka9[[#This Row],[IČO]],#REF!,#REF!)</f>
        <v>#REF!</v>
      </c>
      <c r="N5219" t="e">
        <f>_xlfn.XLOOKUP(Tabuľka9[[#This Row],[IČO]],#REF!,#REF!)</f>
        <v>#REF!</v>
      </c>
    </row>
    <row r="5220" spans="1:14" hidden="1" x14ac:dyDescent="0.35">
      <c r="A5220" t="s">
        <v>125</v>
      </c>
      <c r="B5220" t="s">
        <v>138</v>
      </c>
      <c r="C5220" t="s">
        <v>13</v>
      </c>
      <c r="E5220" s="10">
        <f>IF(COUNTIF(cis_DPH!$B$2:$B$84,B5220)&gt;0,D5220*1.1,IF(COUNTIF(cis_DPH!$B$85:$B$171,B5220)&gt;0,D5220*1.2,"chyba"))</f>
        <v>0</v>
      </c>
      <c r="G5220" s="16" t="e">
        <f>_xlfn.XLOOKUP(Tabuľka9[[#This Row],[položka]],#REF!,#REF!)</f>
        <v>#REF!</v>
      </c>
      <c r="I5220" s="15">
        <f>Tabuľka9[[#This Row],[Aktuálna cena v RZ s DPH]]*Tabuľka9[[#This Row],[Priemerný odber za mesiac]]</f>
        <v>0</v>
      </c>
      <c r="K5220" s="17" t="e">
        <f>Tabuľka9[[#This Row],[Cena za MJ s DPH]]*Tabuľka9[[#This Row],[Predpokladaný odber počas 6 mesiacov]]</f>
        <v>#REF!</v>
      </c>
      <c r="L5220" s="1">
        <v>45017000</v>
      </c>
      <c r="M5220" t="e">
        <f>_xlfn.XLOOKUP(Tabuľka9[[#This Row],[IČO]],#REF!,#REF!)</f>
        <v>#REF!</v>
      </c>
      <c r="N5220" t="e">
        <f>_xlfn.XLOOKUP(Tabuľka9[[#This Row],[IČO]],#REF!,#REF!)</f>
        <v>#REF!</v>
      </c>
    </row>
    <row r="5221" spans="1:14" hidden="1" x14ac:dyDescent="0.35">
      <c r="A5221" t="s">
        <v>125</v>
      </c>
      <c r="B5221" t="s">
        <v>139</v>
      </c>
      <c r="C5221" t="s">
        <v>13</v>
      </c>
      <c r="E5221" s="10">
        <f>IF(COUNTIF(cis_DPH!$B$2:$B$84,B5221)&gt;0,D5221*1.1,IF(COUNTIF(cis_DPH!$B$85:$B$171,B5221)&gt;0,D5221*1.2,"chyba"))</f>
        <v>0</v>
      </c>
      <c r="G5221" s="16" t="e">
        <f>_xlfn.XLOOKUP(Tabuľka9[[#This Row],[položka]],#REF!,#REF!)</f>
        <v>#REF!</v>
      </c>
      <c r="I5221" s="15">
        <f>Tabuľka9[[#This Row],[Aktuálna cena v RZ s DPH]]*Tabuľka9[[#This Row],[Priemerný odber za mesiac]]</f>
        <v>0</v>
      </c>
      <c r="K5221" s="17" t="e">
        <f>Tabuľka9[[#This Row],[Cena za MJ s DPH]]*Tabuľka9[[#This Row],[Predpokladaný odber počas 6 mesiacov]]</f>
        <v>#REF!</v>
      </c>
      <c r="L5221" s="1">
        <v>45017000</v>
      </c>
      <c r="M5221" t="e">
        <f>_xlfn.XLOOKUP(Tabuľka9[[#This Row],[IČO]],#REF!,#REF!)</f>
        <v>#REF!</v>
      </c>
      <c r="N5221" t="e">
        <f>_xlfn.XLOOKUP(Tabuľka9[[#This Row],[IČO]],#REF!,#REF!)</f>
        <v>#REF!</v>
      </c>
    </row>
    <row r="5222" spans="1:14" hidden="1" x14ac:dyDescent="0.35">
      <c r="A5222" t="s">
        <v>125</v>
      </c>
      <c r="B5222" t="s">
        <v>140</v>
      </c>
      <c r="C5222" t="s">
        <v>13</v>
      </c>
      <c r="E5222" s="10">
        <f>IF(COUNTIF(cis_DPH!$B$2:$B$84,B5222)&gt;0,D5222*1.1,IF(COUNTIF(cis_DPH!$B$85:$B$171,B5222)&gt;0,D5222*1.2,"chyba"))</f>
        <v>0</v>
      </c>
      <c r="G5222" s="16" t="e">
        <f>_xlfn.XLOOKUP(Tabuľka9[[#This Row],[položka]],#REF!,#REF!)</f>
        <v>#REF!</v>
      </c>
      <c r="I5222" s="15">
        <f>Tabuľka9[[#This Row],[Aktuálna cena v RZ s DPH]]*Tabuľka9[[#This Row],[Priemerný odber za mesiac]]</f>
        <v>0</v>
      </c>
      <c r="K5222" s="17" t="e">
        <f>Tabuľka9[[#This Row],[Cena za MJ s DPH]]*Tabuľka9[[#This Row],[Predpokladaný odber počas 6 mesiacov]]</f>
        <v>#REF!</v>
      </c>
      <c r="L5222" s="1">
        <v>45017000</v>
      </c>
      <c r="M5222" t="e">
        <f>_xlfn.XLOOKUP(Tabuľka9[[#This Row],[IČO]],#REF!,#REF!)</f>
        <v>#REF!</v>
      </c>
      <c r="N5222" t="e">
        <f>_xlfn.XLOOKUP(Tabuľka9[[#This Row],[IČO]],#REF!,#REF!)</f>
        <v>#REF!</v>
      </c>
    </row>
    <row r="5223" spans="1:14" hidden="1" x14ac:dyDescent="0.35">
      <c r="A5223" t="s">
        <v>125</v>
      </c>
      <c r="B5223" t="s">
        <v>141</v>
      </c>
      <c r="C5223" t="s">
        <v>13</v>
      </c>
      <c r="E5223" s="10">
        <f>IF(COUNTIF(cis_DPH!$B$2:$B$84,B5223)&gt;0,D5223*1.1,IF(COUNTIF(cis_DPH!$B$85:$B$171,B5223)&gt;0,D5223*1.2,"chyba"))</f>
        <v>0</v>
      </c>
      <c r="G5223" s="16" t="e">
        <f>_xlfn.XLOOKUP(Tabuľka9[[#This Row],[položka]],#REF!,#REF!)</f>
        <v>#REF!</v>
      </c>
      <c r="I5223" s="15">
        <f>Tabuľka9[[#This Row],[Aktuálna cena v RZ s DPH]]*Tabuľka9[[#This Row],[Priemerný odber za mesiac]]</f>
        <v>0</v>
      </c>
      <c r="K5223" s="17" t="e">
        <f>Tabuľka9[[#This Row],[Cena za MJ s DPH]]*Tabuľka9[[#This Row],[Predpokladaný odber počas 6 mesiacov]]</f>
        <v>#REF!</v>
      </c>
      <c r="L5223" s="1">
        <v>45017000</v>
      </c>
      <c r="M5223" t="e">
        <f>_xlfn.XLOOKUP(Tabuľka9[[#This Row],[IČO]],#REF!,#REF!)</f>
        <v>#REF!</v>
      </c>
      <c r="N5223" t="e">
        <f>_xlfn.XLOOKUP(Tabuľka9[[#This Row],[IČO]],#REF!,#REF!)</f>
        <v>#REF!</v>
      </c>
    </row>
    <row r="5224" spans="1:14" hidden="1" x14ac:dyDescent="0.35">
      <c r="A5224" t="s">
        <v>125</v>
      </c>
      <c r="B5224" t="s">
        <v>142</v>
      </c>
      <c r="C5224" t="s">
        <v>13</v>
      </c>
      <c r="E5224" s="10">
        <f>IF(COUNTIF(cis_DPH!$B$2:$B$84,B5224)&gt;0,D5224*1.1,IF(COUNTIF(cis_DPH!$B$85:$B$171,B5224)&gt;0,D5224*1.2,"chyba"))</f>
        <v>0</v>
      </c>
      <c r="G5224" s="16" t="e">
        <f>_xlfn.XLOOKUP(Tabuľka9[[#This Row],[položka]],#REF!,#REF!)</f>
        <v>#REF!</v>
      </c>
      <c r="I5224" s="15">
        <f>Tabuľka9[[#This Row],[Aktuálna cena v RZ s DPH]]*Tabuľka9[[#This Row],[Priemerný odber za mesiac]]</f>
        <v>0</v>
      </c>
      <c r="K5224" s="17" t="e">
        <f>Tabuľka9[[#This Row],[Cena za MJ s DPH]]*Tabuľka9[[#This Row],[Predpokladaný odber počas 6 mesiacov]]</f>
        <v>#REF!</v>
      </c>
      <c r="L5224" s="1">
        <v>45017000</v>
      </c>
      <c r="M5224" t="e">
        <f>_xlfn.XLOOKUP(Tabuľka9[[#This Row],[IČO]],#REF!,#REF!)</f>
        <v>#REF!</v>
      </c>
      <c r="N5224" t="e">
        <f>_xlfn.XLOOKUP(Tabuľka9[[#This Row],[IČO]],#REF!,#REF!)</f>
        <v>#REF!</v>
      </c>
    </row>
    <row r="5225" spans="1:14" hidden="1" x14ac:dyDescent="0.35">
      <c r="A5225" t="s">
        <v>125</v>
      </c>
      <c r="B5225" t="s">
        <v>143</v>
      </c>
      <c r="C5225" t="s">
        <v>13</v>
      </c>
      <c r="E5225" s="10">
        <f>IF(COUNTIF(cis_DPH!$B$2:$B$84,B5225)&gt;0,D5225*1.1,IF(COUNTIF(cis_DPH!$B$85:$B$171,B5225)&gt;0,D5225*1.2,"chyba"))</f>
        <v>0</v>
      </c>
      <c r="G5225" s="16" t="e">
        <f>_xlfn.XLOOKUP(Tabuľka9[[#This Row],[položka]],#REF!,#REF!)</f>
        <v>#REF!</v>
      </c>
      <c r="I5225" s="15">
        <f>Tabuľka9[[#This Row],[Aktuálna cena v RZ s DPH]]*Tabuľka9[[#This Row],[Priemerný odber za mesiac]]</f>
        <v>0</v>
      </c>
      <c r="K5225" s="17" t="e">
        <f>Tabuľka9[[#This Row],[Cena za MJ s DPH]]*Tabuľka9[[#This Row],[Predpokladaný odber počas 6 mesiacov]]</f>
        <v>#REF!</v>
      </c>
      <c r="L5225" s="1">
        <v>45017000</v>
      </c>
      <c r="M5225" t="e">
        <f>_xlfn.XLOOKUP(Tabuľka9[[#This Row],[IČO]],#REF!,#REF!)</f>
        <v>#REF!</v>
      </c>
      <c r="N5225" t="e">
        <f>_xlfn.XLOOKUP(Tabuľka9[[#This Row],[IČO]],#REF!,#REF!)</f>
        <v>#REF!</v>
      </c>
    </row>
    <row r="5226" spans="1:14" hidden="1" x14ac:dyDescent="0.35">
      <c r="A5226" t="s">
        <v>125</v>
      </c>
      <c r="B5226" t="s">
        <v>144</v>
      </c>
      <c r="C5226" t="s">
        <v>13</v>
      </c>
      <c r="E5226" s="10">
        <f>IF(COUNTIF(cis_DPH!$B$2:$B$84,B5226)&gt;0,D5226*1.1,IF(COUNTIF(cis_DPH!$B$85:$B$171,B5226)&gt;0,D5226*1.2,"chyba"))</f>
        <v>0</v>
      </c>
      <c r="G5226" s="16" t="e">
        <f>_xlfn.XLOOKUP(Tabuľka9[[#This Row],[položka]],#REF!,#REF!)</f>
        <v>#REF!</v>
      </c>
      <c r="I5226" s="15">
        <f>Tabuľka9[[#This Row],[Aktuálna cena v RZ s DPH]]*Tabuľka9[[#This Row],[Priemerný odber za mesiac]]</f>
        <v>0</v>
      </c>
      <c r="K5226" s="17" t="e">
        <f>Tabuľka9[[#This Row],[Cena za MJ s DPH]]*Tabuľka9[[#This Row],[Predpokladaný odber počas 6 mesiacov]]</f>
        <v>#REF!</v>
      </c>
      <c r="L5226" s="1">
        <v>45017000</v>
      </c>
      <c r="M5226" t="e">
        <f>_xlfn.XLOOKUP(Tabuľka9[[#This Row],[IČO]],#REF!,#REF!)</f>
        <v>#REF!</v>
      </c>
      <c r="N5226" t="e">
        <f>_xlfn.XLOOKUP(Tabuľka9[[#This Row],[IČO]],#REF!,#REF!)</f>
        <v>#REF!</v>
      </c>
    </row>
    <row r="5227" spans="1:14" hidden="1" x14ac:dyDescent="0.35">
      <c r="A5227" t="s">
        <v>125</v>
      </c>
      <c r="B5227" t="s">
        <v>145</v>
      </c>
      <c r="C5227" t="s">
        <v>13</v>
      </c>
      <c r="E5227" s="10">
        <f>IF(COUNTIF(cis_DPH!$B$2:$B$84,B5227)&gt;0,D5227*1.1,IF(COUNTIF(cis_DPH!$B$85:$B$171,B5227)&gt;0,D5227*1.2,"chyba"))</f>
        <v>0</v>
      </c>
      <c r="G5227" s="16" t="e">
        <f>_xlfn.XLOOKUP(Tabuľka9[[#This Row],[položka]],#REF!,#REF!)</f>
        <v>#REF!</v>
      </c>
      <c r="I5227" s="15">
        <f>Tabuľka9[[#This Row],[Aktuálna cena v RZ s DPH]]*Tabuľka9[[#This Row],[Priemerný odber za mesiac]]</f>
        <v>0</v>
      </c>
      <c r="K5227" s="17" t="e">
        <f>Tabuľka9[[#This Row],[Cena za MJ s DPH]]*Tabuľka9[[#This Row],[Predpokladaný odber počas 6 mesiacov]]</f>
        <v>#REF!</v>
      </c>
      <c r="L5227" s="1">
        <v>45017000</v>
      </c>
      <c r="M5227" t="e">
        <f>_xlfn.XLOOKUP(Tabuľka9[[#This Row],[IČO]],#REF!,#REF!)</f>
        <v>#REF!</v>
      </c>
      <c r="N5227" t="e">
        <f>_xlfn.XLOOKUP(Tabuľka9[[#This Row],[IČO]],#REF!,#REF!)</f>
        <v>#REF!</v>
      </c>
    </row>
    <row r="5228" spans="1:14" hidden="1" x14ac:dyDescent="0.35">
      <c r="A5228" t="s">
        <v>125</v>
      </c>
      <c r="B5228" t="s">
        <v>146</v>
      </c>
      <c r="C5228" t="s">
        <v>13</v>
      </c>
      <c r="E5228" s="10">
        <f>IF(COUNTIF(cis_DPH!$B$2:$B$84,B5228)&gt;0,D5228*1.1,IF(COUNTIF(cis_DPH!$B$85:$B$171,B5228)&gt;0,D5228*1.2,"chyba"))</f>
        <v>0</v>
      </c>
      <c r="G5228" s="16" t="e">
        <f>_xlfn.XLOOKUP(Tabuľka9[[#This Row],[položka]],#REF!,#REF!)</f>
        <v>#REF!</v>
      </c>
      <c r="I5228" s="15">
        <f>Tabuľka9[[#This Row],[Aktuálna cena v RZ s DPH]]*Tabuľka9[[#This Row],[Priemerný odber za mesiac]]</f>
        <v>0</v>
      </c>
      <c r="K5228" s="17" t="e">
        <f>Tabuľka9[[#This Row],[Cena za MJ s DPH]]*Tabuľka9[[#This Row],[Predpokladaný odber počas 6 mesiacov]]</f>
        <v>#REF!</v>
      </c>
      <c r="L5228" s="1">
        <v>45017000</v>
      </c>
      <c r="M5228" t="e">
        <f>_xlfn.XLOOKUP(Tabuľka9[[#This Row],[IČO]],#REF!,#REF!)</f>
        <v>#REF!</v>
      </c>
      <c r="N5228" t="e">
        <f>_xlfn.XLOOKUP(Tabuľka9[[#This Row],[IČO]],#REF!,#REF!)</f>
        <v>#REF!</v>
      </c>
    </row>
    <row r="5229" spans="1:14" hidden="1" x14ac:dyDescent="0.35">
      <c r="A5229" t="s">
        <v>125</v>
      </c>
      <c r="B5229" t="s">
        <v>147</v>
      </c>
      <c r="C5229" t="s">
        <v>13</v>
      </c>
      <c r="E5229" s="10">
        <f>IF(COUNTIF(cis_DPH!$B$2:$B$84,B5229)&gt;0,D5229*1.1,IF(COUNTIF(cis_DPH!$B$85:$B$171,B5229)&gt;0,D5229*1.2,"chyba"))</f>
        <v>0</v>
      </c>
      <c r="G5229" s="16" t="e">
        <f>_xlfn.XLOOKUP(Tabuľka9[[#This Row],[položka]],#REF!,#REF!)</f>
        <v>#REF!</v>
      </c>
      <c r="I5229" s="15">
        <f>Tabuľka9[[#This Row],[Aktuálna cena v RZ s DPH]]*Tabuľka9[[#This Row],[Priemerný odber za mesiac]]</f>
        <v>0</v>
      </c>
      <c r="K5229" s="17" t="e">
        <f>Tabuľka9[[#This Row],[Cena za MJ s DPH]]*Tabuľka9[[#This Row],[Predpokladaný odber počas 6 mesiacov]]</f>
        <v>#REF!</v>
      </c>
      <c r="L5229" s="1">
        <v>45017000</v>
      </c>
      <c r="M5229" t="e">
        <f>_xlfn.XLOOKUP(Tabuľka9[[#This Row],[IČO]],#REF!,#REF!)</f>
        <v>#REF!</v>
      </c>
      <c r="N5229" t="e">
        <f>_xlfn.XLOOKUP(Tabuľka9[[#This Row],[IČO]],#REF!,#REF!)</f>
        <v>#REF!</v>
      </c>
    </row>
    <row r="5230" spans="1:14" hidden="1" x14ac:dyDescent="0.35">
      <c r="A5230" t="s">
        <v>125</v>
      </c>
      <c r="B5230" t="s">
        <v>148</v>
      </c>
      <c r="C5230" t="s">
        <v>13</v>
      </c>
      <c r="E5230" s="10">
        <f>IF(COUNTIF(cis_DPH!$B$2:$B$84,B5230)&gt;0,D5230*1.1,IF(COUNTIF(cis_DPH!$B$85:$B$171,B5230)&gt;0,D5230*1.2,"chyba"))</f>
        <v>0</v>
      </c>
      <c r="G5230" s="16" t="e">
        <f>_xlfn.XLOOKUP(Tabuľka9[[#This Row],[položka]],#REF!,#REF!)</f>
        <v>#REF!</v>
      </c>
      <c r="I5230" s="15">
        <f>Tabuľka9[[#This Row],[Aktuálna cena v RZ s DPH]]*Tabuľka9[[#This Row],[Priemerný odber za mesiac]]</f>
        <v>0</v>
      </c>
      <c r="K5230" s="17" t="e">
        <f>Tabuľka9[[#This Row],[Cena za MJ s DPH]]*Tabuľka9[[#This Row],[Predpokladaný odber počas 6 mesiacov]]</f>
        <v>#REF!</v>
      </c>
      <c r="L5230" s="1">
        <v>45017000</v>
      </c>
      <c r="M5230" t="e">
        <f>_xlfn.XLOOKUP(Tabuľka9[[#This Row],[IČO]],#REF!,#REF!)</f>
        <v>#REF!</v>
      </c>
      <c r="N5230" t="e">
        <f>_xlfn.XLOOKUP(Tabuľka9[[#This Row],[IČO]],#REF!,#REF!)</f>
        <v>#REF!</v>
      </c>
    </row>
    <row r="5231" spans="1:14" hidden="1" x14ac:dyDescent="0.35">
      <c r="A5231" t="s">
        <v>125</v>
      </c>
      <c r="B5231" t="s">
        <v>149</v>
      </c>
      <c r="C5231" t="s">
        <v>13</v>
      </c>
      <c r="E5231" s="10">
        <f>IF(COUNTIF(cis_DPH!$B$2:$B$84,B5231)&gt;0,D5231*1.1,IF(COUNTIF(cis_DPH!$B$85:$B$171,B5231)&gt;0,D5231*1.2,"chyba"))</f>
        <v>0</v>
      </c>
      <c r="G5231" s="16" t="e">
        <f>_xlfn.XLOOKUP(Tabuľka9[[#This Row],[položka]],#REF!,#REF!)</f>
        <v>#REF!</v>
      </c>
      <c r="I5231" s="15">
        <f>Tabuľka9[[#This Row],[Aktuálna cena v RZ s DPH]]*Tabuľka9[[#This Row],[Priemerný odber za mesiac]]</f>
        <v>0</v>
      </c>
      <c r="K5231" s="17" t="e">
        <f>Tabuľka9[[#This Row],[Cena za MJ s DPH]]*Tabuľka9[[#This Row],[Predpokladaný odber počas 6 mesiacov]]</f>
        <v>#REF!</v>
      </c>
      <c r="L5231" s="1">
        <v>45017000</v>
      </c>
      <c r="M5231" t="e">
        <f>_xlfn.XLOOKUP(Tabuľka9[[#This Row],[IČO]],#REF!,#REF!)</f>
        <v>#REF!</v>
      </c>
      <c r="N5231" t="e">
        <f>_xlfn.XLOOKUP(Tabuľka9[[#This Row],[IČO]],#REF!,#REF!)</f>
        <v>#REF!</v>
      </c>
    </row>
    <row r="5232" spans="1:14" hidden="1" x14ac:dyDescent="0.35">
      <c r="A5232" t="s">
        <v>125</v>
      </c>
      <c r="B5232" t="s">
        <v>150</v>
      </c>
      <c r="C5232" t="s">
        <v>13</v>
      </c>
      <c r="E5232" s="10">
        <f>IF(COUNTIF(cis_DPH!$B$2:$B$84,B5232)&gt;0,D5232*1.1,IF(COUNTIF(cis_DPH!$B$85:$B$171,B5232)&gt;0,D5232*1.2,"chyba"))</f>
        <v>0</v>
      </c>
      <c r="G5232" s="16" t="e">
        <f>_xlfn.XLOOKUP(Tabuľka9[[#This Row],[položka]],#REF!,#REF!)</f>
        <v>#REF!</v>
      </c>
      <c r="I5232" s="15">
        <f>Tabuľka9[[#This Row],[Aktuálna cena v RZ s DPH]]*Tabuľka9[[#This Row],[Priemerný odber za mesiac]]</f>
        <v>0</v>
      </c>
      <c r="K5232" s="17" t="e">
        <f>Tabuľka9[[#This Row],[Cena za MJ s DPH]]*Tabuľka9[[#This Row],[Predpokladaný odber počas 6 mesiacov]]</f>
        <v>#REF!</v>
      </c>
      <c r="L5232" s="1">
        <v>45017000</v>
      </c>
      <c r="M5232" t="e">
        <f>_xlfn.XLOOKUP(Tabuľka9[[#This Row],[IČO]],#REF!,#REF!)</f>
        <v>#REF!</v>
      </c>
      <c r="N5232" t="e">
        <f>_xlfn.XLOOKUP(Tabuľka9[[#This Row],[IČO]],#REF!,#REF!)</f>
        <v>#REF!</v>
      </c>
    </row>
    <row r="5233" spans="1:14" hidden="1" x14ac:dyDescent="0.35">
      <c r="A5233" t="s">
        <v>125</v>
      </c>
      <c r="B5233" t="s">
        <v>151</v>
      </c>
      <c r="C5233" t="s">
        <v>13</v>
      </c>
      <c r="E5233" s="10">
        <f>IF(COUNTIF(cis_DPH!$B$2:$B$84,B5233)&gt;0,D5233*1.1,IF(COUNTIF(cis_DPH!$B$85:$B$171,B5233)&gt;0,D5233*1.2,"chyba"))</f>
        <v>0</v>
      </c>
      <c r="G5233" s="16" t="e">
        <f>_xlfn.XLOOKUP(Tabuľka9[[#This Row],[položka]],#REF!,#REF!)</f>
        <v>#REF!</v>
      </c>
      <c r="I5233" s="15">
        <f>Tabuľka9[[#This Row],[Aktuálna cena v RZ s DPH]]*Tabuľka9[[#This Row],[Priemerný odber za mesiac]]</f>
        <v>0</v>
      </c>
      <c r="K5233" s="17" t="e">
        <f>Tabuľka9[[#This Row],[Cena za MJ s DPH]]*Tabuľka9[[#This Row],[Predpokladaný odber počas 6 mesiacov]]</f>
        <v>#REF!</v>
      </c>
      <c r="L5233" s="1">
        <v>45017000</v>
      </c>
      <c r="M5233" t="e">
        <f>_xlfn.XLOOKUP(Tabuľka9[[#This Row],[IČO]],#REF!,#REF!)</f>
        <v>#REF!</v>
      </c>
      <c r="N5233" t="e">
        <f>_xlfn.XLOOKUP(Tabuľka9[[#This Row],[IČO]],#REF!,#REF!)</f>
        <v>#REF!</v>
      </c>
    </row>
    <row r="5234" spans="1:14" hidden="1" x14ac:dyDescent="0.35">
      <c r="A5234" t="s">
        <v>125</v>
      </c>
      <c r="B5234" t="s">
        <v>152</v>
      </c>
      <c r="C5234" t="s">
        <v>13</v>
      </c>
      <c r="E5234" s="10">
        <f>IF(COUNTIF(cis_DPH!$B$2:$B$84,B5234)&gt;0,D5234*1.1,IF(COUNTIF(cis_DPH!$B$85:$B$171,B5234)&gt;0,D5234*1.2,"chyba"))</f>
        <v>0</v>
      </c>
      <c r="G5234" s="16" t="e">
        <f>_xlfn.XLOOKUP(Tabuľka9[[#This Row],[položka]],#REF!,#REF!)</f>
        <v>#REF!</v>
      </c>
      <c r="I5234" s="15">
        <f>Tabuľka9[[#This Row],[Aktuálna cena v RZ s DPH]]*Tabuľka9[[#This Row],[Priemerný odber za mesiac]]</f>
        <v>0</v>
      </c>
      <c r="K5234" s="17" t="e">
        <f>Tabuľka9[[#This Row],[Cena za MJ s DPH]]*Tabuľka9[[#This Row],[Predpokladaný odber počas 6 mesiacov]]</f>
        <v>#REF!</v>
      </c>
      <c r="L5234" s="1">
        <v>45017000</v>
      </c>
      <c r="M5234" t="e">
        <f>_xlfn.XLOOKUP(Tabuľka9[[#This Row],[IČO]],#REF!,#REF!)</f>
        <v>#REF!</v>
      </c>
      <c r="N5234" t="e">
        <f>_xlfn.XLOOKUP(Tabuľka9[[#This Row],[IČO]],#REF!,#REF!)</f>
        <v>#REF!</v>
      </c>
    </row>
    <row r="5235" spans="1:14" hidden="1" x14ac:dyDescent="0.35">
      <c r="A5235" t="s">
        <v>125</v>
      </c>
      <c r="B5235" t="s">
        <v>153</v>
      </c>
      <c r="C5235" t="s">
        <v>13</v>
      </c>
      <c r="E5235" s="10">
        <f>IF(COUNTIF(cis_DPH!$B$2:$B$84,B5235)&gt;0,D5235*1.1,IF(COUNTIF(cis_DPH!$B$85:$B$171,B5235)&gt;0,D5235*1.2,"chyba"))</f>
        <v>0</v>
      </c>
      <c r="G5235" s="16" t="e">
        <f>_xlfn.XLOOKUP(Tabuľka9[[#This Row],[položka]],#REF!,#REF!)</f>
        <v>#REF!</v>
      </c>
      <c r="I5235" s="15">
        <f>Tabuľka9[[#This Row],[Aktuálna cena v RZ s DPH]]*Tabuľka9[[#This Row],[Priemerný odber za mesiac]]</f>
        <v>0</v>
      </c>
      <c r="K5235" s="17" t="e">
        <f>Tabuľka9[[#This Row],[Cena za MJ s DPH]]*Tabuľka9[[#This Row],[Predpokladaný odber počas 6 mesiacov]]</f>
        <v>#REF!</v>
      </c>
      <c r="L5235" s="1">
        <v>45017000</v>
      </c>
      <c r="M5235" t="e">
        <f>_xlfn.XLOOKUP(Tabuľka9[[#This Row],[IČO]],#REF!,#REF!)</f>
        <v>#REF!</v>
      </c>
      <c r="N5235" t="e">
        <f>_xlfn.XLOOKUP(Tabuľka9[[#This Row],[IČO]],#REF!,#REF!)</f>
        <v>#REF!</v>
      </c>
    </row>
    <row r="5236" spans="1:14" hidden="1" x14ac:dyDescent="0.35">
      <c r="A5236" t="s">
        <v>125</v>
      </c>
      <c r="B5236" t="s">
        <v>154</v>
      </c>
      <c r="C5236" t="s">
        <v>13</v>
      </c>
      <c r="E5236" s="10">
        <f>IF(COUNTIF(cis_DPH!$B$2:$B$84,B5236)&gt;0,D5236*1.1,IF(COUNTIF(cis_DPH!$B$85:$B$171,B5236)&gt;0,D5236*1.2,"chyba"))</f>
        <v>0</v>
      </c>
      <c r="G5236" s="16" t="e">
        <f>_xlfn.XLOOKUP(Tabuľka9[[#This Row],[položka]],#REF!,#REF!)</f>
        <v>#REF!</v>
      </c>
      <c r="I5236" s="15">
        <f>Tabuľka9[[#This Row],[Aktuálna cena v RZ s DPH]]*Tabuľka9[[#This Row],[Priemerný odber za mesiac]]</f>
        <v>0</v>
      </c>
      <c r="K5236" s="17" t="e">
        <f>Tabuľka9[[#This Row],[Cena za MJ s DPH]]*Tabuľka9[[#This Row],[Predpokladaný odber počas 6 mesiacov]]</f>
        <v>#REF!</v>
      </c>
      <c r="L5236" s="1">
        <v>45017000</v>
      </c>
      <c r="M5236" t="e">
        <f>_xlfn.XLOOKUP(Tabuľka9[[#This Row],[IČO]],#REF!,#REF!)</f>
        <v>#REF!</v>
      </c>
      <c r="N5236" t="e">
        <f>_xlfn.XLOOKUP(Tabuľka9[[#This Row],[IČO]],#REF!,#REF!)</f>
        <v>#REF!</v>
      </c>
    </row>
    <row r="5237" spans="1:14" hidden="1" x14ac:dyDescent="0.35">
      <c r="A5237" t="s">
        <v>125</v>
      </c>
      <c r="B5237" t="s">
        <v>155</v>
      </c>
      <c r="C5237" t="s">
        <v>13</v>
      </c>
      <c r="D5237" s="9">
        <v>3.99</v>
      </c>
      <c r="E5237" s="10">
        <f>IF(COUNTIF(cis_DPH!$B$2:$B$84,B5237)&gt;0,D5237*1.1,IF(COUNTIF(cis_DPH!$B$85:$B$171,B5237)&gt;0,D5237*1.2,"chyba"))</f>
        <v>4.7880000000000003</v>
      </c>
      <c r="G5237" s="16" t="e">
        <f>_xlfn.XLOOKUP(Tabuľka9[[#This Row],[položka]],#REF!,#REF!)</f>
        <v>#REF!</v>
      </c>
      <c r="H5237">
        <v>15</v>
      </c>
      <c r="I5237" s="15">
        <f>Tabuľka9[[#This Row],[Aktuálna cena v RZ s DPH]]*Tabuľka9[[#This Row],[Priemerný odber za mesiac]]</f>
        <v>71.820000000000007</v>
      </c>
      <c r="J5237">
        <v>60</v>
      </c>
      <c r="K5237" s="17" t="e">
        <f>Tabuľka9[[#This Row],[Cena za MJ s DPH]]*Tabuľka9[[#This Row],[Predpokladaný odber počas 6 mesiacov]]</f>
        <v>#REF!</v>
      </c>
      <c r="L5237" s="1">
        <v>45017000</v>
      </c>
      <c r="M5237" t="e">
        <f>_xlfn.XLOOKUP(Tabuľka9[[#This Row],[IČO]],#REF!,#REF!)</f>
        <v>#REF!</v>
      </c>
      <c r="N5237" t="e">
        <f>_xlfn.XLOOKUP(Tabuľka9[[#This Row],[IČO]],#REF!,#REF!)</f>
        <v>#REF!</v>
      </c>
    </row>
    <row r="5238" spans="1:14" hidden="1" x14ac:dyDescent="0.35">
      <c r="A5238" t="s">
        <v>125</v>
      </c>
      <c r="B5238" t="s">
        <v>156</v>
      </c>
      <c r="C5238" t="s">
        <v>13</v>
      </c>
      <c r="E5238" s="10">
        <f>IF(COUNTIF(cis_DPH!$B$2:$B$84,B5238)&gt;0,D5238*1.1,IF(COUNTIF(cis_DPH!$B$85:$B$171,B5238)&gt;0,D5238*1.2,"chyba"))</f>
        <v>0</v>
      </c>
      <c r="G5238" s="16" t="e">
        <f>_xlfn.XLOOKUP(Tabuľka9[[#This Row],[položka]],#REF!,#REF!)</f>
        <v>#REF!</v>
      </c>
      <c r="I5238" s="15">
        <f>Tabuľka9[[#This Row],[Aktuálna cena v RZ s DPH]]*Tabuľka9[[#This Row],[Priemerný odber za mesiac]]</f>
        <v>0</v>
      </c>
      <c r="K5238" s="17" t="e">
        <f>Tabuľka9[[#This Row],[Cena za MJ s DPH]]*Tabuľka9[[#This Row],[Predpokladaný odber počas 6 mesiacov]]</f>
        <v>#REF!</v>
      </c>
      <c r="L5238" s="1">
        <v>45017000</v>
      </c>
      <c r="M5238" t="e">
        <f>_xlfn.XLOOKUP(Tabuľka9[[#This Row],[IČO]],#REF!,#REF!)</f>
        <v>#REF!</v>
      </c>
      <c r="N5238" t="e">
        <f>_xlfn.XLOOKUP(Tabuľka9[[#This Row],[IČO]],#REF!,#REF!)</f>
        <v>#REF!</v>
      </c>
    </row>
    <row r="5239" spans="1:14" hidden="1" x14ac:dyDescent="0.35">
      <c r="A5239" t="s">
        <v>125</v>
      </c>
      <c r="B5239" t="s">
        <v>157</v>
      </c>
      <c r="C5239" t="s">
        <v>13</v>
      </c>
      <c r="D5239" s="9">
        <v>5</v>
      </c>
      <c r="E5239" s="10">
        <f>IF(COUNTIF(cis_DPH!$B$2:$B$84,B5239)&gt;0,D5239*1.1,IF(COUNTIF(cis_DPH!$B$85:$B$171,B5239)&gt;0,D5239*1.2,"chyba"))</f>
        <v>6</v>
      </c>
      <c r="G5239" s="16" t="e">
        <f>_xlfn.XLOOKUP(Tabuľka9[[#This Row],[položka]],#REF!,#REF!)</f>
        <v>#REF!</v>
      </c>
      <c r="H5239">
        <v>8</v>
      </c>
      <c r="I5239" s="15">
        <f>Tabuľka9[[#This Row],[Aktuálna cena v RZ s DPH]]*Tabuľka9[[#This Row],[Priemerný odber za mesiac]]</f>
        <v>48</v>
      </c>
      <c r="J5239">
        <v>30</v>
      </c>
      <c r="K5239" s="17" t="e">
        <f>Tabuľka9[[#This Row],[Cena za MJ s DPH]]*Tabuľka9[[#This Row],[Predpokladaný odber počas 6 mesiacov]]</f>
        <v>#REF!</v>
      </c>
      <c r="L5239" s="1">
        <v>45017000</v>
      </c>
      <c r="M5239" t="e">
        <f>_xlfn.XLOOKUP(Tabuľka9[[#This Row],[IČO]],#REF!,#REF!)</f>
        <v>#REF!</v>
      </c>
      <c r="N5239" t="e">
        <f>_xlfn.XLOOKUP(Tabuľka9[[#This Row],[IČO]],#REF!,#REF!)</f>
        <v>#REF!</v>
      </c>
    </row>
    <row r="5240" spans="1:14" hidden="1" x14ac:dyDescent="0.35">
      <c r="A5240" t="s">
        <v>125</v>
      </c>
      <c r="B5240" t="s">
        <v>158</v>
      </c>
      <c r="C5240" t="s">
        <v>13</v>
      </c>
      <c r="E5240" s="10">
        <f>IF(COUNTIF(cis_DPH!$B$2:$B$84,B5240)&gt;0,D5240*1.1,IF(COUNTIF(cis_DPH!$B$85:$B$171,B5240)&gt;0,D5240*1.2,"chyba"))</f>
        <v>0</v>
      </c>
      <c r="G5240" s="16" t="e">
        <f>_xlfn.XLOOKUP(Tabuľka9[[#This Row],[položka]],#REF!,#REF!)</f>
        <v>#REF!</v>
      </c>
      <c r="I5240" s="15">
        <f>Tabuľka9[[#This Row],[Aktuálna cena v RZ s DPH]]*Tabuľka9[[#This Row],[Priemerný odber za mesiac]]</f>
        <v>0</v>
      </c>
      <c r="K5240" s="17" t="e">
        <f>Tabuľka9[[#This Row],[Cena za MJ s DPH]]*Tabuľka9[[#This Row],[Predpokladaný odber počas 6 mesiacov]]</f>
        <v>#REF!</v>
      </c>
      <c r="L5240" s="1">
        <v>45017000</v>
      </c>
      <c r="M5240" t="e">
        <f>_xlfn.XLOOKUP(Tabuľka9[[#This Row],[IČO]],#REF!,#REF!)</f>
        <v>#REF!</v>
      </c>
      <c r="N5240" t="e">
        <f>_xlfn.XLOOKUP(Tabuľka9[[#This Row],[IČO]],#REF!,#REF!)</f>
        <v>#REF!</v>
      </c>
    </row>
    <row r="5241" spans="1:14" hidden="1" x14ac:dyDescent="0.35">
      <c r="A5241" t="s">
        <v>125</v>
      </c>
      <c r="B5241" t="s">
        <v>159</v>
      </c>
      <c r="C5241" t="s">
        <v>13</v>
      </c>
      <c r="E5241" s="10">
        <f>IF(COUNTIF(cis_DPH!$B$2:$B$84,B5241)&gt;0,D5241*1.1,IF(COUNTIF(cis_DPH!$B$85:$B$171,B5241)&gt;0,D5241*1.2,"chyba"))</f>
        <v>0</v>
      </c>
      <c r="G5241" s="16" t="e">
        <f>_xlfn.XLOOKUP(Tabuľka9[[#This Row],[položka]],#REF!,#REF!)</f>
        <v>#REF!</v>
      </c>
      <c r="I5241" s="15">
        <f>Tabuľka9[[#This Row],[Aktuálna cena v RZ s DPH]]*Tabuľka9[[#This Row],[Priemerný odber za mesiac]]</f>
        <v>0</v>
      </c>
      <c r="K5241" s="17" t="e">
        <f>Tabuľka9[[#This Row],[Cena za MJ s DPH]]*Tabuľka9[[#This Row],[Predpokladaný odber počas 6 mesiacov]]</f>
        <v>#REF!</v>
      </c>
      <c r="L5241" s="1">
        <v>45017000</v>
      </c>
      <c r="M5241" t="e">
        <f>_xlfn.XLOOKUP(Tabuľka9[[#This Row],[IČO]],#REF!,#REF!)</f>
        <v>#REF!</v>
      </c>
      <c r="N5241" t="e">
        <f>_xlfn.XLOOKUP(Tabuľka9[[#This Row],[IČO]],#REF!,#REF!)</f>
        <v>#REF!</v>
      </c>
    </row>
    <row r="5242" spans="1:14" hidden="1" x14ac:dyDescent="0.35">
      <c r="A5242" t="s">
        <v>125</v>
      </c>
      <c r="B5242" t="s">
        <v>160</v>
      </c>
      <c r="C5242" t="s">
        <v>13</v>
      </c>
      <c r="E5242" s="10">
        <f>IF(COUNTIF(cis_DPH!$B$2:$B$84,B5242)&gt;0,D5242*1.1,IF(COUNTIF(cis_DPH!$B$85:$B$171,B5242)&gt;0,D5242*1.2,"chyba"))</f>
        <v>0</v>
      </c>
      <c r="G5242" s="16" t="e">
        <f>_xlfn.XLOOKUP(Tabuľka9[[#This Row],[položka]],#REF!,#REF!)</f>
        <v>#REF!</v>
      </c>
      <c r="I5242" s="15">
        <f>Tabuľka9[[#This Row],[Aktuálna cena v RZ s DPH]]*Tabuľka9[[#This Row],[Priemerný odber za mesiac]]</f>
        <v>0</v>
      </c>
      <c r="K5242" s="17" t="e">
        <f>Tabuľka9[[#This Row],[Cena za MJ s DPH]]*Tabuľka9[[#This Row],[Predpokladaný odber počas 6 mesiacov]]</f>
        <v>#REF!</v>
      </c>
      <c r="L5242" s="1">
        <v>45017000</v>
      </c>
      <c r="M5242" t="e">
        <f>_xlfn.XLOOKUP(Tabuľka9[[#This Row],[IČO]],#REF!,#REF!)</f>
        <v>#REF!</v>
      </c>
      <c r="N5242" t="e">
        <f>_xlfn.XLOOKUP(Tabuľka9[[#This Row],[IČO]],#REF!,#REF!)</f>
        <v>#REF!</v>
      </c>
    </row>
    <row r="5243" spans="1:14" hidden="1" x14ac:dyDescent="0.35">
      <c r="A5243" t="s">
        <v>125</v>
      </c>
      <c r="B5243" t="s">
        <v>161</v>
      </c>
      <c r="C5243" t="s">
        <v>13</v>
      </c>
      <c r="E5243" s="10">
        <f>IF(COUNTIF(cis_DPH!$B$2:$B$84,B5243)&gt;0,D5243*1.1,IF(COUNTIF(cis_DPH!$B$85:$B$171,B5243)&gt;0,D5243*1.2,"chyba"))</f>
        <v>0</v>
      </c>
      <c r="G5243" s="16" t="e">
        <f>_xlfn.XLOOKUP(Tabuľka9[[#This Row],[položka]],#REF!,#REF!)</f>
        <v>#REF!</v>
      </c>
      <c r="I5243" s="15">
        <f>Tabuľka9[[#This Row],[Aktuálna cena v RZ s DPH]]*Tabuľka9[[#This Row],[Priemerný odber za mesiac]]</f>
        <v>0</v>
      </c>
      <c r="K5243" s="17" t="e">
        <f>Tabuľka9[[#This Row],[Cena za MJ s DPH]]*Tabuľka9[[#This Row],[Predpokladaný odber počas 6 mesiacov]]</f>
        <v>#REF!</v>
      </c>
      <c r="L5243" s="1">
        <v>45017000</v>
      </c>
      <c r="M5243" t="e">
        <f>_xlfn.XLOOKUP(Tabuľka9[[#This Row],[IČO]],#REF!,#REF!)</f>
        <v>#REF!</v>
      </c>
      <c r="N5243" t="e">
        <f>_xlfn.XLOOKUP(Tabuľka9[[#This Row],[IČO]],#REF!,#REF!)</f>
        <v>#REF!</v>
      </c>
    </row>
    <row r="5244" spans="1:14" hidden="1" x14ac:dyDescent="0.35">
      <c r="A5244" t="s">
        <v>125</v>
      </c>
      <c r="B5244" t="s">
        <v>162</v>
      </c>
      <c r="C5244" t="s">
        <v>13</v>
      </c>
      <c r="E5244" s="10">
        <f>IF(COUNTIF(cis_DPH!$B$2:$B$84,B5244)&gt;0,D5244*1.1,IF(COUNTIF(cis_DPH!$B$85:$B$171,B5244)&gt;0,D5244*1.2,"chyba"))</f>
        <v>0</v>
      </c>
      <c r="G5244" s="16" t="e">
        <f>_xlfn.XLOOKUP(Tabuľka9[[#This Row],[položka]],#REF!,#REF!)</f>
        <v>#REF!</v>
      </c>
      <c r="I5244" s="15">
        <f>Tabuľka9[[#This Row],[Aktuálna cena v RZ s DPH]]*Tabuľka9[[#This Row],[Priemerný odber za mesiac]]</f>
        <v>0</v>
      </c>
      <c r="K5244" s="17" t="e">
        <f>Tabuľka9[[#This Row],[Cena za MJ s DPH]]*Tabuľka9[[#This Row],[Predpokladaný odber počas 6 mesiacov]]</f>
        <v>#REF!</v>
      </c>
      <c r="L5244" s="1">
        <v>45017000</v>
      </c>
      <c r="M5244" t="e">
        <f>_xlfn.XLOOKUP(Tabuľka9[[#This Row],[IČO]],#REF!,#REF!)</f>
        <v>#REF!</v>
      </c>
      <c r="N5244" t="e">
        <f>_xlfn.XLOOKUP(Tabuľka9[[#This Row],[IČO]],#REF!,#REF!)</f>
        <v>#REF!</v>
      </c>
    </row>
    <row r="5245" spans="1:14" hidden="1" x14ac:dyDescent="0.35">
      <c r="A5245" t="s">
        <v>125</v>
      </c>
      <c r="B5245" t="s">
        <v>163</v>
      </c>
      <c r="C5245" t="s">
        <v>13</v>
      </c>
      <c r="E5245" s="10">
        <f>IF(COUNTIF(cis_DPH!$B$2:$B$84,B5245)&gt;0,D5245*1.1,IF(COUNTIF(cis_DPH!$B$85:$B$171,B5245)&gt;0,D5245*1.2,"chyba"))</f>
        <v>0</v>
      </c>
      <c r="G5245" s="16" t="e">
        <f>_xlfn.XLOOKUP(Tabuľka9[[#This Row],[položka]],#REF!,#REF!)</f>
        <v>#REF!</v>
      </c>
      <c r="I5245" s="15">
        <f>Tabuľka9[[#This Row],[Aktuálna cena v RZ s DPH]]*Tabuľka9[[#This Row],[Priemerný odber za mesiac]]</f>
        <v>0</v>
      </c>
      <c r="K5245" s="17" t="e">
        <f>Tabuľka9[[#This Row],[Cena za MJ s DPH]]*Tabuľka9[[#This Row],[Predpokladaný odber počas 6 mesiacov]]</f>
        <v>#REF!</v>
      </c>
      <c r="L5245" s="1">
        <v>45017000</v>
      </c>
      <c r="M5245" t="e">
        <f>_xlfn.XLOOKUP(Tabuľka9[[#This Row],[IČO]],#REF!,#REF!)</f>
        <v>#REF!</v>
      </c>
      <c r="N5245" t="e">
        <f>_xlfn.XLOOKUP(Tabuľka9[[#This Row],[IČO]],#REF!,#REF!)</f>
        <v>#REF!</v>
      </c>
    </row>
    <row r="5246" spans="1:14" hidden="1" x14ac:dyDescent="0.35">
      <c r="A5246" t="s">
        <v>125</v>
      </c>
      <c r="B5246" t="s">
        <v>164</v>
      </c>
      <c r="C5246" t="s">
        <v>13</v>
      </c>
      <c r="E5246" s="10">
        <f>IF(COUNTIF(cis_DPH!$B$2:$B$84,B5246)&gt;0,D5246*1.1,IF(COUNTIF(cis_DPH!$B$85:$B$171,B5246)&gt;0,D5246*1.2,"chyba"))</f>
        <v>0</v>
      </c>
      <c r="G5246" s="16" t="e">
        <f>_xlfn.XLOOKUP(Tabuľka9[[#This Row],[položka]],#REF!,#REF!)</f>
        <v>#REF!</v>
      </c>
      <c r="I5246" s="15">
        <f>Tabuľka9[[#This Row],[Aktuálna cena v RZ s DPH]]*Tabuľka9[[#This Row],[Priemerný odber za mesiac]]</f>
        <v>0</v>
      </c>
      <c r="K5246" s="17" t="e">
        <f>Tabuľka9[[#This Row],[Cena za MJ s DPH]]*Tabuľka9[[#This Row],[Predpokladaný odber počas 6 mesiacov]]</f>
        <v>#REF!</v>
      </c>
      <c r="L5246" s="1">
        <v>45017000</v>
      </c>
      <c r="M5246" t="e">
        <f>_xlfn.XLOOKUP(Tabuľka9[[#This Row],[IČO]],#REF!,#REF!)</f>
        <v>#REF!</v>
      </c>
      <c r="N5246" t="e">
        <f>_xlfn.XLOOKUP(Tabuľka9[[#This Row],[IČO]],#REF!,#REF!)</f>
        <v>#REF!</v>
      </c>
    </row>
    <row r="5247" spans="1:14" hidden="1" x14ac:dyDescent="0.35">
      <c r="A5247" t="s">
        <v>125</v>
      </c>
      <c r="B5247" t="s">
        <v>165</v>
      </c>
      <c r="C5247" t="s">
        <v>13</v>
      </c>
      <c r="E5247" s="10">
        <f>IF(COUNTIF(cis_DPH!$B$2:$B$84,B5247)&gt;0,D5247*1.1,IF(COUNTIF(cis_DPH!$B$85:$B$171,B5247)&gt;0,D5247*1.2,"chyba"))</f>
        <v>0</v>
      </c>
      <c r="G5247" s="16" t="e">
        <f>_xlfn.XLOOKUP(Tabuľka9[[#This Row],[položka]],#REF!,#REF!)</f>
        <v>#REF!</v>
      </c>
      <c r="I5247" s="15">
        <f>Tabuľka9[[#This Row],[Aktuálna cena v RZ s DPH]]*Tabuľka9[[#This Row],[Priemerný odber za mesiac]]</f>
        <v>0</v>
      </c>
      <c r="K5247" s="17" t="e">
        <f>Tabuľka9[[#This Row],[Cena za MJ s DPH]]*Tabuľka9[[#This Row],[Predpokladaný odber počas 6 mesiacov]]</f>
        <v>#REF!</v>
      </c>
      <c r="L5247" s="1">
        <v>45017000</v>
      </c>
      <c r="M5247" t="e">
        <f>_xlfn.XLOOKUP(Tabuľka9[[#This Row],[IČO]],#REF!,#REF!)</f>
        <v>#REF!</v>
      </c>
      <c r="N5247" t="e">
        <f>_xlfn.XLOOKUP(Tabuľka9[[#This Row],[IČO]],#REF!,#REF!)</f>
        <v>#REF!</v>
      </c>
    </row>
    <row r="5248" spans="1:14" hidden="1" x14ac:dyDescent="0.35">
      <c r="A5248" t="s">
        <v>125</v>
      </c>
      <c r="B5248" t="s">
        <v>166</v>
      </c>
      <c r="C5248" t="s">
        <v>13</v>
      </c>
      <c r="E5248" s="10">
        <f>IF(COUNTIF(cis_DPH!$B$2:$B$84,B5248)&gt;0,D5248*1.1,IF(COUNTIF(cis_DPH!$B$85:$B$171,B5248)&gt;0,D5248*1.2,"chyba"))</f>
        <v>0</v>
      </c>
      <c r="G5248" s="16" t="e">
        <f>_xlfn.XLOOKUP(Tabuľka9[[#This Row],[položka]],#REF!,#REF!)</f>
        <v>#REF!</v>
      </c>
      <c r="I5248" s="15">
        <f>Tabuľka9[[#This Row],[Aktuálna cena v RZ s DPH]]*Tabuľka9[[#This Row],[Priemerný odber za mesiac]]</f>
        <v>0</v>
      </c>
      <c r="K5248" s="17" t="e">
        <f>Tabuľka9[[#This Row],[Cena za MJ s DPH]]*Tabuľka9[[#This Row],[Predpokladaný odber počas 6 mesiacov]]</f>
        <v>#REF!</v>
      </c>
      <c r="L5248" s="1">
        <v>45017000</v>
      </c>
      <c r="M5248" t="e">
        <f>_xlfn.XLOOKUP(Tabuľka9[[#This Row],[IČO]],#REF!,#REF!)</f>
        <v>#REF!</v>
      </c>
      <c r="N5248" t="e">
        <f>_xlfn.XLOOKUP(Tabuľka9[[#This Row],[IČO]],#REF!,#REF!)</f>
        <v>#REF!</v>
      </c>
    </row>
    <row r="5249" spans="1:14" hidden="1" x14ac:dyDescent="0.35">
      <c r="A5249" t="s">
        <v>125</v>
      </c>
      <c r="B5249" t="s">
        <v>167</v>
      </c>
      <c r="C5249" t="s">
        <v>13</v>
      </c>
      <c r="E5249" s="10">
        <f>IF(COUNTIF(cis_DPH!$B$2:$B$84,B5249)&gt;0,D5249*1.1,IF(COUNTIF(cis_DPH!$B$85:$B$171,B5249)&gt;0,D5249*1.2,"chyba"))</f>
        <v>0</v>
      </c>
      <c r="G5249" s="16" t="e">
        <f>_xlfn.XLOOKUP(Tabuľka9[[#This Row],[položka]],#REF!,#REF!)</f>
        <v>#REF!</v>
      </c>
      <c r="I5249" s="15">
        <f>Tabuľka9[[#This Row],[Aktuálna cena v RZ s DPH]]*Tabuľka9[[#This Row],[Priemerný odber za mesiac]]</f>
        <v>0</v>
      </c>
      <c r="K5249" s="17" t="e">
        <f>Tabuľka9[[#This Row],[Cena za MJ s DPH]]*Tabuľka9[[#This Row],[Predpokladaný odber počas 6 mesiacov]]</f>
        <v>#REF!</v>
      </c>
      <c r="L5249" s="1">
        <v>45017000</v>
      </c>
      <c r="M5249" t="e">
        <f>_xlfn.XLOOKUP(Tabuľka9[[#This Row],[IČO]],#REF!,#REF!)</f>
        <v>#REF!</v>
      </c>
      <c r="N5249" t="e">
        <f>_xlfn.XLOOKUP(Tabuľka9[[#This Row],[IČO]],#REF!,#REF!)</f>
        <v>#REF!</v>
      </c>
    </row>
    <row r="5250" spans="1:14" hidden="1" x14ac:dyDescent="0.35">
      <c r="A5250" t="s">
        <v>125</v>
      </c>
      <c r="B5250" t="s">
        <v>168</v>
      </c>
      <c r="C5250" t="s">
        <v>13</v>
      </c>
      <c r="E5250" s="10">
        <f>IF(COUNTIF(cis_DPH!$B$2:$B$84,B5250)&gt;0,D5250*1.1,IF(COUNTIF(cis_DPH!$B$85:$B$171,B5250)&gt;0,D5250*1.2,"chyba"))</f>
        <v>0</v>
      </c>
      <c r="G5250" s="16" t="e">
        <f>_xlfn.XLOOKUP(Tabuľka9[[#This Row],[položka]],#REF!,#REF!)</f>
        <v>#REF!</v>
      </c>
      <c r="I5250" s="15">
        <f>Tabuľka9[[#This Row],[Aktuálna cena v RZ s DPH]]*Tabuľka9[[#This Row],[Priemerný odber za mesiac]]</f>
        <v>0</v>
      </c>
      <c r="K5250" s="17" t="e">
        <f>Tabuľka9[[#This Row],[Cena za MJ s DPH]]*Tabuľka9[[#This Row],[Predpokladaný odber počas 6 mesiacov]]</f>
        <v>#REF!</v>
      </c>
      <c r="L5250" s="1">
        <v>45017000</v>
      </c>
      <c r="M5250" t="e">
        <f>_xlfn.XLOOKUP(Tabuľka9[[#This Row],[IČO]],#REF!,#REF!)</f>
        <v>#REF!</v>
      </c>
      <c r="N5250" t="e">
        <f>_xlfn.XLOOKUP(Tabuľka9[[#This Row],[IČO]],#REF!,#REF!)</f>
        <v>#REF!</v>
      </c>
    </row>
    <row r="5251" spans="1:14" hidden="1" x14ac:dyDescent="0.35">
      <c r="A5251" t="s">
        <v>125</v>
      </c>
      <c r="B5251" t="s">
        <v>169</v>
      </c>
      <c r="C5251" t="s">
        <v>13</v>
      </c>
      <c r="E5251" s="10">
        <f>IF(COUNTIF(cis_DPH!$B$2:$B$84,B5251)&gt;0,D5251*1.1,IF(COUNTIF(cis_DPH!$B$85:$B$171,B5251)&gt;0,D5251*1.2,"chyba"))</f>
        <v>0</v>
      </c>
      <c r="G5251" s="16" t="e">
        <f>_xlfn.XLOOKUP(Tabuľka9[[#This Row],[položka]],#REF!,#REF!)</f>
        <v>#REF!</v>
      </c>
      <c r="I5251" s="15">
        <f>Tabuľka9[[#This Row],[Aktuálna cena v RZ s DPH]]*Tabuľka9[[#This Row],[Priemerný odber za mesiac]]</f>
        <v>0</v>
      </c>
      <c r="K5251" s="17" t="e">
        <f>Tabuľka9[[#This Row],[Cena za MJ s DPH]]*Tabuľka9[[#This Row],[Predpokladaný odber počas 6 mesiacov]]</f>
        <v>#REF!</v>
      </c>
      <c r="L5251" s="1">
        <v>45017000</v>
      </c>
      <c r="M5251" t="e">
        <f>_xlfn.XLOOKUP(Tabuľka9[[#This Row],[IČO]],#REF!,#REF!)</f>
        <v>#REF!</v>
      </c>
      <c r="N5251" t="e">
        <f>_xlfn.XLOOKUP(Tabuľka9[[#This Row],[IČO]],#REF!,#REF!)</f>
        <v>#REF!</v>
      </c>
    </row>
    <row r="5252" spans="1:14" hidden="1" x14ac:dyDescent="0.35">
      <c r="A5252" t="s">
        <v>125</v>
      </c>
      <c r="B5252" t="s">
        <v>170</v>
      </c>
      <c r="C5252" t="s">
        <v>13</v>
      </c>
      <c r="E5252" s="10">
        <f>IF(COUNTIF(cis_DPH!$B$2:$B$84,B5252)&gt;0,D5252*1.1,IF(COUNTIF(cis_DPH!$B$85:$B$171,B5252)&gt;0,D5252*1.2,"chyba"))</f>
        <v>0</v>
      </c>
      <c r="G5252" s="16" t="e">
        <f>_xlfn.XLOOKUP(Tabuľka9[[#This Row],[položka]],#REF!,#REF!)</f>
        <v>#REF!</v>
      </c>
      <c r="I5252" s="15">
        <f>Tabuľka9[[#This Row],[Aktuálna cena v RZ s DPH]]*Tabuľka9[[#This Row],[Priemerný odber za mesiac]]</f>
        <v>0</v>
      </c>
      <c r="K5252" s="17" t="e">
        <f>Tabuľka9[[#This Row],[Cena za MJ s DPH]]*Tabuľka9[[#This Row],[Predpokladaný odber počas 6 mesiacov]]</f>
        <v>#REF!</v>
      </c>
      <c r="L5252" s="1">
        <v>45017000</v>
      </c>
      <c r="M5252" t="e">
        <f>_xlfn.XLOOKUP(Tabuľka9[[#This Row],[IČO]],#REF!,#REF!)</f>
        <v>#REF!</v>
      </c>
      <c r="N5252" t="e">
        <f>_xlfn.XLOOKUP(Tabuľka9[[#This Row],[IČO]],#REF!,#REF!)</f>
        <v>#REF!</v>
      </c>
    </row>
    <row r="5253" spans="1:14" hidden="1" x14ac:dyDescent="0.35">
      <c r="A5253" t="s">
        <v>125</v>
      </c>
      <c r="B5253" t="s">
        <v>171</v>
      </c>
      <c r="C5253" t="s">
        <v>13</v>
      </c>
      <c r="E5253" s="10">
        <f>IF(COUNTIF(cis_DPH!$B$2:$B$84,B5253)&gt;0,D5253*1.1,IF(COUNTIF(cis_DPH!$B$85:$B$171,B5253)&gt;0,D5253*1.2,"chyba"))</f>
        <v>0</v>
      </c>
      <c r="G5253" s="16" t="e">
        <f>_xlfn.XLOOKUP(Tabuľka9[[#This Row],[položka]],#REF!,#REF!)</f>
        <v>#REF!</v>
      </c>
      <c r="I5253" s="15">
        <f>Tabuľka9[[#This Row],[Aktuálna cena v RZ s DPH]]*Tabuľka9[[#This Row],[Priemerný odber za mesiac]]</f>
        <v>0</v>
      </c>
      <c r="K5253" s="17" t="e">
        <f>Tabuľka9[[#This Row],[Cena za MJ s DPH]]*Tabuľka9[[#This Row],[Predpokladaný odber počas 6 mesiacov]]</f>
        <v>#REF!</v>
      </c>
      <c r="L5253" s="1">
        <v>45017000</v>
      </c>
      <c r="M5253" t="e">
        <f>_xlfn.XLOOKUP(Tabuľka9[[#This Row],[IČO]],#REF!,#REF!)</f>
        <v>#REF!</v>
      </c>
      <c r="N5253" t="e">
        <f>_xlfn.XLOOKUP(Tabuľka9[[#This Row],[IČO]],#REF!,#REF!)</f>
        <v>#REF!</v>
      </c>
    </row>
    <row r="5254" spans="1:14" hidden="1" x14ac:dyDescent="0.35">
      <c r="A5254" t="s">
        <v>125</v>
      </c>
      <c r="B5254" t="s">
        <v>172</v>
      </c>
      <c r="C5254" t="s">
        <v>13</v>
      </c>
      <c r="E5254" s="10">
        <f>IF(COUNTIF(cis_DPH!$B$2:$B$84,B5254)&gt;0,D5254*1.1,IF(COUNTIF(cis_DPH!$B$85:$B$171,B5254)&gt;0,D5254*1.2,"chyba"))</f>
        <v>0</v>
      </c>
      <c r="G5254" s="16" t="e">
        <f>_xlfn.XLOOKUP(Tabuľka9[[#This Row],[položka]],#REF!,#REF!)</f>
        <v>#REF!</v>
      </c>
      <c r="I5254" s="15">
        <f>Tabuľka9[[#This Row],[Aktuálna cena v RZ s DPH]]*Tabuľka9[[#This Row],[Priemerný odber za mesiac]]</f>
        <v>0</v>
      </c>
      <c r="K5254" s="17" t="e">
        <f>Tabuľka9[[#This Row],[Cena za MJ s DPH]]*Tabuľka9[[#This Row],[Predpokladaný odber počas 6 mesiacov]]</f>
        <v>#REF!</v>
      </c>
      <c r="L5254" s="1">
        <v>45017000</v>
      </c>
      <c r="M5254" t="e">
        <f>_xlfn.XLOOKUP(Tabuľka9[[#This Row],[IČO]],#REF!,#REF!)</f>
        <v>#REF!</v>
      </c>
      <c r="N5254" t="e">
        <f>_xlfn.XLOOKUP(Tabuľka9[[#This Row],[IČO]],#REF!,#REF!)</f>
        <v>#REF!</v>
      </c>
    </row>
    <row r="5255" spans="1:14" hidden="1" x14ac:dyDescent="0.35">
      <c r="A5255" t="s">
        <v>125</v>
      </c>
      <c r="B5255" t="s">
        <v>173</v>
      </c>
      <c r="C5255" t="s">
        <v>13</v>
      </c>
      <c r="E5255" s="10">
        <f>IF(COUNTIF(cis_DPH!$B$2:$B$84,B5255)&gt;0,D5255*1.1,IF(COUNTIF(cis_DPH!$B$85:$B$171,B5255)&gt;0,D5255*1.2,"chyba"))</f>
        <v>0</v>
      </c>
      <c r="G5255" s="16" t="e">
        <f>_xlfn.XLOOKUP(Tabuľka9[[#This Row],[položka]],#REF!,#REF!)</f>
        <v>#REF!</v>
      </c>
      <c r="I5255" s="15">
        <f>Tabuľka9[[#This Row],[Aktuálna cena v RZ s DPH]]*Tabuľka9[[#This Row],[Priemerný odber za mesiac]]</f>
        <v>0</v>
      </c>
      <c r="K5255" s="17" t="e">
        <f>Tabuľka9[[#This Row],[Cena za MJ s DPH]]*Tabuľka9[[#This Row],[Predpokladaný odber počas 6 mesiacov]]</f>
        <v>#REF!</v>
      </c>
      <c r="L5255" s="1">
        <v>45017000</v>
      </c>
      <c r="M5255" t="e">
        <f>_xlfn.XLOOKUP(Tabuľka9[[#This Row],[IČO]],#REF!,#REF!)</f>
        <v>#REF!</v>
      </c>
      <c r="N5255" t="e">
        <f>_xlfn.XLOOKUP(Tabuľka9[[#This Row],[IČO]],#REF!,#REF!)</f>
        <v>#REF!</v>
      </c>
    </row>
    <row r="5256" spans="1:14" hidden="1" x14ac:dyDescent="0.35">
      <c r="A5256" t="s">
        <v>125</v>
      </c>
      <c r="B5256" t="s">
        <v>174</v>
      </c>
      <c r="C5256" t="s">
        <v>13</v>
      </c>
      <c r="E5256" s="10">
        <f>IF(COUNTIF(cis_DPH!$B$2:$B$84,B5256)&gt;0,D5256*1.1,IF(COUNTIF(cis_DPH!$B$85:$B$171,B5256)&gt;0,D5256*1.2,"chyba"))</f>
        <v>0</v>
      </c>
      <c r="G5256" s="16" t="e">
        <f>_xlfn.XLOOKUP(Tabuľka9[[#This Row],[položka]],#REF!,#REF!)</f>
        <v>#REF!</v>
      </c>
      <c r="I5256" s="15">
        <f>Tabuľka9[[#This Row],[Aktuálna cena v RZ s DPH]]*Tabuľka9[[#This Row],[Priemerný odber za mesiac]]</f>
        <v>0</v>
      </c>
      <c r="K5256" s="17" t="e">
        <f>Tabuľka9[[#This Row],[Cena za MJ s DPH]]*Tabuľka9[[#This Row],[Predpokladaný odber počas 6 mesiacov]]</f>
        <v>#REF!</v>
      </c>
      <c r="L5256" s="1">
        <v>45017000</v>
      </c>
      <c r="M5256" t="e">
        <f>_xlfn.XLOOKUP(Tabuľka9[[#This Row],[IČO]],#REF!,#REF!)</f>
        <v>#REF!</v>
      </c>
      <c r="N5256" t="e">
        <f>_xlfn.XLOOKUP(Tabuľka9[[#This Row],[IČO]],#REF!,#REF!)</f>
        <v>#REF!</v>
      </c>
    </row>
    <row r="5257" spans="1:14" hidden="1" x14ac:dyDescent="0.35">
      <c r="A5257" t="s">
        <v>125</v>
      </c>
      <c r="B5257" t="s">
        <v>175</v>
      </c>
      <c r="C5257" t="s">
        <v>13</v>
      </c>
      <c r="E5257" s="10">
        <f>IF(COUNTIF(cis_DPH!$B$2:$B$84,B5257)&gt;0,D5257*1.1,IF(COUNTIF(cis_DPH!$B$85:$B$171,B5257)&gt;0,D5257*1.2,"chyba"))</f>
        <v>0</v>
      </c>
      <c r="G5257" s="16" t="e">
        <f>_xlfn.XLOOKUP(Tabuľka9[[#This Row],[položka]],#REF!,#REF!)</f>
        <v>#REF!</v>
      </c>
      <c r="I5257" s="15">
        <f>Tabuľka9[[#This Row],[Aktuálna cena v RZ s DPH]]*Tabuľka9[[#This Row],[Priemerný odber za mesiac]]</f>
        <v>0</v>
      </c>
      <c r="K5257" s="17" t="e">
        <f>Tabuľka9[[#This Row],[Cena za MJ s DPH]]*Tabuľka9[[#This Row],[Predpokladaný odber počas 6 mesiacov]]</f>
        <v>#REF!</v>
      </c>
      <c r="L5257" s="1">
        <v>45017000</v>
      </c>
      <c r="M5257" t="e">
        <f>_xlfn.XLOOKUP(Tabuľka9[[#This Row],[IČO]],#REF!,#REF!)</f>
        <v>#REF!</v>
      </c>
      <c r="N5257" t="e">
        <f>_xlfn.XLOOKUP(Tabuľka9[[#This Row],[IČO]],#REF!,#REF!)</f>
        <v>#REF!</v>
      </c>
    </row>
    <row r="5258" spans="1:14" hidden="1" x14ac:dyDescent="0.35">
      <c r="A5258" t="s">
        <v>125</v>
      </c>
      <c r="B5258" t="s">
        <v>176</v>
      </c>
      <c r="C5258" t="s">
        <v>13</v>
      </c>
      <c r="E5258" s="10">
        <f>IF(COUNTIF(cis_DPH!$B$2:$B$84,B5258)&gt;0,D5258*1.1,IF(COUNTIF(cis_DPH!$B$85:$B$171,B5258)&gt;0,D5258*1.2,"chyba"))</f>
        <v>0</v>
      </c>
      <c r="G5258" s="16" t="e">
        <f>_xlfn.XLOOKUP(Tabuľka9[[#This Row],[položka]],#REF!,#REF!)</f>
        <v>#REF!</v>
      </c>
      <c r="I5258" s="15">
        <f>Tabuľka9[[#This Row],[Aktuálna cena v RZ s DPH]]*Tabuľka9[[#This Row],[Priemerný odber za mesiac]]</f>
        <v>0</v>
      </c>
      <c r="K5258" s="17" t="e">
        <f>Tabuľka9[[#This Row],[Cena za MJ s DPH]]*Tabuľka9[[#This Row],[Predpokladaný odber počas 6 mesiacov]]</f>
        <v>#REF!</v>
      </c>
      <c r="L5258" s="1">
        <v>45017000</v>
      </c>
      <c r="M5258" t="e">
        <f>_xlfn.XLOOKUP(Tabuľka9[[#This Row],[IČO]],#REF!,#REF!)</f>
        <v>#REF!</v>
      </c>
      <c r="N5258" t="e">
        <f>_xlfn.XLOOKUP(Tabuľka9[[#This Row],[IČO]],#REF!,#REF!)</f>
        <v>#REF!</v>
      </c>
    </row>
    <row r="5259" spans="1:14" hidden="1" x14ac:dyDescent="0.35">
      <c r="A5259" t="s">
        <v>125</v>
      </c>
      <c r="B5259" t="s">
        <v>177</v>
      </c>
      <c r="C5259" t="s">
        <v>13</v>
      </c>
      <c r="E5259" s="10">
        <f>IF(COUNTIF(cis_DPH!$B$2:$B$84,B5259)&gt;0,D5259*1.1,IF(COUNTIF(cis_DPH!$B$85:$B$171,B5259)&gt;0,D5259*1.2,"chyba"))</f>
        <v>0</v>
      </c>
      <c r="G5259" s="16" t="e">
        <f>_xlfn.XLOOKUP(Tabuľka9[[#This Row],[položka]],#REF!,#REF!)</f>
        <v>#REF!</v>
      </c>
      <c r="I5259" s="15">
        <f>Tabuľka9[[#This Row],[Aktuálna cena v RZ s DPH]]*Tabuľka9[[#This Row],[Priemerný odber za mesiac]]</f>
        <v>0</v>
      </c>
      <c r="K5259" s="17" t="e">
        <f>Tabuľka9[[#This Row],[Cena za MJ s DPH]]*Tabuľka9[[#This Row],[Predpokladaný odber počas 6 mesiacov]]</f>
        <v>#REF!</v>
      </c>
      <c r="L5259" s="1">
        <v>45017000</v>
      </c>
      <c r="M5259" t="e">
        <f>_xlfn.XLOOKUP(Tabuľka9[[#This Row],[IČO]],#REF!,#REF!)</f>
        <v>#REF!</v>
      </c>
      <c r="N5259" t="e">
        <f>_xlfn.XLOOKUP(Tabuľka9[[#This Row],[IČO]],#REF!,#REF!)</f>
        <v>#REF!</v>
      </c>
    </row>
    <row r="5260" spans="1:14" hidden="1" x14ac:dyDescent="0.35">
      <c r="A5260" t="s">
        <v>125</v>
      </c>
      <c r="B5260" t="s">
        <v>178</v>
      </c>
      <c r="C5260" t="s">
        <v>13</v>
      </c>
      <c r="E5260" s="10">
        <f>IF(COUNTIF(cis_DPH!$B$2:$B$84,B5260)&gt;0,D5260*1.1,IF(COUNTIF(cis_DPH!$B$85:$B$171,B5260)&gt;0,D5260*1.2,"chyba"))</f>
        <v>0</v>
      </c>
      <c r="G5260" s="16" t="e">
        <f>_xlfn.XLOOKUP(Tabuľka9[[#This Row],[položka]],#REF!,#REF!)</f>
        <v>#REF!</v>
      </c>
      <c r="I5260" s="15">
        <f>Tabuľka9[[#This Row],[Aktuálna cena v RZ s DPH]]*Tabuľka9[[#This Row],[Priemerný odber za mesiac]]</f>
        <v>0</v>
      </c>
      <c r="K5260" s="17" t="e">
        <f>Tabuľka9[[#This Row],[Cena za MJ s DPH]]*Tabuľka9[[#This Row],[Predpokladaný odber počas 6 mesiacov]]</f>
        <v>#REF!</v>
      </c>
      <c r="L5260" s="1">
        <v>45017000</v>
      </c>
      <c r="M5260" t="e">
        <f>_xlfn.XLOOKUP(Tabuľka9[[#This Row],[IČO]],#REF!,#REF!)</f>
        <v>#REF!</v>
      </c>
      <c r="N5260" t="e">
        <f>_xlfn.XLOOKUP(Tabuľka9[[#This Row],[IČO]],#REF!,#REF!)</f>
        <v>#REF!</v>
      </c>
    </row>
    <row r="5261" spans="1:14" hidden="1" x14ac:dyDescent="0.35">
      <c r="A5261" t="s">
        <v>125</v>
      </c>
      <c r="B5261" t="s">
        <v>179</v>
      </c>
      <c r="C5261" t="s">
        <v>13</v>
      </c>
      <c r="E5261" s="10">
        <f>IF(COUNTIF(cis_DPH!$B$2:$B$84,B5261)&gt;0,D5261*1.1,IF(COUNTIF(cis_DPH!$B$85:$B$171,B5261)&gt;0,D5261*1.2,"chyba"))</f>
        <v>0</v>
      </c>
      <c r="G5261" s="16" t="e">
        <f>_xlfn.XLOOKUP(Tabuľka9[[#This Row],[položka]],#REF!,#REF!)</f>
        <v>#REF!</v>
      </c>
      <c r="I5261" s="15">
        <f>Tabuľka9[[#This Row],[Aktuálna cena v RZ s DPH]]*Tabuľka9[[#This Row],[Priemerný odber za mesiac]]</f>
        <v>0</v>
      </c>
      <c r="K5261" s="17" t="e">
        <f>Tabuľka9[[#This Row],[Cena za MJ s DPH]]*Tabuľka9[[#This Row],[Predpokladaný odber počas 6 mesiacov]]</f>
        <v>#REF!</v>
      </c>
      <c r="L5261" s="1">
        <v>45017000</v>
      </c>
      <c r="M5261" t="e">
        <f>_xlfn.XLOOKUP(Tabuľka9[[#This Row],[IČO]],#REF!,#REF!)</f>
        <v>#REF!</v>
      </c>
      <c r="N5261" t="e">
        <f>_xlfn.XLOOKUP(Tabuľka9[[#This Row],[IČO]],#REF!,#REF!)</f>
        <v>#REF!</v>
      </c>
    </row>
    <row r="5262" spans="1:14" hidden="1" x14ac:dyDescent="0.35">
      <c r="A5262" t="s">
        <v>125</v>
      </c>
      <c r="B5262" t="s">
        <v>180</v>
      </c>
      <c r="C5262" t="s">
        <v>13</v>
      </c>
      <c r="E5262" s="10">
        <f>IF(COUNTIF(cis_DPH!$B$2:$B$84,B5262)&gt;0,D5262*1.1,IF(COUNTIF(cis_DPH!$B$85:$B$171,B5262)&gt;0,D5262*1.2,"chyba"))</f>
        <v>0</v>
      </c>
      <c r="G5262" s="16" t="e">
        <f>_xlfn.XLOOKUP(Tabuľka9[[#This Row],[položka]],#REF!,#REF!)</f>
        <v>#REF!</v>
      </c>
      <c r="I5262" s="15">
        <f>Tabuľka9[[#This Row],[Aktuálna cena v RZ s DPH]]*Tabuľka9[[#This Row],[Priemerný odber za mesiac]]</f>
        <v>0</v>
      </c>
      <c r="K5262" s="17" t="e">
        <f>Tabuľka9[[#This Row],[Cena za MJ s DPH]]*Tabuľka9[[#This Row],[Predpokladaný odber počas 6 mesiacov]]</f>
        <v>#REF!</v>
      </c>
      <c r="L5262" s="1">
        <v>45017000</v>
      </c>
      <c r="M5262" t="e">
        <f>_xlfn.XLOOKUP(Tabuľka9[[#This Row],[IČO]],#REF!,#REF!)</f>
        <v>#REF!</v>
      </c>
      <c r="N5262" t="e">
        <f>_xlfn.XLOOKUP(Tabuľka9[[#This Row],[IČO]],#REF!,#REF!)</f>
        <v>#REF!</v>
      </c>
    </row>
    <row r="5263" spans="1:14" hidden="1" x14ac:dyDescent="0.35">
      <c r="A5263" t="s">
        <v>125</v>
      </c>
      <c r="B5263" t="s">
        <v>181</v>
      </c>
      <c r="C5263" t="s">
        <v>13</v>
      </c>
      <c r="E5263" s="10">
        <f>IF(COUNTIF(cis_DPH!$B$2:$B$84,B5263)&gt;0,D5263*1.1,IF(COUNTIF(cis_DPH!$B$85:$B$171,B5263)&gt;0,D5263*1.2,"chyba"))</f>
        <v>0</v>
      </c>
      <c r="G5263" s="16" t="e">
        <f>_xlfn.XLOOKUP(Tabuľka9[[#This Row],[položka]],#REF!,#REF!)</f>
        <v>#REF!</v>
      </c>
      <c r="I5263" s="15">
        <f>Tabuľka9[[#This Row],[Aktuálna cena v RZ s DPH]]*Tabuľka9[[#This Row],[Priemerný odber za mesiac]]</f>
        <v>0</v>
      </c>
      <c r="K5263" s="17" t="e">
        <f>Tabuľka9[[#This Row],[Cena za MJ s DPH]]*Tabuľka9[[#This Row],[Predpokladaný odber počas 6 mesiacov]]</f>
        <v>#REF!</v>
      </c>
      <c r="L5263" s="1">
        <v>45017000</v>
      </c>
      <c r="M5263" t="e">
        <f>_xlfn.XLOOKUP(Tabuľka9[[#This Row],[IČO]],#REF!,#REF!)</f>
        <v>#REF!</v>
      </c>
      <c r="N5263" t="e">
        <f>_xlfn.XLOOKUP(Tabuľka9[[#This Row],[IČO]],#REF!,#REF!)</f>
        <v>#REF!</v>
      </c>
    </row>
    <row r="5264" spans="1:14" hidden="1" x14ac:dyDescent="0.35">
      <c r="A5264" t="s">
        <v>125</v>
      </c>
      <c r="B5264" t="s">
        <v>182</v>
      </c>
      <c r="C5264" t="s">
        <v>13</v>
      </c>
      <c r="E5264" s="10">
        <f>IF(COUNTIF(cis_DPH!$B$2:$B$84,B5264)&gt;0,D5264*1.1,IF(COUNTIF(cis_DPH!$B$85:$B$171,B5264)&gt;0,D5264*1.2,"chyba"))</f>
        <v>0</v>
      </c>
      <c r="G5264" s="16" t="e">
        <f>_xlfn.XLOOKUP(Tabuľka9[[#This Row],[položka]],#REF!,#REF!)</f>
        <v>#REF!</v>
      </c>
      <c r="I5264" s="15">
        <f>Tabuľka9[[#This Row],[Aktuálna cena v RZ s DPH]]*Tabuľka9[[#This Row],[Priemerný odber za mesiac]]</f>
        <v>0</v>
      </c>
      <c r="K5264" s="17" t="e">
        <f>Tabuľka9[[#This Row],[Cena za MJ s DPH]]*Tabuľka9[[#This Row],[Predpokladaný odber počas 6 mesiacov]]</f>
        <v>#REF!</v>
      </c>
      <c r="L5264" s="1">
        <v>45017000</v>
      </c>
      <c r="M5264" t="e">
        <f>_xlfn.XLOOKUP(Tabuľka9[[#This Row],[IČO]],#REF!,#REF!)</f>
        <v>#REF!</v>
      </c>
      <c r="N5264" t="e">
        <f>_xlfn.XLOOKUP(Tabuľka9[[#This Row],[IČO]],#REF!,#REF!)</f>
        <v>#REF!</v>
      </c>
    </row>
    <row r="5265" spans="1:14" hidden="1" x14ac:dyDescent="0.35">
      <c r="A5265" t="s">
        <v>125</v>
      </c>
      <c r="B5265" t="s">
        <v>183</v>
      </c>
      <c r="C5265" t="s">
        <v>13</v>
      </c>
      <c r="E5265" s="10">
        <f>IF(COUNTIF(cis_DPH!$B$2:$B$84,B5265)&gt;0,D5265*1.1,IF(COUNTIF(cis_DPH!$B$85:$B$171,B5265)&gt;0,D5265*1.2,"chyba"))</f>
        <v>0</v>
      </c>
      <c r="G5265" s="16" t="e">
        <f>_xlfn.XLOOKUP(Tabuľka9[[#This Row],[položka]],#REF!,#REF!)</f>
        <v>#REF!</v>
      </c>
      <c r="I5265" s="15">
        <f>Tabuľka9[[#This Row],[Aktuálna cena v RZ s DPH]]*Tabuľka9[[#This Row],[Priemerný odber za mesiac]]</f>
        <v>0</v>
      </c>
      <c r="K5265" s="17" t="e">
        <f>Tabuľka9[[#This Row],[Cena za MJ s DPH]]*Tabuľka9[[#This Row],[Predpokladaný odber počas 6 mesiacov]]</f>
        <v>#REF!</v>
      </c>
      <c r="L5265" s="1">
        <v>45017000</v>
      </c>
      <c r="M5265" t="e">
        <f>_xlfn.XLOOKUP(Tabuľka9[[#This Row],[IČO]],#REF!,#REF!)</f>
        <v>#REF!</v>
      </c>
      <c r="N5265" t="e">
        <f>_xlfn.XLOOKUP(Tabuľka9[[#This Row],[IČO]],#REF!,#REF!)</f>
        <v>#REF!</v>
      </c>
    </row>
    <row r="5266" spans="1:14" hidden="1" x14ac:dyDescent="0.35">
      <c r="A5266" t="s">
        <v>125</v>
      </c>
      <c r="B5266" t="s">
        <v>184</v>
      </c>
      <c r="C5266" t="s">
        <v>13</v>
      </c>
      <c r="E5266" s="10">
        <f>IF(COUNTIF(cis_DPH!$B$2:$B$84,B5266)&gt;0,D5266*1.1,IF(COUNTIF(cis_DPH!$B$85:$B$171,B5266)&gt;0,D5266*1.2,"chyba"))</f>
        <v>0</v>
      </c>
      <c r="G5266" s="16" t="e">
        <f>_xlfn.XLOOKUP(Tabuľka9[[#This Row],[položka]],#REF!,#REF!)</f>
        <v>#REF!</v>
      </c>
      <c r="I5266" s="15">
        <f>Tabuľka9[[#This Row],[Aktuálna cena v RZ s DPH]]*Tabuľka9[[#This Row],[Priemerný odber za mesiac]]</f>
        <v>0</v>
      </c>
      <c r="K5266" s="17" t="e">
        <f>Tabuľka9[[#This Row],[Cena za MJ s DPH]]*Tabuľka9[[#This Row],[Predpokladaný odber počas 6 mesiacov]]</f>
        <v>#REF!</v>
      </c>
      <c r="L5266" s="1">
        <v>45017000</v>
      </c>
      <c r="M5266" t="e">
        <f>_xlfn.XLOOKUP(Tabuľka9[[#This Row],[IČO]],#REF!,#REF!)</f>
        <v>#REF!</v>
      </c>
      <c r="N5266" t="e">
        <f>_xlfn.XLOOKUP(Tabuľka9[[#This Row],[IČO]],#REF!,#REF!)</f>
        <v>#REF!</v>
      </c>
    </row>
    <row r="5267" spans="1:14" hidden="1" x14ac:dyDescent="0.35">
      <c r="A5267" t="s">
        <v>125</v>
      </c>
      <c r="B5267" t="s">
        <v>185</v>
      </c>
      <c r="C5267" t="s">
        <v>13</v>
      </c>
      <c r="E5267" s="10">
        <f>IF(COUNTIF(cis_DPH!$B$2:$B$84,B5267)&gt;0,D5267*1.1,IF(COUNTIF(cis_DPH!$B$85:$B$171,B5267)&gt;0,D5267*1.2,"chyba"))</f>
        <v>0</v>
      </c>
      <c r="G5267" s="16" t="e">
        <f>_xlfn.XLOOKUP(Tabuľka9[[#This Row],[položka]],#REF!,#REF!)</f>
        <v>#REF!</v>
      </c>
      <c r="I5267" s="15">
        <f>Tabuľka9[[#This Row],[Aktuálna cena v RZ s DPH]]*Tabuľka9[[#This Row],[Priemerný odber za mesiac]]</f>
        <v>0</v>
      </c>
      <c r="K5267" s="17" t="e">
        <f>Tabuľka9[[#This Row],[Cena za MJ s DPH]]*Tabuľka9[[#This Row],[Predpokladaný odber počas 6 mesiacov]]</f>
        <v>#REF!</v>
      </c>
      <c r="L5267" s="1">
        <v>45017000</v>
      </c>
      <c r="M5267" t="e">
        <f>_xlfn.XLOOKUP(Tabuľka9[[#This Row],[IČO]],#REF!,#REF!)</f>
        <v>#REF!</v>
      </c>
      <c r="N5267" t="e">
        <f>_xlfn.XLOOKUP(Tabuľka9[[#This Row],[IČO]],#REF!,#REF!)</f>
        <v>#REF!</v>
      </c>
    </row>
    <row r="5268" spans="1:14" hidden="1" x14ac:dyDescent="0.35">
      <c r="A5268" t="s">
        <v>125</v>
      </c>
      <c r="B5268" t="s">
        <v>186</v>
      </c>
      <c r="C5268" t="s">
        <v>13</v>
      </c>
      <c r="E5268" s="10">
        <f>IF(COUNTIF(cis_DPH!$B$2:$B$84,B5268)&gt;0,D5268*1.1,IF(COUNTIF(cis_DPH!$B$85:$B$171,B5268)&gt;0,D5268*1.2,"chyba"))</f>
        <v>0</v>
      </c>
      <c r="G5268" s="16" t="e">
        <f>_xlfn.XLOOKUP(Tabuľka9[[#This Row],[položka]],#REF!,#REF!)</f>
        <v>#REF!</v>
      </c>
      <c r="I5268" s="15">
        <f>Tabuľka9[[#This Row],[Aktuálna cena v RZ s DPH]]*Tabuľka9[[#This Row],[Priemerný odber za mesiac]]</f>
        <v>0</v>
      </c>
      <c r="K5268" s="17" t="e">
        <f>Tabuľka9[[#This Row],[Cena za MJ s DPH]]*Tabuľka9[[#This Row],[Predpokladaný odber počas 6 mesiacov]]</f>
        <v>#REF!</v>
      </c>
      <c r="L5268" s="1">
        <v>45017000</v>
      </c>
      <c r="M5268" t="e">
        <f>_xlfn.XLOOKUP(Tabuľka9[[#This Row],[IČO]],#REF!,#REF!)</f>
        <v>#REF!</v>
      </c>
      <c r="N5268" t="e">
        <f>_xlfn.XLOOKUP(Tabuľka9[[#This Row],[IČO]],#REF!,#REF!)</f>
        <v>#REF!</v>
      </c>
    </row>
    <row r="5269" spans="1:14" hidden="1" x14ac:dyDescent="0.35">
      <c r="A5269" t="s">
        <v>95</v>
      </c>
      <c r="B5269" t="s">
        <v>187</v>
      </c>
      <c r="C5269" t="s">
        <v>48</v>
      </c>
      <c r="E5269" s="10">
        <f>IF(COUNTIF(cis_DPH!$B$2:$B$84,B5269)&gt;0,D5269*1.1,IF(COUNTIF(cis_DPH!$B$85:$B$171,B5269)&gt;0,D5269*1.2,"chyba"))</f>
        <v>0</v>
      </c>
      <c r="G5269" s="16" t="e">
        <f>_xlfn.XLOOKUP(Tabuľka9[[#This Row],[položka]],#REF!,#REF!)</f>
        <v>#REF!</v>
      </c>
      <c r="I5269" s="15">
        <f>Tabuľka9[[#This Row],[Aktuálna cena v RZ s DPH]]*Tabuľka9[[#This Row],[Priemerný odber za mesiac]]</f>
        <v>0</v>
      </c>
      <c r="K5269" s="17" t="e">
        <f>Tabuľka9[[#This Row],[Cena za MJ s DPH]]*Tabuľka9[[#This Row],[Predpokladaný odber počas 6 mesiacov]]</f>
        <v>#REF!</v>
      </c>
      <c r="L5269" s="1">
        <v>45017000</v>
      </c>
      <c r="M5269" t="e">
        <f>_xlfn.XLOOKUP(Tabuľka9[[#This Row],[IČO]],#REF!,#REF!)</f>
        <v>#REF!</v>
      </c>
      <c r="N5269" t="e">
        <f>_xlfn.XLOOKUP(Tabuľka9[[#This Row],[IČO]],#REF!,#REF!)</f>
        <v>#REF!</v>
      </c>
    </row>
    <row r="5270" spans="1:14" hidden="1" x14ac:dyDescent="0.35">
      <c r="A5270" t="s">
        <v>95</v>
      </c>
      <c r="B5270" t="s">
        <v>188</v>
      </c>
      <c r="C5270" t="s">
        <v>13</v>
      </c>
      <c r="E5270" s="10">
        <f>IF(COUNTIF(cis_DPH!$B$2:$B$84,B5270)&gt;0,D5270*1.1,IF(COUNTIF(cis_DPH!$B$85:$B$171,B5270)&gt;0,D5270*1.2,"chyba"))</f>
        <v>0</v>
      </c>
      <c r="G5270" s="16" t="e">
        <f>_xlfn.XLOOKUP(Tabuľka9[[#This Row],[položka]],#REF!,#REF!)</f>
        <v>#REF!</v>
      </c>
      <c r="I5270" s="15">
        <f>Tabuľka9[[#This Row],[Aktuálna cena v RZ s DPH]]*Tabuľka9[[#This Row],[Priemerný odber za mesiac]]</f>
        <v>0</v>
      </c>
      <c r="K5270" s="17" t="e">
        <f>Tabuľka9[[#This Row],[Cena za MJ s DPH]]*Tabuľka9[[#This Row],[Predpokladaný odber počas 6 mesiacov]]</f>
        <v>#REF!</v>
      </c>
      <c r="L5270" s="1">
        <v>45017000</v>
      </c>
      <c r="M5270" t="e">
        <f>_xlfn.XLOOKUP(Tabuľka9[[#This Row],[IČO]],#REF!,#REF!)</f>
        <v>#REF!</v>
      </c>
      <c r="N5270" t="e">
        <f>_xlfn.XLOOKUP(Tabuľka9[[#This Row],[IČO]],#REF!,#REF!)</f>
        <v>#REF!</v>
      </c>
    </row>
    <row r="5271" spans="1:14" hidden="1" x14ac:dyDescent="0.35">
      <c r="A5271" t="s">
        <v>95</v>
      </c>
      <c r="B5271" t="s">
        <v>189</v>
      </c>
      <c r="C5271" t="s">
        <v>13</v>
      </c>
      <c r="E5271" s="10">
        <f>IF(COUNTIF(cis_DPH!$B$2:$B$84,B5271)&gt;0,D5271*1.1,IF(COUNTIF(cis_DPH!$B$85:$B$171,B5271)&gt;0,D5271*1.2,"chyba"))</f>
        <v>0</v>
      </c>
      <c r="G5271" s="16" t="e">
        <f>_xlfn.XLOOKUP(Tabuľka9[[#This Row],[položka]],#REF!,#REF!)</f>
        <v>#REF!</v>
      </c>
      <c r="I5271" s="15">
        <f>Tabuľka9[[#This Row],[Aktuálna cena v RZ s DPH]]*Tabuľka9[[#This Row],[Priemerný odber za mesiac]]</f>
        <v>0</v>
      </c>
      <c r="K5271" s="17" t="e">
        <f>Tabuľka9[[#This Row],[Cena za MJ s DPH]]*Tabuľka9[[#This Row],[Predpokladaný odber počas 6 mesiacov]]</f>
        <v>#REF!</v>
      </c>
      <c r="L5271" s="1">
        <v>45017000</v>
      </c>
      <c r="M5271" t="e">
        <f>_xlfn.XLOOKUP(Tabuľka9[[#This Row],[IČO]],#REF!,#REF!)</f>
        <v>#REF!</v>
      </c>
      <c r="N5271" t="e">
        <f>_xlfn.XLOOKUP(Tabuľka9[[#This Row],[IČO]],#REF!,#REF!)</f>
        <v>#REF!</v>
      </c>
    </row>
    <row r="5272" spans="1:14" hidden="1" x14ac:dyDescent="0.35">
      <c r="A5272" t="s">
        <v>10</v>
      </c>
      <c r="B5272" t="s">
        <v>11</v>
      </c>
      <c r="C5272" t="s">
        <v>13</v>
      </c>
      <c r="E5272" s="10">
        <f>IF(COUNTIF(cis_DPH!$B$2:$B$84,B5272)&gt;0,D5272*1.1,IF(COUNTIF(cis_DPH!$B$85:$B$171,B5272)&gt;0,D5272*1.2,"chyba"))</f>
        <v>0</v>
      </c>
      <c r="G5272" s="16" t="e">
        <f>_xlfn.XLOOKUP(Tabuľka9[[#This Row],[položka]],#REF!,#REF!)</f>
        <v>#REF!</v>
      </c>
      <c r="I5272" s="15">
        <f>Tabuľka9[[#This Row],[Aktuálna cena v RZ s DPH]]*Tabuľka9[[#This Row],[Priemerný odber za mesiac]]</f>
        <v>0</v>
      </c>
      <c r="K5272" s="17" t="e">
        <f>Tabuľka9[[#This Row],[Cena za MJ s DPH]]*Tabuľka9[[#This Row],[Predpokladaný odber počas 6 mesiacov]]</f>
        <v>#REF!</v>
      </c>
      <c r="L5272" s="1">
        <v>162710</v>
      </c>
      <c r="M5272" t="e">
        <f>_xlfn.XLOOKUP(Tabuľka9[[#This Row],[IČO]],#REF!,#REF!)</f>
        <v>#REF!</v>
      </c>
      <c r="N5272" t="e">
        <f>_xlfn.XLOOKUP(Tabuľka9[[#This Row],[IČO]],#REF!,#REF!)</f>
        <v>#REF!</v>
      </c>
    </row>
    <row r="5273" spans="1:14" hidden="1" x14ac:dyDescent="0.35">
      <c r="A5273" t="s">
        <v>10</v>
      </c>
      <c r="B5273" t="s">
        <v>12</v>
      </c>
      <c r="C5273" t="s">
        <v>13</v>
      </c>
      <c r="E5273" s="10">
        <f>IF(COUNTIF(cis_DPH!$B$2:$B$84,B5273)&gt;0,D5273*1.1,IF(COUNTIF(cis_DPH!$B$85:$B$171,B5273)&gt;0,D5273*1.2,"chyba"))</f>
        <v>0</v>
      </c>
      <c r="G5273" s="16" t="e">
        <f>_xlfn.XLOOKUP(Tabuľka9[[#This Row],[položka]],#REF!,#REF!)</f>
        <v>#REF!</v>
      </c>
      <c r="I5273" s="15">
        <f>Tabuľka9[[#This Row],[Aktuálna cena v RZ s DPH]]*Tabuľka9[[#This Row],[Priemerný odber za mesiac]]</f>
        <v>0</v>
      </c>
      <c r="K5273" s="17" t="e">
        <f>Tabuľka9[[#This Row],[Cena za MJ s DPH]]*Tabuľka9[[#This Row],[Predpokladaný odber počas 6 mesiacov]]</f>
        <v>#REF!</v>
      </c>
      <c r="L5273" s="1">
        <v>162710</v>
      </c>
      <c r="M5273" t="e">
        <f>_xlfn.XLOOKUP(Tabuľka9[[#This Row],[IČO]],#REF!,#REF!)</f>
        <v>#REF!</v>
      </c>
      <c r="N5273" t="e">
        <f>_xlfn.XLOOKUP(Tabuľka9[[#This Row],[IČO]],#REF!,#REF!)</f>
        <v>#REF!</v>
      </c>
    </row>
    <row r="5274" spans="1:14" hidden="1" x14ac:dyDescent="0.35">
      <c r="A5274" t="s">
        <v>10</v>
      </c>
      <c r="B5274" t="s">
        <v>14</v>
      </c>
      <c r="C5274" t="s">
        <v>13</v>
      </c>
      <c r="E5274" s="10">
        <f>IF(COUNTIF(cis_DPH!$B$2:$B$84,B5274)&gt;0,D5274*1.1,IF(COUNTIF(cis_DPH!$B$85:$B$171,B5274)&gt;0,D5274*1.2,"chyba"))</f>
        <v>0</v>
      </c>
      <c r="G5274" s="16" t="e">
        <f>_xlfn.XLOOKUP(Tabuľka9[[#This Row],[položka]],#REF!,#REF!)</f>
        <v>#REF!</v>
      </c>
      <c r="I5274" s="15">
        <f>Tabuľka9[[#This Row],[Aktuálna cena v RZ s DPH]]*Tabuľka9[[#This Row],[Priemerný odber za mesiac]]</f>
        <v>0</v>
      </c>
      <c r="K5274" s="17" t="e">
        <f>Tabuľka9[[#This Row],[Cena za MJ s DPH]]*Tabuľka9[[#This Row],[Predpokladaný odber počas 6 mesiacov]]</f>
        <v>#REF!</v>
      </c>
      <c r="L5274" s="1">
        <v>162710</v>
      </c>
      <c r="M5274" t="e">
        <f>_xlfn.XLOOKUP(Tabuľka9[[#This Row],[IČO]],#REF!,#REF!)</f>
        <v>#REF!</v>
      </c>
      <c r="N5274" t="e">
        <f>_xlfn.XLOOKUP(Tabuľka9[[#This Row],[IČO]],#REF!,#REF!)</f>
        <v>#REF!</v>
      </c>
    </row>
    <row r="5275" spans="1:14" hidden="1" x14ac:dyDescent="0.35">
      <c r="A5275" t="s">
        <v>10</v>
      </c>
      <c r="B5275" t="s">
        <v>15</v>
      </c>
      <c r="C5275" t="s">
        <v>13</v>
      </c>
      <c r="D5275" s="9">
        <v>0.45</v>
      </c>
      <c r="E5275" s="10">
        <f>IF(COUNTIF(cis_DPH!$B$2:$B$84,B5275)&gt;0,D5275*1.1,IF(COUNTIF(cis_DPH!$B$85:$B$171,B5275)&gt;0,D5275*1.2,"chyba"))</f>
        <v>0.49500000000000005</v>
      </c>
      <c r="G5275" s="16" t="e">
        <f>_xlfn.XLOOKUP(Tabuľka9[[#This Row],[položka]],#REF!,#REF!)</f>
        <v>#REF!</v>
      </c>
      <c r="H5275">
        <v>80</v>
      </c>
      <c r="I5275" s="15">
        <f>Tabuľka9[[#This Row],[Aktuálna cena v RZ s DPH]]*Tabuľka9[[#This Row],[Priemerný odber za mesiac]]</f>
        <v>39.6</v>
      </c>
      <c r="J5275">
        <v>300</v>
      </c>
      <c r="K5275" s="17" t="e">
        <f>Tabuľka9[[#This Row],[Cena za MJ s DPH]]*Tabuľka9[[#This Row],[Predpokladaný odber počas 6 mesiacov]]</f>
        <v>#REF!</v>
      </c>
      <c r="L5275" s="1">
        <v>162710</v>
      </c>
      <c r="M5275" t="e">
        <f>_xlfn.XLOOKUP(Tabuľka9[[#This Row],[IČO]],#REF!,#REF!)</f>
        <v>#REF!</v>
      </c>
      <c r="N5275" t="e">
        <f>_xlfn.XLOOKUP(Tabuľka9[[#This Row],[IČO]],#REF!,#REF!)</f>
        <v>#REF!</v>
      </c>
    </row>
    <row r="5276" spans="1:14" hidden="1" x14ac:dyDescent="0.35">
      <c r="A5276" t="s">
        <v>10</v>
      </c>
      <c r="B5276" t="s">
        <v>16</v>
      </c>
      <c r="C5276" t="s">
        <v>13</v>
      </c>
      <c r="E5276" s="10">
        <f>IF(COUNTIF(cis_DPH!$B$2:$B$84,B5276)&gt;0,D5276*1.1,IF(COUNTIF(cis_DPH!$B$85:$B$171,B5276)&gt;0,D5276*1.2,"chyba"))</f>
        <v>0</v>
      </c>
      <c r="G5276" s="16" t="e">
        <f>_xlfn.XLOOKUP(Tabuľka9[[#This Row],[položka]],#REF!,#REF!)</f>
        <v>#REF!</v>
      </c>
      <c r="I5276" s="15">
        <f>Tabuľka9[[#This Row],[Aktuálna cena v RZ s DPH]]*Tabuľka9[[#This Row],[Priemerný odber za mesiac]]</f>
        <v>0</v>
      </c>
      <c r="K5276" s="17" t="e">
        <f>Tabuľka9[[#This Row],[Cena za MJ s DPH]]*Tabuľka9[[#This Row],[Predpokladaný odber počas 6 mesiacov]]</f>
        <v>#REF!</v>
      </c>
      <c r="L5276" s="1">
        <v>162710</v>
      </c>
      <c r="M5276" t="e">
        <f>_xlfn.XLOOKUP(Tabuľka9[[#This Row],[IČO]],#REF!,#REF!)</f>
        <v>#REF!</v>
      </c>
      <c r="N5276" t="e">
        <f>_xlfn.XLOOKUP(Tabuľka9[[#This Row],[IČO]],#REF!,#REF!)</f>
        <v>#REF!</v>
      </c>
    </row>
    <row r="5277" spans="1:14" hidden="1" x14ac:dyDescent="0.35">
      <c r="A5277" t="s">
        <v>10</v>
      </c>
      <c r="B5277" t="s">
        <v>17</v>
      </c>
      <c r="C5277" t="s">
        <v>13</v>
      </c>
      <c r="E5277" s="10">
        <f>IF(COUNTIF(cis_DPH!$B$2:$B$84,B5277)&gt;0,D5277*1.1,IF(COUNTIF(cis_DPH!$B$85:$B$171,B5277)&gt;0,D5277*1.2,"chyba"))</f>
        <v>0</v>
      </c>
      <c r="G5277" s="16" t="e">
        <f>_xlfn.XLOOKUP(Tabuľka9[[#This Row],[položka]],#REF!,#REF!)</f>
        <v>#REF!</v>
      </c>
      <c r="I5277" s="15">
        <f>Tabuľka9[[#This Row],[Aktuálna cena v RZ s DPH]]*Tabuľka9[[#This Row],[Priemerný odber za mesiac]]</f>
        <v>0</v>
      </c>
      <c r="K5277" s="17" t="e">
        <f>Tabuľka9[[#This Row],[Cena za MJ s DPH]]*Tabuľka9[[#This Row],[Predpokladaný odber počas 6 mesiacov]]</f>
        <v>#REF!</v>
      </c>
      <c r="L5277" s="1">
        <v>162710</v>
      </c>
      <c r="M5277" t="e">
        <f>_xlfn.XLOOKUP(Tabuľka9[[#This Row],[IČO]],#REF!,#REF!)</f>
        <v>#REF!</v>
      </c>
      <c r="N5277" t="e">
        <f>_xlfn.XLOOKUP(Tabuľka9[[#This Row],[IČO]],#REF!,#REF!)</f>
        <v>#REF!</v>
      </c>
    </row>
    <row r="5278" spans="1:14" hidden="1" x14ac:dyDescent="0.35">
      <c r="A5278" t="s">
        <v>10</v>
      </c>
      <c r="B5278" t="s">
        <v>18</v>
      </c>
      <c r="C5278" t="s">
        <v>19</v>
      </c>
      <c r="D5278" s="9">
        <v>0.49</v>
      </c>
      <c r="E5278" s="10">
        <f>IF(COUNTIF(cis_DPH!$B$2:$B$84,B5278)&gt;0,D5278*1.1,IF(COUNTIF(cis_DPH!$B$85:$B$171,B5278)&gt;0,D5278*1.2,"chyba"))</f>
        <v>0.53900000000000003</v>
      </c>
      <c r="G5278" s="16" t="e">
        <f>_xlfn.XLOOKUP(Tabuľka9[[#This Row],[položka]],#REF!,#REF!)</f>
        <v>#REF!</v>
      </c>
      <c r="H5278">
        <v>20</v>
      </c>
      <c r="I5278" s="15">
        <f>Tabuľka9[[#This Row],[Aktuálna cena v RZ s DPH]]*Tabuľka9[[#This Row],[Priemerný odber za mesiac]]</f>
        <v>10.780000000000001</v>
      </c>
      <c r="J5278">
        <v>60</v>
      </c>
      <c r="K5278" s="17" t="e">
        <f>Tabuľka9[[#This Row],[Cena za MJ s DPH]]*Tabuľka9[[#This Row],[Predpokladaný odber počas 6 mesiacov]]</f>
        <v>#REF!</v>
      </c>
      <c r="L5278" s="1">
        <v>162710</v>
      </c>
      <c r="M5278" t="e">
        <f>_xlfn.XLOOKUP(Tabuľka9[[#This Row],[IČO]],#REF!,#REF!)</f>
        <v>#REF!</v>
      </c>
      <c r="N5278" t="e">
        <f>_xlfn.XLOOKUP(Tabuľka9[[#This Row],[IČO]],#REF!,#REF!)</f>
        <v>#REF!</v>
      </c>
    </row>
    <row r="5279" spans="1:14" hidden="1" x14ac:dyDescent="0.35">
      <c r="A5279" t="s">
        <v>10</v>
      </c>
      <c r="B5279" t="s">
        <v>20</v>
      </c>
      <c r="C5279" t="s">
        <v>13</v>
      </c>
      <c r="D5279" s="9">
        <v>3.97</v>
      </c>
      <c r="E5279" s="10">
        <f>IF(COUNTIF(cis_DPH!$B$2:$B$84,B5279)&gt;0,D5279*1.1,IF(COUNTIF(cis_DPH!$B$85:$B$171,B5279)&gt;0,D5279*1.2,"chyba"))</f>
        <v>4.3670000000000009</v>
      </c>
      <c r="G5279" s="16" t="e">
        <f>_xlfn.XLOOKUP(Tabuľka9[[#This Row],[položka]],#REF!,#REF!)</f>
        <v>#REF!</v>
      </c>
      <c r="H5279">
        <v>6</v>
      </c>
      <c r="I5279" s="15">
        <f>Tabuľka9[[#This Row],[Aktuálna cena v RZ s DPH]]*Tabuľka9[[#This Row],[Priemerný odber za mesiac]]</f>
        <v>26.202000000000005</v>
      </c>
      <c r="J5279">
        <v>24</v>
      </c>
      <c r="K5279" s="17" t="e">
        <f>Tabuľka9[[#This Row],[Cena za MJ s DPH]]*Tabuľka9[[#This Row],[Predpokladaný odber počas 6 mesiacov]]</f>
        <v>#REF!</v>
      </c>
      <c r="L5279" s="1">
        <v>162710</v>
      </c>
      <c r="M5279" t="e">
        <f>_xlfn.XLOOKUP(Tabuľka9[[#This Row],[IČO]],#REF!,#REF!)</f>
        <v>#REF!</v>
      </c>
      <c r="N5279" t="e">
        <f>_xlfn.XLOOKUP(Tabuľka9[[#This Row],[IČO]],#REF!,#REF!)</f>
        <v>#REF!</v>
      </c>
    </row>
    <row r="5280" spans="1:14" hidden="1" x14ac:dyDescent="0.35">
      <c r="A5280" t="s">
        <v>10</v>
      </c>
      <c r="B5280" t="s">
        <v>21</v>
      </c>
      <c r="C5280" t="s">
        <v>13</v>
      </c>
      <c r="E5280" s="10">
        <f>IF(COUNTIF(cis_DPH!$B$2:$B$84,B5280)&gt;0,D5280*1.1,IF(COUNTIF(cis_DPH!$B$85:$B$171,B5280)&gt;0,D5280*1.2,"chyba"))</f>
        <v>0</v>
      </c>
      <c r="G5280" s="16" t="e">
        <f>_xlfn.XLOOKUP(Tabuľka9[[#This Row],[položka]],#REF!,#REF!)</f>
        <v>#REF!</v>
      </c>
      <c r="I5280" s="15">
        <f>Tabuľka9[[#This Row],[Aktuálna cena v RZ s DPH]]*Tabuľka9[[#This Row],[Priemerný odber za mesiac]]</f>
        <v>0</v>
      </c>
      <c r="K5280" s="17" t="e">
        <f>Tabuľka9[[#This Row],[Cena za MJ s DPH]]*Tabuľka9[[#This Row],[Predpokladaný odber počas 6 mesiacov]]</f>
        <v>#REF!</v>
      </c>
      <c r="L5280" s="1">
        <v>162710</v>
      </c>
      <c r="M5280" t="e">
        <f>_xlfn.XLOOKUP(Tabuľka9[[#This Row],[IČO]],#REF!,#REF!)</f>
        <v>#REF!</v>
      </c>
      <c r="N5280" t="e">
        <f>_xlfn.XLOOKUP(Tabuľka9[[#This Row],[IČO]],#REF!,#REF!)</f>
        <v>#REF!</v>
      </c>
    </row>
    <row r="5281" spans="1:14" hidden="1" x14ac:dyDescent="0.35">
      <c r="A5281" t="s">
        <v>10</v>
      </c>
      <c r="B5281" t="s">
        <v>22</v>
      </c>
      <c r="C5281" t="s">
        <v>13</v>
      </c>
      <c r="D5281" s="9">
        <v>1.41</v>
      </c>
      <c r="E5281" s="10">
        <f>IF(COUNTIF(cis_DPH!$B$2:$B$84,B5281)&gt;0,D5281*1.1,IF(COUNTIF(cis_DPH!$B$85:$B$171,B5281)&gt;0,D5281*1.2,"chyba"))</f>
        <v>1.5509999999999999</v>
      </c>
      <c r="G5281" s="16" t="e">
        <f>_xlfn.XLOOKUP(Tabuľka9[[#This Row],[položka]],#REF!,#REF!)</f>
        <v>#REF!</v>
      </c>
      <c r="H5281">
        <v>10</v>
      </c>
      <c r="I5281" s="15">
        <f>Tabuľka9[[#This Row],[Aktuálna cena v RZ s DPH]]*Tabuľka9[[#This Row],[Priemerný odber za mesiac]]</f>
        <v>15.51</v>
      </c>
      <c r="J5281">
        <v>20</v>
      </c>
      <c r="K5281" s="17" t="e">
        <f>Tabuľka9[[#This Row],[Cena za MJ s DPH]]*Tabuľka9[[#This Row],[Predpokladaný odber počas 6 mesiacov]]</f>
        <v>#REF!</v>
      </c>
      <c r="L5281" s="1">
        <v>162710</v>
      </c>
      <c r="M5281" t="e">
        <f>_xlfn.XLOOKUP(Tabuľka9[[#This Row],[IČO]],#REF!,#REF!)</f>
        <v>#REF!</v>
      </c>
      <c r="N5281" t="e">
        <f>_xlfn.XLOOKUP(Tabuľka9[[#This Row],[IČO]],#REF!,#REF!)</f>
        <v>#REF!</v>
      </c>
    </row>
    <row r="5282" spans="1:14" hidden="1" x14ac:dyDescent="0.35">
      <c r="A5282" t="s">
        <v>10</v>
      </c>
      <c r="B5282" t="s">
        <v>23</v>
      </c>
      <c r="C5282" t="s">
        <v>13</v>
      </c>
      <c r="E5282" s="10">
        <f>IF(COUNTIF(cis_DPH!$B$2:$B$84,B5282)&gt;0,D5282*1.1,IF(COUNTIF(cis_DPH!$B$85:$B$171,B5282)&gt;0,D5282*1.2,"chyba"))</f>
        <v>0</v>
      </c>
      <c r="G5282" s="16" t="e">
        <f>_xlfn.XLOOKUP(Tabuľka9[[#This Row],[položka]],#REF!,#REF!)</f>
        <v>#REF!</v>
      </c>
      <c r="I5282" s="15">
        <f>Tabuľka9[[#This Row],[Aktuálna cena v RZ s DPH]]*Tabuľka9[[#This Row],[Priemerný odber za mesiac]]</f>
        <v>0</v>
      </c>
      <c r="K5282" s="17" t="e">
        <f>Tabuľka9[[#This Row],[Cena za MJ s DPH]]*Tabuľka9[[#This Row],[Predpokladaný odber počas 6 mesiacov]]</f>
        <v>#REF!</v>
      </c>
      <c r="L5282" s="1">
        <v>162710</v>
      </c>
      <c r="M5282" t="e">
        <f>_xlfn.XLOOKUP(Tabuľka9[[#This Row],[IČO]],#REF!,#REF!)</f>
        <v>#REF!</v>
      </c>
      <c r="N5282" t="e">
        <f>_xlfn.XLOOKUP(Tabuľka9[[#This Row],[IČO]],#REF!,#REF!)</f>
        <v>#REF!</v>
      </c>
    </row>
    <row r="5283" spans="1:14" hidden="1" x14ac:dyDescent="0.35">
      <c r="A5283" t="s">
        <v>10</v>
      </c>
      <c r="B5283" t="s">
        <v>24</v>
      </c>
      <c r="C5283" t="s">
        <v>25</v>
      </c>
      <c r="E5283" s="10">
        <f>IF(COUNTIF(cis_DPH!$B$2:$B$84,B5283)&gt;0,D5283*1.1,IF(COUNTIF(cis_DPH!$B$85:$B$171,B5283)&gt;0,D5283*1.2,"chyba"))</f>
        <v>0</v>
      </c>
      <c r="G5283" s="16" t="e">
        <f>_xlfn.XLOOKUP(Tabuľka9[[#This Row],[položka]],#REF!,#REF!)</f>
        <v>#REF!</v>
      </c>
      <c r="I5283" s="15">
        <f>Tabuľka9[[#This Row],[Aktuálna cena v RZ s DPH]]*Tabuľka9[[#This Row],[Priemerný odber za mesiac]]</f>
        <v>0</v>
      </c>
      <c r="K5283" s="17" t="e">
        <f>Tabuľka9[[#This Row],[Cena za MJ s DPH]]*Tabuľka9[[#This Row],[Predpokladaný odber počas 6 mesiacov]]</f>
        <v>#REF!</v>
      </c>
      <c r="L5283" s="1">
        <v>162710</v>
      </c>
      <c r="M5283" t="e">
        <f>_xlfn.XLOOKUP(Tabuľka9[[#This Row],[IČO]],#REF!,#REF!)</f>
        <v>#REF!</v>
      </c>
      <c r="N5283" t="e">
        <f>_xlfn.XLOOKUP(Tabuľka9[[#This Row],[IČO]],#REF!,#REF!)</f>
        <v>#REF!</v>
      </c>
    </row>
    <row r="5284" spans="1:14" hidden="1" x14ac:dyDescent="0.35">
      <c r="A5284" t="s">
        <v>10</v>
      </c>
      <c r="B5284" t="s">
        <v>26</v>
      </c>
      <c r="C5284" t="s">
        <v>13</v>
      </c>
      <c r="E5284" s="10">
        <f>IF(COUNTIF(cis_DPH!$B$2:$B$84,B5284)&gt;0,D5284*1.1,IF(COUNTIF(cis_DPH!$B$85:$B$171,B5284)&gt;0,D5284*1.2,"chyba"))</f>
        <v>0</v>
      </c>
      <c r="G5284" s="16" t="e">
        <f>_xlfn.XLOOKUP(Tabuľka9[[#This Row],[položka]],#REF!,#REF!)</f>
        <v>#REF!</v>
      </c>
      <c r="I5284" s="15">
        <f>Tabuľka9[[#This Row],[Aktuálna cena v RZ s DPH]]*Tabuľka9[[#This Row],[Priemerný odber za mesiac]]</f>
        <v>0</v>
      </c>
      <c r="K5284" s="17" t="e">
        <f>Tabuľka9[[#This Row],[Cena za MJ s DPH]]*Tabuľka9[[#This Row],[Predpokladaný odber počas 6 mesiacov]]</f>
        <v>#REF!</v>
      </c>
      <c r="L5284" s="1">
        <v>162710</v>
      </c>
      <c r="M5284" t="e">
        <f>_xlfn.XLOOKUP(Tabuľka9[[#This Row],[IČO]],#REF!,#REF!)</f>
        <v>#REF!</v>
      </c>
      <c r="N5284" t="e">
        <f>_xlfn.XLOOKUP(Tabuľka9[[#This Row],[IČO]],#REF!,#REF!)</f>
        <v>#REF!</v>
      </c>
    </row>
    <row r="5285" spans="1:14" hidden="1" x14ac:dyDescent="0.35">
      <c r="A5285" t="s">
        <v>10</v>
      </c>
      <c r="B5285" t="s">
        <v>27</v>
      </c>
      <c r="C5285" t="s">
        <v>13</v>
      </c>
      <c r="E5285" s="10">
        <f>IF(COUNTIF(cis_DPH!$B$2:$B$84,B5285)&gt;0,D5285*1.1,IF(COUNTIF(cis_DPH!$B$85:$B$171,B5285)&gt;0,D5285*1.2,"chyba"))</f>
        <v>0</v>
      </c>
      <c r="G5285" s="16" t="e">
        <f>_xlfn.XLOOKUP(Tabuľka9[[#This Row],[položka]],#REF!,#REF!)</f>
        <v>#REF!</v>
      </c>
      <c r="I5285" s="15">
        <f>Tabuľka9[[#This Row],[Aktuálna cena v RZ s DPH]]*Tabuľka9[[#This Row],[Priemerný odber za mesiac]]</f>
        <v>0</v>
      </c>
      <c r="K5285" s="17" t="e">
        <f>Tabuľka9[[#This Row],[Cena za MJ s DPH]]*Tabuľka9[[#This Row],[Predpokladaný odber počas 6 mesiacov]]</f>
        <v>#REF!</v>
      </c>
      <c r="L5285" s="1">
        <v>162710</v>
      </c>
      <c r="M5285" t="e">
        <f>_xlfn.XLOOKUP(Tabuľka9[[#This Row],[IČO]],#REF!,#REF!)</f>
        <v>#REF!</v>
      </c>
      <c r="N5285" t="e">
        <f>_xlfn.XLOOKUP(Tabuľka9[[#This Row],[IČO]],#REF!,#REF!)</f>
        <v>#REF!</v>
      </c>
    </row>
    <row r="5286" spans="1:14" hidden="1" x14ac:dyDescent="0.35">
      <c r="A5286" t="s">
        <v>10</v>
      </c>
      <c r="B5286" t="s">
        <v>28</v>
      </c>
      <c r="C5286" t="s">
        <v>13</v>
      </c>
      <c r="E5286" s="10">
        <f>IF(COUNTIF(cis_DPH!$B$2:$B$84,B5286)&gt;0,D5286*1.1,IF(COUNTIF(cis_DPH!$B$85:$B$171,B5286)&gt;0,D5286*1.2,"chyba"))</f>
        <v>0</v>
      </c>
      <c r="G5286" s="16" t="e">
        <f>_xlfn.XLOOKUP(Tabuľka9[[#This Row],[položka]],#REF!,#REF!)</f>
        <v>#REF!</v>
      </c>
      <c r="I5286" s="15">
        <f>Tabuľka9[[#This Row],[Aktuálna cena v RZ s DPH]]*Tabuľka9[[#This Row],[Priemerný odber za mesiac]]</f>
        <v>0</v>
      </c>
      <c r="K5286" s="17" t="e">
        <f>Tabuľka9[[#This Row],[Cena za MJ s DPH]]*Tabuľka9[[#This Row],[Predpokladaný odber počas 6 mesiacov]]</f>
        <v>#REF!</v>
      </c>
      <c r="L5286" s="1">
        <v>162710</v>
      </c>
      <c r="M5286" t="e">
        <f>_xlfn.XLOOKUP(Tabuľka9[[#This Row],[IČO]],#REF!,#REF!)</f>
        <v>#REF!</v>
      </c>
      <c r="N5286" t="e">
        <f>_xlfn.XLOOKUP(Tabuľka9[[#This Row],[IČO]],#REF!,#REF!)</f>
        <v>#REF!</v>
      </c>
    </row>
    <row r="5287" spans="1:14" hidden="1" x14ac:dyDescent="0.35">
      <c r="A5287" t="s">
        <v>10</v>
      </c>
      <c r="B5287" t="s">
        <v>29</v>
      </c>
      <c r="C5287" t="s">
        <v>13</v>
      </c>
      <c r="E5287" s="10">
        <f>IF(COUNTIF(cis_DPH!$B$2:$B$84,B5287)&gt;0,D5287*1.1,IF(COUNTIF(cis_DPH!$B$85:$B$171,B5287)&gt;0,D5287*1.2,"chyba"))</f>
        <v>0</v>
      </c>
      <c r="G5287" s="16" t="e">
        <f>_xlfn.XLOOKUP(Tabuľka9[[#This Row],[položka]],#REF!,#REF!)</f>
        <v>#REF!</v>
      </c>
      <c r="I5287" s="15">
        <f>Tabuľka9[[#This Row],[Aktuálna cena v RZ s DPH]]*Tabuľka9[[#This Row],[Priemerný odber za mesiac]]</f>
        <v>0</v>
      </c>
      <c r="K5287" s="17" t="e">
        <f>Tabuľka9[[#This Row],[Cena za MJ s DPH]]*Tabuľka9[[#This Row],[Predpokladaný odber počas 6 mesiacov]]</f>
        <v>#REF!</v>
      </c>
      <c r="L5287" s="1">
        <v>162710</v>
      </c>
      <c r="M5287" t="e">
        <f>_xlfn.XLOOKUP(Tabuľka9[[#This Row],[IČO]],#REF!,#REF!)</f>
        <v>#REF!</v>
      </c>
      <c r="N5287" t="e">
        <f>_xlfn.XLOOKUP(Tabuľka9[[#This Row],[IČO]],#REF!,#REF!)</f>
        <v>#REF!</v>
      </c>
    </row>
    <row r="5288" spans="1:14" hidden="1" x14ac:dyDescent="0.35">
      <c r="A5288" t="s">
        <v>10</v>
      </c>
      <c r="B5288" t="s">
        <v>30</v>
      </c>
      <c r="C5288" t="s">
        <v>13</v>
      </c>
      <c r="D5288" s="9">
        <v>0.85</v>
      </c>
      <c r="E5288" s="10">
        <f>IF(COUNTIF(cis_DPH!$B$2:$B$84,B5288)&gt;0,D5288*1.1,IF(COUNTIF(cis_DPH!$B$85:$B$171,B5288)&gt;0,D5288*1.2,"chyba"))</f>
        <v>0.93500000000000005</v>
      </c>
      <c r="G5288" s="16" t="e">
        <f>_xlfn.XLOOKUP(Tabuľka9[[#This Row],[položka]],#REF!,#REF!)</f>
        <v>#REF!</v>
      </c>
      <c r="H5288">
        <v>50</v>
      </c>
      <c r="I5288" s="15">
        <f>Tabuľka9[[#This Row],[Aktuálna cena v RZ s DPH]]*Tabuľka9[[#This Row],[Priemerný odber za mesiac]]</f>
        <v>46.75</v>
      </c>
      <c r="J5288">
        <v>200</v>
      </c>
      <c r="K5288" s="17" t="e">
        <f>Tabuľka9[[#This Row],[Cena za MJ s DPH]]*Tabuľka9[[#This Row],[Predpokladaný odber počas 6 mesiacov]]</f>
        <v>#REF!</v>
      </c>
      <c r="L5288" s="1">
        <v>162710</v>
      </c>
      <c r="M5288" t="e">
        <f>_xlfn.XLOOKUP(Tabuľka9[[#This Row],[IČO]],#REF!,#REF!)</f>
        <v>#REF!</v>
      </c>
      <c r="N5288" t="e">
        <f>_xlfn.XLOOKUP(Tabuľka9[[#This Row],[IČO]],#REF!,#REF!)</f>
        <v>#REF!</v>
      </c>
    </row>
    <row r="5289" spans="1:14" hidden="1" x14ac:dyDescent="0.35">
      <c r="A5289" t="s">
        <v>10</v>
      </c>
      <c r="B5289" t="s">
        <v>31</v>
      </c>
      <c r="C5289" t="s">
        <v>13</v>
      </c>
      <c r="D5289" s="9">
        <v>0.85</v>
      </c>
      <c r="E5289" s="10">
        <f>IF(COUNTIF(cis_DPH!$B$2:$B$84,B5289)&gt;0,D5289*1.1,IF(COUNTIF(cis_DPH!$B$85:$B$171,B5289)&gt;0,D5289*1.2,"chyba"))</f>
        <v>0.93500000000000005</v>
      </c>
      <c r="G5289" s="16" t="e">
        <f>_xlfn.XLOOKUP(Tabuľka9[[#This Row],[položka]],#REF!,#REF!)</f>
        <v>#REF!</v>
      </c>
      <c r="H5289">
        <v>30</v>
      </c>
      <c r="I5289" s="15">
        <f>Tabuľka9[[#This Row],[Aktuálna cena v RZ s DPH]]*Tabuľka9[[#This Row],[Priemerný odber za mesiac]]</f>
        <v>28.05</v>
      </c>
      <c r="J5289">
        <v>150</v>
      </c>
      <c r="K5289" s="17" t="e">
        <f>Tabuľka9[[#This Row],[Cena za MJ s DPH]]*Tabuľka9[[#This Row],[Predpokladaný odber počas 6 mesiacov]]</f>
        <v>#REF!</v>
      </c>
      <c r="L5289" s="1">
        <v>162710</v>
      </c>
      <c r="M5289" t="e">
        <f>_xlfn.XLOOKUP(Tabuľka9[[#This Row],[IČO]],#REF!,#REF!)</f>
        <v>#REF!</v>
      </c>
      <c r="N5289" t="e">
        <f>_xlfn.XLOOKUP(Tabuľka9[[#This Row],[IČO]],#REF!,#REF!)</f>
        <v>#REF!</v>
      </c>
    </row>
    <row r="5290" spans="1:14" hidden="1" x14ac:dyDescent="0.35">
      <c r="A5290" t="s">
        <v>10</v>
      </c>
      <c r="B5290" t="s">
        <v>32</v>
      </c>
      <c r="C5290" t="s">
        <v>19</v>
      </c>
      <c r="E5290" s="10">
        <f>IF(COUNTIF(cis_DPH!$B$2:$B$84,B5290)&gt;0,D5290*1.1,IF(COUNTIF(cis_DPH!$B$85:$B$171,B5290)&gt;0,D5290*1.2,"chyba"))</f>
        <v>0</v>
      </c>
      <c r="G5290" s="16" t="e">
        <f>_xlfn.XLOOKUP(Tabuľka9[[#This Row],[položka]],#REF!,#REF!)</f>
        <v>#REF!</v>
      </c>
      <c r="I5290" s="15">
        <f>Tabuľka9[[#This Row],[Aktuálna cena v RZ s DPH]]*Tabuľka9[[#This Row],[Priemerný odber za mesiac]]</f>
        <v>0</v>
      </c>
      <c r="K5290" s="17" t="e">
        <f>Tabuľka9[[#This Row],[Cena za MJ s DPH]]*Tabuľka9[[#This Row],[Predpokladaný odber počas 6 mesiacov]]</f>
        <v>#REF!</v>
      </c>
      <c r="L5290" s="1">
        <v>162710</v>
      </c>
      <c r="M5290" t="e">
        <f>_xlfn.XLOOKUP(Tabuľka9[[#This Row],[IČO]],#REF!,#REF!)</f>
        <v>#REF!</v>
      </c>
      <c r="N5290" t="e">
        <f>_xlfn.XLOOKUP(Tabuľka9[[#This Row],[IČO]],#REF!,#REF!)</f>
        <v>#REF!</v>
      </c>
    </row>
    <row r="5291" spans="1:14" hidden="1" x14ac:dyDescent="0.35">
      <c r="A5291" t="s">
        <v>10</v>
      </c>
      <c r="B5291" t="s">
        <v>33</v>
      </c>
      <c r="C5291" t="s">
        <v>13</v>
      </c>
      <c r="E5291" s="10">
        <f>IF(COUNTIF(cis_DPH!$B$2:$B$84,B5291)&gt;0,D5291*1.1,IF(COUNTIF(cis_DPH!$B$85:$B$171,B5291)&gt;0,D5291*1.2,"chyba"))</f>
        <v>0</v>
      </c>
      <c r="G5291" s="16" t="e">
        <f>_xlfn.XLOOKUP(Tabuľka9[[#This Row],[položka]],#REF!,#REF!)</f>
        <v>#REF!</v>
      </c>
      <c r="I5291" s="15">
        <f>Tabuľka9[[#This Row],[Aktuálna cena v RZ s DPH]]*Tabuľka9[[#This Row],[Priemerný odber za mesiac]]</f>
        <v>0</v>
      </c>
      <c r="K5291" s="17" t="e">
        <f>Tabuľka9[[#This Row],[Cena za MJ s DPH]]*Tabuľka9[[#This Row],[Predpokladaný odber počas 6 mesiacov]]</f>
        <v>#REF!</v>
      </c>
      <c r="L5291" s="1">
        <v>162710</v>
      </c>
      <c r="M5291" t="e">
        <f>_xlfn.XLOOKUP(Tabuľka9[[#This Row],[IČO]],#REF!,#REF!)</f>
        <v>#REF!</v>
      </c>
      <c r="N5291" t="e">
        <f>_xlfn.XLOOKUP(Tabuľka9[[#This Row],[IČO]],#REF!,#REF!)</f>
        <v>#REF!</v>
      </c>
    </row>
    <row r="5292" spans="1:14" hidden="1" x14ac:dyDescent="0.35">
      <c r="A5292" t="s">
        <v>10</v>
      </c>
      <c r="B5292" t="s">
        <v>34</v>
      </c>
      <c r="C5292" t="s">
        <v>13</v>
      </c>
      <c r="D5292" s="9">
        <v>1.36</v>
      </c>
      <c r="E5292" s="10">
        <f>IF(COUNTIF(cis_DPH!$B$2:$B$84,B5292)&gt;0,D5292*1.1,IF(COUNTIF(cis_DPH!$B$85:$B$171,B5292)&gt;0,D5292*1.2,"chyba"))</f>
        <v>1.4960000000000002</v>
      </c>
      <c r="G5292" s="16" t="e">
        <f>_xlfn.XLOOKUP(Tabuľka9[[#This Row],[položka]],#REF!,#REF!)</f>
        <v>#REF!</v>
      </c>
      <c r="H5292">
        <v>25</v>
      </c>
      <c r="I5292" s="15">
        <f>Tabuľka9[[#This Row],[Aktuálna cena v RZ s DPH]]*Tabuľka9[[#This Row],[Priemerný odber za mesiac]]</f>
        <v>37.400000000000006</v>
      </c>
      <c r="J5292">
        <v>100</v>
      </c>
      <c r="K5292" s="17" t="e">
        <f>Tabuľka9[[#This Row],[Cena za MJ s DPH]]*Tabuľka9[[#This Row],[Predpokladaný odber počas 6 mesiacov]]</f>
        <v>#REF!</v>
      </c>
      <c r="L5292" s="1">
        <v>162710</v>
      </c>
      <c r="M5292" t="e">
        <f>_xlfn.XLOOKUP(Tabuľka9[[#This Row],[IČO]],#REF!,#REF!)</f>
        <v>#REF!</v>
      </c>
      <c r="N5292" t="e">
        <f>_xlfn.XLOOKUP(Tabuľka9[[#This Row],[IČO]],#REF!,#REF!)</f>
        <v>#REF!</v>
      </c>
    </row>
    <row r="5293" spans="1:14" hidden="1" x14ac:dyDescent="0.35">
      <c r="A5293" t="s">
        <v>10</v>
      </c>
      <c r="B5293" t="s">
        <v>35</v>
      </c>
      <c r="C5293" t="s">
        <v>13</v>
      </c>
      <c r="E5293" s="10">
        <f>IF(COUNTIF(cis_DPH!$B$2:$B$84,B5293)&gt;0,D5293*1.1,IF(COUNTIF(cis_DPH!$B$85:$B$171,B5293)&gt;0,D5293*1.2,"chyba"))</f>
        <v>0</v>
      </c>
      <c r="G5293" s="16" t="e">
        <f>_xlfn.XLOOKUP(Tabuľka9[[#This Row],[položka]],#REF!,#REF!)</f>
        <v>#REF!</v>
      </c>
      <c r="I5293" s="15">
        <f>Tabuľka9[[#This Row],[Aktuálna cena v RZ s DPH]]*Tabuľka9[[#This Row],[Priemerný odber za mesiac]]</f>
        <v>0</v>
      </c>
      <c r="K5293" s="17" t="e">
        <f>Tabuľka9[[#This Row],[Cena za MJ s DPH]]*Tabuľka9[[#This Row],[Predpokladaný odber počas 6 mesiacov]]</f>
        <v>#REF!</v>
      </c>
      <c r="L5293" s="1">
        <v>162710</v>
      </c>
      <c r="M5293" t="e">
        <f>_xlfn.XLOOKUP(Tabuľka9[[#This Row],[IČO]],#REF!,#REF!)</f>
        <v>#REF!</v>
      </c>
      <c r="N5293" t="e">
        <f>_xlfn.XLOOKUP(Tabuľka9[[#This Row],[IČO]],#REF!,#REF!)</f>
        <v>#REF!</v>
      </c>
    </row>
    <row r="5294" spans="1:14" hidden="1" x14ac:dyDescent="0.35">
      <c r="A5294" t="s">
        <v>10</v>
      </c>
      <c r="B5294" t="s">
        <v>36</v>
      </c>
      <c r="C5294" t="s">
        <v>13</v>
      </c>
      <c r="D5294" s="9">
        <v>0.87</v>
      </c>
      <c r="E5294" s="10">
        <f>IF(COUNTIF(cis_DPH!$B$2:$B$84,B5294)&gt;0,D5294*1.1,IF(COUNTIF(cis_DPH!$B$85:$B$171,B5294)&gt;0,D5294*1.2,"chyba"))</f>
        <v>0.95700000000000007</v>
      </c>
      <c r="G5294" s="16" t="e">
        <f>_xlfn.XLOOKUP(Tabuľka9[[#This Row],[položka]],#REF!,#REF!)</f>
        <v>#REF!</v>
      </c>
      <c r="H5294">
        <v>20</v>
      </c>
      <c r="I5294" s="15">
        <f>Tabuľka9[[#This Row],[Aktuálna cena v RZ s DPH]]*Tabuľka9[[#This Row],[Priemerný odber za mesiac]]</f>
        <v>19.14</v>
      </c>
      <c r="J5294">
        <v>80</v>
      </c>
      <c r="K5294" s="17" t="e">
        <f>Tabuľka9[[#This Row],[Cena za MJ s DPH]]*Tabuľka9[[#This Row],[Predpokladaný odber počas 6 mesiacov]]</f>
        <v>#REF!</v>
      </c>
      <c r="L5294" s="1">
        <v>162710</v>
      </c>
      <c r="M5294" t="e">
        <f>_xlfn.XLOOKUP(Tabuľka9[[#This Row],[IČO]],#REF!,#REF!)</f>
        <v>#REF!</v>
      </c>
      <c r="N5294" t="e">
        <f>_xlfn.XLOOKUP(Tabuľka9[[#This Row],[IČO]],#REF!,#REF!)</f>
        <v>#REF!</v>
      </c>
    </row>
    <row r="5295" spans="1:14" hidden="1" x14ac:dyDescent="0.35">
      <c r="A5295" t="s">
        <v>10</v>
      </c>
      <c r="B5295" t="s">
        <v>37</v>
      </c>
      <c r="C5295" t="s">
        <v>13</v>
      </c>
      <c r="D5295" s="9">
        <v>0.55000000000000004</v>
      </c>
      <c r="E5295" s="10">
        <f>IF(COUNTIF(cis_DPH!$B$2:$B$84,B5295)&gt;0,D5295*1.1,IF(COUNTIF(cis_DPH!$B$85:$B$171,B5295)&gt;0,D5295*1.2,"chyba"))</f>
        <v>0.60500000000000009</v>
      </c>
      <c r="G5295" s="16" t="e">
        <f>_xlfn.XLOOKUP(Tabuľka9[[#This Row],[položka]],#REF!,#REF!)</f>
        <v>#REF!</v>
      </c>
      <c r="H5295">
        <v>50</v>
      </c>
      <c r="I5295" s="15">
        <f>Tabuľka9[[#This Row],[Aktuálna cena v RZ s DPH]]*Tabuľka9[[#This Row],[Priemerný odber za mesiac]]</f>
        <v>30.250000000000004</v>
      </c>
      <c r="J5295">
        <v>200</v>
      </c>
      <c r="K5295" s="17" t="e">
        <f>Tabuľka9[[#This Row],[Cena za MJ s DPH]]*Tabuľka9[[#This Row],[Predpokladaný odber počas 6 mesiacov]]</f>
        <v>#REF!</v>
      </c>
      <c r="L5295" s="1">
        <v>162710</v>
      </c>
      <c r="M5295" t="e">
        <f>_xlfn.XLOOKUP(Tabuľka9[[#This Row],[IČO]],#REF!,#REF!)</f>
        <v>#REF!</v>
      </c>
      <c r="N5295" t="e">
        <f>_xlfn.XLOOKUP(Tabuľka9[[#This Row],[IČO]],#REF!,#REF!)</f>
        <v>#REF!</v>
      </c>
    </row>
    <row r="5296" spans="1:14" hidden="1" x14ac:dyDescent="0.35">
      <c r="A5296" t="s">
        <v>10</v>
      </c>
      <c r="B5296" t="s">
        <v>38</v>
      </c>
      <c r="C5296" t="s">
        <v>13</v>
      </c>
      <c r="D5296" s="9">
        <v>0.6</v>
      </c>
      <c r="E5296" s="10">
        <f>IF(COUNTIF(cis_DPH!$B$2:$B$84,B5296)&gt;0,D5296*1.1,IF(COUNTIF(cis_DPH!$B$85:$B$171,B5296)&gt;0,D5296*1.2,"chyba"))</f>
        <v>0.66</v>
      </c>
      <c r="G5296" s="16" t="e">
        <f>_xlfn.XLOOKUP(Tabuľka9[[#This Row],[položka]],#REF!,#REF!)</f>
        <v>#REF!</v>
      </c>
      <c r="H5296">
        <v>25</v>
      </c>
      <c r="I5296" s="15">
        <f>Tabuľka9[[#This Row],[Aktuálna cena v RZ s DPH]]*Tabuľka9[[#This Row],[Priemerný odber za mesiac]]</f>
        <v>16.5</v>
      </c>
      <c r="J5296">
        <v>100</v>
      </c>
      <c r="K5296" s="17" t="e">
        <f>Tabuľka9[[#This Row],[Cena za MJ s DPH]]*Tabuľka9[[#This Row],[Predpokladaný odber počas 6 mesiacov]]</f>
        <v>#REF!</v>
      </c>
      <c r="L5296" s="1">
        <v>162710</v>
      </c>
      <c r="M5296" t="e">
        <f>_xlfn.XLOOKUP(Tabuľka9[[#This Row],[IČO]],#REF!,#REF!)</f>
        <v>#REF!</v>
      </c>
      <c r="N5296" t="e">
        <f>_xlfn.XLOOKUP(Tabuľka9[[#This Row],[IČO]],#REF!,#REF!)</f>
        <v>#REF!</v>
      </c>
    </row>
    <row r="5297" spans="1:14" hidden="1" x14ac:dyDescent="0.35">
      <c r="A5297" t="s">
        <v>10</v>
      </c>
      <c r="B5297" t="s">
        <v>39</v>
      </c>
      <c r="C5297" t="s">
        <v>13</v>
      </c>
      <c r="E5297" s="10">
        <f>IF(COUNTIF(cis_DPH!$B$2:$B$84,B5297)&gt;0,D5297*1.1,IF(COUNTIF(cis_DPH!$B$85:$B$171,B5297)&gt;0,D5297*1.2,"chyba"))</f>
        <v>0</v>
      </c>
      <c r="G5297" s="16" t="e">
        <f>_xlfn.XLOOKUP(Tabuľka9[[#This Row],[položka]],#REF!,#REF!)</f>
        <v>#REF!</v>
      </c>
      <c r="I5297" s="15">
        <f>Tabuľka9[[#This Row],[Aktuálna cena v RZ s DPH]]*Tabuľka9[[#This Row],[Priemerný odber za mesiac]]</f>
        <v>0</v>
      </c>
      <c r="K5297" s="17" t="e">
        <f>Tabuľka9[[#This Row],[Cena za MJ s DPH]]*Tabuľka9[[#This Row],[Predpokladaný odber počas 6 mesiacov]]</f>
        <v>#REF!</v>
      </c>
      <c r="L5297" s="1">
        <v>162710</v>
      </c>
      <c r="M5297" t="e">
        <f>_xlfn.XLOOKUP(Tabuľka9[[#This Row],[IČO]],#REF!,#REF!)</f>
        <v>#REF!</v>
      </c>
      <c r="N5297" t="e">
        <f>_xlfn.XLOOKUP(Tabuľka9[[#This Row],[IČO]],#REF!,#REF!)</f>
        <v>#REF!</v>
      </c>
    </row>
    <row r="5298" spans="1:14" hidden="1" x14ac:dyDescent="0.35">
      <c r="A5298" t="s">
        <v>10</v>
      </c>
      <c r="B5298" t="s">
        <v>40</v>
      </c>
      <c r="C5298" t="s">
        <v>13</v>
      </c>
      <c r="E5298" s="10">
        <f>IF(COUNTIF(cis_DPH!$B$2:$B$84,B5298)&gt;0,D5298*1.1,IF(COUNTIF(cis_DPH!$B$85:$B$171,B5298)&gt;0,D5298*1.2,"chyba"))</f>
        <v>0</v>
      </c>
      <c r="G5298" s="16" t="e">
        <f>_xlfn.XLOOKUP(Tabuľka9[[#This Row],[položka]],#REF!,#REF!)</f>
        <v>#REF!</v>
      </c>
      <c r="I5298" s="15">
        <f>Tabuľka9[[#This Row],[Aktuálna cena v RZ s DPH]]*Tabuľka9[[#This Row],[Priemerný odber za mesiac]]</f>
        <v>0</v>
      </c>
      <c r="K5298" s="17" t="e">
        <f>Tabuľka9[[#This Row],[Cena za MJ s DPH]]*Tabuľka9[[#This Row],[Predpokladaný odber počas 6 mesiacov]]</f>
        <v>#REF!</v>
      </c>
      <c r="L5298" s="1">
        <v>162710</v>
      </c>
      <c r="M5298" t="e">
        <f>_xlfn.XLOOKUP(Tabuľka9[[#This Row],[IČO]],#REF!,#REF!)</f>
        <v>#REF!</v>
      </c>
      <c r="N5298" t="e">
        <f>_xlfn.XLOOKUP(Tabuľka9[[#This Row],[IČO]],#REF!,#REF!)</f>
        <v>#REF!</v>
      </c>
    </row>
    <row r="5299" spans="1:14" hidden="1" x14ac:dyDescent="0.35">
      <c r="A5299" t="s">
        <v>10</v>
      </c>
      <c r="B5299" t="s">
        <v>41</v>
      </c>
      <c r="C5299" t="s">
        <v>13</v>
      </c>
      <c r="E5299" s="10">
        <f>IF(COUNTIF(cis_DPH!$B$2:$B$84,B5299)&gt;0,D5299*1.1,IF(COUNTIF(cis_DPH!$B$85:$B$171,B5299)&gt;0,D5299*1.2,"chyba"))</f>
        <v>0</v>
      </c>
      <c r="G5299" s="16" t="e">
        <f>_xlfn.XLOOKUP(Tabuľka9[[#This Row],[položka]],#REF!,#REF!)</f>
        <v>#REF!</v>
      </c>
      <c r="I5299" s="15">
        <f>Tabuľka9[[#This Row],[Aktuálna cena v RZ s DPH]]*Tabuľka9[[#This Row],[Priemerný odber za mesiac]]</f>
        <v>0</v>
      </c>
      <c r="K5299" s="17" t="e">
        <f>Tabuľka9[[#This Row],[Cena za MJ s DPH]]*Tabuľka9[[#This Row],[Predpokladaný odber počas 6 mesiacov]]</f>
        <v>#REF!</v>
      </c>
      <c r="L5299" s="1">
        <v>162710</v>
      </c>
      <c r="M5299" t="e">
        <f>_xlfn.XLOOKUP(Tabuľka9[[#This Row],[IČO]],#REF!,#REF!)</f>
        <v>#REF!</v>
      </c>
      <c r="N5299" t="e">
        <f>_xlfn.XLOOKUP(Tabuľka9[[#This Row],[IČO]],#REF!,#REF!)</f>
        <v>#REF!</v>
      </c>
    </row>
    <row r="5300" spans="1:14" hidden="1" x14ac:dyDescent="0.35">
      <c r="A5300" t="s">
        <v>10</v>
      </c>
      <c r="B5300" t="s">
        <v>42</v>
      </c>
      <c r="C5300" t="s">
        <v>19</v>
      </c>
      <c r="E5300" s="10">
        <f>IF(COUNTIF(cis_DPH!$B$2:$B$84,B5300)&gt;0,D5300*1.1,IF(COUNTIF(cis_DPH!$B$85:$B$171,B5300)&gt;0,D5300*1.2,"chyba"))</f>
        <v>0</v>
      </c>
      <c r="G5300" s="16" t="e">
        <f>_xlfn.XLOOKUP(Tabuľka9[[#This Row],[položka]],#REF!,#REF!)</f>
        <v>#REF!</v>
      </c>
      <c r="I5300" s="15">
        <f>Tabuľka9[[#This Row],[Aktuálna cena v RZ s DPH]]*Tabuľka9[[#This Row],[Priemerný odber za mesiac]]</f>
        <v>0</v>
      </c>
      <c r="K5300" s="17" t="e">
        <f>Tabuľka9[[#This Row],[Cena za MJ s DPH]]*Tabuľka9[[#This Row],[Predpokladaný odber počas 6 mesiacov]]</f>
        <v>#REF!</v>
      </c>
      <c r="L5300" s="1">
        <v>162710</v>
      </c>
      <c r="M5300" t="e">
        <f>_xlfn.XLOOKUP(Tabuľka9[[#This Row],[IČO]],#REF!,#REF!)</f>
        <v>#REF!</v>
      </c>
      <c r="N5300" t="e">
        <f>_xlfn.XLOOKUP(Tabuľka9[[#This Row],[IČO]],#REF!,#REF!)</f>
        <v>#REF!</v>
      </c>
    </row>
    <row r="5301" spans="1:14" hidden="1" x14ac:dyDescent="0.35">
      <c r="A5301" t="s">
        <v>10</v>
      </c>
      <c r="B5301" t="s">
        <v>43</v>
      </c>
      <c r="C5301" t="s">
        <v>13</v>
      </c>
      <c r="E5301" s="10">
        <f>IF(COUNTIF(cis_DPH!$B$2:$B$84,B5301)&gt;0,D5301*1.1,IF(COUNTIF(cis_DPH!$B$85:$B$171,B5301)&gt;0,D5301*1.2,"chyba"))</f>
        <v>0</v>
      </c>
      <c r="G5301" s="16" t="e">
        <f>_xlfn.XLOOKUP(Tabuľka9[[#This Row],[položka]],#REF!,#REF!)</f>
        <v>#REF!</v>
      </c>
      <c r="I5301" s="15">
        <f>Tabuľka9[[#This Row],[Aktuálna cena v RZ s DPH]]*Tabuľka9[[#This Row],[Priemerný odber za mesiac]]</f>
        <v>0</v>
      </c>
      <c r="K5301" s="17" t="e">
        <f>Tabuľka9[[#This Row],[Cena za MJ s DPH]]*Tabuľka9[[#This Row],[Predpokladaný odber počas 6 mesiacov]]</f>
        <v>#REF!</v>
      </c>
      <c r="L5301" s="1">
        <v>162710</v>
      </c>
      <c r="M5301" t="e">
        <f>_xlfn.XLOOKUP(Tabuľka9[[#This Row],[IČO]],#REF!,#REF!)</f>
        <v>#REF!</v>
      </c>
      <c r="N5301" t="e">
        <f>_xlfn.XLOOKUP(Tabuľka9[[#This Row],[IČO]],#REF!,#REF!)</f>
        <v>#REF!</v>
      </c>
    </row>
    <row r="5302" spans="1:14" hidden="1" x14ac:dyDescent="0.35">
      <c r="A5302" t="s">
        <v>10</v>
      </c>
      <c r="B5302" t="s">
        <v>44</v>
      </c>
      <c r="C5302" t="s">
        <v>13</v>
      </c>
      <c r="E5302" s="10">
        <f>IF(COUNTIF(cis_DPH!$B$2:$B$84,B5302)&gt;0,D5302*1.1,IF(COUNTIF(cis_DPH!$B$85:$B$171,B5302)&gt;0,D5302*1.2,"chyba"))</f>
        <v>0</v>
      </c>
      <c r="G5302" s="16" t="e">
        <f>_xlfn.XLOOKUP(Tabuľka9[[#This Row],[položka]],#REF!,#REF!)</f>
        <v>#REF!</v>
      </c>
      <c r="I5302" s="15">
        <f>Tabuľka9[[#This Row],[Aktuálna cena v RZ s DPH]]*Tabuľka9[[#This Row],[Priemerný odber za mesiac]]</f>
        <v>0</v>
      </c>
      <c r="K5302" s="17" t="e">
        <f>Tabuľka9[[#This Row],[Cena za MJ s DPH]]*Tabuľka9[[#This Row],[Predpokladaný odber počas 6 mesiacov]]</f>
        <v>#REF!</v>
      </c>
      <c r="L5302" s="1">
        <v>162710</v>
      </c>
      <c r="M5302" t="e">
        <f>_xlfn.XLOOKUP(Tabuľka9[[#This Row],[IČO]],#REF!,#REF!)</f>
        <v>#REF!</v>
      </c>
      <c r="N5302" t="e">
        <f>_xlfn.XLOOKUP(Tabuľka9[[#This Row],[IČO]],#REF!,#REF!)</f>
        <v>#REF!</v>
      </c>
    </row>
    <row r="5303" spans="1:14" hidden="1" x14ac:dyDescent="0.35">
      <c r="A5303" t="s">
        <v>10</v>
      </c>
      <c r="B5303" t="s">
        <v>45</v>
      </c>
      <c r="C5303" t="s">
        <v>13</v>
      </c>
      <c r="E5303" s="10">
        <f>IF(COUNTIF(cis_DPH!$B$2:$B$84,B5303)&gt;0,D5303*1.1,IF(COUNTIF(cis_DPH!$B$85:$B$171,B5303)&gt;0,D5303*1.2,"chyba"))</f>
        <v>0</v>
      </c>
      <c r="G5303" s="16" t="e">
        <f>_xlfn.XLOOKUP(Tabuľka9[[#This Row],[položka]],#REF!,#REF!)</f>
        <v>#REF!</v>
      </c>
      <c r="I5303" s="15">
        <f>Tabuľka9[[#This Row],[Aktuálna cena v RZ s DPH]]*Tabuľka9[[#This Row],[Priemerný odber za mesiac]]</f>
        <v>0</v>
      </c>
      <c r="K5303" s="17" t="e">
        <f>Tabuľka9[[#This Row],[Cena za MJ s DPH]]*Tabuľka9[[#This Row],[Predpokladaný odber počas 6 mesiacov]]</f>
        <v>#REF!</v>
      </c>
      <c r="L5303" s="1">
        <v>162710</v>
      </c>
      <c r="M5303" t="e">
        <f>_xlfn.XLOOKUP(Tabuľka9[[#This Row],[IČO]],#REF!,#REF!)</f>
        <v>#REF!</v>
      </c>
      <c r="N5303" t="e">
        <f>_xlfn.XLOOKUP(Tabuľka9[[#This Row],[IČO]],#REF!,#REF!)</f>
        <v>#REF!</v>
      </c>
    </row>
    <row r="5304" spans="1:14" hidden="1" x14ac:dyDescent="0.35">
      <c r="A5304" t="s">
        <v>10</v>
      </c>
      <c r="B5304" t="s">
        <v>46</v>
      </c>
      <c r="C5304" t="s">
        <v>13</v>
      </c>
      <c r="D5304" s="9">
        <v>0.45</v>
      </c>
      <c r="E5304" s="10">
        <f>IF(COUNTIF(cis_DPH!$B$2:$B$84,B5304)&gt;0,D5304*1.1,IF(COUNTIF(cis_DPH!$B$85:$B$171,B5304)&gt;0,D5304*1.2,"chyba"))</f>
        <v>0.54</v>
      </c>
      <c r="G5304" s="16" t="e">
        <f>_xlfn.XLOOKUP(Tabuľka9[[#This Row],[položka]],#REF!,#REF!)</f>
        <v>#REF!</v>
      </c>
      <c r="H5304">
        <v>20</v>
      </c>
      <c r="I5304" s="15">
        <f>Tabuľka9[[#This Row],[Aktuálna cena v RZ s DPH]]*Tabuľka9[[#This Row],[Priemerný odber za mesiac]]</f>
        <v>10.8</v>
      </c>
      <c r="J5304">
        <v>50</v>
      </c>
      <c r="K5304" s="17" t="e">
        <f>Tabuľka9[[#This Row],[Cena za MJ s DPH]]*Tabuľka9[[#This Row],[Predpokladaný odber počas 6 mesiacov]]</f>
        <v>#REF!</v>
      </c>
      <c r="L5304" s="1">
        <v>162710</v>
      </c>
      <c r="M5304" t="e">
        <f>_xlfn.XLOOKUP(Tabuľka9[[#This Row],[IČO]],#REF!,#REF!)</f>
        <v>#REF!</v>
      </c>
      <c r="N5304" t="e">
        <f>_xlfn.XLOOKUP(Tabuľka9[[#This Row],[IČO]],#REF!,#REF!)</f>
        <v>#REF!</v>
      </c>
    </row>
    <row r="5305" spans="1:14" hidden="1" x14ac:dyDescent="0.35">
      <c r="A5305" t="s">
        <v>10</v>
      </c>
      <c r="B5305" t="s">
        <v>47</v>
      </c>
      <c r="C5305" t="s">
        <v>48</v>
      </c>
      <c r="E5305" s="10">
        <f>IF(COUNTIF(cis_DPH!$B$2:$B$84,B5305)&gt;0,D5305*1.1,IF(COUNTIF(cis_DPH!$B$85:$B$171,B5305)&gt;0,D5305*1.2,"chyba"))</f>
        <v>0</v>
      </c>
      <c r="G5305" s="16" t="e">
        <f>_xlfn.XLOOKUP(Tabuľka9[[#This Row],[položka]],#REF!,#REF!)</f>
        <v>#REF!</v>
      </c>
      <c r="I5305" s="15">
        <f>Tabuľka9[[#This Row],[Aktuálna cena v RZ s DPH]]*Tabuľka9[[#This Row],[Priemerný odber za mesiac]]</f>
        <v>0</v>
      </c>
      <c r="K5305" s="17" t="e">
        <f>Tabuľka9[[#This Row],[Cena za MJ s DPH]]*Tabuľka9[[#This Row],[Predpokladaný odber počas 6 mesiacov]]</f>
        <v>#REF!</v>
      </c>
      <c r="L5305" s="1">
        <v>162710</v>
      </c>
      <c r="M5305" t="e">
        <f>_xlfn.XLOOKUP(Tabuľka9[[#This Row],[IČO]],#REF!,#REF!)</f>
        <v>#REF!</v>
      </c>
      <c r="N5305" t="e">
        <f>_xlfn.XLOOKUP(Tabuľka9[[#This Row],[IČO]],#REF!,#REF!)</f>
        <v>#REF!</v>
      </c>
    </row>
    <row r="5306" spans="1:14" hidden="1" x14ac:dyDescent="0.35">
      <c r="A5306" t="s">
        <v>10</v>
      </c>
      <c r="B5306" t="s">
        <v>49</v>
      </c>
      <c r="C5306" t="s">
        <v>48</v>
      </c>
      <c r="E5306" s="10">
        <f>IF(COUNTIF(cis_DPH!$B$2:$B$84,B5306)&gt;0,D5306*1.1,IF(COUNTIF(cis_DPH!$B$85:$B$171,B5306)&gt;0,D5306*1.2,"chyba"))</f>
        <v>0</v>
      </c>
      <c r="G5306" s="16" t="e">
        <f>_xlfn.XLOOKUP(Tabuľka9[[#This Row],[položka]],#REF!,#REF!)</f>
        <v>#REF!</v>
      </c>
      <c r="I5306" s="15">
        <f>Tabuľka9[[#This Row],[Aktuálna cena v RZ s DPH]]*Tabuľka9[[#This Row],[Priemerný odber za mesiac]]</f>
        <v>0</v>
      </c>
      <c r="K5306" s="17" t="e">
        <f>Tabuľka9[[#This Row],[Cena za MJ s DPH]]*Tabuľka9[[#This Row],[Predpokladaný odber počas 6 mesiacov]]</f>
        <v>#REF!</v>
      </c>
      <c r="L5306" s="1">
        <v>162710</v>
      </c>
      <c r="M5306" t="e">
        <f>_xlfn.XLOOKUP(Tabuľka9[[#This Row],[IČO]],#REF!,#REF!)</f>
        <v>#REF!</v>
      </c>
      <c r="N5306" t="e">
        <f>_xlfn.XLOOKUP(Tabuľka9[[#This Row],[IČO]],#REF!,#REF!)</f>
        <v>#REF!</v>
      </c>
    </row>
    <row r="5307" spans="1:14" hidden="1" x14ac:dyDescent="0.35">
      <c r="A5307" t="s">
        <v>10</v>
      </c>
      <c r="B5307" t="s">
        <v>50</v>
      </c>
      <c r="C5307" t="s">
        <v>13</v>
      </c>
      <c r="E5307" s="10">
        <f>IF(COUNTIF(cis_DPH!$B$2:$B$84,B5307)&gt;0,D5307*1.1,IF(COUNTIF(cis_DPH!$B$85:$B$171,B5307)&gt;0,D5307*1.2,"chyba"))</f>
        <v>0</v>
      </c>
      <c r="G5307" s="16" t="e">
        <f>_xlfn.XLOOKUP(Tabuľka9[[#This Row],[položka]],#REF!,#REF!)</f>
        <v>#REF!</v>
      </c>
      <c r="I5307" s="15">
        <f>Tabuľka9[[#This Row],[Aktuálna cena v RZ s DPH]]*Tabuľka9[[#This Row],[Priemerný odber za mesiac]]</f>
        <v>0</v>
      </c>
      <c r="K5307" s="17" t="e">
        <f>Tabuľka9[[#This Row],[Cena za MJ s DPH]]*Tabuľka9[[#This Row],[Predpokladaný odber počas 6 mesiacov]]</f>
        <v>#REF!</v>
      </c>
      <c r="L5307" s="1">
        <v>162710</v>
      </c>
      <c r="M5307" t="e">
        <f>_xlfn.XLOOKUP(Tabuľka9[[#This Row],[IČO]],#REF!,#REF!)</f>
        <v>#REF!</v>
      </c>
      <c r="N5307" t="e">
        <f>_xlfn.XLOOKUP(Tabuľka9[[#This Row],[IČO]],#REF!,#REF!)</f>
        <v>#REF!</v>
      </c>
    </row>
    <row r="5308" spans="1:14" hidden="1" x14ac:dyDescent="0.35">
      <c r="A5308" t="s">
        <v>10</v>
      </c>
      <c r="B5308" t="s">
        <v>51</v>
      </c>
      <c r="C5308" t="s">
        <v>13</v>
      </c>
      <c r="D5308" s="9">
        <v>1.79</v>
      </c>
      <c r="E5308" s="10">
        <f>IF(COUNTIF(cis_DPH!$B$2:$B$84,B5308)&gt;0,D5308*1.1,IF(COUNTIF(cis_DPH!$B$85:$B$171,B5308)&gt;0,D5308*1.2,"chyba"))</f>
        <v>1.9690000000000003</v>
      </c>
      <c r="G5308" s="16" t="e">
        <f>_xlfn.XLOOKUP(Tabuľka9[[#This Row],[položka]],#REF!,#REF!)</f>
        <v>#REF!</v>
      </c>
      <c r="H5308">
        <v>20</v>
      </c>
      <c r="I5308" s="15">
        <f>Tabuľka9[[#This Row],[Aktuálna cena v RZ s DPH]]*Tabuľka9[[#This Row],[Priemerný odber za mesiac]]</f>
        <v>39.38000000000001</v>
      </c>
      <c r="J5308">
        <v>60</v>
      </c>
      <c r="K5308" s="17" t="e">
        <f>Tabuľka9[[#This Row],[Cena za MJ s DPH]]*Tabuľka9[[#This Row],[Predpokladaný odber počas 6 mesiacov]]</f>
        <v>#REF!</v>
      </c>
      <c r="L5308" s="1">
        <v>162710</v>
      </c>
      <c r="M5308" t="e">
        <f>_xlfn.XLOOKUP(Tabuľka9[[#This Row],[IČO]],#REF!,#REF!)</f>
        <v>#REF!</v>
      </c>
      <c r="N5308" t="e">
        <f>_xlfn.XLOOKUP(Tabuľka9[[#This Row],[IČO]],#REF!,#REF!)</f>
        <v>#REF!</v>
      </c>
    </row>
    <row r="5309" spans="1:14" hidden="1" x14ac:dyDescent="0.35">
      <c r="A5309" t="s">
        <v>10</v>
      </c>
      <c r="B5309" t="s">
        <v>52</v>
      </c>
      <c r="C5309" t="s">
        <v>13</v>
      </c>
      <c r="E5309" s="10">
        <f>IF(COUNTIF(cis_DPH!$B$2:$B$84,B5309)&gt;0,D5309*1.1,IF(COUNTIF(cis_DPH!$B$85:$B$171,B5309)&gt;0,D5309*1.2,"chyba"))</f>
        <v>0</v>
      </c>
      <c r="G5309" s="16" t="e">
        <f>_xlfn.XLOOKUP(Tabuľka9[[#This Row],[položka]],#REF!,#REF!)</f>
        <v>#REF!</v>
      </c>
      <c r="I5309" s="15">
        <f>Tabuľka9[[#This Row],[Aktuálna cena v RZ s DPH]]*Tabuľka9[[#This Row],[Priemerný odber za mesiac]]</f>
        <v>0</v>
      </c>
      <c r="K5309" s="17" t="e">
        <f>Tabuľka9[[#This Row],[Cena za MJ s DPH]]*Tabuľka9[[#This Row],[Predpokladaný odber počas 6 mesiacov]]</f>
        <v>#REF!</v>
      </c>
      <c r="L5309" s="1">
        <v>162710</v>
      </c>
      <c r="M5309" t="e">
        <f>_xlfn.XLOOKUP(Tabuľka9[[#This Row],[IČO]],#REF!,#REF!)</f>
        <v>#REF!</v>
      </c>
      <c r="N5309" t="e">
        <f>_xlfn.XLOOKUP(Tabuľka9[[#This Row],[IČO]],#REF!,#REF!)</f>
        <v>#REF!</v>
      </c>
    </row>
    <row r="5310" spans="1:14" hidden="1" x14ac:dyDescent="0.35">
      <c r="A5310" t="s">
        <v>10</v>
      </c>
      <c r="B5310" t="s">
        <v>53</v>
      </c>
      <c r="C5310" t="s">
        <v>13</v>
      </c>
      <c r="D5310" s="9">
        <v>2.36</v>
      </c>
      <c r="E5310" s="10">
        <f>IF(COUNTIF(cis_DPH!$B$2:$B$84,B5310)&gt;0,D5310*1.1,IF(COUNTIF(cis_DPH!$B$85:$B$171,B5310)&gt;0,D5310*1.2,"chyba"))</f>
        <v>2.5960000000000001</v>
      </c>
      <c r="G5310" s="16" t="e">
        <f>_xlfn.XLOOKUP(Tabuľka9[[#This Row],[položka]],#REF!,#REF!)</f>
        <v>#REF!</v>
      </c>
      <c r="H5310">
        <v>3</v>
      </c>
      <c r="I5310" s="15">
        <f>Tabuľka9[[#This Row],[Aktuálna cena v RZ s DPH]]*Tabuľka9[[#This Row],[Priemerný odber za mesiac]]</f>
        <v>7.7880000000000003</v>
      </c>
      <c r="J5310">
        <v>12</v>
      </c>
      <c r="K5310" s="17" t="e">
        <f>Tabuľka9[[#This Row],[Cena za MJ s DPH]]*Tabuľka9[[#This Row],[Predpokladaný odber počas 6 mesiacov]]</f>
        <v>#REF!</v>
      </c>
      <c r="L5310" s="1">
        <v>162710</v>
      </c>
      <c r="M5310" t="e">
        <f>_xlfn.XLOOKUP(Tabuľka9[[#This Row],[IČO]],#REF!,#REF!)</f>
        <v>#REF!</v>
      </c>
      <c r="N5310" t="e">
        <f>_xlfn.XLOOKUP(Tabuľka9[[#This Row],[IČO]],#REF!,#REF!)</f>
        <v>#REF!</v>
      </c>
    </row>
    <row r="5311" spans="1:14" hidden="1" x14ac:dyDescent="0.35">
      <c r="A5311" t="s">
        <v>10</v>
      </c>
      <c r="B5311" t="s">
        <v>54</v>
      </c>
      <c r="C5311" t="s">
        <v>13</v>
      </c>
      <c r="D5311" s="9">
        <v>2.36</v>
      </c>
      <c r="E5311" s="10">
        <f>IF(COUNTIF(cis_DPH!$B$2:$B$84,B5311)&gt;0,D5311*1.1,IF(COUNTIF(cis_DPH!$B$85:$B$171,B5311)&gt;0,D5311*1.2,"chyba"))</f>
        <v>2.5960000000000001</v>
      </c>
      <c r="G5311" s="16" t="e">
        <f>_xlfn.XLOOKUP(Tabuľka9[[#This Row],[položka]],#REF!,#REF!)</f>
        <v>#REF!</v>
      </c>
      <c r="H5311">
        <v>3</v>
      </c>
      <c r="I5311" s="15">
        <f>Tabuľka9[[#This Row],[Aktuálna cena v RZ s DPH]]*Tabuľka9[[#This Row],[Priemerný odber za mesiac]]</f>
        <v>7.7880000000000003</v>
      </c>
      <c r="J5311">
        <v>12</v>
      </c>
      <c r="K5311" s="17" t="e">
        <f>Tabuľka9[[#This Row],[Cena za MJ s DPH]]*Tabuľka9[[#This Row],[Predpokladaný odber počas 6 mesiacov]]</f>
        <v>#REF!</v>
      </c>
      <c r="L5311" s="1">
        <v>162710</v>
      </c>
      <c r="M5311" t="e">
        <f>_xlfn.XLOOKUP(Tabuľka9[[#This Row],[IČO]],#REF!,#REF!)</f>
        <v>#REF!</v>
      </c>
      <c r="N5311" t="e">
        <f>_xlfn.XLOOKUP(Tabuľka9[[#This Row],[IČO]],#REF!,#REF!)</f>
        <v>#REF!</v>
      </c>
    </row>
    <row r="5312" spans="1:14" hidden="1" x14ac:dyDescent="0.35">
      <c r="A5312" t="s">
        <v>10</v>
      </c>
      <c r="B5312" t="s">
        <v>55</v>
      </c>
      <c r="C5312" t="s">
        <v>13</v>
      </c>
      <c r="D5312" s="9">
        <v>2.36</v>
      </c>
      <c r="E5312" s="10">
        <f>IF(COUNTIF(cis_DPH!$B$2:$B$84,B5312)&gt;0,D5312*1.1,IF(COUNTIF(cis_DPH!$B$85:$B$171,B5312)&gt;0,D5312*1.2,"chyba"))</f>
        <v>2.5960000000000001</v>
      </c>
      <c r="G5312" s="16" t="e">
        <f>_xlfn.XLOOKUP(Tabuľka9[[#This Row],[položka]],#REF!,#REF!)</f>
        <v>#REF!</v>
      </c>
      <c r="H5312">
        <v>3</v>
      </c>
      <c r="I5312" s="15">
        <f>Tabuľka9[[#This Row],[Aktuálna cena v RZ s DPH]]*Tabuľka9[[#This Row],[Priemerný odber za mesiac]]</f>
        <v>7.7880000000000003</v>
      </c>
      <c r="J5312">
        <v>12</v>
      </c>
      <c r="K5312" s="17" t="e">
        <f>Tabuľka9[[#This Row],[Cena za MJ s DPH]]*Tabuľka9[[#This Row],[Predpokladaný odber počas 6 mesiacov]]</f>
        <v>#REF!</v>
      </c>
      <c r="L5312" s="1">
        <v>162710</v>
      </c>
      <c r="M5312" t="e">
        <f>_xlfn.XLOOKUP(Tabuľka9[[#This Row],[IČO]],#REF!,#REF!)</f>
        <v>#REF!</v>
      </c>
      <c r="N5312" t="e">
        <f>_xlfn.XLOOKUP(Tabuľka9[[#This Row],[IČO]],#REF!,#REF!)</f>
        <v>#REF!</v>
      </c>
    </row>
    <row r="5313" spans="1:14" hidden="1" x14ac:dyDescent="0.35">
      <c r="A5313" t="s">
        <v>10</v>
      </c>
      <c r="B5313" t="s">
        <v>56</v>
      </c>
      <c r="C5313" t="s">
        <v>13</v>
      </c>
      <c r="D5313" s="9">
        <v>1.52</v>
      </c>
      <c r="E5313" s="10">
        <f>IF(COUNTIF(cis_DPH!$B$2:$B$84,B5313)&gt;0,D5313*1.1,IF(COUNTIF(cis_DPH!$B$85:$B$171,B5313)&gt;0,D5313*1.2,"chyba"))</f>
        <v>1.6720000000000002</v>
      </c>
      <c r="G5313" s="16" t="e">
        <f>_xlfn.XLOOKUP(Tabuľka9[[#This Row],[položka]],#REF!,#REF!)</f>
        <v>#REF!</v>
      </c>
      <c r="H5313">
        <v>12</v>
      </c>
      <c r="I5313" s="15">
        <f>Tabuľka9[[#This Row],[Aktuálna cena v RZ s DPH]]*Tabuľka9[[#This Row],[Priemerný odber za mesiac]]</f>
        <v>20.064</v>
      </c>
      <c r="J5313">
        <v>50</v>
      </c>
      <c r="K5313" s="17" t="e">
        <f>Tabuľka9[[#This Row],[Cena za MJ s DPH]]*Tabuľka9[[#This Row],[Predpokladaný odber počas 6 mesiacov]]</f>
        <v>#REF!</v>
      </c>
      <c r="L5313" s="1">
        <v>162710</v>
      </c>
      <c r="M5313" t="e">
        <f>_xlfn.XLOOKUP(Tabuľka9[[#This Row],[IČO]],#REF!,#REF!)</f>
        <v>#REF!</v>
      </c>
      <c r="N5313" t="e">
        <f>_xlfn.XLOOKUP(Tabuľka9[[#This Row],[IČO]],#REF!,#REF!)</f>
        <v>#REF!</v>
      </c>
    </row>
    <row r="5314" spans="1:14" hidden="1" x14ac:dyDescent="0.35">
      <c r="A5314" t="s">
        <v>10</v>
      </c>
      <c r="B5314" t="s">
        <v>57</v>
      </c>
      <c r="C5314" t="s">
        <v>13</v>
      </c>
      <c r="E5314" s="10">
        <f>IF(COUNTIF(cis_DPH!$B$2:$B$84,B5314)&gt;0,D5314*1.1,IF(COUNTIF(cis_DPH!$B$85:$B$171,B5314)&gt;0,D5314*1.2,"chyba"))</f>
        <v>0</v>
      </c>
      <c r="G5314" s="16" t="e">
        <f>_xlfn.XLOOKUP(Tabuľka9[[#This Row],[položka]],#REF!,#REF!)</f>
        <v>#REF!</v>
      </c>
      <c r="I5314" s="15">
        <f>Tabuľka9[[#This Row],[Aktuálna cena v RZ s DPH]]*Tabuľka9[[#This Row],[Priemerný odber za mesiac]]</f>
        <v>0</v>
      </c>
      <c r="K5314" s="17" t="e">
        <f>Tabuľka9[[#This Row],[Cena za MJ s DPH]]*Tabuľka9[[#This Row],[Predpokladaný odber počas 6 mesiacov]]</f>
        <v>#REF!</v>
      </c>
      <c r="L5314" s="1">
        <v>162710</v>
      </c>
      <c r="M5314" t="e">
        <f>_xlfn.XLOOKUP(Tabuľka9[[#This Row],[IČO]],#REF!,#REF!)</f>
        <v>#REF!</v>
      </c>
      <c r="N5314" t="e">
        <f>_xlfn.XLOOKUP(Tabuľka9[[#This Row],[IČO]],#REF!,#REF!)</f>
        <v>#REF!</v>
      </c>
    </row>
    <row r="5315" spans="1:14" hidden="1" x14ac:dyDescent="0.35">
      <c r="A5315" t="s">
        <v>10</v>
      </c>
      <c r="B5315" t="s">
        <v>58</v>
      </c>
      <c r="C5315" t="s">
        <v>13</v>
      </c>
      <c r="E5315" s="10">
        <f>IF(COUNTIF(cis_DPH!$B$2:$B$84,B5315)&gt;0,D5315*1.1,IF(COUNTIF(cis_DPH!$B$85:$B$171,B5315)&gt;0,D5315*1.2,"chyba"))</f>
        <v>0</v>
      </c>
      <c r="G5315" s="16" t="e">
        <f>_xlfn.XLOOKUP(Tabuľka9[[#This Row],[položka]],#REF!,#REF!)</f>
        <v>#REF!</v>
      </c>
      <c r="I5315" s="15">
        <f>Tabuľka9[[#This Row],[Aktuálna cena v RZ s DPH]]*Tabuľka9[[#This Row],[Priemerný odber za mesiac]]</f>
        <v>0</v>
      </c>
      <c r="K5315" s="17" t="e">
        <f>Tabuľka9[[#This Row],[Cena za MJ s DPH]]*Tabuľka9[[#This Row],[Predpokladaný odber počas 6 mesiacov]]</f>
        <v>#REF!</v>
      </c>
      <c r="L5315" s="1">
        <v>162710</v>
      </c>
      <c r="M5315" t="e">
        <f>_xlfn.XLOOKUP(Tabuľka9[[#This Row],[IČO]],#REF!,#REF!)</f>
        <v>#REF!</v>
      </c>
      <c r="N5315" t="e">
        <f>_xlfn.XLOOKUP(Tabuľka9[[#This Row],[IČO]],#REF!,#REF!)</f>
        <v>#REF!</v>
      </c>
    </row>
    <row r="5316" spans="1:14" hidden="1" x14ac:dyDescent="0.35">
      <c r="A5316" t="s">
        <v>10</v>
      </c>
      <c r="B5316" t="s">
        <v>59</v>
      </c>
      <c r="C5316" t="s">
        <v>13</v>
      </c>
      <c r="D5316" s="9">
        <v>1.42</v>
      </c>
      <c r="E5316" s="10">
        <f>IF(COUNTIF(cis_DPH!$B$2:$B$84,B5316)&gt;0,D5316*1.1,IF(COUNTIF(cis_DPH!$B$85:$B$171,B5316)&gt;0,D5316*1.2,"chyba"))</f>
        <v>1.704</v>
      </c>
      <c r="G5316" s="16" t="e">
        <f>_xlfn.XLOOKUP(Tabuľka9[[#This Row],[položka]],#REF!,#REF!)</f>
        <v>#REF!</v>
      </c>
      <c r="H5316">
        <v>5</v>
      </c>
      <c r="I5316" s="15">
        <f>Tabuľka9[[#This Row],[Aktuálna cena v RZ s DPH]]*Tabuľka9[[#This Row],[Priemerný odber za mesiac]]</f>
        <v>8.52</v>
      </c>
      <c r="J5316">
        <v>20</v>
      </c>
      <c r="K5316" s="17" t="e">
        <f>Tabuľka9[[#This Row],[Cena za MJ s DPH]]*Tabuľka9[[#This Row],[Predpokladaný odber počas 6 mesiacov]]</f>
        <v>#REF!</v>
      </c>
      <c r="L5316" s="1">
        <v>162710</v>
      </c>
      <c r="M5316" t="e">
        <f>_xlfn.XLOOKUP(Tabuľka9[[#This Row],[IČO]],#REF!,#REF!)</f>
        <v>#REF!</v>
      </c>
      <c r="N5316" t="e">
        <f>_xlfn.XLOOKUP(Tabuľka9[[#This Row],[IČO]],#REF!,#REF!)</f>
        <v>#REF!</v>
      </c>
    </row>
    <row r="5317" spans="1:14" hidden="1" x14ac:dyDescent="0.35">
      <c r="A5317" t="s">
        <v>10</v>
      </c>
      <c r="B5317" t="s">
        <v>60</v>
      </c>
      <c r="C5317" t="s">
        <v>13</v>
      </c>
      <c r="E5317" s="10">
        <f>IF(COUNTIF(cis_DPH!$B$2:$B$84,B5317)&gt;0,D5317*1.1,IF(COUNTIF(cis_DPH!$B$85:$B$171,B5317)&gt;0,D5317*1.2,"chyba"))</f>
        <v>0</v>
      </c>
      <c r="G5317" s="16" t="e">
        <f>_xlfn.XLOOKUP(Tabuľka9[[#This Row],[položka]],#REF!,#REF!)</f>
        <v>#REF!</v>
      </c>
      <c r="I5317" s="15">
        <f>Tabuľka9[[#This Row],[Aktuálna cena v RZ s DPH]]*Tabuľka9[[#This Row],[Priemerný odber za mesiac]]</f>
        <v>0</v>
      </c>
      <c r="K5317" s="17" t="e">
        <f>Tabuľka9[[#This Row],[Cena za MJ s DPH]]*Tabuľka9[[#This Row],[Predpokladaný odber počas 6 mesiacov]]</f>
        <v>#REF!</v>
      </c>
      <c r="L5317" s="1">
        <v>162710</v>
      </c>
      <c r="M5317" t="e">
        <f>_xlfn.XLOOKUP(Tabuľka9[[#This Row],[IČO]],#REF!,#REF!)</f>
        <v>#REF!</v>
      </c>
      <c r="N5317" t="e">
        <f>_xlfn.XLOOKUP(Tabuľka9[[#This Row],[IČO]],#REF!,#REF!)</f>
        <v>#REF!</v>
      </c>
    </row>
    <row r="5318" spans="1:14" hidden="1" x14ac:dyDescent="0.35">
      <c r="A5318" t="s">
        <v>10</v>
      </c>
      <c r="B5318" t="s">
        <v>61</v>
      </c>
      <c r="C5318" t="s">
        <v>19</v>
      </c>
      <c r="D5318" s="9">
        <v>0.49</v>
      </c>
      <c r="E5318" s="10">
        <f>IF(COUNTIF(cis_DPH!$B$2:$B$84,B5318)&gt;0,D5318*1.1,IF(COUNTIF(cis_DPH!$B$85:$B$171,B5318)&gt;0,D5318*1.2,"chyba"))</f>
        <v>0.58799999999999997</v>
      </c>
      <c r="G5318" s="16" t="e">
        <f>_xlfn.XLOOKUP(Tabuľka9[[#This Row],[položka]],#REF!,#REF!)</f>
        <v>#REF!</v>
      </c>
      <c r="H5318">
        <v>40</v>
      </c>
      <c r="I5318" s="15">
        <f>Tabuľka9[[#This Row],[Aktuálna cena v RZ s DPH]]*Tabuľka9[[#This Row],[Priemerný odber za mesiac]]</f>
        <v>23.52</v>
      </c>
      <c r="J5318">
        <v>80</v>
      </c>
      <c r="K5318" s="17" t="e">
        <f>Tabuľka9[[#This Row],[Cena za MJ s DPH]]*Tabuľka9[[#This Row],[Predpokladaný odber počas 6 mesiacov]]</f>
        <v>#REF!</v>
      </c>
      <c r="L5318" s="1">
        <v>162710</v>
      </c>
      <c r="M5318" t="e">
        <f>_xlfn.XLOOKUP(Tabuľka9[[#This Row],[IČO]],#REF!,#REF!)</f>
        <v>#REF!</v>
      </c>
      <c r="N5318" t="e">
        <f>_xlfn.XLOOKUP(Tabuľka9[[#This Row],[IČO]],#REF!,#REF!)</f>
        <v>#REF!</v>
      </c>
    </row>
    <row r="5319" spans="1:14" hidden="1" x14ac:dyDescent="0.35">
      <c r="A5319" t="s">
        <v>10</v>
      </c>
      <c r="B5319" t="s">
        <v>62</v>
      </c>
      <c r="C5319" t="s">
        <v>13</v>
      </c>
      <c r="E5319" s="10">
        <f>IF(COUNTIF(cis_DPH!$B$2:$B$84,B5319)&gt;0,D5319*1.1,IF(COUNTIF(cis_DPH!$B$85:$B$171,B5319)&gt;0,D5319*1.2,"chyba"))</f>
        <v>0</v>
      </c>
      <c r="G5319" s="16" t="e">
        <f>_xlfn.XLOOKUP(Tabuľka9[[#This Row],[položka]],#REF!,#REF!)</f>
        <v>#REF!</v>
      </c>
      <c r="I5319" s="15">
        <f>Tabuľka9[[#This Row],[Aktuálna cena v RZ s DPH]]*Tabuľka9[[#This Row],[Priemerný odber za mesiac]]</f>
        <v>0</v>
      </c>
      <c r="K5319" s="17" t="e">
        <f>Tabuľka9[[#This Row],[Cena za MJ s DPH]]*Tabuľka9[[#This Row],[Predpokladaný odber počas 6 mesiacov]]</f>
        <v>#REF!</v>
      </c>
      <c r="L5319" s="1">
        <v>162710</v>
      </c>
      <c r="M5319" t="e">
        <f>_xlfn.XLOOKUP(Tabuľka9[[#This Row],[IČO]],#REF!,#REF!)</f>
        <v>#REF!</v>
      </c>
      <c r="N5319" t="e">
        <f>_xlfn.XLOOKUP(Tabuľka9[[#This Row],[IČO]],#REF!,#REF!)</f>
        <v>#REF!</v>
      </c>
    </row>
    <row r="5320" spans="1:14" hidden="1" x14ac:dyDescent="0.35">
      <c r="A5320" t="s">
        <v>10</v>
      </c>
      <c r="B5320" t="s">
        <v>63</v>
      </c>
      <c r="C5320" t="s">
        <v>13</v>
      </c>
      <c r="E5320" s="10">
        <f>IF(COUNTIF(cis_DPH!$B$2:$B$84,B5320)&gt;0,D5320*1.1,IF(COUNTIF(cis_DPH!$B$85:$B$171,B5320)&gt;0,D5320*1.2,"chyba"))</f>
        <v>0</v>
      </c>
      <c r="G5320" s="16" t="e">
        <f>_xlfn.XLOOKUP(Tabuľka9[[#This Row],[položka]],#REF!,#REF!)</f>
        <v>#REF!</v>
      </c>
      <c r="I5320" s="15">
        <f>Tabuľka9[[#This Row],[Aktuálna cena v RZ s DPH]]*Tabuľka9[[#This Row],[Priemerný odber za mesiac]]</f>
        <v>0</v>
      </c>
      <c r="K5320" s="17" t="e">
        <f>Tabuľka9[[#This Row],[Cena za MJ s DPH]]*Tabuľka9[[#This Row],[Predpokladaný odber počas 6 mesiacov]]</f>
        <v>#REF!</v>
      </c>
      <c r="L5320" s="1">
        <v>162710</v>
      </c>
      <c r="M5320" t="e">
        <f>_xlfn.XLOOKUP(Tabuľka9[[#This Row],[IČO]],#REF!,#REF!)</f>
        <v>#REF!</v>
      </c>
      <c r="N5320" t="e">
        <f>_xlfn.XLOOKUP(Tabuľka9[[#This Row],[IČO]],#REF!,#REF!)</f>
        <v>#REF!</v>
      </c>
    </row>
    <row r="5321" spans="1:14" hidden="1" x14ac:dyDescent="0.35">
      <c r="A5321" t="s">
        <v>10</v>
      </c>
      <c r="B5321" t="s">
        <v>64</v>
      </c>
      <c r="C5321" t="s">
        <v>19</v>
      </c>
      <c r="D5321" s="9">
        <v>0.69</v>
      </c>
      <c r="E5321" s="10">
        <f>IF(COUNTIF(cis_DPH!$B$2:$B$84,B5321)&gt;0,D5321*1.1,IF(COUNTIF(cis_DPH!$B$85:$B$171,B5321)&gt;0,D5321*1.2,"chyba"))</f>
        <v>0.75900000000000001</v>
      </c>
      <c r="G5321" s="16" t="e">
        <f>_xlfn.XLOOKUP(Tabuľka9[[#This Row],[položka]],#REF!,#REF!)</f>
        <v>#REF!</v>
      </c>
      <c r="H5321">
        <v>50</v>
      </c>
      <c r="I5321" s="15">
        <f>Tabuľka9[[#This Row],[Aktuálna cena v RZ s DPH]]*Tabuľka9[[#This Row],[Priemerný odber za mesiac]]</f>
        <v>37.950000000000003</v>
      </c>
      <c r="J5321">
        <v>200</v>
      </c>
      <c r="K5321" s="17" t="e">
        <f>Tabuľka9[[#This Row],[Cena za MJ s DPH]]*Tabuľka9[[#This Row],[Predpokladaný odber počas 6 mesiacov]]</f>
        <v>#REF!</v>
      </c>
      <c r="L5321" s="1">
        <v>162710</v>
      </c>
      <c r="M5321" t="e">
        <f>_xlfn.XLOOKUP(Tabuľka9[[#This Row],[IČO]],#REF!,#REF!)</f>
        <v>#REF!</v>
      </c>
      <c r="N5321" t="e">
        <f>_xlfn.XLOOKUP(Tabuľka9[[#This Row],[IČO]],#REF!,#REF!)</f>
        <v>#REF!</v>
      </c>
    </row>
    <row r="5322" spans="1:14" hidden="1" x14ac:dyDescent="0.35">
      <c r="A5322" t="s">
        <v>10</v>
      </c>
      <c r="B5322" t="s">
        <v>65</v>
      </c>
      <c r="C5322" t="s">
        <v>19</v>
      </c>
      <c r="D5322" s="9">
        <v>1.41</v>
      </c>
      <c r="E5322" s="10">
        <f>IF(COUNTIF(cis_DPH!$B$2:$B$84,B5322)&gt;0,D5322*1.1,IF(COUNTIF(cis_DPH!$B$85:$B$171,B5322)&gt;0,D5322*1.2,"chyba"))</f>
        <v>1.5509999999999999</v>
      </c>
      <c r="G5322" s="16" t="e">
        <f>_xlfn.XLOOKUP(Tabuľka9[[#This Row],[položka]],#REF!,#REF!)</f>
        <v>#REF!</v>
      </c>
      <c r="H5322">
        <v>50</v>
      </c>
      <c r="I5322" s="15">
        <f>Tabuľka9[[#This Row],[Aktuálna cena v RZ s DPH]]*Tabuľka9[[#This Row],[Priemerný odber za mesiac]]</f>
        <v>77.55</v>
      </c>
      <c r="J5322">
        <v>200</v>
      </c>
      <c r="K5322" s="17" t="e">
        <f>Tabuľka9[[#This Row],[Cena za MJ s DPH]]*Tabuľka9[[#This Row],[Predpokladaný odber počas 6 mesiacov]]</f>
        <v>#REF!</v>
      </c>
      <c r="L5322" s="1">
        <v>162710</v>
      </c>
      <c r="M5322" t="e">
        <f>_xlfn.XLOOKUP(Tabuľka9[[#This Row],[IČO]],#REF!,#REF!)</f>
        <v>#REF!</v>
      </c>
      <c r="N5322" t="e">
        <f>_xlfn.XLOOKUP(Tabuľka9[[#This Row],[IČO]],#REF!,#REF!)</f>
        <v>#REF!</v>
      </c>
    </row>
    <row r="5323" spans="1:14" hidden="1" x14ac:dyDescent="0.35">
      <c r="A5323" t="s">
        <v>10</v>
      </c>
      <c r="B5323" t="s">
        <v>66</v>
      </c>
      <c r="C5323" t="s">
        <v>19</v>
      </c>
      <c r="E5323" s="10">
        <f>IF(COUNTIF(cis_DPH!$B$2:$B$84,B5323)&gt;0,D5323*1.1,IF(COUNTIF(cis_DPH!$B$85:$B$171,B5323)&gt;0,D5323*1.2,"chyba"))</f>
        <v>0</v>
      </c>
      <c r="G5323" s="16" t="e">
        <f>_xlfn.XLOOKUP(Tabuľka9[[#This Row],[položka]],#REF!,#REF!)</f>
        <v>#REF!</v>
      </c>
      <c r="I5323" s="15">
        <f>Tabuľka9[[#This Row],[Aktuálna cena v RZ s DPH]]*Tabuľka9[[#This Row],[Priemerný odber za mesiac]]</f>
        <v>0</v>
      </c>
      <c r="K5323" s="17" t="e">
        <f>Tabuľka9[[#This Row],[Cena za MJ s DPH]]*Tabuľka9[[#This Row],[Predpokladaný odber počas 6 mesiacov]]</f>
        <v>#REF!</v>
      </c>
      <c r="L5323" s="1">
        <v>162710</v>
      </c>
      <c r="M5323" t="e">
        <f>_xlfn.XLOOKUP(Tabuľka9[[#This Row],[IČO]],#REF!,#REF!)</f>
        <v>#REF!</v>
      </c>
      <c r="N5323" t="e">
        <f>_xlfn.XLOOKUP(Tabuľka9[[#This Row],[IČO]],#REF!,#REF!)</f>
        <v>#REF!</v>
      </c>
    </row>
    <row r="5324" spans="1:14" hidden="1" x14ac:dyDescent="0.35">
      <c r="A5324" t="s">
        <v>10</v>
      </c>
      <c r="B5324" t="s">
        <v>67</v>
      </c>
      <c r="C5324" t="s">
        <v>13</v>
      </c>
      <c r="D5324" s="9">
        <v>2.58</v>
      </c>
      <c r="E5324" s="10">
        <f>IF(COUNTIF(cis_DPH!$B$2:$B$84,B5324)&gt;0,D5324*1.1,IF(COUNTIF(cis_DPH!$B$85:$B$171,B5324)&gt;0,D5324*1.2,"chyba"))</f>
        <v>3.0960000000000001</v>
      </c>
      <c r="G5324" s="16" t="e">
        <f>_xlfn.XLOOKUP(Tabuľka9[[#This Row],[položka]],#REF!,#REF!)</f>
        <v>#REF!</v>
      </c>
      <c r="H5324">
        <v>20</v>
      </c>
      <c r="I5324" s="15">
        <f>Tabuľka9[[#This Row],[Aktuálna cena v RZ s DPH]]*Tabuľka9[[#This Row],[Priemerný odber za mesiac]]</f>
        <v>61.92</v>
      </c>
      <c r="J5324">
        <v>40</v>
      </c>
      <c r="K5324" s="17" t="e">
        <f>Tabuľka9[[#This Row],[Cena za MJ s DPH]]*Tabuľka9[[#This Row],[Predpokladaný odber počas 6 mesiacov]]</f>
        <v>#REF!</v>
      </c>
      <c r="L5324" s="1">
        <v>162710</v>
      </c>
      <c r="M5324" t="e">
        <f>_xlfn.XLOOKUP(Tabuľka9[[#This Row],[IČO]],#REF!,#REF!)</f>
        <v>#REF!</v>
      </c>
      <c r="N5324" t="e">
        <f>_xlfn.XLOOKUP(Tabuľka9[[#This Row],[IČO]],#REF!,#REF!)</f>
        <v>#REF!</v>
      </c>
    </row>
    <row r="5325" spans="1:14" hidden="1" x14ac:dyDescent="0.35">
      <c r="A5325" t="s">
        <v>10</v>
      </c>
      <c r="B5325" t="s">
        <v>68</v>
      </c>
      <c r="C5325" t="s">
        <v>13</v>
      </c>
      <c r="D5325" s="9">
        <v>1.42</v>
      </c>
      <c r="E5325" s="10">
        <f>IF(COUNTIF(cis_DPH!$B$2:$B$84,B5325)&gt;0,D5325*1.1,IF(COUNTIF(cis_DPH!$B$85:$B$171,B5325)&gt;0,D5325*1.2,"chyba"))</f>
        <v>1.5620000000000001</v>
      </c>
      <c r="G5325" s="16" t="e">
        <f>_xlfn.XLOOKUP(Tabuľka9[[#This Row],[položka]],#REF!,#REF!)</f>
        <v>#REF!</v>
      </c>
      <c r="H5325">
        <v>20</v>
      </c>
      <c r="I5325" s="15">
        <f>Tabuľka9[[#This Row],[Aktuálna cena v RZ s DPH]]*Tabuľka9[[#This Row],[Priemerný odber za mesiac]]</f>
        <v>31.240000000000002</v>
      </c>
      <c r="J5325">
        <v>80</v>
      </c>
      <c r="K5325" s="17" t="e">
        <f>Tabuľka9[[#This Row],[Cena za MJ s DPH]]*Tabuľka9[[#This Row],[Predpokladaný odber počas 6 mesiacov]]</f>
        <v>#REF!</v>
      </c>
      <c r="L5325" s="1">
        <v>162710</v>
      </c>
      <c r="M5325" t="e">
        <f>_xlfn.XLOOKUP(Tabuľka9[[#This Row],[IČO]],#REF!,#REF!)</f>
        <v>#REF!</v>
      </c>
      <c r="N5325" t="e">
        <f>_xlfn.XLOOKUP(Tabuľka9[[#This Row],[IČO]],#REF!,#REF!)</f>
        <v>#REF!</v>
      </c>
    </row>
    <row r="5326" spans="1:14" hidden="1" x14ac:dyDescent="0.35">
      <c r="A5326" t="s">
        <v>10</v>
      </c>
      <c r="B5326" t="s">
        <v>69</v>
      </c>
      <c r="C5326" t="s">
        <v>13</v>
      </c>
      <c r="E5326" s="10">
        <f>IF(COUNTIF(cis_DPH!$B$2:$B$84,B5326)&gt;0,D5326*1.1,IF(COUNTIF(cis_DPH!$B$85:$B$171,B5326)&gt;0,D5326*1.2,"chyba"))</f>
        <v>0</v>
      </c>
      <c r="G5326" s="16" t="e">
        <f>_xlfn.XLOOKUP(Tabuľka9[[#This Row],[položka]],#REF!,#REF!)</f>
        <v>#REF!</v>
      </c>
      <c r="I5326" s="15">
        <f>Tabuľka9[[#This Row],[Aktuálna cena v RZ s DPH]]*Tabuľka9[[#This Row],[Priemerný odber za mesiac]]</f>
        <v>0</v>
      </c>
      <c r="K5326" s="17" t="e">
        <f>Tabuľka9[[#This Row],[Cena za MJ s DPH]]*Tabuľka9[[#This Row],[Predpokladaný odber počas 6 mesiacov]]</f>
        <v>#REF!</v>
      </c>
      <c r="L5326" s="1">
        <v>162710</v>
      </c>
      <c r="M5326" t="e">
        <f>_xlfn.XLOOKUP(Tabuľka9[[#This Row],[IČO]],#REF!,#REF!)</f>
        <v>#REF!</v>
      </c>
      <c r="N5326" t="e">
        <f>_xlfn.XLOOKUP(Tabuľka9[[#This Row],[IČO]],#REF!,#REF!)</f>
        <v>#REF!</v>
      </c>
    </row>
    <row r="5327" spans="1:14" hidden="1" x14ac:dyDescent="0.35">
      <c r="A5327" t="s">
        <v>10</v>
      </c>
      <c r="B5327" t="s">
        <v>70</v>
      </c>
      <c r="C5327" t="s">
        <v>13</v>
      </c>
      <c r="E5327" s="10">
        <f>IF(COUNTIF(cis_DPH!$B$2:$B$84,B5327)&gt;0,D5327*1.1,IF(COUNTIF(cis_DPH!$B$85:$B$171,B5327)&gt;0,D5327*1.2,"chyba"))</f>
        <v>0</v>
      </c>
      <c r="G5327" s="16" t="e">
        <f>_xlfn.XLOOKUP(Tabuľka9[[#This Row],[položka]],#REF!,#REF!)</f>
        <v>#REF!</v>
      </c>
      <c r="I5327" s="15">
        <f>Tabuľka9[[#This Row],[Aktuálna cena v RZ s DPH]]*Tabuľka9[[#This Row],[Priemerný odber za mesiac]]</f>
        <v>0</v>
      </c>
      <c r="K5327" s="17" t="e">
        <f>Tabuľka9[[#This Row],[Cena za MJ s DPH]]*Tabuľka9[[#This Row],[Predpokladaný odber počas 6 mesiacov]]</f>
        <v>#REF!</v>
      </c>
      <c r="L5327" s="1">
        <v>162710</v>
      </c>
      <c r="M5327" t="e">
        <f>_xlfn.XLOOKUP(Tabuľka9[[#This Row],[IČO]],#REF!,#REF!)</f>
        <v>#REF!</v>
      </c>
      <c r="N5327" t="e">
        <f>_xlfn.XLOOKUP(Tabuľka9[[#This Row],[IČO]],#REF!,#REF!)</f>
        <v>#REF!</v>
      </c>
    </row>
    <row r="5328" spans="1:14" hidden="1" x14ac:dyDescent="0.35">
      <c r="A5328" t="s">
        <v>10</v>
      </c>
      <c r="B5328" t="s">
        <v>71</v>
      </c>
      <c r="C5328" t="s">
        <v>13</v>
      </c>
      <c r="E5328" s="10">
        <f>IF(COUNTIF(cis_DPH!$B$2:$B$84,B5328)&gt;0,D5328*1.1,IF(COUNTIF(cis_DPH!$B$85:$B$171,B5328)&gt;0,D5328*1.2,"chyba"))</f>
        <v>0</v>
      </c>
      <c r="G5328" s="16" t="e">
        <f>_xlfn.XLOOKUP(Tabuľka9[[#This Row],[položka]],#REF!,#REF!)</f>
        <v>#REF!</v>
      </c>
      <c r="I5328" s="15">
        <f>Tabuľka9[[#This Row],[Aktuálna cena v RZ s DPH]]*Tabuľka9[[#This Row],[Priemerný odber za mesiac]]</f>
        <v>0</v>
      </c>
      <c r="K5328" s="17" t="e">
        <f>Tabuľka9[[#This Row],[Cena za MJ s DPH]]*Tabuľka9[[#This Row],[Predpokladaný odber počas 6 mesiacov]]</f>
        <v>#REF!</v>
      </c>
      <c r="L5328" s="1">
        <v>162710</v>
      </c>
      <c r="M5328" t="e">
        <f>_xlfn.XLOOKUP(Tabuľka9[[#This Row],[IČO]],#REF!,#REF!)</f>
        <v>#REF!</v>
      </c>
      <c r="N5328" t="e">
        <f>_xlfn.XLOOKUP(Tabuľka9[[#This Row],[IČO]],#REF!,#REF!)</f>
        <v>#REF!</v>
      </c>
    </row>
    <row r="5329" spans="1:14" hidden="1" x14ac:dyDescent="0.35">
      <c r="A5329" t="s">
        <v>10</v>
      </c>
      <c r="B5329" t="s">
        <v>72</v>
      </c>
      <c r="C5329" t="s">
        <v>13</v>
      </c>
      <c r="E5329" s="10">
        <f>IF(COUNTIF(cis_DPH!$B$2:$B$84,B5329)&gt;0,D5329*1.1,IF(COUNTIF(cis_DPH!$B$85:$B$171,B5329)&gt;0,D5329*1.2,"chyba"))</f>
        <v>0</v>
      </c>
      <c r="G5329" s="16" t="e">
        <f>_xlfn.XLOOKUP(Tabuľka9[[#This Row],[položka]],#REF!,#REF!)</f>
        <v>#REF!</v>
      </c>
      <c r="I5329" s="15">
        <f>Tabuľka9[[#This Row],[Aktuálna cena v RZ s DPH]]*Tabuľka9[[#This Row],[Priemerný odber za mesiac]]</f>
        <v>0</v>
      </c>
      <c r="K5329" s="17" t="e">
        <f>Tabuľka9[[#This Row],[Cena za MJ s DPH]]*Tabuľka9[[#This Row],[Predpokladaný odber počas 6 mesiacov]]</f>
        <v>#REF!</v>
      </c>
      <c r="L5329" s="1">
        <v>162710</v>
      </c>
      <c r="M5329" t="e">
        <f>_xlfn.XLOOKUP(Tabuľka9[[#This Row],[IČO]],#REF!,#REF!)</f>
        <v>#REF!</v>
      </c>
      <c r="N5329" t="e">
        <f>_xlfn.XLOOKUP(Tabuľka9[[#This Row],[IČO]],#REF!,#REF!)</f>
        <v>#REF!</v>
      </c>
    </row>
    <row r="5330" spans="1:14" hidden="1" x14ac:dyDescent="0.35">
      <c r="A5330" t="s">
        <v>10</v>
      </c>
      <c r="B5330" t="s">
        <v>73</v>
      </c>
      <c r="C5330" t="s">
        <v>13</v>
      </c>
      <c r="D5330" s="9">
        <v>0.86</v>
      </c>
      <c r="E5330" s="10">
        <f>IF(COUNTIF(cis_DPH!$B$2:$B$84,B5330)&gt;0,D5330*1.1,IF(COUNTIF(cis_DPH!$B$85:$B$171,B5330)&gt;0,D5330*1.2,"chyba"))</f>
        <v>1.032</v>
      </c>
      <c r="G5330" s="16" t="e">
        <f>_xlfn.XLOOKUP(Tabuľka9[[#This Row],[položka]],#REF!,#REF!)</f>
        <v>#REF!</v>
      </c>
      <c r="H5330">
        <v>5</v>
      </c>
      <c r="I5330" s="15">
        <f>Tabuľka9[[#This Row],[Aktuálna cena v RZ s DPH]]*Tabuľka9[[#This Row],[Priemerný odber za mesiac]]</f>
        <v>5.16</v>
      </c>
      <c r="J5330">
        <v>20</v>
      </c>
      <c r="K5330" s="17" t="e">
        <f>Tabuľka9[[#This Row],[Cena za MJ s DPH]]*Tabuľka9[[#This Row],[Predpokladaný odber počas 6 mesiacov]]</f>
        <v>#REF!</v>
      </c>
      <c r="L5330" s="1">
        <v>162710</v>
      </c>
      <c r="M5330" t="e">
        <f>_xlfn.XLOOKUP(Tabuľka9[[#This Row],[IČO]],#REF!,#REF!)</f>
        <v>#REF!</v>
      </c>
      <c r="N5330" t="e">
        <f>_xlfn.XLOOKUP(Tabuľka9[[#This Row],[IČO]],#REF!,#REF!)</f>
        <v>#REF!</v>
      </c>
    </row>
    <row r="5331" spans="1:14" hidden="1" x14ac:dyDescent="0.35">
      <c r="A5331" t="s">
        <v>10</v>
      </c>
      <c r="B5331" t="s">
        <v>74</v>
      </c>
      <c r="C5331" t="s">
        <v>13</v>
      </c>
      <c r="E5331" s="10">
        <f>IF(COUNTIF(cis_DPH!$B$2:$B$84,B5331)&gt;0,D5331*1.1,IF(COUNTIF(cis_DPH!$B$85:$B$171,B5331)&gt;0,D5331*1.2,"chyba"))</f>
        <v>0</v>
      </c>
      <c r="G5331" s="16" t="e">
        <f>_xlfn.XLOOKUP(Tabuľka9[[#This Row],[položka]],#REF!,#REF!)</f>
        <v>#REF!</v>
      </c>
      <c r="I5331" s="15">
        <f>Tabuľka9[[#This Row],[Aktuálna cena v RZ s DPH]]*Tabuľka9[[#This Row],[Priemerný odber za mesiac]]</f>
        <v>0</v>
      </c>
      <c r="K5331" s="17" t="e">
        <f>Tabuľka9[[#This Row],[Cena za MJ s DPH]]*Tabuľka9[[#This Row],[Predpokladaný odber počas 6 mesiacov]]</f>
        <v>#REF!</v>
      </c>
      <c r="L5331" s="1">
        <v>162710</v>
      </c>
      <c r="M5331" t="e">
        <f>_xlfn.XLOOKUP(Tabuľka9[[#This Row],[IČO]],#REF!,#REF!)</f>
        <v>#REF!</v>
      </c>
      <c r="N5331" t="e">
        <f>_xlfn.XLOOKUP(Tabuľka9[[#This Row],[IČO]],#REF!,#REF!)</f>
        <v>#REF!</v>
      </c>
    </row>
    <row r="5332" spans="1:14" hidden="1" x14ac:dyDescent="0.35">
      <c r="A5332" t="s">
        <v>10</v>
      </c>
      <c r="B5332" t="s">
        <v>75</v>
      </c>
      <c r="C5332" t="s">
        <v>13</v>
      </c>
      <c r="D5332" s="9">
        <v>0.42</v>
      </c>
      <c r="E5332" s="10">
        <f>IF(COUNTIF(cis_DPH!$B$2:$B$84,B5332)&gt;0,D5332*1.1,IF(COUNTIF(cis_DPH!$B$85:$B$171,B5332)&gt;0,D5332*1.2,"chyba"))</f>
        <v>0.46200000000000002</v>
      </c>
      <c r="G5332" s="16" t="e">
        <f>_xlfn.XLOOKUP(Tabuľka9[[#This Row],[položka]],#REF!,#REF!)</f>
        <v>#REF!</v>
      </c>
      <c r="H5332">
        <v>1150</v>
      </c>
      <c r="I5332" s="15">
        <f>Tabuľka9[[#This Row],[Aktuálna cena v RZ s DPH]]*Tabuľka9[[#This Row],[Priemerný odber za mesiac]]</f>
        <v>531.30000000000007</v>
      </c>
      <c r="J5332">
        <v>4600</v>
      </c>
      <c r="K5332" s="17" t="e">
        <f>Tabuľka9[[#This Row],[Cena za MJ s DPH]]*Tabuľka9[[#This Row],[Predpokladaný odber počas 6 mesiacov]]</f>
        <v>#REF!</v>
      </c>
      <c r="L5332" s="1">
        <v>162710</v>
      </c>
      <c r="M5332" t="e">
        <f>_xlfn.XLOOKUP(Tabuľka9[[#This Row],[IČO]],#REF!,#REF!)</f>
        <v>#REF!</v>
      </c>
      <c r="N5332" t="e">
        <f>_xlfn.XLOOKUP(Tabuľka9[[#This Row],[IČO]],#REF!,#REF!)</f>
        <v>#REF!</v>
      </c>
    </row>
    <row r="5333" spans="1:14" hidden="1" x14ac:dyDescent="0.35">
      <c r="A5333" t="s">
        <v>10</v>
      </c>
      <c r="B5333" t="s">
        <v>76</v>
      </c>
      <c r="C5333" t="s">
        <v>13</v>
      </c>
      <c r="E5333" s="10">
        <f>IF(COUNTIF(cis_DPH!$B$2:$B$84,B5333)&gt;0,D5333*1.1,IF(COUNTIF(cis_DPH!$B$85:$B$171,B5333)&gt;0,D5333*1.2,"chyba"))</f>
        <v>0</v>
      </c>
      <c r="G5333" s="16" t="e">
        <f>_xlfn.XLOOKUP(Tabuľka9[[#This Row],[položka]],#REF!,#REF!)</f>
        <v>#REF!</v>
      </c>
      <c r="I5333" s="15">
        <f>Tabuľka9[[#This Row],[Aktuálna cena v RZ s DPH]]*Tabuľka9[[#This Row],[Priemerný odber za mesiac]]</f>
        <v>0</v>
      </c>
      <c r="K5333" s="17" t="e">
        <f>Tabuľka9[[#This Row],[Cena za MJ s DPH]]*Tabuľka9[[#This Row],[Predpokladaný odber počas 6 mesiacov]]</f>
        <v>#REF!</v>
      </c>
      <c r="L5333" s="1">
        <v>162710</v>
      </c>
      <c r="M5333" t="e">
        <f>_xlfn.XLOOKUP(Tabuľka9[[#This Row],[IČO]],#REF!,#REF!)</f>
        <v>#REF!</v>
      </c>
      <c r="N5333" t="e">
        <f>_xlfn.XLOOKUP(Tabuľka9[[#This Row],[IČO]],#REF!,#REF!)</f>
        <v>#REF!</v>
      </c>
    </row>
    <row r="5334" spans="1:14" hidden="1" x14ac:dyDescent="0.35">
      <c r="A5334" t="s">
        <v>10</v>
      </c>
      <c r="B5334" t="s">
        <v>77</v>
      </c>
      <c r="C5334" t="s">
        <v>13</v>
      </c>
      <c r="E5334" s="10">
        <f>IF(COUNTIF(cis_DPH!$B$2:$B$84,B5334)&gt;0,D5334*1.1,IF(COUNTIF(cis_DPH!$B$85:$B$171,B5334)&gt;0,D5334*1.2,"chyba"))</f>
        <v>0</v>
      </c>
      <c r="G5334" s="16" t="e">
        <f>_xlfn.XLOOKUP(Tabuľka9[[#This Row],[položka]],#REF!,#REF!)</f>
        <v>#REF!</v>
      </c>
      <c r="I5334" s="15">
        <f>Tabuľka9[[#This Row],[Aktuálna cena v RZ s DPH]]*Tabuľka9[[#This Row],[Priemerný odber za mesiac]]</f>
        <v>0</v>
      </c>
      <c r="K5334" s="17" t="e">
        <f>Tabuľka9[[#This Row],[Cena za MJ s DPH]]*Tabuľka9[[#This Row],[Predpokladaný odber počas 6 mesiacov]]</f>
        <v>#REF!</v>
      </c>
      <c r="L5334" s="1">
        <v>162710</v>
      </c>
      <c r="M5334" t="e">
        <f>_xlfn.XLOOKUP(Tabuľka9[[#This Row],[IČO]],#REF!,#REF!)</f>
        <v>#REF!</v>
      </c>
      <c r="N5334" t="e">
        <f>_xlfn.XLOOKUP(Tabuľka9[[#This Row],[IČO]],#REF!,#REF!)</f>
        <v>#REF!</v>
      </c>
    </row>
    <row r="5335" spans="1:14" hidden="1" x14ac:dyDescent="0.35">
      <c r="A5335" t="s">
        <v>10</v>
      </c>
      <c r="B5335" t="s">
        <v>78</v>
      </c>
      <c r="C5335" t="s">
        <v>13</v>
      </c>
      <c r="E5335" s="10">
        <f>IF(COUNTIF(cis_DPH!$B$2:$B$84,B5335)&gt;0,D5335*1.1,IF(COUNTIF(cis_DPH!$B$85:$B$171,B5335)&gt;0,D5335*1.2,"chyba"))</f>
        <v>0</v>
      </c>
      <c r="G5335" s="16" t="e">
        <f>_xlfn.XLOOKUP(Tabuľka9[[#This Row],[položka]],#REF!,#REF!)</f>
        <v>#REF!</v>
      </c>
      <c r="I5335" s="15">
        <f>Tabuľka9[[#This Row],[Aktuálna cena v RZ s DPH]]*Tabuľka9[[#This Row],[Priemerný odber za mesiac]]</f>
        <v>0</v>
      </c>
      <c r="K5335" s="17" t="e">
        <f>Tabuľka9[[#This Row],[Cena za MJ s DPH]]*Tabuľka9[[#This Row],[Predpokladaný odber počas 6 mesiacov]]</f>
        <v>#REF!</v>
      </c>
      <c r="L5335" s="1">
        <v>162710</v>
      </c>
      <c r="M5335" t="e">
        <f>_xlfn.XLOOKUP(Tabuľka9[[#This Row],[IČO]],#REF!,#REF!)</f>
        <v>#REF!</v>
      </c>
      <c r="N5335" t="e">
        <f>_xlfn.XLOOKUP(Tabuľka9[[#This Row],[IČO]],#REF!,#REF!)</f>
        <v>#REF!</v>
      </c>
    </row>
    <row r="5336" spans="1:14" hidden="1" x14ac:dyDescent="0.35">
      <c r="A5336" t="s">
        <v>10</v>
      </c>
      <c r="B5336" t="s">
        <v>79</v>
      </c>
      <c r="C5336" t="s">
        <v>13</v>
      </c>
      <c r="E5336" s="10">
        <f>IF(COUNTIF(cis_DPH!$B$2:$B$84,B5336)&gt;0,D5336*1.1,IF(COUNTIF(cis_DPH!$B$85:$B$171,B5336)&gt;0,D5336*1.2,"chyba"))</f>
        <v>0</v>
      </c>
      <c r="G5336" s="16" t="e">
        <f>_xlfn.XLOOKUP(Tabuľka9[[#This Row],[položka]],#REF!,#REF!)</f>
        <v>#REF!</v>
      </c>
      <c r="I5336" s="15">
        <f>Tabuľka9[[#This Row],[Aktuálna cena v RZ s DPH]]*Tabuľka9[[#This Row],[Priemerný odber za mesiac]]</f>
        <v>0</v>
      </c>
      <c r="K5336" s="17" t="e">
        <f>Tabuľka9[[#This Row],[Cena za MJ s DPH]]*Tabuľka9[[#This Row],[Predpokladaný odber počas 6 mesiacov]]</f>
        <v>#REF!</v>
      </c>
      <c r="L5336" s="1">
        <v>162710</v>
      </c>
      <c r="M5336" t="e">
        <f>_xlfn.XLOOKUP(Tabuľka9[[#This Row],[IČO]],#REF!,#REF!)</f>
        <v>#REF!</v>
      </c>
      <c r="N5336" t="e">
        <f>_xlfn.XLOOKUP(Tabuľka9[[#This Row],[IČO]],#REF!,#REF!)</f>
        <v>#REF!</v>
      </c>
    </row>
    <row r="5337" spans="1:14" hidden="1" x14ac:dyDescent="0.35">
      <c r="A5337" t="s">
        <v>10</v>
      </c>
      <c r="B5337" t="s">
        <v>80</v>
      </c>
      <c r="C5337" t="s">
        <v>13</v>
      </c>
      <c r="E5337" s="10">
        <f>IF(COUNTIF(cis_DPH!$B$2:$B$84,B5337)&gt;0,D5337*1.1,IF(COUNTIF(cis_DPH!$B$85:$B$171,B5337)&gt;0,D5337*1.2,"chyba"))</f>
        <v>0</v>
      </c>
      <c r="G5337" s="16" t="e">
        <f>_xlfn.XLOOKUP(Tabuľka9[[#This Row],[položka]],#REF!,#REF!)</f>
        <v>#REF!</v>
      </c>
      <c r="I5337" s="15">
        <f>Tabuľka9[[#This Row],[Aktuálna cena v RZ s DPH]]*Tabuľka9[[#This Row],[Priemerný odber za mesiac]]</f>
        <v>0</v>
      </c>
      <c r="K5337" s="17" t="e">
        <f>Tabuľka9[[#This Row],[Cena za MJ s DPH]]*Tabuľka9[[#This Row],[Predpokladaný odber počas 6 mesiacov]]</f>
        <v>#REF!</v>
      </c>
      <c r="L5337" s="1">
        <v>162710</v>
      </c>
      <c r="M5337" t="e">
        <f>_xlfn.XLOOKUP(Tabuľka9[[#This Row],[IČO]],#REF!,#REF!)</f>
        <v>#REF!</v>
      </c>
      <c r="N5337" t="e">
        <f>_xlfn.XLOOKUP(Tabuľka9[[#This Row],[IČO]],#REF!,#REF!)</f>
        <v>#REF!</v>
      </c>
    </row>
    <row r="5338" spans="1:14" hidden="1" x14ac:dyDescent="0.35">
      <c r="A5338" t="s">
        <v>81</v>
      </c>
      <c r="B5338" t="s">
        <v>82</v>
      </c>
      <c r="C5338" t="s">
        <v>19</v>
      </c>
      <c r="E5338" s="10">
        <f>IF(COUNTIF(cis_DPH!$B$2:$B$84,B5338)&gt;0,D5338*1.1,IF(COUNTIF(cis_DPH!$B$85:$B$171,B5338)&gt;0,D5338*1.2,"chyba"))</f>
        <v>0</v>
      </c>
      <c r="G5338" s="16" t="e">
        <f>_xlfn.XLOOKUP(Tabuľka9[[#This Row],[položka]],#REF!,#REF!)</f>
        <v>#REF!</v>
      </c>
      <c r="I5338" s="15">
        <f>Tabuľka9[[#This Row],[Aktuálna cena v RZ s DPH]]*Tabuľka9[[#This Row],[Priemerný odber za mesiac]]</f>
        <v>0</v>
      </c>
      <c r="K5338" s="17" t="e">
        <f>Tabuľka9[[#This Row],[Cena za MJ s DPH]]*Tabuľka9[[#This Row],[Predpokladaný odber počas 6 mesiacov]]</f>
        <v>#REF!</v>
      </c>
      <c r="L5338" s="1">
        <v>162710</v>
      </c>
      <c r="M5338" t="e">
        <f>_xlfn.XLOOKUP(Tabuľka9[[#This Row],[IČO]],#REF!,#REF!)</f>
        <v>#REF!</v>
      </c>
      <c r="N5338" t="e">
        <f>_xlfn.XLOOKUP(Tabuľka9[[#This Row],[IČO]],#REF!,#REF!)</f>
        <v>#REF!</v>
      </c>
    </row>
    <row r="5339" spans="1:14" hidden="1" x14ac:dyDescent="0.35">
      <c r="A5339" t="s">
        <v>81</v>
      </c>
      <c r="B5339" t="s">
        <v>83</v>
      </c>
      <c r="C5339" t="s">
        <v>19</v>
      </c>
      <c r="D5339" s="9">
        <v>0.14000000000000001</v>
      </c>
      <c r="E5339" s="10">
        <f>IF(COUNTIF(cis_DPH!$B$2:$B$84,B5339)&gt;0,D5339*1.1,IF(COUNTIF(cis_DPH!$B$85:$B$171,B5339)&gt;0,D5339*1.2,"chyba"))</f>
        <v>0.16800000000000001</v>
      </c>
      <c r="G5339" s="16" t="e">
        <f>_xlfn.XLOOKUP(Tabuľka9[[#This Row],[položka]],#REF!,#REF!)</f>
        <v>#REF!</v>
      </c>
      <c r="H5339">
        <v>1360</v>
      </c>
      <c r="I5339" s="15">
        <f>Tabuľka9[[#This Row],[Aktuálna cena v RZ s DPH]]*Tabuľka9[[#This Row],[Priemerný odber za mesiac]]</f>
        <v>228.48000000000002</v>
      </c>
      <c r="J5339">
        <v>5400</v>
      </c>
      <c r="K5339" s="17" t="e">
        <f>Tabuľka9[[#This Row],[Cena za MJ s DPH]]*Tabuľka9[[#This Row],[Predpokladaný odber počas 6 mesiacov]]</f>
        <v>#REF!</v>
      </c>
      <c r="L5339" s="1">
        <v>162710</v>
      </c>
      <c r="M5339" t="e">
        <f>_xlfn.XLOOKUP(Tabuľka9[[#This Row],[IČO]],#REF!,#REF!)</f>
        <v>#REF!</v>
      </c>
      <c r="N5339" t="e">
        <f>_xlfn.XLOOKUP(Tabuľka9[[#This Row],[IČO]],#REF!,#REF!)</f>
        <v>#REF!</v>
      </c>
    </row>
    <row r="5340" spans="1:14" hidden="1" x14ac:dyDescent="0.35">
      <c r="A5340" t="s">
        <v>84</v>
      </c>
      <c r="B5340" t="s">
        <v>85</v>
      </c>
      <c r="C5340" t="s">
        <v>13</v>
      </c>
      <c r="D5340" s="9">
        <v>4.7</v>
      </c>
      <c r="E5340" s="10">
        <f>IF(COUNTIF(cis_DPH!$B$2:$B$84,B5340)&gt;0,D5340*1.1,IF(COUNTIF(cis_DPH!$B$85:$B$171,B5340)&gt;0,D5340*1.2,"chyba"))</f>
        <v>5.1700000000000008</v>
      </c>
      <c r="G5340" s="16" t="e">
        <f>_xlfn.XLOOKUP(Tabuľka9[[#This Row],[položka]],#REF!,#REF!)</f>
        <v>#REF!</v>
      </c>
      <c r="H5340">
        <v>250</v>
      </c>
      <c r="I5340" s="15">
        <f>Tabuľka9[[#This Row],[Aktuálna cena v RZ s DPH]]*Tabuľka9[[#This Row],[Priemerný odber za mesiac]]</f>
        <v>1292.5000000000002</v>
      </c>
      <c r="J5340">
        <v>800</v>
      </c>
      <c r="K5340" s="17" t="e">
        <f>Tabuľka9[[#This Row],[Cena za MJ s DPH]]*Tabuľka9[[#This Row],[Predpokladaný odber počas 6 mesiacov]]</f>
        <v>#REF!</v>
      </c>
      <c r="L5340" s="1">
        <v>162710</v>
      </c>
      <c r="M5340" t="e">
        <f>_xlfn.XLOOKUP(Tabuľka9[[#This Row],[IČO]],#REF!,#REF!)</f>
        <v>#REF!</v>
      </c>
      <c r="N5340" t="e">
        <f>_xlfn.XLOOKUP(Tabuľka9[[#This Row],[IČO]],#REF!,#REF!)</f>
        <v>#REF!</v>
      </c>
    </row>
    <row r="5341" spans="1:14" hidden="1" x14ac:dyDescent="0.35">
      <c r="A5341" t="s">
        <v>84</v>
      </c>
      <c r="B5341" t="s">
        <v>86</v>
      </c>
      <c r="C5341" t="s">
        <v>13</v>
      </c>
      <c r="D5341" s="9">
        <v>4.3</v>
      </c>
      <c r="E5341" s="10">
        <f>IF(COUNTIF(cis_DPH!$B$2:$B$84,B5341)&gt;0,D5341*1.1,IF(COUNTIF(cis_DPH!$B$85:$B$171,B5341)&gt;0,D5341*1.2,"chyba"))</f>
        <v>4.7300000000000004</v>
      </c>
      <c r="G5341" s="16" t="e">
        <f>_xlfn.XLOOKUP(Tabuľka9[[#This Row],[položka]],#REF!,#REF!)</f>
        <v>#REF!</v>
      </c>
      <c r="H5341">
        <v>200</v>
      </c>
      <c r="I5341" s="15">
        <f>Tabuľka9[[#This Row],[Aktuálna cena v RZ s DPH]]*Tabuľka9[[#This Row],[Priemerný odber za mesiac]]</f>
        <v>946.00000000000011</v>
      </c>
      <c r="J5341">
        <v>600</v>
      </c>
      <c r="K5341" s="17" t="e">
        <f>Tabuľka9[[#This Row],[Cena za MJ s DPH]]*Tabuľka9[[#This Row],[Predpokladaný odber počas 6 mesiacov]]</f>
        <v>#REF!</v>
      </c>
      <c r="L5341" s="1">
        <v>162710</v>
      </c>
      <c r="M5341" t="e">
        <f>_xlfn.XLOOKUP(Tabuľka9[[#This Row],[IČO]],#REF!,#REF!)</f>
        <v>#REF!</v>
      </c>
      <c r="N5341" t="e">
        <f>_xlfn.XLOOKUP(Tabuľka9[[#This Row],[IČO]],#REF!,#REF!)</f>
        <v>#REF!</v>
      </c>
    </row>
    <row r="5342" spans="1:14" hidden="1" x14ac:dyDescent="0.35">
      <c r="A5342" t="s">
        <v>84</v>
      </c>
      <c r="B5342" t="s">
        <v>87</v>
      </c>
      <c r="C5342" t="s">
        <v>13</v>
      </c>
      <c r="E5342" s="10">
        <f>IF(COUNTIF(cis_DPH!$B$2:$B$84,B5342)&gt;0,D5342*1.1,IF(COUNTIF(cis_DPH!$B$85:$B$171,B5342)&gt;0,D5342*1.2,"chyba"))</f>
        <v>0</v>
      </c>
      <c r="G5342" s="16" t="e">
        <f>_xlfn.XLOOKUP(Tabuľka9[[#This Row],[položka]],#REF!,#REF!)</f>
        <v>#REF!</v>
      </c>
      <c r="I5342" s="15">
        <f>Tabuľka9[[#This Row],[Aktuálna cena v RZ s DPH]]*Tabuľka9[[#This Row],[Priemerný odber za mesiac]]</f>
        <v>0</v>
      </c>
      <c r="K5342" s="17" t="e">
        <f>Tabuľka9[[#This Row],[Cena za MJ s DPH]]*Tabuľka9[[#This Row],[Predpokladaný odber počas 6 mesiacov]]</f>
        <v>#REF!</v>
      </c>
      <c r="L5342" s="1">
        <v>162710</v>
      </c>
      <c r="M5342" t="e">
        <f>_xlfn.XLOOKUP(Tabuľka9[[#This Row],[IČO]],#REF!,#REF!)</f>
        <v>#REF!</v>
      </c>
      <c r="N5342" t="e">
        <f>_xlfn.XLOOKUP(Tabuľka9[[#This Row],[IČO]],#REF!,#REF!)</f>
        <v>#REF!</v>
      </c>
    </row>
    <row r="5343" spans="1:14" hidden="1" x14ac:dyDescent="0.35">
      <c r="A5343" t="s">
        <v>84</v>
      </c>
      <c r="B5343" t="s">
        <v>88</v>
      </c>
      <c r="C5343" t="s">
        <v>13</v>
      </c>
      <c r="D5343" s="9">
        <v>4</v>
      </c>
      <c r="E5343" s="10">
        <f>IF(COUNTIF(cis_DPH!$B$2:$B$84,B5343)&gt;0,D5343*1.1,IF(COUNTIF(cis_DPH!$B$85:$B$171,B5343)&gt;0,D5343*1.2,"chyba"))</f>
        <v>4.4000000000000004</v>
      </c>
      <c r="G5343" s="16" t="e">
        <f>_xlfn.XLOOKUP(Tabuľka9[[#This Row],[položka]],#REF!,#REF!)</f>
        <v>#REF!</v>
      </c>
      <c r="H5343">
        <v>120</v>
      </c>
      <c r="I5343" s="15">
        <f>Tabuľka9[[#This Row],[Aktuálna cena v RZ s DPH]]*Tabuľka9[[#This Row],[Priemerný odber za mesiac]]</f>
        <v>528</v>
      </c>
      <c r="J5343">
        <v>400</v>
      </c>
      <c r="K5343" s="17" t="e">
        <f>Tabuľka9[[#This Row],[Cena za MJ s DPH]]*Tabuľka9[[#This Row],[Predpokladaný odber počas 6 mesiacov]]</f>
        <v>#REF!</v>
      </c>
      <c r="L5343" s="1">
        <v>162710</v>
      </c>
      <c r="M5343" t="e">
        <f>_xlfn.XLOOKUP(Tabuľka9[[#This Row],[IČO]],#REF!,#REF!)</f>
        <v>#REF!</v>
      </c>
      <c r="N5343" t="e">
        <f>_xlfn.XLOOKUP(Tabuľka9[[#This Row],[IČO]],#REF!,#REF!)</f>
        <v>#REF!</v>
      </c>
    </row>
    <row r="5344" spans="1:14" hidden="1" x14ac:dyDescent="0.35">
      <c r="A5344" t="s">
        <v>84</v>
      </c>
      <c r="B5344" t="s">
        <v>89</v>
      </c>
      <c r="C5344" t="s">
        <v>13</v>
      </c>
      <c r="E5344" s="10">
        <f>IF(COUNTIF(cis_DPH!$B$2:$B$84,B5344)&gt;0,D5344*1.1,IF(COUNTIF(cis_DPH!$B$85:$B$171,B5344)&gt;0,D5344*1.2,"chyba"))</f>
        <v>0</v>
      </c>
      <c r="G5344" s="16" t="e">
        <f>_xlfn.XLOOKUP(Tabuľka9[[#This Row],[položka]],#REF!,#REF!)</f>
        <v>#REF!</v>
      </c>
      <c r="I5344" s="15">
        <f>Tabuľka9[[#This Row],[Aktuálna cena v RZ s DPH]]*Tabuľka9[[#This Row],[Priemerný odber za mesiac]]</f>
        <v>0</v>
      </c>
      <c r="K5344" s="17" t="e">
        <f>Tabuľka9[[#This Row],[Cena za MJ s DPH]]*Tabuľka9[[#This Row],[Predpokladaný odber počas 6 mesiacov]]</f>
        <v>#REF!</v>
      </c>
      <c r="L5344" s="1">
        <v>162710</v>
      </c>
      <c r="M5344" t="e">
        <f>_xlfn.XLOOKUP(Tabuľka9[[#This Row],[IČO]],#REF!,#REF!)</f>
        <v>#REF!</v>
      </c>
      <c r="N5344" t="e">
        <f>_xlfn.XLOOKUP(Tabuľka9[[#This Row],[IČO]],#REF!,#REF!)</f>
        <v>#REF!</v>
      </c>
    </row>
    <row r="5345" spans="1:14" hidden="1" x14ac:dyDescent="0.35">
      <c r="A5345" t="s">
        <v>84</v>
      </c>
      <c r="B5345" t="s">
        <v>90</v>
      </c>
      <c r="C5345" t="s">
        <v>13</v>
      </c>
      <c r="E5345" s="10">
        <f>IF(COUNTIF(cis_DPH!$B$2:$B$84,B5345)&gt;0,D5345*1.1,IF(COUNTIF(cis_DPH!$B$85:$B$171,B5345)&gt;0,D5345*1.2,"chyba"))</f>
        <v>0</v>
      </c>
      <c r="G5345" s="16" t="e">
        <f>_xlfn.XLOOKUP(Tabuľka9[[#This Row],[položka]],#REF!,#REF!)</f>
        <v>#REF!</v>
      </c>
      <c r="I5345" s="15">
        <f>Tabuľka9[[#This Row],[Aktuálna cena v RZ s DPH]]*Tabuľka9[[#This Row],[Priemerný odber za mesiac]]</f>
        <v>0</v>
      </c>
      <c r="K5345" s="17" t="e">
        <f>Tabuľka9[[#This Row],[Cena za MJ s DPH]]*Tabuľka9[[#This Row],[Predpokladaný odber počas 6 mesiacov]]</f>
        <v>#REF!</v>
      </c>
      <c r="L5345" s="1">
        <v>162710</v>
      </c>
      <c r="M5345" t="e">
        <f>_xlfn.XLOOKUP(Tabuľka9[[#This Row],[IČO]],#REF!,#REF!)</f>
        <v>#REF!</v>
      </c>
      <c r="N5345" t="e">
        <f>_xlfn.XLOOKUP(Tabuľka9[[#This Row],[IČO]],#REF!,#REF!)</f>
        <v>#REF!</v>
      </c>
    </row>
    <row r="5346" spans="1:14" hidden="1" x14ac:dyDescent="0.35">
      <c r="A5346" t="s">
        <v>84</v>
      </c>
      <c r="B5346" t="s">
        <v>91</v>
      </c>
      <c r="C5346" t="s">
        <v>13</v>
      </c>
      <c r="E5346" s="10">
        <f>IF(COUNTIF(cis_DPH!$B$2:$B$84,B5346)&gt;0,D5346*1.1,IF(COUNTIF(cis_DPH!$B$85:$B$171,B5346)&gt;0,D5346*1.2,"chyba"))</f>
        <v>0</v>
      </c>
      <c r="G5346" s="16" t="e">
        <f>_xlfn.XLOOKUP(Tabuľka9[[#This Row],[položka]],#REF!,#REF!)</f>
        <v>#REF!</v>
      </c>
      <c r="I5346" s="15">
        <f>Tabuľka9[[#This Row],[Aktuálna cena v RZ s DPH]]*Tabuľka9[[#This Row],[Priemerný odber za mesiac]]</f>
        <v>0</v>
      </c>
      <c r="K5346" s="17" t="e">
        <f>Tabuľka9[[#This Row],[Cena za MJ s DPH]]*Tabuľka9[[#This Row],[Predpokladaný odber počas 6 mesiacov]]</f>
        <v>#REF!</v>
      </c>
      <c r="L5346" s="1">
        <v>162710</v>
      </c>
      <c r="M5346" t="e">
        <f>_xlfn.XLOOKUP(Tabuľka9[[#This Row],[IČO]],#REF!,#REF!)</f>
        <v>#REF!</v>
      </c>
      <c r="N5346" t="e">
        <f>_xlfn.XLOOKUP(Tabuľka9[[#This Row],[IČO]],#REF!,#REF!)</f>
        <v>#REF!</v>
      </c>
    </row>
    <row r="5347" spans="1:14" hidden="1" x14ac:dyDescent="0.35">
      <c r="A5347" t="s">
        <v>84</v>
      </c>
      <c r="B5347" t="s">
        <v>92</v>
      </c>
      <c r="C5347" t="s">
        <v>13</v>
      </c>
      <c r="E5347" s="10">
        <f>IF(COUNTIF(cis_DPH!$B$2:$B$84,B5347)&gt;0,D5347*1.1,IF(COUNTIF(cis_DPH!$B$85:$B$171,B5347)&gt;0,D5347*1.2,"chyba"))</f>
        <v>0</v>
      </c>
      <c r="G5347" s="16" t="e">
        <f>_xlfn.XLOOKUP(Tabuľka9[[#This Row],[položka]],#REF!,#REF!)</f>
        <v>#REF!</v>
      </c>
      <c r="I5347" s="15">
        <f>Tabuľka9[[#This Row],[Aktuálna cena v RZ s DPH]]*Tabuľka9[[#This Row],[Priemerný odber za mesiac]]</f>
        <v>0</v>
      </c>
      <c r="K5347" s="17" t="e">
        <f>Tabuľka9[[#This Row],[Cena za MJ s DPH]]*Tabuľka9[[#This Row],[Predpokladaný odber počas 6 mesiacov]]</f>
        <v>#REF!</v>
      </c>
      <c r="L5347" s="1">
        <v>162710</v>
      </c>
      <c r="M5347" t="e">
        <f>_xlfn.XLOOKUP(Tabuľka9[[#This Row],[IČO]],#REF!,#REF!)</f>
        <v>#REF!</v>
      </c>
      <c r="N5347" t="e">
        <f>_xlfn.XLOOKUP(Tabuľka9[[#This Row],[IČO]],#REF!,#REF!)</f>
        <v>#REF!</v>
      </c>
    </row>
    <row r="5348" spans="1:14" hidden="1" x14ac:dyDescent="0.35">
      <c r="A5348" t="s">
        <v>93</v>
      </c>
      <c r="B5348" t="s">
        <v>94</v>
      </c>
      <c r="C5348" t="s">
        <v>13</v>
      </c>
      <c r="D5348" s="9">
        <v>0.65</v>
      </c>
      <c r="E5348" s="10">
        <f>IF(COUNTIF(cis_DPH!$B$2:$B$84,B5348)&gt;0,D5348*1.1,IF(COUNTIF(cis_DPH!$B$85:$B$171,B5348)&gt;0,D5348*1.2,"chyba"))</f>
        <v>0.71500000000000008</v>
      </c>
      <c r="G5348" s="16" t="e">
        <f>_xlfn.XLOOKUP(Tabuľka9[[#This Row],[položka]],#REF!,#REF!)</f>
        <v>#REF!</v>
      </c>
      <c r="H5348">
        <v>450</v>
      </c>
      <c r="I5348" s="15">
        <f>Tabuľka9[[#This Row],[Aktuálna cena v RZ s DPH]]*Tabuľka9[[#This Row],[Priemerný odber za mesiac]]</f>
        <v>321.75000000000006</v>
      </c>
      <c r="J5348">
        <v>1800</v>
      </c>
      <c r="K5348" s="17" t="e">
        <f>Tabuľka9[[#This Row],[Cena za MJ s DPH]]*Tabuľka9[[#This Row],[Predpokladaný odber počas 6 mesiacov]]</f>
        <v>#REF!</v>
      </c>
      <c r="L5348" s="1">
        <v>162710</v>
      </c>
      <c r="M5348" t="e">
        <f>_xlfn.XLOOKUP(Tabuľka9[[#This Row],[IČO]],#REF!,#REF!)</f>
        <v>#REF!</v>
      </c>
      <c r="N5348" t="e">
        <f>_xlfn.XLOOKUP(Tabuľka9[[#This Row],[IČO]],#REF!,#REF!)</f>
        <v>#REF!</v>
      </c>
    </row>
    <row r="5349" spans="1:14" hidden="1" x14ac:dyDescent="0.35">
      <c r="A5349" t="s">
        <v>95</v>
      </c>
      <c r="B5349" t="s">
        <v>96</v>
      </c>
      <c r="C5349" t="s">
        <v>13</v>
      </c>
      <c r="E5349" s="10">
        <f>IF(COUNTIF(cis_DPH!$B$2:$B$84,B5349)&gt;0,D5349*1.1,IF(COUNTIF(cis_DPH!$B$85:$B$171,B5349)&gt;0,D5349*1.2,"chyba"))</f>
        <v>0</v>
      </c>
      <c r="G5349" s="16" t="e">
        <f>_xlfn.XLOOKUP(Tabuľka9[[#This Row],[položka]],#REF!,#REF!)</f>
        <v>#REF!</v>
      </c>
      <c r="I5349" s="15">
        <f>Tabuľka9[[#This Row],[Aktuálna cena v RZ s DPH]]*Tabuľka9[[#This Row],[Priemerný odber za mesiac]]</f>
        <v>0</v>
      </c>
      <c r="K5349" s="17" t="e">
        <f>Tabuľka9[[#This Row],[Cena za MJ s DPH]]*Tabuľka9[[#This Row],[Predpokladaný odber počas 6 mesiacov]]</f>
        <v>#REF!</v>
      </c>
      <c r="L5349" s="1">
        <v>162710</v>
      </c>
      <c r="M5349" t="e">
        <f>_xlfn.XLOOKUP(Tabuľka9[[#This Row],[IČO]],#REF!,#REF!)</f>
        <v>#REF!</v>
      </c>
      <c r="N5349" t="e">
        <f>_xlfn.XLOOKUP(Tabuľka9[[#This Row],[IČO]],#REF!,#REF!)</f>
        <v>#REF!</v>
      </c>
    </row>
    <row r="5350" spans="1:14" hidden="1" x14ac:dyDescent="0.35">
      <c r="A5350" t="s">
        <v>95</v>
      </c>
      <c r="B5350" t="s">
        <v>97</v>
      </c>
      <c r="C5350" t="s">
        <v>13</v>
      </c>
      <c r="E5350" s="10">
        <f>IF(COUNTIF(cis_DPH!$B$2:$B$84,B5350)&gt;0,D5350*1.1,IF(COUNTIF(cis_DPH!$B$85:$B$171,B5350)&gt;0,D5350*1.2,"chyba"))</f>
        <v>0</v>
      </c>
      <c r="G5350" s="16" t="e">
        <f>_xlfn.XLOOKUP(Tabuľka9[[#This Row],[položka]],#REF!,#REF!)</f>
        <v>#REF!</v>
      </c>
      <c r="I5350" s="15">
        <f>Tabuľka9[[#This Row],[Aktuálna cena v RZ s DPH]]*Tabuľka9[[#This Row],[Priemerný odber za mesiac]]</f>
        <v>0</v>
      </c>
      <c r="K5350" s="17" t="e">
        <f>Tabuľka9[[#This Row],[Cena za MJ s DPH]]*Tabuľka9[[#This Row],[Predpokladaný odber počas 6 mesiacov]]</f>
        <v>#REF!</v>
      </c>
      <c r="L5350" s="1">
        <v>162710</v>
      </c>
      <c r="M5350" t="e">
        <f>_xlfn.XLOOKUP(Tabuľka9[[#This Row],[IČO]],#REF!,#REF!)</f>
        <v>#REF!</v>
      </c>
      <c r="N5350" t="e">
        <f>_xlfn.XLOOKUP(Tabuľka9[[#This Row],[IČO]],#REF!,#REF!)</f>
        <v>#REF!</v>
      </c>
    </row>
    <row r="5351" spans="1:14" hidden="1" x14ac:dyDescent="0.35">
      <c r="A5351" t="s">
        <v>95</v>
      </c>
      <c r="B5351" t="s">
        <v>98</v>
      </c>
      <c r="C5351" t="s">
        <v>13</v>
      </c>
      <c r="E5351" s="10">
        <f>IF(COUNTIF(cis_DPH!$B$2:$B$84,B5351)&gt;0,D5351*1.1,IF(COUNTIF(cis_DPH!$B$85:$B$171,B5351)&gt;0,D5351*1.2,"chyba"))</f>
        <v>0</v>
      </c>
      <c r="G5351" s="16" t="e">
        <f>_xlfn.XLOOKUP(Tabuľka9[[#This Row],[položka]],#REF!,#REF!)</f>
        <v>#REF!</v>
      </c>
      <c r="I5351" s="15">
        <f>Tabuľka9[[#This Row],[Aktuálna cena v RZ s DPH]]*Tabuľka9[[#This Row],[Priemerný odber za mesiac]]</f>
        <v>0</v>
      </c>
      <c r="K5351" s="17" t="e">
        <f>Tabuľka9[[#This Row],[Cena za MJ s DPH]]*Tabuľka9[[#This Row],[Predpokladaný odber počas 6 mesiacov]]</f>
        <v>#REF!</v>
      </c>
      <c r="L5351" s="1">
        <v>162710</v>
      </c>
      <c r="M5351" t="e">
        <f>_xlfn.XLOOKUP(Tabuľka9[[#This Row],[IČO]],#REF!,#REF!)</f>
        <v>#REF!</v>
      </c>
      <c r="N5351" t="e">
        <f>_xlfn.XLOOKUP(Tabuľka9[[#This Row],[IČO]],#REF!,#REF!)</f>
        <v>#REF!</v>
      </c>
    </row>
    <row r="5352" spans="1:14" hidden="1" x14ac:dyDescent="0.35">
      <c r="A5352" t="s">
        <v>95</v>
      </c>
      <c r="B5352" t="s">
        <v>99</v>
      </c>
      <c r="C5352" t="s">
        <v>13</v>
      </c>
      <c r="E5352" s="10">
        <f>IF(COUNTIF(cis_DPH!$B$2:$B$84,B5352)&gt;0,D5352*1.1,IF(COUNTIF(cis_DPH!$B$85:$B$171,B5352)&gt;0,D5352*1.2,"chyba"))</f>
        <v>0</v>
      </c>
      <c r="G5352" s="16" t="e">
        <f>_xlfn.XLOOKUP(Tabuľka9[[#This Row],[položka]],#REF!,#REF!)</f>
        <v>#REF!</v>
      </c>
      <c r="I5352" s="15">
        <f>Tabuľka9[[#This Row],[Aktuálna cena v RZ s DPH]]*Tabuľka9[[#This Row],[Priemerný odber za mesiac]]</f>
        <v>0</v>
      </c>
      <c r="K5352" s="17" t="e">
        <f>Tabuľka9[[#This Row],[Cena za MJ s DPH]]*Tabuľka9[[#This Row],[Predpokladaný odber počas 6 mesiacov]]</f>
        <v>#REF!</v>
      </c>
      <c r="L5352" s="1">
        <v>162710</v>
      </c>
      <c r="M5352" t="e">
        <f>_xlfn.XLOOKUP(Tabuľka9[[#This Row],[IČO]],#REF!,#REF!)</f>
        <v>#REF!</v>
      </c>
      <c r="N5352" t="e">
        <f>_xlfn.XLOOKUP(Tabuľka9[[#This Row],[IČO]],#REF!,#REF!)</f>
        <v>#REF!</v>
      </c>
    </row>
    <row r="5353" spans="1:14" hidden="1" x14ac:dyDescent="0.35">
      <c r="A5353" t="s">
        <v>95</v>
      </c>
      <c r="B5353" t="s">
        <v>100</v>
      </c>
      <c r="C5353" t="s">
        <v>13</v>
      </c>
      <c r="D5353" s="9">
        <v>0.44900000000000001</v>
      </c>
      <c r="E5353" s="10">
        <f>IF(COUNTIF(cis_DPH!$B$2:$B$84,B5353)&gt;0,D5353*1.1,IF(COUNTIF(cis_DPH!$B$85:$B$171,B5353)&gt;0,D5353*1.2,"chyba"))</f>
        <v>0.49390000000000006</v>
      </c>
      <c r="G5353" s="16" t="e">
        <f>_xlfn.XLOOKUP(Tabuľka9[[#This Row],[položka]],#REF!,#REF!)</f>
        <v>#REF!</v>
      </c>
      <c r="H5353">
        <v>960</v>
      </c>
      <c r="I5353" s="15">
        <f>Tabuľka9[[#This Row],[Aktuálna cena v RZ s DPH]]*Tabuľka9[[#This Row],[Priemerný odber za mesiac]]</f>
        <v>474.14400000000006</v>
      </c>
      <c r="J5353">
        <v>3800</v>
      </c>
      <c r="K5353" s="17" t="e">
        <f>Tabuľka9[[#This Row],[Cena za MJ s DPH]]*Tabuľka9[[#This Row],[Predpokladaný odber počas 6 mesiacov]]</f>
        <v>#REF!</v>
      </c>
      <c r="L5353" s="1">
        <v>162710</v>
      </c>
      <c r="M5353" t="e">
        <f>_xlfn.XLOOKUP(Tabuľka9[[#This Row],[IČO]],#REF!,#REF!)</f>
        <v>#REF!</v>
      </c>
      <c r="N5353" t="e">
        <f>_xlfn.XLOOKUP(Tabuľka9[[#This Row],[IČO]],#REF!,#REF!)</f>
        <v>#REF!</v>
      </c>
    </row>
    <row r="5354" spans="1:14" hidden="1" x14ac:dyDescent="0.35">
      <c r="A5354" t="s">
        <v>95</v>
      </c>
      <c r="B5354" t="s">
        <v>101</v>
      </c>
      <c r="C5354" t="s">
        <v>13</v>
      </c>
      <c r="D5354" s="9">
        <v>9</v>
      </c>
      <c r="E5354" s="10">
        <f>IF(COUNTIF(cis_DPH!$B$2:$B$84,B5354)&gt;0,D5354*1.1,IF(COUNTIF(cis_DPH!$B$85:$B$171,B5354)&gt;0,D5354*1.2,"chyba"))</f>
        <v>9.9</v>
      </c>
      <c r="G5354" s="16" t="e">
        <f>_xlfn.XLOOKUP(Tabuľka9[[#This Row],[položka]],#REF!,#REF!)</f>
        <v>#REF!</v>
      </c>
      <c r="H5354">
        <v>30</v>
      </c>
      <c r="I5354" s="15">
        <f>Tabuľka9[[#This Row],[Aktuálna cena v RZ s DPH]]*Tabuľka9[[#This Row],[Priemerný odber za mesiac]]</f>
        <v>297</v>
      </c>
      <c r="J5354">
        <v>120</v>
      </c>
      <c r="K5354" s="17" t="e">
        <f>Tabuľka9[[#This Row],[Cena za MJ s DPH]]*Tabuľka9[[#This Row],[Predpokladaný odber počas 6 mesiacov]]</f>
        <v>#REF!</v>
      </c>
      <c r="L5354" s="1">
        <v>162710</v>
      </c>
      <c r="M5354" t="e">
        <f>_xlfn.XLOOKUP(Tabuľka9[[#This Row],[IČO]],#REF!,#REF!)</f>
        <v>#REF!</v>
      </c>
      <c r="N5354" t="e">
        <f>_xlfn.XLOOKUP(Tabuľka9[[#This Row],[IČO]],#REF!,#REF!)</f>
        <v>#REF!</v>
      </c>
    </row>
    <row r="5355" spans="1:14" hidden="1" x14ac:dyDescent="0.35">
      <c r="A5355" t="s">
        <v>95</v>
      </c>
      <c r="B5355" t="s">
        <v>102</v>
      </c>
      <c r="C5355" t="s">
        <v>48</v>
      </c>
      <c r="D5355" s="9">
        <v>0.36</v>
      </c>
      <c r="E5355" s="10">
        <f>IF(COUNTIF(cis_DPH!$B$2:$B$84,B5355)&gt;0,D5355*1.1,IF(COUNTIF(cis_DPH!$B$85:$B$171,B5355)&gt;0,D5355*1.2,"chyba"))</f>
        <v>0.39600000000000002</v>
      </c>
      <c r="G5355" s="16" t="e">
        <f>_xlfn.XLOOKUP(Tabuľka9[[#This Row],[položka]],#REF!,#REF!)</f>
        <v>#REF!</v>
      </c>
      <c r="H5355">
        <v>40</v>
      </c>
      <c r="I5355" s="15">
        <f>Tabuľka9[[#This Row],[Aktuálna cena v RZ s DPH]]*Tabuľka9[[#This Row],[Priemerný odber za mesiac]]</f>
        <v>15.84</v>
      </c>
      <c r="J5355">
        <v>120</v>
      </c>
      <c r="K5355" s="17" t="e">
        <f>Tabuľka9[[#This Row],[Cena za MJ s DPH]]*Tabuľka9[[#This Row],[Predpokladaný odber počas 6 mesiacov]]</f>
        <v>#REF!</v>
      </c>
      <c r="L5355" s="1">
        <v>162710</v>
      </c>
      <c r="M5355" t="e">
        <f>_xlfn.XLOOKUP(Tabuľka9[[#This Row],[IČO]],#REF!,#REF!)</f>
        <v>#REF!</v>
      </c>
      <c r="N5355" t="e">
        <f>_xlfn.XLOOKUP(Tabuľka9[[#This Row],[IČO]],#REF!,#REF!)</f>
        <v>#REF!</v>
      </c>
    </row>
    <row r="5356" spans="1:14" hidden="1" x14ac:dyDescent="0.35">
      <c r="A5356" t="s">
        <v>95</v>
      </c>
      <c r="B5356" t="s">
        <v>103</v>
      </c>
      <c r="C5356" t="s">
        <v>13</v>
      </c>
      <c r="D5356" s="9">
        <v>6</v>
      </c>
      <c r="E5356" s="10">
        <f>IF(COUNTIF(cis_DPH!$B$2:$B$84,B5356)&gt;0,D5356*1.1,IF(COUNTIF(cis_DPH!$B$85:$B$171,B5356)&gt;0,D5356*1.2,"chyba"))</f>
        <v>6.6000000000000005</v>
      </c>
      <c r="G5356" s="16" t="e">
        <f>_xlfn.XLOOKUP(Tabuľka9[[#This Row],[položka]],#REF!,#REF!)</f>
        <v>#REF!</v>
      </c>
      <c r="H5356">
        <v>16</v>
      </c>
      <c r="I5356" s="15">
        <f>Tabuľka9[[#This Row],[Aktuálna cena v RZ s DPH]]*Tabuľka9[[#This Row],[Priemerný odber za mesiac]]</f>
        <v>105.60000000000001</v>
      </c>
      <c r="J5356">
        <v>64</v>
      </c>
      <c r="K5356" s="17" t="e">
        <f>Tabuľka9[[#This Row],[Cena za MJ s DPH]]*Tabuľka9[[#This Row],[Predpokladaný odber počas 6 mesiacov]]</f>
        <v>#REF!</v>
      </c>
      <c r="L5356" s="1">
        <v>162710</v>
      </c>
      <c r="M5356" t="e">
        <f>_xlfn.XLOOKUP(Tabuľka9[[#This Row],[IČO]],#REF!,#REF!)</f>
        <v>#REF!</v>
      </c>
      <c r="N5356" t="e">
        <f>_xlfn.XLOOKUP(Tabuľka9[[#This Row],[IČO]],#REF!,#REF!)</f>
        <v>#REF!</v>
      </c>
    </row>
    <row r="5357" spans="1:14" hidden="1" x14ac:dyDescent="0.35">
      <c r="A5357" t="s">
        <v>95</v>
      </c>
      <c r="B5357" t="s">
        <v>104</v>
      </c>
      <c r="C5357" t="s">
        <v>48</v>
      </c>
      <c r="E5357" s="10">
        <f>IF(COUNTIF(cis_DPH!$B$2:$B$84,B5357)&gt;0,D5357*1.1,IF(COUNTIF(cis_DPH!$B$85:$B$171,B5357)&gt;0,D5357*1.2,"chyba"))</f>
        <v>0</v>
      </c>
      <c r="G5357" s="16" t="e">
        <f>_xlfn.XLOOKUP(Tabuľka9[[#This Row],[položka]],#REF!,#REF!)</f>
        <v>#REF!</v>
      </c>
      <c r="I5357" s="15">
        <f>Tabuľka9[[#This Row],[Aktuálna cena v RZ s DPH]]*Tabuľka9[[#This Row],[Priemerný odber za mesiac]]</f>
        <v>0</v>
      </c>
      <c r="K5357" s="17" t="e">
        <f>Tabuľka9[[#This Row],[Cena za MJ s DPH]]*Tabuľka9[[#This Row],[Predpokladaný odber počas 6 mesiacov]]</f>
        <v>#REF!</v>
      </c>
      <c r="L5357" s="1">
        <v>162710</v>
      </c>
      <c r="M5357" t="e">
        <f>_xlfn.XLOOKUP(Tabuľka9[[#This Row],[IČO]],#REF!,#REF!)</f>
        <v>#REF!</v>
      </c>
      <c r="N5357" t="e">
        <f>_xlfn.XLOOKUP(Tabuľka9[[#This Row],[IČO]],#REF!,#REF!)</f>
        <v>#REF!</v>
      </c>
    </row>
    <row r="5358" spans="1:14" hidden="1" x14ac:dyDescent="0.35">
      <c r="A5358" t="s">
        <v>95</v>
      </c>
      <c r="B5358" t="s">
        <v>105</v>
      </c>
      <c r="C5358" t="s">
        <v>13</v>
      </c>
      <c r="E5358" s="10">
        <f>IF(COUNTIF(cis_DPH!$B$2:$B$84,B5358)&gt;0,D5358*1.1,IF(COUNTIF(cis_DPH!$B$85:$B$171,B5358)&gt;0,D5358*1.2,"chyba"))</f>
        <v>0</v>
      </c>
      <c r="G5358" s="16" t="e">
        <f>_xlfn.XLOOKUP(Tabuľka9[[#This Row],[položka]],#REF!,#REF!)</f>
        <v>#REF!</v>
      </c>
      <c r="I5358" s="15">
        <f>Tabuľka9[[#This Row],[Aktuálna cena v RZ s DPH]]*Tabuľka9[[#This Row],[Priemerný odber za mesiac]]</f>
        <v>0</v>
      </c>
      <c r="K5358" s="17" t="e">
        <f>Tabuľka9[[#This Row],[Cena za MJ s DPH]]*Tabuľka9[[#This Row],[Predpokladaný odber počas 6 mesiacov]]</f>
        <v>#REF!</v>
      </c>
      <c r="L5358" s="1">
        <v>162710</v>
      </c>
      <c r="M5358" t="e">
        <f>_xlfn.XLOOKUP(Tabuľka9[[#This Row],[IČO]],#REF!,#REF!)</f>
        <v>#REF!</v>
      </c>
      <c r="N5358" t="e">
        <f>_xlfn.XLOOKUP(Tabuľka9[[#This Row],[IČO]],#REF!,#REF!)</f>
        <v>#REF!</v>
      </c>
    </row>
    <row r="5359" spans="1:14" hidden="1" x14ac:dyDescent="0.35">
      <c r="A5359" t="s">
        <v>95</v>
      </c>
      <c r="B5359" t="s">
        <v>106</v>
      </c>
      <c r="C5359" t="s">
        <v>13</v>
      </c>
      <c r="E5359" s="10">
        <f>IF(COUNTIF(cis_DPH!$B$2:$B$84,B5359)&gt;0,D5359*1.1,IF(COUNTIF(cis_DPH!$B$85:$B$171,B5359)&gt;0,D5359*1.2,"chyba"))</f>
        <v>0</v>
      </c>
      <c r="G5359" s="16" t="e">
        <f>_xlfn.XLOOKUP(Tabuľka9[[#This Row],[položka]],#REF!,#REF!)</f>
        <v>#REF!</v>
      </c>
      <c r="I5359" s="15">
        <f>Tabuľka9[[#This Row],[Aktuálna cena v RZ s DPH]]*Tabuľka9[[#This Row],[Priemerný odber za mesiac]]</f>
        <v>0</v>
      </c>
      <c r="K5359" s="17" t="e">
        <f>Tabuľka9[[#This Row],[Cena za MJ s DPH]]*Tabuľka9[[#This Row],[Predpokladaný odber počas 6 mesiacov]]</f>
        <v>#REF!</v>
      </c>
      <c r="L5359" s="1">
        <v>162710</v>
      </c>
      <c r="M5359" t="e">
        <f>_xlfn.XLOOKUP(Tabuľka9[[#This Row],[IČO]],#REF!,#REF!)</f>
        <v>#REF!</v>
      </c>
      <c r="N5359" t="e">
        <f>_xlfn.XLOOKUP(Tabuľka9[[#This Row],[IČO]],#REF!,#REF!)</f>
        <v>#REF!</v>
      </c>
    </row>
    <row r="5360" spans="1:14" hidden="1" x14ac:dyDescent="0.35">
      <c r="A5360" t="s">
        <v>93</v>
      </c>
      <c r="B5360" t="s">
        <v>107</v>
      </c>
      <c r="C5360" t="s">
        <v>48</v>
      </c>
      <c r="E5360" s="10">
        <f>IF(COUNTIF(cis_DPH!$B$2:$B$84,B5360)&gt;0,D5360*1.1,IF(COUNTIF(cis_DPH!$B$85:$B$171,B5360)&gt;0,D5360*1.2,"chyba"))</f>
        <v>0</v>
      </c>
      <c r="G5360" s="16" t="e">
        <f>_xlfn.XLOOKUP(Tabuľka9[[#This Row],[položka]],#REF!,#REF!)</f>
        <v>#REF!</v>
      </c>
      <c r="I5360" s="15">
        <f>Tabuľka9[[#This Row],[Aktuálna cena v RZ s DPH]]*Tabuľka9[[#This Row],[Priemerný odber za mesiac]]</f>
        <v>0</v>
      </c>
      <c r="K5360" s="17" t="e">
        <f>Tabuľka9[[#This Row],[Cena za MJ s DPH]]*Tabuľka9[[#This Row],[Predpokladaný odber počas 6 mesiacov]]</f>
        <v>#REF!</v>
      </c>
      <c r="L5360" s="1">
        <v>162710</v>
      </c>
      <c r="M5360" t="e">
        <f>_xlfn.XLOOKUP(Tabuľka9[[#This Row],[IČO]],#REF!,#REF!)</f>
        <v>#REF!</v>
      </c>
      <c r="N5360" t="e">
        <f>_xlfn.XLOOKUP(Tabuľka9[[#This Row],[IČO]],#REF!,#REF!)</f>
        <v>#REF!</v>
      </c>
    </row>
    <row r="5361" spans="1:14" hidden="1" x14ac:dyDescent="0.35">
      <c r="A5361" t="s">
        <v>95</v>
      </c>
      <c r="B5361" t="s">
        <v>108</v>
      </c>
      <c r="C5361" t="s">
        <v>13</v>
      </c>
      <c r="E5361" s="10">
        <f>IF(COUNTIF(cis_DPH!$B$2:$B$84,B5361)&gt;0,D5361*1.1,IF(COUNTIF(cis_DPH!$B$85:$B$171,B5361)&gt;0,D5361*1.2,"chyba"))</f>
        <v>0</v>
      </c>
      <c r="G5361" s="16" t="e">
        <f>_xlfn.XLOOKUP(Tabuľka9[[#This Row],[položka]],#REF!,#REF!)</f>
        <v>#REF!</v>
      </c>
      <c r="I5361" s="15">
        <f>Tabuľka9[[#This Row],[Aktuálna cena v RZ s DPH]]*Tabuľka9[[#This Row],[Priemerný odber za mesiac]]</f>
        <v>0</v>
      </c>
      <c r="K5361" s="17" t="e">
        <f>Tabuľka9[[#This Row],[Cena za MJ s DPH]]*Tabuľka9[[#This Row],[Predpokladaný odber počas 6 mesiacov]]</f>
        <v>#REF!</v>
      </c>
      <c r="L5361" s="1">
        <v>162710</v>
      </c>
      <c r="M5361" t="e">
        <f>_xlfn.XLOOKUP(Tabuľka9[[#This Row],[IČO]],#REF!,#REF!)</f>
        <v>#REF!</v>
      </c>
      <c r="N5361" t="e">
        <f>_xlfn.XLOOKUP(Tabuľka9[[#This Row],[IČO]],#REF!,#REF!)</f>
        <v>#REF!</v>
      </c>
    </row>
    <row r="5362" spans="1:14" hidden="1" x14ac:dyDescent="0.35">
      <c r="A5362" t="s">
        <v>95</v>
      </c>
      <c r="B5362" t="s">
        <v>109</v>
      </c>
      <c r="C5362" t="s">
        <v>13</v>
      </c>
      <c r="E5362" s="10">
        <f>IF(COUNTIF(cis_DPH!$B$2:$B$84,B5362)&gt;0,D5362*1.1,IF(COUNTIF(cis_DPH!$B$85:$B$171,B5362)&gt;0,D5362*1.2,"chyba"))</f>
        <v>0</v>
      </c>
      <c r="G5362" s="16" t="e">
        <f>_xlfn.XLOOKUP(Tabuľka9[[#This Row],[položka]],#REF!,#REF!)</f>
        <v>#REF!</v>
      </c>
      <c r="I5362" s="15">
        <f>Tabuľka9[[#This Row],[Aktuálna cena v RZ s DPH]]*Tabuľka9[[#This Row],[Priemerný odber za mesiac]]</f>
        <v>0</v>
      </c>
      <c r="K5362" s="17" t="e">
        <f>Tabuľka9[[#This Row],[Cena za MJ s DPH]]*Tabuľka9[[#This Row],[Predpokladaný odber počas 6 mesiacov]]</f>
        <v>#REF!</v>
      </c>
      <c r="L5362" s="1">
        <v>162710</v>
      </c>
      <c r="M5362" t="e">
        <f>_xlfn.XLOOKUP(Tabuľka9[[#This Row],[IČO]],#REF!,#REF!)</f>
        <v>#REF!</v>
      </c>
      <c r="N5362" t="e">
        <f>_xlfn.XLOOKUP(Tabuľka9[[#This Row],[IČO]],#REF!,#REF!)</f>
        <v>#REF!</v>
      </c>
    </row>
    <row r="5363" spans="1:14" hidden="1" x14ac:dyDescent="0.35">
      <c r="A5363" t="s">
        <v>95</v>
      </c>
      <c r="B5363" t="s">
        <v>110</v>
      </c>
      <c r="C5363" t="s">
        <v>13</v>
      </c>
      <c r="E5363" s="10">
        <f>IF(COUNTIF(cis_DPH!$B$2:$B$84,B5363)&gt;0,D5363*1.1,IF(COUNTIF(cis_DPH!$B$85:$B$171,B5363)&gt;0,D5363*1.2,"chyba"))</f>
        <v>0</v>
      </c>
      <c r="G5363" s="16" t="e">
        <f>_xlfn.XLOOKUP(Tabuľka9[[#This Row],[položka]],#REF!,#REF!)</f>
        <v>#REF!</v>
      </c>
      <c r="I5363" s="15">
        <f>Tabuľka9[[#This Row],[Aktuálna cena v RZ s DPH]]*Tabuľka9[[#This Row],[Priemerný odber za mesiac]]</f>
        <v>0</v>
      </c>
      <c r="K5363" s="17" t="e">
        <f>Tabuľka9[[#This Row],[Cena za MJ s DPH]]*Tabuľka9[[#This Row],[Predpokladaný odber počas 6 mesiacov]]</f>
        <v>#REF!</v>
      </c>
      <c r="L5363" s="1">
        <v>162710</v>
      </c>
      <c r="M5363" t="e">
        <f>_xlfn.XLOOKUP(Tabuľka9[[#This Row],[IČO]],#REF!,#REF!)</f>
        <v>#REF!</v>
      </c>
      <c r="N5363" t="e">
        <f>_xlfn.XLOOKUP(Tabuľka9[[#This Row],[IČO]],#REF!,#REF!)</f>
        <v>#REF!</v>
      </c>
    </row>
    <row r="5364" spans="1:14" hidden="1" x14ac:dyDescent="0.35">
      <c r="A5364" t="s">
        <v>95</v>
      </c>
      <c r="B5364" t="s">
        <v>111</v>
      </c>
      <c r="C5364" t="s">
        <v>13</v>
      </c>
      <c r="D5364" s="9">
        <v>10.36</v>
      </c>
      <c r="E5364" s="10">
        <f>IF(COUNTIF(cis_DPH!$B$2:$B$84,B5364)&gt;0,D5364*1.1,IF(COUNTIF(cis_DPH!$B$85:$B$171,B5364)&gt;0,D5364*1.2,"chyba"))</f>
        <v>11.396000000000001</v>
      </c>
      <c r="G5364" s="16" t="e">
        <f>_xlfn.XLOOKUP(Tabuľka9[[#This Row],[položka]],#REF!,#REF!)</f>
        <v>#REF!</v>
      </c>
      <c r="H5364">
        <v>10</v>
      </c>
      <c r="I5364" s="15">
        <f>Tabuľka9[[#This Row],[Aktuálna cena v RZ s DPH]]*Tabuľka9[[#This Row],[Priemerný odber za mesiac]]</f>
        <v>113.96000000000001</v>
      </c>
      <c r="J5364">
        <v>40</v>
      </c>
      <c r="K5364" s="17" t="e">
        <f>Tabuľka9[[#This Row],[Cena za MJ s DPH]]*Tabuľka9[[#This Row],[Predpokladaný odber počas 6 mesiacov]]</f>
        <v>#REF!</v>
      </c>
      <c r="L5364" s="1">
        <v>162710</v>
      </c>
      <c r="M5364" t="e">
        <f>_xlfn.XLOOKUP(Tabuľka9[[#This Row],[IČO]],#REF!,#REF!)</f>
        <v>#REF!</v>
      </c>
      <c r="N5364" t="e">
        <f>_xlfn.XLOOKUP(Tabuľka9[[#This Row],[IČO]],#REF!,#REF!)</f>
        <v>#REF!</v>
      </c>
    </row>
    <row r="5365" spans="1:14" hidden="1" x14ac:dyDescent="0.35">
      <c r="A5365" t="s">
        <v>95</v>
      </c>
      <c r="B5365" t="s">
        <v>112</v>
      </c>
      <c r="C5365" t="s">
        <v>48</v>
      </c>
      <c r="D5365" s="9">
        <v>4.5</v>
      </c>
      <c r="E5365" s="10">
        <f>IF(COUNTIF(cis_DPH!$B$2:$B$84,B5365)&gt;0,D5365*1.1,IF(COUNTIF(cis_DPH!$B$85:$B$171,B5365)&gt;0,D5365*1.2,"chyba"))</f>
        <v>4.95</v>
      </c>
      <c r="G5365" s="16" t="e">
        <f>_xlfn.XLOOKUP(Tabuľka9[[#This Row],[položka]],#REF!,#REF!)</f>
        <v>#REF!</v>
      </c>
      <c r="H5365">
        <v>15</v>
      </c>
      <c r="I5365" s="15">
        <f>Tabuľka9[[#This Row],[Aktuálna cena v RZ s DPH]]*Tabuľka9[[#This Row],[Priemerný odber za mesiac]]</f>
        <v>74.25</v>
      </c>
      <c r="J5365">
        <v>30</v>
      </c>
      <c r="K5365" s="17" t="e">
        <f>Tabuľka9[[#This Row],[Cena za MJ s DPH]]*Tabuľka9[[#This Row],[Predpokladaný odber počas 6 mesiacov]]</f>
        <v>#REF!</v>
      </c>
      <c r="L5365" s="1">
        <v>162710</v>
      </c>
      <c r="M5365" t="e">
        <f>_xlfn.XLOOKUP(Tabuľka9[[#This Row],[IČO]],#REF!,#REF!)</f>
        <v>#REF!</v>
      </c>
      <c r="N5365" t="e">
        <f>_xlfn.XLOOKUP(Tabuľka9[[#This Row],[IČO]],#REF!,#REF!)</f>
        <v>#REF!</v>
      </c>
    </row>
    <row r="5366" spans="1:14" hidden="1" x14ac:dyDescent="0.35">
      <c r="A5366" t="s">
        <v>95</v>
      </c>
      <c r="B5366" t="s">
        <v>113</v>
      </c>
      <c r="C5366" t="s">
        <v>13</v>
      </c>
      <c r="D5366" s="9">
        <v>4.45</v>
      </c>
      <c r="E5366" s="10">
        <f>IF(COUNTIF(cis_DPH!$B$2:$B$84,B5366)&gt;0,D5366*1.1,IF(COUNTIF(cis_DPH!$B$85:$B$171,B5366)&gt;0,D5366*1.2,"chyba"))</f>
        <v>4.8950000000000005</v>
      </c>
      <c r="G5366" s="16" t="e">
        <f>_xlfn.XLOOKUP(Tabuľka9[[#This Row],[položka]],#REF!,#REF!)</f>
        <v>#REF!</v>
      </c>
      <c r="H5366">
        <v>35</v>
      </c>
      <c r="I5366" s="15">
        <f>Tabuľka9[[#This Row],[Aktuálna cena v RZ s DPH]]*Tabuľka9[[#This Row],[Priemerný odber za mesiac]]</f>
        <v>171.32500000000002</v>
      </c>
      <c r="J5366">
        <v>100</v>
      </c>
      <c r="K5366" s="17" t="e">
        <f>Tabuľka9[[#This Row],[Cena za MJ s DPH]]*Tabuľka9[[#This Row],[Predpokladaný odber počas 6 mesiacov]]</f>
        <v>#REF!</v>
      </c>
      <c r="L5366" s="1">
        <v>162710</v>
      </c>
      <c r="M5366" t="e">
        <f>_xlfn.XLOOKUP(Tabuľka9[[#This Row],[IČO]],#REF!,#REF!)</f>
        <v>#REF!</v>
      </c>
      <c r="N5366" t="e">
        <f>_xlfn.XLOOKUP(Tabuľka9[[#This Row],[IČO]],#REF!,#REF!)</f>
        <v>#REF!</v>
      </c>
    </row>
    <row r="5367" spans="1:14" hidden="1" x14ac:dyDescent="0.35">
      <c r="A5367" t="s">
        <v>95</v>
      </c>
      <c r="B5367" t="s">
        <v>114</v>
      </c>
      <c r="C5367" t="s">
        <v>13</v>
      </c>
      <c r="D5367" s="9">
        <v>8.3000000000000007</v>
      </c>
      <c r="E5367" s="10">
        <f>IF(COUNTIF(cis_DPH!$B$2:$B$84,B5367)&gt;0,D5367*1.1,IF(COUNTIF(cis_DPH!$B$85:$B$171,B5367)&gt;0,D5367*1.2,"chyba"))</f>
        <v>9.1300000000000008</v>
      </c>
      <c r="G5367" s="16" t="e">
        <f>_xlfn.XLOOKUP(Tabuľka9[[#This Row],[položka]],#REF!,#REF!)</f>
        <v>#REF!</v>
      </c>
      <c r="H5367">
        <v>30</v>
      </c>
      <c r="I5367" s="15">
        <f>Tabuľka9[[#This Row],[Aktuálna cena v RZ s DPH]]*Tabuľka9[[#This Row],[Priemerný odber za mesiac]]</f>
        <v>273.90000000000003</v>
      </c>
      <c r="J5367">
        <v>80</v>
      </c>
      <c r="K5367" s="17" t="e">
        <f>Tabuľka9[[#This Row],[Cena za MJ s DPH]]*Tabuľka9[[#This Row],[Predpokladaný odber počas 6 mesiacov]]</f>
        <v>#REF!</v>
      </c>
      <c r="L5367" s="1">
        <v>162710</v>
      </c>
      <c r="M5367" t="e">
        <f>_xlfn.XLOOKUP(Tabuľka9[[#This Row],[IČO]],#REF!,#REF!)</f>
        <v>#REF!</v>
      </c>
      <c r="N5367" t="e">
        <f>_xlfn.XLOOKUP(Tabuľka9[[#This Row],[IČO]],#REF!,#REF!)</f>
        <v>#REF!</v>
      </c>
    </row>
    <row r="5368" spans="1:14" hidden="1" x14ac:dyDescent="0.35">
      <c r="A5368" t="s">
        <v>95</v>
      </c>
      <c r="B5368" t="s">
        <v>115</v>
      </c>
      <c r="C5368" t="s">
        <v>13</v>
      </c>
      <c r="D5368" s="9">
        <v>4.2</v>
      </c>
      <c r="E5368" s="10">
        <f>IF(COUNTIF(cis_DPH!$B$2:$B$84,B5368)&gt;0,D5368*1.1,IF(COUNTIF(cis_DPH!$B$85:$B$171,B5368)&gt;0,D5368*1.2,"chyba"))</f>
        <v>4.620000000000001</v>
      </c>
      <c r="G5368" s="16" t="e">
        <f>_xlfn.XLOOKUP(Tabuľka9[[#This Row],[položka]],#REF!,#REF!)</f>
        <v>#REF!</v>
      </c>
      <c r="H5368">
        <v>20</v>
      </c>
      <c r="I5368" s="15">
        <f>Tabuľka9[[#This Row],[Aktuálna cena v RZ s DPH]]*Tabuľka9[[#This Row],[Priemerný odber za mesiac]]</f>
        <v>92.40000000000002</v>
      </c>
      <c r="J5368">
        <v>100</v>
      </c>
      <c r="K5368" s="17" t="e">
        <f>Tabuľka9[[#This Row],[Cena za MJ s DPH]]*Tabuľka9[[#This Row],[Predpokladaný odber počas 6 mesiacov]]</f>
        <v>#REF!</v>
      </c>
      <c r="L5368" s="1">
        <v>162710</v>
      </c>
      <c r="M5368" t="e">
        <f>_xlfn.XLOOKUP(Tabuľka9[[#This Row],[IČO]],#REF!,#REF!)</f>
        <v>#REF!</v>
      </c>
      <c r="N5368" t="e">
        <f>_xlfn.XLOOKUP(Tabuľka9[[#This Row],[IČO]],#REF!,#REF!)</f>
        <v>#REF!</v>
      </c>
    </row>
    <row r="5369" spans="1:14" hidden="1" x14ac:dyDescent="0.35">
      <c r="A5369" t="s">
        <v>95</v>
      </c>
      <c r="B5369" t="s">
        <v>116</v>
      </c>
      <c r="C5369" t="s">
        <v>13</v>
      </c>
      <c r="E5369" s="10">
        <f>IF(COUNTIF(cis_DPH!$B$2:$B$84,B5369)&gt;0,D5369*1.1,IF(COUNTIF(cis_DPH!$B$85:$B$171,B5369)&gt;0,D5369*1.2,"chyba"))</f>
        <v>0</v>
      </c>
      <c r="G5369" s="16" t="e">
        <f>_xlfn.XLOOKUP(Tabuľka9[[#This Row],[položka]],#REF!,#REF!)</f>
        <v>#REF!</v>
      </c>
      <c r="I5369" s="15">
        <f>Tabuľka9[[#This Row],[Aktuálna cena v RZ s DPH]]*Tabuľka9[[#This Row],[Priemerný odber za mesiac]]</f>
        <v>0</v>
      </c>
      <c r="K5369" s="17" t="e">
        <f>Tabuľka9[[#This Row],[Cena za MJ s DPH]]*Tabuľka9[[#This Row],[Predpokladaný odber počas 6 mesiacov]]</f>
        <v>#REF!</v>
      </c>
      <c r="L5369" s="1">
        <v>162710</v>
      </c>
      <c r="M5369" t="e">
        <f>_xlfn.XLOOKUP(Tabuľka9[[#This Row],[IČO]],#REF!,#REF!)</f>
        <v>#REF!</v>
      </c>
      <c r="N5369" t="e">
        <f>_xlfn.XLOOKUP(Tabuľka9[[#This Row],[IČO]],#REF!,#REF!)</f>
        <v>#REF!</v>
      </c>
    </row>
    <row r="5370" spans="1:14" hidden="1" x14ac:dyDescent="0.35">
      <c r="A5370" t="s">
        <v>84</v>
      </c>
      <c r="B5370" t="s">
        <v>117</v>
      </c>
      <c r="C5370" t="s">
        <v>13</v>
      </c>
      <c r="E5370" s="10">
        <f>IF(COUNTIF(cis_DPH!$B$2:$B$84,B5370)&gt;0,D5370*1.1,IF(COUNTIF(cis_DPH!$B$85:$B$171,B5370)&gt;0,D5370*1.2,"chyba"))</f>
        <v>0</v>
      </c>
      <c r="G5370" s="16" t="e">
        <f>_xlfn.XLOOKUP(Tabuľka9[[#This Row],[položka]],#REF!,#REF!)</f>
        <v>#REF!</v>
      </c>
      <c r="I5370" s="15">
        <f>Tabuľka9[[#This Row],[Aktuálna cena v RZ s DPH]]*Tabuľka9[[#This Row],[Priemerný odber za mesiac]]</f>
        <v>0</v>
      </c>
      <c r="K5370" s="17" t="e">
        <f>Tabuľka9[[#This Row],[Cena za MJ s DPH]]*Tabuľka9[[#This Row],[Predpokladaný odber počas 6 mesiacov]]</f>
        <v>#REF!</v>
      </c>
      <c r="L5370" s="1">
        <v>162710</v>
      </c>
      <c r="M5370" t="e">
        <f>_xlfn.XLOOKUP(Tabuľka9[[#This Row],[IČO]],#REF!,#REF!)</f>
        <v>#REF!</v>
      </c>
      <c r="N5370" t="e">
        <f>_xlfn.XLOOKUP(Tabuľka9[[#This Row],[IČO]],#REF!,#REF!)</f>
        <v>#REF!</v>
      </c>
    </row>
    <row r="5371" spans="1:14" hidden="1" x14ac:dyDescent="0.35">
      <c r="A5371" t="s">
        <v>84</v>
      </c>
      <c r="B5371" t="s">
        <v>118</v>
      </c>
      <c r="C5371" t="s">
        <v>13</v>
      </c>
      <c r="E5371" s="10">
        <f>IF(COUNTIF(cis_DPH!$B$2:$B$84,B5371)&gt;0,D5371*1.1,IF(COUNTIF(cis_DPH!$B$85:$B$171,B5371)&gt;0,D5371*1.2,"chyba"))</f>
        <v>0</v>
      </c>
      <c r="G5371" s="16" t="e">
        <f>_xlfn.XLOOKUP(Tabuľka9[[#This Row],[položka]],#REF!,#REF!)</f>
        <v>#REF!</v>
      </c>
      <c r="I5371" s="15">
        <f>Tabuľka9[[#This Row],[Aktuálna cena v RZ s DPH]]*Tabuľka9[[#This Row],[Priemerný odber za mesiac]]</f>
        <v>0</v>
      </c>
      <c r="K5371" s="17" t="e">
        <f>Tabuľka9[[#This Row],[Cena za MJ s DPH]]*Tabuľka9[[#This Row],[Predpokladaný odber počas 6 mesiacov]]</f>
        <v>#REF!</v>
      </c>
      <c r="L5371" s="1">
        <v>162710</v>
      </c>
      <c r="M5371" t="e">
        <f>_xlfn.XLOOKUP(Tabuľka9[[#This Row],[IČO]],#REF!,#REF!)</f>
        <v>#REF!</v>
      </c>
      <c r="N5371" t="e">
        <f>_xlfn.XLOOKUP(Tabuľka9[[#This Row],[IČO]],#REF!,#REF!)</f>
        <v>#REF!</v>
      </c>
    </row>
    <row r="5372" spans="1:14" hidden="1" x14ac:dyDescent="0.35">
      <c r="A5372" t="s">
        <v>84</v>
      </c>
      <c r="B5372" t="s">
        <v>119</v>
      </c>
      <c r="C5372" t="s">
        <v>13</v>
      </c>
      <c r="E5372" s="10">
        <f>IF(COUNTIF(cis_DPH!$B$2:$B$84,B5372)&gt;0,D5372*1.1,IF(COUNTIF(cis_DPH!$B$85:$B$171,B5372)&gt;0,D5372*1.2,"chyba"))</f>
        <v>0</v>
      </c>
      <c r="G5372" s="16" t="e">
        <f>_xlfn.XLOOKUP(Tabuľka9[[#This Row],[položka]],#REF!,#REF!)</f>
        <v>#REF!</v>
      </c>
      <c r="I5372" s="15">
        <f>Tabuľka9[[#This Row],[Aktuálna cena v RZ s DPH]]*Tabuľka9[[#This Row],[Priemerný odber za mesiac]]</f>
        <v>0</v>
      </c>
      <c r="K5372" s="17" t="e">
        <f>Tabuľka9[[#This Row],[Cena za MJ s DPH]]*Tabuľka9[[#This Row],[Predpokladaný odber počas 6 mesiacov]]</f>
        <v>#REF!</v>
      </c>
      <c r="L5372" s="1">
        <v>162710</v>
      </c>
      <c r="M5372" t="e">
        <f>_xlfn.XLOOKUP(Tabuľka9[[#This Row],[IČO]],#REF!,#REF!)</f>
        <v>#REF!</v>
      </c>
      <c r="N5372" t="e">
        <f>_xlfn.XLOOKUP(Tabuľka9[[#This Row],[IČO]],#REF!,#REF!)</f>
        <v>#REF!</v>
      </c>
    </row>
    <row r="5373" spans="1:14" hidden="1" x14ac:dyDescent="0.35">
      <c r="A5373" t="s">
        <v>84</v>
      </c>
      <c r="B5373" t="s">
        <v>120</v>
      </c>
      <c r="C5373" t="s">
        <v>13</v>
      </c>
      <c r="E5373" s="10">
        <f>IF(COUNTIF(cis_DPH!$B$2:$B$84,B5373)&gt;0,D5373*1.1,IF(COUNTIF(cis_DPH!$B$85:$B$171,B5373)&gt;0,D5373*1.2,"chyba"))</f>
        <v>0</v>
      </c>
      <c r="G5373" s="16" t="e">
        <f>_xlfn.XLOOKUP(Tabuľka9[[#This Row],[položka]],#REF!,#REF!)</f>
        <v>#REF!</v>
      </c>
      <c r="I5373" s="15">
        <f>Tabuľka9[[#This Row],[Aktuálna cena v RZ s DPH]]*Tabuľka9[[#This Row],[Priemerný odber za mesiac]]</f>
        <v>0</v>
      </c>
      <c r="K5373" s="17" t="e">
        <f>Tabuľka9[[#This Row],[Cena za MJ s DPH]]*Tabuľka9[[#This Row],[Predpokladaný odber počas 6 mesiacov]]</f>
        <v>#REF!</v>
      </c>
      <c r="L5373" s="1">
        <v>162710</v>
      </c>
      <c r="M5373" t="e">
        <f>_xlfn.XLOOKUP(Tabuľka9[[#This Row],[IČO]],#REF!,#REF!)</f>
        <v>#REF!</v>
      </c>
      <c r="N5373" t="e">
        <f>_xlfn.XLOOKUP(Tabuľka9[[#This Row],[IČO]],#REF!,#REF!)</f>
        <v>#REF!</v>
      </c>
    </row>
    <row r="5374" spans="1:14" hidden="1" x14ac:dyDescent="0.35">
      <c r="A5374" t="s">
        <v>84</v>
      </c>
      <c r="B5374" t="s">
        <v>121</v>
      </c>
      <c r="C5374" t="s">
        <v>13</v>
      </c>
      <c r="D5374" s="9">
        <v>7</v>
      </c>
      <c r="E5374" s="10">
        <f>IF(COUNTIF(cis_DPH!$B$2:$B$84,B5374)&gt;0,D5374*1.1,IF(COUNTIF(cis_DPH!$B$85:$B$171,B5374)&gt;0,D5374*1.2,"chyba"))</f>
        <v>7.7000000000000011</v>
      </c>
      <c r="G5374" s="16" t="e">
        <f>_xlfn.XLOOKUP(Tabuľka9[[#This Row],[položka]],#REF!,#REF!)</f>
        <v>#REF!</v>
      </c>
      <c r="H5374">
        <v>120</v>
      </c>
      <c r="I5374" s="15">
        <f>Tabuľka9[[#This Row],[Aktuálna cena v RZ s DPH]]*Tabuľka9[[#This Row],[Priemerný odber za mesiac]]</f>
        <v>924.00000000000011</v>
      </c>
      <c r="J5374">
        <v>400</v>
      </c>
      <c r="K5374" s="17" t="e">
        <f>Tabuľka9[[#This Row],[Cena za MJ s DPH]]*Tabuľka9[[#This Row],[Predpokladaný odber počas 6 mesiacov]]</f>
        <v>#REF!</v>
      </c>
      <c r="L5374" s="1">
        <v>162710</v>
      </c>
      <c r="M5374" t="e">
        <f>_xlfn.XLOOKUP(Tabuľka9[[#This Row],[IČO]],#REF!,#REF!)</f>
        <v>#REF!</v>
      </c>
      <c r="N5374" t="e">
        <f>_xlfn.XLOOKUP(Tabuľka9[[#This Row],[IČO]],#REF!,#REF!)</f>
        <v>#REF!</v>
      </c>
    </row>
    <row r="5375" spans="1:14" hidden="1" x14ac:dyDescent="0.35">
      <c r="A5375" t="s">
        <v>84</v>
      </c>
      <c r="B5375" t="s">
        <v>122</v>
      </c>
      <c r="C5375" t="s">
        <v>13</v>
      </c>
      <c r="E5375" s="10">
        <f>IF(COUNTIF(cis_DPH!$B$2:$B$84,B5375)&gt;0,D5375*1.1,IF(COUNTIF(cis_DPH!$B$85:$B$171,B5375)&gt;0,D5375*1.2,"chyba"))</f>
        <v>0</v>
      </c>
      <c r="G5375" s="16" t="e">
        <f>_xlfn.XLOOKUP(Tabuľka9[[#This Row],[položka]],#REF!,#REF!)</f>
        <v>#REF!</v>
      </c>
      <c r="I5375" s="15">
        <f>Tabuľka9[[#This Row],[Aktuálna cena v RZ s DPH]]*Tabuľka9[[#This Row],[Priemerný odber za mesiac]]</f>
        <v>0</v>
      </c>
      <c r="K5375" s="17" t="e">
        <f>Tabuľka9[[#This Row],[Cena za MJ s DPH]]*Tabuľka9[[#This Row],[Predpokladaný odber počas 6 mesiacov]]</f>
        <v>#REF!</v>
      </c>
      <c r="L5375" s="1">
        <v>162710</v>
      </c>
      <c r="M5375" t="e">
        <f>_xlfn.XLOOKUP(Tabuľka9[[#This Row],[IČO]],#REF!,#REF!)</f>
        <v>#REF!</v>
      </c>
      <c r="N5375" t="e">
        <f>_xlfn.XLOOKUP(Tabuľka9[[#This Row],[IČO]],#REF!,#REF!)</f>
        <v>#REF!</v>
      </c>
    </row>
    <row r="5376" spans="1:14" hidden="1" x14ac:dyDescent="0.35">
      <c r="A5376" t="s">
        <v>84</v>
      </c>
      <c r="B5376" t="s">
        <v>123</v>
      </c>
      <c r="C5376" t="s">
        <v>13</v>
      </c>
      <c r="E5376" s="10">
        <f>IF(COUNTIF(cis_DPH!$B$2:$B$84,B5376)&gt;0,D5376*1.1,IF(COUNTIF(cis_DPH!$B$85:$B$171,B5376)&gt;0,D5376*1.2,"chyba"))</f>
        <v>0</v>
      </c>
      <c r="G5376" s="16" t="e">
        <f>_xlfn.XLOOKUP(Tabuľka9[[#This Row],[položka]],#REF!,#REF!)</f>
        <v>#REF!</v>
      </c>
      <c r="I5376" s="15">
        <f>Tabuľka9[[#This Row],[Aktuálna cena v RZ s DPH]]*Tabuľka9[[#This Row],[Priemerný odber za mesiac]]</f>
        <v>0</v>
      </c>
      <c r="K5376" s="17" t="e">
        <f>Tabuľka9[[#This Row],[Cena za MJ s DPH]]*Tabuľka9[[#This Row],[Predpokladaný odber počas 6 mesiacov]]</f>
        <v>#REF!</v>
      </c>
      <c r="L5376" s="1">
        <v>162710</v>
      </c>
      <c r="M5376" t="e">
        <f>_xlfn.XLOOKUP(Tabuľka9[[#This Row],[IČO]],#REF!,#REF!)</f>
        <v>#REF!</v>
      </c>
      <c r="N5376" t="e">
        <f>_xlfn.XLOOKUP(Tabuľka9[[#This Row],[IČO]],#REF!,#REF!)</f>
        <v>#REF!</v>
      </c>
    </row>
    <row r="5377" spans="1:14" hidden="1" x14ac:dyDescent="0.35">
      <c r="A5377" t="s">
        <v>84</v>
      </c>
      <c r="B5377" t="s">
        <v>124</v>
      </c>
      <c r="C5377" t="s">
        <v>13</v>
      </c>
      <c r="E5377" s="10">
        <f>IF(COUNTIF(cis_DPH!$B$2:$B$84,B5377)&gt;0,D5377*1.1,IF(COUNTIF(cis_DPH!$B$85:$B$171,B5377)&gt;0,D5377*1.2,"chyba"))</f>
        <v>0</v>
      </c>
      <c r="G5377" s="16" t="e">
        <f>_xlfn.XLOOKUP(Tabuľka9[[#This Row],[položka]],#REF!,#REF!)</f>
        <v>#REF!</v>
      </c>
      <c r="I5377" s="15">
        <f>Tabuľka9[[#This Row],[Aktuálna cena v RZ s DPH]]*Tabuľka9[[#This Row],[Priemerný odber za mesiac]]</f>
        <v>0</v>
      </c>
      <c r="K5377" s="17" t="e">
        <f>Tabuľka9[[#This Row],[Cena za MJ s DPH]]*Tabuľka9[[#This Row],[Predpokladaný odber počas 6 mesiacov]]</f>
        <v>#REF!</v>
      </c>
      <c r="L5377" s="1">
        <v>162710</v>
      </c>
      <c r="M5377" t="e">
        <f>_xlfn.XLOOKUP(Tabuľka9[[#This Row],[IČO]],#REF!,#REF!)</f>
        <v>#REF!</v>
      </c>
      <c r="N5377" t="e">
        <f>_xlfn.XLOOKUP(Tabuľka9[[#This Row],[IČO]],#REF!,#REF!)</f>
        <v>#REF!</v>
      </c>
    </row>
    <row r="5378" spans="1:14" hidden="1" x14ac:dyDescent="0.35">
      <c r="A5378" t="s">
        <v>125</v>
      </c>
      <c r="B5378" t="s">
        <v>126</v>
      </c>
      <c r="C5378" t="s">
        <v>13</v>
      </c>
      <c r="E5378" s="10">
        <f>IF(COUNTIF(cis_DPH!$B$2:$B$84,B5378)&gt;0,D5378*1.1,IF(COUNTIF(cis_DPH!$B$85:$B$171,B5378)&gt;0,D5378*1.2,"chyba"))</f>
        <v>0</v>
      </c>
      <c r="G5378" s="16" t="e">
        <f>_xlfn.XLOOKUP(Tabuľka9[[#This Row],[položka]],#REF!,#REF!)</f>
        <v>#REF!</v>
      </c>
      <c r="I5378" s="15">
        <f>Tabuľka9[[#This Row],[Aktuálna cena v RZ s DPH]]*Tabuľka9[[#This Row],[Priemerný odber za mesiac]]</f>
        <v>0</v>
      </c>
      <c r="K5378" s="17" t="e">
        <f>Tabuľka9[[#This Row],[Cena za MJ s DPH]]*Tabuľka9[[#This Row],[Predpokladaný odber počas 6 mesiacov]]</f>
        <v>#REF!</v>
      </c>
      <c r="L5378" s="1">
        <v>162710</v>
      </c>
      <c r="M5378" t="e">
        <f>_xlfn.XLOOKUP(Tabuľka9[[#This Row],[IČO]],#REF!,#REF!)</f>
        <v>#REF!</v>
      </c>
      <c r="N5378" t="e">
        <f>_xlfn.XLOOKUP(Tabuľka9[[#This Row],[IČO]],#REF!,#REF!)</f>
        <v>#REF!</v>
      </c>
    </row>
    <row r="5379" spans="1:14" hidden="1" x14ac:dyDescent="0.35">
      <c r="A5379" t="s">
        <v>125</v>
      </c>
      <c r="B5379" t="s">
        <v>127</v>
      </c>
      <c r="C5379" t="s">
        <v>13</v>
      </c>
      <c r="E5379" s="10">
        <f>IF(COUNTIF(cis_DPH!$B$2:$B$84,B5379)&gt;0,D5379*1.1,IF(COUNTIF(cis_DPH!$B$85:$B$171,B5379)&gt;0,D5379*1.2,"chyba"))</f>
        <v>0</v>
      </c>
      <c r="G5379" s="16" t="e">
        <f>_xlfn.XLOOKUP(Tabuľka9[[#This Row],[položka]],#REF!,#REF!)</f>
        <v>#REF!</v>
      </c>
      <c r="I5379" s="15">
        <f>Tabuľka9[[#This Row],[Aktuálna cena v RZ s DPH]]*Tabuľka9[[#This Row],[Priemerný odber za mesiac]]</f>
        <v>0</v>
      </c>
      <c r="K5379" s="17" t="e">
        <f>Tabuľka9[[#This Row],[Cena za MJ s DPH]]*Tabuľka9[[#This Row],[Predpokladaný odber počas 6 mesiacov]]</f>
        <v>#REF!</v>
      </c>
      <c r="L5379" s="1">
        <v>162710</v>
      </c>
      <c r="M5379" t="e">
        <f>_xlfn.XLOOKUP(Tabuľka9[[#This Row],[IČO]],#REF!,#REF!)</f>
        <v>#REF!</v>
      </c>
      <c r="N5379" t="e">
        <f>_xlfn.XLOOKUP(Tabuľka9[[#This Row],[IČO]],#REF!,#REF!)</f>
        <v>#REF!</v>
      </c>
    </row>
    <row r="5380" spans="1:14" hidden="1" x14ac:dyDescent="0.35">
      <c r="A5380" t="s">
        <v>125</v>
      </c>
      <c r="B5380" t="s">
        <v>128</v>
      </c>
      <c r="C5380" t="s">
        <v>13</v>
      </c>
      <c r="D5380" s="9">
        <v>4.7</v>
      </c>
      <c r="E5380" s="10">
        <f>IF(COUNTIF(cis_DPH!$B$2:$B$84,B5380)&gt;0,D5380*1.1,IF(COUNTIF(cis_DPH!$B$85:$B$171,B5380)&gt;0,D5380*1.2,"chyba"))</f>
        <v>5.64</v>
      </c>
      <c r="G5380" s="16" t="e">
        <f>_xlfn.XLOOKUP(Tabuľka9[[#This Row],[položka]],#REF!,#REF!)</f>
        <v>#REF!</v>
      </c>
      <c r="H5380">
        <v>25</v>
      </c>
      <c r="I5380" s="15">
        <f>Tabuľka9[[#This Row],[Aktuálna cena v RZ s DPH]]*Tabuľka9[[#This Row],[Priemerný odber za mesiac]]</f>
        <v>141</v>
      </c>
      <c r="J5380">
        <v>100</v>
      </c>
      <c r="K5380" s="17" t="e">
        <f>Tabuľka9[[#This Row],[Cena za MJ s DPH]]*Tabuľka9[[#This Row],[Predpokladaný odber počas 6 mesiacov]]</f>
        <v>#REF!</v>
      </c>
      <c r="L5380" s="1">
        <v>162710</v>
      </c>
      <c r="M5380" t="e">
        <f>_xlfn.XLOOKUP(Tabuľka9[[#This Row],[IČO]],#REF!,#REF!)</f>
        <v>#REF!</v>
      </c>
      <c r="N5380" t="e">
        <f>_xlfn.XLOOKUP(Tabuľka9[[#This Row],[IČO]],#REF!,#REF!)</f>
        <v>#REF!</v>
      </c>
    </row>
    <row r="5381" spans="1:14" hidden="1" x14ac:dyDescent="0.35">
      <c r="A5381" t="s">
        <v>125</v>
      </c>
      <c r="B5381" t="s">
        <v>129</v>
      </c>
      <c r="C5381" t="s">
        <v>13</v>
      </c>
      <c r="E5381" s="10">
        <f>IF(COUNTIF(cis_DPH!$B$2:$B$84,B5381)&gt;0,D5381*1.1,IF(COUNTIF(cis_DPH!$B$85:$B$171,B5381)&gt;0,D5381*1.2,"chyba"))</f>
        <v>0</v>
      </c>
      <c r="G5381" s="16" t="e">
        <f>_xlfn.XLOOKUP(Tabuľka9[[#This Row],[položka]],#REF!,#REF!)</f>
        <v>#REF!</v>
      </c>
      <c r="I5381" s="15">
        <f>Tabuľka9[[#This Row],[Aktuálna cena v RZ s DPH]]*Tabuľka9[[#This Row],[Priemerný odber za mesiac]]</f>
        <v>0</v>
      </c>
      <c r="K5381" s="17" t="e">
        <f>Tabuľka9[[#This Row],[Cena za MJ s DPH]]*Tabuľka9[[#This Row],[Predpokladaný odber počas 6 mesiacov]]</f>
        <v>#REF!</v>
      </c>
      <c r="L5381" s="1">
        <v>162710</v>
      </c>
      <c r="M5381" t="e">
        <f>_xlfn.XLOOKUP(Tabuľka9[[#This Row],[IČO]],#REF!,#REF!)</f>
        <v>#REF!</v>
      </c>
      <c r="N5381" t="e">
        <f>_xlfn.XLOOKUP(Tabuľka9[[#This Row],[IČO]],#REF!,#REF!)</f>
        <v>#REF!</v>
      </c>
    </row>
    <row r="5382" spans="1:14" hidden="1" x14ac:dyDescent="0.35">
      <c r="A5382" t="s">
        <v>125</v>
      </c>
      <c r="B5382" t="s">
        <v>130</v>
      </c>
      <c r="C5382" t="s">
        <v>13</v>
      </c>
      <c r="E5382" s="10">
        <f>IF(COUNTIF(cis_DPH!$B$2:$B$84,B5382)&gt;0,D5382*1.1,IF(COUNTIF(cis_DPH!$B$85:$B$171,B5382)&gt;0,D5382*1.2,"chyba"))</f>
        <v>0</v>
      </c>
      <c r="G5382" s="16" t="e">
        <f>_xlfn.XLOOKUP(Tabuľka9[[#This Row],[položka]],#REF!,#REF!)</f>
        <v>#REF!</v>
      </c>
      <c r="I5382" s="15">
        <f>Tabuľka9[[#This Row],[Aktuálna cena v RZ s DPH]]*Tabuľka9[[#This Row],[Priemerný odber za mesiac]]</f>
        <v>0</v>
      </c>
      <c r="K5382" s="17" t="e">
        <f>Tabuľka9[[#This Row],[Cena za MJ s DPH]]*Tabuľka9[[#This Row],[Predpokladaný odber počas 6 mesiacov]]</f>
        <v>#REF!</v>
      </c>
      <c r="L5382" s="1">
        <v>162710</v>
      </c>
      <c r="M5382" t="e">
        <f>_xlfn.XLOOKUP(Tabuľka9[[#This Row],[IČO]],#REF!,#REF!)</f>
        <v>#REF!</v>
      </c>
      <c r="N5382" t="e">
        <f>_xlfn.XLOOKUP(Tabuľka9[[#This Row],[IČO]],#REF!,#REF!)</f>
        <v>#REF!</v>
      </c>
    </row>
    <row r="5383" spans="1:14" hidden="1" x14ac:dyDescent="0.35">
      <c r="A5383" t="s">
        <v>125</v>
      </c>
      <c r="B5383" t="s">
        <v>131</v>
      </c>
      <c r="C5383" t="s">
        <v>13</v>
      </c>
      <c r="E5383" s="10">
        <f>IF(COUNTIF(cis_DPH!$B$2:$B$84,B5383)&gt;0,D5383*1.1,IF(COUNTIF(cis_DPH!$B$85:$B$171,B5383)&gt;0,D5383*1.2,"chyba"))</f>
        <v>0</v>
      </c>
      <c r="G5383" s="16" t="e">
        <f>_xlfn.XLOOKUP(Tabuľka9[[#This Row],[položka]],#REF!,#REF!)</f>
        <v>#REF!</v>
      </c>
      <c r="I5383" s="15">
        <f>Tabuľka9[[#This Row],[Aktuálna cena v RZ s DPH]]*Tabuľka9[[#This Row],[Priemerný odber za mesiac]]</f>
        <v>0</v>
      </c>
      <c r="K5383" s="17" t="e">
        <f>Tabuľka9[[#This Row],[Cena za MJ s DPH]]*Tabuľka9[[#This Row],[Predpokladaný odber počas 6 mesiacov]]</f>
        <v>#REF!</v>
      </c>
      <c r="L5383" s="1">
        <v>162710</v>
      </c>
      <c r="M5383" t="e">
        <f>_xlfn.XLOOKUP(Tabuľka9[[#This Row],[IČO]],#REF!,#REF!)</f>
        <v>#REF!</v>
      </c>
      <c r="N5383" t="e">
        <f>_xlfn.XLOOKUP(Tabuľka9[[#This Row],[IČO]],#REF!,#REF!)</f>
        <v>#REF!</v>
      </c>
    </row>
    <row r="5384" spans="1:14" hidden="1" x14ac:dyDescent="0.35">
      <c r="A5384" t="s">
        <v>125</v>
      </c>
      <c r="B5384" t="s">
        <v>132</v>
      </c>
      <c r="C5384" t="s">
        <v>13</v>
      </c>
      <c r="E5384" s="10">
        <f>IF(COUNTIF(cis_DPH!$B$2:$B$84,B5384)&gt;0,D5384*1.1,IF(COUNTIF(cis_DPH!$B$85:$B$171,B5384)&gt;0,D5384*1.2,"chyba"))</f>
        <v>0</v>
      </c>
      <c r="G5384" s="16" t="e">
        <f>_xlfn.XLOOKUP(Tabuľka9[[#This Row],[položka]],#REF!,#REF!)</f>
        <v>#REF!</v>
      </c>
      <c r="I5384" s="15">
        <f>Tabuľka9[[#This Row],[Aktuálna cena v RZ s DPH]]*Tabuľka9[[#This Row],[Priemerný odber za mesiac]]</f>
        <v>0</v>
      </c>
      <c r="K5384" s="17" t="e">
        <f>Tabuľka9[[#This Row],[Cena za MJ s DPH]]*Tabuľka9[[#This Row],[Predpokladaný odber počas 6 mesiacov]]</f>
        <v>#REF!</v>
      </c>
      <c r="L5384" s="1">
        <v>162710</v>
      </c>
      <c r="M5384" t="e">
        <f>_xlfn.XLOOKUP(Tabuľka9[[#This Row],[IČO]],#REF!,#REF!)</f>
        <v>#REF!</v>
      </c>
      <c r="N5384" t="e">
        <f>_xlfn.XLOOKUP(Tabuľka9[[#This Row],[IČO]],#REF!,#REF!)</f>
        <v>#REF!</v>
      </c>
    </row>
    <row r="5385" spans="1:14" hidden="1" x14ac:dyDescent="0.35">
      <c r="A5385" t="s">
        <v>125</v>
      </c>
      <c r="B5385" t="s">
        <v>133</v>
      </c>
      <c r="C5385" t="s">
        <v>13</v>
      </c>
      <c r="E5385" s="10">
        <f>IF(COUNTIF(cis_DPH!$B$2:$B$84,B5385)&gt;0,D5385*1.1,IF(COUNTIF(cis_DPH!$B$85:$B$171,B5385)&gt;0,D5385*1.2,"chyba"))</f>
        <v>0</v>
      </c>
      <c r="G5385" s="16" t="e">
        <f>_xlfn.XLOOKUP(Tabuľka9[[#This Row],[položka]],#REF!,#REF!)</f>
        <v>#REF!</v>
      </c>
      <c r="I5385" s="15">
        <f>Tabuľka9[[#This Row],[Aktuálna cena v RZ s DPH]]*Tabuľka9[[#This Row],[Priemerný odber za mesiac]]</f>
        <v>0</v>
      </c>
      <c r="K5385" s="17" t="e">
        <f>Tabuľka9[[#This Row],[Cena za MJ s DPH]]*Tabuľka9[[#This Row],[Predpokladaný odber počas 6 mesiacov]]</f>
        <v>#REF!</v>
      </c>
      <c r="L5385" s="1">
        <v>162710</v>
      </c>
      <c r="M5385" t="e">
        <f>_xlfn.XLOOKUP(Tabuľka9[[#This Row],[IČO]],#REF!,#REF!)</f>
        <v>#REF!</v>
      </c>
      <c r="N5385" t="e">
        <f>_xlfn.XLOOKUP(Tabuľka9[[#This Row],[IČO]],#REF!,#REF!)</f>
        <v>#REF!</v>
      </c>
    </row>
    <row r="5386" spans="1:14" hidden="1" x14ac:dyDescent="0.35">
      <c r="A5386" t="s">
        <v>125</v>
      </c>
      <c r="B5386" t="s">
        <v>134</v>
      </c>
      <c r="C5386" t="s">
        <v>13</v>
      </c>
      <c r="E5386" s="10">
        <f>IF(COUNTIF(cis_DPH!$B$2:$B$84,B5386)&gt;0,D5386*1.1,IF(COUNTIF(cis_DPH!$B$85:$B$171,B5386)&gt;0,D5386*1.2,"chyba"))</f>
        <v>0</v>
      </c>
      <c r="G5386" s="16" t="e">
        <f>_xlfn.XLOOKUP(Tabuľka9[[#This Row],[položka]],#REF!,#REF!)</f>
        <v>#REF!</v>
      </c>
      <c r="I5386" s="15">
        <f>Tabuľka9[[#This Row],[Aktuálna cena v RZ s DPH]]*Tabuľka9[[#This Row],[Priemerný odber za mesiac]]</f>
        <v>0</v>
      </c>
      <c r="K5386" s="17" t="e">
        <f>Tabuľka9[[#This Row],[Cena za MJ s DPH]]*Tabuľka9[[#This Row],[Predpokladaný odber počas 6 mesiacov]]</f>
        <v>#REF!</v>
      </c>
      <c r="L5386" s="1">
        <v>162710</v>
      </c>
      <c r="M5386" t="e">
        <f>_xlfn.XLOOKUP(Tabuľka9[[#This Row],[IČO]],#REF!,#REF!)</f>
        <v>#REF!</v>
      </c>
      <c r="N5386" t="e">
        <f>_xlfn.XLOOKUP(Tabuľka9[[#This Row],[IČO]],#REF!,#REF!)</f>
        <v>#REF!</v>
      </c>
    </row>
    <row r="5387" spans="1:14" hidden="1" x14ac:dyDescent="0.35">
      <c r="A5387" t="s">
        <v>125</v>
      </c>
      <c r="B5387" t="s">
        <v>135</v>
      </c>
      <c r="C5387" t="s">
        <v>13</v>
      </c>
      <c r="E5387" s="10">
        <f>IF(COUNTIF(cis_DPH!$B$2:$B$84,B5387)&gt;0,D5387*1.1,IF(COUNTIF(cis_DPH!$B$85:$B$171,B5387)&gt;0,D5387*1.2,"chyba"))</f>
        <v>0</v>
      </c>
      <c r="G5387" s="16" t="e">
        <f>_xlfn.XLOOKUP(Tabuľka9[[#This Row],[položka]],#REF!,#REF!)</f>
        <v>#REF!</v>
      </c>
      <c r="I5387" s="15">
        <f>Tabuľka9[[#This Row],[Aktuálna cena v RZ s DPH]]*Tabuľka9[[#This Row],[Priemerný odber za mesiac]]</f>
        <v>0</v>
      </c>
      <c r="K5387" s="17" t="e">
        <f>Tabuľka9[[#This Row],[Cena za MJ s DPH]]*Tabuľka9[[#This Row],[Predpokladaný odber počas 6 mesiacov]]</f>
        <v>#REF!</v>
      </c>
      <c r="L5387" s="1">
        <v>162710</v>
      </c>
      <c r="M5387" t="e">
        <f>_xlfn.XLOOKUP(Tabuľka9[[#This Row],[IČO]],#REF!,#REF!)</f>
        <v>#REF!</v>
      </c>
      <c r="N5387" t="e">
        <f>_xlfn.XLOOKUP(Tabuľka9[[#This Row],[IČO]],#REF!,#REF!)</f>
        <v>#REF!</v>
      </c>
    </row>
    <row r="5388" spans="1:14" hidden="1" x14ac:dyDescent="0.35">
      <c r="A5388" t="s">
        <v>125</v>
      </c>
      <c r="B5388" t="s">
        <v>136</v>
      </c>
      <c r="C5388" t="s">
        <v>13</v>
      </c>
      <c r="E5388" s="10">
        <f>IF(COUNTIF(cis_DPH!$B$2:$B$84,B5388)&gt;0,D5388*1.1,IF(COUNTIF(cis_DPH!$B$85:$B$171,B5388)&gt;0,D5388*1.2,"chyba"))</f>
        <v>0</v>
      </c>
      <c r="G5388" s="16" t="e">
        <f>_xlfn.XLOOKUP(Tabuľka9[[#This Row],[položka]],#REF!,#REF!)</f>
        <v>#REF!</v>
      </c>
      <c r="I5388" s="15">
        <f>Tabuľka9[[#This Row],[Aktuálna cena v RZ s DPH]]*Tabuľka9[[#This Row],[Priemerný odber za mesiac]]</f>
        <v>0</v>
      </c>
      <c r="K5388" s="17" t="e">
        <f>Tabuľka9[[#This Row],[Cena za MJ s DPH]]*Tabuľka9[[#This Row],[Predpokladaný odber počas 6 mesiacov]]</f>
        <v>#REF!</v>
      </c>
      <c r="L5388" s="1">
        <v>162710</v>
      </c>
      <c r="M5388" t="e">
        <f>_xlfn.XLOOKUP(Tabuľka9[[#This Row],[IČO]],#REF!,#REF!)</f>
        <v>#REF!</v>
      </c>
      <c r="N5388" t="e">
        <f>_xlfn.XLOOKUP(Tabuľka9[[#This Row],[IČO]],#REF!,#REF!)</f>
        <v>#REF!</v>
      </c>
    </row>
    <row r="5389" spans="1:14" hidden="1" x14ac:dyDescent="0.35">
      <c r="A5389" t="s">
        <v>125</v>
      </c>
      <c r="B5389" t="s">
        <v>137</v>
      </c>
      <c r="C5389" t="s">
        <v>13</v>
      </c>
      <c r="E5389" s="10">
        <f>IF(COUNTIF(cis_DPH!$B$2:$B$84,B5389)&gt;0,D5389*1.1,IF(COUNTIF(cis_DPH!$B$85:$B$171,B5389)&gt;0,D5389*1.2,"chyba"))</f>
        <v>0</v>
      </c>
      <c r="G5389" s="16" t="e">
        <f>_xlfn.XLOOKUP(Tabuľka9[[#This Row],[položka]],#REF!,#REF!)</f>
        <v>#REF!</v>
      </c>
      <c r="I5389" s="15">
        <f>Tabuľka9[[#This Row],[Aktuálna cena v RZ s DPH]]*Tabuľka9[[#This Row],[Priemerný odber za mesiac]]</f>
        <v>0</v>
      </c>
      <c r="K5389" s="17" t="e">
        <f>Tabuľka9[[#This Row],[Cena za MJ s DPH]]*Tabuľka9[[#This Row],[Predpokladaný odber počas 6 mesiacov]]</f>
        <v>#REF!</v>
      </c>
      <c r="L5389" s="1">
        <v>162710</v>
      </c>
      <c r="M5389" t="e">
        <f>_xlfn.XLOOKUP(Tabuľka9[[#This Row],[IČO]],#REF!,#REF!)</f>
        <v>#REF!</v>
      </c>
      <c r="N5389" t="e">
        <f>_xlfn.XLOOKUP(Tabuľka9[[#This Row],[IČO]],#REF!,#REF!)</f>
        <v>#REF!</v>
      </c>
    </row>
    <row r="5390" spans="1:14" hidden="1" x14ac:dyDescent="0.35">
      <c r="A5390" t="s">
        <v>125</v>
      </c>
      <c r="B5390" t="s">
        <v>138</v>
      </c>
      <c r="C5390" t="s">
        <v>13</v>
      </c>
      <c r="E5390" s="10">
        <f>IF(COUNTIF(cis_DPH!$B$2:$B$84,B5390)&gt;0,D5390*1.1,IF(COUNTIF(cis_DPH!$B$85:$B$171,B5390)&gt;0,D5390*1.2,"chyba"))</f>
        <v>0</v>
      </c>
      <c r="G5390" s="16" t="e">
        <f>_xlfn.XLOOKUP(Tabuľka9[[#This Row],[položka]],#REF!,#REF!)</f>
        <v>#REF!</v>
      </c>
      <c r="I5390" s="15">
        <f>Tabuľka9[[#This Row],[Aktuálna cena v RZ s DPH]]*Tabuľka9[[#This Row],[Priemerný odber za mesiac]]</f>
        <v>0</v>
      </c>
      <c r="K5390" s="17" t="e">
        <f>Tabuľka9[[#This Row],[Cena za MJ s DPH]]*Tabuľka9[[#This Row],[Predpokladaný odber počas 6 mesiacov]]</f>
        <v>#REF!</v>
      </c>
      <c r="L5390" s="1">
        <v>162710</v>
      </c>
      <c r="M5390" t="e">
        <f>_xlfn.XLOOKUP(Tabuľka9[[#This Row],[IČO]],#REF!,#REF!)</f>
        <v>#REF!</v>
      </c>
      <c r="N5390" t="e">
        <f>_xlfn.XLOOKUP(Tabuľka9[[#This Row],[IČO]],#REF!,#REF!)</f>
        <v>#REF!</v>
      </c>
    </row>
    <row r="5391" spans="1:14" hidden="1" x14ac:dyDescent="0.35">
      <c r="A5391" t="s">
        <v>125</v>
      </c>
      <c r="B5391" t="s">
        <v>139</v>
      </c>
      <c r="C5391" t="s">
        <v>13</v>
      </c>
      <c r="E5391" s="10">
        <f>IF(COUNTIF(cis_DPH!$B$2:$B$84,B5391)&gt;0,D5391*1.1,IF(COUNTIF(cis_DPH!$B$85:$B$171,B5391)&gt;0,D5391*1.2,"chyba"))</f>
        <v>0</v>
      </c>
      <c r="G5391" s="16" t="e">
        <f>_xlfn.XLOOKUP(Tabuľka9[[#This Row],[položka]],#REF!,#REF!)</f>
        <v>#REF!</v>
      </c>
      <c r="I5391" s="15">
        <f>Tabuľka9[[#This Row],[Aktuálna cena v RZ s DPH]]*Tabuľka9[[#This Row],[Priemerný odber za mesiac]]</f>
        <v>0</v>
      </c>
      <c r="K5391" s="17" t="e">
        <f>Tabuľka9[[#This Row],[Cena za MJ s DPH]]*Tabuľka9[[#This Row],[Predpokladaný odber počas 6 mesiacov]]</f>
        <v>#REF!</v>
      </c>
      <c r="L5391" s="1">
        <v>162710</v>
      </c>
      <c r="M5391" t="e">
        <f>_xlfn.XLOOKUP(Tabuľka9[[#This Row],[IČO]],#REF!,#REF!)</f>
        <v>#REF!</v>
      </c>
      <c r="N5391" t="e">
        <f>_xlfn.XLOOKUP(Tabuľka9[[#This Row],[IČO]],#REF!,#REF!)</f>
        <v>#REF!</v>
      </c>
    </row>
    <row r="5392" spans="1:14" hidden="1" x14ac:dyDescent="0.35">
      <c r="A5392" t="s">
        <v>125</v>
      </c>
      <c r="B5392" t="s">
        <v>140</v>
      </c>
      <c r="C5392" t="s">
        <v>13</v>
      </c>
      <c r="E5392" s="10">
        <f>IF(COUNTIF(cis_DPH!$B$2:$B$84,B5392)&gt;0,D5392*1.1,IF(COUNTIF(cis_DPH!$B$85:$B$171,B5392)&gt;0,D5392*1.2,"chyba"))</f>
        <v>0</v>
      </c>
      <c r="G5392" s="16" t="e">
        <f>_xlfn.XLOOKUP(Tabuľka9[[#This Row],[položka]],#REF!,#REF!)</f>
        <v>#REF!</v>
      </c>
      <c r="I5392" s="15">
        <f>Tabuľka9[[#This Row],[Aktuálna cena v RZ s DPH]]*Tabuľka9[[#This Row],[Priemerný odber za mesiac]]</f>
        <v>0</v>
      </c>
      <c r="K5392" s="17" t="e">
        <f>Tabuľka9[[#This Row],[Cena za MJ s DPH]]*Tabuľka9[[#This Row],[Predpokladaný odber počas 6 mesiacov]]</f>
        <v>#REF!</v>
      </c>
      <c r="L5392" s="1">
        <v>162710</v>
      </c>
      <c r="M5392" t="e">
        <f>_xlfn.XLOOKUP(Tabuľka9[[#This Row],[IČO]],#REF!,#REF!)</f>
        <v>#REF!</v>
      </c>
      <c r="N5392" t="e">
        <f>_xlfn.XLOOKUP(Tabuľka9[[#This Row],[IČO]],#REF!,#REF!)</f>
        <v>#REF!</v>
      </c>
    </row>
    <row r="5393" spans="1:14" hidden="1" x14ac:dyDescent="0.35">
      <c r="A5393" t="s">
        <v>125</v>
      </c>
      <c r="B5393" t="s">
        <v>141</v>
      </c>
      <c r="C5393" t="s">
        <v>13</v>
      </c>
      <c r="E5393" s="10">
        <f>IF(COUNTIF(cis_DPH!$B$2:$B$84,B5393)&gt;0,D5393*1.1,IF(COUNTIF(cis_DPH!$B$85:$B$171,B5393)&gt;0,D5393*1.2,"chyba"))</f>
        <v>0</v>
      </c>
      <c r="G5393" s="16" t="e">
        <f>_xlfn.XLOOKUP(Tabuľka9[[#This Row],[položka]],#REF!,#REF!)</f>
        <v>#REF!</v>
      </c>
      <c r="I5393" s="15">
        <f>Tabuľka9[[#This Row],[Aktuálna cena v RZ s DPH]]*Tabuľka9[[#This Row],[Priemerný odber za mesiac]]</f>
        <v>0</v>
      </c>
      <c r="K5393" s="17" t="e">
        <f>Tabuľka9[[#This Row],[Cena za MJ s DPH]]*Tabuľka9[[#This Row],[Predpokladaný odber počas 6 mesiacov]]</f>
        <v>#REF!</v>
      </c>
      <c r="L5393" s="1">
        <v>162710</v>
      </c>
      <c r="M5393" t="e">
        <f>_xlfn.XLOOKUP(Tabuľka9[[#This Row],[IČO]],#REF!,#REF!)</f>
        <v>#REF!</v>
      </c>
      <c r="N5393" t="e">
        <f>_xlfn.XLOOKUP(Tabuľka9[[#This Row],[IČO]],#REF!,#REF!)</f>
        <v>#REF!</v>
      </c>
    </row>
    <row r="5394" spans="1:14" hidden="1" x14ac:dyDescent="0.35">
      <c r="A5394" t="s">
        <v>125</v>
      </c>
      <c r="B5394" t="s">
        <v>142</v>
      </c>
      <c r="C5394" t="s">
        <v>13</v>
      </c>
      <c r="E5394" s="10">
        <f>IF(COUNTIF(cis_DPH!$B$2:$B$84,B5394)&gt;0,D5394*1.1,IF(COUNTIF(cis_DPH!$B$85:$B$171,B5394)&gt;0,D5394*1.2,"chyba"))</f>
        <v>0</v>
      </c>
      <c r="G5394" s="16" t="e">
        <f>_xlfn.XLOOKUP(Tabuľka9[[#This Row],[položka]],#REF!,#REF!)</f>
        <v>#REF!</v>
      </c>
      <c r="I5394" s="15">
        <f>Tabuľka9[[#This Row],[Aktuálna cena v RZ s DPH]]*Tabuľka9[[#This Row],[Priemerný odber za mesiac]]</f>
        <v>0</v>
      </c>
      <c r="K5394" s="17" t="e">
        <f>Tabuľka9[[#This Row],[Cena za MJ s DPH]]*Tabuľka9[[#This Row],[Predpokladaný odber počas 6 mesiacov]]</f>
        <v>#REF!</v>
      </c>
      <c r="L5394" s="1">
        <v>162710</v>
      </c>
      <c r="M5394" t="e">
        <f>_xlfn.XLOOKUP(Tabuľka9[[#This Row],[IČO]],#REF!,#REF!)</f>
        <v>#REF!</v>
      </c>
      <c r="N5394" t="e">
        <f>_xlfn.XLOOKUP(Tabuľka9[[#This Row],[IČO]],#REF!,#REF!)</f>
        <v>#REF!</v>
      </c>
    </row>
    <row r="5395" spans="1:14" hidden="1" x14ac:dyDescent="0.35">
      <c r="A5395" t="s">
        <v>125</v>
      </c>
      <c r="B5395" t="s">
        <v>143</v>
      </c>
      <c r="C5395" t="s">
        <v>13</v>
      </c>
      <c r="E5395" s="10">
        <f>IF(COUNTIF(cis_DPH!$B$2:$B$84,B5395)&gt;0,D5395*1.1,IF(COUNTIF(cis_DPH!$B$85:$B$171,B5395)&gt;0,D5395*1.2,"chyba"))</f>
        <v>0</v>
      </c>
      <c r="G5395" s="16" t="e">
        <f>_xlfn.XLOOKUP(Tabuľka9[[#This Row],[položka]],#REF!,#REF!)</f>
        <v>#REF!</v>
      </c>
      <c r="I5395" s="15">
        <f>Tabuľka9[[#This Row],[Aktuálna cena v RZ s DPH]]*Tabuľka9[[#This Row],[Priemerný odber za mesiac]]</f>
        <v>0</v>
      </c>
      <c r="K5395" s="17" t="e">
        <f>Tabuľka9[[#This Row],[Cena za MJ s DPH]]*Tabuľka9[[#This Row],[Predpokladaný odber počas 6 mesiacov]]</f>
        <v>#REF!</v>
      </c>
      <c r="L5395" s="1">
        <v>162710</v>
      </c>
      <c r="M5395" t="e">
        <f>_xlfn.XLOOKUP(Tabuľka9[[#This Row],[IČO]],#REF!,#REF!)</f>
        <v>#REF!</v>
      </c>
      <c r="N5395" t="e">
        <f>_xlfn.XLOOKUP(Tabuľka9[[#This Row],[IČO]],#REF!,#REF!)</f>
        <v>#REF!</v>
      </c>
    </row>
    <row r="5396" spans="1:14" hidden="1" x14ac:dyDescent="0.35">
      <c r="A5396" t="s">
        <v>125</v>
      </c>
      <c r="B5396" t="s">
        <v>144</v>
      </c>
      <c r="C5396" t="s">
        <v>13</v>
      </c>
      <c r="E5396" s="10">
        <f>IF(COUNTIF(cis_DPH!$B$2:$B$84,B5396)&gt;0,D5396*1.1,IF(COUNTIF(cis_DPH!$B$85:$B$171,B5396)&gt;0,D5396*1.2,"chyba"))</f>
        <v>0</v>
      </c>
      <c r="G5396" s="16" t="e">
        <f>_xlfn.XLOOKUP(Tabuľka9[[#This Row],[položka]],#REF!,#REF!)</f>
        <v>#REF!</v>
      </c>
      <c r="I5396" s="15">
        <f>Tabuľka9[[#This Row],[Aktuálna cena v RZ s DPH]]*Tabuľka9[[#This Row],[Priemerný odber za mesiac]]</f>
        <v>0</v>
      </c>
      <c r="K5396" s="17" t="e">
        <f>Tabuľka9[[#This Row],[Cena za MJ s DPH]]*Tabuľka9[[#This Row],[Predpokladaný odber počas 6 mesiacov]]</f>
        <v>#REF!</v>
      </c>
      <c r="L5396" s="1">
        <v>162710</v>
      </c>
      <c r="M5396" t="e">
        <f>_xlfn.XLOOKUP(Tabuľka9[[#This Row],[IČO]],#REF!,#REF!)</f>
        <v>#REF!</v>
      </c>
      <c r="N5396" t="e">
        <f>_xlfn.XLOOKUP(Tabuľka9[[#This Row],[IČO]],#REF!,#REF!)</f>
        <v>#REF!</v>
      </c>
    </row>
    <row r="5397" spans="1:14" hidden="1" x14ac:dyDescent="0.35">
      <c r="A5397" t="s">
        <v>125</v>
      </c>
      <c r="B5397" t="s">
        <v>145</v>
      </c>
      <c r="C5397" t="s">
        <v>13</v>
      </c>
      <c r="E5397" s="10">
        <f>IF(COUNTIF(cis_DPH!$B$2:$B$84,B5397)&gt;0,D5397*1.1,IF(COUNTIF(cis_DPH!$B$85:$B$171,B5397)&gt;0,D5397*1.2,"chyba"))</f>
        <v>0</v>
      </c>
      <c r="G5397" s="16" t="e">
        <f>_xlfn.XLOOKUP(Tabuľka9[[#This Row],[položka]],#REF!,#REF!)</f>
        <v>#REF!</v>
      </c>
      <c r="I5397" s="15">
        <f>Tabuľka9[[#This Row],[Aktuálna cena v RZ s DPH]]*Tabuľka9[[#This Row],[Priemerný odber za mesiac]]</f>
        <v>0</v>
      </c>
      <c r="K5397" s="17" t="e">
        <f>Tabuľka9[[#This Row],[Cena za MJ s DPH]]*Tabuľka9[[#This Row],[Predpokladaný odber počas 6 mesiacov]]</f>
        <v>#REF!</v>
      </c>
      <c r="L5397" s="1">
        <v>162710</v>
      </c>
      <c r="M5397" t="e">
        <f>_xlfn.XLOOKUP(Tabuľka9[[#This Row],[IČO]],#REF!,#REF!)</f>
        <v>#REF!</v>
      </c>
      <c r="N5397" t="e">
        <f>_xlfn.XLOOKUP(Tabuľka9[[#This Row],[IČO]],#REF!,#REF!)</f>
        <v>#REF!</v>
      </c>
    </row>
    <row r="5398" spans="1:14" hidden="1" x14ac:dyDescent="0.35">
      <c r="A5398" t="s">
        <v>125</v>
      </c>
      <c r="B5398" t="s">
        <v>146</v>
      </c>
      <c r="C5398" t="s">
        <v>13</v>
      </c>
      <c r="D5398" s="9">
        <v>4.99</v>
      </c>
      <c r="E5398" s="10">
        <f>IF(COUNTIF(cis_DPH!$B$2:$B$84,B5398)&gt;0,D5398*1.1,IF(COUNTIF(cis_DPH!$B$85:$B$171,B5398)&gt;0,D5398*1.2,"chyba"))</f>
        <v>5.9880000000000004</v>
      </c>
      <c r="G5398" s="16" t="e">
        <f>_xlfn.XLOOKUP(Tabuľka9[[#This Row],[položka]],#REF!,#REF!)</f>
        <v>#REF!</v>
      </c>
      <c r="H5398">
        <v>20</v>
      </c>
      <c r="I5398" s="15">
        <f>Tabuľka9[[#This Row],[Aktuálna cena v RZ s DPH]]*Tabuľka9[[#This Row],[Priemerný odber za mesiac]]</f>
        <v>119.76</v>
      </c>
      <c r="J5398">
        <v>80</v>
      </c>
      <c r="K5398" s="17" t="e">
        <f>Tabuľka9[[#This Row],[Cena za MJ s DPH]]*Tabuľka9[[#This Row],[Predpokladaný odber počas 6 mesiacov]]</f>
        <v>#REF!</v>
      </c>
      <c r="L5398" s="1">
        <v>162710</v>
      </c>
      <c r="M5398" t="e">
        <f>_xlfn.XLOOKUP(Tabuľka9[[#This Row],[IČO]],#REF!,#REF!)</f>
        <v>#REF!</v>
      </c>
      <c r="N5398" t="e">
        <f>_xlfn.XLOOKUP(Tabuľka9[[#This Row],[IČO]],#REF!,#REF!)</f>
        <v>#REF!</v>
      </c>
    </row>
    <row r="5399" spans="1:14" hidden="1" x14ac:dyDescent="0.35">
      <c r="A5399" t="s">
        <v>125</v>
      </c>
      <c r="B5399" t="s">
        <v>147</v>
      </c>
      <c r="C5399" t="s">
        <v>13</v>
      </c>
      <c r="E5399" s="10">
        <f>IF(COUNTIF(cis_DPH!$B$2:$B$84,B5399)&gt;0,D5399*1.1,IF(COUNTIF(cis_DPH!$B$85:$B$171,B5399)&gt;0,D5399*1.2,"chyba"))</f>
        <v>0</v>
      </c>
      <c r="G5399" s="16" t="e">
        <f>_xlfn.XLOOKUP(Tabuľka9[[#This Row],[položka]],#REF!,#REF!)</f>
        <v>#REF!</v>
      </c>
      <c r="I5399" s="15">
        <f>Tabuľka9[[#This Row],[Aktuálna cena v RZ s DPH]]*Tabuľka9[[#This Row],[Priemerný odber za mesiac]]</f>
        <v>0</v>
      </c>
      <c r="K5399" s="17" t="e">
        <f>Tabuľka9[[#This Row],[Cena za MJ s DPH]]*Tabuľka9[[#This Row],[Predpokladaný odber počas 6 mesiacov]]</f>
        <v>#REF!</v>
      </c>
      <c r="L5399" s="1">
        <v>162710</v>
      </c>
      <c r="M5399" t="e">
        <f>_xlfn.XLOOKUP(Tabuľka9[[#This Row],[IČO]],#REF!,#REF!)</f>
        <v>#REF!</v>
      </c>
      <c r="N5399" t="e">
        <f>_xlfn.XLOOKUP(Tabuľka9[[#This Row],[IČO]],#REF!,#REF!)</f>
        <v>#REF!</v>
      </c>
    </row>
    <row r="5400" spans="1:14" hidden="1" x14ac:dyDescent="0.35">
      <c r="A5400" t="s">
        <v>125</v>
      </c>
      <c r="B5400" t="s">
        <v>148</v>
      </c>
      <c r="C5400" t="s">
        <v>13</v>
      </c>
      <c r="E5400" s="10">
        <f>IF(COUNTIF(cis_DPH!$B$2:$B$84,B5400)&gt;0,D5400*1.1,IF(COUNTIF(cis_DPH!$B$85:$B$171,B5400)&gt;0,D5400*1.2,"chyba"))</f>
        <v>0</v>
      </c>
      <c r="G5400" s="16" t="e">
        <f>_xlfn.XLOOKUP(Tabuľka9[[#This Row],[položka]],#REF!,#REF!)</f>
        <v>#REF!</v>
      </c>
      <c r="I5400" s="15">
        <f>Tabuľka9[[#This Row],[Aktuálna cena v RZ s DPH]]*Tabuľka9[[#This Row],[Priemerný odber za mesiac]]</f>
        <v>0</v>
      </c>
      <c r="K5400" s="17" t="e">
        <f>Tabuľka9[[#This Row],[Cena za MJ s DPH]]*Tabuľka9[[#This Row],[Predpokladaný odber počas 6 mesiacov]]</f>
        <v>#REF!</v>
      </c>
      <c r="L5400" s="1">
        <v>162710</v>
      </c>
      <c r="M5400" t="e">
        <f>_xlfn.XLOOKUP(Tabuľka9[[#This Row],[IČO]],#REF!,#REF!)</f>
        <v>#REF!</v>
      </c>
      <c r="N5400" t="e">
        <f>_xlfn.XLOOKUP(Tabuľka9[[#This Row],[IČO]],#REF!,#REF!)</f>
        <v>#REF!</v>
      </c>
    </row>
    <row r="5401" spans="1:14" hidden="1" x14ac:dyDescent="0.35">
      <c r="A5401" t="s">
        <v>125</v>
      </c>
      <c r="B5401" t="s">
        <v>149</v>
      </c>
      <c r="C5401" t="s">
        <v>13</v>
      </c>
      <c r="E5401" s="10">
        <f>IF(COUNTIF(cis_DPH!$B$2:$B$84,B5401)&gt;0,D5401*1.1,IF(COUNTIF(cis_DPH!$B$85:$B$171,B5401)&gt;0,D5401*1.2,"chyba"))</f>
        <v>0</v>
      </c>
      <c r="G5401" s="16" t="e">
        <f>_xlfn.XLOOKUP(Tabuľka9[[#This Row],[položka]],#REF!,#REF!)</f>
        <v>#REF!</v>
      </c>
      <c r="I5401" s="15">
        <f>Tabuľka9[[#This Row],[Aktuálna cena v RZ s DPH]]*Tabuľka9[[#This Row],[Priemerný odber za mesiac]]</f>
        <v>0</v>
      </c>
      <c r="K5401" s="17" t="e">
        <f>Tabuľka9[[#This Row],[Cena za MJ s DPH]]*Tabuľka9[[#This Row],[Predpokladaný odber počas 6 mesiacov]]</f>
        <v>#REF!</v>
      </c>
      <c r="L5401" s="1">
        <v>162710</v>
      </c>
      <c r="M5401" t="e">
        <f>_xlfn.XLOOKUP(Tabuľka9[[#This Row],[IČO]],#REF!,#REF!)</f>
        <v>#REF!</v>
      </c>
      <c r="N5401" t="e">
        <f>_xlfn.XLOOKUP(Tabuľka9[[#This Row],[IČO]],#REF!,#REF!)</f>
        <v>#REF!</v>
      </c>
    </row>
    <row r="5402" spans="1:14" hidden="1" x14ac:dyDescent="0.35">
      <c r="A5402" t="s">
        <v>125</v>
      </c>
      <c r="B5402" t="s">
        <v>150</v>
      </c>
      <c r="C5402" t="s">
        <v>13</v>
      </c>
      <c r="D5402" s="9">
        <v>1.8</v>
      </c>
      <c r="E5402" s="10">
        <f>IF(COUNTIF(cis_DPH!$B$2:$B$84,B5402)&gt;0,D5402*1.1,IF(COUNTIF(cis_DPH!$B$85:$B$171,B5402)&gt;0,D5402*1.2,"chyba"))</f>
        <v>2.16</v>
      </c>
      <c r="G5402" s="16" t="e">
        <f>_xlfn.XLOOKUP(Tabuľka9[[#This Row],[položka]],#REF!,#REF!)</f>
        <v>#REF!</v>
      </c>
      <c r="H5402">
        <v>20</v>
      </c>
      <c r="I5402" s="15">
        <f>Tabuľka9[[#This Row],[Aktuálna cena v RZ s DPH]]*Tabuľka9[[#This Row],[Priemerný odber za mesiac]]</f>
        <v>43.2</v>
      </c>
      <c r="J5402">
        <v>80</v>
      </c>
      <c r="K5402" s="17" t="e">
        <f>Tabuľka9[[#This Row],[Cena za MJ s DPH]]*Tabuľka9[[#This Row],[Predpokladaný odber počas 6 mesiacov]]</f>
        <v>#REF!</v>
      </c>
      <c r="L5402" s="1">
        <v>162710</v>
      </c>
      <c r="M5402" t="e">
        <f>_xlfn.XLOOKUP(Tabuľka9[[#This Row],[IČO]],#REF!,#REF!)</f>
        <v>#REF!</v>
      </c>
      <c r="N5402" t="e">
        <f>_xlfn.XLOOKUP(Tabuľka9[[#This Row],[IČO]],#REF!,#REF!)</f>
        <v>#REF!</v>
      </c>
    </row>
    <row r="5403" spans="1:14" hidden="1" x14ac:dyDescent="0.35">
      <c r="A5403" t="s">
        <v>125</v>
      </c>
      <c r="B5403" t="s">
        <v>151</v>
      </c>
      <c r="C5403" t="s">
        <v>13</v>
      </c>
      <c r="E5403" s="10">
        <f>IF(COUNTIF(cis_DPH!$B$2:$B$84,B5403)&gt;0,D5403*1.1,IF(COUNTIF(cis_DPH!$B$85:$B$171,B5403)&gt;0,D5403*1.2,"chyba"))</f>
        <v>0</v>
      </c>
      <c r="G5403" s="16" t="e">
        <f>_xlfn.XLOOKUP(Tabuľka9[[#This Row],[položka]],#REF!,#REF!)</f>
        <v>#REF!</v>
      </c>
      <c r="I5403" s="15">
        <f>Tabuľka9[[#This Row],[Aktuálna cena v RZ s DPH]]*Tabuľka9[[#This Row],[Priemerný odber za mesiac]]</f>
        <v>0</v>
      </c>
      <c r="K5403" s="17" t="e">
        <f>Tabuľka9[[#This Row],[Cena za MJ s DPH]]*Tabuľka9[[#This Row],[Predpokladaný odber počas 6 mesiacov]]</f>
        <v>#REF!</v>
      </c>
      <c r="L5403" s="1">
        <v>162710</v>
      </c>
      <c r="M5403" t="e">
        <f>_xlfn.XLOOKUP(Tabuľka9[[#This Row],[IČO]],#REF!,#REF!)</f>
        <v>#REF!</v>
      </c>
      <c r="N5403" t="e">
        <f>_xlfn.XLOOKUP(Tabuľka9[[#This Row],[IČO]],#REF!,#REF!)</f>
        <v>#REF!</v>
      </c>
    </row>
    <row r="5404" spans="1:14" hidden="1" x14ac:dyDescent="0.35">
      <c r="A5404" t="s">
        <v>125</v>
      </c>
      <c r="B5404" t="s">
        <v>152</v>
      </c>
      <c r="C5404" t="s">
        <v>13</v>
      </c>
      <c r="E5404" s="10">
        <f>IF(COUNTIF(cis_DPH!$B$2:$B$84,B5404)&gt;0,D5404*1.1,IF(COUNTIF(cis_DPH!$B$85:$B$171,B5404)&gt;0,D5404*1.2,"chyba"))</f>
        <v>0</v>
      </c>
      <c r="G5404" s="16" t="e">
        <f>_xlfn.XLOOKUP(Tabuľka9[[#This Row],[položka]],#REF!,#REF!)</f>
        <v>#REF!</v>
      </c>
      <c r="I5404" s="15">
        <f>Tabuľka9[[#This Row],[Aktuálna cena v RZ s DPH]]*Tabuľka9[[#This Row],[Priemerný odber za mesiac]]</f>
        <v>0</v>
      </c>
      <c r="K5404" s="17" t="e">
        <f>Tabuľka9[[#This Row],[Cena za MJ s DPH]]*Tabuľka9[[#This Row],[Predpokladaný odber počas 6 mesiacov]]</f>
        <v>#REF!</v>
      </c>
      <c r="L5404" s="1">
        <v>162710</v>
      </c>
      <c r="M5404" t="e">
        <f>_xlfn.XLOOKUP(Tabuľka9[[#This Row],[IČO]],#REF!,#REF!)</f>
        <v>#REF!</v>
      </c>
      <c r="N5404" t="e">
        <f>_xlfn.XLOOKUP(Tabuľka9[[#This Row],[IČO]],#REF!,#REF!)</f>
        <v>#REF!</v>
      </c>
    </row>
    <row r="5405" spans="1:14" hidden="1" x14ac:dyDescent="0.35">
      <c r="A5405" t="s">
        <v>125</v>
      </c>
      <c r="B5405" t="s">
        <v>153</v>
      </c>
      <c r="C5405" t="s">
        <v>13</v>
      </c>
      <c r="E5405" s="10">
        <f>IF(COUNTIF(cis_DPH!$B$2:$B$84,B5405)&gt;0,D5405*1.1,IF(COUNTIF(cis_DPH!$B$85:$B$171,B5405)&gt;0,D5405*1.2,"chyba"))</f>
        <v>0</v>
      </c>
      <c r="G5405" s="16" t="e">
        <f>_xlfn.XLOOKUP(Tabuľka9[[#This Row],[položka]],#REF!,#REF!)</f>
        <v>#REF!</v>
      </c>
      <c r="I5405" s="15">
        <f>Tabuľka9[[#This Row],[Aktuálna cena v RZ s DPH]]*Tabuľka9[[#This Row],[Priemerný odber za mesiac]]</f>
        <v>0</v>
      </c>
      <c r="K5405" s="17" t="e">
        <f>Tabuľka9[[#This Row],[Cena za MJ s DPH]]*Tabuľka9[[#This Row],[Predpokladaný odber počas 6 mesiacov]]</f>
        <v>#REF!</v>
      </c>
      <c r="L5405" s="1">
        <v>162710</v>
      </c>
      <c r="M5405" t="e">
        <f>_xlfn.XLOOKUP(Tabuľka9[[#This Row],[IČO]],#REF!,#REF!)</f>
        <v>#REF!</v>
      </c>
      <c r="N5405" t="e">
        <f>_xlfn.XLOOKUP(Tabuľka9[[#This Row],[IČO]],#REF!,#REF!)</f>
        <v>#REF!</v>
      </c>
    </row>
    <row r="5406" spans="1:14" hidden="1" x14ac:dyDescent="0.35">
      <c r="A5406" t="s">
        <v>125</v>
      </c>
      <c r="B5406" t="s">
        <v>154</v>
      </c>
      <c r="C5406" t="s">
        <v>13</v>
      </c>
      <c r="D5406" s="9">
        <v>5.5</v>
      </c>
      <c r="E5406" s="10">
        <f>IF(COUNTIF(cis_DPH!$B$2:$B$84,B5406)&gt;0,D5406*1.1,IF(COUNTIF(cis_DPH!$B$85:$B$171,B5406)&gt;0,D5406*1.2,"chyba"))</f>
        <v>6.6</v>
      </c>
      <c r="G5406" s="16" t="e">
        <f>_xlfn.XLOOKUP(Tabuľka9[[#This Row],[položka]],#REF!,#REF!)</f>
        <v>#REF!</v>
      </c>
      <c r="H5406">
        <v>20</v>
      </c>
      <c r="I5406" s="15">
        <f>Tabuľka9[[#This Row],[Aktuálna cena v RZ s DPH]]*Tabuľka9[[#This Row],[Priemerný odber za mesiac]]</f>
        <v>132</v>
      </c>
      <c r="J5406">
        <v>80</v>
      </c>
      <c r="K5406" s="17" t="e">
        <f>Tabuľka9[[#This Row],[Cena za MJ s DPH]]*Tabuľka9[[#This Row],[Predpokladaný odber počas 6 mesiacov]]</f>
        <v>#REF!</v>
      </c>
      <c r="L5406" s="1">
        <v>162710</v>
      </c>
      <c r="M5406" t="e">
        <f>_xlfn.XLOOKUP(Tabuľka9[[#This Row],[IČO]],#REF!,#REF!)</f>
        <v>#REF!</v>
      </c>
      <c r="N5406" t="e">
        <f>_xlfn.XLOOKUP(Tabuľka9[[#This Row],[IČO]],#REF!,#REF!)</f>
        <v>#REF!</v>
      </c>
    </row>
    <row r="5407" spans="1:14" hidden="1" x14ac:dyDescent="0.35">
      <c r="A5407" t="s">
        <v>125</v>
      </c>
      <c r="B5407" t="s">
        <v>155</v>
      </c>
      <c r="C5407" t="s">
        <v>13</v>
      </c>
      <c r="E5407" s="10">
        <f>IF(COUNTIF(cis_DPH!$B$2:$B$84,B5407)&gt;0,D5407*1.1,IF(COUNTIF(cis_DPH!$B$85:$B$171,B5407)&gt;0,D5407*1.2,"chyba"))</f>
        <v>0</v>
      </c>
      <c r="G5407" s="16" t="e">
        <f>_xlfn.XLOOKUP(Tabuľka9[[#This Row],[položka]],#REF!,#REF!)</f>
        <v>#REF!</v>
      </c>
      <c r="I5407" s="15">
        <f>Tabuľka9[[#This Row],[Aktuálna cena v RZ s DPH]]*Tabuľka9[[#This Row],[Priemerný odber za mesiac]]</f>
        <v>0</v>
      </c>
      <c r="K5407" s="17" t="e">
        <f>Tabuľka9[[#This Row],[Cena za MJ s DPH]]*Tabuľka9[[#This Row],[Predpokladaný odber počas 6 mesiacov]]</f>
        <v>#REF!</v>
      </c>
      <c r="L5407" s="1">
        <v>162710</v>
      </c>
      <c r="M5407" t="e">
        <f>_xlfn.XLOOKUP(Tabuľka9[[#This Row],[IČO]],#REF!,#REF!)</f>
        <v>#REF!</v>
      </c>
      <c r="N5407" t="e">
        <f>_xlfn.XLOOKUP(Tabuľka9[[#This Row],[IČO]],#REF!,#REF!)</f>
        <v>#REF!</v>
      </c>
    </row>
    <row r="5408" spans="1:14" hidden="1" x14ac:dyDescent="0.35">
      <c r="A5408" t="s">
        <v>125</v>
      </c>
      <c r="B5408" t="s">
        <v>156</v>
      </c>
      <c r="C5408" t="s">
        <v>13</v>
      </c>
      <c r="E5408" s="10">
        <f>IF(COUNTIF(cis_DPH!$B$2:$B$84,B5408)&gt;0,D5408*1.1,IF(COUNTIF(cis_DPH!$B$85:$B$171,B5408)&gt;0,D5408*1.2,"chyba"))</f>
        <v>0</v>
      </c>
      <c r="G5408" s="16" t="e">
        <f>_xlfn.XLOOKUP(Tabuľka9[[#This Row],[položka]],#REF!,#REF!)</f>
        <v>#REF!</v>
      </c>
      <c r="I5408" s="15">
        <f>Tabuľka9[[#This Row],[Aktuálna cena v RZ s DPH]]*Tabuľka9[[#This Row],[Priemerný odber za mesiac]]</f>
        <v>0</v>
      </c>
      <c r="K5408" s="17" t="e">
        <f>Tabuľka9[[#This Row],[Cena za MJ s DPH]]*Tabuľka9[[#This Row],[Predpokladaný odber počas 6 mesiacov]]</f>
        <v>#REF!</v>
      </c>
      <c r="L5408" s="1">
        <v>162710</v>
      </c>
      <c r="M5408" t="e">
        <f>_xlfn.XLOOKUP(Tabuľka9[[#This Row],[IČO]],#REF!,#REF!)</f>
        <v>#REF!</v>
      </c>
      <c r="N5408" t="e">
        <f>_xlfn.XLOOKUP(Tabuľka9[[#This Row],[IČO]],#REF!,#REF!)</f>
        <v>#REF!</v>
      </c>
    </row>
    <row r="5409" spans="1:14" hidden="1" x14ac:dyDescent="0.35">
      <c r="A5409" t="s">
        <v>125</v>
      </c>
      <c r="B5409" t="s">
        <v>157</v>
      </c>
      <c r="C5409" t="s">
        <v>13</v>
      </c>
      <c r="D5409" s="9">
        <v>6.9</v>
      </c>
      <c r="E5409" s="10">
        <f>IF(COUNTIF(cis_DPH!$B$2:$B$84,B5409)&gt;0,D5409*1.1,IF(COUNTIF(cis_DPH!$B$85:$B$171,B5409)&gt;0,D5409*1.2,"chyba"))</f>
        <v>8.2799999999999994</v>
      </c>
      <c r="G5409" s="16" t="e">
        <f>_xlfn.XLOOKUP(Tabuľka9[[#This Row],[položka]],#REF!,#REF!)</f>
        <v>#REF!</v>
      </c>
      <c r="H5409">
        <v>3</v>
      </c>
      <c r="I5409" s="15">
        <f>Tabuľka9[[#This Row],[Aktuálna cena v RZ s DPH]]*Tabuľka9[[#This Row],[Priemerný odber za mesiac]]</f>
        <v>24.839999999999996</v>
      </c>
      <c r="J5409">
        <v>12</v>
      </c>
      <c r="K5409" s="17" t="e">
        <f>Tabuľka9[[#This Row],[Cena za MJ s DPH]]*Tabuľka9[[#This Row],[Predpokladaný odber počas 6 mesiacov]]</f>
        <v>#REF!</v>
      </c>
      <c r="L5409" s="1">
        <v>162710</v>
      </c>
      <c r="M5409" t="e">
        <f>_xlfn.XLOOKUP(Tabuľka9[[#This Row],[IČO]],#REF!,#REF!)</f>
        <v>#REF!</v>
      </c>
      <c r="N5409" t="e">
        <f>_xlfn.XLOOKUP(Tabuľka9[[#This Row],[IČO]],#REF!,#REF!)</f>
        <v>#REF!</v>
      </c>
    </row>
    <row r="5410" spans="1:14" hidden="1" x14ac:dyDescent="0.35">
      <c r="A5410" t="s">
        <v>125</v>
      </c>
      <c r="B5410" t="s">
        <v>158</v>
      </c>
      <c r="C5410" t="s">
        <v>13</v>
      </c>
      <c r="E5410" s="10">
        <f>IF(COUNTIF(cis_DPH!$B$2:$B$84,B5410)&gt;0,D5410*1.1,IF(COUNTIF(cis_DPH!$B$85:$B$171,B5410)&gt;0,D5410*1.2,"chyba"))</f>
        <v>0</v>
      </c>
      <c r="G5410" s="16" t="e">
        <f>_xlfn.XLOOKUP(Tabuľka9[[#This Row],[položka]],#REF!,#REF!)</f>
        <v>#REF!</v>
      </c>
      <c r="I5410" s="15">
        <f>Tabuľka9[[#This Row],[Aktuálna cena v RZ s DPH]]*Tabuľka9[[#This Row],[Priemerný odber za mesiac]]</f>
        <v>0</v>
      </c>
      <c r="K5410" s="17" t="e">
        <f>Tabuľka9[[#This Row],[Cena za MJ s DPH]]*Tabuľka9[[#This Row],[Predpokladaný odber počas 6 mesiacov]]</f>
        <v>#REF!</v>
      </c>
      <c r="L5410" s="1">
        <v>162710</v>
      </c>
      <c r="M5410" t="e">
        <f>_xlfn.XLOOKUP(Tabuľka9[[#This Row],[IČO]],#REF!,#REF!)</f>
        <v>#REF!</v>
      </c>
      <c r="N5410" t="e">
        <f>_xlfn.XLOOKUP(Tabuľka9[[#This Row],[IČO]],#REF!,#REF!)</f>
        <v>#REF!</v>
      </c>
    </row>
    <row r="5411" spans="1:14" hidden="1" x14ac:dyDescent="0.35">
      <c r="A5411" t="s">
        <v>125</v>
      </c>
      <c r="B5411" t="s">
        <v>159</v>
      </c>
      <c r="C5411" t="s">
        <v>13</v>
      </c>
      <c r="E5411" s="10">
        <f>IF(COUNTIF(cis_DPH!$B$2:$B$84,B5411)&gt;0,D5411*1.1,IF(COUNTIF(cis_DPH!$B$85:$B$171,B5411)&gt;0,D5411*1.2,"chyba"))</f>
        <v>0</v>
      </c>
      <c r="G5411" s="16" t="e">
        <f>_xlfn.XLOOKUP(Tabuľka9[[#This Row],[položka]],#REF!,#REF!)</f>
        <v>#REF!</v>
      </c>
      <c r="I5411" s="15">
        <f>Tabuľka9[[#This Row],[Aktuálna cena v RZ s DPH]]*Tabuľka9[[#This Row],[Priemerný odber za mesiac]]</f>
        <v>0</v>
      </c>
      <c r="K5411" s="17" t="e">
        <f>Tabuľka9[[#This Row],[Cena za MJ s DPH]]*Tabuľka9[[#This Row],[Predpokladaný odber počas 6 mesiacov]]</f>
        <v>#REF!</v>
      </c>
      <c r="L5411" s="1">
        <v>162710</v>
      </c>
      <c r="M5411" t="e">
        <f>_xlfn.XLOOKUP(Tabuľka9[[#This Row],[IČO]],#REF!,#REF!)</f>
        <v>#REF!</v>
      </c>
      <c r="N5411" t="e">
        <f>_xlfn.XLOOKUP(Tabuľka9[[#This Row],[IČO]],#REF!,#REF!)</f>
        <v>#REF!</v>
      </c>
    </row>
    <row r="5412" spans="1:14" hidden="1" x14ac:dyDescent="0.35">
      <c r="A5412" t="s">
        <v>125</v>
      </c>
      <c r="B5412" t="s">
        <v>160</v>
      </c>
      <c r="C5412" t="s">
        <v>13</v>
      </c>
      <c r="E5412" s="10">
        <f>IF(COUNTIF(cis_DPH!$B$2:$B$84,B5412)&gt;0,D5412*1.1,IF(COUNTIF(cis_DPH!$B$85:$B$171,B5412)&gt;0,D5412*1.2,"chyba"))</f>
        <v>0</v>
      </c>
      <c r="G5412" s="16" t="e">
        <f>_xlfn.XLOOKUP(Tabuľka9[[#This Row],[položka]],#REF!,#REF!)</f>
        <v>#REF!</v>
      </c>
      <c r="I5412" s="15">
        <f>Tabuľka9[[#This Row],[Aktuálna cena v RZ s DPH]]*Tabuľka9[[#This Row],[Priemerný odber za mesiac]]</f>
        <v>0</v>
      </c>
      <c r="K5412" s="17" t="e">
        <f>Tabuľka9[[#This Row],[Cena za MJ s DPH]]*Tabuľka9[[#This Row],[Predpokladaný odber počas 6 mesiacov]]</f>
        <v>#REF!</v>
      </c>
      <c r="L5412" s="1">
        <v>162710</v>
      </c>
      <c r="M5412" t="e">
        <f>_xlfn.XLOOKUP(Tabuľka9[[#This Row],[IČO]],#REF!,#REF!)</f>
        <v>#REF!</v>
      </c>
      <c r="N5412" t="e">
        <f>_xlfn.XLOOKUP(Tabuľka9[[#This Row],[IČO]],#REF!,#REF!)</f>
        <v>#REF!</v>
      </c>
    </row>
    <row r="5413" spans="1:14" hidden="1" x14ac:dyDescent="0.35">
      <c r="A5413" t="s">
        <v>125</v>
      </c>
      <c r="B5413" t="s">
        <v>161</v>
      </c>
      <c r="C5413" t="s">
        <v>13</v>
      </c>
      <c r="E5413" s="10">
        <f>IF(COUNTIF(cis_DPH!$B$2:$B$84,B5413)&gt;0,D5413*1.1,IF(COUNTIF(cis_DPH!$B$85:$B$171,B5413)&gt;0,D5413*1.2,"chyba"))</f>
        <v>0</v>
      </c>
      <c r="G5413" s="16" t="e">
        <f>_xlfn.XLOOKUP(Tabuľka9[[#This Row],[položka]],#REF!,#REF!)</f>
        <v>#REF!</v>
      </c>
      <c r="I5413" s="15">
        <f>Tabuľka9[[#This Row],[Aktuálna cena v RZ s DPH]]*Tabuľka9[[#This Row],[Priemerný odber za mesiac]]</f>
        <v>0</v>
      </c>
      <c r="K5413" s="17" t="e">
        <f>Tabuľka9[[#This Row],[Cena za MJ s DPH]]*Tabuľka9[[#This Row],[Predpokladaný odber počas 6 mesiacov]]</f>
        <v>#REF!</v>
      </c>
      <c r="L5413" s="1">
        <v>162710</v>
      </c>
      <c r="M5413" t="e">
        <f>_xlfn.XLOOKUP(Tabuľka9[[#This Row],[IČO]],#REF!,#REF!)</f>
        <v>#REF!</v>
      </c>
      <c r="N5413" t="e">
        <f>_xlfn.XLOOKUP(Tabuľka9[[#This Row],[IČO]],#REF!,#REF!)</f>
        <v>#REF!</v>
      </c>
    </row>
    <row r="5414" spans="1:14" hidden="1" x14ac:dyDescent="0.35">
      <c r="A5414" t="s">
        <v>125</v>
      </c>
      <c r="B5414" t="s">
        <v>162</v>
      </c>
      <c r="C5414" t="s">
        <v>13</v>
      </c>
      <c r="E5414" s="10">
        <f>IF(COUNTIF(cis_DPH!$B$2:$B$84,B5414)&gt;0,D5414*1.1,IF(COUNTIF(cis_DPH!$B$85:$B$171,B5414)&gt;0,D5414*1.2,"chyba"))</f>
        <v>0</v>
      </c>
      <c r="G5414" s="16" t="e">
        <f>_xlfn.XLOOKUP(Tabuľka9[[#This Row],[položka]],#REF!,#REF!)</f>
        <v>#REF!</v>
      </c>
      <c r="I5414" s="15">
        <f>Tabuľka9[[#This Row],[Aktuálna cena v RZ s DPH]]*Tabuľka9[[#This Row],[Priemerný odber za mesiac]]</f>
        <v>0</v>
      </c>
      <c r="K5414" s="17" t="e">
        <f>Tabuľka9[[#This Row],[Cena za MJ s DPH]]*Tabuľka9[[#This Row],[Predpokladaný odber počas 6 mesiacov]]</f>
        <v>#REF!</v>
      </c>
      <c r="L5414" s="1">
        <v>162710</v>
      </c>
      <c r="M5414" t="e">
        <f>_xlfn.XLOOKUP(Tabuľka9[[#This Row],[IČO]],#REF!,#REF!)</f>
        <v>#REF!</v>
      </c>
      <c r="N5414" t="e">
        <f>_xlfn.XLOOKUP(Tabuľka9[[#This Row],[IČO]],#REF!,#REF!)</f>
        <v>#REF!</v>
      </c>
    </row>
    <row r="5415" spans="1:14" hidden="1" x14ac:dyDescent="0.35">
      <c r="A5415" t="s">
        <v>125</v>
      </c>
      <c r="B5415" t="s">
        <v>163</v>
      </c>
      <c r="C5415" t="s">
        <v>13</v>
      </c>
      <c r="E5415" s="10">
        <f>IF(COUNTIF(cis_DPH!$B$2:$B$84,B5415)&gt;0,D5415*1.1,IF(COUNTIF(cis_DPH!$B$85:$B$171,B5415)&gt;0,D5415*1.2,"chyba"))</f>
        <v>0</v>
      </c>
      <c r="G5415" s="16" t="e">
        <f>_xlfn.XLOOKUP(Tabuľka9[[#This Row],[položka]],#REF!,#REF!)</f>
        <v>#REF!</v>
      </c>
      <c r="I5415" s="15">
        <f>Tabuľka9[[#This Row],[Aktuálna cena v RZ s DPH]]*Tabuľka9[[#This Row],[Priemerný odber za mesiac]]</f>
        <v>0</v>
      </c>
      <c r="K5415" s="17" t="e">
        <f>Tabuľka9[[#This Row],[Cena za MJ s DPH]]*Tabuľka9[[#This Row],[Predpokladaný odber počas 6 mesiacov]]</f>
        <v>#REF!</v>
      </c>
      <c r="L5415" s="1">
        <v>162710</v>
      </c>
      <c r="M5415" t="e">
        <f>_xlfn.XLOOKUP(Tabuľka9[[#This Row],[IČO]],#REF!,#REF!)</f>
        <v>#REF!</v>
      </c>
      <c r="N5415" t="e">
        <f>_xlfn.XLOOKUP(Tabuľka9[[#This Row],[IČO]],#REF!,#REF!)</f>
        <v>#REF!</v>
      </c>
    </row>
    <row r="5416" spans="1:14" hidden="1" x14ac:dyDescent="0.35">
      <c r="A5416" t="s">
        <v>125</v>
      </c>
      <c r="B5416" t="s">
        <v>164</v>
      </c>
      <c r="C5416" t="s">
        <v>13</v>
      </c>
      <c r="E5416" s="10">
        <f>IF(COUNTIF(cis_DPH!$B$2:$B$84,B5416)&gt;0,D5416*1.1,IF(COUNTIF(cis_DPH!$B$85:$B$171,B5416)&gt;0,D5416*1.2,"chyba"))</f>
        <v>0</v>
      </c>
      <c r="G5416" s="16" t="e">
        <f>_xlfn.XLOOKUP(Tabuľka9[[#This Row],[položka]],#REF!,#REF!)</f>
        <v>#REF!</v>
      </c>
      <c r="I5416" s="15">
        <f>Tabuľka9[[#This Row],[Aktuálna cena v RZ s DPH]]*Tabuľka9[[#This Row],[Priemerný odber za mesiac]]</f>
        <v>0</v>
      </c>
      <c r="K5416" s="17" t="e">
        <f>Tabuľka9[[#This Row],[Cena za MJ s DPH]]*Tabuľka9[[#This Row],[Predpokladaný odber počas 6 mesiacov]]</f>
        <v>#REF!</v>
      </c>
      <c r="L5416" s="1">
        <v>162710</v>
      </c>
      <c r="M5416" t="e">
        <f>_xlfn.XLOOKUP(Tabuľka9[[#This Row],[IČO]],#REF!,#REF!)</f>
        <v>#REF!</v>
      </c>
      <c r="N5416" t="e">
        <f>_xlfn.XLOOKUP(Tabuľka9[[#This Row],[IČO]],#REF!,#REF!)</f>
        <v>#REF!</v>
      </c>
    </row>
    <row r="5417" spans="1:14" hidden="1" x14ac:dyDescent="0.35">
      <c r="A5417" t="s">
        <v>125</v>
      </c>
      <c r="B5417" t="s">
        <v>165</v>
      </c>
      <c r="C5417" t="s">
        <v>13</v>
      </c>
      <c r="D5417" s="9">
        <v>4.99</v>
      </c>
      <c r="E5417" s="10">
        <f>IF(COUNTIF(cis_DPH!$B$2:$B$84,B5417)&gt;0,D5417*1.1,IF(COUNTIF(cis_DPH!$B$85:$B$171,B5417)&gt;0,D5417*1.2,"chyba"))</f>
        <v>5.9880000000000004</v>
      </c>
      <c r="G5417" s="16" t="e">
        <f>_xlfn.XLOOKUP(Tabuľka9[[#This Row],[položka]],#REF!,#REF!)</f>
        <v>#REF!</v>
      </c>
      <c r="H5417">
        <v>15</v>
      </c>
      <c r="I5417" s="15">
        <f>Tabuľka9[[#This Row],[Aktuálna cena v RZ s DPH]]*Tabuľka9[[#This Row],[Priemerný odber za mesiac]]</f>
        <v>89.820000000000007</v>
      </c>
      <c r="J5417">
        <v>60</v>
      </c>
      <c r="K5417" s="17" t="e">
        <f>Tabuľka9[[#This Row],[Cena za MJ s DPH]]*Tabuľka9[[#This Row],[Predpokladaný odber počas 6 mesiacov]]</f>
        <v>#REF!</v>
      </c>
      <c r="L5417" s="1">
        <v>162710</v>
      </c>
      <c r="M5417" t="e">
        <f>_xlfn.XLOOKUP(Tabuľka9[[#This Row],[IČO]],#REF!,#REF!)</f>
        <v>#REF!</v>
      </c>
      <c r="N5417" t="e">
        <f>_xlfn.XLOOKUP(Tabuľka9[[#This Row],[IČO]],#REF!,#REF!)</f>
        <v>#REF!</v>
      </c>
    </row>
    <row r="5418" spans="1:14" hidden="1" x14ac:dyDescent="0.35">
      <c r="A5418" t="s">
        <v>125</v>
      </c>
      <c r="B5418" t="s">
        <v>166</v>
      </c>
      <c r="C5418" t="s">
        <v>13</v>
      </c>
      <c r="E5418" s="10">
        <f>IF(COUNTIF(cis_DPH!$B$2:$B$84,B5418)&gt;0,D5418*1.1,IF(COUNTIF(cis_DPH!$B$85:$B$171,B5418)&gt;0,D5418*1.2,"chyba"))</f>
        <v>0</v>
      </c>
      <c r="G5418" s="16" t="e">
        <f>_xlfn.XLOOKUP(Tabuľka9[[#This Row],[položka]],#REF!,#REF!)</f>
        <v>#REF!</v>
      </c>
      <c r="I5418" s="15">
        <f>Tabuľka9[[#This Row],[Aktuálna cena v RZ s DPH]]*Tabuľka9[[#This Row],[Priemerný odber za mesiac]]</f>
        <v>0</v>
      </c>
      <c r="K5418" s="17" t="e">
        <f>Tabuľka9[[#This Row],[Cena za MJ s DPH]]*Tabuľka9[[#This Row],[Predpokladaný odber počas 6 mesiacov]]</f>
        <v>#REF!</v>
      </c>
      <c r="L5418" s="1">
        <v>162710</v>
      </c>
      <c r="M5418" t="e">
        <f>_xlfn.XLOOKUP(Tabuľka9[[#This Row],[IČO]],#REF!,#REF!)</f>
        <v>#REF!</v>
      </c>
      <c r="N5418" t="e">
        <f>_xlfn.XLOOKUP(Tabuľka9[[#This Row],[IČO]],#REF!,#REF!)</f>
        <v>#REF!</v>
      </c>
    </row>
    <row r="5419" spans="1:14" hidden="1" x14ac:dyDescent="0.35">
      <c r="A5419" t="s">
        <v>125</v>
      </c>
      <c r="B5419" t="s">
        <v>167</v>
      </c>
      <c r="C5419" t="s">
        <v>13</v>
      </c>
      <c r="E5419" s="10">
        <f>IF(COUNTIF(cis_DPH!$B$2:$B$84,B5419)&gt;0,D5419*1.1,IF(COUNTIF(cis_DPH!$B$85:$B$171,B5419)&gt;0,D5419*1.2,"chyba"))</f>
        <v>0</v>
      </c>
      <c r="G5419" s="16" t="e">
        <f>_xlfn.XLOOKUP(Tabuľka9[[#This Row],[položka]],#REF!,#REF!)</f>
        <v>#REF!</v>
      </c>
      <c r="I5419" s="15">
        <f>Tabuľka9[[#This Row],[Aktuálna cena v RZ s DPH]]*Tabuľka9[[#This Row],[Priemerný odber za mesiac]]</f>
        <v>0</v>
      </c>
      <c r="K5419" s="17" t="e">
        <f>Tabuľka9[[#This Row],[Cena za MJ s DPH]]*Tabuľka9[[#This Row],[Predpokladaný odber počas 6 mesiacov]]</f>
        <v>#REF!</v>
      </c>
      <c r="L5419" s="1">
        <v>162710</v>
      </c>
      <c r="M5419" t="e">
        <f>_xlfn.XLOOKUP(Tabuľka9[[#This Row],[IČO]],#REF!,#REF!)</f>
        <v>#REF!</v>
      </c>
      <c r="N5419" t="e">
        <f>_xlfn.XLOOKUP(Tabuľka9[[#This Row],[IČO]],#REF!,#REF!)</f>
        <v>#REF!</v>
      </c>
    </row>
    <row r="5420" spans="1:14" hidden="1" x14ac:dyDescent="0.35">
      <c r="A5420" t="s">
        <v>125</v>
      </c>
      <c r="B5420" t="s">
        <v>168</v>
      </c>
      <c r="C5420" t="s">
        <v>13</v>
      </c>
      <c r="D5420" s="9">
        <v>2.9</v>
      </c>
      <c r="E5420" s="10">
        <f>IF(COUNTIF(cis_DPH!$B$2:$B$84,B5420)&gt;0,D5420*1.1,IF(COUNTIF(cis_DPH!$B$85:$B$171,B5420)&gt;0,D5420*1.2,"chyba"))</f>
        <v>3.48</v>
      </c>
      <c r="G5420" s="16" t="e">
        <f>_xlfn.XLOOKUP(Tabuľka9[[#This Row],[položka]],#REF!,#REF!)</f>
        <v>#REF!</v>
      </c>
      <c r="H5420">
        <v>20</v>
      </c>
      <c r="I5420" s="15">
        <f>Tabuľka9[[#This Row],[Aktuálna cena v RZ s DPH]]*Tabuľka9[[#This Row],[Priemerný odber za mesiac]]</f>
        <v>69.599999999999994</v>
      </c>
      <c r="J5420">
        <v>80</v>
      </c>
      <c r="K5420" s="17" t="e">
        <f>Tabuľka9[[#This Row],[Cena za MJ s DPH]]*Tabuľka9[[#This Row],[Predpokladaný odber počas 6 mesiacov]]</f>
        <v>#REF!</v>
      </c>
      <c r="L5420" s="1">
        <v>162710</v>
      </c>
      <c r="M5420" t="e">
        <f>_xlfn.XLOOKUP(Tabuľka9[[#This Row],[IČO]],#REF!,#REF!)</f>
        <v>#REF!</v>
      </c>
      <c r="N5420" t="e">
        <f>_xlfn.XLOOKUP(Tabuľka9[[#This Row],[IČO]],#REF!,#REF!)</f>
        <v>#REF!</v>
      </c>
    </row>
    <row r="5421" spans="1:14" hidden="1" x14ac:dyDescent="0.35">
      <c r="A5421" t="s">
        <v>125</v>
      </c>
      <c r="B5421" t="s">
        <v>169</v>
      </c>
      <c r="C5421" t="s">
        <v>13</v>
      </c>
      <c r="E5421" s="10">
        <f>IF(COUNTIF(cis_DPH!$B$2:$B$84,B5421)&gt;0,D5421*1.1,IF(COUNTIF(cis_DPH!$B$85:$B$171,B5421)&gt;0,D5421*1.2,"chyba"))</f>
        <v>0</v>
      </c>
      <c r="G5421" s="16" t="e">
        <f>_xlfn.XLOOKUP(Tabuľka9[[#This Row],[položka]],#REF!,#REF!)</f>
        <v>#REF!</v>
      </c>
      <c r="I5421" s="15">
        <f>Tabuľka9[[#This Row],[Aktuálna cena v RZ s DPH]]*Tabuľka9[[#This Row],[Priemerný odber za mesiac]]</f>
        <v>0</v>
      </c>
      <c r="K5421" s="17" t="e">
        <f>Tabuľka9[[#This Row],[Cena za MJ s DPH]]*Tabuľka9[[#This Row],[Predpokladaný odber počas 6 mesiacov]]</f>
        <v>#REF!</v>
      </c>
      <c r="L5421" s="1">
        <v>162710</v>
      </c>
      <c r="M5421" t="e">
        <f>_xlfn.XLOOKUP(Tabuľka9[[#This Row],[IČO]],#REF!,#REF!)</f>
        <v>#REF!</v>
      </c>
      <c r="N5421" t="e">
        <f>_xlfn.XLOOKUP(Tabuľka9[[#This Row],[IČO]],#REF!,#REF!)</f>
        <v>#REF!</v>
      </c>
    </row>
    <row r="5422" spans="1:14" hidden="1" x14ac:dyDescent="0.35">
      <c r="A5422" t="s">
        <v>125</v>
      </c>
      <c r="B5422" t="s">
        <v>170</v>
      </c>
      <c r="C5422" t="s">
        <v>13</v>
      </c>
      <c r="E5422" s="10">
        <f>IF(COUNTIF(cis_DPH!$B$2:$B$84,B5422)&gt;0,D5422*1.1,IF(COUNTIF(cis_DPH!$B$85:$B$171,B5422)&gt;0,D5422*1.2,"chyba"))</f>
        <v>0</v>
      </c>
      <c r="G5422" s="16" t="e">
        <f>_xlfn.XLOOKUP(Tabuľka9[[#This Row],[položka]],#REF!,#REF!)</f>
        <v>#REF!</v>
      </c>
      <c r="I5422" s="15">
        <f>Tabuľka9[[#This Row],[Aktuálna cena v RZ s DPH]]*Tabuľka9[[#This Row],[Priemerný odber za mesiac]]</f>
        <v>0</v>
      </c>
      <c r="K5422" s="17" t="e">
        <f>Tabuľka9[[#This Row],[Cena za MJ s DPH]]*Tabuľka9[[#This Row],[Predpokladaný odber počas 6 mesiacov]]</f>
        <v>#REF!</v>
      </c>
      <c r="L5422" s="1">
        <v>162710</v>
      </c>
      <c r="M5422" t="e">
        <f>_xlfn.XLOOKUP(Tabuľka9[[#This Row],[IČO]],#REF!,#REF!)</f>
        <v>#REF!</v>
      </c>
      <c r="N5422" t="e">
        <f>_xlfn.XLOOKUP(Tabuľka9[[#This Row],[IČO]],#REF!,#REF!)</f>
        <v>#REF!</v>
      </c>
    </row>
    <row r="5423" spans="1:14" hidden="1" x14ac:dyDescent="0.35">
      <c r="A5423" t="s">
        <v>125</v>
      </c>
      <c r="B5423" t="s">
        <v>171</v>
      </c>
      <c r="C5423" t="s">
        <v>13</v>
      </c>
      <c r="E5423" s="10">
        <f>IF(COUNTIF(cis_DPH!$B$2:$B$84,B5423)&gt;0,D5423*1.1,IF(COUNTIF(cis_DPH!$B$85:$B$171,B5423)&gt;0,D5423*1.2,"chyba"))</f>
        <v>0</v>
      </c>
      <c r="G5423" s="16" t="e">
        <f>_xlfn.XLOOKUP(Tabuľka9[[#This Row],[položka]],#REF!,#REF!)</f>
        <v>#REF!</v>
      </c>
      <c r="I5423" s="15">
        <f>Tabuľka9[[#This Row],[Aktuálna cena v RZ s DPH]]*Tabuľka9[[#This Row],[Priemerný odber za mesiac]]</f>
        <v>0</v>
      </c>
      <c r="K5423" s="17" t="e">
        <f>Tabuľka9[[#This Row],[Cena za MJ s DPH]]*Tabuľka9[[#This Row],[Predpokladaný odber počas 6 mesiacov]]</f>
        <v>#REF!</v>
      </c>
      <c r="L5423" s="1">
        <v>162710</v>
      </c>
      <c r="M5423" t="e">
        <f>_xlfn.XLOOKUP(Tabuľka9[[#This Row],[IČO]],#REF!,#REF!)</f>
        <v>#REF!</v>
      </c>
      <c r="N5423" t="e">
        <f>_xlfn.XLOOKUP(Tabuľka9[[#This Row],[IČO]],#REF!,#REF!)</f>
        <v>#REF!</v>
      </c>
    </row>
    <row r="5424" spans="1:14" hidden="1" x14ac:dyDescent="0.35">
      <c r="A5424" t="s">
        <v>125</v>
      </c>
      <c r="B5424" t="s">
        <v>172</v>
      </c>
      <c r="C5424" t="s">
        <v>13</v>
      </c>
      <c r="E5424" s="10">
        <f>IF(COUNTIF(cis_DPH!$B$2:$B$84,B5424)&gt;0,D5424*1.1,IF(COUNTIF(cis_DPH!$B$85:$B$171,B5424)&gt;0,D5424*1.2,"chyba"))</f>
        <v>0</v>
      </c>
      <c r="G5424" s="16" t="e">
        <f>_xlfn.XLOOKUP(Tabuľka9[[#This Row],[položka]],#REF!,#REF!)</f>
        <v>#REF!</v>
      </c>
      <c r="I5424" s="15">
        <f>Tabuľka9[[#This Row],[Aktuálna cena v RZ s DPH]]*Tabuľka9[[#This Row],[Priemerný odber za mesiac]]</f>
        <v>0</v>
      </c>
      <c r="K5424" s="17" t="e">
        <f>Tabuľka9[[#This Row],[Cena za MJ s DPH]]*Tabuľka9[[#This Row],[Predpokladaný odber počas 6 mesiacov]]</f>
        <v>#REF!</v>
      </c>
      <c r="L5424" s="1">
        <v>162710</v>
      </c>
      <c r="M5424" t="e">
        <f>_xlfn.XLOOKUP(Tabuľka9[[#This Row],[IČO]],#REF!,#REF!)</f>
        <v>#REF!</v>
      </c>
      <c r="N5424" t="e">
        <f>_xlfn.XLOOKUP(Tabuľka9[[#This Row],[IČO]],#REF!,#REF!)</f>
        <v>#REF!</v>
      </c>
    </row>
    <row r="5425" spans="1:14" hidden="1" x14ac:dyDescent="0.35">
      <c r="A5425" t="s">
        <v>125</v>
      </c>
      <c r="B5425" t="s">
        <v>173</v>
      </c>
      <c r="C5425" t="s">
        <v>13</v>
      </c>
      <c r="E5425" s="10">
        <f>IF(COUNTIF(cis_DPH!$B$2:$B$84,B5425)&gt;0,D5425*1.1,IF(COUNTIF(cis_DPH!$B$85:$B$171,B5425)&gt;0,D5425*1.2,"chyba"))</f>
        <v>0</v>
      </c>
      <c r="G5425" s="16" t="e">
        <f>_xlfn.XLOOKUP(Tabuľka9[[#This Row],[položka]],#REF!,#REF!)</f>
        <v>#REF!</v>
      </c>
      <c r="I5425" s="15">
        <f>Tabuľka9[[#This Row],[Aktuálna cena v RZ s DPH]]*Tabuľka9[[#This Row],[Priemerný odber za mesiac]]</f>
        <v>0</v>
      </c>
      <c r="K5425" s="17" t="e">
        <f>Tabuľka9[[#This Row],[Cena za MJ s DPH]]*Tabuľka9[[#This Row],[Predpokladaný odber počas 6 mesiacov]]</f>
        <v>#REF!</v>
      </c>
      <c r="L5425" s="1">
        <v>162710</v>
      </c>
      <c r="M5425" t="e">
        <f>_xlfn.XLOOKUP(Tabuľka9[[#This Row],[IČO]],#REF!,#REF!)</f>
        <v>#REF!</v>
      </c>
      <c r="N5425" t="e">
        <f>_xlfn.XLOOKUP(Tabuľka9[[#This Row],[IČO]],#REF!,#REF!)</f>
        <v>#REF!</v>
      </c>
    </row>
    <row r="5426" spans="1:14" hidden="1" x14ac:dyDescent="0.35">
      <c r="A5426" t="s">
        <v>125</v>
      </c>
      <c r="B5426" t="s">
        <v>174</v>
      </c>
      <c r="C5426" t="s">
        <v>13</v>
      </c>
      <c r="D5426" s="9">
        <v>2.99</v>
      </c>
      <c r="E5426" s="10">
        <f>IF(COUNTIF(cis_DPH!$B$2:$B$84,B5426)&gt;0,D5426*1.1,IF(COUNTIF(cis_DPH!$B$85:$B$171,B5426)&gt;0,D5426*1.2,"chyba"))</f>
        <v>3.5880000000000001</v>
      </c>
      <c r="G5426" s="16" t="e">
        <f>_xlfn.XLOOKUP(Tabuľka9[[#This Row],[položka]],#REF!,#REF!)</f>
        <v>#REF!</v>
      </c>
      <c r="H5426">
        <v>15</v>
      </c>
      <c r="I5426" s="15">
        <f>Tabuľka9[[#This Row],[Aktuálna cena v RZ s DPH]]*Tabuľka9[[#This Row],[Priemerný odber za mesiac]]</f>
        <v>53.82</v>
      </c>
      <c r="J5426">
        <v>60</v>
      </c>
      <c r="K5426" s="17" t="e">
        <f>Tabuľka9[[#This Row],[Cena za MJ s DPH]]*Tabuľka9[[#This Row],[Predpokladaný odber počas 6 mesiacov]]</f>
        <v>#REF!</v>
      </c>
      <c r="L5426" s="1">
        <v>162710</v>
      </c>
      <c r="M5426" t="e">
        <f>_xlfn.XLOOKUP(Tabuľka9[[#This Row],[IČO]],#REF!,#REF!)</f>
        <v>#REF!</v>
      </c>
      <c r="N5426" t="e">
        <f>_xlfn.XLOOKUP(Tabuľka9[[#This Row],[IČO]],#REF!,#REF!)</f>
        <v>#REF!</v>
      </c>
    </row>
    <row r="5427" spans="1:14" hidden="1" x14ac:dyDescent="0.35">
      <c r="A5427" t="s">
        <v>125</v>
      </c>
      <c r="B5427" t="s">
        <v>175</v>
      </c>
      <c r="C5427" t="s">
        <v>13</v>
      </c>
      <c r="E5427" s="10">
        <f>IF(COUNTIF(cis_DPH!$B$2:$B$84,B5427)&gt;0,D5427*1.1,IF(COUNTIF(cis_DPH!$B$85:$B$171,B5427)&gt;0,D5427*1.2,"chyba"))</f>
        <v>0</v>
      </c>
      <c r="G5427" s="16" t="e">
        <f>_xlfn.XLOOKUP(Tabuľka9[[#This Row],[položka]],#REF!,#REF!)</f>
        <v>#REF!</v>
      </c>
      <c r="I5427" s="15">
        <f>Tabuľka9[[#This Row],[Aktuálna cena v RZ s DPH]]*Tabuľka9[[#This Row],[Priemerný odber za mesiac]]</f>
        <v>0</v>
      </c>
      <c r="K5427" s="17" t="e">
        <f>Tabuľka9[[#This Row],[Cena za MJ s DPH]]*Tabuľka9[[#This Row],[Predpokladaný odber počas 6 mesiacov]]</f>
        <v>#REF!</v>
      </c>
      <c r="L5427" s="1">
        <v>162710</v>
      </c>
      <c r="M5427" t="e">
        <f>_xlfn.XLOOKUP(Tabuľka9[[#This Row],[IČO]],#REF!,#REF!)</f>
        <v>#REF!</v>
      </c>
      <c r="N5427" t="e">
        <f>_xlfn.XLOOKUP(Tabuľka9[[#This Row],[IČO]],#REF!,#REF!)</f>
        <v>#REF!</v>
      </c>
    </row>
    <row r="5428" spans="1:14" hidden="1" x14ac:dyDescent="0.35">
      <c r="A5428" t="s">
        <v>125</v>
      </c>
      <c r="B5428" t="s">
        <v>176</v>
      </c>
      <c r="C5428" t="s">
        <v>13</v>
      </c>
      <c r="D5428" s="9">
        <v>4.8</v>
      </c>
      <c r="E5428" s="10">
        <f>IF(COUNTIF(cis_DPH!$B$2:$B$84,B5428)&gt;0,D5428*1.1,IF(COUNTIF(cis_DPH!$B$85:$B$171,B5428)&gt;0,D5428*1.2,"chyba"))</f>
        <v>5.76</v>
      </c>
      <c r="G5428" s="16" t="e">
        <f>_xlfn.XLOOKUP(Tabuľka9[[#This Row],[položka]],#REF!,#REF!)</f>
        <v>#REF!</v>
      </c>
      <c r="H5428">
        <v>30</v>
      </c>
      <c r="I5428" s="15">
        <f>Tabuľka9[[#This Row],[Aktuálna cena v RZ s DPH]]*Tabuľka9[[#This Row],[Priemerný odber za mesiac]]</f>
        <v>172.79999999999998</v>
      </c>
      <c r="J5428">
        <v>60</v>
      </c>
      <c r="K5428" s="17" t="e">
        <f>Tabuľka9[[#This Row],[Cena za MJ s DPH]]*Tabuľka9[[#This Row],[Predpokladaný odber počas 6 mesiacov]]</f>
        <v>#REF!</v>
      </c>
      <c r="L5428" s="1">
        <v>162710</v>
      </c>
      <c r="M5428" t="e">
        <f>_xlfn.XLOOKUP(Tabuľka9[[#This Row],[IČO]],#REF!,#REF!)</f>
        <v>#REF!</v>
      </c>
      <c r="N5428" t="e">
        <f>_xlfn.XLOOKUP(Tabuľka9[[#This Row],[IČO]],#REF!,#REF!)</f>
        <v>#REF!</v>
      </c>
    </row>
    <row r="5429" spans="1:14" hidden="1" x14ac:dyDescent="0.35">
      <c r="A5429" t="s">
        <v>125</v>
      </c>
      <c r="B5429" t="s">
        <v>177</v>
      </c>
      <c r="C5429" t="s">
        <v>13</v>
      </c>
      <c r="E5429" s="10">
        <f>IF(COUNTIF(cis_DPH!$B$2:$B$84,B5429)&gt;0,D5429*1.1,IF(COUNTIF(cis_DPH!$B$85:$B$171,B5429)&gt;0,D5429*1.2,"chyba"))</f>
        <v>0</v>
      </c>
      <c r="G5429" s="16" t="e">
        <f>_xlfn.XLOOKUP(Tabuľka9[[#This Row],[položka]],#REF!,#REF!)</f>
        <v>#REF!</v>
      </c>
      <c r="I5429" s="15">
        <f>Tabuľka9[[#This Row],[Aktuálna cena v RZ s DPH]]*Tabuľka9[[#This Row],[Priemerný odber za mesiac]]</f>
        <v>0</v>
      </c>
      <c r="K5429" s="17" t="e">
        <f>Tabuľka9[[#This Row],[Cena za MJ s DPH]]*Tabuľka9[[#This Row],[Predpokladaný odber počas 6 mesiacov]]</f>
        <v>#REF!</v>
      </c>
      <c r="L5429" s="1">
        <v>162710</v>
      </c>
      <c r="M5429" t="e">
        <f>_xlfn.XLOOKUP(Tabuľka9[[#This Row],[IČO]],#REF!,#REF!)</f>
        <v>#REF!</v>
      </c>
      <c r="N5429" t="e">
        <f>_xlfn.XLOOKUP(Tabuľka9[[#This Row],[IČO]],#REF!,#REF!)</f>
        <v>#REF!</v>
      </c>
    </row>
    <row r="5430" spans="1:14" hidden="1" x14ac:dyDescent="0.35">
      <c r="A5430" t="s">
        <v>125</v>
      </c>
      <c r="B5430" t="s">
        <v>178</v>
      </c>
      <c r="C5430" t="s">
        <v>13</v>
      </c>
      <c r="E5430" s="10">
        <f>IF(COUNTIF(cis_DPH!$B$2:$B$84,B5430)&gt;0,D5430*1.1,IF(COUNTIF(cis_DPH!$B$85:$B$171,B5430)&gt;0,D5430*1.2,"chyba"))</f>
        <v>0</v>
      </c>
      <c r="G5430" s="16" t="e">
        <f>_xlfn.XLOOKUP(Tabuľka9[[#This Row],[položka]],#REF!,#REF!)</f>
        <v>#REF!</v>
      </c>
      <c r="I5430" s="15">
        <f>Tabuľka9[[#This Row],[Aktuálna cena v RZ s DPH]]*Tabuľka9[[#This Row],[Priemerný odber za mesiac]]</f>
        <v>0</v>
      </c>
      <c r="K5430" s="17" t="e">
        <f>Tabuľka9[[#This Row],[Cena za MJ s DPH]]*Tabuľka9[[#This Row],[Predpokladaný odber počas 6 mesiacov]]</f>
        <v>#REF!</v>
      </c>
      <c r="L5430" s="1">
        <v>162710</v>
      </c>
      <c r="M5430" t="e">
        <f>_xlfn.XLOOKUP(Tabuľka9[[#This Row],[IČO]],#REF!,#REF!)</f>
        <v>#REF!</v>
      </c>
      <c r="N5430" t="e">
        <f>_xlfn.XLOOKUP(Tabuľka9[[#This Row],[IČO]],#REF!,#REF!)</f>
        <v>#REF!</v>
      </c>
    </row>
    <row r="5431" spans="1:14" hidden="1" x14ac:dyDescent="0.35">
      <c r="A5431" t="s">
        <v>125</v>
      </c>
      <c r="B5431" t="s">
        <v>179</v>
      </c>
      <c r="C5431" t="s">
        <v>13</v>
      </c>
      <c r="D5431" s="9">
        <v>4.8</v>
      </c>
      <c r="E5431" s="10">
        <f>IF(COUNTIF(cis_DPH!$B$2:$B$84,B5431)&gt;0,D5431*1.1,IF(COUNTIF(cis_DPH!$B$85:$B$171,B5431)&gt;0,D5431*1.2,"chyba"))</f>
        <v>5.76</v>
      </c>
      <c r="G5431" s="16" t="e">
        <f>_xlfn.XLOOKUP(Tabuľka9[[#This Row],[položka]],#REF!,#REF!)</f>
        <v>#REF!</v>
      </c>
      <c r="H5431">
        <v>30</v>
      </c>
      <c r="I5431" s="15">
        <f>Tabuľka9[[#This Row],[Aktuálna cena v RZ s DPH]]*Tabuľka9[[#This Row],[Priemerný odber za mesiac]]</f>
        <v>172.79999999999998</v>
      </c>
      <c r="J5431">
        <v>60</v>
      </c>
      <c r="K5431" s="17" t="e">
        <f>Tabuľka9[[#This Row],[Cena za MJ s DPH]]*Tabuľka9[[#This Row],[Predpokladaný odber počas 6 mesiacov]]</f>
        <v>#REF!</v>
      </c>
      <c r="L5431" s="1">
        <v>162710</v>
      </c>
      <c r="M5431" t="e">
        <f>_xlfn.XLOOKUP(Tabuľka9[[#This Row],[IČO]],#REF!,#REF!)</f>
        <v>#REF!</v>
      </c>
      <c r="N5431" t="e">
        <f>_xlfn.XLOOKUP(Tabuľka9[[#This Row],[IČO]],#REF!,#REF!)</f>
        <v>#REF!</v>
      </c>
    </row>
    <row r="5432" spans="1:14" hidden="1" x14ac:dyDescent="0.35">
      <c r="A5432" t="s">
        <v>125</v>
      </c>
      <c r="B5432" t="s">
        <v>180</v>
      </c>
      <c r="C5432" t="s">
        <v>13</v>
      </c>
      <c r="E5432" s="10">
        <f>IF(COUNTIF(cis_DPH!$B$2:$B$84,B5432)&gt;0,D5432*1.1,IF(COUNTIF(cis_DPH!$B$85:$B$171,B5432)&gt;0,D5432*1.2,"chyba"))</f>
        <v>0</v>
      </c>
      <c r="G5432" s="16" t="e">
        <f>_xlfn.XLOOKUP(Tabuľka9[[#This Row],[položka]],#REF!,#REF!)</f>
        <v>#REF!</v>
      </c>
      <c r="I5432" s="15">
        <f>Tabuľka9[[#This Row],[Aktuálna cena v RZ s DPH]]*Tabuľka9[[#This Row],[Priemerný odber za mesiac]]</f>
        <v>0</v>
      </c>
      <c r="K5432" s="17" t="e">
        <f>Tabuľka9[[#This Row],[Cena za MJ s DPH]]*Tabuľka9[[#This Row],[Predpokladaný odber počas 6 mesiacov]]</f>
        <v>#REF!</v>
      </c>
      <c r="L5432" s="1">
        <v>162710</v>
      </c>
      <c r="M5432" t="e">
        <f>_xlfn.XLOOKUP(Tabuľka9[[#This Row],[IČO]],#REF!,#REF!)</f>
        <v>#REF!</v>
      </c>
      <c r="N5432" t="e">
        <f>_xlfn.XLOOKUP(Tabuľka9[[#This Row],[IČO]],#REF!,#REF!)</f>
        <v>#REF!</v>
      </c>
    </row>
    <row r="5433" spans="1:14" hidden="1" x14ac:dyDescent="0.35">
      <c r="A5433" t="s">
        <v>125</v>
      </c>
      <c r="B5433" t="s">
        <v>181</v>
      </c>
      <c r="C5433" t="s">
        <v>13</v>
      </c>
      <c r="E5433" s="10">
        <f>IF(COUNTIF(cis_DPH!$B$2:$B$84,B5433)&gt;0,D5433*1.1,IF(COUNTIF(cis_DPH!$B$85:$B$171,B5433)&gt;0,D5433*1.2,"chyba"))</f>
        <v>0</v>
      </c>
      <c r="G5433" s="16" t="e">
        <f>_xlfn.XLOOKUP(Tabuľka9[[#This Row],[položka]],#REF!,#REF!)</f>
        <v>#REF!</v>
      </c>
      <c r="I5433" s="15">
        <f>Tabuľka9[[#This Row],[Aktuálna cena v RZ s DPH]]*Tabuľka9[[#This Row],[Priemerný odber za mesiac]]</f>
        <v>0</v>
      </c>
      <c r="K5433" s="17" t="e">
        <f>Tabuľka9[[#This Row],[Cena za MJ s DPH]]*Tabuľka9[[#This Row],[Predpokladaný odber počas 6 mesiacov]]</f>
        <v>#REF!</v>
      </c>
      <c r="L5433" s="1">
        <v>162710</v>
      </c>
      <c r="M5433" t="e">
        <f>_xlfn.XLOOKUP(Tabuľka9[[#This Row],[IČO]],#REF!,#REF!)</f>
        <v>#REF!</v>
      </c>
      <c r="N5433" t="e">
        <f>_xlfn.XLOOKUP(Tabuľka9[[#This Row],[IČO]],#REF!,#REF!)</f>
        <v>#REF!</v>
      </c>
    </row>
    <row r="5434" spans="1:14" hidden="1" x14ac:dyDescent="0.35">
      <c r="A5434" t="s">
        <v>125</v>
      </c>
      <c r="B5434" t="s">
        <v>182</v>
      </c>
      <c r="C5434" t="s">
        <v>13</v>
      </c>
      <c r="E5434" s="10">
        <f>IF(COUNTIF(cis_DPH!$B$2:$B$84,B5434)&gt;0,D5434*1.1,IF(COUNTIF(cis_DPH!$B$85:$B$171,B5434)&gt;0,D5434*1.2,"chyba"))</f>
        <v>0</v>
      </c>
      <c r="G5434" s="16" t="e">
        <f>_xlfn.XLOOKUP(Tabuľka9[[#This Row],[položka]],#REF!,#REF!)</f>
        <v>#REF!</v>
      </c>
      <c r="I5434" s="15">
        <f>Tabuľka9[[#This Row],[Aktuálna cena v RZ s DPH]]*Tabuľka9[[#This Row],[Priemerný odber za mesiac]]</f>
        <v>0</v>
      </c>
      <c r="K5434" s="17" t="e">
        <f>Tabuľka9[[#This Row],[Cena za MJ s DPH]]*Tabuľka9[[#This Row],[Predpokladaný odber počas 6 mesiacov]]</f>
        <v>#REF!</v>
      </c>
      <c r="L5434" s="1">
        <v>162710</v>
      </c>
      <c r="M5434" t="e">
        <f>_xlfn.XLOOKUP(Tabuľka9[[#This Row],[IČO]],#REF!,#REF!)</f>
        <v>#REF!</v>
      </c>
      <c r="N5434" t="e">
        <f>_xlfn.XLOOKUP(Tabuľka9[[#This Row],[IČO]],#REF!,#REF!)</f>
        <v>#REF!</v>
      </c>
    </row>
    <row r="5435" spans="1:14" hidden="1" x14ac:dyDescent="0.35">
      <c r="A5435" t="s">
        <v>125</v>
      </c>
      <c r="B5435" t="s">
        <v>183</v>
      </c>
      <c r="C5435" t="s">
        <v>13</v>
      </c>
      <c r="E5435" s="10">
        <f>IF(COUNTIF(cis_DPH!$B$2:$B$84,B5435)&gt;0,D5435*1.1,IF(COUNTIF(cis_DPH!$B$85:$B$171,B5435)&gt;0,D5435*1.2,"chyba"))</f>
        <v>0</v>
      </c>
      <c r="G5435" s="16" t="e">
        <f>_xlfn.XLOOKUP(Tabuľka9[[#This Row],[položka]],#REF!,#REF!)</f>
        <v>#REF!</v>
      </c>
      <c r="I5435" s="15">
        <f>Tabuľka9[[#This Row],[Aktuálna cena v RZ s DPH]]*Tabuľka9[[#This Row],[Priemerný odber za mesiac]]</f>
        <v>0</v>
      </c>
      <c r="K5435" s="17" t="e">
        <f>Tabuľka9[[#This Row],[Cena za MJ s DPH]]*Tabuľka9[[#This Row],[Predpokladaný odber počas 6 mesiacov]]</f>
        <v>#REF!</v>
      </c>
      <c r="L5435" s="1">
        <v>162710</v>
      </c>
      <c r="M5435" t="e">
        <f>_xlfn.XLOOKUP(Tabuľka9[[#This Row],[IČO]],#REF!,#REF!)</f>
        <v>#REF!</v>
      </c>
      <c r="N5435" t="e">
        <f>_xlfn.XLOOKUP(Tabuľka9[[#This Row],[IČO]],#REF!,#REF!)</f>
        <v>#REF!</v>
      </c>
    </row>
    <row r="5436" spans="1:14" hidden="1" x14ac:dyDescent="0.35">
      <c r="A5436" t="s">
        <v>125</v>
      </c>
      <c r="B5436" t="s">
        <v>184</v>
      </c>
      <c r="C5436" t="s">
        <v>13</v>
      </c>
      <c r="E5436" s="10">
        <f>IF(COUNTIF(cis_DPH!$B$2:$B$84,B5436)&gt;0,D5436*1.1,IF(COUNTIF(cis_DPH!$B$85:$B$171,B5436)&gt;0,D5436*1.2,"chyba"))</f>
        <v>0</v>
      </c>
      <c r="G5436" s="16" t="e">
        <f>_xlfn.XLOOKUP(Tabuľka9[[#This Row],[položka]],#REF!,#REF!)</f>
        <v>#REF!</v>
      </c>
      <c r="I5436" s="15">
        <f>Tabuľka9[[#This Row],[Aktuálna cena v RZ s DPH]]*Tabuľka9[[#This Row],[Priemerný odber za mesiac]]</f>
        <v>0</v>
      </c>
      <c r="K5436" s="17" t="e">
        <f>Tabuľka9[[#This Row],[Cena za MJ s DPH]]*Tabuľka9[[#This Row],[Predpokladaný odber počas 6 mesiacov]]</f>
        <v>#REF!</v>
      </c>
      <c r="L5436" s="1">
        <v>162710</v>
      </c>
      <c r="M5436" t="e">
        <f>_xlfn.XLOOKUP(Tabuľka9[[#This Row],[IČO]],#REF!,#REF!)</f>
        <v>#REF!</v>
      </c>
      <c r="N5436" t="e">
        <f>_xlfn.XLOOKUP(Tabuľka9[[#This Row],[IČO]],#REF!,#REF!)</f>
        <v>#REF!</v>
      </c>
    </row>
    <row r="5437" spans="1:14" hidden="1" x14ac:dyDescent="0.35">
      <c r="A5437" t="s">
        <v>125</v>
      </c>
      <c r="B5437" t="s">
        <v>185</v>
      </c>
      <c r="C5437" t="s">
        <v>13</v>
      </c>
      <c r="E5437" s="10">
        <f>IF(COUNTIF(cis_DPH!$B$2:$B$84,B5437)&gt;0,D5437*1.1,IF(COUNTIF(cis_DPH!$B$85:$B$171,B5437)&gt;0,D5437*1.2,"chyba"))</f>
        <v>0</v>
      </c>
      <c r="G5437" s="16" t="e">
        <f>_xlfn.XLOOKUP(Tabuľka9[[#This Row],[položka]],#REF!,#REF!)</f>
        <v>#REF!</v>
      </c>
      <c r="I5437" s="15">
        <f>Tabuľka9[[#This Row],[Aktuálna cena v RZ s DPH]]*Tabuľka9[[#This Row],[Priemerný odber za mesiac]]</f>
        <v>0</v>
      </c>
      <c r="K5437" s="17" t="e">
        <f>Tabuľka9[[#This Row],[Cena za MJ s DPH]]*Tabuľka9[[#This Row],[Predpokladaný odber počas 6 mesiacov]]</f>
        <v>#REF!</v>
      </c>
      <c r="L5437" s="1">
        <v>162710</v>
      </c>
      <c r="M5437" t="e">
        <f>_xlfn.XLOOKUP(Tabuľka9[[#This Row],[IČO]],#REF!,#REF!)</f>
        <v>#REF!</v>
      </c>
      <c r="N5437" t="e">
        <f>_xlfn.XLOOKUP(Tabuľka9[[#This Row],[IČO]],#REF!,#REF!)</f>
        <v>#REF!</v>
      </c>
    </row>
    <row r="5438" spans="1:14" hidden="1" x14ac:dyDescent="0.35">
      <c r="A5438" t="s">
        <v>125</v>
      </c>
      <c r="B5438" t="s">
        <v>186</v>
      </c>
      <c r="C5438" t="s">
        <v>13</v>
      </c>
      <c r="E5438" s="10">
        <f>IF(COUNTIF(cis_DPH!$B$2:$B$84,B5438)&gt;0,D5438*1.1,IF(COUNTIF(cis_DPH!$B$85:$B$171,B5438)&gt;0,D5438*1.2,"chyba"))</f>
        <v>0</v>
      </c>
      <c r="G5438" s="16" t="e">
        <f>_xlfn.XLOOKUP(Tabuľka9[[#This Row],[položka]],#REF!,#REF!)</f>
        <v>#REF!</v>
      </c>
      <c r="I5438" s="15">
        <f>Tabuľka9[[#This Row],[Aktuálna cena v RZ s DPH]]*Tabuľka9[[#This Row],[Priemerný odber za mesiac]]</f>
        <v>0</v>
      </c>
      <c r="K5438" s="17" t="e">
        <f>Tabuľka9[[#This Row],[Cena za MJ s DPH]]*Tabuľka9[[#This Row],[Predpokladaný odber počas 6 mesiacov]]</f>
        <v>#REF!</v>
      </c>
      <c r="L5438" s="1">
        <v>162710</v>
      </c>
      <c r="M5438" t="e">
        <f>_xlfn.XLOOKUP(Tabuľka9[[#This Row],[IČO]],#REF!,#REF!)</f>
        <v>#REF!</v>
      </c>
      <c r="N5438" t="e">
        <f>_xlfn.XLOOKUP(Tabuľka9[[#This Row],[IČO]],#REF!,#REF!)</f>
        <v>#REF!</v>
      </c>
    </row>
    <row r="5439" spans="1:14" hidden="1" x14ac:dyDescent="0.35">
      <c r="A5439" t="s">
        <v>95</v>
      </c>
      <c r="B5439" t="s">
        <v>187</v>
      </c>
      <c r="C5439" t="s">
        <v>48</v>
      </c>
      <c r="E5439" s="10">
        <f>IF(COUNTIF(cis_DPH!$B$2:$B$84,B5439)&gt;0,D5439*1.1,IF(COUNTIF(cis_DPH!$B$85:$B$171,B5439)&gt;0,D5439*1.2,"chyba"))</f>
        <v>0</v>
      </c>
      <c r="G5439" s="16" t="e">
        <f>_xlfn.XLOOKUP(Tabuľka9[[#This Row],[položka]],#REF!,#REF!)</f>
        <v>#REF!</v>
      </c>
      <c r="I5439" s="15">
        <f>Tabuľka9[[#This Row],[Aktuálna cena v RZ s DPH]]*Tabuľka9[[#This Row],[Priemerný odber za mesiac]]</f>
        <v>0</v>
      </c>
      <c r="K5439" s="17" t="e">
        <f>Tabuľka9[[#This Row],[Cena za MJ s DPH]]*Tabuľka9[[#This Row],[Predpokladaný odber počas 6 mesiacov]]</f>
        <v>#REF!</v>
      </c>
      <c r="L5439" s="1">
        <v>162710</v>
      </c>
      <c r="M5439" t="e">
        <f>_xlfn.XLOOKUP(Tabuľka9[[#This Row],[IČO]],#REF!,#REF!)</f>
        <v>#REF!</v>
      </c>
      <c r="N5439" t="e">
        <f>_xlfn.XLOOKUP(Tabuľka9[[#This Row],[IČO]],#REF!,#REF!)</f>
        <v>#REF!</v>
      </c>
    </row>
    <row r="5440" spans="1:14" hidden="1" x14ac:dyDescent="0.35">
      <c r="A5440" t="s">
        <v>95</v>
      </c>
      <c r="B5440" t="s">
        <v>188</v>
      </c>
      <c r="C5440" t="s">
        <v>13</v>
      </c>
      <c r="E5440" s="10">
        <f>IF(COUNTIF(cis_DPH!$B$2:$B$84,B5440)&gt;0,D5440*1.1,IF(COUNTIF(cis_DPH!$B$85:$B$171,B5440)&gt;0,D5440*1.2,"chyba"))</f>
        <v>0</v>
      </c>
      <c r="G5440" s="16" t="e">
        <f>_xlfn.XLOOKUP(Tabuľka9[[#This Row],[položka]],#REF!,#REF!)</f>
        <v>#REF!</v>
      </c>
      <c r="I5440" s="15">
        <f>Tabuľka9[[#This Row],[Aktuálna cena v RZ s DPH]]*Tabuľka9[[#This Row],[Priemerný odber za mesiac]]</f>
        <v>0</v>
      </c>
      <c r="K5440" s="17" t="e">
        <f>Tabuľka9[[#This Row],[Cena za MJ s DPH]]*Tabuľka9[[#This Row],[Predpokladaný odber počas 6 mesiacov]]</f>
        <v>#REF!</v>
      </c>
      <c r="L5440" s="1">
        <v>162710</v>
      </c>
      <c r="M5440" t="e">
        <f>_xlfn.XLOOKUP(Tabuľka9[[#This Row],[IČO]],#REF!,#REF!)</f>
        <v>#REF!</v>
      </c>
      <c r="N5440" t="e">
        <f>_xlfn.XLOOKUP(Tabuľka9[[#This Row],[IČO]],#REF!,#REF!)</f>
        <v>#REF!</v>
      </c>
    </row>
    <row r="5441" spans="1:14" hidden="1" x14ac:dyDescent="0.35">
      <c r="A5441" t="s">
        <v>95</v>
      </c>
      <c r="B5441" t="s">
        <v>189</v>
      </c>
      <c r="C5441" t="s">
        <v>13</v>
      </c>
      <c r="D5441" s="9">
        <v>4.83</v>
      </c>
      <c r="E5441" s="10">
        <f>IF(COUNTIF(cis_DPH!$B$2:$B$84,B5441)&gt;0,D5441*1.1,IF(COUNTIF(cis_DPH!$B$85:$B$171,B5441)&gt;0,D5441*1.2,"chyba"))</f>
        <v>5.3130000000000006</v>
      </c>
      <c r="G5441" s="16" t="e">
        <f>_xlfn.XLOOKUP(Tabuľka9[[#This Row],[položka]],#REF!,#REF!)</f>
        <v>#REF!</v>
      </c>
      <c r="H5441">
        <v>16</v>
      </c>
      <c r="I5441" s="15">
        <f>Tabuľka9[[#This Row],[Aktuálna cena v RZ s DPH]]*Tabuľka9[[#This Row],[Priemerný odber za mesiac]]</f>
        <v>85.00800000000001</v>
      </c>
      <c r="J5441">
        <v>64</v>
      </c>
      <c r="K5441" s="17" t="e">
        <f>Tabuľka9[[#This Row],[Cena za MJ s DPH]]*Tabuľka9[[#This Row],[Predpokladaný odber počas 6 mesiacov]]</f>
        <v>#REF!</v>
      </c>
      <c r="L5441" s="1">
        <v>162710</v>
      </c>
      <c r="M5441" t="e">
        <f>_xlfn.XLOOKUP(Tabuľka9[[#This Row],[IČO]],#REF!,#REF!)</f>
        <v>#REF!</v>
      </c>
      <c r="N5441" t="e">
        <f>_xlfn.XLOOKUP(Tabuľka9[[#This Row],[IČO]],#REF!,#REF!)</f>
        <v>#REF!</v>
      </c>
    </row>
    <row r="5442" spans="1:14" hidden="1" x14ac:dyDescent="0.35">
      <c r="A5442" t="s">
        <v>10</v>
      </c>
      <c r="B5442" t="s">
        <v>11</v>
      </c>
      <c r="C5442" t="s">
        <v>13</v>
      </c>
      <c r="E5442" s="10">
        <f>IF(COUNTIF(cis_DPH!$B$2:$B$84,B5442)&gt;0,D5442*1.1,IF(COUNTIF(cis_DPH!$B$85:$B$171,B5442)&gt;0,D5442*1.2,"chyba"))</f>
        <v>0</v>
      </c>
      <c r="G5442" s="16" t="e">
        <f>_xlfn.XLOOKUP(Tabuľka9[[#This Row],[položka]],#REF!,#REF!)</f>
        <v>#REF!</v>
      </c>
      <c r="I5442" s="15">
        <f>Tabuľka9[[#This Row],[Aktuálna cena v RZ s DPH]]*Tabuľka9[[#This Row],[Priemerný odber za mesiac]]</f>
        <v>0</v>
      </c>
      <c r="K5442" s="17" t="e">
        <f>Tabuľka9[[#This Row],[Cena za MJ s DPH]]*Tabuľka9[[#This Row],[Predpokladaný odber počas 6 mesiacov]]</f>
        <v>#REF!</v>
      </c>
      <c r="L5442" s="1">
        <v>37956124</v>
      </c>
      <c r="M5442" t="e">
        <f>_xlfn.XLOOKUP(Tabuľka9[[#This Row],[IČO]],#REF!,#REF!)</f>
        <v>#REF!</v>
      </c>
      <c r="N5442" t="e">
        <f>_xlfn.XLOOKUP(Tabuľka9[[#This Row],[IČO]],#REF!,#REF!)</f>
        <v>#REF!</v>
      </c>
    </row>
    <row r="5443" spans="1:14" hidden="1" x14ac:dyDescent="0.35">
      <c r="A5443" t="s">
        <v>10</v>
      </c>
      <c r="B5443" t="s">
        <v>12</v>
      </c>
      <c r="C5443" t="s">
        <v>13</v>
      </c>
      <c r="E5443" s="10">
        <f>IF(COUNTIF(cis_DPH!$B$2:$B$84,B5443)&gt;0,D5443*1.1,IF(COUNTIF(cis_DPH!$B$85:$B$171,B5443)&gt;0,D5443*1.2,"chyba"))</f>
        <v>0</v>
      </c>
      <c r="G5443" s="16" t="e">
        <f>_xlfn.XLOOKUP(Tabuľka9[[#This Row],[položka]],#REF!,#REF!)</f>
        <v>#REF!</v>
      </c>
      <c r="I5443" s="15">
        <f>Tabuľka9[[#This Row],[Aktuálna cena v RZ s DPH]]*Tabuľka9[[#This Row],[Priemerný odber za mesiac]]</f>
        <v>0</v>
      </c>
      <c r="K5443" s="17" t="e">
        <f>Tabuľka9[[#This Row],[Cena za MJ s DPH]]*Tabuľka9[[#This Row],[Predpokladaný odber počas 6 mesiacov]]</f>
        <v>#REF!</v>
      </c>
      <c r="L5443" s="1">
        <v>37956124</v>
      </c>
      <c r="M5443" t="e">
        <f>_xlfn.XLOOKUP(Tabuľka9[[#This Row],[IČO]],#REF!,#REF!)</f>
        <v>#REF!</v>
      </c>
      <c r="N5443" t="e">
        <f>_xlfn.XLOOKUP(Tabuľka9[[#This Row],[IČO]],#REF!,#REF!)</f>
        <v>#REF!</v>
      </c>
    </row>
    <row r="5444" spans="1:14" hidden="1" x14ac:dyDescent="0.35">
      <c r="A5444" t="s">
        <v>10</v>
      </c>
      <c r="B5444" t="s">
        <v>14</v>
      </c>
      <c r="C5444" t="s">
        <v>13</v>
      </c>
      <c r="E5444" s="10">
        <f>IF(COUNTIF(cis_DPH!$B$2:$B$84,B5444)&gt;0,D5444*1.1,IF(COUNTIF(cis_DPH!$B$85:$B$171,B5444)&gt;0,D5444*1.2,"chyba"))</f>
        <v>0</v>
      </c>
      <c r="G5444" s="16" t="e">
        <f>_xlfn.XLOOKUP(Tabuľka9[[#This Row],[položka]],#REF!,#REF!)</f>
        <v>#REF!</v>
      </c>
      <c r="I5444" s="15">
        <f>Tabuľka9[[#This Row],[Aktuálna cena v RZ s DPH]]*Tabuľka9[[#This Row],[Priemerný odber za mesiac]]</f>
        <v>0</v>
      </c>
      <c r="K5444" s="17" t="e">
        <f>Tabuľka9[[#This Row],[Cena za MJ s DPH]]*Tabuľka9[[#This Row],[Predpokladaný odber počas 6 mesiacov]]</f>
        <v>#REF!</v>
      </c>
      <c r="L5444" s="1">
        <v>37956124</v>
      </c>
      <c r="M5444" t="e">
        <f>_xlfn.XLOOKUP(Tabuľka9[[#This Row],[IČO]],#REF!,#REF!)</f>
        <v>#REF!</v>
      </c>
      <c r="N5444" t="e">
        <f>_xlfn.XLOOKUP(Tabuľka9[[#This Row],[IČO]],#REF!,#REF!)</f>
        <v>#REF!</v>
      </c>
    </row>
    <row r="5445" spans="1:14" hidden="1" x14ac:dyDescent="0.35">
      <c r="A5445" t="s">
        <v>10</v>
      </c>
      <c r="B5445" t="s">
        <v>15</v>
      </c>
      <c r="C5445" t="s">
        <v>13</v>
      </c>
      <c r="E5445" s="10">
        <f>IF(COUNTIF(cis_DPH!$B$2:$B$84,B5445)&gt;0,D5445*1.1,IF(COUNTIF(cis_DPH!$B$85:$B$171,B5445)&gt;0,D5445*1.2,"chyba"))</f>
        <v>0</v>
      </c>
      <c r="G5445" s="16" t="e">
        <f>_xlfn.XLOOKUP(Tabuľka9[[#This Row],[položka]],#REF!,#REF!)</f>
        <v>#REF!</v>
      </c>
      <c r="H5445">
        <v>15</v>
      </c>
      <c r="I5445" s="15">
        <f>Tabuľka9[[#This Row],[Aktuálna cena v RZ s DPH]]*Tabuľka9[[#This Row],[Priemerný odber za mesiac]]</f>
        <v>0</v>
      </c>
      <c r="K5445" s="17" t="e">
        <f>Tabuľka9[[#This Row],[Cena za MJ s DPH]]*Tabuľka9[[#This Row],[Predpokladaný odber počas 6 mesiacov]]</f>
        <v>#REF!</v>
      </c>
      <c r="L5445" s="1">
        <v>37956124</v>
      </c>
      <c r="M5445" t="e">
        <f>_xlfn.XLOOKUP(Tabuľka9[[#This Row],[IČO]],#REF!,#REF!)</f>
        <v>#REF!</v>
      </c>
      <c r="N5445" t="e">
        <f>_xlfn.XLOOKUP(Tabuľka9[[#This Row],[IČO]],#REF!,#REF!)</f>
        <v>#REF!</v>
      </c>
    </row>
    <row r="5446" spans="1:14" hidden="1" x14ac:dyDescent="0.35">
      <c r="A5446" t="s">
        <v>10</v>
      </c>
      <c r="B5446" t="s">
        <v>16</v>
      </c>
      <c r="C5446" t="s">
        <v>13</v>
      </c>
      <c r="E5446" s="10">
        <f>IF(COUNTIF(cis_DPH!$B$2:$B$84,B5446)&gt;0,D5446*1.1,IF(COUNTIF(cis_DPH!$B$85:$B$171,B5446)&gt;0,D5446*1.2,"chyba"))</f>
        <v>0</v>
      </c>
      <c r="G5446" s="16" t="e">
        <f>_xlfn.XLOOKUP(Tabuľka9[[#This Row],[položka]],#REF!,#REF!)</f>
        <v>#REF!</v>
      </c>
      <c r="I5446" s="15">
        <f>Tabuľka9[[#This Row],[Aktuálna cena v RZ s DPH]]*Tabuľka9[[#This Row],[Priemerný odber za mesiac]]</f>
        <v>0</v>
      </c>
      <c r="K5446" s="17" t="e">
        <f>Tabuľka9[[#This Row],[Cena za MJ s DPH]]*Tabuľka9[[#This Row],[Predpokladaný odber počas 6 mesiacov]]</f>
        <v>#REF!</v>
      </c>
      <c r="L5446" s="1">
        <v>37956124</v>
      </c>
      <c r="M5446" t="e">
        <f>_xlfn.XLOOKUP(Tabuľka9[[#This Row],[IČO]],#REF!,#REF!)</f>
        <v>#REF!</v>
      </c>
      <c r="N5446" t="e">
        <f>_xlfn.XLOOKUP(Tabuľka9[[#This Row],[IČO]],#REF!,#REF!)</f>
        <v>#REF!</v>
      </c>
    </row>
    <row r="5447" spans="1:14" hidden="1" x14ac:dyDescent="0.35">
      <c r="A5447" t="s">
        <v>10</v>
      </c>
      <c r="B5447" t="s">
        <v>17</v>
      </c>
      <c r="C5447" t="s">
        <v>13</v>
      </c>
      <c r="E5447" s="10">
        <f>IF(COUNTIF(cis_DPH!$B$2:$B$84,B5447)&gt;0,D5447*1.1,IF(COUNTIF(cis_DPH!$B$85:$B$171,B5447)&gt;0,D5447*1.2,"chyba"))</f>
        <v>0</v>
      </c>
      <c r="G5447" s="16" t="e">
        <f>_xlfn.XLOOKUP(Tabuľka9[[#This Row],[položka]],#REF!,#REF!)</f>
        <v>#REF!</v>
      </c>
      <c r="I5447" s="15">
        <f>Tabuľka9[[#This Row],[Aktuálna cena v RZ s DPH]]*Tabuľka9[[#This Row],[Priemerný odber za mesiac]]</f>
        <v>0</v>
      </c>
      <c r="K5447" s="17" t="e">
        <f>Tabuľka9[[#This Row],[Cena za MJ s DPH]]*Tabuľka9[[#This Row],[Predpokladaný odber počas 6 mesiacov]]</f>
        <v>#REF!</v>
      </c>
      <c r="L5447" s="1">
        <v>37956124</v>
      </c>
      <c r="M5447" t="e">
        <f>_xlfn.XLOOKUP(Tabuľka9[[#This Row],[IČO]],#REF!,#REF!)</f>
        <v>#REF!</v>
      </c>
      <c r="N5447" t="e">
        <f>_xlfn.XLOOKUP(Tabuľka9[[#This Row],[IČO]],#REF!,#REF!)</f>
        <v>#REF!</v>
      </c>
    </row>
    <row r="5448" spans="1:14" hidden="1" x14ac:dyDescent="0.35">
      <c r="A5448" t="s">
        <v>10</v>
      </c>
      <c r="B5448" t="s">
        <v>18</v>
      </c>
      <c r="C5448" t="s">
        <v>19</v>
      </c>
      <c r="E5448" s="10">
        <f>IF(COUNTIF(cis_DPH!$B$2:$B$84,B5448)&gt;0,D5448*1.1,IF(COUNTIF(cis_DPH!$B$85:$B$171,B5448)&gt;0,D5448*1.2,"chyba"))</f>
        <v>0</v>
      </c>
      <c r="G5448" s="16" t="e">
        <f>_xlfn.XLOOKUP(Tabuľka9[[#This Row],[položka]],#REF!,#REF!)</f>
        <v>#REF!</v>
      </c>
      <c r="I5448" s="15">
        <f>Tabuľka9[[#This Row],[Aktuálna cena v RZ s DPH]]*Tabuľka9[[#This Row],[Priemerný odber za mesiac]]</f>
        <v>0</v>
      </c>
      <c r="K5448" s="17" t="e">
        <f>Tabuľka9[[#This Row],[Cena za MJ s DPH]]*Tabuľka9[[#This Row],[Predpokladaný odber počas 6 mesiacov]]</f>
        <v>#REF!</v>
      </c>
      <c r="L5448" s="1">
        <v>37956124</v>
      </c>
      <c r="M5448" t="e">
        <f>_xlfn.XLOOKUP(Tabuľka9[[#This Row],[IČO]],#REF!,#REF!)</f>
        <v>#REF!</v>
      </c>
      <c r="N5448" t="e">
        <f>_xlfn.XLOOKUP(Tabuľka9[[#This Row],[IČO]],#REF!,#REF!)</f>
        <v>#REF!</v>
      </c>
    </row>
    <row r="5449" spans="1:14" hidden="1" x14ac:dyDescent="0.35">
      <c r="A5449" t="s">
        <v>10</v>
      </c>
      <c r="B5449" t="s">
        <v>20</v>
      </c>
      <c r="C5449" t="s">
        <v>13</v>
      </c>
      <c r="E5449" s="10">
        <f>IF(COUNTIF(cis_DPH!$B$2:$B$84,B5449)&gt;0,D5449*1.1,IF(COUNTIF(cis_DPH!$B$85:$B$171,B5449)&gt;0,D5449*1.2,"chyba"))</f>
        <v>0</v>
      </c>
      <c r="G5449" s="16" t="e">
        <f>_xlfn.XLOOKUP(Tabuľka9[[#This Row],[položka]],#REF!,#REF!)</f>
        <v>#REF!</v>
      </c>
      <c r="I5449" s="15">
        <f>Tabuľka9[[#This Row],[Aktuálna cena v RZ s DPH]]*Tabuľka9[[#This Row],[Priemerný odber za mesiac]]</f>
        <v>0</v>
      </c>
      <c r="K5449" s="17" t="e">
        <f>Tabuľka9[[#This Row],[Cena za MJ s DPH]]*Tabuľka9[[#This Row],[Predpokladaný odber počas 6 mesiacov]]</f>
        <v>#REF!</v>
      </c>
      <c r="L5449" s="1">
        <v>37956124</v>
      </c>
      <c r="M5449" t="e">
        <f>_xlfn.XLOOKUP(Tabuľka9[[#This Row],[IČO]],#REF!,#REF!)</f>
        <v>#REF!</v>
      </c>
      <c r="N5449" t="e">
        <f>_xlfn.XLOOKUP(Tabuľka9[[#This Row],[IČO]],#REF!,#REF!)</f>
        <v>#REF!</v>
      </c>
    </row>
    <row r="5450" spans="1:14" hidden="1" x14ac:dyDescent="0.35">
      <c r="A5450" t="s">
        <v>10</v>
      </c>
      <c r="B5450" t="s">
        <v>21</v>
      </c>
      <c r="C5450" t="s">
        <v>13</v>
      </c>
      <c r="E5450" s="10">
        <f>IF(COUNTIF(cis_DPH!$B$2:$B$84,B5450)&gt;0,D5450*1.1,IF(COUNTIF(cis_DPH!$B$85:$B$171,B5450)&gt;0,D5450*1.2,"chyba"))</f>
        <v>0</v>
      </c>
      <c r="G5450" s="16" t="e">
        <f>_xlfn.XLOOKUP(Tabuľka9[[#This Row],[položka]],#REF!,#REF!)</f>
        <v>#REF!</v>
      </c>
      <c r="I5450" s="15">
        <f>Tabuľka9[[#This Row],[Aktuálna cena v RZ s DPH]]*Tabuľka9[[#This Row],[Priemerný odber za mesiac]]</f>
        <v>0</v>
      </c>
      <c r="K5450" s="17" t="e">
        <f>Tabuľka9[[#This Row],[Cena za MJ s DPH]]*Tabuľka9[[#This Row],[Predpokladaný odber počas 6 mesiacov]]</f>
        <v>#REF!</v>
      </c>
      <c r="L5450" s="1">
        <v>37956124</v>
      </c>
      <c r="M5450" t="e">
        <f>_xlfn.XLOOKUP(Tabuľka9[[#This Row],[IČO]],#REF!,#REF!)</f>
        <v>#REF!</v>
      </c>
      <c r="N5450" t="e">
        <f>_xlfn.XLOOKUP(Tabuľka9[[#This Row],[IČO]],#REF!,#REF!)</f>
        <v>#REF!</v>
      </c>
    </row>
    <row r="5451" spans="1:14" hidden="1" x14ac:dyDescent="0.35">
      <c r="A5451" t="s">
        <v>10</v>
      </c>
      <c r="B5451" t="s">
        <v>22</v>
      </c>
      <c r="C5451" t="s">
        <v>13</v>
      </c>
      <c r="E5451" s="10">
        <f>IF(COUNTIF(cis_DPH!$B$2:$B$84,B5451)&gt;0,D5451*1.1,IF(COUNTIF(cis_DPH!$B$85:$B$171,B5451)&gt;0,D5451*1.2,"chyba"))</f>
        <v>0</v>
      </c>
      <c r="G5451" s="16" t="e">
        <f>_xlfn.XLOOKUP(Tabuľka9[[#This Row],[položka]],#REF!,#REF!)</f>
        <v>#REF!</v>
      </c>
      <c r="I5451" s="15">
        <f>Tabuľka9[[#This Row],[Aktuálna cena v RZ s DPH]]*Tabuľka9[[#This Row],[Priemerný odber za mesiac]]</f>
        <v>0</v>
      </c>
      <c r="K5451" s="17" t="e">
        <f>Tabuľka9[[#This Row],[Cena za MJ s DPH]]*Tabuľka9[[#This Row],[Predpokladaný odber počas 6 mesiacov]]</f>
        <v>#REF!</v>
      </c>
      <c r="L5451" s="1">
        <v>37956124</v>
      </c>
      <c r="M5451" t="e">
        <f>_xlfn.XLOOKUP(Tabuľka9[[#This Row],[IČO]],#REF!,#REF!)</f>
        <v>#REF!</v>
      </c>
      <c r="N5451" t="e">
        <f>_xlfn.XLOOKUP(Tabuľka9[[#This Row],[IČO]],#REF!,#REF!)</f>
        <v>#REF!</v>
      </c>
    </row>
    <row r="5452" spans="1:14" hidden="1" x14ac:dyDescent="0.35">
      <c r="A5452" t="s">
        <v>10</v>
      </c>
      <c r="B5452" t="s">
        <v>23</v>
      </c>
      <c r="C5452" t="s">
        <v>13</v>
      </c>
      <c r="E5452" s="10">
        <f>IF(COUNTIF(cis_DPH!$B$2:$B$84,B5452)&gt;0,D5452*1.1,IF(COUNTIF(cis_DPH!$B$85:$B$171,B5452)&gt;0,D5452*1.2,"chyba"))</f>
        <v>0</v>
      </c>
      <c r="G5452" s="16" t="e">
        <f>_xlfn.XLOOKUP(Tabuľka9[[#This Row],[položka]],#REF!,#REF!)</f>
        <v>#REF!</v>
      </c>
      <c r="I5452" s="15">
        <f>Tabuľka9[[#This Row],[Aktuálna cena v RZ s DPH]]*Tabuľka9[[#This Row],[Priemerný odber za mesiac]]</f>
        <v>0</v>
      </c>
      <c r="K5452" s="17" t="e">
        <f>Tabuľka9[[#This Row],[Cena za MJ s DPH]]*Tabuľka9[[#This Row],[Predpokladaný odber počas 6 mesiacov]]</f>
        <v>#REF!</v>
      </c>
      <c r="L5452" s="1">
        <v>37956124</v>
      </c>
      <c r="M5452" t="e">
        <f>_xlfn.XLOOKUP(Tabuľka9[[#This Row],[IČO]],#REF!,#REF!)</f>
        <v>#REF!</v>
      </c>
      <c r="N5452" t="e">
        <f>_xlfn.XLOOKUP(Tabuľka9[[#This Row],[IČO]],#REF!,#REF!)</f>
        <v>#REF!</v>
      </c>
    </row>
    <row r="5453" spans="1:14" hidden="1" x14ac:dyDescent="0.35">
      <c r="A5453" t="s">
        <v>10</v>
      </c>
      <c r="B5453" t="s">
        <v>24</v>
      </c>
      <c r="C5453" t="s">
        <v>25</v>
      </c>
      <c r="E5453" s="10">
        <f>IF(COUNTIF(cis_DPH!$B$2:$B$84,B5453)&gt;0,D5453*1.1,IF(COUNTIF(cis_DPH!$B$85:$B$171,B5453)&gt;0,D5453*1.2,"chyba"))</f>
        <v>0</v>
      </c>
      <c r="G5453" s="16" t="e">
        <f>_xlfn.XLOOKUP(Tabuľka9[[#This Row],[položka]],#REF!,#REF!)</f>
        <v>#REF!</v>
      </c>
      <c r="I5453" s="15">
        <f>Tabuľka9[[#This Row],[Aktuálna cena v RZ s DPH]]*Tabuľka9[[#This Row],[Priemerný odber za mesiac]]</f>
        <v>0</v>
      </c>
      <c r="K5453" s="17" t="e">
        <f>Tabuľka9[[#This Row],[Cena za MJ s DPH]]*Tabuľka9[[#This Row],[Predpokladaný odber počas 6 mesiacov]]</f>
        <v>#REF!</v>
      </c>
      <c r="L5453" s="1">
        <v>37956124</v>
      </c>
      <c r="M5453" t="e">
        <f>_xlfn.XLOOKUP(Tabuľka9[[#This Row],[IČO]],#REF!,#REF!)</f>
        <v>#REF!</v>
      </c>
      <c r="N5453" t="e">
        <f>_xlfn.XLOOKUP(Tabuľka9[[#This Row],[IČO]],#REF!,#REF!)</f>
        <v>#REF!</v>
      </c>
    </row>
    <row r="5454" spans="1:14" hidden="1" x14ac:dyDescent="0.35">
      <c r="A5454" t="s">
        <v>10</v>
      </c>
      <c r="B5454" t="s">
        <v>26</v>
      </c>
      <c r="C5454" t="s">
        <v>13</v>
      </c>
      <c r="E5454" s="10">
        <f>IF(COUNTIF(cis_DPH!$B$2:$B$84,B5454)&gt;0,D5454*1.1,IF(COUNTIF(cis_DPH!$B$85:$B$171,B5454)&gt;0,D5454*1.2,"chyba"))</f>
        <v>0</v>
      </c>
      <c r="G5454" s="16" t="e">
        <f>_xlfn.XLOOKUP(Tabuľka9[[#This Row],[položka]],#REF!,#REF!)</f>
        <v>#REF!</v>
      </c>
      <c r="I5454" s="15">
        <f>Tabuľka9[[#This Row],[Aktuálna cena v RZ s DPH]]*Tabuľka9[[#This Row],[Priemerný odber za mesiac]]</f>
        <v>0</v>
      </c>
      <c r="K5454" s="17" t="e">
        <f>Tabuľka9[[#This Row],[Cena za MJ s DPH]]*Tabuľka9[[#This Row],[Predpokladaný odber počas 6 mesiacov]]</f>
        <v>#REF!</v>
      </c>
      <c r="L5454" s="1">
        <v>37956124</v>
      </c>
      <c r="M5454" t="e">
        <f>_xlfn.XLOOKUP(Tabuľka9[[#This Row],[IČO]],#REF!,#REF!)</f>
        <v>#REF!</v>
      </c>
      <c r="N5454" t="e">
        <f>_xlfn.XLOOKUP(Tabuľka9[[#This Row],[IČO]],#REF!,#REF!)</f>
        <v>#REF!</v>
      </c>
    </row>
    <row r="5455" spans="1:14" hidden="1" x14ac:dyDescent="0.35">
      <c r="A5455" t="s">
        <v>10</v>
      </c>
      <c r="B5455" t="s">
        <v>27</v>
      </c>
      <c r="C5455" t="s">
        <v>13</v>
      </c>
      <c r="E5455" s="10">
        <f>IF(COUNTIF(cis_DPH!$B$2:$B$84,B5455)&gt;0,D5455*1.1,IF(COUNTIF(cis_DPH!$B$85:$B$171,B5455)&gt;0,D5455*1.2,"chyba"))</f>
        <v>0</v>
      </c>
      <c r="G5455" s="16" t="e">
        <f>_xlfn.XLOOKUP(Tabuľka9[[#This Row],[položka]],#REF!,#REF!)</f>
        <v>#REF!</v>
      </c>
      <c r="I5455" s="15">
        <f>Tabuľka9[[#This Row],[Aktuálna cena v RZ s DPH]]*Tabuľka9[[#This Row],[Priemerný odber za mesiac]]</f>
        <v>0</v>
      </c>
      <c r="K5455" s="17" t="e">
        <f>Tabuľka9[[#This Row],[Cena za MJ s DPH]]*Tabuľka9[[#This Row],[Predpokladaný odber počas 6 mesiacov]]</f>
        <v>#REF!</v>
      </c>
      <c r="L5455" s="1">
        <v>37956124</v>
      </c>
      <c r="M5455" t="e">
        <f>_xlfn.XLOOKUP(Tabuľka9[[#This Row],[IČO]],#REF!,#REF!)</f>
        <v>#REF!</v>
      </c>
      <c r="N5455" t="e">
        <f>_xlfn.XLOOKUP(Tabuľka9[[#This Row],[IČO]],#REF!,#REF!)</f>
        <v>#REF!</v>
      </c>
    </row>
    <row r="5456" spans="1:14" hidden="1" x14ac:dyDescent="0.35">
      <c r="A5456" t="s">
        <v>10</v>
      </c>
      <c r="B5456" t="s">
        <v>28</v>
      </c>
      <c r="C5456" t="s">
        <v>13</v>
      </c>
      <c r="E5456" s="10">
        <f>IF(COUNTIF(cis_DPH!$B$2:$B$84,B5456)&gt;0,D5456*1.1,IF(COUNTIF(cis_DPH!$B$85:$B$171,B5456)&gt;0,D5456*1.2,"chyba"))</f>
        <v>0</v>
      </c>
      <c r="G5456" s="16" t="e">
        <f>_xlfn.XLOOKUP(Tabuľka9[[#This Row],[položka]],#REF!,#REF!)</f>
        <v>#REF!</v>
      </c>
      <c r="I5456" s="15">
        <f>Tabuľka9[[#This Row],[Aktuálna cena v RZ s DPH]]*Tabuľka9[[#This Row],[Priemerný odber za mesiac]]</f>
        <v>0</v>
      </c>
      <c r="K5456" s="17" t="e">
        <f>Tabuľka9[[#This Row],[Cena za MJ s DPH]]*Tabuľka9[[#This Row],[Predpokladaný odber počas 6 mesiacov]]</f>
        <v>#REF!</v>
      </c>
      <c r="L5456" s="1">
        <v>37956124</v>
      </c>
      <c r="M5456" t="e">
        <f>_xlfn.XLOOKUP(Tabuľka9[[#This Row],[IČO]],#REF!,#REF!)</f>
        <v>#REF!</v>
      </c>
      <c r="N5456" t="e">
        <f>_xlfn.XLOOKUP(Tabuľka9[[#This Row],[IČO]],#REF!,#REF!)</f>
        <v>#REF!</v>
      </c>
    </row>
    <row r="5457" spans="1:14" hidden="1" x14ac:dyDescent="0.35">
      <c r="A5457" t="s">
        <v>10</v>
      </c>
      <c r="B5457" t="s">
        <v>29</v>
      </c>
      <c r="C5457" t="s">
        <v>13</v>
      </c>
      <c r="E5457" s="10">
        <f>IF(COUNTIF(cis_DPH!$B$2:$B$84,B5457)&gt;0,D5457*1.1,IF(COUNTIF(cis_DPH!$B$85:$B$171,B5457)&gt;0,D5457*1.2,"chyba"))</f>
        <v>0</v>
      </c>
      <c r="G5457" s="16" t="e">
        <f>_xlfn.XLOOKUP(Tabuľka9[[#This Row],[položka]],#REF!,#REF!)</f>
        <v>#REF!</v>
      </c>
      <c r="I5457" s="15">
        <f>Tabuľka9[[#This Row],[Aktuálna cena v RZ s DPH]]*Tabuľka9[[#This Row],[Priemerný odber za mesiac]]</f>
        <v>0</v>
      </c>
      <c r="K5457" s="17" t="e">
        <f>Tabuľka9[[#This Row],[Cena za MJ s DPH]]*Tabuľka9[[#This Row],[Predpokladaný odber počas 6 mesiacov]]</f>
        <v>#REF!</v>
      </c>
      <c r="L5457" s="1">
        <v>37956124</v>
      </c>
      <c r="M5457" t="e">
        <f>_xlfn.XLOOKUP(Tabuľka9[[#This Row],[IČO]],#REF!,#REF!)</f>
        <v>#REF!</v>
      </c>
      <c r="N5457" t="e">
        <f>_xlfn.XLOOKUP(Tabuľka9[[#This Row],[IČO]],#REF!,#REF!)</f>
        <v>#REF!</v>
      </c>
    </row>
    <row r="5458" spans="1:14" hidden="1" x14ac:dyDescent="0.35">
      <c r="A5458" t="s">
        <v>10</v>
      </c>
      <c r="B5458" t="s">
        <v>30</v>
      </c>
      <c r="C5458" t="s">
        <v>13</v>
      </c>
      <c r="E5458" s="10">
        <f>IF(COUNTIF(cis_DPH!$B$2:$B$84,B5458)&gt;0,D5458*1.1,IF(COUNTIF(cis_DPH!$B$85:$B$171,B5458)&gt;0,D5458*1.2,"chyba"))</f>
        <v>0</v>
      </c>
      <c r="G5458" s="16" t="e">
        <f>_xlfn.XLOOKUP(Tabuľka9[[#This Row],[položka]],#REF!,#REF!)</f>
        <v>#REF!</v>
      </c>
      <c r="I5458" s="15">
        <f>Tabuľka9[[#This Row],[Aktuálna cena v RZ s DPH]]*Tabuľka9[[#This Row],[Priemerný odber za mesiac]]</f>
        <v>0</v>
      </c>
      <c r="K5458" s="17" t="e">
        <f>Tabuľka9[[#This Row],[Cena za MJ s DPH]]*Tabuľka9[[#This Row],[Predpokladaný odber počas 6 mesiacov]]</f>
        <v>#REF!</v>
      </c>
      <c r="L5458" s="1">
        <v>37956124</v>
      </c>
      <c r="M5458" t="e">
        <f>_xlfn.XLOOKUP(Tabuľka9[[#This Row],[IČO]],#REF!,#REF!)</f>
        <v>#REF!</v>
      </c>
      <c r="N5458" t="e">
        <f>_xlfn.XLOOKUP(Tabuľka9[[#This Row],[IČO]],#REF!,#REF!)</f>
        <v>#REF!</v>
      </c>
    </row>
    <row r="5459" spans="1:14" hidden="1" x14ac:dyDescent="0.35">
      <c r="A5459" t="s">
        <v>10</v>
      </c>
      <c r="B5459" t="s">
        <v>31</v>
      </c>
      <c r="C5459" t="s">
        <v>13</v>
      </c>
      <c r="E5459" s="10">
        <f>IF(COUNTIF(cis_DPH!$B$2:$B$84,B5459)&gt;0,D5459*1.1,IF(COUNTIF(cis_DPH!$B$85:$B$171,B5459)&gt;0,D5459*1.2,"chyba"))</f>
        <v>0</v>
      </c>
      <c r="G5459" s="16" t="e">
        <f>_xlfn.XLOOKUP(Tabuľka9[[#This Row],[položka]],#REF!,#REF!)</f>
        <v>#REF!</v>
      </c>
      <c r="I5459" s="15">
        <f>Tabuľka9[[#This Row],[Aktuálna cena v RZ s DPH]]*Tabuľka9[[#This Row],[Priemerný odber za mesiac]]</f>
        <v>0</v>
      </c>
      <c r="K5459" s="17" t="e">
        <f>Tabuľka9[[#This Row],[Cena za MJ s DPH]]*Tabuľka9[[#This Row],[Predpokladaný odber počas 6 mesiacov]]</f>
        <v>#REF!</v>
      </c>
      <c r="L5459" s="1">
        <v>37956124</v>
      </c>
      <c r="M5459" t="e">
        <f>_xlfn.XLOOKUP(Tabuľka9[[#This Row],[IČO]],#REF!,#REF!)</f>
        <v>#REF!</v>
      </c>
      <c r="N5459" t="e">
        <f>_xlfn.XLOOKUP(Tabuľka9[[#This Row],[IČO]],#REF!,#REF!)</f>
        <v>#REF!</v>
      </c>
    </row>
    <row r="5460" spans="1:14" hidden="1" x14ac:dyDescent="0.35">
      <c r="A5460" t="s">
        <v>10</v>
      </c>
      <c r="B5460" t="s">
        <v>32</v>
      </c>
      <c r="C5460" t="s">
        <v>19</v>
      </c>
      <c r="E5460" s="10">
        <f>IF(COUNTIF(cis_DPH!$B$2:$B$84,B5460)&gt;0,D5460*1.1,IF(COUNTIF(cis_DPH!$B$85:$B$171,B5460)&gt;0,D5460*1.2,"chyba"))</f>
        <v>0</v>
      </c>
      <c r="G5460" s="16" t="e">
        <f>_xlfn.XLOOKUP(Tabuľka9[[#This Row],[položka]],#REF!,#REF!)</f>
        <v>#REF!</v>
      </c>
      <c r="I5460" s="15">
        <f>Tabuľka9[[#This Row],[Aktuálna cena v RZ s DPH]]*Tabuľka9[[#This Row],[Priemerný odber za mesiac]]</f>
        <v>0</v>
      </c>
      <c r="K5460" s="17" t="e">
        <f>Tabuľka9[[#This Row],[Cena za MJ s DPH]]*Tabuľka9[[#This Row],[Predpokladaný odber počas 6 mesiacov]]</f>
        <v>#REF!</v>
      </c>
      <c r="L5460" s="1">
        <v>37956124</v>
      </c>
      <c r="M5460" t="e">
        <f>_xlfn.XLOOKUP(Tabuľka9[[#This Row],[IČO]],#REF!,#REF!)</f>
        <v>#REF!</v>
      </c>
      <c r="N5460" t="e">
        <f>_xlfn.XLOOKUP(Tabuľka9[[#This Row],[IČO]],#REF!,#REF!)</f>
        <v>#REF!</v>
      </c>
    </row>
    <row r="5461" spans="1:14" hidden="1" x14ac:dyDescent="0.35">
      <c r="A5461" t="s">
        <v>10</v>
      </c>
      <c r="B5461" t="s">
        <v>33</v>
      </c>
      <c r="C5461" t="s">
        <v>13</v>
      </c>
      <c r="E5461" s="10">
        <f>IF(COUNTIF(cis_DPH!$B$2:$B$84,B5461)&gt;0,D5461*1.1,IF(COUNTIF(cis_DPH!$B$85:$B$171,B5461)&gt;0,D5461*1.2,"chyba"))</f>
        <v>0</v>
      </c>
      <c r="G5461" s="16" t="e">
        <f>_xlfn.XLOOKUP(Tabuľka9[[#This Row],[položka]],#REF!,#REF!)</f>
        <v>#REF!</v>
      </c>
      <c r="I5461" s="15">
        <f>Tabuľka9[[#This Row],[Aktuálna cena v RZ s DPH]]*Tabuľka9[[#This Row],[Priemerný odber za mesiac]]</f>
        <v>0</v>
      </c>
      <c r="K5461" s="17" t="e">
        <f>Tabuľka9[[#This Row],[Cena za MJ s DPH]]*Tabuľka9[[#This Row],[Predpokladaný odber počas 6 mesiacov]]</f>
        <v>#REF!</v>
      </c>
      <c r="L5461" s="1">
        <v>37956124</v>
      </c>
      <c r="M5461" t="e">
        <f>_xlfn.XLOOKUP(Tabuľka9[[#This Row],[IČO]],#REF!,#REF!)</f>
        <v>#REF!</v>
      </c>
      <c r="N5461" t="e">
        <f>_xlfn.XLOOKUP(Tabuľka9[[#This Row],[IČO]],#REF!,#REF!)</f>
        <v>#REF!</v>
      </c>
    </row>
    <row r="5462" spans="1:14" hidden="1" x14ac:dyDescent="0.35">
      <c r="A5462" t="s">
        <v>10</v>
      </c>
      <c r="B5462" t="s">
        <v>34</v>
      </c>
      <c r="C5462" t="s">
        <v>13</v>
      </c>
      <c r="E5462" s="10">
        <f>IF(COUNTIF(cis_DPH!$B$2:$B$84,B5462)&gt;0,D5462*1.1,IF(COUNTIF(cis_DPH!$B$85:$B$171,B5462)&gt;0,D5462*1.2,"chyba"))</f>
        <v>0</v>
      </c>
      <c r="G5462" s="16" t="e">
        <f>_xlfn.XLOOKUP(Tabuľka9[[#This Row],[položka]],#REF!,#REF!)</f>
        <v>#REF!</v>
      </c>
      <c r="I5462" s="15">
        <f>Tabuľka9[[#This Row],[Aktuálna cena v RZ s DPH]]*Tabuľka9[[#This Row],[Priemerný odber za mesiac]]</f>
        <v>0</v>
      </c>
      <c r="K5462" s="17" t="e">
        <f>Tabuľka9[[#This Row],[Cena za MJ s DPH]]*Tabuľka9[[#This Row],[Predpokladaný odber počas 6 mesiacov]]</f>
        <v>#REF!</v>
      </c>
      <c r="L5462" s="1">
        <v>37956124</v>
      </c>
      <c r="M5462" t="e">
        <f>_xlfn.XLOOKUP(Tabuľka9[[#This Row],[IČO]],#REF!,#REF!)</f>
        <v>#REF!</v>
      </c>
      <c r="N5462" t="e">
        <f>_xlfn.XLOOKUP(Tabuľka9[[#This Row],[IČO]],#REF!,#REF!)</f>
        <v>#REF!</v>
      </c>
    </row>
    <row r="5463" spans="1:14" hidden="1" x14ac:dyDescent="0.35">
      <c r="A5463" t="s">
        <v>10</v>
      </c>
      <c r="B5463" t="s">
        <v>35</v>
      </c>
      <c r="C5463" t="s">
        <v>13</v>
      </c>
      <c r="E5463" s="10">
        <f>IF(COUNTIF(cis_DPH!$B$2:$B$84,B5463)&gt;0,D5463*1.1,IF(COUNTIF(cis_DPH!$B$85:$B$171,B5463)&gt;0,D5463*1.2,"chyba"))</f>
        <v>0</v>
      </c>
      <c r="G5463" s="16" t="e">
        <f>_xlfn.XLOOKUP(Tabuľka9[[#This Row],[položka]],#REF!,#REF!)</f>
        <v>#REF!</v>
      </c>
      <c r="I5463" s="15">
        <f>Tabuľka9[[#This Row],[Aktuálna cena v RZ s DPH]]*Tabuľka9[[#This Row],[Priemerný odber za mesiac]]</f>
        <v>0</v>
      </c>
      <c r="K5463" s="17" t="e">
        <f>Tabuľka9[[#This Row],[Cena za MJ s DPH]]*Tabuľka9[[#This Row],[Predpokladaný odber počas 6 mesiacov]]</f>
        <v>#REF!</v>
      </c>
      <c r="L5463" s="1">
        <v>37956124</v>
      </c>
      <c r="M5463" t="e">
        <f>_xlfn.XLOOKUP(Tabuľka9[[#This Row],[IČO]],#REF!,#REF!)</f>
        <v>#REF!</v>
      </c>
      <c r="N5463" t="e">
        <f>_xlfn.XLOOKUP(Tabuľka9[[#This Row],[IČO]],#REF!,#REF!)</f>
        <v>#REF!</v>
      </c>
    </row>
    <row r="5464" spans="1:14" hidden="1" x14ac:dyDescent="0.35">
      <c r="A5464" t="s">
        <v>10</v>
      </c>
      <c r="B5464" t="s">
        <v>36</v>
      </c>
      <c r="C5464" t="s">
        <v>13</v>
      </c>
      <c r="E5464" s="10">
        <f>IF(COUNTIF(cis_DPH!$B$2:$B$84,B5464)&gt;0,D5464*1.1,IF(COUNTIF(cis_DPH!$B$85:$B$171,B5464)&gt;0,D5464*1.2,"chyba"))</f>
        <v>0</v>
      </c>
      <c r="G5464" s="16" t="e">
        <f>_xlfn.XLOOKUP(Tabuľka9[[#This Row],[položka]],#REF!,#REF!)</f>
        <v>#REF!</v>
      </c>
      <c r="I5464" s="15">
        <f>Tabuľka9[[#This Row],[Aktuálna cena v RZ s DPH]]*Tabuľka9[[#This Row],[Priemerný odber za mesiac]]</f>
        <v>0</v>
      </c>
      <c r="K5464" s="17" t="e">
        <f>Tabuľka9[[#This Row],[Cena za MJ s DPH]]*Tabuľka9[[#This Row],[Predpokladaný odber počas 6 mesiacov]]</f>
        <v>#REF!</v>
      </c>
      <c r="L5464" s="1">
        <v>37956124</v>
      </c>
      <c r="M5464" t="e">
        <f>_xlfn.XLOOKUP(Tabuľka9[[#This Row],[IČO]],#REF!,#REF!)</f>
        <v>#REF!</v>
      </c>
      <c r="N5464" t="e">
        <f>_xlfn.XLOOKUP(Tabuľka9[[#This Row],[IČO]],#REF!,#REF!)</f>
        <v>#REF!</v>
      </c>
    </row>
    <row r="5465" spans="1:14" hidden="1" x14ac:dyDescent="0.35">
      <c r="A5465" t="s">
        <v>10</v>
      </c>
      <c r="B5465" t="s">
        <v>37</v>
      </c>
      <c r="C5465" t="s">
        <v>13</v>
      </c>
      <c r="E5465" s="10">
        <f>IF(COUNTIF(cis_DPH!$B$2:$B$84,B5465)&gt;0,D5465*1.1,IF(COUNTIF(cis_DPH!$B$85:$B$171,B5465)&gt;0,D5465*1.2,"chyba"))</f>
        <v>0</v>
      </c>
      <c r="G5465" s="16" t="e">
        <f>_xlfn.XLOOKUP(Tabuľka9[[#This Row],[položka]],#REF!,#REF!)</f>
        <v>#REF!</v>
      </c>
      <c r="I5465" s="15">
        <f>Tabuľka9[[#This Row],[Aktuálna cena v RZ s DPH]]*Tabuľka9[[#This Row],[Priemerný odber za mesiac]]</f>
        <v>0</v>
      </c>
      <c r="K5465" s="17" t="e">
        <f>Tabuľka9[[#This Row],[Cena za MJ s DPH]]*Tabuľka9[[#This Row],[Predpokladaný odber počas 6 mesiacov]]</f>
        <v>#REF!</v>
      </c>
      <c r="L5465" s="1">
        <v>37956124</v>
      </c>
      <c r="M5465" t="e">
        <f>_xlfn.XLOOKUP(Tabuľka9[[#This Row],[IČO]],#REF!,#REF!)</f>
        <v>#REF!</v>
      </c>
      <c r="N5465" t="e">
        <f>_xlfn.XLOOKUP(Tabuľka9[[#This Row],[IČO]],#REF!,#REF!)</f>
        <v>#REF!</v>
      </c>
    </row>
    <row r="5466" spans="1:14" hidden="1" x14ac:dyDescent="0.35">
      <c r="A5466" t="s">
        <v>10</v>
      </c>
      <c r="B5466" t="s">
        <v>38</v>
      </c>
      <c r="C5466" t="s">
        <v>13</v>
      </c>
      <c r="E5466" s="10">
        <f>IF(COUNTIF(cis_DPH!$B$2:$B$84,B5466)&gt;0,D5466*1.1,IF(COUNTIF(cis_DPH!$B$85:$B$171,B5466)&gt;0,D5466*1.2,"chyba"))</f>
        <v>0</v>
      </c>
      <c r="G5466" s="16" t="e">
        <f>_xlfn.XLOOKUP(Tabuľka9[[#This Row],[položka]],#REF!,#REF!)</f>
        <v>#REF!</v>
      </c>
      <c r="I5466" s="15">
        <f>Tabuľka9[[#This Row],[Aktuálna cena v RZ s DPH]]*Tabuľka9[[#This Row],[Priemerný odber za mesiac]]</f>
        <v>0</v>
      </c>
      <c r="K5466" s="17" t="e">
        <f>Tabuľka9[[#This Row],[Cena za MJ s DPH]]*Tabuľka9[[#This Row],[Predpokladaný odber počas 6 mesiacov]]</f>
        <v>#REF!</v>
      </c>
      <c r="L5466" s="1">
        <v>37956124</v>
      </c>
      <c r="M5466" t="e">
        <f>_xlfn.XLOOKUP(Tabuľka9[[#This Row],[IČO]],#REF!,#REF!)</f>
        <v>#REF!</v>
      </c>
      <c r="N5466" t="e">
        <f>_xlfn.XLOOKUP(Tabuľka9[[#This Row],[IČO]],#REF!,#REF!)</f>
        <v>#REF!</v>
      </c>
    </row>
    <row r="5467" spans="1:14" hidden="1" x14ac:dyDescent="0.35">
      <c r="A5467" t="s">
        <v>10</v>
      </c>
      <c r="B5467" t="s">
        <v>39</v>
      </c>
      <c r="C5467" t="s">
        <v>13</v>
      </c>
      <c r="E5467" s="10">
        <f>IF(COUNTIF(cis_DPH!$B$2:$B$84,B5467)&gt;0,D5467*1.1,IF(COUNTIF(cis_DPH!$B$85:$B$171,B5467)&gt;0,D5467*1.2,"chyba"))</f>
        <v>0</v>
      </c>
      <c r="G5467" s="16" t="e">
        <f>_xlfn.XLOOKUP(Tabuľka9[[#This Row],[položka]],#REF!,#REF!)</f>
        <v>#REF!</v>
      </c>
      <c r="I5467" s="15">
        <f>Tabuľka9[[#This Row],[Aktuálna cena v RZ s DPH]]*Tabuľka9[[#This Row],[Priemerný odber za mesiac]]</f>
        <v>0</v>
      </c>
      <c r="K5467" s="17" t="e">
        <f>Tabuľka9[[#This Row],[Cena za MJ s DPH]]*Tabuľka9[[#This Row],[Predpokladaný odber počas 6 mesiacov]]</f>
        <v>#REF!</v>
      </c>
      <c r="L5467" s="1">
        <v>37956124</v>
      </c>
      <c r="M5467" t="e">
        <f>_xlfn.XLOOKUP(Tabuľka9[[#This Row],[IČO]],#REF!,#REF!)</f>
        <v>#REF!</v>
      </c>
      <c r="N5467" t="e">
        <f>_xlfn.XLOOKUP(Tabuľka9[[#This Row],[IČO]],#REF!,#REF!)</f>
        <v>#REF!</v>
      </c>
    </row>
    <row r="5468" spans="1:14" hidden="1" x14ac:dyDescent="0.35">
      <c r="A5468" t="s">
        <v>10</v>
      </c>
      <c r="B5468" t="s">
        <v>40</v>
      </c>
      <c r="C5468" t="s">
        <v>13</v>
      </c>
      <c r="E5468" s="10">
        <f>IF(COUNTIF(cis_DPH!$B$2:$B$84,B5468)&gt;0,D5468*1.1,IF(COUNTIF(cis_DPH!$B$85:$B$171,B5468)&gt;0,D5468*1.2,"chyba"))</f>
        <v>0</v>
      </c>
      <c r="G5468" s="16" t="e">
        <f>_xlfn.XLOOKUP(Tabuľka9[[#This Row],[položka]],#REF!,#REF!)</f>
        <v>#REF!</v>
      </c>
      <c r="I5468" s="15">
        <f>Tabuľka9[[#This Row],[Aktuálna cena v RZ s DPH]]*Tabuľka9[[#This Row],[Priemerný odber za mesiac]]</f>
        <v>0</v>
      </c>
      <c r="K5468" s="17" t="e">
        <f>Tabuľka9[[#This Row],[Cena za MJ s DPH]]*Tabuľka9[[#This Row],[Predpokladaný odber počas 6 mesiacov]]</f>
        <v>#REF!</v>
      </c>
      <c r="L5468" s="1">
        <v>37956124</v>
      </c>
      <c r="M5468" t="e">
        <f>_xlfn.XLOOKUP(Tabuľka9[[#This Row],[IČO]],#REF!,#REF!)</f>
        <v>#REF!</v>
      </c>
      <c r="N5468" t="e">
        <f>_xlfn.XLOOKUP(Tabuľka9[[#This Row],[IČO]],#REF!,#REF!)</f>
        <v>#REF!</v>
      </c>
    </row>
    <row r="5469" spans="1:14" hidden="1" x14ac:dyDescent="0.35">
      <c r="A5469" t="s">
        <v>10</v>
      </c>
      <c r="B5469" t="s">
        <v>41</v>
      </c>
      <c r="C5469" t="s">
        <v>13</v>
      </c>
      <c r="E5469" s="10">
        <f>IF(COUNTIF(cis_DPH!$B$2:$B$84,B5469)&gt;0,D5469*1.1,IF(COUNTIF(cis_DPH!$B$85:$B$171,B5469)&gt;0,D5469*1.2,"chyba"))</f>
        <v>0</v>
      </c>
      <c r="G5469" s="16" t="e">
        <f>_xlfn.XLOOKUP(Tabuľka9[[#This Row],[položka]],#REF!,#REF!)</f>
        <v>#REF!</v>
      </c>
      <c r="I5469" s="15">
        <f>Tabuľka9[[#This Row],[Aktuálna cena v RZ s DPH]]*Tabuľka9[[#This Row],[Priemerný odber za mesiac]]</f>
        <v>0</v>
      </c>
      <c r="K5469" s="17" t="e">
        <f>Tabuľka9[[#This Row],[Cena za MJ s DPH]]*Tabuľka9[[#This Row],[Predpokladaný odber počas 6 mesiacov]]</f>
        <v>#REF!</v>
      </c>
      <c r="L5469" s="1">
        <v>37956124</v>
      </c>
      <c r="M5469" t="e">
        <f>_xlfn.XLOOKUP(Tabuľka9[[#This Row],[IČO]],#REF!,#REF!)</f>
        <v>#REF!</v>
      </c>
      <c r="N5469" t="e">
        <f>_xlfn.XLOOKUP(Tabuľka9[[#This Row],[IČO]],#REF!,#REF!)</f>
        <v>#REF!</v>
      </c>
    </row>
    <row r="5470" spans="1:14" hidden="1" x14ac:dyDescent="0.35">
      <c r="A5470" t="s">
        <v>10</v>
      </c>
      <c r="B5470" t="s">
        <v>42</v>
      </c>
      <c r="C5470" t="s">
        <v>19</v>
      </c>
      <c r="E5470" s="10">
        <f>IF(COUNTIF(cis_DPH!$B$2:$B$84,B5470)&gt;0,D5470*1.1,IF(COUNTIF(cis_DPH!$B$85:$B$171,B5470)&gt;0,D5470*1.2,"chyba"))</f>
        <v>0</v>
      </c>
      <c r="G5470" s="16" t="e">
        <f>_xlfn.XLOOKUP(Tabuľka9[[#This Row],[položka]],#REF!,#REF!)</f>
        <v>#REF!</v>
      </c>
      <c r="I5470" s="15">
        <f>Tabuľka9[[#This Row],[Aktuálna cena v RZ s DPH]]*Tabuľka9[[#This Row],[Priemerný odber za mesiac]]</f>
        <v>0</v>
      </c>
      <c r="K5470" s="17" t="e">
        <f>Tabuľka9[[#This Row],[Cena za MJ s DPH]]*Tabuľka9[[#This Row],[Predpokladaný odber počas 6 mesiacov]]</f>
        <v>#REF!</v>
      </c>
      <c r="L5470" s="1">
        <v>37956124</v>
      </c>
      <c r="M5470" t="e">
        <f>_xlfn.XLOOKUP(Tabuľka9[[#This Row],[IČO]],#REF!,#REF!)</f>
        <v>#REF!</v>
      </c>
      <c r="N5470" t="e">
        <f>_xlfn.XLOOKUP(Tabuľka9[[#This Row],[IČO]],#REF!,#REF!)</f>
        <v>#REF!</v>
      </c>
    </row>
    <row r="5471" spans="1:14" hidden="1" x14ac:dyDescent="0.35">
      <c r="A5471" t="s">
        <v>10</v>
      </c>
      <c r="B5471" t="s">
        <v>43</v>
      </c>
      <c r="C5471" t="s">
        <v>13</v>
      </c>
      <c r="E5471" s="10">
        <f>IF(COUNTIF(cis_DPH!$B$2:$B$84,B5471)&gt;0,D5471*1.1,IF(COUNTIF(cis_DPH!$B$85:$B$171,B5471)&gt;0,D5471*1.2,"chyba"))</f>
        <v>0</v>
      </c>
      <c r="G5471" s="16" t="e">
        <f>_xlfn.XLOOKUP(Tabuľka9[[#This Row],[položka]],#REF!,#REF!)</f>
        <v>#REF!</v>
      </c>
      <c r="I5471" s="15">
        <f>Tabuľka9[[#This Row],[Aktuálna cena v RZ s DPH]]*Tabuľka9[[#This Row],[Priemerný odber za mesiac]]</f>
        <v>0</v>
      </c>
      <c r="K5471" s="17" t="e">
        <f>Tabuľka9[[#This Row],[Cena za MJ s DPH]]*Tabuľka9[[#This Row],[Predpokladaný odber počas 6 mesiacov]]</f>
        <v>#REF!</v>
      </c>
      <c r="L5471" s="1">
        <v>37956124</v>
      </c>
      <c r="M5471" t="e">
        <f>_xlfn.XLOOKUP(Tabuľka9[[#This Row],[IČO]],#REF!,#REF!)</f>
        <v>#REF!</v>
      </c>
      <c r="N5471" t="e">
        <f>_xlfn.XLOOKUP(Tabuľka9[[#This Row],[IČO]],#REF!,#REF!)</f>
        <v>#REF!</v>
      </c>
    </row>
    <row r="5472" spans="1:14" hidden="1" x14ac:dyDescent="0.35">
      <c r="A5472" t="s">
        <v>10</v>
      </c>
      <c r="B5472" t="s">
        <v>44</v>
      </c>
      <c r="C5472" t="s">
        <v>13</v>
      </c>
      <c r="E5472" s="10">
        <f>IF(COUNTIF(cis_DPH!$B$2:$B$84,B5472)&gt;0,D5472*1.1,IF(COUNTIF(cis_DPH!$B$85:$B$171,B5472)&gt;0,D5472*1.2,"chyba"))</f>
        <v>0</v>
      </c>
      <c r="G5472" s="16" t="e">
        <f>_xlfn.XLOOKUP(Tabuľka9[[#This Row],[položka]],#REF!,#REF!)</f>
        <v>#REF!</v>
      </c>
      <c r="I5472" s="15">
        <f>Tabuľka9[[#This Row],[Aktuálna cena v RZ s DPH]]*Tabuľka9[[#This Row],[Priemerný odber za mesiac]]</f>
        <v>0</v>
      </c>
      <c r="K5472" s="17" t="e">
        <f>Tabuľka9[[#This Row],[Cena za MJ s DPH]]*Tabuľka9[[#This Row],[Predpokladaný odber počas 6 mesiacov]]</f>
        <v>#REF!</v>
      </c>
      <c r="L5472" s="1">
        <v>37956124</v>
      </c>
      <c r="M5472" t="e">
        <f>_xlfn.XLOOKUP(Tabuľka9[[#This Row],[IČO]],#REF!,#REF!)</f>
        <v>#REF!</v>
      </c>
      <c r="N5472" t="e">
        <f>_xlfn.XLOOKUP(Tabuľka9[[#This Row],[IČO]],#REF!,#REF!)</f>
        <v>#REF!</v>
      </c>
    </row>
    <row r="5473" spans="1:14" hidden="1" x14ac:dyDescent="0.35">
      <c r="A5473" t="s">
        <v>10</v>
      </c>
      <c r="B5473" t="s">
        <v>45</v>
      </c>
      <c r="C5473" t="s">
        <v>13</v>
      </c>
      <c r="E5473" s="10">
        <f>IF(COUNTIF(cis_DPH!$B$2:$B$84,B5473)&gt;0,D5473*1.1,IF(COUNTIF(cis_DPH!$B$85:$B$171,B5473)&gt;0,D5473*1.2,"chyba"))</f>
        <v>0</v>
      </c>
      <c r="G5473" s="16" t="e">
        <f>_xlfn.XLOOKUP(Tabuľka9[[#This Row],[položka]],#REF!,#REF!)</f>
        <v>#REF!</v>
      </c>
      <c r="I5473" s="15">
        <f>Tabuľka9[[#This Row],[Aktuálna cena v RZ s DPH]]*Tabuľka9[[#This Row],[Priemerný odber za mesiac]]</f>
        <v>0</v>
      </c>
      <c r="K5473" s="17" t="e">
        <f>Tabuľka9[[#This Row],[Cena za MJ s DPH]]*Tabuľka9[[#This Row],[Predpokladaný odber počas 6 mesiacov]]</f>
        <v>#REF!</v>
      </c>
      <c r="L5473" s="1">
        <v>37956124</v>
      </c>
      <c r="M5473" t="e">
        <f>_xlfn.XLOOKUP(Tabuľka9[[#This Row],[IČO]],#REF!,#REF!)</f>
        <v>#REF!</v>
      </c>
      <c r="N5473" t="e">
        <f>_xlfn.XLOOKUP(Tabuľka9[[#This Row],[IČO]],#REF!,#REF!)</f>
        <v>#REF!</v>
      </c>
    </row>
    <row r="5474" spans="1:14" hidden="1" x14ac:dyDescent="0.35">
      <c r="A5474" t="s">
        <v>10</v>
      </c>
      <c r="B5474" t="s">
        <v>46</v>
      </c>
      <c r="C5474" t="s">
        <v>13</v>
      </c>
      <c r="E5474" s="10">
        <f>IF(COUNTIF(cis_DPH!$B$2:$B$84,B5474)&gt;0,D5474*1.1,IF(COUNTIF(cis_DPH!$B$85:$B$171,B5474)&gt;0,D5474*1.2,"chyba"))</f>
        <v>0</v>
      </c>
      <c r="G5474" s="16" t="e">
        <f>_xlfn.XLOOKUP(Tabuľka9[[#This Row],[položka]],#REF!,#REF!)</f>
        <v>#REF!</v>
      </c>
      <c r="I5474" s="15">
        <f>Tabuľka9[[#This Row],[Aktuálna cena v RZ s DPH]]*Tabuľka9[[#This Row],[Priemerný odber za mesiac]]</f>
        <v>0</v>
      </c>
      <c r="K5474" s="17" t="e">
        <f>Tabuľka9[[#This Row],[Cena za MJ s DPH]]*Tabuľka9[[#This Row],[Predpokladaný odber počas 6 mesiacov]]</f>
        <v>#REF!</v>
      </c>
      <c r="L5474" s="1">
        <v>37956124</v>
      </c>
      <c r="M5474" t="e">
        <f>_xlfn.XLOOKUP(Tabuľka9[[#This Row],[IČO]],#REF!,#REF!)</f>
        <v>#REF!</v>
      </c>
      <c r="N5474" t="e">
        <f>_xlfn.XLOOKUP(Tabuľka9[[#This Row],[IČO]],#REF!,#REF!)</f>
        <v>#REF!</v>
      </c>
    </row>
    <row r="5475" spans="1:14" hidden="1" x14ac:dyDescent="0.35">
      <c r="A5475" t="s">
        <v>10</v>
      </c>
      <c r="B5475" t="s">
        <v>47</v>
      </c>
      <c r="C5475" t="s">
        <v>48</v>
      </c>
      <c r="E5475" s="10">
        <f>IF(COUNTIF(cis_DPH!$B$2:$B$84,B5475)&gt;0,D5475*1.1,IF(COUNTIF(cis_DPH!$B$85:$B$171,B5475)&gt;0,D5475*1.2,"chyba"))</f>
        <v>0</v>
      </c>
      <c r="G5475" s="16" t="e">
        <f>_xlfn.XLOOKUP(Tabuľka9[[#This Row],[položka]],#REF!,#REF!)</f>
        <v>#REF!</v>
      </c>
      <c r="I5475" s="15">
        <f>Tabuľka9[[#This Row],[Aktuálna cena v RZ s DPH]]*Tabuľka9[[#This Row],[Priemerný odber za mesiac]]</f>
        <v>0</v>
      </c>
      <c r="K5475" s="17" t="e">
        <f>Tabuľka9[[#This Row],[Cena za MJ s DPH]]*Tabuľka9[[#This Row],[Predpokladaný odber počas 6 mesiacov]]</f>
        <v>#REF!</v>
      </c>
      <c r="L5475" s="1">
        <v>37956124</v>
      </c>
      <c r="M5475" t="e">
        <f>_xlfn.XLOOKUP(Tabuľka9[[#This Row],[IČO]],#REF!,#REF!)</f>
        <v>#REF!</v>
      </c>
      <c r="N5475" t="e">
        <f>_xlfn.XLOOKUP(Tabuľka9[[#This Row],[IČO]],#REF!,#REF!)</f>
        <v>#REF!</v>
      </c>
    </row>
    <row r="5476" spans="1:14" hidden="1" x14ac:dyDescent="0.35">
      <c r="A5476" t="s">
        <v>10</v>
      </c>
      <c r="B5476" t="s">
        <v>49</v>
      </c>
      <c r="C5476" t="s">
        <v>48</v>
      </c>
      <c r="E5476" s="10">
        <f>IF(COUNTIF(cis_DPH!$B$2:$B$84,B5476)&gt;0,D5476*1.1,IF(COUNTIF(cis_DPH!$B$85:$B$171,B5476)&gt;0,D5476*1.2,"chyba"))</f>
        <v>0</v>
      </c>
      <c r="G5476" s="16" t="e">
        <f>_xlfn.XLOOKUP(Tabuľka9[[#This Row],[položka]],#REF!,#REF!)</f>
        <v>#REF!</v>
      </c>
      <c r="I5476" s="15">
        <f>Tabuľka9[[#This Row],[Aktuálna cena v RZ s DPH]]*Tabuľka9[[#This Row],[Priemerný odber za mesiac]]</f>
        <v>0</v>
      </c>
      <c r="K5476" s="17" t="e">
        <f>Tabuľka9[[#This Row],[Cena za MJ s DPH]]*Tabuľka9[[#This Row],[Predpokladaný odber počas 6 mesiacov]]</f>
        <v>#REF!</v>
      </c>
      <c r="L5476" s="1">
        <v>37956124</v>
      </c>
      <c r="M5476" t="e">
        <f>_xlfn.XLOOKUP(Tabuľka9[[#This Row],[IČO]],#REF!,#REF!)</f>
        <v>#REF!</v>
      </c>
      <c r="N5476" t="e">
        <f>_xlfn.XLOOKUP(Tabuľka9[[#This Row],[IČO]],#REF!,#REF!)</f>
        <v>#REF!</v>
      </c>
    </row>
    <row r="5477" spans="1:14" hidden="1" x14ac:dyDescent="0.35">
      <c r="A5477" t="s">
        <v>10</v>
      </c>
      <c r="B5477" t="s">
        <v>50</v>
      </c>
      <c r="C5477" t="s">
        <v>13</v>
      </c>
      <c r="E5477" s="10">
        <f>IF(COUNTIF(cis_DPH!$B$2:$B$84,B5477)&gt;0,D5477*1.1,IF(COUNTIF(cis_DPH!$B$85:$B$171,B5477)&gt;0,D5477*1.2,"chyba"))</f>
        <v>0</v>
      </c>
      <c r="G5477" s="16" t="e">
        <f>_xlfn.XLOOKUP(Tabuľka9[[#This Row],[položka]],#REF!,#REF!)</f>
        <v>#REF!</v>
      </c>
      <c r="I5477" s="15">
        <f>Tabuľka9[[#This Row],[Aktuálna cena v RZ s DPH]]*Tabuľka9[[#This Row],[Priemerný odber za mesiac]]</f>
        <v>0</v>
      </c>
      <c r="K5477" s="17" t="e">
        <f>Tabuľka9[[#This Row],[Cena za MJ s DPH]]*Tabuľka9[[#This Row],[Predpokladaný odber počas 6 mesiacov]]</f>
        <v>#REF!</v>
      </c>
      <c r="L5477" s="1">
        <v>37956124</v>
      </c>
      <c r="M5477" t="e">
        <f>_xlfn.XLOOKUP(Tabuľka9[[#This Row],[IČO]],#REF!,#REF!)</f>
        <v>#REF!</v>
      </c>
      <c r="N5477" t="e">
        <f>_xlfn.XLOOKUP(Tabuľka9[[#This Row],[IČO]],#REF!,#REF!)</f>
        <v>#REF!</v>
      </c>
    </row>
    <row r="5478" spans="1:14" hidden="1" x14ac:dyDescent="0.35">
      <c r="A5478" t="s">
        <v>10</v>
      </c>
      <c r="B5478" t="s">
        <v>51</v>
      </c>
      <c r="C5478" t="s">
        <v>13</v>
      </c>
      <c r="E5478" s="10">
        <f>IF(COUNTIF(cis_DPH!$B$2:$B$84,B5478)&gt;0,D5478*1.1,IF(COUNTIF(cis_DPH!$B$85:$B$171,B5478)&gt;0,D5478*1.2,"chyba"))</f>
        <v>0</v>
      </c>
      <c r="G5478" s="16" t="e">
        <f>_xlfn.XLOOKUP(Tabuľka9[[#This Row],[položka]],#REF!,#REF!)</f>
        <v>#REF!</v>
      </c>
      <c r="I5478" s="15">
        <f>Tabuľka9[[#This Row],[Aktuálna cena v RZ s DPH]]*Tabuľka9[[#This Row],[Priemerný odber za mesiac]]</f>
        <v>0</v>
      </c>
      <c r="K5478" s="17" t="e">
        <f>Tabuľka9[[#This Row],[Cena za MJ s DPH]]*Tabuľka9[[#This Row],[Predpokladaný odber počas 6 mesiacov]]</f>
        <v>#REF!</v>
      </c>
      <c r="L5478" s="1">
        <v>37956124</v>
      </c>
      <c r="M5478" t="e">
        <f>_xlfn.XLOOKUP(Tabuľka9[[#This Row],[IČO]],#REF!,#REF!)</f>
        <v>#REF!</v>
      </c>
      <c r="N5478" t="e">
        <f>_xlfn.XLOOKUP(Tabuľka9[[#This Row],[IČO]],#REF!,#REF!)</f>
        <v>#REF!</v>
      </c>
    </row>
    <row r="5479" spans="1:14" hidden="1" x14ac:dyDescent="0.35">
      <c r="A5479" t="s">
        <v>10</v>
      </c>
      <c r="B5479" t="s">
        <v>52</v>
      </c>
      <c r="C5479" t="s">
        <v>13</v>
      </c>
      <c r="E5479" s="10">
        <f>IF(COUNTIF(cis_DPH!$B$2:$B$84,B5479)&gt;0,D5479*1.1,IF(COUNTIF(cis_DPH!$B$85:$B$171,B5479)&gt;0,D5479*1.2,"chyba"))</f>
        <v>0</v>
      </c>
      <c r="G5479" s="16" t="e">
        <f>_xlfn.XLOOKUP(Tabuľka9[[#This Row],[položka]],#REF!,#REF!)</f>
        <v>#REF!</v>
      </c>
      <c r="I5479" s="15">
        <f>Tabuľka9[[#This Row],[Aktuálna cena v RZ s DPH]]*Tabuľka9[[#This Row],[Priemerný odber za mesiac]]</f>
        <v>0</v>
      </c>
      <c r="K5479" s="17" t="e">
        <f>Tabuľka9[[#This Row],[Cena za MJ s DPH]]*Tabuľka9[[#This Row],[Predpokladaný odber počas 6 mesiacov]]</f>
        <v>#REF!</v>
      </c>
      <c r="L5479" s="1">
        <v>37956124</v>
      </c>
      <c r="M5479" t="e">
        <f>_xlfn.XLOOKUP(Tabuľka9[[#This Row],[IČO]],#REF!,#REF!)</f>
        <v>#REF!</v>
      </c>
      <c r="N5479" t="e">
        <f>_xlfn.XLOOKUP(Tabuľka9[[#This Row],[IČO]],#REF!,#REF!)</f>
        <v>#REF!</v>
      </c>
    </row>
    <row r="5480" spans="1:14" hidden="1" x14ac:dyDescent="0.35">
      <c r="A5480" t="s">
        <v>10</v>
      </c>
      <c r="B5480" t="s">
        <v>53</v>
      </c>
      <c r="C5480" t="s">
        <v>13</v>
      </c>
      <c r="E5480" s="10">
        <f>IF(COUNTIF(cis_DPH!$B$2:$B$84,B5480)&gt;0,D5480*1.1,IF(COUNTIF(cis_DPH!$B$85:$B$171,B5480)&gt;0,D5480*1.2,"chyba"))</f>
        <v>0</v>
      </c>
      <c r="G5480" s="16" t="e">
        <f>_xlfn.XLOOKUP(Tabuľka9[[#This Row],[položka]],#REF!,#REF!)</f>
        <v>#REF!</v>
      </c>
      <c r="I5480" s="15">
        <f>Tabuľka9[[#This Row],[Aktuálna cena v RZ s DPH]]*Tabuľka9[[#This Row],[Priemerný odber za mesiac]]</f>
        <v>0</v>
      </c>
      <c r="K5480" s="17" t="e">
        <f>Tabuľka9[[#This Row],[Cena za MJ s DPH]]*Tabuľka9[[#This Row],[Predpokladaný odber počas 6 mesiacov]]</f>
        <v>#REF!</v>
      </c>
      <c r="L5480" s="1">
        <v>37956124</v>
      </c>
      <c r="M5480" t="e">
        <f>_xlfn.XLOOKUP(Tabuľka9[[#This Row],[IČO]],#REF!,#REF!)</f>
        <v>#REF!</v>
      </c>
      <c r="N5480" t="e">
        <f>_xlfn.XLOOKUP(Tabuľka9[[#This Row],[IČO]],#REF!,#REF!)</f>
        <v>#REF!</v>
      </c>
    </row>
    <row r="5481" spans="1:14" hidden="1" x14ac:dyDescent="0.35">
      <c r="A5481" t="s">
        <v>10</v>
      </c>
      <c r="B5481" t="s">
        <v>54</v>
      </c>
      <c r="C5481" t="s">
        <v>13</v>
      </c>
      <c r="E5481" s="10">
        <f>IF(COUNTIF(cis_DPH!$B$2:$B$84,B5481)&gt;0,D5481*1.1,IF(COUNTIF(cis_DPH!$B$85:$B$171,B5481)&gt;0,D5481*1.2,"chyba"))</f>
        <v>0</v>
      </c>
      <c r="G5481" s="16" t="e">
        <f>_xlfn.XLOOKUP(Tabuľka9[[#This Row],[položka]],#REF!,#REF!)</f>
        <v>#REF!</v>
      </c>
      <c r="I5481" s="15">
        <f>Tabuľka9[[#This Row],[Aktuálna cena v RZ s DPH]]*Tabuľka9[[#This Row],[Priemerný odber za mesiac]]</f>
        <v>0</v>
      </c>
      <c r="K5481" s="17" t="e">
        <f>Tabuľka9[[#This Row],[Cena za MJ s DPH]]*Tabuľka9[[#This Row],[Predpokladaný odber počas 6 mesiacov]]</f>
        <v>#REF!</v>
      </c>
      <c r="L5481" s="1">
        <v>37956124</v>
      </c>
      <c r="M5481" t="e">
        <f>_xlfn.XLOOKUP(Tabuľka9[[#This Row],[IČO]],#REF!,#REF!)</f>
        <v>#REF!</v>
      </c>
      <c r="N5481" t="e">
        <f>_xlfn.XLOOKUP(Tabuľka9[[#This Row],[IČO]],#REF!,#REF!)</f>
        <v>#REF!</v>
      </c>
    </row>
    <row r="5482" spans="1:14" hidden="1" x14ac:dyDescent="0.35">
      <c r="A5482" t="s">
        <v>10</v>
      </c>
      <c r="B5482" t="s">
        <v>55</v>
      </c>
      <c r="C5482" t="s">
        <v>13</v>
      </c>
      <c r="E5482" s="10">
        <f>IF(COUNTIF(cis_DPH!$B$2:$B$84,B5482)&gt;0,D5482*1.1,IF(COUNTIF(cis_DPH!$B$85:$B$171,B5482)&gt;0,D5482*1.2,"chyba"))</f>
        <v>0</v>
      </c>
      <c r="G5482" s="16" t="e">
        <f>_xlfn.XLOOKUP(Tabuľka9[[#This Row],[položka]],#REF!,#REF!)</f>
        <v>#REF!</v>
      </c>
      <c r="I5482" s="15">
        <f>Tabuľka9[[#This Row],[Aktuálna cena v RZ s DPH]]*Tabuľka9[[#This Row],[Priemerný odber za mesiac]]</f>
        <v>0</v>
      </c>
      <c r="K5482" s="17" t="e">
        <f>Tabuľka9[[#This Row],[Cena za MJ s DPH]]*Tabuľka9[[#This Row],[Predpokladaný odber počas 6 mesiacov]]</f>
        <v>#REF!</v>
      </c>
      <c r="L5482" s="1">
        <v>37956124</v>
      </c>
      <c r="M5482" t="e">
        <f>_xlfn.XLOOKUP(Tabuľka9[[#This Row],[IČO]],#REF!,#REF!)</f>
        <v>#REF!</v>
      </c>
      <c r="N5482" t="e">
        <f>_xlfn.XLOOKUP(Tabuľka9[[#This Row],[IČO]],#REF!,#REF!)</f>
        <v>#REF!</v>
      </c>
    </row>
    <row r="5483" spans="1:14" hidden="1" x14ac:dyDescent="0.35">
      <c r="A5483" t="s">
        <v>10</v>
      </c>
      <c r="B5483" t="s">
        <v>56</v>
      </c>
      <c r="C5483" t="s">
        <v>13</v>
      </c>
      <c r="E5483" s="10">
        <f>IF(COUNTIF(cis_DPH!$B$2:$B$84,B5483)&gt;0,D5483*1.1,IF(COUNTIF(cis_DPH!$B$85:$B$171,B5483)&gt;0,D5483*1.2,"chyba"))</f>
        <v>0</v>
      </c>
      <c r="G5483" s="16" t="e">
        <f>_xlfn.XLOOKUP(Tabuľka9[[#This Row],[položka]],#REF!,#REF!)</f>
        <v>#REF!</v>
      </c>
      <c r="I5483" s="15">
        <f>Tabuľka9[[#This Row],[Aktuálna cena v RZ s DPH]]*Tabuľka9[[#This Row],[Priemerný odber za mesiac]]</f>
        <v>0</v>
      </c>
      <c r="K5483" s="17" t="e">
        <f>Tabuľka9[[#This Row],[Cena za MJ s DPH]]*Tabuľka9[[#This Row],[Predpokladaný odber počas 6 mesiacov]]</f>
        <v>#REF!</v>
      </c>
      <c r="L5483" s="1">
        <v>37956124</v>
      </c>
      <c r="M5483" t="e">
        <f>_xlfn.XLOOKUP(Tabuľka9[[#This Row],[IČO]],#REF!,#REF!)</f>
        <v>#REF!</v>
      </c>
      <c r="N5483" t="e">
        <f>_xlfn.XLOOKUP(Tabuľka9[[#This Row],[IČO]],#REF!,#REF!)</f>
        <v>#REF!</v>
      </c>
    </row>
    <row r="5484" spans="1:14" hidden="1" x14ac:dyDescent="0.35">
      <c r="A5484" t="s">
        <v>10</v>
      </c>
      <c r="B5484" t="s">
        <v>57</v>
      </c>
      <c r="C5484" t="s">
        <v>13</v>
      </c>
      <c r="E5484" s="10">
        <f>IF(COUNTIF(cis_DPH!$B$2:$B$84,B5484)&gt;0,D5484*1.1,IF(COUNTIF(cis_DPH!$B$85:$B$171,B5484)&gt;0,D5484*1.2,"chyba"))</f>
        <v>0</v>
      </c>
      <c r="G5484" s="16" t="e">
        <f>_xlfn.XLOOKUP(Tabuľka9[[#This Row],[položka]],#REF!,#REF!)</f>
        <v>#REF!</v>
      </c>
      <c r="I5484" s="15">
        <f>Tabuľka9[[#This Row],[Aktuálna cena v RZ s DPH]]*Tabuľka9[[#This Row],[Priemerný odber za mesiac]]</f>
        <v>0</v>
      </c>
      <c r="K5484" s="17" t="e">
        <f>Tabuľka9[[#This Row],[Cena za MJ s DPH]]*Tabuľka9[[#This Row],[Predpokladaný odber počas 6 mesiacov]]</f>
        <v>#REF!</v>
      </c>
      <c r="L5484" s="1">
        <v>37956124</v>
      </c>
      <c r="M5484" t="e">
        <f>_xlfn.XLOOKUP(Tabuľka9[[#This Row],[IČO]],#REF!,#REF!)</f>
        <v>#REF!</v>
      </c>
      <c r="N5484" t="e">
        <f>_xlfn.XLOOKUP(Tabuľka9[[#This Row],[IČO]],#REF!,#REF!)</f>
        <v>#REF!</v>
      </c>
    </row>
    <row r="5485" spans="1:14" hidden="1" x14ac:dyDescent="0.35">
      <c r="A5485" t="s">
        <v>10</v>
      </c>
      <c r="B5485" t="s">
        <v>58</v>
      </c>
      <c r="C5485" t="s">
        <v>13</v>
      </c>
      <c r="E5485" s="10">
        <f>IF(COUNTIF(cis_DPH!$B$2:$B$84,B5485)&gt;0,D5485*1.1,IF(COUNTIF(cis_DPH!$B$85:$B$171,B5485)&gt;0,D5485*1.2,"chyba"))</f>
        <v>0</v>
      </c>
      <c r="G5485" s="16" t="e">
        <f>_xlfn.XLOOKUP(Tabuľka9[[#This Row],[položka]],#REF!,#REF!)</f>
        <v>#REF!</v>
      </c>
      <c r="I5485" s="15">
        <f>Tabuľka9[[#This Row],[Aktuálna cena v RZ s DPH]]*Tabuľka9[[#This Row],[Priemerný odber za mesiac]]</f>
        <v>0</v>
      </c>
      <c r="K5485" s="17" t="e">
        <f>Tabuľka9[[#This Row],[Cena za MJ s DPH]]*Tabuľka9[[#This Row],[Predpokladaný odber počas 6 mesiacov]]</f>
        <v>#REF!</v>
      </c>
      <c r="L5485" s="1">
        <v>37956124</v>
      </c>
      <c r="M5485" t="e">
        <f>_xlfn.XLOOKUP(Tabuľka9[[#This Row],[IČO]],#REF!,#REF!)</f>
        <v>#REF!</v>
      </c>
      <c r="N5485" t="e">
        <f>_xlfn.XLOOKUP(Tabuľka9[[#This Row],[IČO]],#REF!,#REF!)</f>
        <v>#REF!</v>
      </c>
    </row>
    <row r="5486" spans="1:14" hidden="1" x14ac:dyDescent="0.35">
      <c r="A5486" t="s">
        <v>10</v>
      </c>
      <c r="B5486" t="s">
        <v>59</v>
      </c>
      <c r="C5486" t="s">
        <v>13</v>
      </c>
      <c r="E5486" s="10">
        <f>IF(COUNTIF(cis_DPH!$B$2:$B$84,B5486)&gt;0,D5486*1.1,IF(COUNTIF(cis_DPH!$B$85:$B$171,B5486)&gt;0,D5486*1.2,"chyba"))</f>
        <v>0</v>
      </c>
      <c r="G5486" s="16" t="e">
        <f>_xlfn.XLOOKUP(Tabuľka9[[#This Row],[položka]],#REF!,#REF!)</f>
        <v>#REF!</v>
      </c>
      <c r="I5486" s="15">
        <f>Tabuľka9[[#This Row],[Aktuálna cena v RZ s DPH]]*Tabuľka9[[#This Row],[Priemerný odber za mesiac]]</f>
        <v>0</v>
      </c>
      <c r="K5486" s="17" t="e">
        <f>Tabuľka9[[#This Row],[Cena za MJ s DPH]]*Tabuľka9[[#This Row],[Predpokladaný odber počas 6 mesiacov]]</f>
        <v>#REF!</v>
      </c>
      <c r="L5486" s="1">
        <v>37956124</v>
      </c>
      <c r="M5486" t="e">
        <f>_xlfn.XLOOKUP(Tabuľka9[[#This Row],[IČO]],#REF!,#REF!)</f>
        <v>#REF!</v>
      </c>
      <c r="N5486" t="e">
        <f>_xlfn.XLOOKUP(Tabuľka9[[#This Row],[IČO]],#REF!,#REF!)</f>
        <v>#REF!</v>
      </c>
    </row>
    <row r="5487" spans="1:14" hidden="1" x14ac:dyDescent="0.35">
      <c r="A5487" t="s">
        <v>10</v>
      </c>
      <c r="B5487" t="s">
        <v>60</v>
      </c>
      <c r="C5487" t="s">
        <v>13</v>
      </c>
      <c r="E5487" s="10">
        <f>IF(COUNTIF(cis_DPH!$B$2:$B$84,B5487)&gt;0,D5487*1.1,IF(COUNTIF(cis_DPH!$B$85:$B$171,B5487)&gt;0,D5487*1.2,"chyba"))</f>
        <v>0</v>
      </c>
      <c r="G5487" s="16" t="e">
        <f>_xlfn.XLOOKUP(Tabuľka9[[#This Row],[položka]],#REF!,#REF!)</f>
        <v>#REF!</v>
      </c>
      <c r="I5487" s="15">
        <f>Tabuľka9[[#This Row],[Aktuálna cena v RZ s DPH]]*Tabuľka9[[#This Row],[Priemerný odber za mesiac]]</f>
        <v>0</v>
      </c>
      <c r="K5487" s="17" t="e">
        <f>Tabuľka9[[#This Row],[Cena za MJ s DPH]]*Tabuľka9[[#This Row],[Predpokladaný odber počas 6 mesiacov]]</f>
        <v>#REF!</v>
      </c>
      <c r="L5487" s="1">
        <v>37956124</v>
      </c>
      <c r="M5487" t="e">
        <f>_xlfn.XLOOKUP(Tabuľka9[[#This Row],[IČO]],#REF!,#REF!)</f>
        <v>#REF!</v>
      </c>
      <c r="N5487" t="e">
        <f>_xlfn.XLOOKUP(Tabuľka9[[#This Row],[IČO]],#REF!,#REF!)</f>
        <v>#REF!</v>
      </c>
    </row>
    <row r="5488" spans="1:14" hidden="1" x14ac:dyDescent="0.35">
      <c r="A5488" t="s">
        <v>10</v>
      </c>
      <c r="B5488" t="s">
        <v>61</v>
      </c>
      <c r="C5488" t="s">
        <v>19</v>
      </c>
      <c r="E5488" s="10">
        <f>IF(COUNTIF(cis_DPH!$B$2:$B$84,B5488)&gt;0,D5488*1.1,IF(COUNTIF(cis_DPH!$B$85:$B$171,B5488)&gt;0,D5488*1.2,"chyba"))</f>
        <v>0</v>
      </c>
      <c r="G5488" s="16" t="e">
        <f>_xlfn.XLOOKUP(Tabuľka9[[#This Row],[položka]],#REF!,#REF!)</f>
        <v>#REF!</v>
      </c>
      <c r="I5488" s="15">
        <f>Tabuľka9[[#This Row],[Aktuálna cena v RZ s DPH]]*Tabuľka9[[#This Row],[Priemerný odber za mesiac]]</f>
        <v>0</v>
      </c>
      <c r="K5488" s="17" t="e">
        <f>Tabuľka9[[#This Row],[Cena za MJ s DPH]]*Tabuľka9[[#This Row],[Predpokladaný odber počas 6 mesiacov]]</f>
        <v>#REF!</v>
      </c>
      <c r="L5488" s="1">
        <v>37956124</v>
      </c>
      <c r="M5488" t="e">
        <f>_xlfn.XLOOKUP(Tabuľka9[[#This Row],[IČO]],#REF!,#REF!)</f>
        <v>#REF!</v>
      </c>
      <c r="N5488" t="e">
        <f>_xlfn.XLOOKUP(Tabuľka9[[#This Row],[IČO]],#REF!,#REF!)</f>
        <v>#REF!</v>
      </c>
    </row>
    <row r="5489" spans="1:14" hidden="1" x14ac:dyDescent="0.35">
      <c r="A5489" t="s">
        <v>10</v>
      </c>
      <c r="B5489" t="s">
        <v>62</v>
      </c>
      <c r="C5489" t="s">
        <v>13</v>
      </c>
      <c r="E5489" s="10">
        <f>IF(COUNTIF(cis_DPH!$B$2:$B$84,B5489)&gt;0,D5489*1.1,IF(COUNTIF(cis_DPH!$B$85:$B$171,B5489)&gt;0,D5489*1.2,"chyba"))</f>
        <v>0</v>
      </c>
      <c r="G5489" s="16" t="e">
        <f>_xlfn.XLOOKUP(Tabuľka9[[#This Row],[položka]],#REF!,#REF!)</f>
        <v>#REF!</v>
      </c>
      <c r="I5489" s="15">
        <f>Tabuľka9[[#This Row],[Aktuálna cena v RZ s DPH]]*Tabuľka9[[#This Row],[Priemerný odber za mesiac]]</f>
        <v>0</v>
      </c>
      <c r="K5489" s="17" t="e">
        <f>Tabuľka9[[#This Row],[Cena za MJ s DPH]]*Tabuľka9[[#This Row],[Predpokladaný odber počas 6 mesiacov]]</f>
        <v>#REF!</v>
      </c>
      <c r="L5489" s="1">
        <v>37956124</v>
      </c>
      <c r="M5489" t="e">
        <f>_xlfn.XLOOKUP(Tabuľka9[[#This Row],[IČO]],#REF!,#REF!)</f>
        <v>#REF!</v>
      </c>
      <c r="N5489" t="e">
        <f>_xlfn.XLOOKUP(Tabuľka9[[#This Row],[IČO]],#REF!,#REF!)</f>
        <v>#REF!</v>
      </c>
    </row>
    <row r="5490" spans="1:14" hidden="1" x14ac:dyDescent="0.35">
      <c r="A5490" t="s">
        <v>10</v>
      </c>
      <c r="B5490" t="s">
        <v>63</v>
      </c>
      <c r="C5490" t="s">
        <v>13</v>
      </c>
      <c r="E5490" s="10">
        <f>IF(COUNTIF(cis_DPH!$B$2:$B$84,B5490)&gt;0,D5490*1.1,IF(COUNTIF(cis_DPH!$B$85:$B$171,B5490)&gt;0,D5490*1.2,"chyba"))</f>
        <v>0</v>
      </c>
      <c r="G5490" s="16" t="e">
        <f>_xlfn.XLOOKUP(Tabuľka9[[#This Row],[položka]],#REF!,#REF!)</f>
        <v>#REF!</v>
      </c>
      <c r="I5490" s="15">
        <f>Tabuľka9[[#This Row],[Aktuálna cena v RZ s DPH]]*Tabuľka9[[#This Row],[Priemerný odber za mesiac]]</f>
        <v>0</v>
      </c>
      <c r="K5490" s="17" t="e">
        <f>Tabuľka9[[#This Row],[Cena za MJ s DPH]]*Tabuľka9[[#This Row],[Predpokladaný odber počas 6 mesiacov]]</f>
        <v>#REF!</v>
      </c>
      <c r="L5490" s="1">
        <v>37956124</v>
      </c>
      <c r="M5490" t="e">
        <f>_xlfn.XLOOKUP(Tabuľka9[[#This Row],[IČO]],#REF!,#REF!)</f>
        <v>#REF!</v>
      </c>
      <c r="N5490" t="e">
        <f>_xlfn.XLOOKUP(Tabuľka9[[#This Row],[IČO]],#REF!,#REF!)</f>
        <v>#REF!</v>
      </c>
    </row>
    <row r="5491" spans="1:14" hidden="1" x14ac:dyDescent="0.35">
      <c r="A5491" t="s">
        <v>10</v>
      </c>
      <c r="B5491" t="s">
        <v>64</v>
      </c>
      <c r="C5491" t="s">
        <v>19</v>
      </c>
      <c r="E5491" s="10">
        <f>IF(COUNTIF(cis_DPH!$B$2:$B$84,B5491)&gt;0,D5491*1.1,IF(COUNTIF(cis_DPH!$B$85:$B$171,B5491)&gt;0,D5491*1.2,"chyba"))</f>
        <v>0</v>
      </c>
      <c r="G5491" s="16" t="e">
        <f>_xlfn.XLOOKUP(Tabuľka9[[#This Row],[položka]],#REF!,#REF!)</f>
        <v>#REF!</v>
      </c>
      <c r="I5491" s="15">
        <f>Tabuľka9[[#This Row],[Aktuálna cena v RZ s DPH]]*Tabuľka9[[#This Row],[Priemerný odber za mesiac]]</f>
        <v>0</v>
      </c>
      <c r="K5491" s="17" t="e">
        <f>Tabuľka9[[#This Row],[Cena za MJ s DPH]]*Tabuľka9[[#This Row],[Predpokladaný odber počas 6 mesiacov]]</f>
        <v>#REF!</v>
      </c>
      <c r="L5491" s="1">
        <v>37956124</v>
      </c>
      <c r="M5491" t="e">
        <f>_xlfn.XLOOKUP(Tabuľka9[[#This Row],[IČO]],#REF!,#REF!)</f>
        <v>#REF!</v>
      </c>
      <c r="N5491" t="e">
        <f>_xlfn.XLOOKUP(Tabuľka9[[#This Row],[IČO]],#REF!,#REF!)</f>
        <v>#REF!</v>
      </c>
    </row>
    <row r="5492" spans="1:14" hidden="1" x14ac:dyDescent="0.35">
      <c r="A5492" t="s">
        <v>10</v>
      </c>
      <c r="B5492" t="s">
        <v>65</v>
      </c>
      <c r="C5492" t="s">
        <v>19</v>
      </c>
      <c r="E5492" s="10">
        <f>IF(COUNTIF(cis_DPH!$B$2:$B$84,B5492)&gt;0,D5492*1.1,IF(COUNTIF(cis_DPH!$B$85:$B$171,B5492)&gt;0,D5492*1.2,"chyba"))</f>
        <v>0</v>
      </c>
      <c r="G5492" s="16" t="e">
        <f>_xlfn.XLOOKUP(Tabuľka9[[#This Row],[položka]],#REF!,#REF!)</f>
        <v>#REF!</v>
      </c>
      <c r="I5492" s="15">
        <f>Tabuľka9[[#This Row],[Aktuálna cena v RZ s DPH]]*Tabuľka9[[#This Row],[Priemerný odber za mesiac]]</f>
        <v>0</v>
      </c>
      <c r="K5492" s="17" t="e">
        <f>Tabuľka9[[#This Row],[Cena za MJ s DPH]]*Tabuľka9[[#This Row],[Predpokladaný odber počas 6 mesiacov]]</f>
        <v>#REF!</v>
      </c>
      <c r="L5492" s="1">
        <v>37956124</v>
      </c>
      <c r="M5492" t="e">
        <f>_xlfn.XLOOKUP(Tabuľka9[[#This Row],[IČO]],#REF!,#REF!)</f>
        <v>#REF!</v>
      </c>
      <c r="N5492" t="e">
        <f>_xlfn.XLOOKUP(Tabuľka9[[#This Row],[IČO]],#REF!,#REF!)</f>
        <v>#REF!</v>
      </c>
    </row>
    <row r="5493" spans="1:14" hidden="1" x14ac:dyDescent="0.35">
      <c r="A5493" t="s">
        <v>10</v>
      </c>
      <c r="B5493" t="s">
        <v>66</v>
      </c>
      <c r="C5493" t="s">
        <v>19</v>
      </c>
      <c r="E5493" s="10">
        <f>IF(COUNTIF(cis_DPH!$B$2:$B$84,B5493)&gt;0,D5493*1.1,IF(COUNTIF(cis_DPH!$B$85:$B$171,B5493)&gt;0,D5493*1.2,"chyba"))</f>
        <v>0</v>
      </c>
      <c r="G5493" s="16" t="e">
        <f>_xlfn.XLOOKUP(Tabuľka9[[#This Row],[položka]],#REF!,#REF!)</f>
        <v>#REF!</v>
      </c>
      <c r="I5493" s="15">
        <f>Tabuľka9[[#This Row],[Aktuálna cena v RZ s DPH]]*Tabuľka9[[#This Row],[Priemerný odber za mesiac]]</f>
        <v>0</v>
      </c>
      <c r="K5493" s="17" t="e">
        <f>Tabuľka9[[#This Row],[Cena za MJ s DPH]]*Tabuľka9[[#This Row],[Predpokladaný odber počas 6 mesiacov]]</f>
        <v>#REF!</v>
      </c>
      <c r="L5493" s="1">
        <v>37956124</v>
      </c>
      <c r="M5493" t="e">
        <f>_xlfn.XLOOKUP(Tabuľka9[[#This Row],[IČO]],#REF!,#REF!)</f>
        <v>#REF!</v>
      </c>
      <c r="N5493" t="e">
        <f>_xlfn.XLOOKUP(Tabuľka9[[#This Row],[IČO]],#REF!,#REF!)</f>
        <v>#REF!</v>
      </c>
    </row>
    <row r="5494" spans="1:14" hidden="1" x14ac:dyDescent="0.35">
      <c r="A5494" t="s">
        <v>10</v>
      </c>
      <c r="B5494" t="s">
        <v>67</v>
      </c>
      <c r="C5494" t="s">
        <v>13</v>
      </c>
      <c r="E5494" s="10">
        <f>IF(COUNTIF(cis_DPH!$B$2:$B$84,B5494)&gt;0,D5494*1.1,IF(COUNTIF(cis_DPH!$B$85:$B$171,B5494)&gt;0,D5494*1.2,"chyba"))</f>
        <v>0</v>
      </c>
      <c r="G5494" s="16" t="e">
        <f>_xlfn.XLOOKUP(Tabuľka9[[#This Row],[položka]],#REF!,#REF!)</f>
        <v>#REF!</v>
      </c>
      <c r="I5494" s="15">
        <f>Tabuľka9[[#This Row],[Aktuálna cena v RZ s DPH]]*Tabuľka9[[#This Row],[Priemerný odber za mesiac]]</f>
        <v>0</v>
      </c>
      <c r="K5494" s="17" t="e">
        <f>Tabuľka9[[#This Row],[Cena za MJ s DPH]]*Tabuľka9[[#This Row],[Predpokladaný odber počas 6 mesiacov]]</f>
        <v>#REF!</v>
      </c>
      <c r="L5494" s="1">
        <v>37956124</v>
      </c>
      <c r="M5494" t="e">
        <f>_xlfn.XLOOKUP(Tabuľka9[[#This Row],[IČO]],#REF!,#REF!)</f>
        <v>#REF!</v>
      </c>
      <c r="N5494" t="e">
        <f>_xlfn.XLOOKUP(Tabuľka9[[#This Row],[IČO]],#REF!,#REF!)</f>
        <v>#REF!</v>
      </c>
    </row>
    <row r="5495" spans="1:14" hidden="1" x14ac:dyDescent="0.35">
      <c r="A5495" t="s">
        <v>10</v>
      </c>
      <c r="B5495" t="s">
        <v>68</v>
      </c>
      <c r="C5495" t="s">
        <v>13</v>
      </c>
      <c r="E5495" s="10">
        <f>IF(COUNTIF(cis_DPH!$B$2:$B$84,B5495)&gt;0,D5495*1.1,IF(COUNTIF(cis_DPH!$B$85:$B$171,B5495)&gt;0,D5495*1.2,"chyba"))</f>
        <v>0</v>
      </c>
      <c r="G5495" s="16" t="e">
        <f>_xlfn.XLOOKUP(Tabuľka9[[#This Row],[položka]],#REF!,#REF!)</f>
        <v>#REF!</v>
      </c>
      <c r="I5495" s="15">
        <f>Tabuľka9[[#This Row],[Aktuálna cena v RZ s DPH]]*Tabuľka9[[#This Row],[Priemerný odber za mesiac]]</f>
        <v>0</v>
      </c>
      <c r="K5495" s="17" t="e">
        <f>Tabuľka9[[#This Row],[Cena za MJ s DPH]]*Tabuľka9[[#This Row],[Predpokladaný odber počas 6 mesiacov]]</f>
        <v>#REF!</v>
      </c>
      <c r="L5495" s="1">
        <v>37956124</v>
      </c>
      <c r="M5495" t="e">
        <f>_xlfn.XLOOKUP(Tabuľka9[[#This Row],[IČO]],#REF!,#REF!)</f>
        <v>#REF!</v>
      </c>
      <c r="N5495" t="e">
        <f>_xlfn.XLOOKUP(Tabuľka9[[#This Row],[IČO]],#REF!,#REF!)</f>
        <v>#REF!</v>
      </c>
    </row>
    <row r="5496" spans="1:14" hidden="1" x14ac:dyDescent="0.35">
      <c r="A5496" t="s">
        <v>10</v>
      </c>
      <c r="B5496" t="s">
        <v>69</v>
      </c>
      <c r="C5496" t="s">
        <v>13</v>
      </c>
      <c r="E5496" s="10">
        <f>IF(COUNTIF(cis_DPH!$B$2:$B$84,B5496)&gt;0,D5496*1.1,IF(COUNTIF(cis_DPH!$B$85:$B$171,B5496)&gt;0,D5496*1.2,"chyba"))</f>
        <v>0</v>
      </c>
      <c r="G5496" s="16" t="e">
        <f>_xlfn.XLOOKUP(Tabuľka9[[#This Row],[položka]],#REF!,#REF!)</f>
        <v>#REF!</v>
      </c>
      <c r="I5496" s="15">
        <f>Tabuľka9[[#This Row],[Aktuálna cena v RZ s DPH]]*Tabuľka9[[#This Row],[Priemerný odber za mesiac]]</f>
        <v>0</v>
      </c>
      <c r="K5496" s="17" t="e">
        <f>Tabuľka9[[#This Row],[Cena za MJ s DPH]]*Tabuľka9[[#This Row],[Predpokladaný odber počas 6 mesiacov]]</f>
        <v>#REF!</v>
      </c>
      <c r="L5496" s="1">
        <v>37956124</v>
      </c>
      <c r="M5496" t="e">
        <f>_xlfn.XLOOKUP(Tabuľka9[[#This Row],[IČO]],#REF!,#REF!)</f>
        <v>#REF!</v>
      </c>
      <c r="N5496" t="e">
        <f>_xlfn.XLOOKUP(Tabuľka9[[#This Row],[IČO]],#REF!,#REF!)</f>
        <v>#REF!</v>
      </c>
    </row>
    <row r="5497" spans="1:14" hidden="1" x14ac:dyDescent="0.35">
      <c r="A5497" t="s">
        <v>10</v>
      </c>
      <c r="B5497" t="s">
        <v>70</v>
      </c>
      <c r="C5497" t="s">
        <v>13</v>
      </c>
      <c r="E5497" s="10">
        <f>IF(COUNTIF(cis_DPH!$B$2:$B$84,B5497)&gt;0,D5497*1.1,IF(COUNTIF(cis_DPH!$B$85:$B$171,B5497)&gt;0,D5497*1.2,"chyba"))</f>
        <v>0</v>
      </c>
      <c r="G5497" s="16" t="e">
        <f>_xlfn.XLOOKUP(Tabuľka9[[#This Row],[položka]],#REF!,#REF!)</f>
        <v>#REF!</v>
      </c>
      <c r="I5497" s="15">
        <f>Tabuľka9[[#This Row],[Aktuálna cena v RZ s DPH]]*Tabuľka9[[#This Row],[Priemerný odber za mesiac]]</f>
        <v>0</v>
      </c>
      <c r="K5497" s="17" t="e">
        <f>Tabuľka9[[#This Row],[Cena za MJ s DPH]]*Tabuľka9[[#This Row],[Predpokladaný odber počas 6 mesiacov]]</f>
        <v>#REF!</v>
      </c>
      <c r="L5497" s="1">
        <v>37956124</v>
      </c>
      <c r="M5497" t="e">
        <f>_xlfn.XLOOKUP(Tabuľka9[[#This Row],[IČO]],#REF!,#REF!)</f>
        <v>#REF!</v>
      </c>
      <c r="N5497" t="e">
        <f>_xlfn.XLOOKUP(Tabuľka9[[#This Row],[IČO]],#REF!,#REF!)</f>
        <v>#REF!</v>
      </c>
    </row>
    <row r="5498" spans="1:14" hidden="1" x14ac:dyDescent="0.35">
      <c r="A5498" t="s">
        <v>10</v>
      </c>
      <c r="B5498" t="s">
        <v>71</v>
      </c>
      <c r="C5498" t="s">
        <v>13</v>
      </c>
      <c r="E5498" s="10">
        <f>IF(COUNTIF(cis_DPH!$B$2:$B$84,B5498)&gt;0,D5498*1.1,IF(COUNTIF(cis_DPH!$B$85:$B$171,B5498)&gt;0,D5498*1.2,"chyba"))</f>
        <v>0</v>
      </c>
      <c r="G5498" s="16" t="e">
        <f>_xlfn.XLOOKUP(Tabuľka9[[#This Row],[položka]],#REF!,#REF!)</f>
        <v>#REF!</v>
      </c>
      <c r="I5498" s="15">
        <f>Tabuľka9[[#This Row],[Aktuálna cena v RZ s DPH]]*Tabuľka9[[#This Row],[Priemerný odber za mesiac]]</f>
        <v>0</v>
      </c>
      <c r="K5498" s="17" t="e">
        <f>Tabuľka9[[#This Row],[Cena za MJ s DPH]]*Tabuľka9[[#This Row],[Predpokladaný odber počas 6 mesiacov]]</f>
        <v>#REF!</v>
      </c>
      <c r="L5498" s="1">
        <v>37956124</v>
      </c>
      <c r="M5498" t="e">
        <f>_xlfn.XLOOKUP(Tabuľka9[[#This Row],[IČO]],#REF!,#REF!)</f>
        <v>#REF!</v>
      </c>
      <c r="N5498" t="e">
        <f>_xlfn.XLOOKUP(Tabuľka9[[#This Row],[IČO]],#REF!,#REF!)</f>
        <v>#REF!</v>
      </c>
    </row>
    <row r="5499" spans="1:14" hidden="1" x14ac:dyDescent="0.35">
      <c r="A5499" t="s">
        <v>10</v>
      </c>
      <c r="B5499" t="s">
        <v>72</v>
      </c>
      <c r="C5499" t="s">
        <v>13</v>
      </c>
      <c r="E5499" s="10">
        <f>IF(COUNTIF(cis_DPH!$B$2:$B$84,B5499)&gt;0,D5499*1.1,IF(COUNTIF(cis_DPH!$B$85:$B$171,B5499)&gt;0,D5499*1.2,"chyba"))</f>
        <v>0</v>
      </c>
      <c r="G5499" s="16" t="e">
        <f>_xlfn.XLOOKUP(Tabuľka9[[#This Row],[položka]],#REF!,#REF!)</f>
        <v>#REF!</v>
      </c>
      <c r="I5499" s="15">
        <f>Tabuľka9[[#This Row],[Aktuálna cena v RZ s DPH]]*Tabuľka9[[#This Row],[Priemerný odber za mesiac]]</f>
        <v>0</v>
      </c>
      <c r="K5499" s="17" t="e">
        <f>Tabuľka9[[#This Row],[Cena za MJ s DPH]]*Tabuľka9[[#This Row],[Predpokladaný odber počas 6 mesiacov]]</f>
        <v>#REF!</v>
      </c>
      <c r="L5499" s="1">
        <v>37956124</v>
      </c>
      <c r="M5499" t="e">
        <f>_xlfn.XLOOKUP(Tabuľka9[[#This Row],[IČO]],#REF!,#REF!)</f>
        <v>#REF!</v>
      </c>
      <c r="N5499" t="e">
        <f>_xlfn.XLOOKUP(Tabuľka9[[#This Row],[IČO]],#REF!,#REF!)</f>
        <v>#REF!</v>
      </c>
    </row>
    <row r="5500" spans="1:14" hidden="1" x14ac:dyDescent="0.35">
      <c r="A5500" t="s">
        <v>10</v>
      </c>
      <c r="B5500" t="s">
        <v>73</v>
      </c>
      <c r="C5500" t="s">
        <v>13</v>
      </c>
      <c r="E5500" s="10">
        <f>IF(COUNTIF(cis_DPH!$B$2:$B$84,B5500)&gt;0,D5500*1.1,IF(COUNTIF(cis_DPH!$B$85:$B$171,B5500)&gt;0,D5500*1.2,"chyba"))</f>
        <v>0</v>
      </c>
      <c r="G5500" s="16" t="e">
        <f>_xlfn.XLOOKUP(Tabuľka9[[#This Row],[položka]],#REF!,#REF!)</f>
        <v>#REF!</v>
      </c>
      <c r="I5500" s="15">
        <f>Tabuľka9[[#This Row],[Aktuálna cena v RZ s DPH]]*Tabuľka9[[#This Row],[Priemerný odber za mesiac]]</f>
        <v>0</v>
      </c>
      <c r="K5500" s="17" t="e">
        <f>Tabuľka9[[#This Row],[Cena za MJ s DPH]]*Tabuľka9[[#This Row],[Predpokladaný odber počas 6 mesiacov]]</f>
        <v>#REF!</v>
      </c>
      <c r="L5500" s="1">
        <v>37956124</v>
      </c>
      <c r="M5500" t="e">
        <f>_xlfn.XLOOKUP(Tabuľka9[[#This Row],[IČO]],#REF!,#REF!)</f>
        <v>#REF!</v>
      </c>
      <c r="N5500" t="e">
        <f>_xlfn.XLOOKUP(Tabuľka9[[#This Row],[IČO]],#REF!,#REF!)</f>
        <v>#REF!</v>
      </c>
    </row>
    <row r="5501" spans="1:14" hidden="1" x14ac:dyDescent="0.35">
      <c r="A5501" t="s">
        <v>10</v>
      </c>
      <c r="B5501" t="s">
        <v>74</v>
      </c>
      <c r="C5501" t="s">
        <v>13</v>
      </c>
      <c r="E5501" s="10">
        <f>IF(COUNTIF(cis_DPH!$B$2:$B$84,B5501)&gt;0,D5501*1.1,IF(COUNTIF(cis_DPH!$B$85:$B$171,B5501)&gt;0,D5501*1.2,"chyba"))</f>
        <v>0</v>
      </c>
      <c r="G5501" s="16" t="e">
        <f>_xlfn.XLOOKUP(Tabuľka9[[#This Row],[položka]],#REF!,#REF!)</f>
        <v>#REF!</v>
      </c>
      <c r="H5501">
        <v>50</v>
      </c>
      <c r="I5501" s="15">
        <f>Tabuľka9[[#This Row],[Aktuálna cena v RZ s DPH]]*Tabuľka9[[#This Row],[Priemerný odber za mesiac]]</f>
        <v>0</v>
      </c>
      <c r="K5501" s="17" t="e">
        <f>Tabuľka9[[#This Row],[Cena za MJ s DPH]]*Tabuľka9[[#This Row],[Predpokladaný odber počas 6 mesiacov]]</f>
        <v>#REF!</v>
      </c>
      <c r="L5501" s="1">
        <v>37956124</v>
      </c>
      <c r="M5501" t="e">
        <f>_xlfn.XLOOKUP(Tabuľka9[[#This Row],[IČO]],#REF!,#REF!)</f>
        <v>#REF!</v>
      </c>
      <c r="N5501" t="e">
        <f>_xlfn.XLOOKUP(Tabuľka9[[#This Row],[IČO]],#REF!,#REF!)</f>
        <v>#REF!</v>
      </c>
    </row>
    <row r="5502" spans="1:14" hidden="1" x14ac:dyDescent="0.35">
      <c r="A5502" t="s">
        <v>10</v>
      </c>
      <c r="B5502" t="s">
        <v>75</v>
      </c>
      <c r="C5502" t="s">
        <v>13</v>
      </c>
      <c r="E5502" s="10">
        <f>IF(COUNTIF(cis_DPH!$B$2:$B$84,B5502)&gt;0,D5502*1.1,IF(COUNTIF(cis_DPH!$B$85:$B$171,B5502)&gt;0,D5502*1.2,"chyba"))</f>
        <v>0</v>
      </c>
      <c r="G5502" s="16" t="e">
        <f>_xlfn.XLOOKUP(Tabuľka9[[#This Row],[položka]],#REF!,#REF!)</f>
        <v>#REF!</v>
      </c>
      <c r="H5502">
        <v>50</v>
      </c>
      <c r="I5502" s="15">
        <f>Tabuľka9[[#This Row],[Aktuálna cena v RZ s DPH]]*Tabuľka9[[#This Row],[Priemerný odber za mesiac]]</f>
        <v>0</v>
      </c>
      <c r="K5502" s="17" t="e">
        <f>Tabuľka9[[#This Row],[Cena za MJ s DPH]]*Tabuľka9[[#This Row],[Predpokladaný odber počas 6 mesiacov]]</f>
        <v>#REF!</v>
      </c>
      <c r="L5502" s="1">
        <v>37956124</v>
      </c>
      <c r="M5502" t="e">
        <f>_xlfn.XLOOKUP(Tabuľka9[[#This Row],[IČO]],#REF!,#REF!)</f>
        <v>#REF!</v>
      </c>
      <c r="N5502" t="e">
        <f>_xlfn.XLOOKUP(Tabuľka9[[#This Row],[IČO]],#REF!,#REF!)</f>
        <v>#REF!</v>
      </c>
    </row>
    <row r="5503" spans="1:14" hidden="1" x14ac:dyDescent="0.35">
      <c r="A5503" t="s">
        <v>10</v>
      </c>
      <c r="B5503" t="s">
        <v>76</v>
      </c>
      <c r="C5503" t="s">
        <v>13</v>
      </c>
      <c r="E5503" s="10">
        <f>IF(COUNTIF(cis_DPH!$B$2:$B$84,B5503)&gt;0,D5503*1.1,IF(COUNTIF(cis_DPH!$B$85:$B$171,B5503)&gt;0,D5503*1.2,"chyba"))</f>
        <v>0</v>
      </c>
      <c r="G5503" s="16" t="e">
        <f>_xlfn.XLOOKUP(Tabuľka9[[#This Row],[položka]],#REF!,#REF!)</f>
        <v>#REF!</v>
      </c>
      <c r="I5503" s="15">
        <f>Tabuľka9[[#This Row],[Aktuálna cena v RZ s DPH]]*Tabuľka9[[#This Row],[Priemerný odber za mesiac]]</f>
        <v>0</v>
      </c>
      <c r="K5503" s="17" t="e">
        <f>Tabuľka9[[#This Row],[Cena za MJ s DPH]]*Tabuľka9[[#This Row],[Predpokladaný odber počas 6 mesiacov]]</f>
        <v>#REF!</v>
      </c>
      <c r="L5503" s="1">
        <v>37956124</v>
      </c>
      <c r="M5503" t="e">
        <f>_xlfn.XLOOKUP(Tabuľka9[[#This Row],[IČO]],#REF!,#REF!)</f>
        <v>#REF!</v>
      </c>
      <c r="N5503" t="e">
        <f>_xlfn.XLOOKUP(Tabuľka9[[#This Row],[IČO]],#REF!,#REF!)</f>
        <v>#REF!</v>
      </c>
    </row>
    <row r="5504" spans="1:14" hidden="1" x14ac:dyDescent="0.35">
      <c r="A5504" t="s">
        <v>10</v>
      </c>
      <c r="B5504" t="s">
        <v>77</v>
      </c>
      <c r="C5504" t="s">
        <v>13</v>
      </c>
      <c r="E5504" s="10">
        <f>IF(COUNTIF(cis_DPH!$B$2:$B$84,B5504)&gt;0,D5504*1.1,IF(COUNTIF(cis_DPH!$B$85:$B$171,B5504)&gt;0,D5504*1.2,"chyba"))</f>
        <v>0</v>
      </c>
      <c r="G5504" s="16" t="e">
        <f>_xlfn.XLOOKUP(Tabuľka9[[#This Row],[položka]],#REF!,#REF!)</f>
        <v>#REF!</v>
      </c>
      <c r="I5504" s="15">
        <f>Tabuľka9[[#This Row],[Aktuálna cena v RZ s DPH]]*Tabuľka9[[#This Row],[Priemerný odber za mesiac]]</f>
        <v>0</v>
      </c>
      <c r="K5504" s="17" t="e">
        <f>Tabuľka9[[#This Row],[Cena za MJ s DPH]]*Tabuľka9[[#This Row],[Predpokladaný odber počas 6 mesiacov]]</f>
        <v>#REF!</v>
      </c>
      <c r="L5504" s="1">
        <v>37956124</v>
      </c>
      <c r="M5504" t="e">
        <f>_xlfn.XLOOKUP(Tabuľka9[[#This Row],[IČO]],#REF!,#REF!)</f>
        <v>#REF!</v>
      </c>
      <c r="N5504" t="e">
        <f>_xlfn.XLOOKUP(Tabuľka9[[#This Row],[IČO]],#REF!,#REF!)</f>
        <v>#REF!</v>
      </c>
    </row>
    <row r="5505" spans="1:14" hidden="1" x14ac:dyDescent="0.35">
      <c r="A5505" t="s">
        <v>10</v>
      </c>
      <c r="B5505" t="s">
        <v>78</v>
      </c>
      <c r="C5505" t="s">
        <v>13</v>
      </c>
      <c r="E5505" s="10">
        <f>IF(COUNTIF(cis_DPH!$B$2:$B$84,B5505)&gt;0,D5505*1.1,IF(COUNTIF(cis_DPH!$B$85:$B$171,B5505)&gt;0,D5505*1.2,"chyba"))</f>
        <v>0</v>
      </c>
      <c r="G5505" s="16" t="e">
        <f>_xlfn.XLOOKUP(Tabuľka9[[#This Row],[položka]],#REF!,#REF!)</f>
        <v>#REF!</v>
      </c>
      <c r="I5505" s="15">
        <f>Tabuľka9[[#This Row],[Aktuálna cena v RZ s DPH]]*Tabuľka9[[#This Row],[Priemerný odber za mesiac]]</f>
        <v>0</v>
      </c>
      <c r="K5505" s="17" t="e">
        <f>Tabuľka9[[#This Row],[Cena za MJ s DPH]]*Tabuľka9[[#This Row],[Predpokladaný odber počas 6 mesiacov]]</f>
        <v>#REF!</v>
      </c>
      <c r="L5505" s="1">
        <v>37956124</v>
      </c>
      <c r="M5505" t="e">
        <f>_xlfn.XLOOKUP(Tabuľka9[[#This Row],[IČO]],#REF!,#REF!)</f>
        <v>#REF!</v>
      </c>
      <c r="N5505" t="e">
        <f>_xlfn.XLOOKUP(Tabuľka9[[#This Row],[IČO]],#REF!,#REF!)</f>
        <v>#REF!</v>
      </c>
    </row>
    <row r="5506" spans="1:14" hidden="1" x14ac:dyDescent="0.35">
      <c r="A5506" t="s">
        <v>10</v>
      </c>
      <c r="B5506" t="s">
        <v>79</v>
      </c>
      <c r="C5506" t="s">
        <v>13</v>
      </c>
      <c r="E5506" s="10">
        <f>IF(COUNTIF(cis_DPH!$B$2:$B$84,B5506)&gt;0,D5506*1.1,IF(COUNTIF(cis_DPH!$B$85:$B$171,B5506)&gt;0,D5506*1.2,"chyba"))</f>
        <v>0</v>
      </c>
      <c r="G5506" s="16" t="e">
        <f>_xlfn.XLOOKUP(Tabuľka9[[#This Row],[položka]],#REF!,#REF!)</f>
        <v>#REF!</v>
      </c>
      <c r="I5506" s="15">
        <f>Tabuľka9[[#This Row],[Aktuálna cena v RZ s DPH]]*Tabuľka9[[#This Row],[Priemerný odber za mesiac]]</f>
        <v>0</v>
      </c>
      <c r="K5506" s="17" t="e">
        <f>Tabuľka9[[#This Row],[Cena za MJ s DPH]]*Tabuľka9[[#This Row],[Predpokladaný odber počas 6 mesiacov]]</f>
        <v>#REF!</v>
      </c>
      <c r="L5506" s="1">
        <v>37956124</v>
      </c>
      <c r="M5506" t="e">
        <f>_xlfn.XLOOKUP(Tabuľka9[[#This Row],[IČO]],#REF!,#REF!)</f>
        <v>#REF!</v>
      </c>
      <c r="N5506" t="e">
        <f>_xlfn.XLOOKUP(Tabuľka9[[#This Row],[IČO]],#REF!,#REF!)</f>
        <v>#REF!</v>
      </c>
    </row>
    <row r="5507" spans="1:14" hidden="1" x14ac:dyDescent="0.35">
      <c r="A5507" t="s">
        <v>10</v>
      </c>
      <c r="B5507" t="s">
        <v>80</v>
      </c>
      <c r="C5507" t="s">
        <v>13</v>
      </c>
      <c r="E5507" s="10">
        <f>IF(COUNTIF(cis_DPH!$B$2:$B$84,B5507)&gt;0,D5507*1.1,IF(COUNTIF(cis_DPH!$B$85:$B$171,B5507)&gt;0,D5507*1.2,"chyba"))</f>
        <v>0</v>
      </c>
      <c r="G5507" s="16" t="e">
        <f>_xlfn.XLOOKUP(Tabuľka9[[#This Row],[položka]],#REF!,#REF!)</f>
        <v>#REF!</v>
      </c>
      <c r="I5507" s="15">
        <f>Tabuľka9[[#This Row],[Aktuálna cena v RZ s DPH]]*Tabuľka9[[#This Row],[Priemerný odber za mesiac]]</f>
        <v>0</v>
      </c>
      <c r="K5507" s="17" t="e">
        <f>Tabuľka9[[#This Row],[Cena za MJ s DPH]]*Tabuľka9[[#This Row],[Predpokladaný odber počas 6 mesiacov]]</f>
        <v>#REF!</v>
      </c>
      <c r="L5507" s="1">
        <v>37956124</v>
      </c>
      <c r="M5507" t="e">
        <f>_xlfn.XLOOKUP(Tabuľka9[[#This Row],[IČO]],#REF!,#REF!)</f>
        <v>#REF!</v>
      </c>
      <c r="N5507" t="e">
        <f>_xlfn.XLOOKUP(Tabuľka9[[#This Row],[IČO]],#REF!,#REF!)</f>
        <v>#REF!</v>
      </c>
    </row>
    <row r="5508" spans="1:14" hidden="1" x14ac:dyDescent="0.35">
      <c r="A5508" t="s">
        <v>81</v>
      </c>
      <c r="B5508" t="s">
        <v>82</v>
      </c>
      <c r="C5508" t="s">
        <v>19</v>
      </c>
      <c r="E5508" s="10">
        <f>IF(COUNTIF(cis_DPH!$B$2:$B$84,B5508)&gt;0,D5508*1.1,IF(COUNTIF(cis_DPH!$B$85:$B$171,B5508)&gt;0,D5508*1.2,"chyba"))</f>
        <v>0</v>
      </c>
      <c r="G5508" s="16" t="e">
        <f>_xlfn.XLOOKUP(Tabuľka9[[#This Row],[položka]],#REF!,#REF!)</f>
        <v>#REF!</v>
      </c>
      <c r="I5508" s="15">
        <f>Tabuľka9[[#This Row],[Aktuálna cena v RZ s DPH]]*Tabuľka9[[#This Row],[Priemerný odber za mesiac]]</f>
        <v>0</v>
      </c>
      <c r="K5508" s="17" t="e">
        <f>Tabuľka9[[#This Row],[Cena za MJ s DPH]]*Tabuľka9[[#This Row],[Predpokladaný odber počas 6 mesiacov]]</f>
        <v>#REF!</v>
      </c>
      <c r="L5508" s="1">
        <v>37956124</v>
      </c>
      <c r="M5508" t="e">
        <f>_xlfn.XLOOKUP(Tabuľka9[[#This Row],[IČO]],#REF!,#REF!)</f>
        <v>#REF!</v>
      </c>
      <c r="N5508" t="e">
        <f>_xlfn.XLOOKUP(Tabuľka9[[#This Row],[IČO]],#REF!,#REF!)</f>
        <v>#REF!</v>
      </c>
    </row>
    <row r="5509" spans="1:14" hidden="1" x14ac:dyDescent="0.35">
      <c r="A5509" t="s">
        <v>81</v>
      </c>
      <c r="B5509" t="s">
        <v>83</v>
      </c>
      <c r="C5509" t="s">
        <v>19</v>
      </c>
      <c r="E5509" s="10">
        <f>IF(COUNTIF(cis_DPH!$B$2:$B$84,B5509)&gt;0,D5509*1.1,IF(COUNTIF(cis_DPH!$B$85:$B$171,B5509)&gt;0,D5509*1.2,"chyba"))</f>
        <v>0</v>
      </c>
      <c r="G5509" s="16" t="e">
        <f>_xlfn.XLOOKUP(Tabuľka9[[#This Row],[položka]],#REF!,#REF!)</f>
        <v>#REF!</v>
      </c>
      <c r="I5509" s="15">
        <f>Tabuľka9[[#This Row],[Aktuálna cena v RZ s DPH]]*Tabuľka9[[#This Row],[Priemerný odber za mesiac]]</f>
        <v>0</v>
      </c>
      <c r="K5509" s="17" t="e">
        <f>Tabuľka9[[#This Row],[Cena za MJ s DPH]]*Tabuľka9[[#This Row],[Predpokladaný odber počas 6 mesiacov]]</f>
        <v>#REF!</v>
      </c>
      <c r="L5509" s="1">
        <v>37956124</v>
      </c>
      <c r="M5509" t="e">
        <f>_xlfn.XLOOKUP(Tabuľka9[[#This Row],[IČO]],#REF!,#REF!)</f>
        <v>#REF!</v>
      </c>
      <c r="N5509" t="e">
        <f>_xlfn.XLOOKUP(Tabuľka9[[#This Row],[IČO]],#REF!,#REF!)</f>
        <v>#REF!</v>
      </c>
    </row>
    <row r="5510" spans="1:14" hidden="1" x14ac:dyDescent="0.35">
      <c r="A5510" t="s">
        <v>84</v>
      </c>
      <c r="B5510" t="s">
        <v>85</v>
      </c>
      <c r="C5510" t="s">
        <v>13</v>
      </c>
      <c r="E5510" s="10">
        <f>IF(COUNTIF(cis_DPH!$B$2:$B$84,B5510)&gt;0,D5510*1.1,IF(COUNTIF(cis_DPH!$B$85:$B$171,B5510)&gt;0,D5510*1.2,"chyba"))</f>
        <v>0</v>
      </c>
      <c r="G5510" s="16" t="e">
        <f>_xlfn.XLOOKUP(Tabuľka9[[#This Row],[položka]],#REF!,#REF!)</f>
        <v>#REF!</v>
      </c>
      <c r="I5510" s="15">
        <f>Tabuľka9[[#This Row],[Aktuálna cena v RZ s DPH]]*Tabuľka9[[#This Row],[Priemerný odber za mesiac]]</f>
        <v>0</v>
      </c>
      <c r="K5510" s="17" t="e">
        <f>Tabuľka9[[#This Row],[Cena za MJ s DPH]]*Tabuľka9[[#This Row],[Predpokladaný odber počas 6 mesiacov]]</f>
        <v>#REF!</v>
      </c>
      <c r="L5510" s="1">
        <v>37956124</v>
      </c>
      <c r="M5510" t="e">
        <f>_xlfn.XLOOKUP(Tabuľka9[[#This Row],[IČO]],#REF!,#REF!)</f>
        <v>#REF!</v>
      </c>
      <c r="N5510" t="e">
        <f>_xlfn.XLOOKUP(Tabuľka9[[#This Row],[IČO]],#REF!,#REF!)</f>
        <v>#REF!</v>
      </c>
    </row>
    <row r="5511" spans="1:14" hidden="1" x14ac:dyDescent="0.35">
      <c r="A5511" t="s">
        <v>84</v>
      </c>
      <c r="B5511" t="s">
        <v>86</v>
      </c>
      <c r="C5511" t="s">
        <v>13</v>
      </c>
      <c r="E5511" s="10">
        <f>IF(COUNTIF(cis_DPH!$B$2:$B$84,B5511)&gt;0,D5511*1.1,IF(COUNTIF(cis_DPH!$B$85:$B$171,B5511)&gt;0,D5511*1.2,"chyba"))</f>
        <v>0</v>
      </c>
      <c r="G5511" s="16" t="e">
        <f>_xlfn.XLOOKUP(Tabuľka9[[#This Row],[položka]],#REF!,#REF!)</f>
        <v>#REF!</v>
      </c>
      <c r="I5511" s="15">
        <f>Tabuľka9[[#This Row],[Aktuálna cena v RZ s DPH]]*Tabuľka9[[#This Row],[Priemerný odber za mesiac]]</f>
        <v>0</v>
      </c>
      <c r="K5511" s="17" t="e">
        <f>Tabuľka9[[#This Row],[Cena za MJ s DPH]]*Tabuľka9[[#This Row],[Predpokladaný odber počas 6 mesiacov]]</f>
        <v>#REF!</v>
      </c>
      <c r="L5511" s="1">
        <v>37956124</v>
      </c>
      <c r="M5511" t="e">
        <f>_xlfn.XLOOKUP(Tabuľka9[[#This Row],[IČO]],#REF!,#REF!)</f>
        <v>#REF!</v>
      </c>
      <c r="N5511" t="e">
        <f>_xlfn.XLOOKUP(Tabuľka9[[#This Row],[IČO]],#REF!,#REF!)</f>
        <v>#REF!</v>
      </c>
    </row>
    <row r="5512" spans="1:14" hidden="1" x14ac:dyDescent="0.35">
      <c r="A5512" t="s">
        <v>84</v>
      </c>
      <c r="B5512" t="s">
        <v>87</v>
      </c>
      <c r="C5512" t="s">
        <v>13</v>
      </c>
      <c r="E5512" s="10">
        <f>IF(COUNTIF(cis_DPH!$B$2:$B$84,B5512)&gt;0,D5512*1.1,IF(COUNTIF(cis_DPH!$B$85:$B$171,B5512)&gt;0,D5512*1.2,"chyba"))</f>
        <v>0</v>
      </c>
      <c r="G5512" s="16" t="e">
        <f>_xlfn.XLOOKUP(Tabuľka9[[#This Row],[položka]],#REF!,#REF!)</f>
        <v>#REF!</v>
      </c>
      <c r="I5512" s="15">
        <f>Tabuľka9[[#This Row],[Aktuálna cena v RZ s DPH]]*Tabuľka9[[#This Row],[Priemerný odber za mesiac]]</f>
        <v>0</v>
      </c>
      <c r="K5512" s="17" t="e">
        <f>Tabuľka9[[#This Row],[Cena za MJ s DPH]]*Tabuľka9[[#This Row],[Predpokladaný odber počas 6 mesiacov]]</f>
        <v>#REF!</v>
      </c>
      <c r="L5512" s="1">
        <v>37956124</v>
      </c>
      <c r="M5512" t="e">
        <f>_xlfn.XLOOKUP(Tabuľka9[[#This Row],[IČO]],#REF!,#REF!)</f>
        <v>#REF!</v>
      </c>
      <c r="N5512" t="e">
        <f>_xlfn.XLOOKUP(Tabuľka9[[#This Row],[IČO]],#REF!,#REF!)</f>
        <v>#REF!</v>
      </c>
    </row>
    <row r="5513" spans="1:14" hidden="1" x14ac:dyDescent="0.35">
      <c r="A5513" t="s">
        <v>84</v>
      </c>
      <c r="B5513" t="s">
        <v>88</v>
      </c>
      <c r="C5513" t="s">
        <v>13</v>
      </c>
      <c r="E5513" s="10">
        <f>IF(COUNTIF(cis_DPH!$B$2:$B$84,B5513)&gt;0,D5513*1.1,IF(COUNTIF(cis_DPH!$B$85:$B$171,B5513)&gt;0,D5513*1.2,"chyba"))</f>
        <v>0</v>
      </c>
      <c r="G5513" s="16" t="e">
        <f>_xlfn.XLOOKUP(Tabuľka9[[#This Row],[položka]],#REF!,#REF!)</f>
        <v>#REF!</v>
      </c>
      <c r="H5513">
        <v>15</v>
      </c>
      <c r="I5513" s="15">
        <f>Tabuľka9[[#This Row],[Aktuálna cena v RZ s DPH]]*Tabuľka9[[#This Row],[Priemerný odber za mesiac]]</f>
        <v>0</v>
      </c>
      <c r="K5513" s="17" t="e">
        <f>Tabuľka9[[#This Row],[Cena za MJ s DPH]]*Tabuľka9[[#This Row],[Predpokladaný odber počas 6 mesiacov]]</f>
        <v>#REF!</v>
      </c>
      <c r="L5513" s="1">
        <v>37956124</v>
      </c>
      <c r="M5513" t="e">
        <f>_xlfn.XLOOKUP(Tabuľka9[[#This Row],[IČO]],#REF!,#REF!)</f>
        <v>#REF!</v>
      </c>
      <c r="N5513" t="e">
        <f>_xlfn.XLOOKUP(Tabuľka9[[#This Row],[IČO]],#REF!,#REF!)</f>
        <v>#REF!</v>
      </c>
    </row>
    <row r="5514" spans="1:14" hidden="1" x14ac:dyDescent="0.35">
      <c r="A5514" t="s">
        <v>84</v>
      </c>
      <c r="B5514" t="s">
        <v>89</v>
      </c>
      <c r="C5514" t="s">
        <v>13</v>
      </c>
      <c r="E5514" s="10">
        <f>IF(COUNTIF(cis_DPH!$B$2:$B$84,B5514)&gt;0,D5514*1.1,IF(COUNTIF(cis_DPH!$B$85:$B$171,B5514)&gt;0,D5514*1.2,"chyba"))</f>
        <v>0</v>
      </c>
      <c r="G5514" s="16" t="e">
        <f>_xlfn.XLOOKUP(Tabuľka9[[#This Row],[položka]],#REF!,#REF!)</f>
        <v>#REF!</v>
      </c>
      <c r="I5514" s="15">
        <f>Tabuľka9[[#This Row],[Aktuálna cena v RZ s DPH]]*Tabuľka9[[#This Row],[Priemerný odber za mesiac]]</f>
        <v>0</v>
      </c>
      <c r="K5514" s="17" t="e">
        <f>Tabuľka9[[#This Row],[Cena za MJ s DPH]]*Tabuľka9[[#This Row],[Predpokladaný odber počas 6 mesiacov]]</f>
        <v>#REF!</v>
      </c>
      <c r="L5514" s="1">
        <v>37956124</v>
      </c>
      <c r="M5514" t="e">
        <f>_xlfn.XLOOKUP(Tabuľka9[[#This Row],[IČO]],#REF!,#REF!)</f>
        <v>#REF!</v>
      </c>
      <c r="N5514" t="e">
        <f>_xlfn.XLOOKUP(Tabuľka9[[#This Row],[IČO]],#REF!,#REF!)</f>
        <v>#REF!</v>
      </c>
    </row>
    <row r="5515" spans="1:14" hidden="1" x14ac:dyDescent="0.35">
      <c r="A5515" t="s">
        <v>84</v>
      </c>
      <c r="B5515" t="s">
        <v>90</v>
      </c>
      <c r="C5515" t="s">
        <v>13</v>
      </c>
      <c r="E5515" s="10">
        <f>IF(COUNTIF(cis_DPH!$B$2:$B$84,B5515)&gt;0,D5515*1.1,IF(COUNTIF(cis_DPH!$B$85:$B$171,B5515)&gt;0,D5515*1.2,"chyba"))</f>
        <v>0</v>
      </c>
      <c r="G5515" s="16" t="e">
        <f>_xlfn.XLOOKUP(Tabuľka9[[#This Row],[položka]],#REF!,#REF!)</f>
        <v>#REF!</v>
      </c>
      <c r="I5515" s="15">
        <f>Tabuľka9[[#This Row],[Aktuálna cena v RZ s DPH]]*Tabuľka9[[#This Row],[Priemerný odber za mesiac]]</f>
        <v>0</v>
      </c>
      <c r="K5515" s="17" t="e">
        <f>Tabuľka9[[#This Row],[Cena za MJ s DPH]]*Tabuľka9[[#This Row],[Predpokladaný odber počas 6 mesiacov]]</f>
        <v>#REF!</v>
      </c>
      <c r="L5515" s="1">
        <v>37956124</v>
      </c>
      <c r="M5515" t="e">
        <f>_xlfn.XLOOKUP(Tabuľka9[[#This Row],[IČO]],#REF!,#REF!)</f>
        <v>#REF!</v>
      </c>
      <c r="N5515" t="e">
        <f>_xlfn.XLOOKUP(Tabuľka9[[#This Row],[IČO]],#REF!,#REF!)</f>
        <v>#REF!</v>
      </c>
    </row>
    <row r="5516" spans="1:14" hidden="1" x14ac:dyDescent="0.35">
      <c r="A5516" t="s">
        <v>84</v>
      </c>
      <c r="B5516" t="s">
        <v>91</v>
      </c>
      <c r="C5516" t="s">
        <v>13</v>
      </c>
      <c r="E5516" s="10">
        <f>IF(COUNTIF(cis_DPH!$B$2:$B$84,B5516)&gt;0,D5516*1.1,IF(COUNTIF(cis_DPH!$B$85:$B$171,B5516)&gt;0,D5516*1.2,"chyba"))</f>
        <v>0</v>
      </c>
      <c r="G5516" s="16" t="e">
        <f>_xlfn.XLOOKUP(Tabuľka9[[#This Row],[položka]],#REF!,#REF!)</f>
        <v>#REF!</v>
      </c>
      <c r="I5516" s="15">
        <f>Tabuľka9[[#This Row],[Aktuálna cena v RZ s DPH]]*Tabuľka9[[#This Row],[Priemerný odber za mesiac]]</f>
        <v>0</v>
      </c>
      <c r="K5516" s="17" t="e">
        <f>Tabuľka9[[#This Row],[Cena za MJ s DPH]]*Tabuľka9[[#This Row],[Predpokladaný odber počas 6 mesiacov]]</f>
        <v>#REF!</v>
      </c>
      <c r="L5516" s="1">
        <v>37956124</v>
      </c>
      <c r="M5516" t="e">
        <f>_xlfn.XLOOKUP(Tabuľka9[[#This Row],[IČO]],#REF!,#REF!)</f>
        <v>#REF!</v>
      </c>
      <c r="N5516" t="e">
        <f>_xlfn.XLOOKUP(Tabuľka9[[#This Row],[IČO]],#REF!,#REF!)</f>
        <v>#REF!</v>
      </c>
    </row>
    <row r="5517" spans="1:14" hidden="1" x14ac:dyDescent="0.35">
      <c r="A5517" t="s">
        <v>84</v>
      </c>
      <c r="B5517" t="s">
        <v>92</v>
      </c>
      <c r="C5517" t="s">
        <v>13</v>
      </c>
      <c r="E5517" s="10">
        <f>IF(COUNTIF(cis_DPH!$B$2:$B$84,B5517)&gt;0,D5517*1.1,IF(COUNTIF(cis_DPH!$B$85:$B$171,B5517)&gt;0,D5517*1.2,"chyba"))</f>
        <v>0</v>
      </c>
      <c r="G5517" s="16" t="e">
        <f>_xlfn.XLOOKUP(Tabuľka9[[#This Row],[položka]],#REF!,#REF!)</f>
        <v>#REF!</v>
      </c>
      <c r="I5517" s="15">
        <f>Tabuľka9[[#This Row],[Aktuálna cena v RZ s DPH]]*Tabuľka9[[#This Row],[Priemerný odber za mesiac]]</f>
        <v>0</v>
      </c>
      <c r="K5517" s="17" t="e">
        <f>Tabuľka9[[#This Row],[Cena za MJ s DPH]]*Tabuľka9[[#This Row],[Predpokladaný odber počas 6 mesiacov]]</f>
        <v>#REF!</v>
      </c>
      <c r="L5517" s="1">
        <v>37956124</v>
      </c>
      <c r="M5517" t="e">
        <f>_xlfn.XLOOKUP(Tabuľka9[[#This Row],[IČO]],#REF!,#REF!)</f>
        <v>#REF!</v>
      </c>
      <c r="N5517" t="e">
        <f>_xlfn.XLOOKUP(Tabuľka9[[#This Row],[IČO]],#REF!,#REF!)</f>
        <v>#REF!</v>
      </c>
    </row>
    <row r="5518" spans="1:14" hidden="1" x14ac:dyDescent="0.35">
      <c r="A5518" t="s">
        <v>93</v>
      </c>
      <c r="B5518" t="s">
        <v>94</v>
      </c>
      <c r="C5518" t="s">
        <v>13</v>
      </c>
      <c r="E5518" s="10">
        <f>IF(COUNTIF(cis_DPH!$B$2:$B$84,B5518)&gt;0,D5518*1.1,IF(COUNTIF(cis_DPH!$B$85:$B$171,B5518)&gt;0,D5518*1.2,"chyba"))</f>
        <v>0</v>
      </c>
      <c r="G5518" s="16" t="e">
        <f>_xlfn.XLOOKUP(Tabuľka9[[#This Row],[položka]],#REF!,#REF!)</f>
        <v>#REF!</v>
      </c>
      <c r="I5518" s="15">
        <f>Tabuľka9[[#This Row],[Aktuálna cena v RZ s DPH]]*Tabuľka9[[#This Row],[Priemerný odber za mesiac]]</f>
        <v>0</v>
      </c>
      <c r="K5518" s="17" t="e">
        <f>Tabuľka9[[#This Row],[Cena za MJ s DPH]]*Tabuľka9[[#This Row],[Predpokladaný odber počas 6 mesiacov]]</f>
        <v>#REF!</v>
      </c>
      <c r="L5518" s="1">
        <v>37956124</v>
      </c>
      <c r="M5518" t="e">
        <f>_xlfn.XLOOKUP(Tabuľka9[[#This Row],[IČO]],#REF!,#REF!)</f>
        <v>#REF!</v>
      </c>
      <c r="N5518" t="e">
        <f>_xlfn.XLOOKUP(Tabuľka9[[#This Row],[IČO]],#REF!,#REF!)</f>
        <v>#REF!</v>
      </c>
    </row>
    <row r="5519" spans="1:14" hidden="1" x14ac:dyDescent="0.35">
      <c r="A5519" t="s">
        <v>95</v>
      </c>
      <c r="B5519" t="s">
        <v>96</v>
      </c>
      <c r="C5519" t="s">
        <v>13</v>
      </c>
      <c r="E5519" s="10">
        <f>IF(COUNTIF(cis_DPH!$B$2:$B$84,B5519)&gt;0,D5519*1.1,IF(COUNTIF(cis_DPH!$B$85:$B$171,B5519)&gt;0,D5519*1.2,"chyba"))</f>
        <v>0</v>
      </c>
      <c r="G5519" s="16" t="e">
        <f>_xlfn.XLOOKUP(Tabuľka9[[#This Row],[položka]],#REF!,#REF!)</f>
        <v>#REF!</v>
      </c>
      <c r="I5519" s="15">
        <f>Tabuľka9[[#This Row],[Aktuálna cena v RZ s DPH]]*Tabuľka9[[#This Row],[Priemerný odber za mesiac]]</f>
        <v>0</v>
      </c>
      <c r="K5519" s="17" t="e">
        <f>Tabuľka9[[#This Row],[Cena za MJ s DPH]]*Tabuľka9[[#This Row],[Predpokladaný odber počas 6 mesiacov]]</f>
        <v>#REF!</v>
      </c>
      <c r="L5519" s="1">
        <v>37956124</v>
      </c>
      <c r="M5519" t="e">
        <f>_xlfn.XLOOKUP(Tabuľka9[[#This Row],[IČO]],#REF!,#REF!)</f>
        <v>#REF!</v>
      </c>
      <c r="N5519" t="e">
        <f>_xlfn.XLOOKUP(Tabuľka9[[#This Row],[IČO]],#REF!,#REF!)</f>
        <v>#REF!</v>
      </c>
    </row>
    <row r="5520" spans="1:14" hidden="1" x14ac:dyDescent="0.35">
      <c r="A5520" t="s">
        <v>95</v>
      </c>
      <c r="B5520" t="s">
        <v>97</v>
      </c>
      <c r="C5520" t="s">
        <v>13</v>
      </c>
      <c r="E5520" s="10">
        <f>IF(COUNTIF(cis_DPH!$B$2:$B$84,B5520)&gt;0,D5520*1.1,IF(COUNTIF(cis_DPH!$B$85:$B$171,B5520)&gt;0,D5520*1.2,"chyba"))</f>
        <v>0</v>
      </c>
      <c r="G5520" s="16" t="e">
        <f>_xlfn.XLOOKUP(Tabuľka9[[#This Row],[položka]],#REF!,#REF!)</f>
        <v>#REF!</v>
      </c>
      <c r="I5520" s="15">
        <f>Tabuľka9[[#This Row],[Aktuálna cena v RZ s DPH]]*Tabuľka9[[#This Row],[Priemerný odber za mesiac]]</f>
        <v>0</v>
      </c>
      <c r="K5520" s="17" t="e">
        <f>Tabuľka9[[#This Row],[Cena za MJ s DPH]]*Tabuľka9[[#This Row],[Predpokladaný odber počas 6 mesiacov]]</f>
        <v>#REF!</v>
      </c>
      <c r="L5520" s="1">
        <v>37956124</v>
      </c>
      <c r="M5520" t="e">
        <f>_xlfn.XLOOKUP(Tabuľka9[[#This Row],[IČO]],#REF!,#REF!)</f>
        <v>#REF!</v>
      </c>
      <c r="N5520" t="e">
        <f>_xlfn.XLOOKUP(Tabuľka9[[#This Row],[IČO]],#REF!,#REF!)</f>
        <v>#REF!</v>
      </c>
    </row>
    <row r="5521" spans="1:14" hidden="1" x14ac:dyDescent="0.35">
      <c r="A5521" t="s">
        <v>95</v>
      </c>
      <c r="B5521" t="s">
        <v>98</v>
      </c>
      <c r="C5521" t="s">
        <v>13</v>
      </c>
      <c r="E5521" s="10">
        <f>IF(COUNTIF(cis_DPH!$B$2:$B$84,B5521)&gt;0,D5521*1.1,IF(COUNTIF(cis_DPH!$B$85:$B$171,B5521)&gt;0,D5521*1.2,"chyba"))</f>
        <v>0</v>
      </c>
      <c r="G5521" s="16" t="e">
        <f>_xlfn.XLOOKUP(Tabuľka9[[#This Row],[položka]],#REF!,#REF!)</f>
        <v>#REF!</v>
      </c>
      <c r="I5521" s="15">
        <f>Tabuľka9[[#This Row],[Aktuálna cena v RZ s DPH]]*Tabuľka9[[#This Row],[Priemerný odber za mesiac]]</f>
        <v>0</v>
      </c>
      <c r="K5521" s="17" t="e">
        <f>Tabuľka9[[#This Row],[Cena za MJ s DPH]]*Tabuľka9[[#This Row],[Predpokladaný odber počas 6 mesiacov]]</f>
        <v>#REF!</v>
      </c>
      <c r="L5521" s="1">
        <v>37956124</v>
      </c>
      <c r="M5521" t="e">
        <f>_xlfn.XLOOKUP(Tabuľka9[[#This Row],[IČO]],#REF!,#REF!)</f>
        <v>#REF!</v>
      </c>
      <c r="N5521" t="e">
        <f>_xlfn.XLOOKUP(Tabuľka9[[#This Row],[IČO]],#REF!,#REF!)</f>
        <v>#REF!</v>
      </c>
    </row>
    <row r="5522" spans="1:14" hidden="1" x14ac:dyDescent="0.35">
      <c r="A5522" t="s">
        <v>95</v>
      </c>
      <c r="B5522" t="s">
        <v>99</v>
      </c>
      <c r="C5522" t="s">
        <v>13</v>
      </c>
      <c r="E5522" s="10">
        <f>IF(COUNTIF(cis_DPH!$B$2:$B$84,B5522)&gt;0,D5522*1.1,IF(COUNTIF(cis_DPH!$B$85:$B$171,B5522)&gt;0,D5522*1.2,"chyba"))</f>
        <v>0</v>
      </c>
      <c r="G5522" s="16" t="e">
        <f>_xlfn.XLOOKUP(Tabuľka9[[#This Row],[položka]],#REF!,#REF!)</f>
        <v>#REF!</v>
      </c>
      <c r="I5522" s="15">
        <f>Tabuľka9[[#This Row],[Aktuálna cena v RZ s DPH]]*Tabuľka9[[#This Row],[Priemerný odber za mesiac]]</f>
        <v>0</v>
      </c>
      <c r="K5522" s="17" t="e">
        <f>Tabuľka9[[#This Row],[Cena za MJ s DPH]]*Tabuľka9[[#This Row],[Predpokladaný odber počas 6 mesiacov]]</f>
        <v>#REF!</v>
      </c>
      <c r="L5522" s="1">
        <v>37956124</v>
      </c>
      <c r="M5522" t="e">
        <f>_xlfn.XLOOKUP(Tabuľka9[[#This Row],[IČO]],#REF!,#REF!)</f>
        <v>#REF!</v>
      </c>
      <c r="N5522" t="e">
        <f>_xlfn.XLOOKUP(Tabuľka9[[#This Row],[IČO]],#REF!,#REF!)</f>
        <v>#REF!</v>
      </c>
    </row>
    <row r="5523" spans="1:14" hidden="1" x14ac:dyDescent="0.35">
      <c r="A5523" t="s">
        <v>95</v>
      </c>
      <c r="B5523" t="s">
        <v>100</v>
      </c>
      <c r="C5523" t="s">
        <v>13</v>
      </c>
      <c r="E5523" s="10">
        <f>IF(COUNTIF(cis_DPH!$B$2:$B$84,B5523)&gt;0,D5523*1.1,IF(COUNTIF(cis_DPH!$B$85:$B$171,B5523)&gt;0,D5523*1.2,"chyba"))</f>
        <v>0</v>
      </c>
      <c r="G5523" s="16" t="e">
        <f>_xlfn.XLOOKUP(Tabuľka9[[#This Row],[položka]],#REF!,#REF!)</f>
        <v>#REF!</v>
      </c>
      <c r="I5523" s="15">
        <f>Tabuľka9[[#This Row],[Aktuálna cena v RZ s DPH]]*Tabuľka9[[#This Row],[Priemerný odber za mesiac]]</f>
        <v>0</v>
      </c>
      <c r="K5523" s="17" t="e">
        <f>Tabuľka9[[#This Row],[Cena za MJ s DPH]]*Tabuľka9[[#This Row],[Predpokladaný odber počas 6 mesiacov]]</f>
        <v>#REF!</v>
      </c>
      <c r="L5523" s="1">
        <v>37956124</v>
      </c>
      <c r="M5523" t="e">
        <f>_xlfn.XLOOKUP(Tabuľka9[[#This Row],[IČO]],#REF!,#REF!)</f>
        <v>#REF!</v>
      </c>
      <c r="N5523" t="e">
        <f>_xlfn.XLOOKUP(Tabuľka9[[#This Row],[IČO]],#REF!,#REF!)</f>
        <v>#REF!</v>
      </c>
    </row>
    <row r="5524" spans="1:14" hidden="1" x14ac:dyDescent="0.35">
      <c r="A5524" t="s">
        <v>95</v>
      </c>
      <c r="B5524" t="s">
        <v>101</v>
      </c>
      <c r="C5524" t="s">
        <v>13</v>
      </c>
      <c r="E5524" s="10">
        <f>IF(COUNTIF(cis_DPH!$B$2:$B$84,B5524)&gt;0,D5524*1.1,IF(COUNTIF(cis_DPH!$B$85:$B$171,B5524)&gt;0,D5524*1.2,"chyba"))</f>
        <v>0</v>
      </c>
      <c r="G5524" s="16" t="e">
        <f>_xlfn.XLOOKUP(Tabuľka9[[#This Row],[položka]],#REF!,#REF!)</f>
        <v>#REF!</v>
      </c>
      <c r="I5524" s="15">
        <f>Tabuľka9[[#This Row],[Aktuálna cena v RZ s DPH]]*Tabuľka9[[#This Row],[Priemerný odber za mesiac]]</f>
        <v>0</v>
      </c>
      <c r="K5524" s="17" t="e">
        <f>Tabuľka9[[#This Row],[Cena za MJ s DPH]]*Tabuľka9[[#This Row],[Predpokladaný odber počas 6 mesiacov]]</f>
        <v>#REF!</v>
      </c>
      <c r="L5524" s="1">
        <v>37956124</v>
      </c>
      <c r="M5524" t="e">
        <f>_xlfn.XLOOKUP(Tabuľka9[[#This Row],[IČO]],#REF!,#REF!)</f>
        <v>#REF!</v>
      </c>
      <c r="N5524" t="e">
        <f>_xlfn.XLOOKUP(Tabuľka9[[#This Row],[IČO]],#REF!,#REF!)</f>
        <v>#REF!</v>
      </c>
    </row>
    <row r="5525" spans="1:14" hidden="1" x14ac:dyDescent="0.35">
      <c r="A5525" t="s">
        <v>95</v>
      </c>
      <c r="B5525" t="s">
        <v>102</v>
      </c>
      <c r="C5525" t="s">
        <v>48</v>
      </c>
      <c r="E5525" s="10">
        <f>IF(COUNTIF(cis_DPH!$B$2:$B$84,B5525)&gt;0,D5525*1.1,IF(COUNTIF(cis_DPH!$B$85:$B$171,B5525)&gt;0,D5525*1.2,"chyba"))</f>
        <v>0</v>
      </c>
      <c r="G5525" s="16" t="e">
        <f>_xlfn.XLOOKUP(Tabuľka9[[#This Row],[položka]],#REF!,#REF!)</f>
        <v>#REF!</v>
      </c>
      <c r="I5525" s="15">
        <f>Tabuľka9[[#This Row],[Aktuálna cena v RZ s DPH]]*Tabuľka9[[#This Row],[Priemerný odber za mesiac]]</f>
        <v>0</v>
      </c>
      <c r="K5525" s="17" t="e">
        <f>Tabuľka9[[#This Row],[Cena za MJ s DPH]]*Tabuľka9[[#This Row],[Predpokladaný odber počas 6 mesiacov]]</f>
        <v>#REF!</v>
      </c>
      <c r="L5525" s="1">
        <v>37956124</v>
      </c>
      <c r="M5525" t="e">
        <f>_xlfn.XLOOKUP(Tabuľka9[[#This Row],[IČO]],#REF!,#REF!)</f>
        <v>#REF!</v>
      </c>
      <c r="N5525" t="e">
        <f>_xlfn.XLOOKUP(Tabuľka9[[#This Row],[IČO]],#REF!,#REF!)</f>
        <v>#REF!</v>
      </c>
    </row>
    <row r="5526" spans="1:14" hidden="1" x14ac:dyDescent="0.35">
      <c r="A5526" t="s">
        <v>95</v>
      </c>
      <c r="B5526" t="s">
        <v>103</v>
      </c>
      <c r="C5526" t="s">
        <v>13</v>
      </c>
      <c r="E5526" s="10">
        <f>IF(COUNTIF(cis_DPH!$B$2:$B$84,B5526)&gt;0,D5526*1.1,IF(COUNTIF(cis_DPH!$B$85:$B$171,B5526)&gt;0,D5526*1.2,"chyba"))</f>
        <v>0</v>
      </c>
      <c r="G5526" s="16" t="e">
        <f>_xlfn.XLOOKUP(Tabuľka9[[#This Row],[položka]],#REF!,#REF!)</f>
        <v>#REF!</v>
      </c>
      <c r="I5526" s="15">
        <f>Tabuľka9[[#This Row],[Aktuálna cena v RZ s DPH]]*Tabuľka9[[#This Row],[Priemerný odber za mesiac]]</f>
        <v>0</v>
      </c>
      <c r="K5526" s="17" t="e">
        <f>Tabuľka9[[#This Row],[Cena za MJ s DPH]]*Tabuľka9[[#This Row],[Predpokladaný odber počas 6 mesiacov]]</f>
        <v>#REF!</v>
      </c>
      <c r="L5526" s="1">
        <v>37956124</v>
      </c>
      <c r="M5526" t="e">
        <f>_xlfn.XLOOKUP(Tabuľka9[[#This Row],[IČO]],#REF!,#REF!)</f>
        <v>#REF!</v>
      </c>
      <c r="N5526" t="e">
        <f>_xlfn.XLOOKUP(Tabuľka9[[#This Row],[IČO]],#REF!,#REF!)</f>
        <v>#REF!</v>
      </c>
    </row>
    <row r="5527" spans="1:14" hidden="1" x14ac:dyDescent="0.35">
      <c r="A5527" t="s">
        <v>95</v>
      </c>
      <c r="B5527" t="s">
        <v>104</v>
      </c>
      <c r="C5527" t="s">
        <v>48</v>
      </c>
      <c r="E5527" s="10">
        <f>IF(COUNTIF(cis_DPH!$B$2:$B$84,B5527)&gt;0,D5527*1.1,IF(COUNTIF(cis_DPH!$B$85:$B$171,B5527)&gt;0,D5527*1.2,"chyba"))</f>
        <v>0</v>
      </c>
      <c r="G5527" s="16" t="e">
        <f>_xlfn.XLOOKUP(Tabuľka9[[#This Row],[položka]],#REF!,#REF!)</f>
        <v>#REF!</v>
      </c>
      <c r="I5527" s="15">
        <f>Tabuľka9[[#This Row],[Aktuálna cena v RZ s DPH]]*Tabuľka9[[#This Row],[Priemerný odber za mesiac]]</f>
        <v>0</v>
      </c>
      <c r="K5527" s="17" t="e">
        <f>Tabuľka9[[#This Row],[Cena za MJ s DPH]]*Tabuľka9[[#This Row],[Predpokladaný odber počas 6 mesiacov]]</f>
        <v>#REF!</v>
      </c>
      <c r="L5527" s="1">
        <v>37956124</v>
      </c>
      <c r="M5527" t="e">
        <f>_xlfn.XLOOKUP(Tabuľka9[[#This Row],[IČO]],#REF!,#REF!)</f>
        <v>#REF!</v>
      </c>
      <c r="N5527" t="e">
        <f>_xlfn.XLOOKUP(Tabuľka9[[#This Row],[IČO]],#REF!,#REF!)</f>
        <v>#REF!</v>
      </c>
    </row>
    <row r="5528" spans="1:14" hidden="1" x14ac:dyDescent="0.35">
      <c r="A5528" t="s">
        <v>95</v>
      </c>
      <c r="B5528" t="s">
        <v>105</v>
      </c>
      <c r="C5528" t="s">
        <v>13</v>
      </c>
      <c r="E5528" s="10">
        <f>IF(COUNTIF(cis_DPH!$B$2:$B$84,B5528)&gt;0,D5528*1.1,IF(COUNTIF(cis_DPH!$B$85:$B$171,B5528)&gt;0,D5528*1.2,"chyba"))</f>
        <v>0</v>
      </c>
      <c r="G5528" s="16" t="e">
        <f>_xlfn.XLOOKUP(Tabuľka9[[#This Row],[položka]],#REF!,#REF!)</f>
        <v>#REF!</v>
      </c>
      <c r="I5528" s="15">
        <f>Tabuľka9[[#This Row],[Aktuálna cena v RZ s DPH]]*Tabuľka9[[#This Row],[Priemerný odber za mesiac]]</f>
        <v>0</v>
      </c>
      <c r="K5528" s="17" t="e">
        <f>Tabuľka9[[#This Row],[Cena za MJ s DPH]]*Tabuľka9[[#This Row],[Predpokladaný odber počas 6 mesiacov]]</f>
        <v>#REF!</v>
      </c>
      <c r="L5528" s="1">
        <v>37956124</v>
      </c>
      <c r="M5528" t="e">
        <f>_xlfn.XLOOKUP(Tabuľka9[[#This Row],[IČO]],#REF!,#REF!)</f>
        <v>#REF!</v>
      </c>
      <c r="N5528" t="e">
        <f>_xlfn.XLOOKUP(Tabuľka9[[#This Row],[IČO]],#REF!,#REF!)</f>
        <v>#REF!</v>
      </c>
    </row>
    <row r="5529" spans="1:14" hidden="1" x14ac:dyDescent="0.35">
      <c r="A5529" t="s">
        <v>95</v>
      </c>
      <c r="B5529" t="s">
        <v>106</v>
      </c>
      <c r="C5529" t="s">
        <v>13</v>
      </c>
      <c r="E5529" s="10">
        <f>IF(COUNTIF(cis_DPH!$B$2:$B$84,B5529)&gt;0,D5529*1.1,IF(COUNTIF(cis_DPH!$B$85:$B$171,B5529)&gt;0,D5529*1.2,"chyba"))</f>
        <v>0</v>
      </c>
      <c r="G5529" s="16" t="e">
        <f>_xlfn.XLOOKUP(Tabuľka9[[#This Row],[položka]],#REF!,#REF!)</f>
        <v>#REF!</v>
      </c>
      <c r="I5529" s="15">
        <f>Tabuľka9[[#This Row],[Aktuálna cena v RZ s DPH]]*Tabuľka9[[#This Row],[Priemerný odber za mesiac]]</f>
        <v>0</v>
      </c>
      <c r="K5529" s="17" t="e">
        <f>Tabuľka9[[#This Row],[Cena za MJ s DPH]]*Tabuľka9[[#This Row],[Predpokladaný odber počas 6 mesiacov]]</f>
        <v>#REF!</v>
      </c>
      <c r="L5529" s="1">
        <v>37956124</v>
      </c>
      <c r="M5529" t="e">
        <f>_xlfn.XLOOKUP(Tabuľka9[[#This Row],[IČO]],#REF!,#REF!)</f>
        <v>#REF!</v>
      </c>
      <c r="N5529" t="e">
        <f>_xlfn.XLOOKUP(Tabuľka9[[#This Row],[IČO]],#REF!,#REF!)</f>
        <v>#REF!</v>
      </c>
    </row>
    <row r="5530" spans="1:14" hidden="1" x14ac:dyDescent="0.35">
      <c r="A5530" t="s">
        <v>93</v>
      </c>
      <c r="B5530" t="s">
        <v>107</v>
      </c>
      <c r="C5530" t="s">
        <v>48</v>
      </c>
      <c r="E5530" s="10">
        <f>IF(COUNTIF(cis_DPH!$B$2:$B$84,B5530)&gt;0,D5530*1.1,IF(COUNTIF(cis_DPH!$B$85:$B$171,B5530)&gt;0,D5530*1.2,"chyba"))</f>
        <v>0</v>
      </c>
      <c r="G5530" s="16" t="e">
        <f>_xlfn.XLOOKUP(Tabuľka9[[#This Row],[položka]],#REF!,#REF!)</f>
        <v>#REF!</v>
      </c>
      <c r="I5530" s="15">
        <f>Tabuľka9[[#This Row],[Aktuálna cena v RZ s DPH]]*Tabuľka9[[#This Row],[Priemerný odber za mesiac]]</f>
        <v>0</v>
      </c>
      <c r="K5530" s="17" t="e">
        <f>Tabuľka9[[#This Row],[Cena za MJ s DPH]]*Tabuľka9[[#This Row],[Predpokladaný odber počas 6 mesiacov]]</f>
        <v>#REF!</v>
      </c>
      <c r="L5530" s="1">
        <v>37956124</v>
      </c>
      <c r="M5530" t="e">
        <f>_xlfn.XLOOKUP(Tabuľka9[[#This Row],[IČO]],#REF!,#REF!)</f>
        <v>#REF!</v>
      </c>
      <c r="N5530" t="e">
        <f>_xlfn.XLOOKUP(Tabuľka9[[#This Row],[IČO]],#REF!,#REF!)</f>
        <v>#REF!</v>
      </c>
    </row>
    <row r="5531" spans="1:14" hidden="1" x14ac:dyDescent="0.35">
      <c r="A5531" t="s">
        <v>95</v>
      </c>
      <c r="B5531" t="s">
        <v>108</v>
      </c>
      <c r="C5531" t="s">
        <v>13</v>
      </c>
      <c r="E5531" s="10">
        <f>IF(COUNTIF(cis_DPH!$B$2:$B$84,B5531)&gt;0,D5531*1.1,IF(COUNTIF(cis_DPH!$B$85:$B$171,B5531)&gt;0,D5531*1.2,"chyba"))</f>
        <v>0</v>
      </c>
      <c r="G5531" s="16" t="e">
        <f>_xlfn.XLOOKUP(Tabuľka9[[#This Row],[položka]],#REF!,#REF!)</f>
        <v>#REF!</v>
      </c>
      <c r="I5531" s="15">
        <f>Tabuľka9[[#This Row],[Aktuálna cena v RZ s DPH]]*Tabuľka9[[#This Row],[Priemerný odber za mesiac]]</f>
        <v>0</v>
      </c>
      <c r="K5531" s="17" t="e">
        <f>Tabuľka9[[#This Row],[Cena za MJ s DPH]]*Tabuľka9[[#This Row],[Predpokladaný odber počas 6 mesiacov]]</f>
        <v>#REF!</v>
      </c>
      <c r="L5531" s="1">
        <v>37956124</v>
      </c>
      <c r="M5531" t="e">
        <f>_xlfn.XLOOKUP(Tabuľka9[[#This Row],[IČO]],#REF!,#REF!)</f>
        <v>#REF!</v>
      </c>
      <c r="N5531" t="e">
        <f>_xlfn.XLOOKUP(Tabuľka9[[#This Row],[IČO]],#REF!,#REF!)</f>
        <v>#REF!</v>
      </c>
    </row>
    <row r="5532" spans="1:14" hidden="1" x14ac:dyDescent="0.35">
      <c r="A5532" t="s">
        <v>95</v>
      </c>
      <c r="B5532" t="s">
        <v>109</v>
      </c>
      <c r="C5532" t="s">
        <v>13</v>
      </c>
      <c r="E5532" s="10">
        <f>IF(COUNTIF(cis_DPH!$B$2:$B$84,B5532)&gt;0,D5532*1.1,IF(COUNTIF(cis_DPH!$B$85:$B$171,B5532)&gt;0,D5532*1.2,"chyba"))</f>
        <v>0</v>
      </c>
      <c r="G5532" s="16" t="e">
        <f>_xlfn.XLOOKUP(Tabuľka9[[#This Row],[položka]],#REF!,#REF!)</f>
        <v>#REF!</v>
      </c>
      <c r="I5532" s="15">
        <f>Tabuľka9[[#This Row],[Aktuálna cena v RZ s DPH]]*Tabuľka9[[#This Row],[Priemerný odber za mesiac]]</f>
        <v>0</v>
      </c>
      <c r="K5532" s="17" t="e">
        <f>Tabuľka9[[#This Row],[Cena za MJ s DPH]]*Tabuľka9[[#This Row],[Predpokladaný odber počas 6 mesiacov]]</f>
        <v>#REF!</v>
      </c>
      <c r="L5532" s="1">
        <v>37956124</v>
      </c>
      <c r="M5532" t="e">
        <f>_xlfn.XLOOKUP(Tabuľka9[[#This Row],[IČO]],#REF!,#REF!)</f>
        <v>#REF!</v>
      </c>
      <c r="N5532" t="e">
        <f>_xlfn.XLOOKUP(Tabuľka9[[#This Row],[IČO]],#REF!,#REF!)</f>
        <v>#REF!</v>
      </c>
    </row>
    <row r="5533" spans="1:14" hidden="1" x14ac:dyDescent="0.35">
      <c r="A5533" t="s">
        <v>95</v>
      </c>
      <c r="B5533" t="s">
        <v>110</v>
      </c>
      <c r="C5533" t="s">
        <v>13</v>
      </c>
      <c r="E5533" s="10">
        <f>IF(COUNTIF(cis_DPH!$B$2:$B$84,B5533)&gt;0,D5533*1.1,IF(COUNTIF(cis_DPH!$B$85:$B$171,B5533)&gt;0,D5533*1.2,"chyba"))</f>
        <v>0</v>
      </c>
      <c r="G5533" s="16" t="e">
        <f>_xlfn.XLOOKUP(Tabuľka9[[#This Row],[položka]],#REF!,#REF!)</f>
        <v>#REF!</v>
      </c>
      <c r="I5533" s="15">
        <f>Tabuľka9[[#This Row],[Aktuálna cena v RZ s DPH]]*Tabuľka9[[#This Row],[Priemerný odber za mesiac]]</f>
        <v>0</v>
      </c>
      <c r="K5533" s="17" t="e">
        <f>Tabuľka9[[#This Row],[Cena za MJ s DPH]]*Tabuľka9[[#This Row],[Predpokladaný odber počas 6 mesiacov]]</f>
        <v>#REF!</v>
      </c>
      <c r="L5533" s="1">
        <v>37956124</v>
      </c>
      <c r="M5533" t="e">
        <f>_xlfn.XLOOKUP(Tabuľka9[[#This Row],[IČO]],#REF!,#REF!)</f>
        <v>#REF!</v>
      </c>
      <c r="N5533" t="e">
        <f>_xlfn.XLOOKUP(Tabuľka9[[#This Row],[IČO]],#REF!,#REF!)</f>
        <v>#REF!</v>
      </c>
    </row>
    <row r="5534" spans="1:14" hidden="1" x14ac:dyDescent="0.35">
      <c r="A5534" t="s">
        <v>95</v>
      </c>
      <c r="B5534" t="s">
        <v>111</v>
      </c>
      <c r="C5534" t="s">
        <v>13</v>
      </c>
      <c r="E5534" s="10">
        <f>IF(COUNTIF(cis_DPH!$B$2:$B$84,B5534)&gt;0,D5534*1.1,IF(COUNTIF(cis_DPH!$B$85:$B$171,B5534)&gt;0,D5534*1.2,"chyba"))</f>
        <v>0</v>
      </c>
      <c r="G5534" s="16" t="e">
        <f>_xlfn.XLOOKUP(Tabuľka9[[#This Row],[položka]],#REF!,#REF!)</f>
        <v>#REF!</v>
      </c>
      <c r="I5534" s="15">
        <f>Tabuľka9[[#This Row],[Aktuálna cena v RZ s DPH]]*Tabuľka9[[#This Row],[Priemerný odber za mesiac]]</f>
        <v>0</v>
      </c>
      <c r="K5534" s="17" t="e">
        <f>Tabuľka9[[#This Row],[Cena za MJ s DPH]]*Tabuľka9[[#This Row],[Predpokladaný odber počas 6 mesiacov]]</f>
        <v>#REF!</v>
      </c>
      <c r="L5534" s="1">
        <v>37956124</v>
      </c>
      <c r="M5534" t="e">
        <f>_xlfn.XLOOKUP(Tabuľka9[[#This Row],[IČO]],#REF!,#REF!)</f>
        <v>#REF!</v>
      </c>
      <c r="N5534" t="e">
        <f>_xlfn.XLOOKUP(Tabuľka9[[#This Row],[IČO]],#REF!,#REF!)</f>
        <v>#REF!</v>
      </c>
    </row>
    <row r="5535" spans="1:14" hidden="1" x14ac:dyDescent="0.35">
      <c r="A5535" t="s">
        <v>95</v>
      </c>
      <c r="B5535" t="s">
        <v>112</v>
      </c>
      <c r="C5535" t="s">
        <v>48</v>
      </c>
      <c r="E5535" s="10">
        <f>IF(COUNTIF(cis_DPH!$B$2:$B$84,B5535)&gt;0,D5535*1.1,IF(COUNTIF(cis_DPH!$B$85:$B$171,B5535)&gt;0,D5535*1.2,"chyba"))</f>
        <v>0</v>
      </c>
      <c r="G5535" s="16" t="e">
        <f>_xlfn.XLOOKUP(Tabuľka9[[#This Row],[položka]],#REF!,#REF!)</f>
        <v>#REF!</v>
      </c>
      <c r="I5535" s="15">
        <f>Tabuľka9[[#This Row],[Aktuálna cena v RZ s DPH]]*Tabuľka9[[#This Row],[Priemerný odber za mesiac]]</f>
        <v>0</v>
      </c>
      <c r="K5535" s="17" t="e">
        <f>Tabuľka9[[#This Row],[Cena za MJ s DPH]]*Tabuľka9[[#This Row],[Predpokladaný odber počas 6 mesiacov]]</f>
        <v>#REF!</v>
      </c>
      <c r="L5535" s="1">
        <v>37956124</v>
      </c>
      <c r="M5535" t="e">
        <f>_xlfn.XLOOKUP(Tabuľka9[[#This Row],[IČO]],#REF!,#REF!)</f>
        <v>#REF!</v>
      </c>
      <c r="N5535" t="e">
        <f>_xlfn.XLOOKUP(Tabuľka9[[#This Row],[IČO]],#REF!,#REF!)</f>
        <v>#REF!</v>
      </c>
    </row>
    <row r="5536" spans="1:14" hidden="1" x14ac:dyDescent="0.35">
      <c r="A5536" t="s">
        <v>95</v>
      </c>
      <c r="B5536" t="s">
        <v>113</v>
      </c>
      <c r="C5536" t="s">
        <v>13</v>
      </c>
      <c r="E5536" s="10">
        <f>IF(COUNTIF(cis_DPH!$B$2:$B$84,B5536)&gt;0,D5536*1.1,IF(COUNTIF(cis_DPH!$B$85:$B$171,B5536)&gt;0,D5536*1.2,"chyba"))</f>
        <v>0</v>
      </c>
      <c r="G5536" s="16" t="e">
        <f>_xlfn.XLOOKUP(Tabuľka9[[#This Row],[položka]],#REF!,#REF!)</f>
        <v>#REF!</v>
      </c>
      <c r="I5536" s="15">
        <f>Tabuľka9[[#This Row],[Aktuálna cena v RZ s DPH]]*Tabuľka9[[#This Row],[Priemerný odber za mesiac]]</f>
        <v>0</v>
      </c>
      <c r="K5536" s="17" t="e">
        <f>Tabuľka9[[#This Row],[Cena za MJ s DPH]]*Tabuľka9[[#This Row],[Predpokladaný odber počas 6 mesiacov]]</f>
        <v>#REF!</v>
      </c>
      <c r="L5536" s="1">
        <v>37956124</v>
      </c>
      <c r="M5536" t="e">
        <f>_xlfn.XLOOKUP(Tabuľka9[[#This Row],[IČO]],#REF!,#REF!)</f>
        <v>#REF!</v>
      </c>
      <c r="N5536" t="e">
        <f>_xlfn.XLOOKUP(Tabuľka9[[#This Row],[IČO]],#REF!,#REF!)</f>
        <v>#REF!</v>
      </c>
    </row>
    <row r="5537" spans="1:14" hidden="1" x14ac:dyDescent="0.35">
      <c r="A5537" t="s">
        <v>95</v>
      </c>
      <c r="B5537" t="s">
        <v>114</v>
      </c>
      <c r="C5537" t="s">
        <v>13</v>
      </c>
      <c r="E5537" s="10">
        <f>IF(COUNTIF(cis_DPH!$B$2:$B$84,B5537)&gt;0,D5537*1.1,IF(COUNTIF(cis_DPH!$B$85:$B$171,B5537)&gt;0,D5537*1.2,"chyba"))</f>
        <v>0</v>
      </c>
      <c r="G5537" s="16" t="e">
        <f>_xlfn.XLOOKUP(Tabuľka9[[#This Row],[položka]],#REF!,#REF!)</f>
        <v>#REF!</v>
      </c>
      <c r="I5537" s="15">
        <f>Tabuľka9[[#This Row],[Aktuálna cena v RZ s DPH]]*Tabuľka9[[#This Row],[Priemerný odber za mesiac]]</f>
        <v>0</v>
      </c>
      <c r="K5537" s="17" t="e">
        <f>Tabuľka9[[#This Row],[Cena za MJ s DPH]]*Tabuľka9[[#This Row],[Predpokladaný odber počas 6 mesiacov]]</f>
        <v>#REF!</v>
      </c>
      <c r="L5537" s="1">
        <v>37956124</v>
      </c>
      <c r="M5537" t="e">
        <f>_xlfn.XLOOKUP(Tabuľka9[[#This Row],[IČO]],#REF!,#REF!)</f>
        <v>#REF!</v>
      </c>
      <c r="N5537" t="e">
        <f>_xlfn.XLOOKUP(Tabuľka9[[#This Row],[IČO]],#REF!,#REF!)</f>
        <v>#REF!</v>
      </c>
    </row>
    <row r="5538" spans="1:14" hidden="1" x14ac:dyDescent="0.35">
      <c r="A5538" t="s">
        <v>95</v>
      </c>
      <c r="B5538" t="s">
        <v>115</v>
      </c>
      <c r="C5538" t="s">
        <v>13</v>
      </c>
      <c r="E5538" s="10">
        <f>IF(COUNTIF(cis_DPH!$B$2:$B$84,B5538)&gt;0,D5538*1.1,IF(COUNTIF(cis_DPH!$B$85:$B$171,B5538)&gt;0,D5538*1.2,"chyba"))</f>
        <v>0</v>
      </c>
      <c r="G5538" s="16" t="e">
        <f>_xlfn.XLOOKUP(Tabuľka9[[#This Row],[položka]],#REF!,#REF!)</f>
        <v>#REF!</v>
      </c>
      <c r="I5538" s="15">
        <f>Tabuľka9[[#This Row],[Aktuálna cena v RZ s DPH]]*Tabuľka9[[#This Row],[Priemerný odber za mesiac]]</f>
        <v>0</v>
      </c>
      <c r="K5538" s="17" t="e">
        <f>Tabuľka9[[#This Row],[Cena za MJ s DPH]]*Tabuľka9[[#This Row],[Predpokladaný odber počas 6 mesiacov]]</f>
        <v>#REF!</v>
      </c>
      <c r="L5538" s="1">
        <v>37956124</v>
      </c>
      <c r="M5538" t="e">
        <f>_xlfn.XLOOKUP(Tabuľka9[[#This Row],[IČO]],#REF!,#REF!)</f>
        <v>#REF!</v>
      </c>
      <c r="N5538" t="e">
        <f>_xlfn.XLOOKUP(Tabuľka9[[#This Row],[IČO]],#REF!,#REF!)</f>
        <v>#REF!</v>
      </c>
    </row>
    <row r="5539" spans="1:14" hidden="1" x14ac:dyDescent="0.35">
      <c r="A5539" t="s">
        <v>95</v>
      </c>
      <c r="B5539" t="s">
        <v>116</v>
      </c>
      <c r="C5539" t="s">
        <v>13</v>
      </c>
      <c r="E5539" s="10">
        <f>IF(COUNTIF(cis_DPH!$B$2:$B$84,B5539)&gt;0,D5539*1.1,IF(COUNTIF(cis_DPH!$B$85:$B$171,B5539)&gt;0,D5539*1.2,"chyba"))</f>
        <v>0</v>
      </c>
      <c r="G5539" s="16" t="e">
        <f>_xlfn.XLOOKUP(Tabuľka9[[#This Row],[položka]],#REF!,#REF!)</f>
        <v>#REF!</v>
      </c>
      <c r="I5539" s="15">
        <f>Tabuľka9[[#This Row],[Aktuálna cena v RZ s DPH]]*Tabuľka9[[#This Row],[Priemerný odber za mesiac]]</f>
        <v>0</v>
      </c>
      <c r="K5539" s="17" t="e">
        <f>Tabuľka9[[#This Row],[Cena za MJ s DPH]]*Tabuľka9[[#This Row],[Predpokladaný odber počas 6 mesiacov]]</f>
        <v>#REF!</v>
      </c>
      <c r="L5539" s="1">
        <v>37956124</v>
      </c>
      <c r="M5539" t="e">
        <f>_xlfn.XLOOKUP(Tabuľka9[[#This Row],[IČO]],#REF!,#REF!)</f>
        <v>#REF!</v>
      </c>
      <c r="N5539" t="e">
        <f>_xlfn.XLOOKUP(Tabuľka9[[#This Row],[IČO]],#REF!,#REF!)</f>
        <v>#REF!</v>
      </c>
    </row>
    <row r="5540" spans="1:14" hidden="1" x14ac:dyDescent="0.35">
      <c r="A5540" t="s">
        <v>84</v>
      </c>
      <c r="B5540" t="s">
        <v>117</v>
      </c>
      <c r="C5540" t="s">
        <v>13</v>
      </c>
      <c r="E5540" s="10">
        <f>IF(COUNTIF(cis_DPH!$B$2:$B$84,B5540)&gt;0,D5540*1.1,IF(COUNTIF(cis_DPH!$B$85:$B$171,B5540)&gt;0,D5540*1.2,"chyba"))</f>
        <v>0</v>
      </c>
      <c r="G5540" s="16" t="e">
        <f>_xlfn.XLOOKUP(Tabuľka9[[#This Row],[položka]],#REF!,#REF!)</f>
        <v>#REF!</v>
      </c>
      <c r="I5540" s="15">
        <f>Tabuľka9[[#This Row],[Aktuálna cena v RZ s DPH]]*Tabuľka9[[#This Row],[Priemerný odber za mesiac]]</f>
        <v>0</v>
      </c>
      <c r="K5540" s="17" t="e">
        <f>Tabuľka9[[#This Row],[Cena za MJ s DPH]]*Tabuľka9[[#This Row],[Predpokladaný odber počas 6 mesiacov]]</f>
        <v>#REF!</v>
      </c>
      <c r="L5540" s="1">
        <v>37956124</v>
      </c>
      <c r="M5540" t="e">
        <f>_xlfn.XLOOKUP(Tabuľka9[[#This Row],[IČO]],#REF!,#REF!)</f>
        <v>#REF!</v>
      </c>
      <c r="N5540" t="e">
        <f>_xlfn.XLOOKUP(Tabuľka9[[#This Row],[IČO]],#REF!,#REF!)</f>
        <v>#REF!</v>
      </c>
    </row>
    <row r="5541" spans="1:14" hidden="1" x14ac:dyDescent="0.35">
      <c r="A5541" t="s">
        <v>84</v>
      </c>
      <c r="B5541" t="s">
        <v>118</v>
      </c>
      <c r="C5541" t="s">
        <v>13</v>
      </c>
      <c r="E5541" s="10">
        <f>IF(COUNTIF(cis_DPH!$B$2:$B$84,B5541)&gt;0,D5541*1.1,IF(COUNTIF(cis_DPH!$B$85:$B$171,B5541)&gt;0,D5541*1.2,"chyba"))</f>
        <v>0</v>
      </c>
      <c r="G5541" s="16" t="e">
        <f>_xlfn.XLOOKUP(Tabuľka9[[#This Row],[položka]],#REF!,#REF!)</f>
        <v>#REF!</v>
      </c>
      <c r="I5541" s="15">
        <f>Tabuľka9[[#This Row],[Aktuálna cena v RZ s DPH]]*Tabuľka9[[#This Row],[Priemerný odber za mesiac]]</f>
        <v>0</v>
      </c>
      <c r="K5541" s="17" t="e">
        <f>Tabuľka9[[#This Row],[Cena za MJ s DPH]]*Tabuľka9[[#This Row],[Predpokladaný odber počas 6 mesiacov]]</f>
        <v>#REF!</v>
      </c>
      <c r="L5541" s="1">
        <v>37956124</v>
      </c>
      <c r="M5541" t="e">
        <f>_xlfn.XLOOKUP(Tabuľka9[[#This Row],[IČO]],#REF!,#REF!)</f>
        <v>#REF!</v>
      </c>
      <c r="N5541" t="e">
        <f>_xlfn.XLOOKUP(Tabuľka9[[#This Row],[IČO]],#REF!,#REF!)</f>
        <v>#REF!</v>
      </c>
    </row>
    <row r="5542" spans="1:14" hidden="1" x14ac:dyDescent="0.35">
      <c r="A5542" t="s">
        <v>84</v>
      </c>
      <c r="B5542" t="s">
        <v>119</v>
      </c>
      <c r="C5542" t="s">
        <v>13</v>
      </c>
      <c r="E5542" s="10">
        <f>IF(COUNTIF(cis_DPH!$B$2:$B$84,B5542)&gt;0,D5542*1.1,IF(COUNTIF(cis_DPH!$B$85:$B$171,B5542)&gt;0,D5542*1.2,"chyba"))</f>
        <v>0</v>
      </c>
      <c r="G5542" s="16" t="e">
        <f>_xlfn.XLOOKUP(Tabuľka9[[#This Row],[položka]],#REF!,#REF!)</f>
        <v>#REF!</v>
      </c>
      <c r="I5542" s="15">
        <f>Tabuľka9[[#This Row],[Aktuálna cena v RZ s DPH]]*Tabuľka9[[#This Row],[Priemerný odber za mesiac]]</f>
        <v>0</v>
      </c>
      <c r="K5542" s="17" t="e">
        <f>Tabuľka9[[#This Row],[Cena za MJ s DPH]]*Tabuľka9[[#This Row],[Predpokladaný odber počas 6 mesiacov]]</f>
        <v>#REF!</v>
      </c>
      <c r="L5542" s="1">
        <v>37956124</v>
      </c>
      <c r="M5542" t="e">
        <f>_xlfn.XLOOKUP(Tabuľka9[[#This Row],[IČO]],#REF!,#REF!)</f>
        <v>#REF!</v>
      </c>
      <c r="N5542" t="e">
        <f>_xlfn.XLOOKUP(Tabuľka9[[#This Row],[IČO]],#REF!,#REF!)</f>
        <v>#REF!</v>
      </c>
    </row>
    <row r="5543" spans="1:14" hidden="1" x14ac:dyDescent="0.35">
      <c r="A5543" t="s">
        <v>84</v>
      </c>
      <c r="B5543" t="s">
        <v>120</v>
      </c>
      <c r="C5543" t="s">
        <v>13</v>
      </c>
      <c r="E5543" s="10">
        <f>IF(COUNTIF(cis_DPH!$B$2:$B$84,B5543)&gt;0,D5543*1.1,IF(COUNTIF(cis_DPH!$B$85:$B$171,B5543)&gt;0,D5543*1.2,"chyba"))</f>
        <v>0</v>
      </c>
      <c r="G5543" s="16" t="e">
        <f>_xlfn.XLOOKUP(Tabuľka9[[#This Row],[položka]],#REF!,#REF!)</f>
        <v>#REF!</v>
      </c>
      <c r="I5543" s="15">
        <f>Tabuľka9[[#This Row],[Aktuálna cena v RZ s DPH]]*Tabuľka9[[#This Row],[Priemerný odber za mesiac]]</f>
        <v>0</v>
      </c>
      <c r="K5543" s="17" t="e">
        <f>Tabuľka9[[#This Row],[Cena za MJ s DPH]]*Tabuľka9[[#This Row],[Predpokladaný odber počas 6 mesiacov]]</f>
        <v>#REF!</v>
      </c>
      <c r="L5543" s="1">
        <v>37956124</v>
      </c>
      <c r="M5543" t="e">
        <f>_xlfn.XLOOKUP(Tabuľka9[[#This Row],[IČO]],#REF!,#REF!)</f>
        <v>#REF!</v>
      </c>
      <c r="N5543" t="e">
        <f>_xlfn.XLOOKUP(Tabuľka9[[#This Row],[IČO]],#REF!,#REF!)</f>
        <v>#REF!</v>
      </c>
    </row>
    <row r="5544" spans="1:14" hidden="1" x14ac:dyDescent="0.35">
      <c r="A5544" t="s">
        <v>84</v>
      </c>
      <c r="B5544" t="s">
        <v>121</v>
      </c>
      <c r="C5544" t="s">
        <v>13</v>
      </c>
      <c r="E5544" s="10">
        <f>IF(COUNTIF(cis_DPH!$B$2:$B$84,B5544)&gt;0,D5544*1.1,IF(COUNTIF(cis_DPH!$B$85:$B$171,B5544)&gt;0,D5544*1.2,"chyba"))</f>
        <v>0</v>
      </c>
      <c r="G5544" s="16" t="e">
        <f>_xlfn.XLOOKUP(Tabuľka9[[#This Row],[položka]],#REF!,#REF!)</f>
        <v>#REF!</v>
      </c>
      <c r="I5544" s="15">
        <f>Tabuľka9[[#This Row],[Aktuálna cena v RZ s DPH]]*Tabuľka9[[#This Row],[Priemerný odber za mesiac]]</f>
        <v>0</v>
      </c>
      <c r="K5544" s="17" t="e">
        <f>Tabuľka9[[#This Row],[Cena za MJ s DPH]]*Tabuľka9[[#This Row],[Predpokladaný odber počas 6 mesiacov]]</f>
        <v>#REF!</v>
      </c>
      <c r="L5544" s="1">
        <v>37956124</v>
      </c>
      <c r="M5544" t="e">
        <f>_xlfn.XLOOKUP(Tabuľka9[[#This Row],[IČO]],#REF!,#REF!)</f>
        <v>#REF!</v>
      </c>
      <c r="N5544" t="e">
        <f>_xlfn.XLOOKUP(Tabuľka9[[#This Row],[IČO]],#REF!,#REF!)</f>
        <v>#REF!</v>
      </c>
    </row>
    <row r="5545" spans="1:14" hidden="1" x14ac:dyDescent="0.35">
      <c r="A5545" t="s">
        <v>84</v>
      </c>
      <c r="B5545" t="s">
        <v>122</v>
      </c>
      <c r="C5545" t="s">
        <v>13</v>
      </c>
      <c r="E5545" s="10">
        <f>IF(COUNTIF(cis_DPH!$B$2:$B$84,B5545)&gt;0,D5545*1.1,IF(COUNTIF(cis_DPH!$B$85:$B$171,B5545)&gt;0,D5545*1.2,"chyba"))</f>
        <v>0</v>
      </c>
      <c r="G5545" s="16" t="e">
        <f>_xlfn.XLOOKUP(Tabuľka9[[#This Row],[položka]],#REF!,#REF!)</f>
        <v>#REF!</v>
      </c>
      <c r="I5545" s="15">
        <f>Tabuľka9[[#This Row],[Aktuálna cena v RZ s DPH]]*Tabuľka9[[#This Row],[Priemerný odber za mesiac]]</f>
        <v>0</v>
      </c>
      <c r="K5545" s="17" t="e">
        <f>Tabuľka9[[#This Row],[Cena za MJ s DPH]]*Tabuľka9[[#This Row],[Predpokladaný odber počas 6 mesiacov]]</f>
        <v>#REF!</v>
      </c>
      <c r="L5545" s="1">
        <v>37956124</v>
      </c>
      <c r="M5545" t="e">
        <f>_xlfn.XLOOKUP(Tabuľka9[[#This Row],[IČO]],#REF!,#REF!)</f>
        <v>#REF!</v>
      </c>
      <c r="N5545" t="e">
        <f>_xlfn.XLOOKUP(Tabuľka9[[#This Row],[IČO]],#REF!,#REF!)</f>
        <v>#REF!</v>
      </c>
    </row>
    <row r="5546" spans="1:14" hidden="1" x14ac:dyDescent="0.35">
      <c r="A5546" t="s">
        <v>84</v>
      </c>
      <c r="B5546" t="s">
        <v>123</v>
      </c>
      <c r="C5546" t="s">
        <v>13</v>
      </c>
      <c r="E5546" s="10">
        <f>IF(COUNTIF(cis_DPH!$B$2:$B$84,B5546)&gt;0,D5546*1.1,IF(COUNTIF(cis_DPH!$B$85:$B$171,B5546)&gt;0,D5546*1.2,"chyba"))</f>
        <v>0</v>
      </c>
      <c r="G5546" s="16" t="e">
        <f>_xlfn.XLOOKUP(Tabuľka9[[#This Row],[položka]],#REF!,#REF!)</f>
        <v>#REF!</v>
      </c>
      <c r="I5546" s="15">
        <f>Tabuľka9[[#This Row],[Aktuálna cena v RZ s DPH]]*Tabuľka9[[#This Row],[Priemerný odber za mesiac]]</f>
        <v>0</v>
      </c>
      <c r="K5546" s="17" t="e">
        <f>Tabuľka9[[#This Row],[Cena za MJ s DPH]]*Tabuľka9[[#This Row],[Predpokladaný odber počas 6 mesiacov]]</f>
        <v>#REF!</v>
      </c>
      <c r="L5546" s="1">
        <v>37956124</v>
      </c>
      <c r="M5546" t="e">
        <f>_xlfn.XLOOKUP(Tabuľka9[[#This Row],[IČO]],#REF!,#REF!)</f>
        <v>#REF!</v>
      </c>
      <c r="N5546" t="e">
        <f>_xlfn.XLOOKUP(Tabuľka9[[#This Row],[IČO]],#REF!,#REF!)</f>
        <v>#REF!</v>
      </c>
    </row>
    <row r="5547" spans="1:14" hidden="1" x14ac:dyDescent="0.35">
      <c r="A5547" t="s">
        <v>84</v>
      </c>
      <c r="B5547" t="s">
        <v>124</v>
      </c>
      <c r="C5547" t="s">
        <v>13</v>
      </c>
      <c r="E5547" s="10">
        <f>IF(COUNTIF(cis_DPH!$B$2:$B$84,B5547)&gt;0,D5547*1.1,IF(COUNTIF(cis_DPH!$B$85:$B$171,B5547)&gt;0,D5547*1.2,"chyba"))</f>
        <v>0</v>
      </c>
      <c r="G5547" s="16" t="e">
        <f>_xlfn.XLOOKUP(Tabuľka9[[#This Row],[položka]],#REF!,#REF!)</f>
        <v>#REF!</v>
      </c>
      <c r="I5547" s="15">
        <f>Tabuľka9[[#This Row],[Aktuálna cena v RZ s DPH]]*Tabuľka9[[#This Row],[Priemerný odber za mesiac]]</f>
        <v>0</v>
      </c>
      <c r="K5547" s="17" t="e">
        <f>Tabuľka9[[#This Row],[Cena za MJ s DPH]]*Tabuľka9[[#This Row],[Predpokladaný odber počas 6 mesiacov]]</f>
        <v>#REF!</v>
      </c>
      <c r="L5547" s="1">
        <v>37956124</v>
      </c>
      <c r="M5547" t="e">
        <f>_xlfn.XLOOKUP(Tabuľka9[[#This Row],[IČO]],#REF!,#REF!)</f>
        <v>#REF!</v>
      </c>
      <c r="N5547" t="e">
        <f>_xlfn.XLOOKUP(Tabuľka9[[#This Row],[IČO]],#REF!,#REF!)</f>
        <v>#REF!</v>
      </c>
    </row>
    <row r="5548" spans="1:14" hidden="1" x14ac:dyDescent="0.35">
      <c r="A5548" t="s">
        <v>125</v>
      </c>
      <c r="B5548" t="s">
        <v>126</v>
      </c>
      <c r="C5548" t="s">
        <v>13</v>
      </c>
      <c r="E5548" s="10">
        <f>IF(COUNTIF(cis_DPH!$B$2:$B$84,B5548)&gt;0,D5548*1.1,IF(COUNTIF(cis_DPH!$B$85:$B$171,B5548)&gt;0,D5548*1.2,"chyba"))</f>
        <v>0</v>
      </c>
      <c r="G5548" s="16" t="e">
        <f>_xlfn.XLOOKUP(Tabuľka9[[#This Row],[položka]],#REF!,#REF!)</f>
        <v>#REF!</v>
      </c>
      <c r="I5548" s="15">
        <f>Tabuľka9[[#This Row],[Aktuálna cena v RZ s DPH]]*Tabuľka9[[#This Row],[Priemerný odber za mesiac]]</f>
        <v>0</v>
      </c>
      <c r="K5548" s="17" t="e">
        <f>Tabuľka9[[#This Row],[Cena za MJ s DPH]]*Tabuľka9[[#This Row],[Predpokladaný odber počas 6 mesiacov]]</f>
        <v>#REF!</v>
      </c>
      <c r="L5548" s="1">
        <v>37956124</v>
      </c>
      <c r="M5548" t="e">
        <f>_xlfn.XLOOKUP(Tabuľka9[[#This Row],[IČO]],#REF!,#REF!)</f>
        <v>#REF!</v>
      </c>
      <c r="N5548" t="e">
        <f>_xlfn.XLOOKUP(Tabuľka9[[#This Row],[IČO]],#REF!,#REF!)</f>
        <v>#REF!</v>
      </c>
    </row>
    <row r="5549" spans="1:14" hidden="1" x14ac:dyDescent="0.35">
      <c r="A5549" t="s">
        <v>125</v>
      </c>
      <c r="B5549" t="s">
        <v>127</v>
      </c>
      <c r="C5549" t="s">
        <v>13</v>
      </c>
      <c r="E5549" s="10">
        <f>IF(COUNTIF(cis_DPH!$B$2:$B$84,B5549)&gt;0,D5549*1.1,IF(COUNTIF(cis_DPH!$B$85:$B$171,B5549)&gt;0,D5549*1.2,"chyba"))</f>
        <v>0</v>
      </c>
      <c r="G5549" s="16" t="e">
        <f>_xlfn.XLOOKUP(Tabuľka9[[#This Row],[položka]],#REF!,#REF!)</f>
        <v>#REF!</v>
      </c>
      <c r="I5549" s="15">
        <f>Tabuľka9[[#This Row],[Aktuálna cena v RZ s DPH]]*Tabuľka9[[#This Row],[Priemerný odber za mesiac]]</f>
        <v>0</v>
      </c>
      <c r="K5549" s="17" t="e">
        <f>Tabuľka9[[#This Row],[Cena za MJ s DPH]]*Tabuľka9[[#This Row],[Predpokladaný odber počas 6 mesiacov]]</f>
        <v>#REF!</v>
      </c>
      <c r="L5549" s="1">
        <v>37956124</v>
      </c>
      <c r="M5549" t="e">
        <f>_xlfn.XLOOKUP(Tabuľka9[[#This Row],[IČO]],#REF!,#REF!)</f>
        <v>#REF!</v>
      </c>
      <c r="N5549" t="e">
        <f>_xlfn.XLOOKUP(Tabuľka9[[#This Row],[IČO]],#REF!,#REF!)</f>
        <v>#REF!</v>
      </c>
    </row>
    <row r="5550" spans="1:14" hidden="1" x14ac:dyDescent="0.35">
      <c r="A5550" t="s">
        <v>125</v>
      </c>
      <c r="B5550" t="s">
        <v>128</v>
      </c>
      <c r="C5550" t="s">
        <v>13</v>
      </c>
      <c r="E5550" s="10">
        <f>IF(COUNTIF(cis_DPH!$B$2:$B$84,B5550)&gt;0,D5550*1.1,IF(COUNTIF(cis_DPH!$B$85:$B$171,B5550)&gt;0,D5550*1.2,"chyba"))</f>
        <v>0</v>
      </c>
      <c r="G5550" s="16" t="e">
        <f>_xlfn.XLOOKUP(Tabuľka9[[#This Row],[položka]],#REF!,#REF!)</f>
        <v>#REF!</v>
      </c>
      <c r="I5550" s="15">
        <f>Tabuľka9[[#This Row],[Aktuálna cena v RZ s DPH]]*Tabuľka9[[#This Row],[Priemerný odber za mesiac]]</f>
        <v>0</v>
      </c>
      <c r="K5550" s="17" t="e">
        <f>Tabuľka9[[#This Row],[Cena za MJ s DPH]]*Tabuľka9[[#This Row],[Predpokladaný odber počas 6 mesiacov]]</f>
        <v>#REF!</v>
      </c>
      <c r="L5550" s="1">
        <v>37956124</v>
      </c>
      <c r="M5550" t="e">
        <f>_xlfn.XLOOKUP(Tabuľka9[[#This Row],[IČO]],#REF!,#REF!)</f>
        <v>#REF!</v>
      </c>
      <c r="N5550" t="e">
        <f>_xlfn.XLOOKUP(Tabuľka9[[#This Row],[IČO]],#REF!,#REF!)</f>
        <v>#REF!</v>
      </c>
    </row>
    <row r="5551" spans="1:14" hidden="1" x14ac:dyDescent="0.35">
      <c r="A5551" t="s">
        <v>125</v>
      </c>
      <c r="B5551" t="s">
        <v>129</v>
      </c>
      <c r="C5551" t="s">
        <v>13</v>
      </c>
      <c r="E5551" s="10">
        <f>IF(COUNTIF(cis_DPH!$B$2:$B$84,B5551)&gt;0,D5551*1.1,IF(COUNTIF(cis_DPH!$B$85:$B$171,B5551)&gt;0,D5551*1.2,"chyba"))</f>
        <v>0</v>
      </c>
      <c r="G5551" s="16" t="e">
        <f>_xlfn.XLOOKUP(Tabuľka9[[#This Row],[položka]],#REF!,#REF!)</f>
        <v>#REF!</v>
      </c>
      <c r="I5551" s="15">
        <f>Tabuľka9[[#This Row],[Aktuálna cena v RZ s DPH]]*Tabuľka9[[#This Row],[Priemerný odber za mesiac]]</f>
        <v>0</v>
      </c>
      <c r="K5551" s="17" t="e">
        <f>Tabuľka9[[#This Row],[Cena za MJ s DPH]]*Tabuľka9[[#This Row],[Predpokladaný odber počas 6 mesiacov]]</f>
        <v>#REF!</v>
      </c>
      <c r="L5551" s="1">
        <v>37956124</v>
      </c>
      <c r="M5551" t="e">
        <f>_xlfn.XLOOKUP(Tabuľka9[[#This Row],[IČO]],#REF!,#REF!)</f>
        <v>#REF!</v>
      </c>
      <c r="N5551" t="e">
        <f>_xlfn.XLOOKUP(Tabuľka9[[#This Row],[IČO]],#REF!,#REF!)</f>
        <v>#REF!</v>
      </c>
    </row>
    <row r="5552" spans="1:14" hidden="1" x14ac:dyDescent="0.35">
      <c r="A5552" t="s">
        <v>125</v>
      </c>
      <c r="B5552" t="s">
        <v>130</v>
      </c>
      <c r="C5552" t="s">
        <v>13</v>
      </c>
      <c r="E5552" s="10">
        <f>IF(COUNTIF(cis_DPH!$B$2:$B$84,B5552)&gt;0,D5552*1.1,IF(COUNTIF(cis_DPH!$B$85:$B$171,B5552)&gt;0,D5552*1.2,"chyba"))</f>
        <v>0</v>
      </c>
      <c r="G5552" s="16" t="e">
        <f>_xlfn.XLOOKUP(Tabuľka9[[#This Row],[položka]],#REF!,#REF!)</f>
        <v>#REF!</v>
      </c>
      <c r="I5552" s="15">
        <f>Tabuľka9[[#This Row],[Aktuálna cena v RZ s DPH]]*Tabuľka9[[#This Row],[Priemerný odber za mesiac]]</f>
        <v>0</v>
      </c>
      <c r="K5552" s="17" t="e">
        <f>Tabuľka9[[#This Row],[Cena za MJ s DPH]]*Tabuľka9[[#This Row],[Predpokladaný odber počas 6 mesiacov]]</f>
        <v>#REF!</v>
      </c>
      <c r="L5552" s="1">
        <v>37956124</v>
      </c>
      <c r="M5552" t="e">
        <f>_xlfn.XLOOKUP(Tabuľka9[[#This Row],[IČO]],#REF!,#REF!)</f>
        <v>#REF!</v>
      </c>
      <c r="N5552" t="e">
        <f>_xlfn.XLOOKUP(Tabuľka9[[#This Row],[IČO]],#REF!,#REF!)</f>
        <v>#REF!</v>
      </c>
    </row>
    <row r="5553" spans="1:14" hidden="1" x14ac:dyDescent="0.35">
      <c r="A5553" t="s">
        <v>125</v>
      </c>
      <c r="B5553" t="s">
        <v>131</v>
      </c>
      <c r="C5553" t="s">
        <v>13</v>
      </c>
      <c r="E5553" s="10">
        <f>IF(COUNTIF(cis_DPH!$B$2:$B$84,B5553)&gt;0,D5553*1.1,IF(COUNTIF(cis_DPH!$B$85:$B$171,B5553)&gt;0,D5553*1.2,"chyba"))</f>
        <v>0</v>
      </c>
      <c r="G5553" s="16" t="e">
        <f>_xlfn.XLOOKUP(Tabuľka9[[#This Row],[položka]],#REF!,#REF!)</f>
        <v>#REF!</v>
      </c>
      <c r="I5553" s="15">
        <f>Tabuľka9[[#This Row],[Aktuálna cena v RZ s DPH]]*Tabuľka9[[#This Row],[Priemerný odber za mesiac]]</f>
        <v>0</v>
      </c>
      <c r="K5553" s="17" t="e">
        <f>Tabuľka9[[#This Row],[Cena za MJ s DPH]]*Tabuľka9[[#This Row],[Predpokladaný odber počas 6 mesiacov]]</f>
        <v>#REF!</v>
      </c>
      <c r="L5553" s="1">
        <v>37956124</v>
      </c>
      <c r="M5553" t="e">
        <f>_xlfn.XLOOKUP(Tabuľka9[[#This Row],[IČO]],#REF!,#REF!)</f>
        <v>#REF!</v>
      </c>
      <c r="N5553" t="e">
        <f>_xlfn.XLOOKUP(Tabuľka9[[#This Row],[IČO]],#REF!,#REF!)</f>
        <v>#REF!</v>
      </c>
    </row>
    <row r="5554" spans="1:14" hidden="1" x14ac:dyDescent="0.35">
      <c r="A5554" t="s">
        <v>125</v>
      </c>
      <c r="B5554" t="s">
        <v>132</v>
      </c>
      <c r="C5554" t="s">
        <v>13</v>
      </c>
      <c r="E5554" s="10">
        <f>IF(COUNTIF(cis_DPH!$B$2:$B$84,B5554)&gt;0,D5554*1.1,IF(COUNTIF(cis_DPH!$B$85:$B$171,B5554)&gt;0,D5554*1.2,"chyba"))</f>
        <v>0</v>
      </c>
      <c r="G5554" s="16" t="e">
        <f>_xlfn.XLOOKUP(Tabuľka9[[#This Row],[položka]],#REF!,#REF!)</f>
        <v>#REF!</v>
      </c>
      <c r="I5554" s="15">
        <f>Tabuľka9[[#This Row],[Aktuálna cena v RZ s DPH]]*Tabuľka9[[#This Row],[Priemerný odber za mesiac]]</f>
        <v>0</v>
      </c>
      <c r="K5554" s="17" t="e">
        <f>Tabuľka9[[#This Row],[Cena za MJ s DPH]]*Tabuľka9[[#This Row],[Predpokladaný odber počas 6 mesiacov]]</f>
        <v>#REF!</v>
      </c>
      <c r="L5554" s="1">
        <v>37956124</v>
      </c>
      <c r="M5554" t="e">
        <f>_xlfn.XLOOKUP(Tabuľka9[[#This Row],[IČO]],#REF!,#REF!)</f>
        <v>#REF!</v>
      </c>
      <c r="N5554" t="e">
        <f>_xlfn.XLOOKUP(Tabuľka9[[#This Row],[IČO]],#REF!,#REF!)</f>
        <v>#REF!</v>
      </c>
    </row>
    <row r="5555" spans="1:14" hidden="1" x14ac:dyDescent="0.35">
      <c r="A5555" t="s">
        <v>125</v>
      </c>
      <c r="B5555" t="s">
        <v>133</v>
      </c>
      <c r="C5555" t="s">
        <v>13</v>
      </c>
      <c r="E5555" s="10">
        <f>IF(COUNTIF(cis_DPH!$B$2:$B$84,B5555)&gt;0,D5555*1.1,IF(COUNTIF(cis_DPH!$B$85:$B$171,B5555)&gt;0,D5555*1.2,"chyba"))</f>
        <v>0</v>
      </c>
      <c r="G5555" s="16" t="e">
        <f>_xlfn.XLOOKUP(Tabuľka9[[#This Row],[položka]],#REF!,#REF!)</f>
        <v>#REF!</v>
      </c>
      <c r="I5555" s="15">
        <f>Tabuľka9[[#This Row],[Aktuálna cena v RZ s DPH]]*Tabuľka9[[#This Row],[Priemerný odber za mesiac]]</f>
        <v>0</v>
      </c>
      <c r="K5555" s="17" t="e">
        <f>Tabuľka9[[#This Row],[Cena za MJ s DPH]]*Tabuľka9[[#This Row],[Predpokladaný odber počas 6 mesiacov]]</f>
        <v>#REF!</v>
      </c>
      <c r="L5555" s="1">
        <v>37956124</v>
      </c>
      <c r="M5555" t="e">
        <f>_xlfn.XLOOKUP(Tabuľka9[[#This Row],[IČO]],#REF!,#REF!)</f>
        <v>#REF!</v>
      </c>
      <c r="N5555" t="e">
        <f>_xlfn.XLOOKUP(Tabuľka9[[#This Row],[IČO]],#REF!,#REF!)</f>
        <v>#REF!</v>
      </c>
    </row>
    <row r="5556" spans="1:14" hidden="1" x14ac:dyDescent="0.35">
      <c r="A5556" t="s">
        <v>125</v>
      </c>
      <c r="B5556" t="s">
        <v>134</v>
      </c>
      <c r="C5556" t="s">
        <v>13</v>
      </c>
      <c r="E5556" s="10">
        <f>IF(COUNTIF(cis_DPH!$B$2:$B$84,B5556)&gt;0,D5556*1.1,IF(COUNTIF(cis_DPH!$B$85:$B$171,B5556)&gt;0,D5556*1.2,"chyba"))</f>
        <v>0</v>
      </c>
      <c r="G5556" s="16" t="e">
        <f>_xlfn.XLOOKUP(Tabuľka9[[#This Row],[položka]],#REF!,#REF!)</f>
        <v>#REF!</v>
      </c>
      <c r="I5556" s="15">
        <f>Tabuľka9[[#This Row],[Aktuálna cena v RZ s DPH]]*Tabuľka9[[#This Row],[Priemerný odber za mesiac]]</f>
        <v>0</v>
      </c>
      <c r="K5556" s="17" t="e">
        <f>Tabuľka9[[#This Row],[Cena za MJ s DPH]]*Tabuľka9[[#This Row],[Predpokladaný odber počas 6 mesiacov]]</f>
        <v>#REF!</v>
      </c>
      <c r="L5556" s="1">
        <v>37956124</v>
      </c>
      <c r="M5556" t="e">
        <f>_xlfn.XLOOKUP(Tabuľka9[[#This Row],[IČO]],#REF!,#REF!)</f>
        <v>#REF!</v>
      </c>
      <c r="N5556" t="e">
        <f>_xlfn.XLOOKUP(Tabuľka9[[#This Row],[IČO]],#REF!,#REF!)</f>
        <v>#REF!</v>
      </c>
    </row>
    <row r="5557" spans="1:14" hidden="1" x14ac:dyDescent="0.35">
      <c r="A5557" t="s">
        <v>125</v>
      </c>
      <c r="B5557" t="s">
        <v>135</v>
      </c>
      <c r="C5557" t="s">
        <v>13</v>
      </c>
      <c r="E5557" s="10">
        <f>IF(COUNTIF(cis_DPH!$B$2:$B$84,B5557)&gt;0,D5557*1.1,IF(COUNTIF(cis_DPH!$B$85:$B$171,B5557)&gt;0,D5557*1.2,"chyba"))</f>
        <v>0</v>
      </c>
      <c r="G5557" s="16" t="e">
        <f>_xlfn.XLOOKUP(Tabuľka9[[#This Row],[položka]],#REF!,#REF!)</f>
        <v>#REF!</v>
      </c>
      <c r="I5557" s="15">
        <f>Tabuľka9[[#This Row],[Aktuálna cena v RZ s DPH]]*Tabuľka9[[#This Row],[Priemerný odber za mesiac]]</f>
        <v>0</v>
      </c>
      <c r="K5557" s="17" t="e">
        <f>Tabuľka9[[#This Row],[Cena za MJ s DPH]]*Tabuľka9[[#This Row],[Predpokladaný odber počas 6 mesiacov]]</f>
        <v>#REF!</v>
      </c>
      <c r="L5557" s="1">
        <v>37956124</v>
      </c>
      <c r="M5557" t="e">
        <f>_xlfn.XLOOKUP(Tabuľka9[[#This Row],[IČO]],#REF!,#REF!)</f>
        <v>#REF!</v>
      </c>
      <c r="N5557" t="e">
        <f>_xlfn.XLOOKUP(Tabuľka9[[#This Row],[IČO]],#REF!,#REF!)</f>
        <v>#REF!</v>
      </c>
    </row>
    <row r="5558" spans="1:14" hidden="1" x14ac:dyDescent="0.35">
      <c r="A5558" t="s">
        <v>125</v>
      </c>
      <c r="B5558" t="s">
        <v>136</v>
      </c>
      <c r="C5558" t="s">
        <v>13</v>
      </c>
      <c r="E5558" s="10">
        <f>IF(COUNTIF(cis_DPH!$B$2:$B$84,B5558)&gt;0,D5558*1.1,IF(COUNTIF(cis_DPH!$B$85:$B$171,B5558)&gt;0,D5558*1.2,"chyba"))</f>
        <v>0</v>
      </c>
      <c r="G5558" s="16" t="e">
        <f>_xlfn.XLOOKUP(Tabuľka9[[#This Row],[položka]],#REF!,#REF!)</f>
        <v>#REF!</v>
      </c>
      <c r="I5558" s="15">
        <f>Tabuľka9[[#This Row],[Aktuálna cena v RZ s DPH]]*Tabuľka9[[#This Row],[Priemerný odber za mesiac]]</f>
        <v>0</v>
      </c>
      <c r="K5558" s="17" t="e">
        <f>Tabuľka9[[#This Row],[Cena za MJ s DPH]]*Tabuľka9[[#This Row],[Predpokladaný odber počas 6 mesiacov]]</f>
        <v>#REF!</v>
      </c>
      <c r="L5558" s="1">
        <v>37956124</v>
      </c>
      <c r="M5558" t="e">
        <f>_xlfn.XLOOKUP(Tabuľka9[[#This Row],[IČO]],#REF!,#REF!)</f>
        <v>#REF!</v>
      </c>
      <c r="N5558" t="e">
        <f>_xlfn.XLOOKUP(Tabuľka9[[#This Row],[IČO]],#REF!,#REF!)</f>
        <v>#REF!</v>
      </c>
    </row>
    <row r="5559" spans="1:14" hidden="1" x14ac:dyDescent="0.35">
      <c r="A5559" t="s">
        <v>125</v>
      </c>
      <c r="B5559" t="s">
        <v>137</v>
      </c>
      <c r="C5559" t="s">
        <v>13</v>
      </c>
      <c r="E5559" s="10">
        <f>IF(COUNTIF(cis_DPH!$B$2:$B$84,B5559)&gt;0,D5559*1.1,IF(COUNTIF(cis_DPH!$B$85:$B$171,B5559)&gt;0,D5559*1.2,"chyba"))</f>
        <v>0</v>
      </c>
      <c r="G5559" s="16" t="e">
        <f>_xlfn.XLOOKUP(Tabuľka9[[#This Row],[položka]],#REF!,#REF!)</f>
        <v>#REF!</v>
      </c>
      <c r="I5559" s="15">
        <f>Tabuľka9[[#This Row],[Aktuálna cena v RZ s DPH]]*Tabuľka9[[#This Row],[Priemerný odber za mesiac]]</f>
        <v>0</v>
      </c>
      <c r="K5559" s="17" t="e">
        <f>Tabuľka9[[#This Row],[Cena za MJ s DPH]]*Tabuľka9[[#This Row],[Predpokladaný odber počas 6 mesiacov]]</f>
        <v>#REF!</v>
      </c>
      <c r="L5559" s="1">
        <v>37956124</v>
      </c>
      <c r="M5559" t="e">
        <f>_xlfn.XLOOKUP(Tabuľka9[[#This Row],[IČO]],#REF!,#REF!)</f>
        <v>#REF!</v>
      </c>
      <c r="N5559" t="e">
        <f>_xlfn.XLOOKUP(Tabuľka9[[#This Row],[IČO]],#REF!,#REF!)</f>
        <v>#REF!</v>
      </c>
    </row>
    <row r="5560" spans="1:14" hidden="1" x14ac:dyDescent="0.35">
      <c r="A5560" t="s">
        <v>125</v>
      </c>
      <c r="B5560" t="s">
        <v>138</v>
      </c>
      <c r="C5560" t="s">
        <v>13</v>
      </c>
      <c r="E5560" s="10">
        <f>IF(COUNTIF(cis_DPH!$B$2:$B$84,B5560)&gt;0,D5560*1.1,IF(COUNTIF(cis_DPH!$B$85:$B$171,B5560)&gt;0,D5560*1.2,"chyba"))</f>
        <v>0</v>
      </c>
      <c r="G5560" s="16" t="e">
        <f>_xlfn.XLOOKUP(Tabuľka9[[#This Row],[položka]],#REF!,#REF!)</f>
        <v>#REF!</v>
      </c>
      <c r="I5560" s="15">
        <f>Tabuľka9[[#This Row],[Aktuálna cena v RZ s DPH]]*Tabuľka9[[#This Row],[Priemerný odber za mesiac]]</f>
        <v>0</v>
      </c>
      <c r="K5560" s="17" t="e">
        <f>Tabuľka9[[#This Row],[Cena za MJ s DPH]]*Tabuľka9[[#This Row],[Predpokladaný odber počas 6 mesiacov]]</f>
        <v>#REF!</v>
      </c>
      <c r="L5560" s="1">
        <v>37956124</v>
      </c>
      <c r="M5560" t="e">
        <f>_xlfn.XLOOKUP(Tabuľka9[[#This Row],[IČO]],#REF!,#REF!)</f>
        <v>#REF!</v>
      </c>
      <c r="N5560" t="e">
        <f>_xlfn.XLOOKUP(Tabuľka9[[#This Row],[IČO]],#REF!,#REF!)</f>
        <v>#REF!</v>
      </c>
    </row>
    <row r="5561" spans="1:14" hidden="1" x14ac:dyDescent="0.35">
      <c r="A5561" t="s">
        <v>125</v>
      </c>
      <c r="B5561" t="s">
        <v>139</v>
      </c>
      <c r="C5561" t="s">
        <v>13</v>
      </c>
      <c r="E5561" s="10">
        <f>IF(COUNTIF(cis_DPH!$B$2:$B$84,B5561)&gt;0,D5561*1.1,IF(COUNTIF(cis_DPH!$B$85:$B$171,B5561)&gt;0,D5561*1.2,"chyba"))</f>
        <v>0</v>
      </c>
      <c r="G5561" s="16" t="e">
        <f>_xlfn.XLOOKUP(Tabuľka9[[#This Row],[položka]],#REF!,#REF!)</f>
        <v>#REF!</v>
      </c>
      <c r="I5561" s="15">
        <f>Tabuľka9[[#This Row],[Aktuálna cena v RZ s DPH]]*Tabuľka9[[#This Row],[Priemerný odber za mesiac]]</f>
        <v>0</v>
      </c>
      <c r="K5561" s="17" t="e">
        <f>Tabuľka9[[#This Row],[Cena za MJ s DPH]]*Tabuľka9[[#This Row],[Predpokladaný odber počas 6 mesiacov]]</f>
        <v>#REF!</v>
      </c>
      <c r="L5561" s="1">
        <v>37956124</v>
      </c>
      <c r="M5561" t="e">
        <f>_xlfn.XLOOKUP(Tabuľka9[[#This Row],[IČO]],#REF!,#REF!)</f>
        <v>#REF!</v>
      </c>
      <c r="N5561" t="e">
        <f>_xlfn.XLOOKUP(Tabuľka9[[#This Row],[IČO]],#REF!,#REF!)</f>
        <v>#REF!</v>
      </c>
    </row>
    <row r="5562" spans="1:14" hidden="1" x14ac:dyDescent="0.35">
      <c r="A5562" t="s">
        <v>125</v>
      </c>
      <c r="B5562" t="s">
        <v>140</v>
      </c>
      <c r="C5562" t="s">
        <v>13</v>
      </c>
      <c r="E5562" s="10">
        <f>IF(COUNTIF(cis_DPH!$B$2:$B$84,B5562)&gt;0,D5562*1.1,IF(COUNTIF(cis_DPH!$B$85:$B$171,B5562)&gt;0,D5562*1.2,"chyba"))</f>
        <v>0</v>
      </c>
      <c r="G5562" s="16" t="e">
        <f>_xlfn.XLOOKUP(Tabuľka9[[#This Row],[položka]],#REF!,#REF!)</f>
        <v>#REF!</v>
      </c>
      <c r="I5562" s="15">
        <f>Tabuľka9[[#This Row],[Aktuálna cena v RZ s DPH]]*Tabuľka9[[#This Row],[Priemerný odber za mesiac]]</f>
        <v>0</v>
      </c>
      <c r="K5562" s="17" t="e">
        <f>Tabuľka9[[#This Row],[Cena za MJ s DPH]]*Tabuľka9[[#This Row],[Predpokladaný odber počas 6 mesiacov]]</f>
        <v>#REF!</v>
      </c>
      <c r="L5562" s="1">
        <v>37956124</v>
      </c>
      <c r="M5562" t="e">
        <f>_xlfn.XLOOKUP(Tabuľka9[[#This Row],[IČO]],#REF!,#REF!)</f>
        <v>#REF!</v>
      </c>
      <c r="N5562" t="e">
        <f>_xlfn.XLOOKUP(Tabuľka9[[#This Row],[IČO]],#REF!,#REF!)</f>
        <v>#REF!</v>
      </c>
    </row>
    <row r="5563" spans="1:14" hidden="1" x14ac:dyDescent="0.35">
      <c r="A5563" t="s">
        <v>125</v>
      </c>
      <c r="B5563" t="s">
        <v>141</v>
      </c>
      <c r="C5563" t="s">
        <v>13</v>
      </c>
      <c r="E5563" s="10">
        <f>IF(COUNTIF(cis_DPH!$B$2:$B$84,B5563)&gt;0,D5563*1.1,IF(COUNTIF(cis_DPH!$B$85:$B$171,B5563)&gt;0,D5563*1.2,"chyba"))</f>
        <v>0</v>
      </c>
      <c r="G5563" s="16" t="e">
        <f>_xlfn.XLOOKUP(Tabuľka9[[#This Row],[položka]],#REF!,#REF!)</f>
        <v>#REF!</v>
      </c>
      <c r="I5563" s="15">
        <f>Tabuľka9[[#This Row],[Aktuálna cena v RZ s DPH]]*Tabuľka9[[#This Row],[Priemerný odber za mesiac]]</f>
        <v>0</v>
      </c>
      <c r="K5563" s="17" t="e">
        <f>Tabuľka9[[#This Row],[Cena za MJ s DPH]]*Tabuľka9[[#This Row],[Predpokladaný odber počas 6 mesiacov]]</f>
        <v>#REF!</v>
      </c>
      <c r="L5563" s="1">
        <v>37956124</v>
      </c>
      <c r="M5563" t="e">
        <f>_xlfn.XLOOKUP(Tabuľka9[[#This Row],[IČO]],#REF!,#REF!)</f>
        <v>#REF!</v>
      </c>
      <c r="N5563" t="e">
        <f>_xlfn.XLOOKUP(Tabuľka9[[#This Row],[IČO]],#REF!,#REF!)</f>
        <v>#REF!</v>
      </c>
    </row>
    <row r="5564" spans="1:14" hidden="1" x14ac:dyDescent="0.35">
      <c r="A5564" t="s">
        <v>125</v>
      </c>
      <c r="B5564" t="s">
        <v>142</v>
      </c>
      <c r="C5564" t="s">
        <v>13</v>
      </c>
      <c r="E5564" s="10">
        <f>IF(COUNTIF(cis_DPH!$B$2:$B$84,B5564)&gt;0,D5564*1.1,IF(COUNTIF(cis_DPH!$B$85:$B$171,B5564)&gt;0,D5564*1.2,"chyba"))</f>
        <v>0</v>
      </c>
      <c r="G5564" s="16" t="e">
        <f>_xlfn.XLOOKUP(Tabuľka9[[#This Row],[položka]],#REF!,#REF!)</f>
        <v>#REF!</v>
      </c>
      <c r="I5564" s="15">
        <f>Tabuľka9[[#This Row],[Aktuálna cena v RZ s DPH]]*Tabuľka9[[#This Row],[Priemerný odber za mesiac]]</f>
        <v>0</v>
      </c>
      <c r="K5564" s="17" t="e">
        <f>Tabuľka9[[#This Row],[Cena za MJ s DPH]]*Tabuľka9[[#This Row],[Predpokladaný odber počas 6 mesiacov]]</f>
        <v>#REF!</v>
      </c>
      <c r="L5564" s="1">
        <v>37956124</v>
      </c>
      <c r="M5564" t="e">
        <f>_xlfn.XLOOKUP(Tabuľka9[[#This Row],[IČO]],#REF!,#REF!)</f>
        <v>#REF!</v>
      </c>
      <c r="N5564" t="e">
        <f>_xlfn.XLOOKUP(Tabuľka9[[#This Row],[IČO]],#REF!,#REF!)</f>
        <v>#REF!</v>
      </c>
    </row>
    <row r="5565" spans="1:14" hidden="1" x14ac:dyDescent="0.35">
      <c r="A5565" t="s">
        <v>125</v>
      </c>
      <c r="B5565" t="s">
        <v>143</v>
      </c>
      <c r="C5565" t="s">
        <v>13</v>
      </c>
      <c r="E5565" s="10">
        <f>IF(COUNTIF(cis_DPH!$B$2:$B$84,B5565)&gt;0,D5565*1.1,IF(COUNTIF(cis_DPH!$B$85:$B$171,B5565)&gt;0,D5565*1.2,"chyba"))</f>
        <v>0</v>
      </c>
      <c r="G5565" s="16" t="e">
        <f>_xlfn.XLOOKUP(Tabuľka9[[#This Row],[položka]],#REF!,#REF!)</f>
        <v>#REF!</v>
      </c>
      <c r="I5565" s="15">
        <f>Tabuľka9[[#This Row],[Aktuálna cena v RZ s DPH]]*Tabuľka9[[#This Row],[Priemerný odber za mesiac]]</f>
        <v>0</v>
      </c>
      <c r="K5565" s="17" t="e">
        <f>Tabuľka9[[#This Row],[Cena za MJ s DPH]]*Tabuľka9[[#This Row],[Predpokladaný odber počas 6 mesiacov]]</f>
        <v>#REF!</v>
      </c>
      <c r="L5565" s="1">
        <v>37956124</v>
      </c>
      <c r="M5565" t="e">
        <f>_xlfn.XLOOKUP(Tabuľka9[[#This Row],[IČO]],#REF!,#REF!)</f>
        <v>#REF!</v>
      </c>
      <c r="N5565" t="e">
        <f>_xlfn.XLOOKUP(Tabuľka9[[#This Row],[IČO]],#REF!,#REF!)</f>
        <v>#REF!</v>
      </c>
    </row>
    <row r="5566" spans="1:14" hidden="1" x14ac:dyDescent="0.35">
      <c r="A5566" t="s">
        <v>125</v>
      </c>
      <c r="B5566" t="s">
        <v>144</v>
      </c>
      <c r="C5566" t="s">
        <v>13</v>
      </c>
      <c r="E5566" s="10">
        <f>IF(COUNTIF(cis_DPH!$B$2:$B$84,B5566)&gt;0,D5566*1.1,IF(COUNTIF(cis_DPH!$B$85:$B$171,B5566)&gt;0,D5566*1.2,"chyba"))</f>
        <v>0</v>
      </c>
      <c r="G5566" s="16" t="e">
        <f>_xlfn.XLOOKUP(Tabuľka9[[#This Row],[položka]],#REF!,#REF!)</f>
        <v>#REF!</v>
      </c>
      <c r="I5566" s="15">
        <f>Tabuľka9[[#This Row],[Aktuálna cena v RZ s DPH]]*Tabuľka9[[#This Row],[Priemerný odber za mesiac]]</f>
        <v>0</v>
      </c>
      <c r="K5566" s="17" t="e">
        <f>Tabuľka9[[#This Row],[Cena za MJ s DPH]]*Tabuľka9[[#This Row],[Predpokladaný odber počas 6 mesiacov]]</f>
        <v>#REF!</v>
      </c>
      <c r="L5566" s="1">
        <v>37956124</v>
      </c>
      <c r="M5566" t="e">
        <f>_xlfn.XLOOKUP(Tabuľka9[[#This Row],[IČO]],#REF!,#REF!)</f>
        <v>#REF!</v>
      </c>
      <c r="N5566" t="e">
        <f>_xlfn.XLOOKUP(Tabuľka9[[#This Row],[IČO]],#REF!,#REF!)</f>
        <v>#REF!</v>
      </c>
    </row>
    <row r="5567" spans="1:14" hidden="1" x14ac:dyDescent="0.35">
      <c r="A5567" t="s">
        <v>125</v>
      </c>
      <c r="B5567" t="s">
        <v>145</v>
      </c>
      <c r="C5567" t="s">
        <v>13</v>
      </c>
      <c r="E5567" s="10">
        <f>IF(COUNTIF(cis_DPH!$B$2:$B$84,B5567)&gt;0,D5567*1.1,IF(COUNTIF(cis_DPH!$B$85:$B$171,B5567)&gt;0,D5567*1.2,"chyba"))</f>
        <v>0</v>
      </c>
      <c r="G5567" s="16" t="e">
        <f>_xlfn.XLOOKUP(Tabuľka9[[#This Row],[položka]],#REF!,#REF!)</f>
        <v>#REF!</v>
      </c>
      <c r="I5567" s="15">
        <f>Tabuľka9[[#This Row],[Aktuálna cena v RZ s DPH]]*Tabuľka9[[#This Row],[Priemerný odber za mesiac]]</f>
        <v>0</v>
      </c>
      <c r="K5567" s="17" t="e">
        <f>Tabuľka9[[#This Row],[Cena za MJ s DPH]]*Tabuľka9[[#This Row],[Predpokladaný odber počas 6 mesiacov]]</f>
        <v>#REF!</v>
      </c>
      <c r="L5567" s="1">
        <v>37956124</v>
      </c>
      <c r="M5567" t="e">
        <f>_xlfn.XLOOKUP(Tabuľka9[[#This Row],[IČO]],#REF!,#REF!)</f>
        <v>#REF!</v>
      </c>
      <c r="N5567" t="e">
        <f>_xlfn.XLOOKUP(Tabuľka9[[#This Row],[IČO]],#REF!,#REF!)</f>
        <v>#REF!</v>
      </c>
    </row>
    <row r="5568" spans="1:14" hidden="1" x14ac:dyDescent="0.35">
      <c r="A5568" t="s">
        <v>125</v>
      </c>
      <c r="B5568" t="s">
        <v>146</v>
      </c>
      <c r="C5568" t="s">
        <v>13</v>
      </c>
      <c r="E5568" s="10">
        <f>IF(COUNTIF(cis_DPH!$B$2:$B$84,B5568)&gt;0,D5568*1.1,IF(COUNTIF(cis_DPH!$B$85:$B$171,B5568)&gt;0,D5568*1.2,"chyba"))</f>
        <v>0</v>
      </c>
      <c r="G5568" s="16" t="e">
        <f>_xlfn.XLOOKUP(Tabuľka9[[#This Row],[položka]],#REF!,#REF!)</f>
        <v>#REF!</v>
      </c>
      <c r="I5568" s="15">
        <f>Tabuľka9[[#This Row],[Aktuálna cena v RZ s DPH]]*Tabuľka9[[#This Row],[Priemerný odber za mesiac]]</f>
        <v>0</v>
      </c>
      <c r="K5568" s="17" t="e">
        <f>Tabuľka9[[#This Row],[Cena za MJ s DPH]]*Tabuľka9[[#This Row],[Predpokladaný odber počas 6 mesiacov]]</f>
        <v>#REF!</v>
      </c>
      <c r="L5568" s="1">
        <v>37956124</v>
      </c>
      <c r="M5568" t="e">
        <f>_xlfn.XLOOKUP(Tabuľka9[[#This Row],[IČO]],#REF!,#REF!)</f>
        <v>#REF!</v>
      </c>
      <c r="N5568" t="e">
        <f>_xlfn.XLOOKUP(Tabuľka9[[#This Row],[IČO]],#REF!,#REF!)</f>
        <v>#REF!</v>
      </c>
    </row>
    <row r="5569" spans="1:14" hidden="1" x14ac:dyDescent="0.35">
      <c r="A5569" t="s">
        <v>125</v>
      </c>
      <c r="B5569" t="s">
        <v>147</v>
      </c>
      <c r="C5569" t="s">
        <v>13</v>
      </c>
      <c r="E5569" s="10">
        <f>IF(COUNTIF(cis_DPH!$B$2:$B$84,B5569)&gt;0,D5569*1.1,IF(COUNTIF(cis_DPH!$B$85:$B$171,B5569)&gt;0,D5569*1.2,"chyba"))</f>
        <v>0</v>
      </c>
      <c r="G5569" s="16" t="e">
        <f>_xlfn.XLOOKUP(Tabuľka9[[#This Row],[položka]],#REF!,#REF!)</f>
        <v>#REF!</v>
      </c>
      <c r="I5569" s="15">
        <f>Tabuľka9[[#This Row],[Aktuálna cena v RZ s DPH]]*Tabuľka9[[#This Row],[Priemerný odber za mesiac]]</f>
        <v>0</v>
      </c>
      <c r="K5569" s="17" t="e">
        <f>Tabuľka9[[#This Row],[Cena za MJ s DPH]]*Tabuľka9[[#This Row],[Predpokladaný odber počas 6 mesiacov]]</f>
        <v>#REF!</v>
      </c>
      <c r="L5569" s="1">
        <v>37956124</v>
      </c>
      <c r="M5569" t="e">
        <f>_xlfn.XLOOKUP(Tabuľka9[[#This Row],[IČO]],#REF!,#REF!)</f>
        <v>#REF!</v>
      </c>
      <c r="N5569" t="e">
        <f>_xlfn.XLOOKUP(Tabuľka9[[#This Row],[IČO]],#REF!,#REF!)</f>
        <v>#REF!</v>
      </c>
    </row>
    <row r="5570" spans="1:14" hidden="1" x14ac:dyDescent="0.35">
      <c r="A5570" t="s">
        <v>125</v>
      </c>
      <c r="B5570" t="s">
        <v>148</v>
      </c>
      <c r="C5570" t="s">
        <v>13</v>
      </c>
      <c r="E5570" s="10">
        <f>IF(COUNTIF(cis_DPH!$B$2:$B$84,B5570)&gt;0,D5570*1.1,IF(COUNTIF(cis_DPH!$B$85:$B$171,B5570)&gt;0,D5570*1.2,"chyba"))</f>
        <v>0</v>
      </c>
      <c r="G5570" s="16" t="e">
        <f>_xlfn.XLOOKUP(Tabuľka9[[#This Row],[položka]],#REF!,#REF!)</f>
        <v>#REF!</v>
      </c>
      <c r="I5570" s="15">
        <f>Tabuľka9[[#This Row],[Aktuálna cena v RZ s DPH]]*Tabuľka9[[#This Row],[Priemerný odber za mesiac]]</f>
        <v>0</v>
      </c>
      <c r="K5570" s="17" t="e">
        <f>Tabuľka9[[#This Row],[Cena za MJ s DPH]]*Tabuľka9[[#This Row],[Predpokladaný odber počas 6 mesiacov]]</f>
        <v>#REF!</v>
      </c>
      <c r="L5570" s="1">
        <v>37956124</v>
      </c>
      <c r="M5570" t="e">
        <f>_xlfn.XLOOKUP(Tabuľka9[[#This Row],[IČO]],#REF!,#REF!)</f>
        <v>#REF!</v>
      </c>
      <c r="N5570" t="e">
        <f>_xlfn.XLOOKUP(Tabuľka9[[#This Row],[IČO]],#REF!,#REF!)</f>
        <v>#REF!</v>
      </c>
    </row>
    <row r="5571" spans="1:14" hidden="1" x14ac:dyDescent="0.35">
      <c r="A5571" t="s">
        <v>125</v>
      </c>
      <c r="B5571" t="s">
        <v>149</v>
      </c>
      <c r="C5571" t="s">
        <v>13</v>
      </c>
      <c r="E5571" s="10">
        <f>IF(COUNTIF(cis_DPH!$B$2:$B$84,B5571)&gt;0,D5571*1.1,IF(COUNTIF(cis_DPH!$B$85:$B$171,B5571)&gt;0,D5571*1.2,"chyba"))</f>
        <v>0</v>
      </c>
      <c r="G5571" s="16" t="e">
        <f>_xlfn.XLOOKUP(Tabuľka9[[#This Row],[položka]],#REF!,#REF!)</f>
        <v>#REF!</v>
      </c>
      <c r="I5571" s="15">
        <f>Tabuľka9[[#This Row],[Aktuálna cena v RZ s DPH]]*Tabuľka9[[#This Row],[Priemerný odber za mesiac]]</f>
        <v>0</v>
      </c>
      <c r="K5571" s="17" t="e">
        <f>Tabuľka9[[#This Row],[Cena za MJ s DPH]]*Tabuľka9[[#This Row],[Predpokladaný odber počas 6 mesiacov]]</f>
        <v>#REF!</v>
      </c>
      <c r="L5571" s="1">
        <v>37956124</v>
      </c>
      <c r="M5571" t="e">
        <f>_xlfn.XLOOKUP(Tabuľka9[[#This Row],[IČO]],#REF!,#REF!)</f>
        <v>#REF!</v>
      </c>
      <c r="N5571" t="e">
        <f>_xlfn.XLOOKUP(Tabuľka9[[#This Row],[IČO]],#REF!,#REF!)</f>
        <v>#REF!</v>
      </c>
    </row>
    <row r="5572" spans="1:14" hidden="1" x14ac:dyDescent="0.35">
      <c r="A5572" t="s">
        <v>125</v>
      </c>
      <c r="B5572" t="s">
        <v>150</v>
      </c>
      <c r="C5572" t="s">
        <v>13</v>
      </c>
      <c r="E5572" s="10">
        <f>IF(COUNTIF(cis_DPH!$B$2:$B$84,B5572)&gt;0,D5572*1.1,IF(COUNTIF(cis_DPH!$B$85:$B$171,B5572)&gt;0,D5572*1.2,"chyba"))</f>
        <v>0</v>
      </c>
      <c r="G5572" s="16" t="e">
        <f>_xlfn.XLOOKUP(Tabuľka9[[#This Row],[položka]],#REF!,#REF!)</f>
        <v>#REF!</v>
      </c>
      <c r="I5572" s="15">
        <f>Tabuľka9[[#This Row],[Aktuálna cena v RZ s DPH]]*Tabuľka9[[#This Row],[Priemerný odber za mesiac]]</f>
        <v>0</v>
      </c>
      <c r="K5572" s="17" t="e">
        <f>Tabuľka9[[#This Row],[Cena za MJ s DPH]]*Tabuľka9[[#This Row],[Predpokladaný odber počas 6 mesiacov]]</f>
        <v>#REF!</v>
      </c>
      <c r="L5572" s="1">
        <v>37956124</v>
      </c>
      <c r="M5572" t="e">
        <f>_xlfn.XLOOKUP(Tabuľka9[[#This Row],[IČO]],#REF!,#REF!)</f>
        <v>#REF!</v>
      </c>
      <c r="N5572" t="e">
        <f>_xlfn.XLOOKUP(Tabuľka9[[#This Row],[IČO]],#REF!,#REF!)</f>
        <v>#REF!</v>
      </c>
    </row>
    <row r="5573" spans="1:14" hidden="1" x14ac:dyDescent="0.35">
      <c r="A5573" t="s">
        <v>125</v>
      </c>
      <c r="B5573" t="s">
        <v>151</v>
      </c>
      <c r="C5573" t="s">
        <v>13</v>
      </c>
      <c r="E5573" s="10">
        <f>IF(COUNTIF(cis_DPH!$B$2:$B$84,B5573)&gt;0,D5573*1.1,IF(COUNTIF(cis_DPH!$B$85:$B$171,B5573)&gt;0,D5573*1.2,"chyba"))</f>
        <v>0</v>
      </c>
      <c r="G5573" s="16" t="e">
        <f>_xlfn.XLOOKUP(Tabuľka9[[#This Row],[položka]],#REF!,#REF!)</f>
        <v>#REF!</v>
      </c>
      <c r="I5573" s="15">
        <f>Tabuľka9[[#This Row],[Aktuálna cena v RZ s DPH]]*Tabuľka9[[#This Row],[Priemerný odber za mesiac]]</f>
        <v>0</v>
      </c>
      <c r="K5573" s="17" t="e">
        <f>Tabuľka9[[#This Row],[Cena za MJ s DPH]]*Tabuľka9[[#This Row],[Predpokladaný odber počas 6 mesiacov]]</f>
        <v>#REF!</v>
      </c>
      <c r="L5573" s="1">
        <v>37956124</v>
      </c>
      <c r="M5573" t="e">
        <f>_xlfn.XLOOKUP(Tabuľka9[[#This Row],[IČO]],#REF!,#REF!)</f>
        <v>#REF!</v>
      </c>
      <c r="N5573" t="e">
        <f>_xlfn.XLOOKUP(Tabuľka9[[#This Row],[IČO]],#REF!,#REF!)</f>
        <v>#REF!</v>
      </c>
    </row>
    <row r="5574" spans="1:14" hidden="1" x14ac:dyDescent="0.35">
      <c r="A5574" t="s">
        <v>125</v>
      </c>
      <c r="B5574" t="s">
        <v>152</v>
      </c>
      <c r="C5574" t="s">
        <v>13</v>
      </c>
      <c r="E5574" s="10">
        <f>IF(COUNTIF(cis_DPH!$B$2:$B$84,B5574)&gt;0,D5574*1.1,IF(COUNTIF(cis_DPH!$B$85:$B$171,B5574)&gt;0,D5574*1.2,"chyba"))</f>
        <v>0</v>
      </c>
      <c r="G5574" s="16" t="e">
        <f>_xlfn.XLOOKUP(Tabuľka9[[#This Row],[položka]],#REF!,#REF!)</f>
        <v>#REF!</v>
      </c>
      <c r="I5574" s="15">
        <f>Tabuľka9[[#This Row],[Aktuálna cena v RZ s DPH]]*Tabuľka9[[#This Row],[Priemerný odber za mesiac]]</f>
        <v>0</v>
      </c>
      <c r="K5574" s="17" t="e">
        <f>Tabuľka9[[#This Row],[Cena za MJ s DPH]]*Tabuľka9[[#This Row],[Predpokladaný odber počas 6 mesiacov]]</f>
        <v>#REF!</v>
      </c>
      <c r="L5574" s="1">
        <v>37956124</v>
      </c>
      <c r="M5574" t="e">
        <f>_xlfn.XLOOKUP(Tabuľka9[[#This Row],[IČO]],#REF!,#REF!)</f>
        <v>#REF!</v>
      </c>
      <c r="N5574" t="e">
        <f>_xlfn.XLOOKUP(Tabuľka9[[#This Row],[IČO]],#REF!,#REF!)</f>
        <v>#REF!</v>
      </c>
    </row>
    <row r="5575" spans="1:14" hidden="1" x14ac:dyDescent="0.35">
      <c r="A5575" t="s">
        <v>125</v>
      </c>
      <c r="B5575" t="s">
        <v>153</v>
      </c>
      <c r="C5575" t="s">
        <v>13</v>
      </c>
      <c r="E5575" s="10">
        <f>IF(COUNTIF(cis_DPH!$B$2:$B$84,B5575)&gt;0,D5575*1.1,IF(COUNTIF(cis_DPH!$B$85:$B$171,B5575)&gt;0,D5575*1.2,"chyba"))</f>
        <v>0</v>
      </c>
      <c r="G5575" s="16" t="e">
        <f>_xlfn.XLOOKUP(Tabuľka9[[#This Row],[položka]],#REF!,#REF!)</f>
        <v>#REF!</v>
      </c>
      <c r="I5575" s="15">
        <f>Tabuľka9[[#This Row],[Aktuálna cena v RZ s DPH]]*Tabuľka9[[#This Row],[Priemerný odber za mesiac]]</f>
        <v>0</v>
      </c>
      <c r="K5575" s="17" t="e">
        <f>Tabuľka9[[#This Row],[Cena za MJ s DPH]]*Tabuľka9[[#This Row],[Predpokladaný odber počas 6 mesiacov]]</f>
        <v>#REF!</v>
      </c>
      <c r="L5575" s="1">
        <v>37956124</v>
      </c>
      <c r="M5575" t="e">
        <f>_xlfn.XLOOKUP(Tabuľka9[[#This Row],[IČO]],#REF!,#REF!)</f>
        <v>#REF!</v>
      </c>
      <c r="N5575" t="e">
        <f>_xlfn.XLOOKUP(Tabuľka9[[#This Row],[IČO]],#REF!,#REF!)</f>
        <v>#REF!</v>
      </c>
    </row>
    <row r="5576" spans="1:14" hidden="1" x14ac:dyDescent="0.35">
      <c r="A5576" t="s">
        <v>125</v>
      </c>
      <c r="B5576" t="s">
        <v>154</v>
      </c>
      <c r="C5576" t="s">
        <v>13</v>
      </c>
      <c r="E5576" s="10">
        <f>IF(COUNTIF(cis_DPH!$B$2:$B$84,B5576)&gt;0,D5576*1.1,IF(COUNTIF(cis_DPH!$B$85:$B$171,B5576)&gt;0,D5576*1.2,"chyba"))</f>
        <v>0</v>
      </c>
      <c r="G5576" s="16" t="e">
        <f>_xlfn.XLOOKUP(Tabuľka9[[#This Row],[položka]],#REF!,#REF!)</f>
        <v>#REF!</v>
      </c>
      <c r="I5576" s="15">
        <f>Tabuľka9[[#This Row],[Aktuálna cena v RZ s DPH]]*Tabuľka9[[#This Row],[Priemerný odber za mesiac]]</f>
        <v>0</v>
      </c>
      <c r="K5576" s="17" t="e">
        <f>Tabuľka9[[#This Row],[Cena za MJ s DPH]]*Tabuľka9[[#This Row],[Predpokladaný odber počas 6 mesiacov]]</f>
        <v>#REF!</v>
      </c>
      <c r="L5576" s="1">
        <v>37956124</v>
      </c>
      <c r="M5576" t="e">
        <f>_xlfn.XLOOKUP(Tabuľka9[[#This Row],[IČO]],#REF!,#REF!)</f>
        <v>#REF!</v>
      </c>
      <c r="N5576" t="e">
        <f>_xlfn.XLOOKUP(Tabuľka9[[#This Row],[IČO]],#REF!,#REF!)</f>
        <v>#REF!</v>
      </c>
    </row>
    <row r="5577" spans="1:14" hidden="1" x14ac:dyDescent="0.35">
      <c r="A5577" t="s">
        <v>125</v>
      </c>
      <c r="B5577" t="s">
        <v>155</v>
      </c>
      <c r="C5577" t="s">
        <v>13</v>
      </c>
      <c r="E5577" s="10">
        <f>IF(COUNTIF(cis_DPH!$B$2:$B$84,B5577)&gt;0,D5577*1.1,IF(COUNTIF(cis_DPH!$B$85:$B$171,B5577)&gt;0,D5577*1.2,"chyba"))</f>
        <v>0</v>
      </c>
      <c r="G5577" s="16" t="e">
        <f>_xlfn.XLOOKUP(Tabuľka9[[#This Row],[položka]],#REF!,#REF!)</f>
        <v>#REF!</v>
      </c>
      <c r="I5577" s="15">
        <f>Tabuľka9[[#This Row],[Aktuálna cena v RZ s DPH]]*Tabuľka9[[#This Row],[Priemerný odber za mesiac]]</f>
        <v>0</v>
      </c>
      <c r="K5577" s="17" t="e">
        <f>Tabuľka9[[#This Row],[Cena za MJ s DPH]]*Tabuľka9[[#This Row],[Predpokladaný odber počas 6 mesiacov]]</f>
        <v>#REF!</v>
      </c>
      <c r="L5577" s="1">
        <v>37956124</v>
      </c>
      <c r="M5577" t="e">
        <f>_xlfn.XLOOKUP(Tabuľka9[[#This Row],[IČO]],#REF!,#REF!)</f>
        <v>#REF!</v>
      </c>
      <c r="N5577" t="e">
        <f>_xlfn.XLOOKUP(Tabuľka9[[#This Row],[IČO]],#REF!,#REF!)</f>
        <v>#REF!</v>
      </c>
    </row>
    <row r="5578" spans="1:14" hidden="1" x14ac:dyDescent="0.35">
      <c r="A5578" t="s">
        <v>125</v>
      </c>
      <c r="B5578" t="s">
        <v>156</v>
      </c>
      <c r="C5578" t="s">
        <v>13</v>
      </c>
      <c r="E5578" s="10">
        <f>IF(COUNTIF(cis_DPH!$B$2:$B$84,B5578)&gt;0,D5578*1.1,IF(COUNTIF(cis_DPH!$B$85:$B$171,B5578)&gt;0,D5578*1.2,"chyba"))</f>
        <v>0</v>
      </c>
      <c r="G5578" s="16" t="e">
        <f>_xlfn.XLOOKUP(Tabuľka9[[#This Row],[položka]],#REF!,#REF!)</f>
        <v>#REF!</v>
      </c>
      <c r="I5578" s="15">
        <f>Tabuľka9[[#This Row],[Aktuálna cena v RZ s DPH]]*Tabuľka9[[#This Row],[Priemerný odber za mesiac]]</f>
        <v>0</v>
      </c>
      <c r="K5578" s="17" t="e">
        <f>Tabuľka9[[#This Row],[Cena za MJ s DPH]]*Tabuľka9[[#This Row],[Predpokladaný odber počas 6 mesiacov]]</f>
        <v>#REF!</v>
      </c>
      <c r="L5578" s="1">
        <v>37956124</v>
      </c>
      <c r="M5578" t="e">
        <f>_xlfn.XLOOKUP(Tabuľka9[[#This Row],[IČO]],#REF!,#REF!)</f>
        <v>#REF!</v>
      </c>
      <c r="N5578" t="e">
        <f>_xlfn.XLOOKUP(Tabuľka9[[#This Row],[IČO]],#REF!,#REF!)</f>
        <v>#REF!</v>
      </c>
    </row>
    <row r="5579" spans="1:14" hidden="1" x14ac:dyDescent="0.35">
      <c r="A5579" t="s">
        <v>125</v>
      </c>
      <c r="B5579" t="s">
        <v>157</v>
      </c>
      <c r="C5579" t="s">
        <v>13</v>
      </c>
      <c r="E5579" s="10">
        <f>IF(COUNTIF(cis_DPH!$B$2:$B$84,B5579)&gt;0,D5579*1.1,IF(COUNTIF(cis_DPH!$B$85:$B$171,B5579)&gt;0,D5579*1.2,"chyba"))</f>
        <v>0</v>
      </c>
      <c r="G5579" s="16" t="e">
        <f>_xlfn.XLOOKUP(Tabuľka9[[#This Row],[položka]],#REF!,#REF!)</f>
        <v>#REF!</v>
      </c>
      <c r="I5579" s="15">
        <f>Tabuľka9[[#This Row],[Aktuálna cena v RZ s DPH]]*Tabuľka9[[#This Row],[Priemerný odber za mesiac]]</f>
        <v>0</v>
      </c>
      <c r="K5579" s="17" t="e">
        <f>Tabuľka9[[#This Row],[Cena za MJ s DPH]]*Tabuľka9[[#This Row],[Predpokladaný odber počas 6 mesiacov]]</f>
        <v>#REF!</v>
      </c>
      <c r="L5579" s="1">
        <v>37956124</v>
      </c>
      <c r="M5579" t="e">
        <f>_xlfn.XLOOKUP(Tabuľka9[[#This Row],[IČO]],#REF!,#REF!)</f>
        <v>#REF!</v>
      </c>
      <c r="N5579" t="e">
        <f>_xlfn.XLOOKUP(Tabuľka9[[#This Row],[IČO]],#REF!,#REF!)</f>
        <v>#REF!</v>
      </c>
    </row>
    <row r="5580" spans="1:14" hidden="1" x14ac:dyDescent="0.35">
      <c r="A5580" t="s">
        <v>125</v>
      </c>
      <c r="B5580" t="s">
        <v>158</v>
      </c>
      <c r="C5580" t="s">
        <v>13</v>
      </c>
      <c r="E5580" s="10">
        <f>IF(COUNTIF(cis_DPH!$B$2:$B$84,B5580)&gt;0,D5580*1.1,IF(COUNTIF(cis_DPH!$B$85:$B$171,B5580)&gt;0,D5580*1.2,"chyba"))</f>
        <v>0</v>
      </c>
      <c r="G5580" s="16" t="e">
        <f>_xlfn.XLOOKUP(Tabuľka9[[#This Row],[položka]],#REF!,#REF!)</f>
        <v>#REF!</v>
      </c>
      <c r="I5580" s="15">
        <f>Tabuľka9[[#This Row],[Aktuálna cena v RZ s DPH]]*Tabuľka9[[#This Row],[Priemerný odber za mesiac]]</f>
        <v>0</v>
      </c>
      <c r="K5580" s="17" t="e">
        <f>Tabuľka9[[#This Row],[Cena za MJ s DPH]]*Tabuľka9[[#This Row],[Predpokladaný odber počas 6 mesiacov]]</f>
        <v>#REF!</v>
      </c>
      <c r="L5580" s="1">
        <v>37956124</v>
      </c>
      <c r="M5580" t="e">
        <f>_xlfn.XLOOKUP(Tabuľka9[[#This Row],[IČO]],#REF!,#REF!)</f>
        <v>#REF!</v>
      </c>
      <c r="N5580" t="e">
        <f>_xlfn.XLOOKUP(Tabuľka9[[#This Row],[IČO]],#REF!,#REF!)</f>
        <v>#REF!</v>
      </c>
    </row>
    <row r="5581" spans="1:14" hidden="1" x14ac:dyDescent="0.35">
      <c r="A5581" t="s">
        <v>125</v>
      </c>
      <c r="B5581" t="s">
        <v>159</v>
      </c>
      <c r="C5581" t="s">
        <v>13</v>
      </c>
      <c r="E5581" s="10">
        <f>IF(COUNTIF(cis_DPH!$B$2:$B$84,B5581)&gt;0,D5581*1.1,IF(COUNTIF(cis_DPH!$B$85:$B$171,B5581)&gt;0,D5581*1.2,"chyba"))</f>
        <v>0</v>
      </c>
      <c r="G5581" s="16" t="e">
        <f>_xlfn.XLOOKUP(Tabuľka9[[#This Row],[položka]],#REF!,#REF!)</f>
        <v>#REF!</v>
      </c>
      <c r="I5581" s="15">
        <f>Tabuľka9[[#This Row],[Aktuálna cena v RZ s DPH]]*Tabuľka9[[#This Row],[Priemerný odber za mesiac]]</f>
        <v>0</v>
      </c>
      <c r="K5581" s="17" t="e">
        <f>Tabuľka9[[#This Row],[Cena za MJ s DPH]]*Tabuľka9[[#This Row],[Predpokladaný odber počas 6 mesiacov]]</f>
        <v>#REF!</v>
      </c>
      <c r="L5581" s="1">
        <v>37956124</v>
      </c>
      <c r="M5581" t="e">
        <f>_xlfn.XLOOKUP(Tabuľka9[[#This Row],[IČO]],#REF!,#REF!)</f>
        <v>#REF!</v>
      </c>
      <c r="N5581" t="e">
        <f>_xlfn.XLOOKUP(Tabuľka9[[#This Row],[IČO]],#REF!,#REF!)</f>
        <v>#REF!</v>
      </c>
    </row>
    <row r="5582" spans="1:14" hidden="1" x14ac:dyDescent="0.35">
      <c r="A5582" t="s">
        <v>125</v>
      </c>
      <c r="B5582" t="s">
        <v>160</v>
      </c>
      <c r="C5582" t="s">
        <v>13</v>
      </c>
      <c r="E5582" s="10">
        <f>IF(COUNTIF(cis_DPH!$B$2:$B$84,B5582)&gt;0,D5582*1.1,IF(COUNTIF(cis_DPH!$B$85:$B$171,B5582)&gt;0,D5582*1.2,"chyba"))</f>
        <v>0</v>
      </c>
      <c r="G5582" s="16" t="e">
        <f>_xlfn.XLOOKUP(Tabuľka9[[#This Row],[položka]],#REF!,#REF!)</f>
        <v>#REF!</v>
      </c>
      <c r="I5582" s="15">
        <f>Tabuľka9[[#This Row],[Aktuálna cena v RZ s DPH]]*Tabuľka9[[#This Row],[Priemerný odber za mesiac]]</f>
        <v>0</v>
      </c>
      <c r="K5582" s="17" t="e">
        <f>Tabuľka9[[#This Row],[Cena za MJ s DPH]]*Tabuľka9[[#This Row],[Predpokladaný odber počas 6 mesiacov]]</f>
        <v>#REF!</v>
      </c>
      <c r="L5582" s="1">
        <v>37956124</v>
      </c>
      <c r="M5582" t="e">
        <f>_xlfn.XLOOKUP(Tabuľka9[[#This Row],[IČO]],#REF!,#REF!)</f>
        <v>#REF!</v>
      </c>
      <c r="N5582" t="e">
        <f>_xlfn.XLOOKUP(Tabuľka9[[#This Row],[IČO]],#REF!,#REF!)</f>
        <v>#REF!</v>
      </c>
    </row>
    <row r="5583" spans="1:14" hidden="1" x14ac:dyDescent="0.35">
      <c r="A5583" t="s">
        <v>125</v>
      </c>
      <c r="B5583" t="s">
        <v>161</v>
      </c>
      <c r="C5583" t="s">
        <v>13</v>
      </c>
      <c r="E5583" s="10">
        <f>IF(COUNTIF(cis_DPH!$B$2:$B$84,B5583)&gt;0,D5583*1.1,IF(COUNTIF(cis_DPH!$B$85:$B$171,B5583)&gt;0,D5583*1.2,"chyba"))</f>
        <v>0</v>
      </c>
      <c r="G5583" s="16" t="e">
        <f>_xlfn.XLOOKUP(Tabuľka9[[#This Row],[položka]],#REF!,#REF!)</f>
        <v>#REF!</v>
      </c>
      <c r="I5583" s="15">
        <f>Tabuľka9[[#This Row],[Aktuálna cena v RZ s DPH]]*Tabuľka9[[#This Row],[Priemerný odber za mesiac]]</f>
        <v>0</v>
      </c>
      <c r="K5583" s="17" t="e">
        <f>Tabuľka9[[#This Row],[Cena za MJ s DPH]]*Tabuľka9[[#This Row],[Predpokladaný odber počas 6 mesiacov]]</f>
        <v>#REF!</v>
      </c>
      <c r="L5583" s="1">
        <v>37956124</v>
      </c>
      <c r="M5583" t="e">
        <f>_xlfn.XLOOKUP(Tabuľka9[[#This Row],[IČO]],#REF!,#REF!)</f>
        <v>#REF!</v>
      </c>
      <c r="N5583" t="e">
        <f>_xlfn.XLOOKUP(Tabuľka9[[#This Row],[IČO]],#REF!,#REF!)</f>
        <v>#REF!</v>
      </c>
    </row>
    <row r="5584" spans="1:14" hidden="1" x14ac:dyDescent="0.35">
      <c r="A5584" t="s">
        <v>125</v>
      </c>
      <c r="B5584" t="s">
        <v>162</v>
      </c>
      <c r="C5584" t="s">
        <v>13</v>
      </c>
      <c r="E5584" s="10">
        <f>IF(COUNTIF(cis_DPH!$B$2:$B$84,B5584)&gt;0,D5584*1.1,IF(COUNTIF(cis_DPH!$B$85:$B$171,B5584)&gt;0,D5584*1.2,"chyba"))</f>
        <v>0</v>
      </c>
      <c r="G5584" s="16" t="e">
        <f>_xlfn.XLOOKUP(Tabuľka9[[#This Row],[položka]],#REF!,#REF!)</f>
        <v>#REF!</v>
      </c>
      <c r="I5584" s="15">
        <f>Tabuľka9[[#This Row],[Aktuálna cena v RZ s DPH]]*Tabuľka9[[#This Row],[Priemerný odber za mesiac]]</f>
        <v>0</v>
      </c>
      <c r="K5584" s="17" t="e">
        <f>Tabuľka9[[#This Row],[Cena za MJ s DPH]]*Tabuľka9[[#This Row],[Predpokladaný odber počas 6 mesiacov]]</f>
        <v>#REF!</v>
      </c>
      <c r="L5584" s="1">
        <v>37956124</v>
      </c>
      <c r="M5584" t="e">
        <f>_xlfn.XLOOKUP(Tabuľka9[[#This Row],[IČO]],#REF!,#REF!)</f>
        <v>#REF!</v>
      </c>
      <c r="N5584" t="e">
        <f>_xlfn.XLOOKUP(Tabuľka9[[#This Row],[IČO]],#REF!,#REF!)</f>
        <v>#REF!</v>
      </c>
    </row>
    <row r="5585" spans="1:14" hidden="1" x14ac:dyDescent="0.35">
      <c r="A5585" t="s">
        <v>125</v>
      </c>
      <c r="B5585" t="s">
        <v>163</v>
      </c>
      <c r="C5585" t="s">
        <v>13</v>
      </c>
      <c r="E5585" s="10">
        <f>IF(COUNTIF(cis_DPH!$B$2:$B$84,B5585)&gt;0,D5585*1.1,IF(COUNTIF(cis_DPH!$B$85:$B$171,B5585)&gt;0,D5585*1.2,"chyba"))</f>
        <v>0</v>
      </c>
      <c r="G5585" s="16" t="e">
        <f>_xlfn.XLOOKUP(Tabuľka9[[#This Row],[položka]],#REF!,#REF!)</f>
        <v>#REF!</v>
      </c>
      <c r="I5585" s="15">
        <f>Tabuľka9[[#This Row],[Aktuálna cena v RZ s DPH]]*Tabuľka9[[#This Row],[Priemerný odber za mesiac]]</f>
        <v>0</v>
      </c>
      <c r="K5585" s="17" t="e">
        <f>Tabuľka9[[#This Row],[Cena za MJ s DPH]]*Tabuľka9[[#This Row],[Predpokladaný odber počas 6 mesiacov]]</f>
        <v>#REF!</v>
      </c>
      <c r="L5585" s="1">
        <v>37956124</v>
      </c>
      <c r="M5585" t="e">
        <f>_xlfn.XLOOKUP(Tabuľka9[[#This Row],[IČO]],#REF!,#REF!)</f>
        <v>#REF!</v>
      </c>
      <c r="N5585" t="e">
        <f>_xlfn.XLOOKUP(Tabuľka9[[#This Row],[IČO]],#REF!,#REF!)</f>
        <v>#REF!</v>
      </c>
    </row>
    <row r="5586" spans="1:14" hidden="1" x14ac:dyDescent="0.35">
      <c r="A5586" t="s">
        <v>125</v>
      </c>
      <c r="B5586" t="s">
        <v>164</v>
      </c>
      <c r="C5586" t="s">
        <v>13</v>
      </c>
      <c r="E5586" s="10">
        <f>IF(COUNTIF(cis_DPH!$B$2:$B$84,B5586)&gt;0,D5586*1.1,IF(COUNTIF(cis_DPH!$B$85:$B$171,B5586)&gt;0,D5586*1.2,"chyba"))</f>
        <v>0</v>
      </c>
      <c r="G5586" s="16" t="e">
        <f>_xlfn.XLOOKUP(Tabuľka9[[#This Row],[položka]],#REF!,#REF!)</f>
        <v>#REF!</v>
      </c>
      <c r="I5586" s="15">
        <f>Tabuľka9[[#This Row],[Aktuálna cena v RZ s DPH]]*Tabuľka9[[#This Row],[Priemerný odber za mesiac]]</f>
        <v>0</v>
      </c>
      <c r="K5586" s="17" t="e">
        <f>Tabuľka9[[#This Row],[Cena za MJ s DPH]]*Tabuľka9[[#This Row],[Predpokladaný odber počas 6 mesiacov]]</f>
        <v>#REF!</v>
      </c>
      <c r="L5586" s="1">
        <v>37956124</v>
      </c>
      <c r="M5586" t="e">
        <f>_xlfn.XLOOKUP(Tabuľka9[[#This Row],[IČO]],#REF!,#REF!)</f>
        <v>#REF!</v>
      </c>
      <c r="N5586" t="e">
        <f>_xlfn.XLOOKUP(Tabuľka9[[#This Row],[IČO]],#REF!,#REF!)</f>
        <v>#REF!</v>
      </c>
    </row>
    <row r="5587" spans="1:14" hidden="1" x14ac:dyDescent="0.35">
      <c r="A5587" t="s">
        <v>125</v>
      </c>
      <c r="B5587" t="s">
        <v>165</v>
      </c>
      <c r="C5587" t="s">
        <v>13</v>
      </c>
      <c r="E5587" s="10">
        <f>IF(COUNTIF(cis_DPH!$B$2:$B$84,B5587)&gt;0,D5587*1.1,IF(COUNTIF(cis_DPH!$B$85:$B$171,B5587)&gt;0,D5587*1.2,"chyba"))</f>
        <v>0</v>
      </c>
      <c r="G5587" s="16" t="e">
        <f>_xlfn.XLOOKUP(Tabuľka9[[#This Row],[položka]],#REF!,#REF!)</f>
        <v>#REF!</v>
      </c>
      <c r="I5587" s="15">
        <f>Tabuľka9[[#This Row],[Aktuálna cena v RZ s DPH]]*Tabuľka9[[#This Row],[Priemerný odber za mesiac]]</f>
        <v>0</v>
      </c>
      <c r="K5587" s="17" t="e">
        <f>Tabuľka9[[#This Row],[Cena za MJ s DPH]]*Tabuľka9[[#This Row],[Predpokladaný odber počas 6 mesiacov]]</f>
        <v>#REF!</v>
      </c>
      <c r="L5587" s="1">
        <v>37956124</v>
      </c>
      <c r="M5587" t="e">
        <f>_xlfn.XLOOKUP(Tabuľka9[[#This Row],[IČO]],#REF!,#REF!)</f>
        <v>#REF!</v>
      </c>
      <c r="N5587" t="e">
        <f>_xlfn.XLOOKUP(Tabuľka9[[#This Row],[IČO]],#REF!,#REF!)</f>
        <v>#REF!</v>
      </c>
    </row>
    <row r="5588" spans="1:14" hidden="1" x14ac:dyDescent="0.35">
      <c r="A5588" t="s">
        <v>125</v>
      </c>
      <c r="B5588" t="s">
        <v>166</v>
      </c>
      <c r="C5588" t="s">
        <v>13</v>
      </c>
      <c r="E5588" s="10">
        <f>IF(COUNTIF(cis_DPH!$B$2:$B$84,B5588)&gt;0,D5588*1.1,IF(COUNTIF(cis_DPH!$B$85:$B$171,B5588)&gt;0,D5588*1.2,"chyba"))</f>
        <v>0</v>
      </c>
      <c r="G5588" s="16" t="e">
        <f>_xlfn.XLOOKUP(Tabuľka9[[#This Row],[položka]],#REF!,#REF!)</f>
        <v>#REF!</v>
      </c>
      <c r="I5588" s="15">
        <f>Tabuľka9[[#This Row],[Aktuálna cena v RZ s DPH]]*Tabuľka9[[#This Row],[Priemerný odber za mesiac]]</f>
        <v>0</v>
      </c>
      <c r="K5588" s="17" t="e">
        <f>Tabuľka9[[#This Row],[Cena za MJ s DPH]]*Tabuľka9[[#This Row],[Predpokladaný odber počas 6 mesiacov]]</f>
        <v>#REF!</v>
      </c>
      <c r="L5588" s="1">
        <v>37956124</v>
      </c>
      <c r="M5588" t="e">
        <f>_xlfn.XLOOKUP(Tabuľka9[[#This Row],[IČO]],#REF!,#REF!)</f>
        <v>#REF!</v>
      </c>
      <c r="N5588" t="e">
        <f>_xlfn.XLOOKUP(Tabuľka9[[#This Row],[IČO]],#REF!,#REF!)</f>
        <v>#REF!</v>
      </c>
    </row>
    <row r="5589" spans="1:14" hidden="1" x14ac:dyDescent="0.35">
      <c r="A5589" t="s">
        <v>125</v>
      </c>
      <c r="B5589" t="s">
        <v>167</v>
      </c>
      <c r="C5589" t="s">
        <v>13</v>
      </c>
      <c r="E5589" s="10">
        <f>IF(COUNTIF(cis_DPH!$B$2:$B$84,B5589)&gt;0,D5589*1.1,IF(COUNTIF(cis_DPH!$B$85:$B$171,B5589)&gt;0,D5589*1.2,"chyba"))</f>
        <v>0</v>
      </c>
      <c r="G5589" s="16" t="e">
        <f>_xlfn.XLOOKUP(Tabuľka9[[#This Row],[položka]],#REF!,#REF!)</f>
        <v>#REF!</v>
      </c>
      <c r="I5589" s="15">
        <f>Tabuľka9[[#This Row],[Aktuálna cena v RZ s DPH]]*Tabuľka9[[#This Row],[Priemerný odber za mesiac]]</f>
        <v>0</v>
      </c>
      <c r="K5589" s="17" t="e">
        <f>Tabuľka9[[#This Row],[Cena za MJ s DPH]]*Tabuľka9[[#This Row],[Predpokladaný odber počas 6 mesiacov]]</f>
        <v>#REF!</v>
      </c>
      <c r="L5589" s="1">
        <v>37956124</v>
      </c>
      <c r="M5589" t="e">
        <f>_xlfn.XLOOKUP(Tabuľka9[[#This Row],[IČO]],#REF!,#REF!)</f>
        <v>#REF!</v>
      </c>
      <c r="N5589" t="e">
        <f>_xlfn.XLOOKUP(Tabuľka9[[#This Row],[IČO]],#REF!,#REF!)</f>
        <v>#REF!</v>
      </c>
    </row>
    <row r="5590" spans="1:14" hidden="1" x14ac:dyDescent="0.35">
      <c r="A5590" t="s">
        <v>125</v>
      </c>
      <c r="B5590" t="s">
        <v>168</v>
      </c>
      <c r="C5590" t="s">
        <v>13</v>
      </c>
      <c r="E5590" s="10">
        <f>IF(COUNTIF(cis_DPH!$B$2:$B$84,B5590)&gt;0,D5590*1.1,IF(COUNTIF(cis_DPH!$B$85:$B$171,B5590)&gt;0,D5590*1.2,"chyba"))</f>
        <v>0</v>
      </c>
      <c r="G5590" s="16" t="e">
        <f>_xlfn.XLOOKUP(Tabuľka9[[#This Row],[položka]],#REF!,#REF!)</f>
        <v>#REF!</v>
      </c>
      <c r="I5590" s="15">
        <f>Tabuľka9[[#This Row],[Aktuálna cena v RZ s DPH]]*Tabuľka9[[#This Row],[Priemerný odber za mesiac]]</f>
        <v>0</v>
      </c>
      <c r="K5590" s="17" t="e">
        <f>Tabuľka9[[#This Row],[Cena za MJ s DPH]]*Tabuľka9[[#This Row],[Predpokladaný odber počas 6 mesiacov]]</f>
        <v>#REF!</v>
      </c>
      <c r="L5590" s="1">
        <v>37956124</v>
      </c>
      <c r="M5590" t="e">
        <f>_xlfn.XLOOKUP(Tabuľka9[[#This Row],[IČO]],#REF!,#REF!)</f>
        <v>#REF!</v>
      </c>
      <c r="N5590" t="e">
        <f>_xlfn.XLOOKUP(Tabuľka9[[#This Row],[IČO]],#REF!,#REF!)</f>
        <v>#REF!</v>
      </c>
    </row>
    <row r="5591" spans="1:14" hidden="1" x14ac:dyDescent="0.35">
      <c r="A5591" t="s">
        <v>125</v>
      </c>
      <c r="B5591" t="s">
        <v>169</v>
      </c>
      <c r="C5591" t="s">
        <v>13</v>
      </c>
      <c r="E5591" s="10">
        <f>IF(COUNTIF(cis_DPH!$B$2:$B$84,B5591)&gt;0,D5591*1.1,IF(COUNTIF(cis_DPH!$B$85:$B$171,B5591)&gt;0,D5591*1.2,"chyba"))</f>
        <v>0</v>
      </c>
      <c r="G5591" s="16" t="e">
        <f>_xlfn.XLOOKUP(Tabuľka9[[#This Row],[položka]],#REF!,#REF!)</f>
        <v>#REF!</v>
      </c>
      <c r="I5591" s="15">
        <f>Tabuľka9[[#This Row],[Aktuálna cena v RZ s DPH]]*Tabuľka9[[#This Row],[Priemerný odber za mesiac]]</f>
        <v>0</v>
      </c>
      <c r="K5591" s="17" t="e">
        <f>Tabuľka9[[#This Row],[Cena za MJ s DPH]]*Tabuľka9[[#This Row],[Predpokladaný odber počas 6 mesiacov]]</f>
        <v>#REF!</v>
      </c>
      <c r="L5591" s="1">
        <v>37956124</v>
      </c>
      <c r="M5591" t="e">
        <f>_xlfn.XLOOKUP(Tabuľka9[[#This Row],[IČO]],#REF!,#REF!)</f>
        <v>#REF!</v>
      </c>
      <c r="N5591" t="e">
        <f>_xlfn.XLOOKUP(Tabuľka9[[#This Row],[IČO]],#REF!,#REF!)</f>
        <v>#REF!</v>
      </c>
    </row>
    <row r="5592" spans="1:14" hidden="1" x14ac:dyDescent="0.35">
      <c r="A5592" t="s">
        <v>125</v>
      </c>
      <c r="B5592" t="s">
        <v>170</v>
      </c>
      <c r="C5592" t="s">
        <v>13</v>
      </c>
      <c r="E5592" s="10">
        <f>IF(COUNTIF(cis_DPH!$B$2:$B$84,B5592)&gt;0,D5592*1.1,IF(COUNTIF(cis_DPH!$B$85:$B$171,B5592)&gt;0,D5592*1.2,"chyba"))</f>
        <v>0</v>
      </c>
      <c r="G5592" s="16" t="e">
        <f>_xlfn.XLOOKUP(Tabuľka9[[#This Row],[položka]],#REF!,#REF!)</f>
        <v>#REF!</v>
      </c>
      <c r="I5592" s="15">
        <f>Tabuľka9[[#This Row],[Aktuálna cena v RZ s DPH]]*Tabuľka9[[#This Row],[Priemerný odber za mesiac]]</f>
        <v>0</v>
      </c>
      <c r="K5592" s="17" t="e">
        <f>Tabuľka9[[#This Row],[Cena za MJ s DPH]]*Tabuľka9[[#This Row],[Predpokladaný odber počas 6 mesiacov]]</f>
        <v>#REF!</v>
      </c>
      <c r="L5592" s="1">
        <v>37956124</v>
      </c>
      <c r="M5592" t="e">
        <f>_xlfn.XLOOKUP(Tabuľka9[[#This Row],[IČO]],#REF!,#REF!)</f>
        <v>#REF!</v>
      </c>
      <c r="N5592" t="e">
        <f>_xlfn.XLOOKUP(Tabuľka9[[#This Row],[IČO]],#REF!,#REF!)</f>
        <v>#REF!</v>
      </c>
    </row>
    <row r="5593" spans="1:14" hidden="1" x14ac:dyDescent="0.35">
      <c r="A5593" t="s">
        <v>125</v>
      </c>
      <c r="B5593" t="s">
        <v>171</v>
      </c>
      <c r="C5593" t="s">
        <v>13</v>
      </c>
      <c r="E5593" s="10">
        <f>IF(COUNTIF(cis_DPH!$B$2:$B$84,B5593)&gt;0,D5593*1.1,IF(COUNTIF(cis_DPH!$B$85:$B$171,B5593)&gt;0,D5593*1.2,"chyba"))</f>
        <v>0</v>
      </c>
      <c r="G5593" s="16" t="e">
        <f>_xlfn.XLOOKUP(Tabuľka9[[#This Row],[položka]],#REF!,#REF!)</f>
        <v>#REF!</v>
      </c>
      <c r="I5593" s="15">
        <f>Tabuľka9[[#This Row],[Aktuálna cena v RZ s DPH]]*Tabuľka9[[#This Row],[Priemerný odber za mesiac]]</f>
        <v>0</v>
      </c>
      <c r="K5593" s="17" t="e">
        <f>Tabuľka9[[#This Row],[Cena za MJ s DPH]]*Tabuľka9[[#This Row],[Predpokladaný odber počas 6 mesiacov]]</f>
        <v>#REF!</v>
      </c>
      <c r="L5593" s="1">
        <v>37956124</v>
      </c>
      <c r="M5593" t="e">
        <f>_xlfn.XLOOKUP(Tabuľka9[[#This Row],[IČO]],#REF!,#REF!)</f>
        <v>#REF!</v>
      </c>
      <c r="N5593" t="e">
        <f>_xlfn.XLOOKUP(Tabuľka9[[#This Row],[IČO]],#REF!,#REF!)</f>
        <v>#REF!</v>
      </c>
    </row>
    <row r="5594" spans="1:14" hidden="1" x14ac:dyDescent="0.35">
      <c r="A5594" t="s">
        <v>125</v>
      </c>
      <c r="B5594" t="s">
        <v>172</v>
      </c>
      <c r="C5594" t="s">
        <v>13</v>
      </c>
      <c r="E5594" s="10">
        <f>IF(COUNTIF(cis_DPH!$B$2:$B$84,B5594)&gt;0,D5594*1.1,IF(COUNTIF(cis_DPH!$B$85:$B$171,B5594)&gt;0,D5594*1.2,"chyba"))</f>
        <v>0</v>
      </c>
      <c r="G5594" s="16" t="e">
        <f>_xlfn.XLOOKUP(Tabuľka9[[#This Row],[položka]],#REF!,#REF!)</f>
        <v>#REF!</v>
      </c>
      <c r="I5594" s="15">
        <f>Tabuľka9[[#This Row],[Aktuálna cena v RZ s DPH]]*Tabuľka9[[#This Row],[Priemerný odber za mesiac]]</f>
        <v>0</v>
      </c>
      <c r="K5594" s="17" t="e">
        <f>Tabuľka9[[#This Row],[Cena za MJ s DPH]]*Tabuľka9[[#This Row],[Predpokladaný odber počas 6 mesiacov]]</f>
        <v>#REF!</v>
      </c>
      <c r="L5594" s="1">
        <v>37956124</v>
      </c>
      <c r="M5594" t="e">
        <f>_xlfn.XLOOKUP(Tabuľka9[[#This Row],[IČO]],#REF!,#REF!)</f>
        <v>#REF!</v>
      </c>
      <c r="N5594" t="e">
        <f>_xlfn.XLOOKUP(Tabuľka9[[#This Row],[IČO]],#REF!,#REF!)</f>
        <v>#REF!</v>
      </c>
    </row>
    <row r="5595" spans="1:14" hidden="1" x14ac:dyDescent="0.35">
      <c r="A5595" t="s">
        <v>125</v>
      </c>
      <c r="B5595" t="s">
        <v>173</v>
      </c>
      <c r="C5595" t="s">
        <v>13</v>
      </c>
      <c r="E5595" s="10">
        <f>IF(COUNTIF(cis_DPH!$B$2:$B$84,B5595)&gt;0,D5595*1.1,IF(COUNTIF(cis_DPH!$B$85:$B$171,B5595)&gt;0,D5595*1.2,"chyba"))</f>
        <v>0</v>
      </c>
      <c r="G5595" s="16" t="e">
        <f>_xlfn.XLOOKUP(Tabuľka9[[#This Row],[položka]],#REF!,#REF!)</f>
        <v>#REF!</v>
      </c>
      <c r="I5595" s="15">
        <f>Tabuľka9[[#This Row],[Aktuálna cena v RZ s DPH]]*Tabuľka9[[#This Row],[Priemerný odber za mesiac]]</f>
        <v>0</v>
      </c>
      <c r="K5595" s="17" t="e">
        <f>Tabuľka9[[#This Row],[Cena za MJ s DPH]]*Tabuľka9[[#This Row],[Predpokladaný odber počas 6 mesiacov]]</f>
        <v>#REF!</v>
      </c>
      <c r="L5595" s="1">
        <v>37956124</v>
      </c>
      <c r="M5595" t="e">
        <f>_xlfn.XLOOKUP(Tabuľka9[[#This Row],[IČO]],#REF!,#REF!)</f>
        <v>#REF!</v>
      </c>
      <c r="N5595" t="e">
        <f>_xlfn.XLOOKUP(Tabuľka9[[#This Row],[IČO]],#REF!,#REF!)</f>
        <v>#REF!</v>
      </c>
    </row>
    <row r="5596" spans="1:14" hidden="1" x14ac:dyDescent="0.35">
      <c r="A5596" t="s">
        <v>125</v>
      </c>
      <c r="B5596" t="s">
        <v>174</v>
      </c>
      <c r="C5596" t="s">
        <v>13</v>
      </c>
      <c r="E5596" s="10">
        <f>IF(COUNTIF(cis_DPH!$B$2:$B$84,B5596)&gt;0,D5596*1.1,IF(COUNTIF(cis_DPH!$B$85:$B$171,B5596)&gt;0,D5596*1.2,"chyba"))</f>
        <v>0</v>
      </c>
      <c r="G5596" s="16" t="e">
        <f>_xlfn.XLOOKUP(Tabuľka9[[#This Row],[položka]],#REF!,#REF!)</f>
        <v>#REF!</v>
      </c>
      <c r="I5596" s="15">
        <f>Tabuľka9[[#This Row],[Aktuálna cena v RZ s DPH]]*Tabuľka9[[#This Row],[Priemerný odber za mesiac]]</f>
        <v>0</v>
      </c>
      <c r="K5596" s="17" t="e">
        <f>Tabuľka9[[#This Row],[Cena za MJ s DPH]]*Tabuľka9[[#This Row],[Predpokladaný odber počas 6 mesiacov]]</f>
        <v>#REF!</v>
      </c>
      <c r="L5596" s="1">
        <v>37956124</v>
      </c>
      <c r="M5596" t="e">
        <f>_xlfn.XLOOKUP(Tabuľka9[[#This Row],[IČO]],#REF!,#REF!)</f>
        <v>#REF!</v>
      </c>
      <c r="N5596" t="e">
        <f>_xlfn.XLOOKUP(Tabuľka9[[#This Row],[IČO]],#REF!,#REF!)</f>
        <v>#REF!</v>
      </c>
    </row>
    <row r="5597" spans="1:14" hidden="1" x14ac:dyDescent="0.35">
      <c r="A5597" t="s">
        <v>125</v>
      </c>
      <c r="B5597" t="s">
        <v>175</v>
      </c>
      <c r="C5597" t="s">
        <v>13</v>
      </c>
      <c r="E5597" s="10">
        <f>IF(COUNTIF(cis_DPH!$B$2:$B$84,B5597)&gt;0,D5597*1.1,IF(COUNTIF(cis_DPH!$B$85:$B$171,B5597)&gt;0,D5597*1.2,"chyba"))</f>
        <v>0</v>
      </c>
      <c r="G5597" s="16" t="e">
        <f>_xlfn.XLOOKUP(Tabuľka9[[#This Row],[položka]],#REF!,#REF!)</f>
        <v>#REF!</v>
      </c>
      <c r="I5597" s="15">
        <f>Tabuľka9[[#This Row],[Aktuálna cena v RZ s DPH]]*Tabuľka9[[#This Row],[Priemerný odber za mesiac]]</f>
        <v>0</v>
      </c>
      <c r="K5597" s="17" t="e">
        <f>Tabuľka9[[#This Row],[Cena za MJ s DPH]]*Tabuľka9[[#This Row],[Predpokladaný odber počas 6 mesiacov]]</f>
        <v>#REF!</v>
      </c>
      <c r="L5597" s="1">
        <v>37956124</v>
      </c>
      <c r="M5597" t="e">
        <f>_xlfn.XLOOKUP(Tabuľka9[[#This Row],[IČO]],#REF!,#REF!)</f>
        <v>#REF!</v>
      </c>
      <c r="N5597" t="e">
        <f>_xlfn.XLOOKUP(Tabuľka9[[#This Row],[IČO]],#REF!,#REF!)</f>
        <v>#REF!</v>
      </c>
    </row>
    <row r="5598" spans="1:14" hidden="1" x14ac:dyDescent="0.35">
      <c r="A5598" t="s">
        <v>125</v>
      </c>
      <c r="B5598" t="s">
        <v>176</v>
      </c>
      <c r="C5598" t="s">
        <v>13</v>
      </c>
      <c r="E5598" s="10">
        <f>IF(COUNTIF(cis_DPH!$B$2:$B$84,B5598)&gt;0,D5598*1.1,IF(COUNTIF(cis_DPH!$B$85:$B$171,B5598)&gt;0,D5598*1.2,"chyba"))</f>
        <v>0</v>
      </c>
      <c r="G5598" s="16" t="e">
        <f>_xlfn.XLOOKUP(Tabuľka9[[#This Row],[položka]],#REF!,#REF!)</f>
        <v>#REF!</v>
      </c>
      <c r="I5598" s="15">
        <f>Tabuľka9[[#This Row],[Aktuálna cena v RZ s DPH]]*Tabuľka9[[#This Row],[Priemerný odber za mesiac]]</f>
        <v>0</v>
      </c>
      <c r="K5598" s="17" t="e">
        <f>Tabuľka9[[#This Row],[Cena za MJ s DPH]]*Tabuľka9[[#This Row],[Predpokladaný odber počas 6 mesiacov]]</f>
        <v>#REF!</v>
      </c>
      <c r="L5598" s="1">
        <v>37956124</v>
      </c>
      <c r="M5598" t="e">
        <f>_xlfn.XLOOKUP(Tabuľka9[[#This Row],[IČO]],#REF!,#REF!)</f>
        <v>#REF!</v>
      </c>
      <c r="N5598" t="e">
        <f>_xlfn.XLOOKUP(Tabuľka9[[#This Row],[IČO]],#REF!,#REF!)</f>
        <v>#REF!</v>
      </c>
    </row>
    <row r="5599" spans="1:14" hidden="1" x14ac:dyDescent="0.35">
      <c r="A5599" t="s">
        <v>125</v>
      </c>
      <c r="B5599" t="s">
        <v>177</v>
      </c>
      <c r="C5599" t="s">
        <v>13</v>
      </c>
      <c r="E5599" s="10">
        <f>IF(COUNTIF(cis_DPH!$B$2:$B$84,B5599)&gt;0,D5599*1.1,IF(COUNTIF(cis_DPH!$B$85:$B$171,B5599)&gt;0,D5599*1.2,"chyba"))</f>
        <v>0</v>
      </c>
      <c r="G5599" s="16" t="e">
        <f>_xlfn.XLOOKUP(Tabuľka9[[#This Row],[položka]],#REF!,#REF!)</f>
        <v>#REF!</v>
      </c>
      <c r="I5599" s="15">
        <f>Tabuľka9[[#This Row],[Aktuálna cena v RZ s DPH]]*Tabuľka9[[#This Row],[Priemerný odber za mesiac]]</f>
        <v>0</v>
      </c>
      <c r="K5599" s="17" t="e">
        <f>Tabuľka9[[#This Row],[Cena za MJ s DPH]]*Tabuľka9[[#This Row],[Predpokladaný odber počas 6 mesiacov]]</f>
        <v>#REF!</v>
      </c>
      <c r="L5599" s="1">
        <v>37956124</v>
      </c>
      <c r="M5599" t="e">
        <f>_xlfn.XLOOKUP(Tabuľka9[[#This Row],[IČO]],#REF!,#REF!)</f>
        <v>#REF!</v>
      </c>
      <c r="N5599" t="e">
        <f>_xlfn.XLOOKUP(Tabuľka9[[#This Row],[IČO]],#REF!,#REF!)</f>
        <v>#REF!</v>
      </c>
    </row>
    <row r="5600" spans="1:14" hidden="1" x14ac:dyDescent="0.35">
      <c r="A5600" t="s">
        <v>125</v>
      </c>
      <c r="B5600" t="s">
        <v>178</v>
      </c>
      <c r="C5600" t="s">
        <v>13</v>
      </c>
      <c r="E5600" s="10">
        <f>IF(COUNTIF(cis_DPH!$B$2:$B$84,B5600)&gt;0,D5600*1.1,IF(COUNTIF(cis_DPH!$B$85:$B$171,B5600)&gt;0,D5600*1.2,"chyba"))</f>
        <v>0</v>
      </c>
      <c r="G5600" s="16" t="e">
        <f>_xlfn.XLOOKUP(Tabuľka9[[#This Row],[položka]],#REF!,#REF!)</f>
        <v>#REF!</v>
      </c>
      <c r="I5600" s="15">
        <f>Tabuľka9[[#This Row],[Aktuálna cena v RZ s DPH]]*Tabuľka9[[#This Row],[Priemerný odber za mesiac]]</f>
        <v>0</v>
      </c>
      <c r="K5600" s="17" t="e">
        <f>Tabuľka9[[#This Row],[Cena za MJ s DPH]]*Tabuľka9[[#This Row],[Predpokladaný odber počas 6 mesiacov]]</f>
        <v>#REF!</v>
      </c>
      <c r="L5600" s="1">
        <v>37956124</v>
      </c>
      <c r="M5600" t="e">
        <f>_xlfn.XLOOKUP(Tabuľka9[[#This Row],[IČO]],#REF!,#REF!)</f>
        <v>#REF!</v>
      </c>
      <c r="N5600" t="e">
        <f>_xlfn.XLOOKUP(Tabuľka9[[#This Row],[IČO]],#REF!,#REF!)</f>
        <v>#REF!</v>
      </c>
    </row>
    <row r="5601" spans="1:14" hidden="1" x14ac:dyDescent="0.35">
      <c r="A5601" t="s">
        <v>125</v>
      </c>
      <c r="B5601" t="s">
        <v>179</v>
      </c>
      <c r="C5601" t="s">
        <v>13</v>
      </c>
      <c r="E5601" s="10">
        <f>IF(COUNTIF(cis_DPH!$B$2:$B$84,B5601)&gt;0,D5601*1.1,IF(COUNTIF(cis_DPH!$B$85:$B$171,B5601)&gt;0,D5601*1.2,"chyba"))</f>
        <v>0</v>
      </c>
      <c r="G5601" s="16" t="e">
        <f>_xlfn.XLOOKUP(Tabuľka9[[#This Row],[položka]],#REF!,#REF!)</f>
        <v>#REF!</v>
      </c>
      <c r="I5601" s="15">
        <f>Tabuľka9[[#This Row],[Aktuálna cena v RZ s DPH]]*Tabuľka9[[#This Row],[Priemerný odber za mesiac]]</f>
        <v>0</v>
      </c>
      <c r="K5601" s="17" t="e">
        <f>Tabuľka9[[#This Row],[Cena za MJ s DPH]]*Tabuľka9[[#This Row],[Predpokladaný odber počas 6 mesiacov]]</f>
        <v>#REF!</v>
      </c>
      <c r="L5601" s="1">
        <v>37956124</v>
      </c>
      <c r="M5601" t="e">
        <f>_xlfn.XLOOKUP(Tabuľka9[[#This Row],[IČO]],#REF!,#REF!)</f>
        <v>#REF!</v>
      </c>
      <c r="N5601" t="e">
        <f>_xlfn.XLOOKUP(Tabuľka9[[#This Row],[IČO]],#REF!,#REF!)</f>
        <v>#REF!</v>
      </c>
    </row>
    <row r="5602" spans="1:14" hidden="1" x14ac:dyDescent="0.35">
      <c r="A5602" t="s">
        <v>125</v>
      </c>
      <c r="B5602" t="s">
        <v>180</v>
      </c>
      <c r="C5602" t="s">
        <v>13</v>
      </c>
      <c r="E5602" s="10">
        <f>IF(COUNTIF(cis_DPH!$B$2:$B$84,B5602)&gt;0,D5602*1.1,IF(COUNTIF(cis_DPH!$B$85:$B$171,B5602)&gt;0,D5602*1.2,"chyba"))</f>
        <v>0</v>
      </c>
      <c r="G5602" s="16" t="e">
        <f>_xlfn.XLOOKUP(Tabuľka9[[#This Row],[položka]],#REF!,#REF!)</f>
        <v>#REF!</v>
      </c>
      <c r="I5602" s="15">
        <f>Tabuľka9[[#This Row],[Aktuálna cena v RZ s DPH]]*Tabuľka9[[#This Row],[Priemerný odber za mesiac]]</f>
        <v>0</v>
      </c>
      <c r="K5602" s="17" t="e">
        <f>Tabuľka9[[#This Row],[Cena za MJ s DPH]]*Tabuľka9[[#This Row],[Predpokladaný odber počas 6 mesiacov]]</f>
        <v>#REF!</v>
      </c>
      <c r="L5602" s="1">
        <v>37956124</v>
      </c>
      <c r="M5602" t="e">
        <f>_xlfn.XLOOKUP(Tabuľka9[[#This Row],[IČO]],#REF!,#REF!)</f>
        <v>#REF!</v>
      </c>
      <c r="N5602" t="e">
        <f>_xlfn.XLOOKUP(Tabuľka9[[#This Row],[IČO]],#REF!,#REF!)</f>
        <v>#REF!</v>
      </c>
    </row>
    <row r="5603" spans="1:14" hidden="1" x14ac:dyDescent="0.35">
      <c r="A5603" t="s">
        <v>125</v>
      </c>
      <c r="B5603" t="s">
        <v>181</v>
      </c>
      <c r="C5603" t="s">
        <v>13</v>
      </c>
      <c r="E5603" s="10">
        <f>IF(COUNTIF(cis_DPH!$B$2:$B$84,B5603)&gt;0,D5603*1.1,IF(COUNTIF(cis_DPH!$B$85:$B$171,B5603)&gt;0,D5603*1.2,"chyba"))</f>
        <v>0</v>
      </c>
      <c r="G5603" s="16" t="e">
        <f>_xlfn.XLOOKUP(Tabuľka9[[#This Row],[položka]],#REF!,#REF!)</f>
        <v>#REF!</v>
      </c>
      <c r="I5603" s="15">
        <f>Tabuľka9[[#This Row],[Aktuálna cena v RZ s DPH]]*Tabuľka9[[#This Row],[Priemerný odber za mesiac]]</f>
        <v>0</v>
      </c>
      <c r="K5603" s="17" t="e">
        <f>Tabuľka9[[#This Row],[Cena za MJ s DPH]]*Tabuľka9[[#This Row],[Predpokladaný odber počas 6 mesiacov]]</f>
        <v>#REF!</v>
      </c>
      <c r="L5603" s="1">
        <v>37956124</v>
      </c>
      <c r="M5603" t="e">
        <f>_xlfn.XLOOKUP(Tabuľka9[[#This Row],[IČO]],#REF!,#REF!)</f>
        <v>#REF!</v>
      </c>
      <c r="N5603" t="e">
        <f>_xlfn.XLOOKUP(Tabuľka9[[#This Row],[IČO]],#REF!,#REF!)</f>
        <v>#REF!</v>
      </c>
    </row>
    <row r="5604" spans="1:14" hidden="1" x14ac:dyDescent="0.35">
      <c r="A5604" t="s">
        <v>125</v>
      </c>
      <c r="B5604" t="s">
        <v>182</v>
      </c>
      <c r="C5604" t="s">
        <v>13</v>
      </c>
      <c r="E5604" s="10">
        <f>IF(COUNTIF(cis_DPH!$B$2:$B$84,B5604)&gt;0,D5604*1.1,IF(COUNTIF(cis_DPH!$B$85:$B$171,B5604)&gt;0,D5604*1.2,"chyba"))</f>
        <v>0</v>
      </c>
      <c r="G5604" s="16" t="e">
        <f>_xlfn.XLOOKUP(Tabuľka9[[#This Row],[položka]],#REF!,#REF!)</f>
        <v>#REF!</v>
      </c>
      <c r="I5604" s="15">
        <f>Tabuľka9[[#This Row],[Aktuálna cena v RZ s DPH]]*Tabuľka9[[#This Row],[Priemerný odber za mesiac]]</f>
        <v>0</v>
      </c>
      <c r="K5604" s="17" t="e">
        <f>Tabuľka9[[#This Row],[Cena za MJ s DPH]]*Tabuľka9[[#This Row],[Predpokladaný odber počas 6 mesiacov]]</f>
        <v>#REF!</v>
      </c>
      <c r="L5604" s="1">
        <v>37956124</v>
      </c>
      <c r="M5604" t="e">
        <f>_xlfn.XLOOKUP(Tabuľka9[[#This Row],[IČO]],#REF!,#REF!)</f>
        <v>#REF!</v>
      </c>
      <c r="N5604" t="e">
        <f>_xlfn.XLOOKUP(Tabuľka9[[#This Row],[IČO]],#REF!,#REF!)</f>
        <v>#REF!</v>
      </c>
    </row>
    <row r="5605" spans="1:14" hidden="1" x14ac:dyDescent="0.35">
      <c r="A5605" t="s">
        <v>125</v>
      </c>
      <c r="B5605" t="s">
        <v>183</v>
      </c>
      <c r="C5605" t="s">
        <v>13</v>
      </c>
      <c r="E5605" s="10">
        <f>IF(COUNTIF(cis_DPH!$B$2:$B$84,B5605)&gt;0,D5605*1.1,IF(COUNTIF(cis_DPH!$B$85:$B$171,B5605)&gt;0,D5605*1.2,"chyba"))</f>
        <v>0</v>
      </c>
      <c r="G5605" s="16" t="e">
        <f>_xlfn.XLOOKUP(Tabuľka9[[#This Row],[položka]],#REF!,#REF!)</f>
        <v>#REF!</v>
      </c>
      <c r="I5605" s="15">
        <f>Tabuľka9[[#This Row],[Aktuálna cena v RZ s DPH]]*Tabuľka9[[#This Row],[Priemerný odber za mesiac]]</f>
        <v>0</v>
      </c>
      <c r="K5605" s="17" t="e">
        <f>Tabuľka9[[#This Row],[Cena za MJ s DPH]]*Tabuľka9[[#This Row],[Predpokladaný odber počas 6 mesiacov]]</f>
        <v>#REF!</v>
      </c>
      <c r="L5605" s="1">
        <v>37956124</v>
      </c>
      <c r="M5605" t="e">
        <f>_xlfn.XLOOKUP(Tabuľka9[[#This Row],[IČO]],#REF!,#REF!)</f>
        <v>#REF!</v>
      </c>
      <c r="N5605" t="e">
        <f>_xlfn.XLOOKUP(Tabuľka9[[#This Row],[IČO]],#REF!,#REF!)</f>
        <v>#REF!</v>
      </c>
    </row>
    <row r="5606" spans="1:14" hidden="1" x14ac:dyDescent="0.35">
      <c r="A5606" t="s">
        <v>125</v>
      </c>
      <c r="B5606" t="s">
        <v>184</v>
      </c>
      <c r="C5606" t="s">
        <v>13</v>
      </c>
      <c r="E5606" s="10">
        <f>IF(COUNTIF(cis_DPH!$B$2:$B$84,B5606)&gt;0,D5606*1.1,IF(COUNTIF(cis_DPH!$B$85:$B$171,B5606)&gt;0,D5606*1.2,"chyba"))</f>
        <v>0</v>
      </c>
      <c r="G5606" s="16" t="e">
        <f>_xlfn.XLOOKUP(Tabuľka9[[#This Row],[položka]],#REF!,#REF!)</f>
        <v>#REF!</v>
      </c>
      <c r="I5606" s="15">
        <f>Tabuľka9[[#This Row],[Aktuálna cena v RZ s DPH]]*Tabuľka9[[#This Row],[Priemerný odber za mesiac]]</f>
        <v>0</v>
      </c>
      <c r="K5606" s="17" t="e">
        <f>Tabuľka9[[#This Row],[Cena za MJ s DPH]]*Tabuľka9[[#This Row],[Predpokladaný odber počas 6 mesiacov]]</f>
        <v>#REF!</v>
      </c>
      <c r="L5606" s="1">
        <v>37956124</v>
      </c>
      <c r="M5606" t="e">
        <f>_xlfn.XLOOKUP(Tabuľka9[[#This Row],[IČO]],#REF!,#REF!)</f>
        <v>#REF!</v>
      </c>
      <c r="N5606" t="e">
        <f>_xlfn.XLOOKUP(Tabuľka9[[#This Row],[IČO]],#REF!,#REF!)</f>
        <v>#REF!</v>
      </c>
    </row>
    <row r="5607" spans="1:14" hidden="1" x14ac:dyDescent="0.35">
      <c r="A5607" t="s">
        <v>125</v>
      </c>
      <c r="B5607" t="s">
        <v>185</v>
      </c>
      <c r="C5607" t="s">
        <v>13</v>
      </c>
      <c r="E5607" s="10">
        <f>IF(COUNTIF(cis_DPH!$B$2:$B$84,B5607)&gt;0,D5607*1.1,IF(COUNTIF(cis_DPH!$B$85:$B$171,B5607)&gt;0,D5607*1.2,"chyba"))</f>
        <v>0</v>
      </c>
      <c r="G5607" s="16" t="e">
        <f>_xlfn.XLOOKUP(Tabuľka9[[#This Row],[položka]],#REF!,#REF!)</f>
        <v>#REF!</v>
      </c>
      <c r="I5607" s="15">
        <f>Tabuľka9[[#This Row],[Aktuálna cena v RZ s DPH]]*Tabuľka9[[#This Row],[Priemerný odber za mesiac]]</f>
        <v>0</v>
      </c>
      <c r="K5607" s="17" t="e">
        <f>Tabuľka9[[#This Row],[Cena za MJ s DPH]]*Tabuľka9[[#This Row],[Predpokladaný odber počas 6 mesiacov]]</f>
        <v>#REF!</v>
      </c>
      <c r="L5607" s="1">
        <v>37956124</v>
      </c>
      <c r="M5607" t="e">
        <f>_xlfn.XLOOKUP(Tabuľka9[[#This Row],[IČO]],#REF!,#REF!)</f>
        <v>#REF!</v>
      </c>
      <c r="N5607" t="e">
        <f>_xlfn.XLOOKUP(Tabuľka9[[#This Row],[IČO]],#REF!,#REF!)</f>
        <v>#REF!</v>
      </c>
    </row>
    <row r="5608" spans="1:14" hidden="1" x14ac:dyDescent="0.35">
      <c r="A5608" t="s">
        <v>125</v>
      </c>
      <c r="B5608" t="s">
        <v>186</v>
      </c>
      <c r="C5608" t="s">
        <v>13</v>
      </c>
      <c r="E5608" s="10">
        <f>IF(COUNTIF(cis_DPH!$B$2:$B$84,B5608)&gt;0,D5608*1.1,IF(COUNTIF(cis_DPH!$B$85:$B$171,B5608)&gt;0,D5608*1.2,"chyba"))</f>
        <v>0</v>
      </c>
      <c r="G5608" s="16" t="e">
        <f>_xlfn.XLOOKUP(Tabuľka9[[#This Row],[položka]],#REF!,#REF!)</f>
        <v>#REF!</v>
      </c>
      <c r="I5608" s="15">
        <f>Tabuľka9[[#This Row],[Aktuálna cena v RZ s DPH]]*Tabuľka9[[#This Row],[Priemerný odber za mesiac]]</f>
        <v>0</v>
      </c>
      <c r="K5608" s="17" t="e">
        <f>Tabuľka9[[#This Row],[Cena za MJ s DPH]]*Tabuľka9[[#This Row],[Predpokladaný odber počas 6 mesiacov]]</f>
        <v>#REF!</v>
      </c>
      <c r="L5608" s="1">
        <v>37956124</v>
      </c>
      <c r="M5608" t="e">
        <f>_xlfn.XLOOKUP(Tabuľka9[[#This Row],[IČO]],#REF!,#REF!)</f>
        <v>#REF!</v>
      </c>
      <c r="N5608" t="e">
        <f>_xlfn.XLOOKUP(Tabuľka9[[#This Row],[IČO]],#REF!,#REF!)</f>
        <v>#REF!</v>
      </c>
    </row>
    <row r="5609" spans="1:14" hidden="1" x14ac:dyDescent="0.35">
      <c r="A5609" t="s">
        <v>95</v>
      </c>
      <c r="B5609" t="s">
        <v>187</v>
      </c>
      <c r="C5609" t="s">
        <v>48</v>
      </c>
      <c r="E5609" s="10">
        <f>IF(COUNTIF(cis_DPH!$B$2:$B$84,B5609)&gt;0,D5609*1.1,IF(COUNTIF(cis_DPH!$B$85:$B$171,B5609)&gt;0,D5609*1.2,"chyba"))</f>
        <v>0</v>
      </c>
      <c r="G5609" s="16" t="e">
        <f>_xlfn.XLOOKUP(Tabuľka9[[#This Row],[položka]],#REF!,#REF!)</f>
        <v>#REF!</v>
      </c>
      <c r="I5609" s="15">
        <f>Tabuľka9[[#This Row],[Aktuálna cena v RZ s DPH]]*Tabuľka9[[#This Row],[Priemerný odber za mesiac]]</f>
        <v>0</v>
      </c>
      <c r="K5609" s="17" t="e">
        <f>Tabuľka9[[#This Row],[Cena za MJ s DPH]]*Tabuľka9[[#This Row],[Predpokladaný odber počas 6 mesiacov]]</f>
        <v>#REF!</v>
      </c>
      <c r="L5609" s="1">
        <v>37956124</v>
      </c>
      <c r="M5609" t="e">
        <f>_xlfn.XLOOKUP(Tabuľka9[[#This Row],[IČO]],#REF!,#REF!)</f>
        <v>#REF!</v>
      </c>
      <c r="N5609" t="e">
        <f>_xlfn.XLOOKUP(Tabuľka9[[#This Row],[IČO]],#REF!,#REF!)</f>
        <v>#REF!</v>
      </c>
    </row>
    <row r="5610" spans="1:14" hidden="1" x14ac:dyDescent="0.35">
      <c r="A5610" t="s">
        <v>95</v>
      </c>
      <c r="B5610" t="s">
        <v>188</v>
      </c>
      <c r="C5610" t="s">
        <v>13</v>
      </c>
      <c r="E5610" s="10">
        <f>IF(COUNTIF(cis_DPH!$B$2:$B$84,B5610)&gt;0,D5610*1.1,IF(COUNTIF(cis_DPH!$B$85:$B$171,B5610)&gt;0,D5610*1.2,"chyba"))</f>
        <v>0</v>
      </c>
      <c r="G5610" s="16" t="e">
        <f>_xlfn.XLOOKUP(Tabuľka9[[#This Row],[položka]],#REF!,#REF!)</f>
        <v>#REF!</v>
      </c>
      <c r="I5610" s="15">
        <f>Tabuľka9[[#This Row],[Aktuálna cena v RZ s DPH]]*Tabuľka9[[#This Row],[Priemerný odber za mesiac]]</f>
        <v>0</v>
      </c>
      <c r="K5610" s="17" t="e">
        <f>Tabuľka9[[#This Row],[Cena za MJ s DPH]]*Tabuľka9[[#This Row],[Predpokladaný odber počas 6 mesiacov]]</f>
        <v>#REF!</v>
      </c>
      <c r="L5610" s="1">
        <v>37956124</v>
      </c>
      <c r="M5610" t="e">
        <f>_xlfn.XLOOKUP(Tabuľka9[[#This Row],[IČO]],#REF!,#REF!)</f>
        <v>#REF!</v>
      </c>
      <c r="N5610" t="e">
        <f>_xlfn.XLOOKUP(Tabuľka9[[#This Row],[IČO]],#REF!,#REF!)</f>
        <v>#REF!</v>
      </c>
    </row>
    <row r="5611" spans="1:14" hidden="1" x14ac:dyDescent="0.35">
      <c r="A5611" t="s">
        <v>95</v>
      </c>
      <c r="B5611" t="s">
        <v>189</v>
      </c>
      <c r="C5611" t="s">
        <v>13</v>
      </c>
      <c r="E5611" s="10">
        <f>IF(COUNTIF(cis_DPH!$B$2:$B$84,B5611)&gt;0,D5611*1.1,IF(COUNTIF(cis_DPH!$B$85:$B$171,B5611)&gt;0,D5611*1.2,"chyba"))</f>
        <v>0</v>
      </c>
      <c r="G5611" s="16" t="e">
        <f>_xlfn.XLOOKUP(Tabuľka9[[#This Row],[položka]],#REF!,#REF!)</f>
        <v>#REF!</v>
      </c>
      <c r="I5611" s="15">
        <f>Tabuľka9[[#This Row],[Aktuálna cena v RZ s DPH]]*Tabuľka9[[#This Row],[Priemerný odber za mesiac]]</f>
        <v>0</v>
      </c>
      <c r="K5611" s="17" t="e">
        <f>Tabuľka9[[#This Row],[Cena za MJ s DPH]]*Tabuľka9[[#This Row],[Predpokladaný odber počas 6 mesiacov]]</f>
        <v>#REF!</v>
      </c>
      <c r="L5611" s="1">
        <v>37956124</v>
      </c>
      <c r="M5611" t="e">
        <f>_xlfn.XLOOKUP(Tabuľka9[[#This Row],[IČO]],#REF!,#REF!)</f>
        <v>#REF!</v>
      </c>
      <c r="N5611" t="e">
        <f>_xlfn.XLOOKUP(Tabuľka9[[#This Row],[IČO]],#REF!,#REF!)</f>
        <v>#REF!</v>
      </c>
    </row>
    <row r="5612" spans="1:14" hidden="1" x14ac:dyDescent="0.35">
      <c r="A5612" t="s">
        <v>10</v>
      </c>
      <c r="B5612" t="s">
        <v>11</v>
      </c>
      <c r="C5612" t="s">
        <v>13</v>
      </c>
      <c r="D5612" s="9">
        <v>1.49</v>
      </c>
      <c r="E5612" s="10">
        <f>IF(COUNTIF(cis_DPH!$B$2:$B$84,B5612)&gt;0,D5612*1.1,IF(COUNTIF(cis_DPH!$B$85:$B$171,B5612)&gt;0,D5612*1.2,"chyba"))</f>
        <v>1.639</v>
      </c>
      <c r="G5612" s="16" t="e">
        <f>_xlfn.XLOOKUP(Tabuľka9[[#This Row],[položka]],#REF!,#REF!)</f>
        <v>#REF!</v>
      </c>
      <c r="H5612">
        <v>2</v>
      </c>
      <c r="I5612" s="15">
        <f>Tabuľka9[[#This Row],[Aktuálna cena v RZ s DPH]]*Tabuľka9[[#This Row],[Priemerný odber za mesiac]]</f>
        <v>3.278</v>
      </c>
      <c r="J5612">
        <v>5</v>
      </c>
      <c r="K5612" s="17" t="e">
        <f>Tabuľka9[[#This Row],[Cena za MJ s DPH]]*Tabuľka9[[#This Row],[Predpokladaný odber počas 6 mesiacov]]</f>
        <v>#REF!</v>
      </c>
      <c r="L5612" s="1">
        <v>37890085</v>
      </c>
      <c r="M5612" t="e">
        <f>_xlfn.XLOOKUP(Tabuľka9[[#This Row],[IČO]],#REF!,#REF!)</f>
        <v>#REF!</v>
      </c>
      <c r="N5612" t="e">
        <f>_xlfn.XLOOKUP(Tabuľka9[[#This Row],[IČO]],#REF!,#REF!)</f>
        <v>#REF!</v>
      </c>
    </row>
    <row r="5613" spans="1:14" hidden="1" x14ac:dyDescent="0.35">
      <c r="A5613" t="s">
        <v>10</v>
      </c>
      <c r="B5613" t="s">
        <v>12</v>
      </c>
      <c r="C5613" t="s">
        <v>13</v>
      </c>
      <c r="D5613" s="9">
        <v>2.7</v>
      </c>
      <c r="E5613" s="10">
        <f>IF(COUNTIF(cis_DPH!$B$2:$B$84,B5613)&gt;0,D5613*1.1,IF(COUNTIF(cis_DPH!$B$85:$B$171,B5613)&gt;0,D5613*1.2,"chyba"))</f>
        <v>2.9700000000000006</v>
      </c>
      <c r="G5613" s="16" t="e">
        <f>_xlfn.XLOOKUP(Tabuľka9[[#This Row],[položka]],#REF!,#REF!)</f>
        <v>#REF!</v>
      </c>
      <c r="H5613">
        <v>2</v>
      </c>
      <c r="I5613" s="15">
        <f>Tabuľka9[[#This Row],[Aktuálna cena v RZ s DPH]]*Tabuľka9[[#This Row],[Priemerný odber za mesiac]]</f>
        <v>5.9400000000000013</v>
      </c>
      <c r="J5613">
        <v>9</v>
      </c>
      <c r="K5613" s="17" t="e">
        <f>Tabuľka9[[#This Row],[Cena za MJ s DPH]]*Tabuľka9[[#This Row],[Predpokladaný odber počas 6 mesiacov]]</f>
        <v>#REF!</v>
      </c>
      <c r="L5613" s="1">
        <v>37890085</v>
      </c>
      <c r="M5613" t="e">
        <f>_xlfn.XLOOKUP(Tabuľka9[[#This Row],[IČO]],#REF!,#REF!)</f>
        <v>#REF!</v>
      </c>
      <c r="N5613" t="e">
        <f>_xlfn.XLOOKUP(Tabuľka9[[#This Row],[IČO]],#REF!,#REF!)</f>
        <v>#REF!</v>
      </c>
    </row>
    <row r="5614" spans="1:14" hidden="1" x14ac:dyDescent="0.35">
      <c r="A5614" t="s">
        <v>10</v>
      </c>
      <c r="B5614" t="s">
        <v>14</v>
      </c>
      <c r="C5614" t="s">
        <v>13</v>
      </c>
      <c r="E5614" s="10">
        <f>IF(COUNTIF(cis_DPH!$B$2:$B$84,B5614)&gt;0,D5614*1.1,IF(COUNTIF(cis_DPH!$B$85:$B$171,B5614)&gt;0,D5614*1.2,"chyba"))</f>
        <v>0</v>
      </c>
      <c r="G5614" s="16" t="e">
        <f>_xlfn.XLOOKUP(Tabuľka9[[#This Row],[položka]],#REF!,#REF!)</f>
        <v>#REF!</v>
      </c>
      <c r="I5614" s="15">
        <f>Tabuľka9[[#This Row],[Aktuálna cena v RZ s DPH]]*Tabuľka9[[#This Row],[Priemerný odber za mesiac]]</f>
        <v>0</v>
      </c>
      <c r="K5614" s="17" t="e">
        <f>Tabuľka9[[#This Row],[Cena za MJ s DPH]]*Tabuľka9[[#This Row],[Predpokladaný odber počas 6 mesiacov]]</f>
        <v>#REF!</v>
      </c>
      <c r="L5614" s="1">
        <v>37890085</v>
      </c>
      <c r="M5614" t="e">
        <f>_xlfn.XLOOKUP(Tabuľka9[[#This Row],[IČO]],#REF!,#REF!)</f>
        <v>#REF!</v>
      </c>
      <c r="N5614" t="e">
        <f>_xlfn.XLOOKUP(Tabuľka9[[#This Row],[IČO]],#REF!,#REF!)</f>
        <v>#REF!</v>
      </c>
    </row>
    <row r="5615" spans="1:14" hidden="1" x14ac:dyDescent="0.35">
      <c r="A5615" t="s">
        <v>10</v>
      </c>
      <c r="B5615" t="s">
        <v>15</v>
      </c>
      <c r="C5615" t="s">
        <v>13</v>
      </c>
      <c r="D5615" s="9">
        <v>0.55000000000000004</v>
      </c>
      <c r="E5615" s="10">
        <f>IF(COUNTIF(cis_DPH!$B$2:$B$84,B5615)&gt;0,D5615*1.1,IF(COUNTIF(cis_DPH!$B$85:$B$171,B5615)&gt;0,D5615*1.2,"chyba"))</f>
        <v>0.60500000000000009</v>
      </c>
      <c r="G5615" s="16" t="e">
        <f>_xlfn.XLOOKUP(Tabuľka9[[#This Row],[položka]],#REF!,#REF!)</f>
        <v>#REF!</v>
      </c>
      <c r="H5615">
        <v>32</v>
      </c>
      <c r="I5615" s="15">
        <f>Tabuľka9[[#This Row],[Aktuálna cena v RZ s DPH]]*Tabuľka9[[#This Row],[Priemerný odber za mesiac]]</f>
        <v>19.360000000000003</v>
      </c>
      <c r="J5615">
        <v>150</v>
      </c>
      <c r="K5615" s="17" t="e">
        <f>Tabuľka9[[#This Row],[Cena za MJ s DPH]]*Tabuľka9[[#This Row],[Predpokladaný odber počas 6 mesiacov]]</f>
        <v>#REF!</v>
      </c>
      <c r="L5615" s="1">
        <v>37890085</v>
      </c>
      <c r="M5615" t="e">
        <f>_xlfn.XLOOKUP(Tabuľka9[[#This Row],[IČO]],#REF!,#REF!)</f>
        <v>#REF!</v>
      </c>
      <c r="N5615" t="e">
        <f>_xlfn.XLOOKUP(Tabuľka9[[#This Row],[IČO]],#REF!,#REF!)</f>
        <v>#REF!</v>
      </c>
    </row>
    <row r="5616" spans="1:14" hidden="1" x14ac:dyDescent="0.35">
      <c r="A5616" t="s">
        <v>10</v>
      </c>
      <c r="B5616" t="s">
        <v>16</v>
      </c>
      <c r="C5616" t="s">
        <v>13</v>
      </c>
      <c r="E5616" s="10">
        <f>IF(COUNTIF(cis_DPH!$B$2:$B$84,B5616)&gt;0,D5616*1.1,IF(COUNTIF(cis_DPH!$B$85:$B$171,B5616)&gt;0,D5616*1.2,"chyba"))</f>
        <v>0</v>
      </c>
      <c r="G5616" s="16" t="e">
        <f>_xlfn.XLOOKUP(Tabuľka9[[#This Row],[položka]],#REF!,#REF!)</f>
        <v>#REF!</v>
      </c>
      <c r="I5616" s="15">
        <f>Tabuľka9[[#This Row],[Aktuálna cena v RZ s DPH]]*Tabuľka9[[#This Row],[Priemerný odber za mesiac]]</f>
        <v>0</v>
      </c>
      <c r="K5616" s="17" t="e">
        <f>Tabuľka9[[#This Row],[Cena za MJ s DPH]]*Tabuľka9[[#This Row],[Predpokladaný odber počas 6 mesiacov]]</f>
        <v>#REF!</v>
      </c>
      <c r="L5616" s="1">
        <v>37890085</v>
      </c>
      <c r="M5616" t="e">
        <f>_xlfn.XLOOKUP(Tabuľka9[[#This Row],[IČO]],#REF!,#REF!)</f>
        <v>#REF!</v>
      </c>
      <c r="N5616" t="e">
        <f>_xlfn.XLOOKUP(Tabuľka9[[#This Row],[IČO]],#REF!,#REF!)</f>
        <v>#REF!</v>
      </c>
    </row>
    <row r="5617" spans="1:14" hidden="1" x14ac:dyDescent="0.35">
      <c r="A5617" t="s">
        <v>10</v>
      </c>
      <c r="B5617" t="s">
        <v>17</v>
      </c>
      <c r="C5617" t="s">
        <v>13</v>
      </c>
      <c r="D5617" s="9">
        <v>1</v>
      </c>
      <c r="E5617" s="10">
        <f>IF(COUNTIF(cis_DPH!$B$2:$B$84,B5617)&gt;0,D5617*1.1,IF(COUNTIF(cis_DPH!$B$85:$B$171,B5617)&gt;0,D5617*1.2,"chyba"))</f>
        <v>1.1000000000000001</v>
      </c>
      <c r="G5617" s="16" t="e">
        <f>_xlfn.XLOOKUP(Tabuľka9[[#This Row],[položka]],#REF!,#REF!)</f>
        <v>#REF!</v>
      </c>
      <c r="H5617">
        <v>1</v>
      </c>
      <c r="I5617" s="15">
        <f>Tabuľka9[[#This Row],[Aktuálna cena v RZ s DPH]]*Tabuľka9[[#This Row],[Priemerný odber za mesiac]]</f>
        <v>1.1000000000000001</v>
      </c>
      <c r="J5617">
        <v>7</v>
      </c>
      <c r="K5617" s="17" t="e">
        <f>Tabuľka9[[#This Row],[Cena za MJ s DPH]]*Tabuľka9[[#This Row],[Predpokladaný odber počas 6 mesiacov]]</f>
        <v>#REF!</v>
      </c>
      <c r="L5617" s="1">
        <v>37890085</v>
      </c>
      <c r="M5617" t="e">
        <f>_xlfn.XLOOKUP(Tabuľka9[[#This Row],[IČO]],#REF!,#REF!)</f>
        <v>#REF!</v>
      </c>
      <c r="N5617" t="e">
        <f>_xlfn.XLOOKUP(Tabuľka9[[#This Row],[IČO]],#REF!,#REF!)</f>
        <v>#REF!</v>
      </c>
    </row>
    <row r="5618" spans="1:14" hidden="1" x14ac:dyDescent="0.35">
      <c r="A5618" t="s">
        <v>10</v>
      </c>
      <c r="B5618" t="s">
        <v>18</v>
      </c>
      <c r="C5618" t="s">
        <v>19</v>
      </c>
      <c r="D5618" s="9">
        <v>0.55000000000000004</v>
      </c>
      <c r="E5618" s="10">
        <f>IF(COUNTIF(cis_DPH!$B$2:$B$84,B5618)&gt;0,D5618*1.1,IF(COUNTIF(cis_DPH!$B$85:$B$171,B5618)&gt;0,D5618*1.2,"chyba"))</f>
        <v>0.60500000000000009</v>
      </c>
      <c r="G5618" s="16" t="e">
        <f>_xlfn.XLOOKUP(Tabuľka9[[#This Row],[položka]],#REF!,#REF!)</f>
        <v>#REF!</v>
      </c>
      <c r="H5618">
        <v>12</v>
      </c>
      <c r="I5618" s="15">
        <f>Tabuľka9[[#This Row],[Aktuálna cena v RZ s DPH]]*Tabuľka9[[#This Row],[Priemerný odber za mesiac]]</f>
        <v>7.2600000000000016</v>
      </c>
      <c r="J5618">
        <v>50</v>
      </c>
      <c r="K5618" s="17" t="e">
        <f>Tabuľka9[[#This Row],[Cena za MJ s DPH]]*Tabuľka9[[#This Row],[Predpokladaný odber počas 6 mesiacov]]</f>
        <v>#REF!</v>
      </c>
      <c r="L5618" s="1">
        <v>37890085</v>
      </c>
      <c r="M5618" t="e">
        <f>_xlfn.XLOOKUP(Tabuľka9[[#This Row],[IČO]],#REF!,#REF!)</f>
        <v>#REF!</v>
      </c>
      <c r="N5618" t="e">
        <f>_xlfn.XLOOKUP(Tabuľka9[[#This Row],[IČO]],#REF!,#REF!)</f>
        <v>#REF!</v>
      </c>
    </row>
    <row r="5619" spans="1:14" hidden="1" x14ac:dyDescent="0.35">
      <c r="A5619" t="s">
        <v>10</v>
      </c>
      <c r="B5619" t="s">
        <v>20</v>
      </c>
      <c r="C5619" t="s">
        <v>13</v>
      </c>
      <c r="D5619" s="9">
        <v>2.5</v>
      </c>
      <c r="E5619" s="10">
        <f>IF(COUNTIF(cis_DPH!$B$2:$B$84,B5619)&gt;0,D5619*1.1,IF(COUNTIF(cis_DPH!$B$85:$B$171,B5619)&gt;0,D5619*1.2,"chyba"))</f>
        <v>2.75</v>
      </c>
      <c r="G5619" s="16" t="e">
        <f>_xlfn.XLOOKUP(Tabuľka9[[#This Row],[položka]],#REF!,#REF!)</f>
        <v>#REF!</v>
      </c>
      <c r="H5619">
        <v>3</v>
      </c>
      <c r="I5619" s="15">
        <f>Tabuľka9[[#This Row],[Aktuálna cena v RZ s DPH]]*Tabuľka9[[#This Row],[Priemerný odber za mesiac]]</f>
        <v>8.25</v>
      </c>
      <c r="J5619">
        <v>14</v>
      </c>
      <c r="K5619" s="17" t="e">
        <f>Tabuľka9[[#This Row],[Cena za MJ s DPH]]*Tabuľka9[[#This Row],[Predpokladaný odber počas 6 mesiacov]]</f>
        <v>#REF!</v>
      </c>
      <c r="L5619" s="1">
        <v>37890085</v>
      </c>
      <c r="M5619" t="e">
        <f>_xlfn.XLOOKUP(Tabuľka9[[#This Row],[IČO]],#REF!,#REF!)</f>
        <v>#REF!</v>
      </c>
      <c r="N5619" t="e">
        <f>_xlfn.XLOOKUP(Tabuľka9[[#This Row],[IČO]],#REF!,#REF!)</f>
        <v>#REF!</v>
      </c>
    </row>
    <row r="5620" spans="1:14" hidden="1" x14ac:dyDescent="0.35">
      <c r="A5620" t="s">
        <v>10</v>
      </c>
      <c r="B5620" t="s">
        <v>21</v>
      </c>
      <c r="C5620" t="s">
        <v>13</v>
      </c>
      <c r="D5620" s="9">
        <v>0.6</v>
      </c>
      <c r="E5620" s="10">
        <f>IF(COUNTIF(cis_DPH!$B$2:$B$84,B5620)&gt;0,D5620*1.1,IF(COUNTIF(cis_DPH!$B$85:$B$171,B5620)&gt;0,D5620*1.2,"chyba"))</f>
        <v>0.72</v>
      </c>
      <c r="G5620" s="16" t="e">
        <f>_xlfn.XLOOKUP(Tabuľka9[[#This Row],[položka]],#REF!,#REF!)</f>
        <v>#REF!</v>
      </c>
      <c r="H5620">
        <v>11</v>
      </c>
      <c r="I5620" s="15">
        <f>Tabuľka9[[#This Row],[Aktuálna cena v RZ s DPH]]*Tabuľka9[[#This Row],[Priemerný odber za mesiac]]</f>
        <v>7.92</v>
      </c>
      <c r="J5620">
        <v>50</v>
      </c>
      <c r="K5620" s="17" t="e">
        <f>Tabuľka9[[#This Row],[Cena za MJ s DPH]]*Tabuľka9[[#This Row],[Predpokladaný odber počas 6 mesiacov]]</f>
        <v>#REF!</v>
      </c>
      <c r="L5620" s="1">
        <v>37890085</v>
      </c>
      <c r="M5620" t="e">
        <f>_xlfn.XLOOKUP(Tabuľka9[[#This Row],[IČO]],#REF!,#REF!)</f>
        <v>#REF!</v>
      </c>
      <c r="N5620" t="e">
        <f>_xlfn.XLOOKUP(Tabuľka9[[#This Row],[IČO]],#REF!,#REF!)</f>
        <v>#REF!</v>
      </c>
    </row>
    <row r="5621" spans="1:14" hidden="1" x14ac:dyDescent="0.35">
      <c r="A5621" t="s">
        <v>10</v>
      </c>
      <c r="B5621" t="s">
        <v>22</v>
      </c>
      <c r="C5621" t="s">
        <v>13</v>
      </c>
      <c r="D5621" s="9">
        <v>1.0900000000000001</v>
      </c>
      <c r="E5621" s="10">
        <f>IF(COUNTIF(cis_DPH!$B$2:$B$84,B5621)&gt;0,D5621*1.1,IF(COUNTIF(cis_DPH!$B$85:$B$171,B5621)&gt;0,D5621*1.2,"chyba"))</f>
        <v>1.1990000000000003</v>
      </c>
      <c r="G5621" s="16" t="e">
        <f>_xlfn.XLOOKUP(Tabuľka9[[#This Row],[položka]],#REF!,#REF!)</f>
        <v>#REF!</v>
      </c>
      <c r="H5621">
        <v>2</v>
      </c>
      <c r="I5621" s="15">
        <f>Tabuľka9[[#This Row],[Aktuálna cena v RZ s DPH]]*Tabuľka9[[#This Row],[Priemerný odber za mesiac]]</f>
        <v>2.3980000000000006</v>
      </c>
      <c r="J5621">
        <v>15</v>
      </c>
      <c r="K5621" s="17" t="e">
        <f>Tabuľka9[[#This Row],[Cena za MJ s DPH]]*Tabuľka9[[#This Row],[Predpokladaný odber počas 6 mesiacov]]</f>
        <v>#REF!</v>
      </c>
      <c r="L5621" s="1">
        <v>37890085</v>
      </c>
      <c r="M5621" t="e">
        <f>_xlfn.XLOOKUP(Tabuľka9[[#This Row],[IČO]],#REF!,#REF!)</f>
        <v>#REF!</v>
      </c>
      <c r="N5621" t="e">
        <f>_xlfn.XLOOKUP(Tabuľka9[[#This Row],[IČO]],#REF!,#REF!)</f>
        <v>#REF!</v>
      </c>
    </row>
    <row r="5622" spans="1:14" hidden="1" x14ac:dyDescent="0.35">
      <c r="A5622" t="s">
        <v>10</v>
      </c>
      <c r="B5622" t="s">
        <v>23</v>
      </c>
      <c r="C5622" t="s">
        <v>13</v>
      </c>
      <c r="D5622" s="9">
        <v>1.85</v>
      </c>
      <c r="E5622" s="10">
        <f>IF(COUNTIF(cis_DPH!$B$2:$B$84,B5622)&gt;0,D5622*1.1,IF(COUNTIF(cis_DPH!$B$85:$B$171,B5622)&gt;0,D5622*1.2,"chyba"))</f>
        <v>2.2200000000000002</v>
      </c>
      <c r="G5622" s="16" t="e">
        <f>_xlfn.XLOOKUP(Tabuľka9[[#This Row],[položka]],#REF!,#REF!)</f>
        <v>#REF!</v>
      </c>
      <c r="H5622">
        <v>13</v>
      </c>
      <c r="I5622" s="15">
        <f>Tabuľka9[[#This Row],[Aktuálna cena v RZ s DPH]]*Tabuľka9[[#This Row],[Priemerný odber za mesiac]]</f>
        <v>28.860000000000003</v>
      </c>
      <c r="J5622">
        <v>55</v>
      </c>
      <c r="K5622" s="17" t="e">
        <f>Tabuľka9[[#This Row],[Cena za MJ s DPH]]*Tabuľka9[[#This Row],[Predpokladaný odber počas 6 mesiacov]]</f>
        <v>#REF!</v>
      </c>
      <c r="L5622" s="1">
        <v>37890085</v>
      </c>
      <c r="M5622" t="e">
        <f>_xlfn.XLOOKUP(Tabuľka9[[#This Row],[IČO]],#REF!,#REF!)</f>
        <v>#REF!</v>
      </c>
      <c r="N5622" t="e">
        <f>_xlfn.XLOOKUP(Tabuľka9[[#This Row],[IČO]],#REF!,#REF!)</f>
        <v>#REF!</v>
      </c>
    </row>
    <row r="5623" spans="1:14" hidden="1" x14ac:dyDescent="0.35">
      <c r="A5623" t="s">
        <v>10</v>
      </c>
      <c r="B5623" t="s">
        <v>24</v>
      </c>
      <c r="C5623" t="s">
        <v>25</v>
      </c>
      <c r="D5623" s="9">
        <v>1.336E-2</v>
      </c>
      <c r="E5623" s="10">
        <f>IF(COUNTIF(cis_DPH!$B$2:$B$84,B5623)&gt;0,D5623*1.1,IF(COUNTIF(cis_DPH!$B$85:$B$171,B5623)&gt;0,D5623*1.2,"chyba"))</f>
        <v>1.6032000000000001E-2</v>
      </c>
      <c r="G5623" s="16" t="e">
        <f>_xlfn.XLOOKUP(Tabuľka9[[#This Row],[položka]],#REF!,#REF!)</f>
        <v>#REF!</v>
      </c>
      <c r="H5623">
        <v>1250</v>
      </c>
      <c r="I5623" s="15">
        <f>Tabuľka9[[#This Row],[Aktuálna cena v RZ s DPH]]*Tabuľka9[[#This Row],[Priemerný odber za mesiac]]</f>
        <v>20.040000000000003</v>
      </c>
      <c r="J5623">
        <v>5000</v>
      </c>
      <c r="K5623" s="17" t="e">
        <f>Tabuľka9[[#This Row],[Cena za MJ s DPH]]*Tabuľka9[[#This Row],[Predpokladaný odber počas 6 mesiacov]]</f>
        <v>#REF!</v>
      </c>
      <c r="L5623" s="1">
        <v>37890085</v>
      </c>
      <c r="M5623" t="e">
        <f>_xlfn.XLOOKUP(Tabuľka9[[#This Row],[IČO]],#REF!,#REF!)</f>
        <v>#REF!</v>
      </c>
      <c r="N5623" t="e">
        <f>_xlfn.XLOOKUP(Tabuľka9[[#This Row],[IČO]],#REF!,#REF!)</f>
        <v>#REF!</v>
      </c>
    </row>
    <row r="5624" spans="1:14" hidden="1" x14ac:dyDescent="0.35">
      <c r="A5624" t="s">
        <v>10</v>
      </c>
      <c r="B5624" t="s">
        <v>26</v>
      </c>
      <c r="C5624" t="s">
        <v>13</v>
      </c>
      <c r="E5624" s="10">
        <f>IF(COUNTIF(cis_DPH!$B$2:$B$84,B5624)&gt;0,D5624*1.1,IF(COUNTIF(cis_DPH!$B$85:$B$171,B5624)&gt;0,D5624*1.2,"chyba"))</f>
        <v>0</v>
      </c>
      <c r="G5624" s="16" t="e">
        <f>_xlfn.XLOOKUP(Tabuľka9[[#This Row],[položka]],#REF!,#REF!)</f>
        <v>#REF!</v>
      </c>
      <c r="I5624" s="15">
        <f>Tabuľka9[[#This Row],[Aktuálna cena v RZ s DPH]]*Tabuľka9[[#This Row],[Priemerný odber za mesiac]]</f>
        <v>0</v>
      </c>
      <c r="J5624">
        <v>2</v>
      </c>
      <c r="K5624" s="17" t="e">
        <f>Tabuľka9[[#This Row],[Cena za MJ s DPH]]*Tabuľka9[[#This Row],[Predpokladaný odber počas 6 mesiacov]]</f>
        <v>#REF!</v>
      </c>
      <c r="L5624" s="1">
        <v>37890085</v>
      </c>
      <c r="M5624" t="e">
        <f>_xlfn.XLOOKUP(Tabuľka9[[#This Row],[IČO]],#REF!,#REF!)</f>
        <v>#REF!</v>
      </c>
      <c r="N5624" t="e">
        <f>_xlfn.XLOOKUP(Tabuľka9[[#This Row],[IČO]],#REF!,#REF!)</f>
        <v>#REF!</v>
      </c>
    </row>
    <row r="5625" spans="1:14" hidden="1" x14ac:dyDescent="0.35">
      <c r="A5625" t="s">
        <v>10</v>
      </c>
      <c r="B5625" t="s">
        <v>27</v>
      </c>
      <c r="C5625" t="s">
        <v>13</v>
      </c>
      <c r="E5625" s="10">
        <f>IF(COUNTIF(cis_DPH!$B$2:$B$84,B5625)&gt;0,D5625*1.1,IF(COUNTIF(cis_DPH!$B$85:$B$171,B5625)&gt;0,D5625*1.2,"chyba"))</f>
        <v>0</v>
      </c>
      <c r="G5625" s="16" t="e">
        <f>_xlfn.XLOOKUP(Tabuľka9[[#This Row],[položka]],#REF!,#REF!)</f>
        <v>#REF!</v>
      </c>
      <c r="I5625" s="15">
        <f>Tabuľka9[[#This Row],[Aktuálna cena v RZ s DPH]]*Tabuľka9[[#This Row],[Priemerný odber za mesiac]]</f>
        <v>0</v>
      </c>
      <c r="J5625">
        <v>4</v>
      </c>
      <c r="K5625" s="17" t="e">
        <f>Tabuľka9[[#This Row],[Cena za MJ s DPH]]*Tabuľka9[[#This Row],[Predpokladaný odber počas 6 mesiacov]]</f>
        <v>#REF!</v>
      </c>
      <c r="L5625" s="1">
        <v>37890085</v>
      </c>
      <c r="M5625" t="e">
        <f>_xlfn.XLOOKUP(Tabuľka9[[#This Row],[IČO]],#REF!,#REF!)</f>
        <v>#REF!</v>
      </c>
      <c r="N5625" t="e">
        <f>_xlfn.XLOOKUP(Tabuľka9[[#This Row],[IČO]],#REF!,#REF!)</f>
        <v>#REF!</v>
      </c>
    </row>
    <row r="5626" spans="1:14" hidden="1" x14ac:dyDescent="0.35">
      <c r="A5626" t="s">
        <v>10</v>
      </c>
      <c r="B5626" t="s">
        <v>28</v>
      </c>
      <c r="C5626" t="s">
        <v>13</v>
      </c>
      <c r="E5626" s="10">
        <f>IF(COUNTIF(cis_DPH!$B$2:$B$84,B5626)&gt;0,D5626*1.1,IF(COUNTIF(cis_DPH!$B$85:$B$171,B5626)&gt;0,D5626*1.2,"chyba"))</f>
        <v>0</v>
      </c>
      <c r="G5626" s="16" t="e">
        <f>_xlfn.XLOOKUP(Tabuľka9[[#This Row],[položka]],#REF!,#REF!)</f>
        <v>#REF!</v>
      </c>
      <c r="I5626" s="15">
        <f>Tabuľka9[[#This Row],[Aktuálna cena v RZ s DPH]]*Tabuľka9[[#This Row],[Priemerný odber za mesiac]]</f>
        <v>0</v>
      </c>
      <c r="K5626" s="17" t="e">
        <f>Tabuľka9[[#This Row],[Cena za MJ s DPH]]*Tabuľka9[[#This Row],[Predpokladaný odber počas 6 mesiacov]]</f>
        <v>#REF!</v>
      </c>
      <c r="L5626" s="1">
        <v>37890085</v>
      </c>
      <c r="M5626" t="e">
        <f>_xlfn.XLOOKUP(Tabuľka9[[#This Row],[IČO]],#REF!,#REF!)</f>
        <v>#REF!</v>
      </c>
      <c r="N5626" t="e">
        <f>_xlfn.XLOOKUP(Tabuľka9[[#This Row],[IČO]],#REF!,#REF!)</f>
        <v>#REF!</v>
      </c>
    </row>
    <row r="5627" spans="1:14" hidden="1" x14ac:dyDescent="0.35">
      <c r="A5627" t="s">
        <v>10</v>
      </c>
      <c r="B5627" t="s">
        <v>29</v>
      </c>
      <c r="C5627" t="s">
        <v>13</v>
      </c>
      <c r="E5627" s="10">
        <f>IF(COUNTIF(cis_DPH!$B$2:$B$84,B5627)&gt;0,D5627*1.1,IF(COUNTIF(cis_DPH!$B$85:$B$171,B5627)&gt;0,D5627*1.2,"chyba"))</f>
        <v>0</v>
      </c>
      <c r="G5627" s="16" t="e">
        <f>_xlfn.XLOOKUP(Tabuľka9[[#This Row],[položka]],#REF!,#REF!)</f>
        <v>#REF!</v>
      </c>
      <c r="I5627" s="15">
        <f>Tabuľka9[[#This Row],[Aktuálna cena v RZ s DPH]]*Tabuľka9[[#This Row],[Priemerný odber za mesiac]]</f>
        <v>0</v>
      </c>
      <c r="K5627" s="17" t="e">
        <f>Tabuľka9[[#This Row],[Cena za MJ s DPH]]*Tabuľka9[[#This Row],[Predpokladaný odber počas 6 mesiacov]]</f>
        <v>#REF!</v>
      </c>
      <c r="L5627" s="1">
        <v>37890085</v>
      </c>
      <c r="M5627" t="e">
        <f>_xlfn.XLOOKUP(Tabuľka9[[#This Row],[IČO]],#REF!,#REF!)</f>
        <v>#REF!</v>
      </c>
      <c r="N5627" t="e">
        <f>_xlfn.XLOOKUP(Tabuľka9[[#This Row],[IČO]],#REF!,#REF!)</f>
        <v>#REF!</v>
      </c>
    </row>
    <row r="5628" spans="1:14" hidden="1" x14ac:dyDescent="0.35">
      <c r="A5628" t="s">
        <v>10</v>
      </c>
      <c r="B5628" t="s">
        <v>30</v>
      </c>
      <c r="C5628" t="s">
        <v>13</v>
      </c>
      <c r="D5628" s="9">
        <v>0.6</v>
      </c>
      <c r="E5628" s="10">
        <f>IF(COUNTIF(cis_DPH!$B$2:$B$84,B5628)&gt;0,D5628*1.1,IF(COUNTIF(cis_DPH!$B$85:$B$171,B5628)&gt;0,D5628*1.2,"chyba"))</f>
        <v>0.66</v>
      </c>
      <c r="G5628" s="16" t="e">
        <f>_xlfn.XLOOKUP(Tabuľka9[[#This Row],[položka]],#REF!,#REF!)</f>
        <v>#REF!</v>
      </c>
      <c r="H5628">
        <v>12</v>
      </c>
      <c r="I5628" s="15">
        <f>Tabuľka9[[#This Row],[Aktuálna cena v RZ s DPH]]*Tabuľka9[[#This Row],[Priemerný odber za mesiac]]</f>
        <v>7.92</v>
      </c>
      <c r="J5628">
        <v>60</v>
      </c>
      <c r="K5628" s="17" t="e">
        <f>Tabuľka9[[#This Row],[Cena za MJ s DPH]]*Tabuľka9[[#This Row],[Predpokladaný odber počas 6 mesiacov]]</f>
        <v>#REF!</v>
      </c>
      <c r="L5628" s="1">
        <v>37890085</v>
      </c>
      <c r="M5628" t="e">
        <f>_xlfn.XLOOKUP(Tabuľka9[[#This Row],[IČO]],#REF!,#REF!)</f>
        <v>#REF!</v>
      </c>
      <c r="N5628" t="e">
        <f>_xlfn.XLOOKUP(Tabuľka9[[#This Row],[IČO]],#REF!,#REF!)</f>
        <v>#REF!</v>
      </c>
    </row>
    <row r="5629" spans="1:14" hidden="1" x14ac:dyDescent="0.35">
      <c r="A5629" t="s">
        <v>10</v>
      </c>
      <c r="B5629" t="s">
        <v>31</v>
      </c>
      <c r="C5629" t="s">
        <v>13</v>
      </c>
      <c r="E5629" s="10">
        <f>IF(COUNTIF(cis_DPH!$B$2:$B$84,B5629)&gt;0,D5629*1.1,IF(COUNTIF(cis_DPH!$B$85:$B$171,B5629)&gt;0,D5629*1.2,"chyba"))</f>
        <v>0</v>
      </c>
      <c r="G5629" s="16" t="e">
        <f>_xlfn.XLOOKUP(Tabuľka9[[#This Row],[položka]],#REF!,#REF!)</f>
        <v>#REF!</v>
      </c>
      <c r="I5629" s="15">
        <f>Tabuľka9[[#This Row],[Aktuálna cena v RZ s DPH]]*Tabuľka9[[#This Row],[Priemerný odber za mesiac]]</f>
        <v>0</v>
      </c>
      <c r="K5629" s="17" t="e">
        <f>Tabuľka9[[#This Row],[Cena za MJ s DPH]]*Tabuľka9[[#This Row],[Predpokladaný odber počas 6 mesiacov]]</f>
        <v>#REF!</v>
      </c>
      <c r="L5629" s="1">
        <v>37890085</v>
      </c>
      <c r="M5629" t="e">
        <f>_xlfn.XLOOKUP(Tabuľka9[[#This Row],[IČO]],#REF!,#REF!)</f>
        <v>#REF!</v>
      </c>
      <c r="N5629" t="e">
        <f>_xlfn.XLOOKUP(Tabuľka9[[#This Row],[IČO]],#REF!,#REF!)</f>
        <v>#REF!</v>
      </c>
    </row>
    <row r="5630" spans="1:14" hidden="1" x14ac:dyDescent="0.35">
      <c r="A5630" t="s">
        <v>10</v>
      </c>
      <c r="B5630" t="s">
        <v>32</v>
      </c>
      <c r="C5630" t="s">
        <v>19</v>
      </c>
      <c r="D5630" s="9">
        <v>0.47</v>
      </c>
      <c r="E5630" s="10">
        <f>IF(COUNTIF(cis_DPH!$B$2:$B$84,B5630)&gt;0,D5630*1.1,IF(COUNTIF(cis_DPH!$B$85:$B$171,B5630)&gt;0,D5630*1.2,"chyba"))</f>
        <v>0.51700000000000002</v>
      </c>
      <c r="G5630" s="16" t="e">
        <f>_xlfn.XLOOKUP(Tabuľka9[[#This Row],[položka]],#REF!,#REF!)</f>
        <v>#REF!</v>
      </c>
      <c r="H5630">
        <v>9</v>
      </c>
      <c r="I5630" s="15">
        <f>Tabuľka9[[#This Row],[Aktuálna cena v RZ s DPH]]*Tabuľka9[[#This Row],[Priemerný odber za mesiac]]</f>
        <v>4.6530000000000005</v>
      </c>
      <c r="J5630">
        <v>25</v>
      </c>
      <c r="K5630" s="17" t="e">
        <f>Tabuľka9[[#This Row],[Cena za MJ s DPH]]*Tabuľka9[[#This Row],[Predpokladaný odber počas 6 mesiacov]]</f>
        <v>#REF!</v>
      </c>
      <c r="L5630" s="1">
        <v>37890085</v>
      </c>
      <c r="M5630" t="e">
        <f>_xlfn.XLOOKUP(Tabuľka9[[#This Row],[IČO]],#REF!,#REF!)</f>
        <v>#REF!</v>
      </c>
      <c r="N5630" t="e">
        <f>_xlfn.XLOOKUP(Tabuľka9[[#This Row],[IČO]],#REF!,#REF!)</f>
        <v>#REF!</v>
      </c>
    </row>
    <row r="5631" spans="1:14" hidden="1" x14ac:dyDescent="0.35">
      <c r="A5631" t="s">
        <v>10</v>
      </c>
      <c r="B5631" t="s">
        <v>33</v>
      </c>
      <c r="C5631" t="s">
        <v>13</v>
      </c>
      <c r="D5631" s="9">
        <v>1.1399999999999999</v>
      </c>
      <c r="E5631" s="10">
        <f>IF(COUNTIF(cis_DPH!$B$2:$B$84,B5631)&gt;0,D5631*1.1,IF(COUNTIF(cis_DPH!$B$85:$B$171,B5631)&gt;0,D5631*1.2,"chyba"))</f>
        <v>1.254</v>
      </c>
      <c r="G5631" s="16" t="e">
        <f>_xlfn.XLOOKUP(Tabuľka9[[#This Row],[položka]],#REF!,#REF!)</f>
        <v>#REF!</v>
      </c>
      <c r="H5631">
        <v>2</v>
      </c>
      <c r="I5631" s="15">
        <f>Tabuľka9[[#This Row],[Aktuálna cena v RZ s DPH]]*Tabuľka9[[#This Row],[Priemerný odber za mesiac]]</f>
        <v>2.508</v>
      </c>
      <c r="J5631">
        <v>11</v>
      </c>
      <c r="K5631" s="17" t="e">
        <f>Tabuľka9[[#This Row],[Cena za MJ s DPH]]*Tabuľka9[[#This Row],[Predpokladaný odber počas 6 mesiacov]]</f>
        <v>#REF!</v>
      </c>
      <c r="L5631" s="1">
        <v>37890085</v>
      </c>
      <c r="M5631" t="e">
        <f>_xlfn.XLOOKUP(Tabuľka9[[#This Row],[IČO]],#REF!,#REF!)</f>
        <v>#REF!</v>
      </c>
      <c r="N5631" t="e">
        <f>_xlfn.XLOOKUP(Tabuľka9[[#This Row],[IČO]],#REF!,#REF!)</f>
        <v>#REF!</v>
      </c>
    </row>
    <row r="5632" spans="1:14" hidden="1" x14ac:dyDescent="0.35">
      <c r="A5632" t="s">
        <v>10</v>
      </c>
      <c r="B5632" t="s">
        <v>34</v>
      </c>
      <c r="C5632" t="s">
        <v>13</v>
      </c>
      <c r="D5632" s="9">
        <v>1.1499999999999999</v>
      </c>
      <c r="E5632" s="10">
        <f>IF(COUNTIF(cis_DPH!$B$2:$B$84,B5632)&gt;0,D5632*1.1,IF(COUNTIF(cis_DPH!$B$85:$B$171,B5632)&gt;0,D5632*1.2,"chyba"))</f>
        <v>1.2649999999999999</v>
      </c>
      <c r="G5632" s="16" t="e">
        <f>_xlfn.XLOOKUP(Tabuľka9[[#This Row],[položka]],#REF!,#REF!)</f>
        <v>#REF!</v>
      </c>
      <c r="H5632">
        <v>6</v>
      </c>
      <c r="I5632" s="15">
        <f>Tabuľka9[[#This Row],[Aktuálna cena v RZ s DPH]]*Tabuľka9[[#This Row],[Priemerný odber za mesiac]]</f>
        <v>7.59</v>
      </c>
      <c r="J5632">
        <v>22</v>
      </c>
      <c r="K5632" s="17" t="e">
        <f>Tabuľka9[[#This Row],[Cena za MJ s DPH]]*Tabuľka9[[#This Row],[Predpokladaný odber počas 6 mesiacov]]</f>
        <v>#REF!</v>
      </c>
      <c r="L5632" s="1">
        <v>37890085</v>
      </c>
      <c r="M5632" t="e">
        <f>_xlfn.XLOOKUP(Tabuľka9[[#This Row],[IČO]],#REF!,#REF!)</f>
        <v>#REF!</v>
      </c>
      <c r="N5632" t="e">
        <f>_xlfn.XLOOKUP(Tabuľka9[[#This Row],[IČO]],#REF!,#REF!)</f>
        <v>#REF!</v>
      </c>
    </row>
    <row r="5633" spans="1:14" hidden="1" x14ac:dyDescent="0.35">
      <c r="A5633" t="s">
        <v>10</v>
      </c>
      <c r="B5633" t="s">
        <v>35</v>
      </c>
      <c r="C5633" t="s">
        <v>13</v>
      </c>
      <c r="D5633" s="9">
        <v>1.1599999999999999</v>
      </c>
      <c r="E5633" s="10">
        <f>IF(COUNTIF(cis_DPH!$B$2:$B$84,B5633)&gt;0,D5633*1.1,IF(COUNTIF(cis_DPH!$B$85:$B$171,B5633)&gt;0,D5633*1.2,"chyba"))</f>
        <v>1.276</v>
      </c>
      <c r="G5633" s="16" t="e">
        <f>_xlfn.XLOOKUP(Tabuľka9[[#This Row],[položka]],#REF!,#REF!)</f>
        <v>#REF!</v>
      </c>
      <c r="H5633">
        <v>12</v>
      </c>
      <c r="I5633" s="15">
        <f>Tabuľka9[[#This Row],[Aktuálna cena v RZ s DPH]]*Tabuľka9[[#This Row],[Priemerný odber za mesiac]]</f>
        <v>15.312000000000001</v>
      </c>
      <c r="J5633">
        <v>55</v>
      </c>
      <c r="K5633" s="17" t="e">
        <f>Tabuľka9[[#This Row],[Cena za MJ s DPH]]*Tabuľka9[[#This Row],[Predpokladaný odber počas 6 mesiacov]]</f>
        <v>#REF!</v>
      </c>
      <c r="L5633" s="1">
        <v>37890085</v>
      </c>
      <c r="M5633" t="e">
        <f>_xlfn.XLOOKUP(Tabuľka9[[#This Row],[IČO]],#REF!,#REF!)</f>
        <v>#REF!</v>
      </c>
      <c r="N5633" t="e">
        <f>_xlfn.XLOOKUP(Tabuľka9[[#This Row],[IČO]],#REF!,#REF!)</f>
        <v>#REF!</v>
      </c>
    </row>
    <row r="5634" spans="1:14" hidden="1" x14ac:dyDescent="0.35">
      <c r="A5634" t="s">
        <v>10</v>
      </c>
      <c r="B5634" t="s">
        <v>36</v>
      </c>
      <c r="C5634" t="s">
        <v>13</v>
      </c>
      <c r="E5634" s="10">
        <f>IF(COUNTIF(cis_DPH!$B$2:$B$84,B5634)&gt;0,D5634*1.1,IF(COUNTIF(cis_DPH!$B$85:$B$171,B5634)&gt;0,D5634*1.2,"chyba"))</f>
        <v>0</v>
      </c>
      <c r="G5634" s="16" t="e">
        <f>_xlfn.XLOOKUP(Tabuľka9[[#This Row],[položka]],#REF!,#REF!)</f>
        <v>#REF!</v>
      </c>
      <c r="I5634" s="15">
        <f>Tabuľka9[[#This Row],[Aktuálna cena v RZ s DPH]]*Tabuľka9[[#This Row],[Priemerný odber za mesiac]]</f>
        <v>0</v>
      </c>
      <c r="K5634" s="17" t="e">
        <f>Tabuľka9[[#This Row],[Cena za MJ s DPH]]*Tabuľka9[[#This Row],[Predpokladaný odber počas 6 mesiacov]]</f>
        <v>#REF!</v>
      </c>
      <c r="L5634" s="1">
        <v>37890085</v>
      </c>
      <c r="M5634" t="e">
        <f>_xlfn.XLOOKUP(Tabuľka9[[#This Row],[IČO]],#REF!,#REF!)</f>
        <v>#REF!</v>
      </c>
      <c r="N5634" t="e">
        <f>_xlfn.XLOOKUP(Tabuľka9[[#This Row],[IČO]],#REF!,#REF!)</f>
        <v>#REF!</v>
      </c>
    </row>
    <row r="5635" spans="1:14" hidden="1" x14ac:dyDescent="0.35">
      <c r="A5635" t="s">
        <v>10</v>
      </c>
      <c r="B5635" t="s">
        <v>37</v>
      </c>
      <c r="C5635" t="s">
        <v>13</v>
      </c>
      <c r="D5635" s="9">
        <v>0.6</v>
      </c>
      <c r="E5635" s="10">
        <f>IF(COUNTIF(cis_DPH!$B$2:$B$84,B5635)&gt;0,D5635*1.1,IF(COUNTIF(cis_DPH!$B$85:$B$171,B5635)&gt;0,D5635*1.2,"chyba"))</f>
        <v>0.66</v>
      </c>
      <c r="G5635" s="16" t="e">
        <f>_xlfn.XLOOKUP(Tabuľka9[[#This Row],[položka]],#REF!,#REF!)</f>
        <v>#REF!</v>
      </c>
      <c r="H5635">
        <v>19</v>
      </c>
      <c r="I5635" s="15">
        <f>Tabuľka9[[#This Row],[Aktuálna cena v RZ s DPH]]*Tabuľka9[[#This Row],[Priemerný odber za mesiac]]</f>
        <v>12.540000000000001</v>
      </c>
      <c r="J5635">
        <v>80</v>
      </c>
      <c r="K5635" s="17" t="e">
        <f>Tabuľka9[[#This Row],[Cena za MJ s DPH]]*Tabuľka9[[#This Row],[Predpokladaný odber počas 6 mesiacov]]</f>
        <v>#REF!</v>
      </c>
      <c r="L5635" s="1">
        <v>37890085</v>
      </c>
      <c r="M5635" t="e">
        <f>_xlfn.XLOOKUP(Tabuľka9[[#This Row],[IČO]],#REF!,#REF!)</f>
        <v>#REF!</v>
      </c>
      <c r="N5635" t="e">
        <f>_xlfn.XLOOKUP(Tabuľka9[[#This Row],[IČO]],#REF!,#REF!)</f>
        <v>#REF!</v>
      </c>
    </row>
    <row r="5636" spans="1:14" hidden="1" x14ac:dyDescent="0.35">
      <c r="A5636" t="s">
        <v>10</v>
      </c>
      <c r="B5636" t="s">
        <v>38</v>
      </c>
      <c r="C5636" t="s">
        <v>13</v>
      </c>
      <c r="D5636" s="9">
        <v>0.65</v>
      </c>
      <c r="E5636" s="10">
        <f>IF(COUNTIF(cis_DPH!$B$2:$B$84,B5636)&gt;0,D5636*1.1,IF(COUNTIF(cis_DPH!$B$85:$B$171,B5636)&gt;0,D5636*1.2,"chyba"))</f>
        <v>0.71500000000000008</v>
      </c>
      <c r="G5636" s="16" t="e">
        <f>_xlfn.XLOOKUP(Tabuľka9[[#This Row],[položka]],#REF!,#REF!)</f>
        <v>#REF!</v>
      </c>
      <c r="H5636">
        <v>5</v>
      </c>
      <c r="I5636" s="15">
        <f>Tabuľka9[[#This Row],[Aktuálna cena v RZ s DPH]]*Tabuľka9[[#This Row],[Priemerný odber za mesiac]]</f>
        <v>3.5750000000000002</v>
      </c>
      <c r="J5636">
        <v>18</v>
      </c>
      <c r="K5636" s="17" t="e">
        <f>Tabuľka9[[#This Row],[Cena za MJ s DPH]]*Tabuľka9[[#This Row],[Predpokladaný odber počas 6 mesiacov]]</f>
        <v>#REF!</v>
      </c>
      <c r="L5636" s="1">
        <v>37890085</v>
      </c>
      <c r="M5636" t="e">
        <f>_xlfn.XLOOKUP(Tabuľka9[[#This Row],[IČO]],#REF!,#REF!)</f>
        <v>#REF!</v>
      </c>
      <c r="N5636" t="e">
        <f>_xlfn.XLOOKUP(Tabuľka9[[#This Row],[IČO]],#REF!,#REF!)</f>
        <v>#REF!</v>
      </c>
    </row>
    <row r="5637" spans="1:14" hidden="1" x14ac:dyDescent="0.35">
      <c r="A5637" t="s">
        <v>10</v>
      </c>
      <c r="B5637" t="s">
        <v>39</v>
      </c>
      <c r="C5637" t="s">
        <v>13</v>
      </c>
      <c r="D5637" s="9">
        <v>1.22</v>
      </c>
      <c r="E5637" s="10">
        <f>IF(COUNTIF(cis_DPH!$B$2:$B$84,B5637)&gt;0,D5637*1.1,IF(COUNTIF(cis_DPH!$B$85:$B$171,B5637)&gt;0,D5637*1.2,"chyba"))</f>
        <v>1.3420000000000001</v>
      </c>
      <c r="G5637" s="16" t="e">
        <f>_xlfn.XLOOKUP(Tabuľka9[[#This Row],[položka]],#REF!,#REF!)</f>
        <v>#REF!</v>
      </c>
      <c r="H5637">
        <v>1</v>
      </c>
      <c r="I5637" s="15">
        <f>Tabuľka9[[#This Row],[Aktuálna cena v RZ s DPH]]*Tabuľka9[[#This Row],[Priemerný odber za mesiac]]</f>
        <v>1.3420000000000001</v>
      </c>
      <c r="J5637">
        <v>10</v>
      </c>
      <c r="K5637" s="17" t="e">
        <f>Tabuľka9[[#This Row],[Cena za MJ s DPH]]*Tabuľka9[[#This Row],[Predpokladaný odber počas 6 mesiacov]]</f>
        <v>#REF!</v>
      </c>
      <c r="L5637" s="1">
        <v>37890085</v>
      </c>
      <c r="M5637" t="e">
        <f>_xlfn.XLOOKUP(Tabuľka9[[#This Row],[IČO]],#REF!,#REF!)</f>
        <v>#REF!</v>
      </c>
      <c r="N5637" t="e">
        <f>_xlfn.XLOOKUP(Tabuľka9[[#This Row],[IČO]],#REF!,#REF!)</f>
        <v>#REF!</v>
      </c>
    </row>
    <row r="5638" spans="1:14" hidden="1" x14ac:dyDescent="0.35">
      <c r="A5638" t="s">
        <v>10</v>
      </c>
      <c r="B5638" t="s">
        <v>40</v>
      </c>
      <c r="C5638" t="s">
        <v>13</v>
      </c>
      <c r="E5638" s="10">
        <f>IF(COUNTIF(cis_DPH!$B$2:$B$84,B5638)&gt;0,D5638*1.1,IF(COUNTIF(cis_DPH!$B$85:$B$171,B5638)&gt;0,D5638*1.2,"chyba"))</f>
        <v>0</v>
      </c>
      <c r="G5638" s="16" t="e">
        <f>_xlfn.XLOOKUP(Tabuľka9[[#This Row],[položka]],#REF!,#REF!)</f>
        <v>#REF!</v>
      </c>
      <c r="I5638" s="15">
        <f>Tabuľka9[[#This Row],[Aktuálna cena v RZ s DPH]]*Tabuľka9[[#This Row],[Priemerný odber za mesiac]]</f>
        <v>0</v>
      </c>
      <c r="K5638" s="17" t="e">
        <f>Tabuľka9[[#This Row],[Cena za MJ s DPH]]*Tabuľka9[[#This Row],[Predpokladaný odber počas 6 mesiacov]]</f>
        <v>#REF!</v>
      </c>
      <c r="L5638" s="1">
        <v>37890085</v>
      </c>
      <c r="M5638" t="e">
        <f>_xlfn.XLOOKUP(Tabuľka9[[#This Row],[IČO]],#REF!,#REF!)</f>
        <v>#REF!</v>
      </c>
      <c r="N5638" t="e">
        <f>_xlfn.XLOOKUP(Tabuľka9[[#This Row],[IČO]],#REF!,#REF!)</f>
        <v>#REF!</v>
      </c>
    </row>
    <row r="5639" spans="1:14" hidden="1" x14ac:dyDescent="0.35">
      <c r="A5639" t="s">
        <v>10</v>
      </c>
      <c r="B5639" t="s">
        <v>41</v>
      </c>
      <c r="C5639" t="s">
        <v>13</v>
      </c>
      <c r="E5639" s="10">
        <f>IF(COUNTIF(cis_DPH!$B$2:$B$84,B5639)&gt;0,D5639*1.1,IF(COUNTIF(cis_DPH!$B$85:$B$171,B5639)&gt;0,D5639*1.2,"chyba"))</f>
        <v>0</v>
      </c>
      <c r="G5639" s="16" t="e">
        <f>_xlfn.XLOOKUP(Tabuľka9[[#This Row],[položka]],#REF!,#REF!)</f>
        <v>#REF!</v>
      </c>
      <c r="I5639" s="15">
        <f>Tabuľka9[[#This Row],[Aktuálna cena v RZ s DPH]]*Tabuľka9[[#This Row],[Priemerný odber za mesiac]]</f>
        <v>0</v>
      </c>
      <c r="K5639" s="17" t="e">
        <f>Tabuľka9[[#This Row],[Cena za MJ s DPH]]*Tabuľka9[[#This Row],[Predpokladaný odber počas 6 mesiacov]]</f>
        <v>#REF!</v>
      </c>
      <c r="L5639" s="1">
        <v>37890085</v>
      </c>
      <c r="M5639" t="e">
        <f>_xlfn.XLOOKUP(Tabuľka9[[#This Row],[IČO]],#REF!,#REF!)</f>
        <v>#REF!</v>
      </c>
      <c r="N5639" t="e">
        <f>_xlfn.XLOOKUP(Tabuľka9[[#This Row],[IČO]],#REF!,#REF!)</f>
        <v>#REF!</v>
      </c>
    </row>
    <row r="5640" spans="1:14" hidden="1" x14ac:dyDescent="0.35">
      <c r="A5640" t="s">
        <v>10</v>
      </c>
      <c r="B5640" t="s">
        <v>42</v>
      </c>
      <c r="C5640" t="s">
        <v>19</v>
      </c>
      <c r="E5640" s="10">
        <f>IF(COUNTIF(cis_DPH!$B$2:$B$84,B5640)&gt;0,D5640*1.1,IF(COUNTIF(cis_DPH!$B$85:$B$171,B5640)&gt;0,D5640*1.2,"chyba"))</f>
        <v>0</v>
      </c>
      <c r="G5640" s="16" t="e">
        <f>_xlfn.XLOOKUP(Tabuľka9[[#This Row],[položka]],#REF!,#REF!)</f>
        <v>#REF!</v>
      </c>
      <c r="I5640" s="15">
        <f>Tabuľka9[[#This Row],[Aktuálna cena v RZ s DPH]]*Tabuľka9[[#This Row],[Priemerný odber za mesiac]]</f>
        <v>0</v>
      </c>
      <c r="K5640" s="17" t="e">
        <f>Tabuľka9[[#This Row],[Cena za MJ s DPH]]*Tabuľka9[[#This Row],[Predpokladaný odber počas 6 mesiacov]]</f>
        <v>#REF!</v>
      </c>
      <c r="L5640" s="1">
        <v>37890085</v>
      </c>
      <c r="M5640" t="e">
        <f>_xlfn.XLOOKUP(Tabuľka9[[#This Row],[IČO]],#REF!,#REF!)</f>
        <v>#REF!</v>
      </c>
      <c r="N5640" t="e">
        <f>_xlfn.XLOOKUP(Tabuľka9[[#This Row],[IČO]],#REF!,#REF!)</f>
        <v>#REF!</v>
      </c>
    </row>
    <row r="5641" spans="1:14" hidden="1" x14ac:dyDescent="0.35">
      <c r="A5641" t="s">
        <v>10</v>
      </c>
      <c r="B5641" t="s">
        <v>43</v>
      </c>
      <c r="C5641" t="s">
        <v>13</v>
      </c>
      <c r="E5641" s="10">
        <f>IF(COUNTIF(cis_DPH!$B$2:$B$84,B5641)&gt;0,D5641*1.1,IF(COUNTIF(cis_DPH!$B$85:$B$171,B5641)&gt;0,D5641*1.2,"chyba"))</f>
        <v>0</v>
      </c>
      <c r="G5641" s="16" t="e">
        <f>_xlfn.XLOOKUP(Tabuľka9[[#This Row],[položka]],#REF!,#REF!)</f>
        <v>#REF!</v>
      </c>
      <c r="I5641" s="15">
        <f>Tabuľka9[[#This Row],[Aktuálna cena v RZ s DPH]]*Tabuľka9[[#This Row],[Priemerný odber za mesiac]]</f>
        <v>0</v>
      </c>
      <c r="K5641" s="17" t="e">
        <f>Tabuľka9[[#This Row],[Cena za MJ s DPH]]*Tabuľka9[[#This Row],[Predpokladaný odber počas 6 mesiacov]]</f>
        <v>#REF!</v>
      </c>
      <c r="L5641" s="1">
        <v>37890085</v>
      </c>
      <c r="M5641" t="e">
        <f>_xlfn.XLOOKUP(Tabuľka9[[#This Row],[IČO]],#REF!,#REF!)</f>
        <v>#REF!</v>
      </c>
      <c r="N5641" t="e">
        <f>_xlfn.XLOOKUP(Tabuľka9[[#This Row],[IČO]],#REF!,#REF!)</f>
        <v>#REF!</v>
      </c>
    </row>
    <row r="5642" spans="1:14" hidden="1" x14ac:dyDescent="0.35">
      <c r="A5642" t="s">
        <v>10</v>
      </c>
      <c r="B5642" t="s">
        <v>44</v>
      </c>
      <c r="C5642" t="s">
        <v>13</v>
      </c>
      <c r="E5642" s="10">
        <f>IF(COUNTIF(cis_DPH!$B$2:$B$84,B5642)&gt;0,D5642*1.1,IF(COUNTIF(cis_DPH!$B$85:$B$171,B5642)&gt;0,D5642*1.2,"chyba"))</f>
        <v>0</v>
      </c>
      <c r="G5642" s="16" t="e">
        <f>_xlfn.XLOOKUP(Tabuľka9[[#This Row],[položka]],#REF!,#REF!)</f>
        <v>#REF!</v>
      </c>
      <c r="I5642" s="15">
        <f>Tabuľka9[[#This Row],[Aktuálna cena v RZ s DPH]]*Tabuľka9[[#This Row],[Priemerný odber za mesiac]]</f>
        <v>0</v>
      </c>
      <c r="K5642" s="17" t="e">
        <f>Tabuľka9[[#This Row],[Cena za MJ s DPH]]*Tabuľka9[[#This Row],[Predpokladaný odber počas 6 mesiacov]]</f>
        <v>#REF!</v>
      </c>
      <c r="L5642" s="1">
        <v>37890085</v>
      </c>
      <c r="M5642" t="e">
        <f>_xlfn.XLOOKUP(Tabuľka9[[#This Row],[IČO]],#REF!,#REF!)</f>
        <v>#REF!</v>
      </c>
      <c r="N5642" t="e">
        <f>_xlfn.XLOOKUP(Tabuľka9[[#This Row],[IČO]],#REF!,#REF!)</f>
        <v>#REF!</v>
      </c>
    </row>
    <row r="5643" spans="1:14" hidden="1" x14ac:dyDescent="0.35">
      <c r="A5643" t="s">
        <v>10</v>
      </c>
      <c r="B5643" t="s">
        <v>45</v>
      </c>
      <c r="C5643" t="s">
        <v>13</v>
      </c>
      <c r="E5643" s="10">
        <f>IF(COUNTIF(cis_DPH!$B$2:$B$84,B5643)&gt;0,D5643*1.1,IF(COUNTIF(cis_DPH!$B$85:$B$171,B5643)&gt;0,D5643*1.2,"chyba"))</f>
        <v>0</v>
      </c>
      <c r="G5643" s="16" t="e">
        <f>_xlfn.XLOOKUP(Tabuľka9[[#This Row],[položka]],#REF!,#REF!)</f>
        <v>#REF!</v>
      </c>
      <c r="I5643" s="15">
        <f>Tabuľka9[[#This Row],[Aktuálna cena v RZ s DPH]]*Tabuľka9[[#This Row],[Priemerný odber za mesiac]]</f>
        <v>0</v>
      </c>
      <c r="K5643" s="17" t="e">
        <f>Tabuľka9[[#This Row],[Cena za MJ s DPH]]*Tabuľka9[[#This Row],[Predpokladaný odber počas 6 mesiacov]]</f>
        <v>#REF!</v>
      </c>
      <c r="L5643" s="1">
        <v>37890085</v>
      </c>
      <c r="M5643" t="e">
        <f>_xlfn.XLOOKUP(Tabuľka9[[#This Row],[IČO]],#REF!,#REF!)</f>
        <v>#REF!</v>
      </c>
      <c r="N5643" t="e">
        <f>_xlfn.XLOOKUP(Tabuľka9[[#This Row],[IČO]],#REF!,#REF!)</f>
        <v>#REF!</v>
      </c>
    </row>
    <row r="5644" spans="1:14" hidden="1" x14ac:dyDescent="0.35">
      <c r="A5644" t="s">
        <v>10</v>
      </c>
      <c r="B5644" t="s">
        <v>46</v>
      </c>
      <c r="C5644" t="s">
        <v>13</v>
      </c>
      <c r="D5644" s="9">
        <v>0.5</v>
      </c>
      <c r="E5644" s="10">
        <f>IF(COUNTIF(cis_DPH!$B$2:$B$84,B5644)&gt;0,D5644*1.1,IF(COUNTIF(cis_DPH!$B$85:$B$171,B5644)&gt;0,D5644*1.2,"chyba"))</f>
        <v>0.6</v>
      </c>
      <c r="G5644" s="16" t="e">
        <f>_xlfn.XLOOKUP(Tabuľka9[[#This Row],[položka]],#REF!,#REF!)</f>
        <v>#REF!</v>
      </c>
      <c r="H5644">
        <v>31</v>
      </c>
      <c r="I5644" s="15">
        <f>Tabuľka9[[#This Row],[Aktuálna cena v RZ s DPH]]*Tabuľka9[[#This Row],[Priemerný odber za mesiac]]</f>
        <v>18.599999999999998</v>
      </c>
      <c r="J5644">
        <v>120</v>
      </c>
      <c r="K5644" s="17" t="e">
        <f>Tabuľka9[[#This Row],[Cena za MJ s DPH]]*Tabuľka9[[#This Row],[Predpokladaný odber počas 6 mesiacov]]</f>
        <v>#REF!</v>
      </c>
      <c r="L5644" s="1">
        <v>37890085</v>
      </c>
      <c r="M5644" t="e">
        <f>_xlfn.XLOOKUP(Tabuľka9[[#This Row],[IČO]],#REF!,#REF!)</f>
        <v>#REF!</v>
      </c>
      <c r="N5644" t="e">
        <f>_xlfn.XLOOKUP(Tabuľka9[[#This Row],[IČO]],#REF!,#REF!)</f>
        <v>#REF!</v>
      </c>
    </row>
    <row r="5645" spans="1:14" hidden="1" x14ac:dyDescent="0.35">
      <c r="A5645" t="s">
        <v>10</v>
      </c>
      <c r="B5645" t="s">
        <v>47</v>
      </c>
      <c r="C5645" t="s">
        <v>48</v>
      </c>
      <c r="E5645" s="10">
        <f>IF(COUNTIF(cis_DPH!$B$2:$B$84,B5645)&gt;0,D5645*1.1,IF(COUNTIF(cis_DPH!$B$85:$B$171,B5645)&gt;0,D5645*1.2,"chyba"))</f>
        <v>0</v>
      </c>
      <c r="G5645" s="16" t="e">
        <f>_xlfn.XLOOKUP(Tabuľka9[[#This Row],[položka]],#REF!,#REF!)</f>
        <v>#REF!</v>
      </c>
      <c r="I5645" s="15">
        <f>Tabuľka9[[#This Row],[Aktuálna cena v RZ s DPH]]*Tabuľka9[[#This Row],[Priemerný odber za mesiac]]</f>
        <v>0</v>
      </c>
      <c r="K5645" s="17" t="e">
        <f>Tabuľka9[[#This Row],[Cena za MJ s DPH]]*Tabuľka9[[#This Row],[Predpokladaný odber počas 6 mesiacov]]</f>
        <v>#REF!</v>
      </c>
      <c r="L5645" s="1">
        <v>37890085</v>
      </c>
      <c r="M5645" t="e">
        <f>_xlfn.XLOOKUP(Tabuľka9[[#This Row],[IČO]],#REF!,#REF!)</f>
        <v>#REF!</v>
      </c>
      <c r="N5645" t="e">
        <f>_xlfn.XLOOKUP(Tabuľka9[[#This Row],[IČO]],#REF!,#REF!)</f>
        <v>#REF!</v>
      </c>
    </row>
    <row r="5646" spans="1:14" hidden="1" x14ac:dyDescent="0.35">
      <c r="A5646" t="s">
        <v>10</v>
      </c>
      <c r="B5646" t="s">
        <v>49</v>
      </c>
      <c r="C5646" t="s">
        <v>48</v>
      </c>
      <c r="E5646" s="10">
        <f>IF(COUNTIF(cis_DPH!$B$2:$B$84,B5646)&gt;0,D5646*1.1,IF(COUNTIF(cis_DPH!$B$85:$B$171,B5646)&gt;0,D5646*1.2,"chyba"))</f>
        <v>0</v>
      </c>
      <c r="G5646" s="16" t="e">
        <f>_xlfn.XLOOKUP(Tabuľka9[[#This Row],[položka]],#REF!,#REF!)</f>
        <v>#REF!</v>
      </c>
      <c r="I5646" s="15">
        <f>Tabuľka9[[#This Row],[Aktuálna cena v RZ s DPH]]*Tabuľka9[[#This Row],[Priemerný odber za mesiac]]</f>
        <v>0</v>
      </c>
      <c r="K5646" s="17" t="e">
        <f>Tabuľka9[[#This Row],[Cena za MJ s DPH]]*Tabuľka9[[#This Row],[Predpokladaný odber počas 6 mesiacov]]</f>
        <v>#REF!</v>
      </c>
      <c r="L5646" s="1">
        <v>37890085</v>
      </c>
      <c r="M5646" t="e">
        <f>_xlfn.XLOOKUP(Tabuľka9[[#This Row],[IČO]],#REF!,#REF!)</f>
        <v>#REF!</v>
      </c>
      <c r="N5646" t="e">
        <f>_xlfn.XLOOKUP(Tabuľka9[[#This Row],[IČO]],#REF!,#REF!)</f>
        <v>#REF!</v>
      </c>
    </row>
    <row r="5647" spans="1:14" hidden="1" x14ac:dyDescent="0.35">
      <c r="A5647" t="s">
        <v>10</v>
      </c>
      <c r="B5647" t="s">
        <v>50</v>
      </c>
      <c r="C5647" t="s">
        <v>13</v>
      </c>
      <c r="D5647" s="9">
        <v>7.69</v>
      </c>
      <c r="E5647" s="10">
        <f>IF(COUNTIF(cis_DPH!$B$2:$B$84,B5647)&gt;0,D5647*1.1,IF(COUNTIF(cis_DPH!$B$85:$B$171,B5647)&gt;0,D5647*1.2,"chyba"))</f>
        <v>9.2279999999999998</v>
      </c>
      <c r="G5647" s="16" t="e">
        <f>_xlfn.XLOOKUP(Tabuľka9[[#This Row],[položka]],#REF!,#REF!)</f>
        <v>#REF!</v>
      </c>
      <c r="H5647">
        <v>2</v>
      </c>
      <c r="I5647" s="15">
        <f>Tabuľka9[[#This Row],[Aktuálna cena v RZ s DPH]]*Tabuľka9[[#This Row],[Priemerný odber za mesiac]]</f>
        <v>18.456</v>
      </c>
      <c r="J5647">
        <v>15</v>
      </c>
      <c r="K5647" s="17" t="e">
        <f>Tabuľka9[[#This Row],[Cena za MJ s DPH]]*Tabuľka9[[#This Row],[Predpokladaný odber počas 6 mesiacov]]</f>
        <v>#REF!</v>
      </c>
      <c r="L5647" s="1">
        <v>37890085</v>
      </c>
      <c r="M5647" t="e">
        <f>_xlfn.XLOOKUP(Tabuľka9[[#This Row],[IČO]],#REF!,#REF!)</f>
        <v>#REF!</v>
      </c>
      <c r="N5647" t="e">
        <f>_xlfn.XLOOKUP(Tabuľka9[[#This Row],[IČO]],#REF!,#REF!)</f>
        <v>#REF!</v>
      </c>
    </row>
    <row r="5648" spans="1:14" hidden="1" x14ac:dyDescent="0.35">
      <c r="A5648" t="s">
        <v>10</v>
      </c>
      <c r="B5648" t="s">
        <v>51</v>
      </c>
      <c r="C5648" t="s">
        <v>13</v>
      </c>
      <c r="E5648" s="10">
        <f>IF(COUNTIF(cis_DPH!$B$2:$B$84,B5648)&gt;0,D5648*1.1,IF(COUNTIF(cis_DPH!$B$85:$B$171,B5648)&gt;0,D5648*1.2,"chyba"))</f>
        <v>0</v>
      </c>
      <c r="G5648" s="16" t="e">
        <f>_xlfn.XLOOKUP(Tabuľka9[[#This Row],[položka]],#REF!,#REF!)</f>
        <v>#REF!</v>
      </c>
      <c r="I5648" s="15">
        <f>Tabuľka9[[#This Row],[Aktuálna cena v RZ s DPH]]*Tabuľka9[[#This Row],[Priemerný odber za mesiac]]</f>
        <v>0</v>
      </c>
      <c r="K5648" s="17" t="e">
        <f>Tabuľka9[[#This Row],[Cena za MJ s DPH]]*Tabuľka9[[#This Row],[Predpokladaný odber počas 6 mesiacov]]</f>
        <v>#REF!</v>
      </c>
      <c r="L5648" s="1">
        <v>37890085</v>
      </c>
      <c r="M5648" t="e">
        <f>_xlfn.XLOOKUP(Tabuľka9[[#This Row],[IČO]],#REF!,#REF!)</f>
        <v>#REF!</v>
      </c>
      <c r="N5648" t="e">
        <f>_xlfn.XLOOKUP(Tabuľka9[[#This Row],[IČO]],#REF!,#REF!)</f>
        <v>#REF!</v>
      </c>
    </row>
    <row r="5649" spans="1:14" hidden="1" x14ac:dyDescent="0.35">
      <c r="A5649" t="s">
        <v>10</v>
      </c>
      <c r="B5649" t="s">
        <v>52</v>
      </c>
      <c r="C5649" t="s">
        <v>13</v>
      </c>
      <c r="E5649" s="10">
        <f>IF(COUNTIF(cis_DPH!$B$2:$B$84,B5649)&gt;0,D5649*1.1,IF(COUNTIF(cis_DPH!$B$85:$B$171,B5649)&gt;0,D5649*1.2,"chyba"))</f>
        <v>0</v>
      </c>
      <c r="G5649" s="16" t="e">
        <f>_xlfn.XLOOKUP(Tabuľka9[[#This Row],[položka]],#REF!,#REF!)</f>
        <v>#REF!</v>
      </c>
      <c r="I5649" s="15">
        <f>Tabuľka9[[#This Row],[Aktuálna cena v RZ s DPH]]*Tabuľka9[[#This Row],[Priemerný odber za mesiac]]</f>
        <v>0</v>
      </c>
      <c r="K5649" s="17" t="e">
        <f>Tabuľka9[[#This Row],[Cena za MJ s DPH]]*Tabuľka9[[#This Row],[Predpokladaný odber počas 6 mesiacov]]</f>
        <v>#REF!</v>
      </c>
      <c r="L5649" s="1">
        <v>37890085</v>
      </c>
      <c r="M5649" t="e">
        <f>_xlfn.XLOOKUP(Tabuľka9[[#This Row],[IČO]],#REF!,#REF!)</f>
        <v>#REF!</v>
      </c>
      <c r="N5649" t="e">
        <f>_xlfn.XLOOKUP(Tabuľka9[[#This Row],[IČO]],#REF!,#REF!)</f>
        <v>#REF!</v>
      </c>
    </row>
    <row r="5650" spans="1:14" hidden="1" x14ac:dyDescent="0.35">
      <c r="A5650" t="s">
        <v>10</v>
      </c>
      <c r="B5650" t="s">
        <v>53</v>
      </c>
      <c r="C5650" t="s">
        <v>13</v>
      </c>
      <c r="D5650" s="9">
        <v>3.2</v>
      </c>
      <c r="E5650" s="10">
        <f>IF(COUNTIF(cis_DPH!$B$2:$B$84,B5650)&gt;0,D5650*1.1,IF(COUNTIF(cis_DPH!$B$85:$B$171,B5650)&gt;0,D5650*1.2,"chyba"))</f>
        <v>3.5200000000000005</v>
      </c>
      <c r="G5650" s="16" t="e">
        <f>_xlfn.XLOOKUP(Tabuľka9[[#This Row],[položka]],#REF!,#REF!)</f>
        <v>#REF!</v>
      </c>
      <c r="H5650">
        <v>6</v>
      </c>
      <c r="I5650" s="15">
        <f>Tabuľka9[[#This Row],[Aktuálna cena v RZ s DPH]]*Tabuľka9[[#This Row],[Priemerný odber za mesiac]]</f>
        <v>21.120000000000005</v>
      </c>
      <c r="J5650">
        <v>22</v>
      </c>
      <c r="K5650" s="17" t="e">
        <f>Tabuľka9[[#This Row],[Cena za MJ s DPH]]*Tabuľka9[[#This Row],[Predpokladaný odber počas 6 mesiacov]]</f>
        <v>#REF!</v>
      </c>
      <c r="L5650" s="1">
        <v>37890085</v>
      </c>
      <c r="M5650" t="e">
        <f>_xlfn.XLOOKUP(Tabuľka9[[#This Row],[IČO]],#REF!,#REF!)</f>
        <v>#REF!</v>
      </c>
      <c r="N5650" t="e">
        <f>_xlfn.XLOOKUP(Tabuľka9[[#This Row],[IČO]],#REF!,#REF!)</f>
        <v>#REF!</v>
      </c>
    </row>
    <row r="5651" spans="1:14" hidden="1" x14ac:dyDescent="0.35">
      <c r="A5651" t="s">
        <v>10</v>
      </c>
      <c r="B5651" t="s">
        <v>54</v>
      </c>
      <c r="C5651" t="s">
        <v>13</v>
      </c>
      <c r="E5651" s="10">
        <f>IF(COUNTIF(cis_DPH!$B$2:$B$84,B5651)&gt;0,D5651*1.1,IF(COUNTIF(cis_DPH!$B$85:$B$171,B5651)&gt;0,D5651*1.2,"chyba"))</f>
        <v>0</v>
      </c>
      <c r="G5651" s="16" t="e">
        <f>_xlfn.XLOOKUP(Tabuľka9[[#This Row],[položka]],#REF!,#REF!)</f>
        <v>#REF!</v>
      </c>
      <c r="I5651" s="15">
        <f>Tabuľka9[[#This Row],[Aktuálna cena v RZ s DPH]]*Tabuľka9[[#This Row],[Priemerný odber za mesiac]]</f>
        <v>0</v>
      </c>
      <c r="K5651" s="17" t="e">
        <f>Tabuľka9[[#This Row],[Cena za MJ s DPH]]*Tabuľka9[[#This Row],[Predpokladaný odber počas 6 mesiacov]]</f>
        <v>#REF!</v>
      </c>
      <c r="L5651" s="1">
        <v>37890085</v>
      </c>
      <c r="M5651" t="e">
        <f>_xlfn.XLOOKUP(Tabuľka9[[#This Row],[IČO]],#REF!,#REF!)</f>
        <v>#REF!</v>
      </c>
      <c r="N5651" t="e">
        <f>_xlfn.XLOOKUP(Tabuľka9[[#This Row],[IČO]],#REF!,#REF!)</f>
        <v>#REF!</v>
      </c>
    </row>
    <row r="5652" spans="1:14" hidden="1" x14ac:dyDescent="0.35">
      <c r="A5652" t="s">
        <v>10</v>
      </c>
      <c r="B5652" t="s">
        <v>55</v>
      </c>
      <c r="C5652" t="s">
        <v>13</v>
      </c>
      <c r="D5652" s="9">
        <v>2.2000000000000002</v>
      </c>
      <c r="E5652" s="10">
        <f>IF(COUNTIF(cis_DPH!$B$2:$B$84,B5652)&gt;0,D5652*1.1,IF(COUNTIF(cis_DPH!$B$85:$B$171,B5652)&gt;0,D5652*1.2,"chyba"))</f>
        <v>2.4200000000000004</v>
      </c>
      <c r="G5652" s="16" t="e">
        <f>_xlfn.XLOOKUP(Tabuľka9[[#This Row],[položka]],#REF!,#REF!)</f>
        <v>#REF!</v>
      </c>
      <c r="H5652">
        <v>6</v>
      </c>
      <c r="I5652" s="15">
        <f>Tabuľka9[[#This Row],[Aktuálna cena v RZ s DPH]]*Tabuľka9[[#This Row],[Priemerný odber za mesiac]]</f>
        <v>14.520000000000003</v>
      </c>
      <c r="J5652">
        <v>25</v>
      </c>
      <c r="K5652" s="17" t="e">
        <f>Tabuľka9[[#This Row],[Cena za MJ s DPH]]*Tabuľka9[[#This Row],[Predpokladaný odber počas 6 mesiacov]]</f>
        <v>#REF!</v>
      </c>
      <c r="L5652" s="1">
        <v>37890085</v>
      </c>
      <c r="M5652" t="e">
        <f>_xlfn.XLOOKUP(Tabuľka9[[#This Row],[IČO]],#REF!,#REF!)</f>
        <v>#REF!</v>
      </c>
      <c r="N5652" t="e">
        <f>_xlfn.XLOOKUP(Tabuľka9[[#This Row],[IČO]],#REF!,#REF!)</f>
        <v>#REF!</v>
      </c>
    </row>
    <row r="5653" spans="1:14" hidden="1" x14ac:dyDescent="0.35">
      <c r="A5653" t="s">
        <v>10</v>
      </c>
      <c r="B5653" t="s">
        <v>56</v>
      </c>
      <c r="C5653" t="s">
        <v>13</v>
      </c>
      <c r="E5653" s="10">
        <f>IF(COUNTIF(cis_DPH!$B$2:$B$84,B5653)&gt;0,D5653*1.1,IF(COUNTIF(cis_DPH!$B$85:$B$171,B5653)&gt;0,D5653*1.2,"chyba"))</f>
        <v>0</v>
      </c>
      <c r="G5653" s="16" t="e">
        <f>_xlfn.XLOOKUP(Tabuľka9[[#This Row],[položka]],#REF!,#REF!)</f>
        <v>#REF!</v>
      </c>
      <c r="I5653" s="15">
        <f>Tabuľka9[[#This Row],[Aktuálna cena v RZ s DPH]]*Tabuľka9[[#This Row],[Priemerný odber za mesiac]]</f>
        <v>0</v>
      </c>
      <c r="K5653" s="17" t="e">
        <f>Tabuľka9[[#This Row],[Cena za MJ s DPH]]*Tabuľka9[[#This Row],[Predpokladaný odber počas 6 mesiacov]]</f>
        <v>#REF!</v>
      </c>
      <c r="L5653" s="1">
        <v>37890085</v>
      </c>
      <c r="M5653" t="e">
        <f>_xlfn.XLOOKUP(Tabuľka9[[#This Row],[IČO]],#REF!,#REF!)</f>
        <v>#REF!</v>
      </c>
      <c r="N5653" t="e">
        <f>_xlfn.XLOOKUP(Tabuľka9[[#This Row],[IČO]],#REF!,#REF!)</f>
        <v>#REF!</v>
      </c>
    </row>
    <row r="5654" spans="1:14" hidden="1" x14ac:dyDescent="0.35">
      <c r="A5654" t="s">
        <v>10</v>
      </c>
      <c r="B5654" t="s">
        <v>57</v>
      </c>
      <c r="C5654" t="s">
        <v>13</v>
      </c>
      <c r="D5654" s="9">
        <v>1.25</v>
      </c>
      <c r="E5654" s="10">
        <f>IF(COUNTIF(cis_DPH!$B$2:$B$84,B5654)&gt;0,D5654*1.1,IF(COUNTIF(cis_DPH!$B$85:$B$171,B5654)&gt;0,D5654*1.2,"chyba"))</f>
        <v>1.375</v>
      </c>
      <c r="G5654" s="16" t="e">
        <f>_xlfn.XLOOKUP(Tabuľka9[[#This Row],[položka]],#REF!,#REF!)</f>
        <v>#REF!</v>
      </c>
      <c r="H5654">
        <v>15</v>
      </c>
      <c r="I5654" s="15">
        <f>Tabuľka9[[#This Row],[Aktuálna cena v RZ s DPH]]*Tabuľka9[[#This Row],[Priemerný odber za mesiac]]</f>
        <v>20.625</v>
      </c>
      <c r="J5654">
        <v>75</v>
      </c>
      <c r="K5654" s="17" t="e">
        <f>Tabuľka9[[#This Row],[Cena za MJ s DPH]]*Tabuľka9[[#This Row],[Predpokladaný odber počas 6 mesiacov]]</f>
        <v>#REF!</v>
      </c>
      <c r="L5654" s="1">
        <v>37890085</v>
      </c>
      <c r="M5654" t="e">
        <f>_xlfn.XLOOKUP(Tabuľka9[[#This Row],[IČO]],#REF!,#REF!)</f>
        <v>#REF!</v>
      </c>
      <c r="N5654" t="e">
        <f>_xlfn.XLOOKUP(Tabuľka9[[#This Row],[IČO]],#REF!,#REF!)</f>
        <v>#REF!</v>
      </c>
    </row>
    <row r="5655" spans="1:14" hidden="1" x14ac:dyDescent="0.35">
      <c r="A5655" t="s">
        <v>10</v>
      </c>
      <c r="B5655" t="s">
        <v>58</v>
      </c>
      <c r="C5655" t="s">
        <v>13</v>
      </c>
      <c r="D5655" s="9">
        <v>1.49</v>
      </c>
      <c r="E5655" s="10">
        <f>IF(COUNTIF(cis_DPH!$B$2:$B$84,B5655)&gt;0,D5655*1.1,IF(COUNTIF(cis_DPH!$B$85:$B$171,B5655)&gt;0,D5655*1.2,"chyba"))</f>
        <v>1.639</v>
      </c>
      <c r="G5655" s="16" t="e">
        <f>_xlfn.XLOOKUP(Tabuľka9[[#This Row],[položka]],#REF!,#REF!)</f>
        <v>#REF!</v>
      </c>
      <c r="H5655">
        <v>7</v>
      </c>
      <c r="I5655" s="15">
        <f>Tabuľka9[[#This Row],[Aktuálna cena v RZ s DPH]]*Tabuľka9[[#This Row],[Priemerný odber za mesiac]]</f>
        <v>11.473000000000001</v>
      </c>
      <c r="J5655">
        <v>30</v>
      </c>
      <c r="K5655" s="17" t="e">
        <f>Tabuľka9[[#This Row],[Cena za MJ s DPH]]*Tabuľka9[[#This Row],[Predpokladaný odber počas 6 mesiacov]]</f>
        <v>#REF!</v>
      </c>
      <c r="L5655" s="1">
        <v>37890085</v>
      </c>
      <c r="M5655" t="e">
        <f>_xlfn.XLOOKUP(Tabuľka9[[#This Row],[IČO]],#REF!,#REF!)</f>
        <v>#REF!</v>
      </c>
      <c r="N5655" t="e">
        <f>_xlfn.XLOOKUP(Tabuľka9[[#This Row],[IČO]],#REF!,#REF!)</f>
        <v>#REF!</v>
      </c>
    </row>
    <row r="5656" spans="1:14" hidden="1" x14ac:dyDescent="0.35">
      <c r="A5656" t="s">
        <v>10</v>
      </c>
      <c r="B5656" t="s">
        <v>59</v>
      </c>
      <c r="C5656" t="s">
        <v>13</v>
      </c>
      <c r="D5656" s="9">
        <v>1.3</v>
      </c>
      <c r="E5656" s="10">
        <f>IF(COUNTIF(cis_DPH!$B$2:$B$84,B5656)&gt;0,D5656*1.1,IF(COUNTIF(cis_DPH!$B$85:$B$171,B5656)&gt;0,D5656*1.2,"chyba"))</f>
        <v>1.56</v>
      </c>
      <c r="G5656" s="16" t="e">
        <f>_xlfn.XLOOKUP(Tabuľka9[[#This Row],[položka]],#REF!,#REF!)</f>
        <v>#REF!</v>
      </c>
      <c r="H5656">
        <v>7</v>
      </c>
      <c r="I5656" s="15">
        <f>Tabuľka9[[#This Row],[Aktuálna cena v RZ s DPH]]*Tabuľka9[[#This Row],[Priemerný odber za mesiac]]</f>
        <v>10.92</v>
      </c>
      <c r="J5656">
        <v>25</v>
      </c>
      <c r="K5656" s="17" t="e">
        <f>Tabuľka9[[#This Row],[Cena za MJ s DPH]]*Tabuľka9[[#This Row],[Predpokladaný odber počas 6 mesiacov]]</f>
        <v>#REF!</v>
      </c>
      <c r="L5656" s="1">
        <v>37890085</v>
      </c>
      <c r="M5656" t="e">
        <f>_xlfn.XLOOKUP(Tabuľka9[[#This Row],[IČO]],#REF!,#REF!)</f>
        <v>#REF!</v>
      </c>
      <c r="N5656" t="e">
        <f>_xlfn.XLOOKUP(Tabuľka9[[#This Row],[IČO]],#REF!,#REF!)</f>
        <v>#REF!</v>
      </c>
    </row>
    <row r="5657" spans="1:14" hidden="1" x14ac:dyDescent="0.35">
      <c r="A5657" t="s">
        <v>10</v>
      </c>
      <c r="B5657" t="s">
        <v>60</v>
      </c>
      <c r="C5657" t="s">
        <v>13</v>
      </c>
      <c r="D5657" s="9">
        <v>0.6</v>
      </c>
      <c r="E5657" s="10">
        <f>IF(COUNTIF(cis_DPH!$B$2:$B$84,B5657)&gt;0,D5657*1.1,IF(COUNTIF(cis_DPH!$B$85:$B$171,B5657)&gt;0,D5657*1.2,"chyba"))</f>
        <v>0.72</v>
      </c>
      <c r="G5657" s="16" t="e">
        <f>_xlfn.XLOOKUP(Tabuľka9[[#This Row],[položka]],#REF!,#REF!)</f>
        <v>#REF!</v>
      </c>
      <c r="H5657">
        <v>11</v>
      </c>
      <c r="I5657" s="15">
        <f>Tabuľka9[[#This Row],[Aktuálna cena v RZ s DPH]]*Tabuľka9[[#This Row],[Priemerný odber za mesiac]]</f>
        <v>7.92</v>
      </c>
      <c r="J5657">
        <v>45</v>
      </c>
      <c r="K5657" s="17" t="e">
        <f>Tabuľka9[[#This Row],[Cena za MJ s DPH]]*Tabuľka9[[#This Row],[Predpokladaný odber počas 6 mesiacov]]</f>
        <v>#REF!</v>
      </c>
      <c r="L5657" s="1">
        <v>37890085</v>
      </c>
      <c r="M5657" t="e">
        <f>_xlfn.XLOOKUP(Tabuľka9[[#This Row],[IČO]],#REF!,#REF!)</f>
        <v>#REF!</v>
      </c>
      <c r="N5657" t="e">
        <f>_xlfn.XLOOKUP(Tabuľka9[[#This Row],[IČO]],#REF!,#REF!)</f>
        <v>#REF!</v>
      </c>
    </row>
    <row r="5658" spans="1:14" hidden="1" x14ac:dyDescent="0.35">
      <c r="A5658" t="s">
        <v>10</v>
      </c>
      <c r="B5658" t="s">
        <v>61</v>
      </c>
      <c r="C5658" t="s">
        <v>19</v>
      </c>
      <c r="E5658" s="10">
        <f>IF(COUNTIF(cis_DPH!$B$2:$B$84,B5658)&gt;0,D5658*1.1,IF(COUNTIF(cis_DPH!$B$85:$B$171,B5658)&gt;0,D5658*1.2,"chyba"))</f>
        <v>0</v>
      </c>
      <c r="G5658" s="16" t="e">
        <f>_xlfn.XLOOKUP(Tabuľka9[[#This Row],[položka]],#REF!,#REF!)</f>
        <v>#REF!</v>
      </c>
      <c r="I5658" s="15">
        <f>Tabuľka9[[#This Row],[Aktuálna cena v RZ s DPH]]*Tabuľka9[[#This Row],[Priemerný odber za mesiac]]</f>
        <v>0</v>
      </c>
      <c r="K5658" s="17" t="e">
        <f>Tabuľka9[[#This Row],[Cena za MJ s DPH]]*Tabuľka9[[#This Row],[Predpokladaný odber počas 6 mesiacov]]</f>
        <v>#REF!</v>
      </c>
      <c r="L5658" s="1">
        <v>37890085</v>
      </c>
      <c r="M5658" t="e">
        <f>_xlfn.XLOOKUP(Tabuľka9[[#This Row],[IČO]],#REF!,#REF!)</f>
        <v>#REF!</v>
      </c>
      <c r="N5658" t="e">
        <f>_xlfn.XLOOKUP(Tabuľka9[[#This Row],[IČO]],#REF!,#REF!)</f>
        <v>#REF!</v>
      </c>
    </row>
    <row r="5659" spans="1:14" hidden="1" x14ac:dyDescent="0.35">
      <c r="A5659" t="s">
        <v>10</v>
      </c>
      <c r="B5659" t="s">
        <v>62</v>
      </c>
      <c r="C5659" t="s">
        <v>13</v>
      </c>
      <c r="E5659" s="10">
        <f>IF(COUNTIF(cis_DPH!$B$2:$B$84,B5659)&gt;0,D5659*1.1,IF(COUNTIF(cis_DPH!$B$85:$B$171,B5659)&gt;0,D5659*1.2,"chyba"))</f>
        <v>0</v>
      </c>
      <c r="G5659" s="16" t="e">
        <f>_xlfn.XLOOKUP(Tabuľka9[[#This Row],[položka]],#REF!,#REF!)</f>
        <v>#REF!</v>
      </c>
      <c r="I5659" s="15">
        <f>Tabuľka9[[#This Row],[Aktuálna cena v RZ s DPH]]*Tabuľka9[[#This Row],[Priemerný odber za mesiac]]</f>
        <v>0</v>
      </c>
      <c r="K5659" s="17" t="e">
        <f>Tabuľka9[[#This Row],[Cena za MJ s DPH]]*Tabuľka9[[#This Row],[Predpokladaný odber počas 6 mesiacov]]</f>
        <v>#REF!</v>
      </c>
      <c r="L5659" s="1">
        <v>37890085</v>
      </c>
      <c r="M5659" t="e">
        <f>_xlfn.XLOOKUP(Tabuľka9[[#This Row],[IČO]],#REF!,#REF!)</f>
        <v>#REF!</v>
      </c>
      <c r="N5659" t="e">
        <f>_xlfn.XLOOKUP(Tabuľka9[[#This Row],[IČO]],#REF!,#REF!)</f>
        <v>#REF!</v>
      </c>
    </row>
    <row r="5660" spans="1:14" hidden="1" x14ac:dyDescent="0.35">
      <c r="A5660" t="s">
        <v>10</v>
      </c>
      <c r="B5660" t="s">
        <v>63</v>
      </c>
      <c r="C5660" t="s">
        <v>13</v>
      </c>
      <c r="E5660" s="10">
        <f>IF(COUNTIF(cis_DPH!$B$2:$B$84,B5660)&gt;0,D5660*1.1,IF(COUNTIF(cis_DPH!$B$85:$B$171,B5660)&gt;0,D5660*1.2,"chyba"))</f>
        <v>0</v>
      </c>
      <c r="G5660" s="16" t="e">
        <f>_xlfn.XLOOKUP(Tabuľka9[[#This Row],[položka]],#REF!,#REF!)</f>
        <v>#REF!</v>
      </c>
      <c r="I5660" s="15">
        <f>Tabuľka9[[#This Row],[Aktuálna cena v RZ s DPH]]*Tabuľka9[[#This Row],[Priemerný odber za mesiac]]</f>
        <v>0</v>
      </c>
      <c r="K5660" s="17" t="e">
        <f>Tabuľka9[[#This Row],[Cena za MJ s DPH]]*Tabuľka9[[#This Row],[Predpokladaný odber počas 6 mesiacov]]</f>
        <v>#REF!</v>
      </c>
      <c r="L5660" s="1">
        <v>37890085</v>
      </c>
      <c r="M5660" t="e">
        <f>_xlfn.XLOOKUP(Tabuľka9[[#This Row],[IČO]],#REF!,#REF!)</f>
        <v>#REF!</v>
      </c>
      <c r="N5660" t="e">
        <f>_xlfn.XLOOKUP(Tabuľka9[[#This Row],[IČO]],#REF!,#REF!)</f>
        <v>#REF!</v>
      </c>
    </row>
    <row r="5661" spans="1:14" hidden="1" x14ac:dyDescent="0.35">
      <c r="A5661" t="s">
        <v>10</v>
      </c>
      <c r="B5661" t="s">
        <v>64</v>
      </c>
      <c r="C5661" t="s">
        <v>19</v>
      </c>
      <c r="D5661" s="9">
        <v>0.9</v>
      </c>
      <c r="E5661" s="10">
        <f>IF(COUNTIF(cis_DPH!$B$2:$B$84,B5661)&gt;0,D5661*1.1,IF(COUNTIF(cis_DPH!$B$85:$B$171,B5661)&gt;0,D5661*1.2,"chyba"))</f>
        <v>0.9900000000000001</v>
      </c>
      <c r="G5661" s="16" t="e">
        <f>_xlfn.XLOOKUP(Tabuľka9[[#This Row],[položka]],#REF!,#REF!)</f>
        <v>#REF!</v>
      </c>
      <c r="H5661">
        <v>6</v>
      </c>
      <c r="I5661" s="15">
        <f>Tabuľka9[[#This Row],[Aktuálna cena v RZ s DPH]]*Tabuľka9[[#This Row],[Priemerný odber za mesiac]]</f>
        <v>5.94</v>
      </c>
      <c r="J5661">
        <v>20</v>
      </c>
      <c r="K5661" s="17" t="e">
        <f>Tabuľka9[[#This Row],[Cena za MJ s DPH]]*Tabuľka9[[#This Row],[Predpokladaný odber počas 6 mesiacov]]</f>
        <v>#REF!</v>
      </c>
      <c r="L5661" s="1">
        <v>37890085</v>
      </c>
      <c r="M5661" t="e">
        <f>_xlfn.XLOOKUP(Tabuľka9[[#This Row],[IČO]],#REF!,#REF!)</f>
        <v>#REF!</v>
      </c>
      <c r="N5661" t="e">
        <f>_xlfn.XLOOKUP(Tabuľka9[[#This Row],[IČO]],#REF!,#REF!)</f>
        <v>#REF!</v>
      </c>
    </row>
    <row r="5662" spans="1:14" hidden="1" x14ac:dyDescent="0.35">
      <c r="A5662" t="s">
        <v>10</v>
      </c>
      <c r="B5662" t="s">
        <v>65</v>
      </c>
      <c r="C5662" t="s">
        <v>19</v>
      </c>
      <c r="D5662" s="9">
        <v>0.89</v>
      </c>
      <c r="E5662" s="10">
        <f>IF(COUNTIF(cis_DPH!$B$2:$B$84,B5662)&gt;0,D5662*1.1,IF(COUNTIF(cis_DPH!$B$85:$B$171,B5662)&gt;0,D5662*1.2,"chyba"))</f>
        <v>0.97900000000000009</v>
      </c>
      <c r="G5662" s="16" t="e">
        <f>_xlfn.XLOOKUP(Tabuľka9[[#This Row],[položka]],#REF!,#REF!)</f>
        <v>#REF!</v>
      </c>
      <c r="H5662">
        <v>11</v>
      </c>
      <c r="I5662" s="15">
        <f>Tabuľka9[[#This Row],[Aktuálna cena v RZ s DPH]]*Tabuľka9[[#This Row],[Priemerný odber za mesiac]]</f>
        <v>10.769000000000002</v>
      </c>
      <c r="J5662">
        <v>45</v>
      </c>
      <c r="K5662" s="17" t="e">
        <f>Tabuľka9[[#This Row],[Cena za MJ s DPH]]*Tabuľka9[[#This Row],[Predpokladaný odber počas 6 mesiacov]]</f>
        <v>#REF!</v>
      </c>
      <c r="L5662" s="1">
        <v>37890085</v>
      </c>
      <c r="M5662" t="e">
        <f>_xlfn.XLOOKUP(Tabuľka9[[#This Row],[IČO]],#REF!,#REF!)</f>
        <v>#REF!</v>
      </c>
      <c r="N5662" t="e">
        <f>_xlfn.XLOOKUP(Tabuľka9[[#This Row],[IČO]],#REF!,#REF!)</f>
        <v>#REF!</v>
      </c>
    </row>
    <row r="5663" spans="1:14" hidden="1" x14ac:dyDescent="0.35">
      <c r="A5663" t="s">
        <v>10</v>
      </c>
      <c r="B5663" t="s">
        <v>66</v>
      </c>
      <c r="C5663" t="s">
        <v>19</v>
      </c>
      <c r="D5663" s="9">
        <v>0.99</v>
      </c>
      <c r="E5663" s="10">
        <f>IF(COUNTIF(cis_DPH!$B$2:$B$84,B5663)&gt;0,D5663*1.1,IF(COUNTIF(cis_DPH!$B$85:$B$171,B5663)&gt;0,D5663*1.2,"chyba"))</f>
        <v>1.089</v>
      </c>
      <c r="G5663" s="16" t="e">
        <f>_xlfn.XLOOKUP(Tabuľka9[[#This Row],[položka]],#REF!,#REF!)</f>
        <v>#REF!</v>
      </c>
      <c r="H5663">
        <v>5</v>
      </c>
      <c r="I5663" s="15">
        <f>Tabuľka9[[#This Row],[Aktuálna cena v RZ s DPH]]*Tabuľka9[[#This Row],[Priemerný odber za mesiac]]</f>
        <v>5.4450000000000003</v>
      </c>
      <c r="J5663">
        <v>22</v>
      </c>
      <c r="K5663" s="17" t="e">
        <f>Tabuľka9[[#This Row],[Cena za MJ s DPH]]*Tabuľka9[[#This Row],[Predpokladaný odber počas 6 mesiacov]]</f>
        <v>#REF!</v>
      </c>
      <c r="L5663" s="1">
        <v>37890085</v>
      </c>
      <c r="M5663" t="e">
        <f>_xlfn.XLOOKUP(Tabuľka9[[#This Row],[IČO]],#REF!,#REF!)</f>
        <v>#REF!</v>
      </c>
      <c r="N5663" t="e">
        <f>_xlfn.XLOOKUP(Tabuľka9[[#This Row],[IČO]],#REF!,#REF!)</f>
        <v>#REF!</v>
      </c>
    </row>
    <row r="5664" spans="1:14" hidden="1" x14ac:dyDescent="0.35">
      <c r="A5664" t="s">
        <v>10</v>
      </c>
      <c r="B5664" t="s">
        <v>67</v>
      </c>
      <c r="C5664" t="s">
        <v>13</v>
      </c>
      <c r="D5664" s="9">
        <v>1.99</v>
      </c>
      <c r="E5664" s="10">
        <f>IF(COUNTIF(cis_DPH!$B$2:$B$84,B5664)&gt;0,D5664*1.1,IF(COUNTIF(cis_DPH!$B$85:$B$171,B5664)&gt;0,D5664*1.2,"chyba"))</f>
        <v>2.3879999999999999</v>
      </c>
      <c r="G5664" s="16" t="e">
        <f>_xlfn.XLOOKUP(Tabuľka9[[#This Row],[položka]],#REF!,#REF!)</f>
        <v>#REF!</v>
      </c>
      <c r="H5664">
        <v>11</v>
      </c>
      <c r="I5664" s="15">
        <f>Tabuľka9[[#This Row],[Aktuálna cena v RZ s DPH]]*Tabuľka9[[#This Row],[Priemerný odber za mesiac]]</f>
        <v>26.268000000000001</v>
      </c>
      <c r="J5664">
        <v>42</v>
      </c>
      <c r="K5664" s="17" t="e">
        <f>Tabuľka9[[#This Row],[Cena za MJ s DPH]]*Tabuľka9[[#This Row],[Predpokladaný odber počas 6 mesiacov]]</f>
        <v>#REF!</v>
      </c>
      <c r="L5664" s="1">
        <v>37890085</v>
      </c>
      <c r="M5664" t="e">
        <f>_xlfn.XLOOKUP(Tabuľka9[[#This Row],[IČO]],#REF!,#REF!)</f>
        <v>#REF!</v>
      </c>
      <c r="N5664" t="e">
        <f>_xlfn.XLOOKUP(Tabuľka9[[#This Row],[IČO]],#REF!,#REF!)</f>
        <v>#REF!</v>
      </c>
    </row>
    <row r="5665" spans="1:14" hidden="1" x14ac:dyDescent="0.35">
      <c r="A5665" t="s">
        <v>10</v>
      </c>
      <c r="B5665" t="s">
        <v>68</v>
      </c>
      <c r="C5665" t="s">
        <v>13</v>
      </c>
      <c r="E5665" s="10">
        <f>IF(COUNTIF(cis_DPH!$B$2:$B$84,B5665)&gt;0,D5665*1.1,IF(COUNTIF(cis_DPH!$B$85:$B$171,B5665)&gt;0,D5665*1.2,"chyba"))</f>
        <v>0</v>
      </c>
      <c r="G5665" s="16" t="e">
        <f>_xlfn.XLOOKUP(Tabuľka9[[#This Row],[položka]],#REF!,#REF!)</f>
        <v>#REF!</v>
      </c>
      <c r="I5665" s="15">
        <f>Tabuľka9[[#This Row],[Aktuálna cena v RZ s DPH]]*Tabuľka9[[#This Row],[Priemerný odber za mesiac]]</f>
        <v>0</v>
      </c>
      <c r="K5665" s="17" t="e">
        <f>Tabuľka9[[#This Row],[Cena za MJ s DPH]]*Tabuľka9[[#This Row],[Predpokladaný odber počas 6 mesiacov]]</f>
        <v>#REF!</v>
      </c>
      <c r="L5665" s="1">
        <v>37890085</v>
      </c>
      <c r="M5665" t="e">
        <f>_xlfn.XLOOKUP(Tabuľka9[[#This Row],[IČO]],#REF!,#REF!)</f>
        <v>#REF!</v>
      </c>
      <c r="N5665" t="e">
        <f>_xlfn.XLOOKUP(Tabuľka9[[#This Row],[IČO]],#REF!,#REF!)</f>
        <v>#REF!</v>
      </c>
    </row>
    <row r="5666" spans="1:14" hidden="1" x14ac:dyDescent="0.35">
      <c r="A5666" t="s">
        <v>10</v>
      </c>
      <c r="B5666" t="s">
        <v>69</v>
      </c>
      <c r="C5666" t="s">
        <v>13</v>
      </c>
      <c r="D5666" s="9">
        <v>1.05</v>
      </c>
      <c r="E5666" s="10">
        <f>IF(COUNTIF(cis_DPH!$B$2:$B$84,B5666)&gt;0,D5666*1.1,IF(COUNTIF(cis_DPH!$B$85:$B$171,B5666)&gt;0,D5666*1.2,"chyba"))</f>
        <v>1.1550000000000002</v>
      </c>
      <c r="G5666" s="16" t="e">
        <f>_xlfn.XLOOKUP(Tabuľka9[[#This Row],[položka]],#REF!,#REF!)</f>
        <v>#REF!</v>
      </c>
      <c r="H5666">
        <v>16</v>
      </c>
      <c r="I5666" s="15">
        <f>Tabuľka9[[#This Row],[Aktuálna cena v RZ s DPH]]*Tabuľka9[[#This Row],[Priemerný odber za mesiac]]</f>
        <v>18.480000000000004</v>
      </c>
      <c r="J5666">
        <v>60</v>
      </c>
      <c r="K5666" s="17" t="e">
        <f>Tabuľka9[[#This Row],[Cena za MJ s DPH]]*Tabuľka9[[#This Row],[Predpokladaný odber počas 6 mesiacov]]</f>
        <v>#REF!</v>
      </c>
      <c r="L5666" s="1">
        <v>37890085</v>
      </c>
      <c r="M5666" t="e">
        <f>_xlfn.XLOOKUP(Tabuľka9[[#This Row],[IČO]],#REF!,#REF!)</f>
        <v>#REF!</v>
      </c>
      <c r="N5666" t="e">
        <f>_xlfn.XLOOKUP(Tabuľka9[[#This Row],[IČO]],#REF!,#REF!)</f>
        <v>#REF!</v>
      </c>
    </row>
    <row r="5667" spans="1:14" hidden="1" x14ac:dyDescent="0.35">
      <c r="A5667" t="s">
        <v>10</v>
      </c>
      <c r="B5667" t="s">
        <v>70</v>
      </c>
      <c r="C5667" t="s">
        <v>13</v>
      </c>
      <c r="D5667" s="9">
        <v>2.83</v>
      </c>
      <c r="E5667" s="10">
        <f>IF(COUNTIF(cis_DPH!$B$2:$B$84,B5667)&gt;0,D5667*1.1,IF(COUNTIF(cis_DPH!$B$85:$B$171,B5667)&gt;0,D5667*1.2,"chyba"))</f>
        <v>3.1130000000000004</v>
      </c>
      <c r="G5667" s="16" t="e">
        <f>_xlfn.XLOOKUP(Tabuľka9[[#This Row],[položka]],#REF!,#REF!)</f>
        <v>#REF!</v>
      </c>
      <c r="H5667">
        <v>1</v>
      </c>
      <c r="I5667" s="15">
        <f>Tabuľka9[[#This Row],[Aktuálna cena v RZ s DPH]]*Tabuľka9[[#This Row],[Priemerný odber za mesiac]]</f>
        <v>3.1130000000000004</v>
      </c>
      <c r="J5667">
        <v>7</v>
      </c>
      <c r="K5667" s="17" t="e">
        <f>Tabuľka9[[#This Row],[Cena za MJ s DPH]]*Tabuľka9[[#This Row],[Predpokladaný odber počas 6 mesiacov]]</f>
        <v>#REF!</v>
      </c>
      <c r="L5667" s="1">
        <v>37890085</v>
      </c>
      <c r="M5667" t="e">
        <f>_xlfn.XLOOKUP(Tabuľka9[[#This Row],[IČO]],#REF!,#REF!)</f>
        <v>#REF!</v>
      </c>
      <c r="N5667" t="e">
        <f>_xlfn.XLOOKUP(Tabuľka9[[#This Row],[IČO]],#REF!,#REF!)</f>
        <v>#REF!</v>
      </c>
    </row>
    <row r="5668" spans="1:14" hidden="1" x14ac:dyDescent="0.35">
      <c r="A5668" t="s">
        <v>10</v>
      </c>
      <c r="B5668" t="s">
        <v>71</v>
      </c>
      <c r="C5668" t="s">
        <v>13</v>
      </c>
      <c r="E5668" s="10">
        <f>IF(COUNTIF(cis_DPH!$B$2:$B$84,B5668)&gt;0,D5668*1.1,IF(COUNTIF(cis_DPH!$B$85:$B$171,B5668)&gt;0,D5668*1.2,"chyba"))</f>
        <v>0</v>
      </c>
      <c r="G5668" s="16" t="e">
        <f>_xlfn.XLOOKUP(Tabuľka9[[#This Row],[položka]],#REF!,#REF!)</f>
        <v>#REF!</v>
      </c>
      <c r="I5668" s="15">
        <f>Tabuľka9[[#This Row],[Aktuálna cena v RZ s DPH]]*Tabuľka9[[#This Row],[Priemerný odber za mesiac]]</f>
        <v>0</v>
      </c>
      <c r="K5668" s="17" t="e">
        <f>Tabuľka9[[#This Row],[Cena za MJ s DPH]]*Tabuľka9[[#This Row],[Predpokladaný odber počas 6 mesiacov]]</f>
        <v>#REF!</v>
      </c>
      <c r="L5668" s="1">
        <v>37890085</v>
      </c>
      <c r="M5668" t="e">
        <f>_xlfn.XLOOKUP(Tabuľka9[[#This Row],[IČO]],#REF!,#REF!)</f>
        <v>#REF!</v>
      </c>
      <c r="N5668" t="e">
        <f>_xlfn.XLOOKUP(Tabuľka9[[#This Row],[IČO]],#REF!,#REF!)</f>
        <v>#REF!</v>
      </c>
    </row>
    <row r="5669" spans="1:14" hidden="1" x14ac:dyDescent="0.35">
      <c r="A5669" t="s">
        <v>10</v>
      </c>
      <c r="B5669" t="s">
        <v>72</v>
      </c>
      <c r="C5669" t="s">
        <v>13</v>
      </c>
      <c r="E5669" s="10">
        <f>IF(COUNTIF(cis_DPH!$B$2:$B$84,B5669)&gt;0,D5669*1.1,IF(COUNTIF(cis_DPH!$B$85:$B$171,B5669)&gt;0,D5669*1.2,"chyba"))</f>
        <v>0</v>
      </c>
      <c r="G5669" s="16" t="e">
        <f>_xlfn.XLOOKUP(Tabuľka9[[#This Row],[položka]],#REF!,#REF!)</f>
        <v>#REF!</v>
      </c>
      <c r="I5669" s="15">
        <f>Tabuľka9[[#This Row],[Aktuálna cena v RZ s DPH]]*Tabuľka9[[#This Row],[Priemerný odber za mesiac]]</f>
        <v>0</v>
      </c>
      <c r="K5669" s="17" t="e">
        <f>Tabuľka9[[#This Row],[Cena za MJ s DPH]]*Tabuľka9[[#This Row],[Predpokladaný odber počas 6 mesiacov]]</f>
        <v>#REF!</v>
      </c>
      <c r="L5669" s="1">
        <v>37890085</v>
      </c>
      <c r="M5669" t="e">
        <f>_xlfn.XLOOKUP(Tabuľka9[[#This Row],[IČO]],#REF!,#REF!)</f>
        <v>#REF!</v>
      </c>
      <c r="N5669" t="e">
        <f>_xlfn.XLOOKUP(Tabuľka9[[#This Row],[IČO]],#REF!,#REF!)</f>
        <v>#REF!</v>
      </c>
    </row>
    <row r="5670" spans="1:14" hidden="1" x14ac:dyDescent="0.35">
      <c r="A5670" t="s">
        <v>10</v>
      </c>
      <c r="B5670" t="s">
        <v>73</v>
      </c>
      <c r="C5670" t="s">
        <v>13</v>
      </c>
      <c r="D5670" s="9">
        <v>1.1000000000000001</v>
      </c>
      <c r="E5670" s="10">
        <f>IF(COUNTIF(cis_DPH!$B$2:$B$84,B5670)&gt;0,D5670*1.1,IF(COUNTIF(cis_DPH!$B$85:$B$171,B5670)&gt;0,D5670*1.2,"chyba"))</f>
        <v>1.32</v>
      </c>
      <c r="G5670" s="16" t="e">
        <f>_xlfn.XLOOKUP(Tabuľka9[[#This Row],[položka]],#REF!,#REF!)</f>
        <v>#REF!</v>
      </c>
      <c r="H5670">
        <v>15</v>
      </c>
      <c r="I5670" s="15">
        <f>Tabuľka9[[#This Row],[Aktuálna cena v RZ s DPH]]*Tabuľka9[[#This Row],[Priemerný odber za mesiac]]</f>
        <v>19.8</v>
      </c>
      <c r="J5670">
        <v>50</v>
      </c>
      <c r="K5670" s="17" t="e">
        <f>Tabuľka9[[#This Row],[Cena za MJ s DPH]]*Tabuľka9[[#This Row],[Predpokladaný odber počas 6 mesiacov]]</f>
        <v>#REF!</v>
      </c>
      <c r="L5670" s="1">
        <v>37890085</v>
      </c>
      <c r="M5670" t="e">
        <f>_xlfn.XLOOKUP(Tabuľka9[[#This Row],[IČO]],#REF!,#REF!)</f>
        <v>#REF!</v>
      </c>
      <c r="N5670" t="e">
        <f>_xlfn.XLOOKUP(Tabuľka9[[#This Row],[IČO]],#REF!,#REF!)</f>
        <v>#REF!</v>
      </c>
    </row>
    <row r="5671" spans="1:14" hidden="1" x14ac:dyDescent="0.35">
      <c r="A5671" t="s">
        <v>10</v>
      </c>
      <c r="B5671" t="s">
        <v>74</v>
      </c>
      <c r="C5671" t="s">
        <v>13</v>
      </c>
      <c r="D5671" s="9">
        <v>0.8</v>
      </c>
      <c r="E5671" s="10">
        <f>IF(COUNTIF(cis_DPH!$B$2:$B$84,B5671)&gt;0,D5671*1.1,IF(COUNTIF(cis_DPH!$B$85:$B$171,B5671)&gt;0,D5671*1.2,"chyba"))</f>
        <v>0.88000000000000012</v>
      </c>
      <c r="G5671" s="16" t="e">
        <f>_xlfn.XLOOKUP(Tabuľka9[[#This Row],[položka]],#REF!,#REF!)</f>
        <v>#REF!</v>
      </c>
      <c r="I5671" s="15">
        <f>Tabuľka9[[#This Row],[Aktuálna cena v RZ s DPH]]*Tabuľka9[[#This Row],[Priemerný odber za mesiac]]</f>
        <v>0</v>
      </c>
      <c r="J5671">
        <v>50</v>
      </c>
      <c r="K5671" s="17" t="e">
        <f>Tabuľka9[[#This Row],[Cena za MJ s DPH]]*Tabuľka9[[#This Row],[Predpokladaný odber počas 6 mesiacov]]</f>
        <v>#REF!</v>
      </c>
      <c r="L5671" s="1">
        <v>37890085</v>
      </c>
      <c r="M5671" t="e">
        <f>_xlfn.XLOOKUP(Tabuľka9[[#This Row],[IČO]],#REF!,#REF!)</f>
        <v>#REF!</v>
      </c>
      <c r="N5671" t="e">
        <f>_xlfn.XLOOKUP(Tabuľka9[[#This Row],[IČO]],#REF!,#REF!)</f>
        <v>#REF!</v>
      </c>
    </row>
    <row r="5672" spans="1:14" hidden="1" x14ac:dyDescent="0.35">
      <c r="A5672" t="s">
        <v>10</v>
      </c>
      <c r="B5672" t="s">
        <v>75</v>
      </c>
      <c r="C5672" t="s">
        <v>13</v>
      </c>
      <c r="D5672" s="9">
        <v>0.5</v>
      </c>
      <c r="E5672" s="10">
        <f>IF(COUNTIF(cis_DPH!$B$2:$B$84,B5672)&gt;0,D5672*1.1,IF(COUNTIF(cis_DPH!$B$85:$B$171,B5672)&gt;0,D5672*1.2,"chyba"))</f>
        <v>0.55000000000000004</v>
      </c>
      <c r="G5672" s="16" t="e">
        <f>_xlfn.XLOOKUP(Tabuľka9[[#This Row],[položka]],#REF!,#REF!)</f>
        <v>#REF!</v>
      </c>
      <c r="H5672">
        <v>300</v>
      </c>
      <c r="I5672" s="15">
        <f>Tabuľka9[[#This Row],[Aktuálna cena v RZ s DPH]]*Tabuľka9[[#This Row],[Priemerný odber za mesiac]]</f>
        <v>165</v>
      </c>
      <c r="J5672">
        <v>1300</v>
      </c>
      <c r="K5672" s="17" t="e">
        <f>Tabuľka9[[#This Row],[Cena za MJ s DPH]]*Tabuľka9[[#This Row],[Predpokladaný odber počas 6 mesiacov]]</f>
        <v>#REF!</v>
      </c>
      <c r="L5672" s="1">
        <v>37890085</v>
      </c>
      <c r="M5672" t="e">
        <f>_xlfn.XLOOKUP(Tabuľka9[[#This Row],[IČO]],#REF!,#REF!)</f>
        <v>#REF!</v>
      </c>
      <c r="N5672" t="e">
        <f>_xlfn.XLOOKUP(Tabuľka9[[#This Row],[IČO]],#REF!,#REF!)</f>
        <v>#REF!</v>
      </c>
    </row>
    <row r="5673" spans="1:14" hidden="1" x14ac:dyDescent="0.35">
      <c r="A5673" t="s">
        <v>10</v>
      </c>
      <c r="B5673" t="s">
        <v>76</v>
      </c>
      <c r="C5673" t="s">
        <v>13</v>
      </c>
      <c r="E5673" s="10">
        <f>IF(COUNTIF(cis_DPH!$B$2:$B$84,B5673)&gt;0,D5673*1.1,IF(COUNTIF(cis_DPH!$B$85:$B$171,B5673)&gt;0,D5673*1.2,"chyba"))</f>
        <v>0</v>
      </c>
      <c r="G5673" s="16" t="e">
        <f>_xlfn.XLOOKUP(Tabuľka9[[#This Row],[položka]],#REF!,#REF!)</f>
        <v>#REF!</v>
      </c>
      <c r="I5673" s="15">
        <f>Tabuľka9[[#This Row],[Aktuálna cena v RZ s DPH]]*Tabuľka9[[#This Row],[Priemerný odber za mesiac]]</f>
        <v>0</v>
      </c>
      <c r="K5673" s="17" t="e">
        <f>Tabuľka9[[#This Row],[Cena za MJ s DPH]]*Tabuľka9[[#This Row],[Predpokladaný odber počas 6 mesiacov]]</f>
        <v>#REF!</v>
      </c>
      <c r="L5673" s="1">
        <v>37890085</v>
      </c>
      <c r="M5673" t="e">
        <f>_xlfn.XLOOKUP(Tabuľka9[[#This Row],[IČO]],#REF!,#REF!)</f>
        <v>#REF!</v>
      </c>
      <c r="N5673" t="e">
        <f>_xlfn.XLOOKUP(Tabuľka9[[#This Row],[IČO]],#REF!,#REF!)</f>
        <v>#REF!</v>
      </c>
    </row>
    <row r="5674" spans="1:14" hidden="1" x14ac:dyDescent="0.35">
      <c r="A5674" t="s">
        <v>10</v>
      </c>
      <c r="B5674" t="s">
        <v>77</v>
      </c>
      <c r="C5674" t="s">
        <v>13</v>
      </c>
      <c r="E5674" s="10">
        <f>IF(COUNTIF(cis_DPH!$B$2:$B$84,B5674)&gt;0,D5674*1.1,IF(COUNTIF(cis_DPH!$B$85:$B$171,B5674)&gt;0,D5674*1.2,"chyba"))</f>
        <v>0</v>
      </c>
      <c r="G5674" s="16" t="e">
        <f>_xlfn.XLOOKUP(Tabuľka9[[#This Row],[položka]],#REF!,#REF!)</f>
        <v>#REF!</v>
      </c>
      <c r="I5674" s="15">
        <f>Tabuľka9[[#This Row],[Aktuálna cena v RZ s DPH]]*Tabuľka9[[#This Row],[Priemerný odber za mesiac]]</f>
        <v>0</v>
      </c>
      <c r="K5674" s="17" t="e">
        <f>Tabuľka9[[#This Row],[Cena za MJ s DPH]]*Tabuľka9[[#This Row],[Predpokladaný odber počas 6 mesiacov]]</f>
        <v>#REF!</v>
      </c>
      <c r="L5674" s="1">
        <v>37890085</v>
      </c>
      <c r="M5674" t="e">
        <f>_xlfn.XLOOKUP(Tabuľka9[[#This Row],[IČO]],#REF!,#REF!)</f>
        <v>#REF!</v>
      </c>
      <c r="N5674" t="e">
        <f>_xlfn.XLOOKUP(Tabuľka9[[#This Row],[IČO]],#REF!,#REF!)</f>
        <v>#REF!</v>
      </c>
    </row>
    <row r="5675" spans="1:14" hidden="1" x14ac:dyDescent="0.35">
      <c r="A5675" t="s">
        <v>10</v>
      </c>
      <c r="B5675" t="s">
        <v>78</v>
      </c>
      <c r="C5675" t="s">
        <v>13</v>
      </c>
      <c r="E5675" s="10">
        <f>IF(COUNTIF(cis_DPH!$B$2:$B$84,B5675)&gt;0,D5675*1.1,IF(COUNTIF(cis_DPH!$B$85:$B$171,B5675)&gt;0,D5675*1.2,"chyba"))</f>
        <v>0</v>
      </c>
      <c r="G5675" s="16" t="e">
        <f>_xlfn.XLOOKUP(Tabuľka9[[#This Row],[položka]],#REF!,#REF!)</f>
        <v>#REF!</v>
      </c>
      <c r="I5675" s="15">
        <f>Tabuľka9[[#This Row],[Aktuálna cena v RZ s DPH]]*Tabuľka9[[#This Row],[Priemerný odber za mesiac]]</f>
        <v>0</v>
      </c>
      <c r="K5675" s="17" t="e">
        <f>Tabuľka9[[#This Row],[Cena za MJ s DPH]]*Tabuľka9[[#This Row],[Predpokladaný odber počas 6 mesiacov]]</f>
        <v>#REF!</v>
      </c>
      <c r="L5675" s="1">
        <v>37890085</v>
      </c>
      <c r="M5675" t="e">
        <f>_xlfn.XLOOKUP(Tabuľka9[[#This Row],[IČO]],#REF!,#REF!)</f>
        <v>#REF!</v>
      </c>
      <c r="N5675" t="e">
        <f>_xlfn.XLOOKUP(Tabuľka9[[#This Row],[IČO]],#REF!,#REF!)</f>
        <v>#REF!</v>
      </c>
    </row>
    <row r="5676" spans="1:14" hidden="1" x14ac:dyDescent="0.35">
      <c r="A5676" t="s">
        <v>10</v>
      </c>
      <c r="B5676" t="s">
        <v>79</v>
      </c>
      <c r="C5676" t="s">
        <v>13</v>
      </c>
      <c r="E5676" s="10">
        <f>IF(COUNTIF(cis_DPH!$B$2:$B$84,B5676)&gt;0,D5676*1.1,IF(COUNTIF(cis_DPH!$B$85:$B$171,B5676)&gt;0,D5676*1.2,"chyba"))</f>
        <v>0</v>
      </c>
      <c r="G5676" s="16" t="e">
        <f>_xlfn.XLOOKUP(Tabuľka9[[#This Row],[položka]],#REF!,#REF!)</f>
        <v>#REF!</v>
      </c>
      <c r="I5676" s="15">
        <f>Tabuľka9[[#This Row],[Aktuálna cena v RZ s DPH]]*Tabuľka9[[#This Row],[Priemerný odber za mesiac]]</f>
        <v>0</v>
      </c>
      <c r="K5676" s="17" t="e">
        <f>Tabuľka9[[#This Row],[Cena za MJ s DPH]]*Tabuľka9[[#This Row],[Predpokladaný odber počas 6 mesiacov]]</f>
        <v>#REF!</v>
      </c>
      <c r="L5676" s="1">
        <v>37890085</v>
      </c>
      <c r="M5676" t="e">
        <f>_xlfn.XLOOKUP(Tabuľka9[[#This Row],[IČO]],#REF!,#REF!)</f>
        <v>#REF!</v>
      </c>
      <c r="N5676" t="e">
        <f>_xlfn.XLOOKUP(Tabuľka9[[#This Row],[IČO]],#REF!,#REF!)</f>
        <v>#REF!</v>
      </c>
    </row>
    <row r="5677" spans="1:14" hidden="1" x14ac:dyDescent="0.35">
      <c r="A5677" t="s">
        <v>10</v>
      </c>
      <c r="B5677" t="s">
        <v>80</v>
      </c>
      <c r="C5677" t="s">
        <v>13</v>
      </c>
      <c r="E5677" s="10">
        <f>IF(COUNTIF(cis_DPH!$B$2:$B$84,B5677)&gt;0,D5677*1.1,IF(COUNTIF(cis_DPH!$B$85:$B$171,B5677)&gt;0,D5677*1.2,"chyba"))</f>
        <v>0</v>
      </c>
      <c r="G5677" s="16" t="e">
        <f>_xlfn.XLOOKUP(Tabuľka9[[#This Row],[položka]],#REF!,#REF!)</f>
        <v>#REF!</v>
      </c>
      <c r="I5677" s="15">
        <f>Tabuľka9[[#This Row],[Aktuálna cena v RZ s DPH]]*Tabuľka9[[#This Row],[Priemerný odber za mesiac]]</f>
        <v>0</v>
      </c>
      <c r="K5677" s="17" t="e">
        <f>Tabuľka9[[#This Row],[Cena za MJ s DPH]]*Tabuľka9[[#This Row],[Predpokladaný odber počas 6 mesiacov]]</f>
        <v>#REF!</v>
      </c>
      <c r="L5677" s="1">
        <v>37890085</v>
      </c>
      <c r="M5677" t="e">
        <f>_xlfn.XLOOKUP(Tabuľka9[[#This Row],[IČO]],#REF!,#REF!)</f>
        <v>#REF!</v>
      </c>
      <c r="N5677" t="e">
        <f>_xlfn.XLOOKUP(Tabuľka9[[#This Row],[IČO]],#REF!,#REF!)</f>
        <v>#REF!</v>
      </c>
    </row>
    <row r="5678" spans="1:14" hidden="1" x14ac:dyDescent="0.35">
      <c r="A5678" t="s">
        <v>81</v>
      </c>
      <c r="B5678" t="s">
        <v>82</v>
      </c>
      <c r="C5678" t="s">
        <v>19</v>
      </c>
      <c r="E5678" s="10">
        <f>IF(COUNTIF(cis_DPH!$B$2:$B$84,B5678)&gt;0,D5678*1.1,IF(COUNTIF(cis_DPH!$B$85:$B$171,B5678)&gt;0,D5678*1.2,"chyba"))</f>
        <v>0</v>
      </c>
      <c r="G5678" s="16" t="e">
        <f>_xlfn.XLOOKUP(Tabuľka9[[#This Row],[položka]],#REF!,#REF!)</f>
        <v>#REF!</v>
      </c>
      <c r="I5678" s="15">
        <f>Tabuľka9[[#This Row],[Aktuálna cena v RZ s DPH]]*Tabuľka9[[#This Row],[Priemerný odber za mesiac]]</f>
        <v>0</v>
      </c>
      <c r="K5678" s="17" t="e">
        <f>Tabuľka9[[#This Row],[Cena za MJ s DPH]]*Tabuľka9[[#This Row],[Predpokladaný odber počas 6 mesiacov]]</f>
        <v>#REF!</v>
      </c>
      <c r="L5678" s="1">
        <v>37890085</v>
      </c>
      <c r="M5678" t="e">
        <f>_xlfn.XLOOKUP(Tabuľka9[[#This Row],[IČO]],#REF!,#REF!)</f>
        <v>#REF!</v>
      </c>
      <c r="N5678" t="e">
        <f>_xlfn.XLOOKUP(Tabuľka9[[#This Row],[IČO]],#REF!,#REF!)</f>
        <v>#REF!</v>
      </c>
    </row>
    <row r="5679" spans="1:14" hidden="1" x14ac:dyDescent="0.35">
      <c r="A5679" t="s">
        <v>81</v>
      </c>
      <c r="B5679" t="s">
        <v>83</v>
      </c>
      <c r="C5679" t="s">
        <v>19</v>
      </c>
      <c r="D5679" s="9">
        <v>0.1</v>
      </c>
      <c r="E5679" s="10">
        <f>IF(COUNTIF(cis_DPH!$B$2:$B$84,B5679)&gt;0,D5679*1.1,IF(COUNTIF(cis_DPH!$B$85:$B$171,B5679)&gt;0,D5679*1.2,"chyba"))</f>
        <v>0.12</v>
      </c>
      <c r="G5679" s="16" t="e">
        <f>_xlfn.XLOOKUP(Tabuľka9[[#This Row],[položka]],#REF!,#REF!)</f>
        <v>#REF!</v>
      </c>
      <c r="H5679">
        <v>780</v>
      </c>
      <c r="I5679" s="15">
        <f>Tabuľka9[[#This Row],[Aktuálna cena v RZ s DPH]]*Tabuľka9[[#This Row],[Priemerný odber za mesiac]]</f>
        <v>93.6</v>
      </c>
      <c r="J5679">
        <v>3100</v>
      </c>
      <c r="K5679" s="17" t="e">
        <f>Tabuľka9[[#This Row],[Cena za MJ s DPH]]*Tabuľka9[[#This Row],[Predpokladaný odber počas 6 mesiacov]]</f>
        <v>#REF!</v>
      </c>
      <c r="L5679" s="1">
        <v>37890085</v>
      </c>
      <c r="M5679" t="e">
        <f>_xlfn.XLOOKUP(Tabuľka9[[#This Row],[IČO]],#REF!,#REF!)</f>
        <v>#REF!</v>
      </c>
      <c r="N5679" t="e">
        <f>_xlfn.XLOOKUP(Tabuľka9[[#This Row],[IČO]],#REF!,#REF!)</f>
        <v>#REF!</v>
      </c>
    </row>
    <row r="5680" spans="1:14" hidden="1" x14ac:dyDescent="0.35">
      <c r="A5680" t="s">
        <v>84</v>
      </c>
      <c r="B5680" t="s">
        <v>85</v>
      </c>
      <c r="C5680" t="s">
        <v>13</v>
      </c>
      <c r="D5680" s="9">
        <v>4.5999999999999996</v>
      </c>
      <c r="E5680" s="10">
        <f>IF(COUNTIF(cis_DPH!$B$2:$B$84,B5680)&gt;0,D5680*1.1,IF(COUNTIF(cis_DPH!$B$85:$B$171,B5680)&gt;0,D5680*1.2,"chyba"))</f>
        <v>5.0599999999999996</v>
      </c>
      <c r="G5680" s="16" t="e">
        <f>_xlfn.XLOOKUP(Tabuľka9[[#This Row],[položka]],#REF!,#REF!)</f>
        <v>#REF!</v>
      </c>
      <c r="H5680">
        <v>35</v>
      </c>
      <c r="I5680" s="15">
        <f>Tabuľka9[[#This Row],[Aktuálna cena v RZ s DPH]]*Tabuľka9[[#This Row],[Priemerný odber za mesiac]]</f>
        <v>177.1</v>
      </c>
      <c r="J5680">
        <v>140</v>
      </c>
      <c r="K5680" s="17" t="e">
        <f>Tabuľka9[[#This Row],[Cena za MJ s DPH]]*Tabuľka9[[#This Row],[Predpokladaný odber počas 6 mesiacov]]</f>
        <v>#REF!</v>
      </c>
      <c r="L5680" s="1">
        <v>37890085</v>
      </c>
      <c r="M5680" t="e">
        <f>_xlfn.XLOOKUP(Tabuľka9[[#This Row],[IČO]],#REF!,#REF!)</f>
        <v>#REF!</v>
      </c>
      <c r="N5680" t="e">
        <f>_xlfn.XLOOKUP(Tabuľka9[[#This Row],[IČO]],#REF!,#REF!)</f>
        <v>#REF!</v>
      </c>
    </row>
    <row r="5681" spans="1:14" hidden="1" x14ac:dyDescent="0.35">
      <c r="A5681" t="s">
        <v>84</v>
      </c>
      <c r="B5681" t="s">
        <v>86</v>
      </c>
      <c r="C5681" t="s">
        <v>13</v>
      </c>
      <c r="D5681" s="9">
        <v>3.7</v>
      </c>
      <c r="E5681" s="10">
        <f>IF(COUNTIF(cis_DPH!$B$2:$B$84,B5681)&gt;0,D5681*1.1,IF(COUNTIF(cis_DPH!$B$85:$B$171,B5681)&gt;0,D5681*1.2,"chyba"))</f>
        <v>4.07</v>
      </c>
      <c r="G5681" s="16" t="e">
        <f>_xlfn.XLOOKUP(Tabuľka9[[#This Row],[položka]],#REF!,#REF!)</f>
        <v>#REF!</v>
      </c>
      <c r="H5681">
        <v>21</v>
      </c>
      <c r="I5681" s="15">
        <f>Tabuľka9[[#This Row],[Aktuálna cena v RZ s DPH]]*Tabuľka9[[#This Row],[Priemerný odber za mesiac]]</f>
        <v>85.47</v>
      </c>
      <c r="J5681">
        <v>80</v>
      </c>
      <c r="K5681" s="17" t="e">
        <f>Tabuľka9[[#This Row],[Cena za MJ s DPH]]*Tabuľka9[[#This Row],[Predpokladaný odber počas 6 mesiacov]]</f>
        <v>#REF!</v>
      </c>
      <c r="L5681" s="1">
        <v>37890085</v>
      </c>
      <c r="M5681" t="e">
        <f>_xlfn.XLOOKUP(Tabuľka9[[#This Row],[IČO]],#REF!,#REF!)</f>
        <v>#REF!</v>
      </c>
      <c r="N5681" t="e">
        <f>_xlfn.XLOOKUP(Tabuľka9[[#This Row],[IČO]],#REF!,#REF!)</f>
        <v>#REF!</v>
      </c>
    </row>
    <row r="5682" spans="1:14" hidden="1" x14ac:dyDescent="0.35">
      <c r="A5682" t="s">
        <v>84</v>
      </c>
      <c r="B5682" t="s">
        <v>87</v>
      </c>
      <c r="C5682" t="s">
        <v>13</v>
      </c>
      <c r="D5682" s="9">
        <v>4.5999999999999996</v>
      </c>
      <c r="E5682" s="10">
        <f>IF(COUNTIF(cis_DPH!$B$2:$B$84,B5682)&gt;0,D5682*1.1,IF(COUNTIF(cis_DPH!$B$85:$B$171,B5682)&gt;0,D5682*1.2,"chyba"))</f>
        <v>5.0599999999999996</v>
      </c>
      <c r="G5682" s="16" t="e">
        <f>_xlfn.XLOOKUP(Tabuľka9[[#This Row],[položka]],#REF!,#REF!)</f>
        <v>#REF!</v>
      </c>
      <c r="H5682">
        <v>2</v>
      </c>
      <c r="I5682" s="15">
        <f>Tabuľka9[[#This Row],[Aktuálna cena v RZ s DPH]]*Tabuľka9[[#This Row],[Priemerný odber za mesiac]]</f>
        <v>10.119999999999999</v>
      </c>
      <c r="J5682">
        <v>8</v>
      </c>
      <c r="K5682" s="17" t="e">
        <f>Tabuľka9[[#This Row],[Cena za MJ s DPH]]*Tabuľka9[[#This Row],[Predpokladaný odber počas 6 mesiacov]]</f>
        <v>#REF!</v>
      </c>
      <c r="L5682" s="1">
        <v>37890085</v>
      </c>
      <c r="M5682" t="e">
        <f>_xlfn.XLOOKUP(Tabuľka9[[#This Row],[IČO]],#REF!,#REF!)</f>
        <v>#REF!</v>
      </c>
      <c r="N5682" t="e">
        <f>_xlfn.XLOOKUP(Tabuľka9[[#This Row],[IČO]],#REF!,#REF!)</f>
        <v>#REF!</v>
      </c>
    </row>
    <row r="5683" spans="1:14" hidden="1" x14ac:dyDescent="0.35">
      <c r="A5683" t="s">
        <v>84</v>
      </c>
      <c r="B5683" t="s">
        <v>88</v>
      </c>
      <c r="C5683" t="s">
        <v>13</v>
      </c>
      <c r="D5683" s="9">
        <v>3.89</v>
      </c>
      <c r="E5683" s="10">
        <f>IF(COUNTIF(cis_DPH!$B$2:$B$84,B5683)&gt;0,D5683*1.1,IF(COUNTIF(cis_DPH!$B$85:$B$171,B5683)&gt;0,D5683*1.2,"chyba"))</f>
        <v>4.2790000000000008</v>
      </c>
      <c r="G5683" s="16" t="e">
        <f>_xlfn.XLOOKUP(Tabuľka9[[#This Row],[položka]],#REF!,#REF!)</f>
        <v>#REF!</v>
      </c>
      <c r="H5683">
        <v>29</v>
      </c>
      <c r="I5683" s="15">
        <f>Tabuľka9[[#This Row],[Aktuálna cena v RZ s DPH]]*Tabuľka9[[#This Row],[Priemerný odber za mesiac]]</f>
        <v>124.09100000000002</v>
      </c>
      <c r="J5683">
        <v>110</v>
      </c>
      <c r="K5683" s="17" t="e">
        <f>Tabuľka9[[#This Row],[Cena za MJ s DPH]]*Tabuľka9[[#This Row],[Predpokladaný odber počas 6 mesiacov]]</f>
        <v>#REF!</v>
      </c>
      <c r="L5683" s="1">
        <v>37890085</v>
      </c>
      <c r="M5683" t="e">
        <f>_xlfn.XLOOKUP(Tabuľka9[[#This Row],[IČO]],#REF!,#REF!)</f>
        <v>#REF!</v>
      </c>
      <c r="N5683" t="e">
        <f>_xlfn.XLOOKUP(Tabuľka9[[#This Row],[IČO]],#REF!,#REF!)</f>
        <v>#REF!</v>
      </c>
    </row>
    <row r="5684" spans="1:14" hidden="1" x14ac:dyDescent="0.35">
      <c r="A5684" t="s">
        <v>84</v>
      </c>
      <c r="B5684" t="s">
        <v>89</v>
      </c>
      <c r="C5684" t="s">
        <v>13</v>
      </c>
      <c r="E5684" s="10">
        <f>IF(COUNTIF(cis_DPH!$B$2:$B$84,B5684)&gt;0,D5684*1.1,IF(COUNTIF(cis_DPH!$B$85:$B$171,B5684)&gt;0,D5684*1.2,"chyba"))</f>
        <v>0</v>
      </c>
      <c r="G5684" s="16" t="e">
        <f>_xlfn.XLOOKUP(Tabuľka9[[#This Row],[položka]],#REF!,#REF!)</f>
        <v>#REF!</v>
      </c>
      <c r="I5684" s="15">
        <f>Tabuľka9[[#This Row],[Aktuálna cena v RZ s DPH]]*Tabuľka9[[#This Row],[Priemerný odber za mesiac]]</f>
        <v>0</v>
      </c>
      <c r="K5684" s="17" t="e">
        <f>Tabuľka9[[#This Row],[Cena za MJ s DPH]]*Tabuľka9[[#This Row],[Predpokladaný odber počas 6 mesiacov]]</f>
        <v>#REF!</v>
      </c>
      <c r="L5684" s="1">
        <v>37890085</v>
      </c>
      <c r="M5684" t="e">
        <f>_xlfn.XLOOKUP(Tabuľka9[[#This Row],[IČO]],#REF!,#REF!)</f>
        <v>#REF!</v>
      </c>
      <c r="N5684" t="e">
        <f>_xlfn.XLOOKUP(Tabuľka9[[#This Row],[IČO]],#REF!,#REF!)</f>
        <v>#REF!</v>
      </c>
    </row>
    <row r="5685" spans="1:14" hidden="1" x14ac:dyDescent="0.35">
      <c r="A5685" t="s">
        <v>84</v>
      </c>
      <c r="B5685" t="s">
        <v>90</v>
      </c>
      <c r="C5685" t="s">
        <v>13</v>
      </c>
      <c r="D5685" s="9">
        <v>3.99</v>
      </c>
      <c r="E5685" s="10">
        <f>IF(COUNTIF(cis_DPH!$B$2:$B$84,B5685)&gt;0,D5685*1.1,IF(COUNTIF(cis_DPH!$B$85:$B$171,B5685)&gt;0,D5685*1.2,"chyba"))</f>
        <v>4.3890000000000002</v>
      </c>
      <c r="G5685" s="16" t="e">
        <f>_xlfn.XLOOKUP(Tabuľka9[[#This Row],[položka]],#REF!,#REF!)</f>
        <v>#REF!</v>
      </c>
      <c r="H5685">
        <v>1</v>
      </c>
      <c r="I5685" s="15">
        <f>Tabuľka9[[#This Row],[Aktuálna cena v RZ s DPH]]*Tabuľka9[[#This Row],[Priemerný odber za mesiac]]</f>
        <v>4.3890000000000002</v>
      </c>
      <c r="J5685">
        <v>3</v>
      </c>
      <c r="K5685" s="17" t="e">
        <f>Tabuľka9[[#This Row],[Cena za MJ s DPH]]*Tabuľka9[[#This Row],[Predpokladaný odber počas 6 mesiacov]]</f>
        <v>#REF!</v>
      </c>
      <c r="L5685" s="1">
        <v>37890085</v>
      </c>
      <c r="M5685" t="e">
        <f>_xlfn.XLOOKUP(Tabuľka9[[#This Row],[IČO]],#REF!,#REF!)</f>
        <v>#REF!</v>
      </c>
      <c r="N5685" t="e">
        <f>_xlfn.XLOOKUP(Tabuľka9[[#This Row],[IČO]],#REF!,#REF!)</f>
        <v>#REF!</v>
      </c>
    </row>
    <row r="5686" spans="1:14" hidden="1" x14ac:dyDescent="0.35">
      <c r="A5686" t="s">
        <v>84</v>
      </c>
      <c r="B5686" t="s">
        <v>91</v>
      </c>
      <c r="C5686" t="s">
        <v>13</v>
      </c>
      <c r="D5686" s="9">
        <v>5.5</v>
      </c>
      <c r="E5686" s="10">
        <f>IF(COUNTIF(cis_DPH!$B$2:$B$84,B5686)&gt;0,D5686*1.1,IF(COUNTIF(cis_DPH!$B$85:$B$171,B5686)&gt;0,D5686*1.2,"chyba"))</f>
        <v>6.0500000000000007</v>
      </c>
      <c r="G5686" s="16" t="e">
        <f>_xlfn.XLOOKUP(Tabuľka9[[#This Row],[položka]],#REF!,#REF!)</f>
        <v>#REF!</v>
      </c>
      <c r="H5686">
        <v>12</v>
      </c>
      <c r="I5686" s="15">
        <f>Tabuľka9[[#This Row],[Aktuálna cena v RZ s DPH]]*Tabuľka9[[#This Row],[Priemerný odber za mesiac]]</f>
        <v>72.600000000000009</v>
      </c>
      <c r="J5686">
        <v>40</v>
      </c>
      <c r="K5686" s="17" t="e">
        <f>Tabuľka9[[#This Row],[Cena za MJ s DPH]]*Tabuľka9[[#This Row],[Predpokladaný odber počas 6 mesiacov]]</f>
        <v>#REF!</v>
      </c>
      <c r="L5686" s="1">
        <v>37890085</v>
      </c>
      <c r="M5686" t="e">
        <f>_xlfn.XLOOKUP(Tabuľka9[[#This Row],[IČO]],#REF!,#REF!)</f>
        <v>#REF!</v>
      </c>
      <c r="N5686" t="e">
        <f>_xlfn.XLOOKUP(Tabuľka9[[#This Row],[IČO]],#REF!,#REF!)</f>
        <v>#REF!</v>
      </c>
    </row>
    <row r="5687" spans="1:14" hidden="1" x14ac:dyDescent="0.35">
      <c r="A5687" t="s">
        <v>84</v>
      </c>
      <c r="B5687" t="s">
        <v>92</v>
      </c>
      <c r="C5687" t="s">
        <v>13</v>
      </c>
      <c r="D5687" s="9">
        <v>4.0999999999999996</v>
      </c>
      <c r="E5687" s="10">
        <f>IF(COUNTIF(cis_DPH!$B$2:$B$84,B5687)&gt;0,D5687*1.1,IF(COUNTIF(cis_DPH!$B$85:$B$171,B5687)&gt;0,D5687*1.2,"chyba"))</f>
        <v>4.51</v>
      </c>
      <c r="G5687" s="16" t="e">
        <f>_xlfn.XLOOKUP(Tabuľka9[[#This Row],[položka]],#REF!,#REF!)</f>
        <v>#REF!</v>
      </c>
      <c r="H5687">
        <v>2</v>
      </c>
      <c r="I5687" s="15">
        <f>Tabuľka9[[#This Row],[Aktuálna cena v RZ s DPH]]*Tabuľka9[[#This Row],[Priemerný odber za mesiac]]</f>
        <v>9.02</v>
      </c>
      <c r="J5687">
        <v>8</v>
      </c>
      <c r="K5687" s="17" t="e">
        <f>Tabuľka9[[#This Row],[Cena za MJ s DPH]]*Tabuľka9[[#This Row],[Predpokladaný odber počas 6 mesiacov]]</f>
        <v>#REF!</v>
      </c>
      <c r="L5687" s="1">
        <v>37890085</v>
      </c>
      <c r="M5687" t="e">
        <f>_xlfn.XLOOKUP(Tabuľka9[[#This Row],[IČO]],#REF!,#REF!)</f>
        <v>#REF!</v>
      </c>
      <c r="N5687" t="e">
        <f>_xlfn.XLOOKUP(Tabuľka9[[#This Row],[IČO]],#REF!,#REF!)</f>
        <v>#REF!</v>
      </c>
    </row>
    <row r="5688" spans="1:14" hidden="1" x14ac:dyDescent="0.35">
      <c r="A5688" t="s">
        <v>93</v>
      </c>
      <c r="B5688" t="s">
        <v>94</v>
      </c>
      <c r="C5688" t="s">
        <v>13</v>
      </c>
      <c r="E5688" s="10">
        <f>IF(COUNTIF(cis_DPH!$B$2:$B$84,B5688)&gt;0,D5688*1.1,IF(COUNTIF(cis_DPH!$B$85:$B$171,B5688)&gt;0,D5688*1.2,"chyba"))</f>
        <v>0</v>
      </c>
      <c r="G5688" s="16" t="e">
        <f>_xlfn.XLOOKUP(Tabuľka9[[#This Row],[položka]],#REF!,#REF!)</f>
        <v>#REF!</v>
      </c>
      <c r="I5688" s="15">
        <f>Tabuľka9[[#This Row],[Aktuálna cena v RZ s DPH]]*Tabuľka9[[#This Row],[Priemerný odber za mesiac]]</f>
        <v>0</v>
      </c>
      <c r="K5688" s="17" t="e">
        <f>Tabuľka9[[#This Row],[Cena za MJ s DPH]]*Tabuľka9[[#This Row],[Predpokladaný odber počas 6 mesiacov]]</f>
        <v>#REF!</v>
      </c>
      <c r="L5688" s="1">
        <v>37890085</v>
      </c>
      <c r="M5688" t="e">
        <f>_xlfn.XLOOKUP(Tabuľka9[[#This Row],[IČO]],#REF!,#REF!)</f>
        <v>#REF!</v>
      </c>
      <c r="N5688" t="e">
        <f>_xlfn.XLOOKUP(Tabuľka9[[#This Row],[IČO]],#REF!,#REF!)</f>
        <v>#REF!</v>
      </c>
    </row>
    <row r="5689" spans="1:14" hidden="1" x14ac:dyDescent="0.35">
      <c r="A5689" t="s">
        <v>95</v>
      </c>
      <c r="B5689" t="s">
        <v>96</v>
      </c>
      <c r="C5689" t="s">
        <v>13</v>
      </c>
      <c r="E5689" s="10">
        <f>IF(COUNTIF(cis_DPH!$B$2:$B$84,B5689)&gt;0,D5689*1.1,IF(COUNTIF(cis_DPH!$B$85:$B$171,B5689)&gt;0,D5689*1.2,"chyba"))</f>
        <v>0</v>
      </c>
      <c r="G5689" s="16" t="e">
        <f>_xlfn.XLOOKUP(Tabuľka9[[#This Row],[položka]],#REF!,#REF!)</f>
        <v>#REF!</v>
      </c>
      <c r="I5689" s="15">
        <f>Tabuľka9[[#This Row],[Aktuálna cena v RZ s DPH]]*Tabuľka9[[#This Row],[Priemerný odber za mesiac]]</f>
        <v>0</v>
      </c>
      <c r="K5689" s="17" t="e">
        <f>Tabuľka9[[#This Row],[Cena za MJ s DPH]]*Tabuľka9[[#This Row],[Predpokladaný odber počas 6 mesiacov]]</f>
        <v>#REF!</v>
      </c>
      <c r="L5689" s="1">
        <v>37890085</v>
      </c>
      <c r="M5689" t="e">
        <f>_xlfn.XLOOKUP(Tabuľka9[[#This Row],[IČO]],#REF!,#REF!)</f>
        <v>#REF!</v>
      </c>
      <c r="N5689" t="e">
        <f>_xlfn.XLOOKUP(Tabuľka9[[#This Row],[IČO]],#REF!,#REF!)</f>
        <v>#REF!</v>
      </c>
    </row>
    <row r="5690" spans="1:14" hidden="1" x14ac:dyDescent="0.35">
      <c r="A5690" t="s">
        <v>95</v>
      </c>
      <c r="B5690" t="s">
        <v>97</v>
      </c>
      <c r="C5690" t="s">
        <v>13</v>
      </c>
      <c r="D5690" s="9">
        <v>1.3</v>
      </c>
      <c r="E5690" s="10">
        <f>IF(COUNTIF(cis_DPH!$B$2:$B$84,B5690)&gt;0,D5690*1.1,IF(COUNTIF(cis_DPH!$B$85:$B$171,B5690)&gt;0,D5690*1.2,"chyba"))</f>
        <v>1.4300000000000002</v>
      </c>
      <c r="G5690" s="16" t="e">
        <f>_xlfn.XLOOKUP(Tabuľka9[[#This Row],[položka]],#REF!,#REF!)</f>
        <v>#REF!</v>
      </c>
      <c r="H5690">
        <v>7</v>
      </c>
      <c r="I5690" s="15">
        <f>Tabuľka9[[#This Row],[Aktuálna cena v RZ s DPH]]*Tabuľka9[[#This Row],[Priemerný odber za mesiac]]</f>
        <v>10.010000000000002</v>
      </c>
      <c r="J5690">
        <v>24</v>
      </c>
      <c r="K5690" s="17" t="e">
        <f>Tabuľka9[[#This Row],[Cena za MJ s DPH]]*Tabuľka9[[#This Row],[Predpokladaný odber počas 6 mesiacov]]</f>
        <v>#REF!</v>
      </c>
      <c r="L5690" s="1">
        <v>37890085</v>
      </c>
      <c r="M5690" t="e">
        <f>_xlfn.XLOOKUP(Tabuľka9[[#This Row],[IČO]],#REF!,#REF!)</f>
        <v>#REF!</v>
      </c>
      <c r="N5690" t="e">
        <f>_xlfn.XLOOKUP(Tabuľka9[[#This Row],[IČO]],#REF!,#REF!)</f>
        <v>#REF!</v>
      </c>
    </row>
    <row r="5691" spans="1:14" hidden="1" x14ac:dyDescent="0.35">
      <c r="A5691" t="s">
        <v>95</v>
      </c>
      <c r="B5691" t="s">
        <v>98</v>
      </c>
      <c r="C5691" t="s">
        <v>13</v>
      </c>
      <c r="E5691" s="10">
        <f>IF(COUNTIF(cis_DPH!$B$2:$B$84,B5691)&gt;0,D5691*1.1,IF(COUNTIF(cis_DPH!$B$85:$B$171,B5691)&gt;0,D5691*1.2,"chyba"))</f>
        <v>0</v>
      </c>
      <c r="G5691" s="16" t="e">
        <f>_xlfn.XLOOKUP(Tabuľka9[[#This Row],[položka]],#REF!,#REF!)</f>
        <v>#REF!</v>
      </c>
      <c r="I5691" s="15">
        <f>Tabuľka9[[#This Row],[Aktuálna cena v RZ s DPH]]*Tabuľka9[[#This Row],[Priemerný odber za mesiac]]</f>
        <v>0</v>
      </c>
      <c r="K5691" s="17" t="e">
        <f>Tabuľka9[[#This Row],[Cena za MJ s DPH]]*Tabuľka9[[#This Row],[Predpokladaný odber počas 6 mesiacov]]</f>
        <v>#REF!</v>
      </c>
      <c r="L5691" s="1">
        <v>37890085</v>
      </c>
      <c r="M5691" t="e">
        <f>_xlfn.XLOOKUP(Tabuľka9[[#This Row],[IČO]],#REF!,#REF!)</f>
        <v>#REF!</v>
      </c>
      <c r="N5691" t="e">
        <f>_xlfn.XLOOKUP(Tabuľka9[[#This Row],[IČO]],#REF!,#REF!)</f>
        <v>#REF!</v>
      </c>
    </row>
    <row r="5692" spans="1:14" hidden="1" x14ac:dyDescent="0.35">
      <c r="A5692" t="s">
        <v>95</v>
      </c>
      <c r="B5692" t="s">
        <v>99</v>
      </c>
      <c r="C5692" t="s">
        <v>13</v>
      </c>
      <c r="E5692" s="10">
        <f>IF(COUNTIF(cis_DPH!$B$2:$B$84,B5692)&gt;0,D5692*1.1,IF(COUNTIF(cis_DPH!$B$85:$B$171,B5692)&gt;0,D5692*1.2,"chyba"))</f>
        <v>0</v>
      </c>
      <c r="G5692" s="16" t="e">
        <f>_xlfn.XLOOKUP(Tabuľka9[[#This Row],[položka]],#REF!,#REF!)</f>
        <v>#REF!</v>
      </c>
      <c r="I5692" s="15">
        <f>Tabuľka9[[#This Row],[Aktuálna cena v RZ s DPH]]*Tabuľka9[[#This Row],[Priemerný odber za mesiac]]</f>
        <v>0</v>
      </c>
      <c r="K5692" s="17" t="e">
        <f>Tabuľka9[[#This Row],[Cena za MJ s DPH]]*Tabuľka9[[#This Row],[Predpokladaný odber počas 6 mesiacov]]</f>
        <v>#REF!</v>
      </c>
      <c r="L5692" s="1">
        <v>37890085</v>
      </c>
      <c r="M5692" t="e">
        <f>_xlfn.XLOOKUP(Tabuľka9[[#This Row],[IČO]],#REF!,#REF!)</f>
        <v>#REF!</v>
      </c>
      <c r="N5692" t="e">
        <f>_xlfn.XLOOKUP(Tabuľka9[[#This Row],[IČO]],#REF!,#REF!)</f>
        <v>#REF!</v>
      </c>
    </row>
    <row r="5693" spans="1:14" hidden="1" x14ac:dyDescent="0.35">
      <c r="A5693" t="s">
        <v>95</v>
      </c>
      <c r="B5693" t="s">
        <v>100</v>
      </c>
      <c r="C5693" t="s">
        <v>13</v>
      </c>
      <c r="E5693" s="10">
        <f>IF(COUNTIF(cis_DPH!$B$2:$B$84,B5693)&gt;0,D5693*1.1,IF(COUNTIF(cis_DPH!$B$85:$B$171,B5693)&gt;0,D5693*1.2,"chyba"))</f>
        <v>0</v>
      </c>
      <c r="G5693" s="16" t="e">
        <f>_xlfn.XLOOKUP(Tabuľka9[[#This Row],[položka]],#REF!,#REF!)</f>
        <v>#REF!</v>
      </c>
      <c r="I5693" s="15">
        <f>Tabuľka9[[#This Row],[Aktuálna cena v RZ s DPH]]*Tabuľka9[[#This Row],[Priemerný odber za mesiac]]</f>
        <v>0</v>
      </c>
      <c r="K5693" s="17" t="e">
        <f>Tabuľka9[[#This Row],[Cena za MJ s DPH]]*Tabuľka9[[#This Row],[Predpokladaný odber počas 6 mesiacov]]</f>
        <v>#REF!</v>
      </c>
      <c r="L5693" s="1">
        <v>37890085</v>
      </c>
      <c r="M5693" t="e">
        <f>_xlfn.XLOOKUP(Tabuľka9[[#This Row],[IČO]],#REF!,#REF!)</f>
        <v>#REF!</v>
      </c>
      <c r="N5693" t="e">
        <f>_xlfn.XLOOKUP(Tabuľka9[[#This Row],[IČO]],#REF!,#REF!)</f>
        <v>#REF!</v>
      </c>
    </row>
    <row r="5694" spans="1:14" hidden="1" x14ac:dyDescent="0.35">
      <c r="A5694" t="s">
        <v>95</v>
      </c>
      <c r="B5694" t="s">
        <v>101</v>
      </c>
      <c r="C5694" t="s">
        <v>13</v>
      </c>
      <c r="E5694" s="10">
        <f>IF(COUNTIF(cis_DPH!$B$2:$B$84,B5694)&gt;0,D5694*1.1,IF(COUNTIF(cis_DPH!$B$85:$B$171,B5694)&gt;0,D5694*1.2,"chyba"))</f>
        <v>0</v>
      </c>
      <c r="G5694" s="16" t="e">
        <f>_xlfn.XLOOKUP(Tabuľka9[[#This Row],[položka]],#REF!,#REF!)</f>
        <v>#REF!</v>
      </c>
      <c r="I5694" s="15">
        <f>Tabuľka9[[#This Row],[Aktuálna cena v RZ s DPH]]*Tabuľka9[[#This Row],[Priemerný odber za mesiac]]</f>
        <v>0</v>
      </c>
      <c r="K5694" s="17" t="e">
        <f>Tabuľka9[[#This Row],[Cena za MJ s DPH]]*Tabuľka9[[#This Row],[Predpokladaný odber počas 6 mesiacov]]</f>
        <v>#REF!</v>
      </c>
      <c r="L5694" s="1">
        <v>37890085</v>
      </c>
      <c r="M5694" t="e">
        <f>_xlfn.XLOOKUP(Tabuľka9[[#This Row],[IČO]],#REF!,#REF!)</f>
        <v>#REF!</v>
      </c>
      <c r="N5694" t="e">
        <f>_xlfn.XLOOKUP(Tabuľka9[[#This Row],[IČO]],#REF!,#REF!)</f>
        <v>#REF!</v>
      </c>
    </row>
    <row r="5695" spans="1:14" hidden="1" x14ac:dyDescent="0.35">
      <c r="A5695" t="s">
        <v>95</v>
      </c>
      <c r="B5695" t="s">
        <v>102</v>
      </c>
      <c r="C5695" t="s">
        <v>48</v>
      </c>
      <c r="E5695" s="10">
        <f>IF(COUNTIF(cis_DPH!$B$2:$B$84,B5695)&gt;0,D5695*1.1,IF(COUNTIF(cis_DPH!$B$85:$B$171,B5695)&gt;0,D5695*1.2,"chyba"))</f>
        <v>0</v>
      </c>
      <c r="G5695" s="16" t="e">
        <f>_xlfn.XLOOKUP(Tabuľka9[[#This Row],[položka]],#REF!,#REF!)</f>
        <v>#REF!</v>
      </c>
      <c r="I5695" s="15">
        <f>Tabuľka9[[#This Row],[Aktuálna cena v RZ s DPH]]*Tabuľka9[[#This Row],[Priemerný odber za mesiac]]</f>
        <v>0</v>
      </c>
      <c r="K5695" s="17" t="e">
        <f>Tabuľka9[[#This Row],[Cena za MJ s DPH]]*Tabuľka9[[#This Row],[Predpokladaný odber počas 6 mesiacov]]</f>
        <v>#REF!</v>
      </c>
      <c r="L5695" s="1">
        <v>37890085</v>
      </c>
      <c r="M5695" t="e">
        <f>_xlfn.XLOOKUP(Tabuľka9[[#This Row],[IČO]],#REF!,#REF!)</f>
        <v>#REF!</v>
      </c>
      <c r="N5695" t="e">
        <f>_xlfn.XLOOKUP(Tabuľka9[[#This Row],[IČO]],#REF!,#REF!)</f>
        <v>#REF!</v>
      </c>
    </row>
    <row r="5696" spans="1:14" hidden="1" x14ac:dyDescent="0.35">
      <c r="A5696" t="s">
        <v>95</v>
      </c>
      <c r="B5696" t="s">
        <v>103</v>
      </c>
      <c r="C5696" t="s">
        <v>13</v>
      </c>
      <c r="D5696" s="9">
        <v>2.5499999999999998</v>
      </c>
      <c r="E5696" s="10">
        <f>IF(COUNTIF(cis_DPH!$B$2:$B$84,B5696)&gt;0,D5696*1.1,IF(COUNTIF(cis_DPH!$B$85:$B$171,B5696)&gt;0,D5696*1.2,"chyba"))</f>
        <v>2.8050000000000002</v>
      </c>
      <c r="G5696" s="16" t="e">
        <f>_xlfn.XLOOKUP(Tabuľka9[[#This Row],[položka]],#REF!,#REF!)</f>
        <v>#REF!</v>
      </c>
      <c r="H5696">
        <v>9</v>
      </c>
      <c r="I5696" s="15">
        <f>Tabuľka9[[#This Row],[Aktuálna cena v RZ s DPH]]*Tabuľka9[[#This Row],[Priemerný odber za mesiac]]</f>
        <v>25.245000000000001</v>
      </c>
      <c r="J5696">
        <v>30</v>
      </c>
      <c r="K5696" s="17" t="e">
        <f>Tabuľka9[[#This Row],[Cena za MJ s DPH]]*Tabuľka9[[#This Row],[Predpokladaný odber počas 6 mesiacov]]</f>
        <v>#REF!</v>
      </c>
      <c r="L5696" s="1">
        <v>37890085</v>
      </c>
      <c r="M5696" t="e">
        <f>_xlfn.XLOOKUP(Tabuľka9[[#This Row],[IČO]],#REF!,#REF!)</f>
        <v>#REF!</v>
      </c>
      <c r="N5696" t="e">
        <f>_xlfn.XLOOKUP(Tabuľka9[[#This Row],[IČO]],#REF!,#REF!)</f>
        <v>#REF!</v>
      </c>
    </row>
    <row r="5697" spans="1:14" hidden="1" x14ac:dyDescent="0.35">
      <c r="A5697" t="s">
        <v>95</v>
      </c>
      <c r="B5697" t="s">
        <v>104</v>
      </c>
      <c r="C5697" t="s">
        <v>48</v>
      </c>
      <c r="E5697" s="10">
        <f>IF(COUNTIF(cis_DPH!$B$2:$B$84,B5697)&gt;0,D5697*1.1,IF(COUNTIF(cis_DPH!$B$85:$B$171,B5697)&gt;0,D5697*1.2,"chyba"))</f>
        <v>0</v>
      </c>
      <c r="G5697" s="16" t="e">
        <f>_xlfn.XLOOKUP(Tabuľka9[[#This Row],[položka]],#REF!,#REF!)</f>
        <v>#REF!</v>
      </c>
      <c r="I5697" s="15">
        <f>Tabuľka9[[#This Row],[Aktuálna cena v RZ s DPH]]*Tabuľka9[[#This Row],[Priemerný odber za mesiac]]</f>
        <v>0</v>
      </c>
      <c r="K5697" s="17" t="e">
        <f>Tabuľka9[[#This Row],[Cena za MJ s DPH]]*Tabuľka9[[#This Row],[Predpokladaný odber počas 6 mesiacov]]</f>
        <v>#REF!</v>
      </c>
      <c r="L5697" s="1">
        <v>37890085</v>
      </c>
      <c r="M5697" t="e">
        <f>_xlfn.XLOOKUP(Tabuľka9[[#This Row],[IČO]],#REF!,#REF!)</f>
        <v>#REF!</v>
      </c>
      <c r="N5697" t="e">
        <f>_xlfn.XLOOKUP(Tabuľka9[[#This Row],[IČO]],#REF!,#REF!)</f>
        <v>#REF!</v>
      </c>
    </row>
    <row r="5698" spans="1:14" hidden="1" x14ac:dyDescent="0.35">
      <c r="A5698" t="s">
        <v>95</v>
      </c>
      <c r="B5698" t="s">
        <v>105</v>
      </c>
      <c r="C5698" t="s">
        <v>13</v>
      </c>
      <c r="E5698" s="10">
        <f>IF(COUNTIF(cis_DPH!$B$2:$B$84,B5698)&gt;0,D5698*1.1,IF(COUNTIF(cis_DPH!$B$85:$B$171,B5698)&gt;0,D5698*1.2,"chyba"))</f>
        <v>0</v>
      </c>
      <c r="G5698" s="16" t="e">
        <f>_xlfn.XLOOKUP(Tabuľka9[[#This Row],[položka]],#REF!,#REF!)</f>
        <v>#REF!</v>
      </c>
      <c r="I5698" s="15">
        <f>Tabuľka9[[#This Row],[Aktuálna cena v RZ s DPH]]*Tabuľka9[[#This Row],[Priemerný odber za mesiac]]</f>
        <v>0</v>
      </c>
      <c r="K5698" s="17" t="e">
        <f>Tabuľka9[[#This Row],[Cena za MJ s DPH]]*Tabuľka9[[#This Row],[Predpokladaný odber počas 6 mesiacov]]</f>
        <v>#REF!</v>
      </c>
      <c r="L5698" s="1">
        <v>37890085</v>
      </c>
      <c r="M5698" t="e">
        <f>_xlfn.XLOOKUP(Tabuľka9[[#This Row],[IČO]],#REF!,#REF!)</f>
        <v>#REF!</v>
      </c>
      <c r="N5698" t="e">
        <f>_xlfn.XLOOKUP(Tabuľka9[[#This Row],[IČO]],#REF!,#REF!)</f>
        <v>#REF!</v>
      </c>
    </row>
    <row r="5699" spans="1:14" hidden="1" x14ac:dyDescent="0.35">
      <c r="A5699" t="s">
        <v>95</v>
      </c>
      <c r="B5699" t="s">
        <v>106</v>
      </c>
      <c r="C5699" t="s">
        <v>13</v>
      </c>
      <c r="E5699" s="10">
        <f>IF(COUNTIF(cis_DPH!$B$2:$B$84,B5699)&gt;0,D5699*1.1,IF(COUNTIF(cis_DPH!$B$85:$B$171,B5699)&gt;0,D5699*1.2,"chyba"))</f>
        <v>0</v>
      </c>
      <c r="G5699" s="16" t="e">
        <f>_xlfn.XLOOKUP(Tabuľka9[[#This Row],[položka]],#REF!,#REF!)</f>
        <v>#REF!</v>
      </c>
      <c r="I5699" s="15">
        <f>Tabuľka9[[#This Row],[Aktuálna cena v RZ s DPH]]*Tabuľka9[[#This Row],[Priemerný odber za mesiac]]</f>
        <v>0</v>
      </c>
      <c r="K5699" s="17" t="e">
        <f>Tabuľka9[[#This Row],[Cena za MJ s DPH]]*Tabuľka9[[#This Row],[Predpokladaný odber počas 6 mesiacov]]</f>
        <v>#REF!</v>
      </c>
      <c r="L5699" s="1">
        <v>37890085</v>
      </c>
      <c r="M5699" t="e">
        <f>_xlfn.XLOOKUP(Tabuľka9[[#This Row],[IČO]],#REF!,#REF!)</f>
        <v>#REF!</v>
      </c>
      <c r="N5699" t="e">
        <f>_xlfn.XLOOKUP(Tabuľka9[[#This Row],[IČO]],#REF!,#REF!)</f>
        <v>#REF!</v>
      </c>
    </row>
    <row r="5700" spans="1:14" hidden="1" x14ac:dyDescent="0.35">
      <c r="A5700" t="s">
        <v>93</v>
      </c>
      <c r="B5700" t="s">
        <v>107</v>
      </c>
      <c r="C5700" t="s">
        <v>48</v>
      </c>
      <c r="E5700" s="10">
        <f>IF(COUNTIF(cis_DPH!$B$2:$B$84,B5700)&gt;0,D5700*1.1,IF(COUNTIF(cis_DPH!$B$85:$B$171,B5700)&gt;0,D5700*1.2,"chyba"))</f>
        <v>0</v>
      </c>
      <c r="G5700" s="16" t="e">
        <f>_xlfn.XLOOKUP(Tabuľka9[[#This Row],[položka]],#REF!,#REF!)</f>
        <v>#REF!</v>
      </c>
      <c r="I5700" s="15">
        <f>Tabuľka9[[#This Row],[Aktuálna cena v RZ s DPH]]*Tabuľka9[[#This Row],[Priemerný odber za mesiac]]</f>
        <v>0</v>
      </c>
      <c r="K5700" s="17" t="e">
        <f>Tabuľka9[[#This Row],[Cena za MJ s DPH]]*Tabuľka9[[#This Row],[Predpokladaný odber počas 6 mesiacov]]</f>
        <v>#REF!</v>
      </c>
      <c r="L5700" s="1">
        <v>37890085</v>
      </c>
      <c r="M5700" t="e">
        <f>_xlfn.XLOOKUP(Tabuľka9[[#This Row],[IČO]],#REF!,#REF!)</f>
        <v>#REF!</v>
      </c>
      <c r="N5700" t="e">
        <f>_xlfn.XLOOKUP(Tabuľka9[[#This Row],[IČO]],#REF!,#REF!)</f>
        <v>#REF!</v>
      </c>
    </row>
    <row r="5701" spans="1:14" hidden="1" x14ac:dyDescent="0.35">
      <c r="A5701" t="s">
        <v>95</v>
      </c>
      <c r="B5701" t="s">
        <v>108</v>
      </c>
      <c r="C5701" t="s">
        <v>13</v>
      </c>
      <c r="E5701" s="10">
        <f>IF(COUNTIF(cis_DPH!$B$2:$B$84,B5701)&gt;0,D5701*1.1,IF(COUNTIF(cis_DPH!$B$85:$B$171,B5701)&gt;0,D5701*1.2,"chyba"))</f>
        <v>0</v>
      </c>
      <c r="G5701" s="16" t="e">
        <f>_xlfn.XLOOKUP(Tabuľka9[[#This Row],[položka]],#REF!,#REF!)</f>
        <v>#REF!</v>
      </c>
      <c r="I5701" s="15">
        <f>Tabuľka9[[#This Row],[Aktuálna cena v RZ s DPH]]*Tabuľka9[[#This Row],[Priemerný odber za mesiac]]</f>
        <v>0</v>
      </c>
      <c r="K5701" s="17" t="e">
        <f>Tabuľka9[[#This Row],[Cena za MJ s DPH]]*Tabuľka9[[#This Row],[Predpokladaný odber počas 6 mesiacov]]</f>
        <v>#REF!</v>
      </c>
      <c r="L5701" s="1">
        <v>37890085</v>
      </c>
      <c r="M5701" t="e">
        <f>_xlfn.XLOOKUP(Tabuľka9[[#This Row],[IČO]],#REF!,#REF!)</f>
        <v>#REF!</v>
      </c>
      <c r="N5701" t="e">
        <f>_xlfn.XLOOKUP(Tabuľka9[[#This Row],[IČO]],#REF!,#REF!)</f>
        <v>#REF!</v>
      </c>
    </row>
    <row r="5702" spans="1:14" hidden="1" x14ac:dyDescent="0.35">
      <c r="A5702" t="s">
        <v>95</v>
      </c>
      <c r="B5702" t="s">
        <v>109</v>
      </c>
      <c r="C5702" t="s">
        <v>13</v>
      </c>
      <c r="E5702" s="10">
        <f>IF(COUNTIF(cis_DPH!$B$2:$B$84,B5702)&gt;0,D5702*1.1,IF(COUNTIF(cis_DPH!$B$85:$B$171,B5702)&gt;0,D5702*1.2,"chyba"))</f>
        <v>0</v>
      </c>
      <c r="G5702" s="16" t="e">
        <f>_xlfn.XLOOKUP(Tabuľka9[[#This Row],[položka]],#REF!,#REF!)</f>
        <v>#REF!</v>
      </c>
      <c r="I5702" s="15">
        <f>Tabuľka9[[#This Row],[Aktuálna cena v RZ s DPH]]*Tabuľka9[[#This Row],[Priemerný odber za mesiac]]</f>
        <v>0</v>
      </c>
      <c r="K5702" s="17" t="e">
        <f>Tabuľka9[[#This Row],[Cena za MJ s DPH]]*Tabuľka9[[#This Row],[Predpokladaný odber počas 6 mesiacov]]</f>
        <v>#REF!</v>
      </c>
      <c r="L5702" s="1">
        <v>37890085</v>
      </c>
      <c r="M5702" t="e">
        <f>_xlfn.XLOOKUP(Tabuľka9[[#This Row],[IČO]],#REF!,#REF!)</f>
        <v>#REF!</v>
      </c>
      <c r="N5702" t="e">
        <f>_xlfn.XLOOKUP(Tabuľka9[[#This Row],[IČO]],#REF!,#REF!)</f>
        <v>#REF!</v>
      </c>
    </row>
    <row r="5703" spans="1:14" hidden="1" x14ac:dyDescent="0.35">
      <c r="A5703" t="s">
        <v>95</v>
      </c>
      <c r="B5703" t="s">
        <v>110</v>
      </c>
      <c r="C5703" t="s">
        <v>13</v>
      </c>
      <c r="E5703" s="10">
        <f>IF(COUNTIF(cis_DPH!$B$2:$B$84,B5703)&gt;0,D5703*1.1,IF(COUNTIF(cis_DPH!$B$85:$B$171,B5703)&gt;0,D5703*1.2,"chyba"))</f>
        <v>0</v>
      </c>
      <c r="G5703" s="16" t="e">
        <f>_xlfn.XLOOKUP(Tabuľka9[[#This Row],[položka]],#REF!,#REF!)</f>
        <v>#REF!</v>
      </c>
      <c r="I5703" s="15">
        <f>Tabuľka9[[#This Row],[Aktuálna cena v RZ s DPH]]*Tabuľka9[[#This Row],[Priemerný odber za mesiac]]</f>
        <v>0</v>
      </c>
      <c r="K5703" s="17" t="e">
        <f>Tabuľka9[[#This Row],[Cena za MJ s DPH]]*Tabuľka9[[#This Row],[Predpokladaný odber počas 6 mesiacov]]</f>
        <v>#REF!</v>
      </c>
      <c r="L5703" s="1">
        <v>37890085</v>
      </c>
      <c r="M5703" t="e">
        <f>_xlfn.XLOOKUP(Tabuľka9[[#This Row],[IČO]],#REF!,#REF!)</f>
        <v>#REF!</v>
      </c>
      <c r="N5703" t="e">
        <f>_xlfn.XLOOKUP(Tabuľka9[[#This Row],[IČO]],#REF!,#REF!)</f>
        <v>#REF!</v>
      </c>
    </row>
    <row r="5704" spans="1:14" hidden="1" x14ac:dyDescent="0.35">
      <c r="A5704" t="s">
        <v>95</v>
      </c>
      <c r="B5704" t="s">
        <v>111</v>
      </c>
      <c r="C5704" t="s">
        <v>13</v>
      </c>
      <c r="D5704" s="9">
        <v>2.19</v>
      </c>
      <c r="E5704" s="10">
        <f>IF(COUNTIF(cis_DPH!$B$2:$B$84,B5704)&gt;0,D5704*1.1,IF(COUNTIF(cis_DPH!$B$85:$B$171,B5704)&gt;0,D5704*1.2,"chyba"))</f>
        <v>2.4090000000000003</v>
      </c>
      <c r="G5704" s="16" t="e">
        <f>_xlfn.XLOOKUP(Tabuľka9[[#This Row],[položka]],#REF!,#REF!)</f>
        <v>#REF!</v>
      </c>
      <c r="H5704">
        <v>22</v>
      </c>
      <c r="I5704" s="15">
        <f>Tabuľka9[[#This Row],[Aktuálna cena v RZ s DPH]]*Tabuľka9[[#This Row],[Priemerný odber za mesiac]]</f>
        <v>52.998000000000005</v>
      </c>
      <c r="J5704">
        <v>80</v>
      </c>
      <c r="K5704" s="17" t="e">
        <f>Tabuľka9[[#This Row],[Cena za MJ s DPH]]*Tabuľka9[[#This Row],[Predpokladaný odber počas 6 mesiacov]]</f>
        <v>#REF!</v>
      </c>
      <c r="L5704" s="1">
        <v>37890085</v>
      </c>
      <c r="M5704" t="e">
        <f>_xlfn.XLOOKUP(Tabuľka9[[#This Row],[IČO]],#REF!,#REF!)</f>
        <v>#REF!</v>
      </c>
      <c r="N5704" t="e">
        <f>_xlfn.XLOOKUP(Tabuľka9[[#This Row],[IČO]],#REF!,#REF!)</f>
        <v>#REF!</v>
      </c>
    </row>
    <row r="5705" spans="1:14" hidden="1" x14ac:dyDescent="0.35">
      <c r="A5705" t="s">
        <v>95</v>
      </c>
      <c r="B5705" t="s">
        <v>112</v>
      </c>
      <c r="C5705" t="s">
        <v>48</v>
      </c>
      <c r="E5705" s="10">
        <f>IF(COUNTIF(cis_DPH!$B$2:$B$84,B5705)&gt;0,D5705*1.1,IF(COUNTIF(cis_DPH!$B$85:$B$171,B5705)&gt;0,D5705*1.2,"chyba"))</f>
        <v>0</v>
      </c>
      <c r="G5705" s="16" t="e">
        <f>_xlfn.XLOOKUP(Tabuľka9[[#This Row],[položka]],#REF!,#REF!)</f>
        <v>#REF!</v>
      </c>
      <c r="I5705" s="15">
        <f>Tabuľka9[[#This Row],[Aktuálna cena v RZ s DPH]]*Tabuľka9[[#This Row],[Priemerný odber za mesiac]]</f>
        <v>0</v>
      </c>
      <c r="K5705" s="17" t="e">
        <f>Tabuľka9[[#This Row],[Cena za MJ s DPH]]*Tabuľka9[[#This Row],[Predpokladaný odber počas 6 mesiacov]]</f>
        <v>#REF!</v>
      </c>
      <c r="L5705" s="1">
        <v>37890085</v>
      </c>
      <c r="M5705" t="e">
        <f>_xlfn.XLOOKUP(Tabuľka9[[#This Row],[IČO]],#REF!,#REF!)</f>
        <v>#REF!</v>
      </c>
      <c r="N5705" t="e">
        <f>_xlfn.XLOOKUP(Tabuľka9[[#This Row],[IČO]],#REF!,#REF!)</f>
        <v>#REF!</v>
      </c>
    </row>
    <row r="5706" spans="1:14" hidden="1" x14ac:dyDescent="0.35">
      <c r="A5706" t="s">
        <v>95</v>
      </c>
      <c r="B5706" t="s">
        <v>113</v>
      </c>
      <c r="C5706" t="s">
        <v>13</v>
      </c>
      <c r="D5706" s="9">
        <v>7.8</v>
      </c>
      <c r="E5706" s="10">
        <f>IF(COUNTIF(cis_DPH!$B$2:$B$84,B5706)&gt;0,D5706*1.1,IF(COUNTIF(cis_DPH!$B$85:$B$171,B5706)&gt;0,D5706*1.2,"chyba"))</f>
        <v>8.58</v>
      </c>
      <c r="G5706" s="16" t="e">
        <f>_xlfn.XLOOKUP(Tabuľka9[[#This Row],[položka]],#REF!,#REF!)</f>
        <v>#REF!</v>
      </c>
      <c r="H5706">
        <v>9</v>
      </c>
      <c r="I5706" s="15">
        <f>Tabuľka9[[#This Row],[Aktuálna cena v RZ s DPH]]*Tabuľka9[[#This Row],[Priemerný odber za mesiac]]</f>
        <v>77.22</v>
      </c>
      <c r="J5706">
        <v>30</v>
      </c>
      <c r="K5706" s="17" t="e">
        <f>Tabuľka9[[#This Row],[Cena za MJ s DPH]]*Tabuľka9[[#This Row],[Predpokladaný odber počas 6 mesiacov]]</f>
        <v>#REF!</v>
      </c>
      <c r="L5706" s="1">
        <v>37890085</v>
      </c>
      <c r="M5706" t="e">
        <f>_xlfn.XLOOKUP(Tabuľka9[[#This Row],[IČO]],#REF!,#REF!)</f>
        <v>#REF!</v>
      </c>
      <c r="N5706" t="e">
        <f>_xlfn.XLOOKUP(Tabuľka9[[#This Row],[IČO]],#REF!,#REF!)</f>
        <v>#REF!</v>
      </c>
    </row>
    <row r="5707" spans="1:14" hidden="1" x14ac:dyDescent="0.35">
      <c r="A5707" t="s">
        <v>95</v>
      </c>
      <c r="B5707" t="s">
        <v>114</v>
      </c>
      <c r="C5707" t="s">
        <v>13</v>
      </c>
      <c r="D5707" s="9">
        <v>6.7</v>
      </c>
      <c r="E5707" s="10">
        <f>IF(COUNTIF(cis_DPH!$B$2:$B$84,B5707)&gt;0,D5707*1.1,IF(COUNTIF(cis_DPH!$B$85:$B$171,B5707)&gt;0,D5707*1.2,"chyba"))</f>
        <v>7.370000000000001</v>
      </c>
      <c r="G5707" s="16" t="e">
        <f>_xlfn.XLOOKUP(Tabuľka9[[#This Row],[položka]],#REF!,#REF!)</f>
        <v>#REF!</v>
      </c>
      <c r="H5707">
        <v>11</v>
      </c>
      <c r="I5707" s="15">
        <f>Tabuľka9[[#This Row],[Aktuálna cena v RZ s DPH]]*Tabuľka9[[#This Row],[Priemerný odber za mesiac]]</f>
        <v>81.070000000000007</v>
      </c>
      <c r="J5707">
        <v>40</v>
      </c>
      <c r="K5707" s="17" t="e">
        <f>Tabuľka9[[#This Row],[Cena za MJ s DPH]]*Tabuľka9[[#This Row],[Predpokladaný odber počas 6 mesiacov]]</f>
        <v>#REF!</v>
      </c>
      <c r="L5707" s="1">
        <v>37890085</v>
      </c>
      <c r="M5707" t="e">
        <f>_xlfn.XLOOKUP(Tabuľka9[[#This Row],[IČO]],#REF!,#REF!)</f>
        <v>#REF!</v>
      </c>
      <c r="N5707" t="e">
        <f>_xlfn.XLOOKUP(Tabuľka9[[#This Row],[IČO]],#REF!,#REF!)</f>
        <v>#REF!</v>
      </c>
    </row>
    <row r="5708" spans="1:14" hidden="1" x14ac:dyDescent="0.35">
      <c r="A5708" t="s">
        <v>95</v>
      </c>
      <c r="B5708" t="s">
        <v>115</v>
      </c>
      <c r="C5708" t="s">
        <v>13</v>
      </c>
      <c r="D5708" s="9">
        <v>1.1100000000000001</v>
      </c>
      <c r="E5708" s="10">
        <f>IF(COUNTIF(cis_DPH!$B$2:$B$84,B5708)&gt;0,D5708*1.1,IF(COUNTIF(cis_DPH!$B$85:$B$171,B5708)&gt;0,D5708*1.2,"chyba"))</f>
        <v>1.2210000000000003</v>
      </c>
      <c r="G5708" s="16" t="e">
        <f>_xlfn.XLOOKUP(Tabuľka9[[#This Row],[položka]],#REF!,#REF!)</f>
        <v>#REF!</v>
      </c>
      <c r="H5708">
        <v>11</v>
      </c>
      <c r="I5708" s="15">
        <f>Tabuľka9[[#This Row],[Aktuálna cena v RZ s DPH]]*Tabuľka9[[#This Row],[Priemerný odber za mesiac]]</f>
        <v>13.431000000000003</v>
      </c>
      <c r="J5708">
        <v>45</v>
      </c>
      <c r="K5708" s="17" t="e">
        <f>Tabuľka9[[#This Row],[Cena za MJ s DPH]]*Tabuľka9[[#This Row],[Predpokladaný odber počas 6 mesiacov]]</f>
        <v>#REF!</v>
      </c>
      <c r="L5708" s="1">
        <v>37890085</v>
      </c>
      <c r="M5708" t="e">
        <f>_xlfn.XLOOKUP(Tabuľka9[[#This Row],[IČO]],#REF!,#REF!)</f>
        <v>#REF!</v>
      </c>
      <c r="N5708" t="e">
        <f>_xlfn.XLOOKUP(Tabuľka9[[#This Row],[IČO]],#REF!,#REF!)</f>
        <v>#REF!</v>
      </c>
    </row>
    <row r="5709" spans="1:14" hidden="1" x14ac:dyDescent="0.35">
      <c r="A5709" t="s">
        <v>95</v>
      </c>
      <c r="B5709" t="s">
        <v>116</v>
      </c>
      <c r="C5709" t="s">
        <v>13</v>
      </c>
      <c r="E5709" s="10">
        <f>IF(COUNTIF(cis_DPH!$B$2:$B$84,B5709)&gt;0,D5709*1.1,IF(COUNTIF(cis_DPH!$B$85:$B$171,B5709)&gt;0,D5709*1.2,"chyba"))</f>
        <v>0</v>
      </c>
      <c r="G5709" s="16" t="e">
        <f>_xlfn.XLOOKUP(Tabuľka9[[#This Row],[položka]],#REF!,#REF!)</f>
        <v>#REF!</v>
      </c>
      <c r="I5709" s="15">
        <f>Tabuľka9[[#This Row],[Aktuálna cena v RZ s DPH]]*Tabuľka9[[#This Row],[Priemerný odber za mesiac]]</f>
        <v>0</v>
      </c>
      <c r="K5709" s="17" t="e">
        <f>Tabuľka9[[#This Row],[Cena za MJ s DPH]]*Tabuľka9[[#This Row],[Predpokladaný odber počas 6 mesiacov]]</f>
        <v>#REF!</v>
      </c>
      <c r="L5709" s="1">
        <v>37890085</v>
      </c>
      <c r="M5709" t="e">
        <f>_xlfn.XLOOKUP(Tabuľka9[[#This Row],[IČO]],#REF!,#REF!)</f>
        <v>#REF!</v>
      </c>
      <c r="N5709" t="e">
        <f>_xlfn.XLOOKUP(Tabuľka9[[#This Row],[IČO]],#REF!,#REF!)</f>
        <v>#REF!</v>
      </c>
    </row>
    <row r="5710" spans="1:14" hidden="1" x14ac:dyDescent="0.35">
      <c r="A5710" t="s">
        <v>84</v>
      </c>
      <c r="B5710" t="s">
        <v>117</v>
      </c>
      <c r="C5710" t="s">
        <v>13</v>
      </c>
      <c r="D5710" s="9">
        <v>0.6</v>
      </c>
      <c r="E5710" s="10">
        <f>IF(COUNTIF(cis_DPH!$B$2:$B$84,B5710)&gt;0,D5710*1.1,IF(COUNTIF(cis_DPH!$B$85:$B$171,B5710)&gt;0,D5710*1.2,"chyba"))</f>
        <v>0.66</v>
      </c>
      <c r="G5710" s="16" t="e">
        <f>_xlfn.XLOOKUP(Tabuľka9[[#This Row],[položka]],#REF!,#REF!)</f>
        <v>#REF!</v>
      </c>
      <c r="H5710">
        <v>8</v>
      </c>
      <c r="I5710" s="15">
        <f>Tabuľka9[[#This Row],[Aktuálna cena v RZ s DPH]]*Tabuľka9[[#This Row],[Priemerný odber za mesiac]]</f>
        <v>5.28</v>
      </c>
      <c r="J5710">
        <v>28</v>
      </c>
      <c r="K5710" s="17" t="e">
        <f>Tabuľka9[[#This Row],[Cena za MJ s DPH]]*Tabuľka9[[#This Row],[Predpokladaný odber počas 6 mesiacov]]</f>
        <v>#REF!</v>
      </c>
      <c r="L5710" s="1">
        <v>37890085</v>
      </c>
      <c r="M5710" t="e">
        <f>_xlfn.XLOOKUP(Tabuľka9[[#This Row],[IČO]],#REF!,#REF!)</f>
        <v>#REF!</v>
      </c>
      <c r="N5710" t="e">
        <f>_xlfn.XLOOKUP(Tabuľka9[[#This Row],[IČO]],#REF!,#REF!)</f>
        <v>#REF!</v>
      </c>
    </row>
    <row r="5711" spans="1:14" hidden="1" x14ac:dyDescent="0.35">
      <c r="A5711" t="s">
        <v>84</v>
      </c>
      <c r="B5711" t="s">
        <v>118</v>
      </c>
      <c r="C5711" t="s">
        <v>13</v>
      </c>
      <c r="D5711" s="9">
        <v>7.6</v>
      </c>
      <c r="E5711" s="10">
        <f>IF(COUNTIF(cis_DPH!$B$2:$B$84,B5711)&gt;0,D5711*1.1,IF(COUNTIF(cis_DPH!$B$85:$B$171,B5711)&gt;0,D5711*1.2,"chyba"))</f>
        <v>8.36</v>
      </c>
      <c r="G5711" s="16" t="e">
        <f>_xlfn.XLOOKUP(Tabuľka9[[#This Row],[položka]],#REF!,#REF!)</f>
        <v>#REF!</v>
      </c>
      <c r="H5711">
        <v>4</v>
      </c>
      <c r="I5711" s="15">
        <f>Tabuľka9[[#This Row],[Aktuálna cena v RZ s DPH]]*Tabuľka9[[#This Row],[Priemerný odber za mesiac]]</f>
        <v>33.44</v>
      </c>
      <c r="J5711">
        <v>17</v>
      </c>
      <c r="K5711" s="17" t="e">
        <f>Tabuľka9[[#This Row],[Cena za MJ s DPH]]*Tabuľka9[[#This Row],[Predpokladaný odber počas 6 mesiacov]]</f>
        <v>#REF!</v>
      </c>
      <c r="L5711" s="1">
        <v>37890085</v>
      </c>
      <c r="M5711" t="e">
        <f>_xlfn.XLOOKUP(Tabuľka9[[#This Row],[IČO]],#REF!,#REF!)</f>
        <v>#REF!</v>
      </c>
      <c r="N5711" t="e">
        <f>_xlfn.XLOOKUP(Tabuľka9[[#This Row],[IČO]],#REF!,#REF!)</f>
        <v>#REF!</v>
      </c>
    </row>
    <row r="5712" spans="1:14" hidden="1" x14ac:dyDescent="0.35">
      <c r="A5712" t="s">
        <v>84</v>
      </c>
      <c r="B5712" t="s">
        <v>119</v>
      </c>
      <c r="C5712" t="s">
        <v>13</v>
      </c>
      <c r="D5712" s="9">
        <v>7.5</v>
      </c>
      <c r="E5712" s="10">
        <f>IF(COUNTIF(cis_DPH!$B$2:$B$84,B5712)&gt;0,D5712*1.1,IF(COUNTIF(cis_DPH!$B$85:$B$171,B5712)&gt;0,D5712*1.2,"chyba"))</f>
        <v>8.25</v>
      </c>
      <c r="G5712" s="16" t="e">
        <f>_xlfn.XLOOKUP(Tabuľka9[[#This Row],[položka]],#REF!,#REF!)</f>
        <v>#REF!</v>
      </c>
      <c r="H5712">
        <v>7</v>
      </c>
      <c r="I5712" s="15">
        <f>Tabuľka9[[#This Row],[Aktuálna cena v RZ s DPH]]*Tabuľka9[[#This Row],[Priemerný odber za mesiac]]</f>
        <v>57.75</v>
      </c>
      <c r="J5712">
        <v>25</v>
      </c>
      <c r="K5712" s="17" t="e">
        <f>Tabuľka9[[#This Row],[Cena za MJ s DPH]]*Tabuľka9[[#This Row],[Predpokladaný odber počas 6 mesiacov]]</f>
        <v>#REF!</v>
      </c>
      <c r="L5712" s="1">
        <v>37890085</v>
      </c>
      <c r="M5712" t="e">
        <f>_xlfn.XLOOKUP(Tabuľka9[[#This Row],[IČO]],#REF!,#REF!)</f>
        <v>#REF!</v>
      </c>
      <c r="N5712" t="e">
        <f>_xlfn.XLOOKUP(Tabuľka9[[#This Row],[IČO]],#REF!,#REF!)</f>
        <v>#REF!</v>
      </c>
    </row>
    <row r="5713" spans="1:14" hidden="1" x14ac:dyDescent="0.35">
      <c r="A5713" t="s">
        <v>84</v>
      </c>
      <c r="B5713" t="s">
        <v>120</v>
      </c>
      <c r="C5713" t="s">
        <v>13</v>
      </c>
      <c r="E5713" s="10">
        <f>IF(COUNTIF(cis_DPH!$B$2:$B$84,B5713)&gt;0,D5713*1.1,IF(COUNTIF(cis_DPH!$B$85:$B$171,B5713)&gt;0,D5713*1.2,"chyba"))</f>
        <v>0</v>
      </c>
      <c r="G5713" s="16" t="e">
        <f>_xlfn.XLOOKUP(Tabuľka9[[#This Row],[položka]],#REF!,#REF!)</f>
        <v>#REF!</v>
      </c>
      <c r="I5713" s="15">
        <f>Tabuľka9[[#This Row],[Aktuálna cena v RZ s DPH]]*Tabuľka9[[#This Row],[Priemerný odber za mesiac]]</f>
        <v>0</v>
      </c>
      <c r="K5713" s="17" t="e">
        <f>Tabuľka9[[#This Row],[Cena za MJ s DPH]]*Tabuľka9[[#This Row],[Predpokladaný odber počas 6 mesiacov]]</f>
        <v>#REF!</v>
      </c>
      <c r="L5713" s="1">
        <v>37890085</v>
      </c>
      <c r="M5713" t="e">
        <f>_xlfn.XLOOKUP(Tabuľka9[[#This Row],[IČO]],#REF!,#REF!)</f>
        <v>#REF!</v>
      </c>
      <c r="N5713" t="e">
        <f>_xlfn.XLOOKUP(Tabuľka9[[#This Row],[IČO]],#REF!,#REF!)</f>
        <v>#REF!</v>
      </c>
    </row>
    <row r="5714" spans="1:14" hidden="1" x14ac:dyDescent="0.35">
      <c r="A5714" t="s">
        <v>84</v>
      </c>
      <c r="B5714" t="s">
        <v>121</v>
      </c>
      <c r="C5714" t="s">
        <v>13</v>
      </c>
      <c r="D5714" s="9">
        <v>8.4499999999999993</v>
      </c>
      <c r="E5714" s="10">
        <f>IF(COUNTIF(cis_DPH!$B$2:$B$84,B5714)&gt;0,D5714*1.1,IF(COUNTIF(cis_DPH!$B$85:$B$171,B5714)&gt;0,D5714*1.2,"chyba"))</f>
        <v>9.2949999999999999</v>
      </c>
      <c r="G5714" s="16" t="e">
        <f>_xlfn.XLOOKUP(Tabuľka9[[#This Row],[položka]],#REF!,#REF!)</f>
        <v>#REF!</v>
      </c>
      <c r="H5714">
        <v>5</v>
      </c>
      <c r="I5714" s="15">
        <f>Tabuľka9[[#This Row],[Aktuálna cena v RZ s DPH]]*Tabuľka9[[#This Row],[Priemerný odber za mesiac]]</f>
        <v>46.475000000000001</v>
      </c>
      <c r="J5714">
        <v>15</v>
      </c>
      <c r="K5714" s="17" t="e">
        <f>Tabuľka9[[#This Row],[Cena za MJ s DPH]]*Tabuľka9[[#This Row],[Predpokladaný odber počas 6 mesiacov]]</f>
        <v>#REF!</v>
      </c>
      <c r="L5714" s="1">
        <v>37890085</v>
      </c>
      <c r="M5714" t="e">
        <f>_xlfn.XLOOKUP(Tabuľka9[[#This Row],[IČO]],#REF!,#REF!)</f>
        <v>#REF!</v>
      </c>
      <c r="N5714" t="e">
        <f>_xlfn.XLOOKUP(Tabuľka9[[#This Row],[IČO]],#REF!,#REF!)</f>
        <v>#REF!</v>
      </c>
    </row>
    <row r="5715" spans="1:14" hidden="1" x14ac:dyDescent="0.35">
      <c r="A5715" t="s">
        <v>84</v>
      </c>
      <c r="B5715" t="s">
        <v>122</v>
      </c>
      <c r="C5715" t="s">
        <v>13</v>
      </c>
      <c r="E5715" s="10">
        <f>IF(COUNTIF(cis_DPH!$B$2:$B$84,B5715)&gt;0,D5715*1.1,IF(COUNTIF(cis_DPH!$B$85:$B$171,B5715)&gt;0,D5715*1.2,"chyba"))</f>
        <v>0</v>
      </c>
      <c r="G5715" s="16" t="e">
        <f>_xlfn.XLOOKUP(Tabuľka9[[#This Row],[položka]],#REF!,#REF!)</f>
        <v>#REF!</v>
      </c>
      <c r="I5715" s="15">
        <f>Tabuľka9[[#This Row],[Aktuálna cena v RZ s DPH]]*Tabuľka9[[#This Row],[Priemerný odber za mesiac]]</f>
        <v>0</v>
      </c>
      <c r="K5715" s="17" t="e">
        <f>Tabuľka9[[#This Row],[Cena za MJ s DPH]]*Tabuľka9[[#This Row],[Predpokladaný odber počas 6 mesiacov]]</f>
        <v>#REF!</v>
      </c>
      <c r="L5715" s="1">
        <v>37890085</v>
      </c>
      <c r="M5715" t="e">
        <f>_xlfn.XLOOKUP(Tabuľka9[[#This Row],[IČO]],#REF!,#REF!)</f>
        <v>#REF!</v>
      </c>
      <c r="N5715" t="e">
        <f>_xlfn.XLOOKUP(Tabuľka9[[#This Row],[IČO]],#REF!,#REF!)</f>
        <v>#REF!</v>
      </c>
    </row>
    <row r="5716" spans="1:14" hidden="1" x14ac:dyDescent="0.35">
      <c r="A5716" t="s">
        <v>84</v>
      </c>
      <c r="B5716" t="s">
        <v>123</v>
      </c>
      <c r="C5716" t="s">
        <v>13</v>
      </c>
      <c r="D5716" s="9">
        <v>7.2</v>
      </c>
      <c r="E5716" s="10">
        <f>IF(COUNTIF(cis_DPH!$B$2:$B$84,B5716)&gt;0,D5716*1.1,IF(COUNTIF(cis_DPH!$B$85:$B$171,B5716)&gt;0,D5716*1.2,"chyba"))</f>
        <v>7.9200000000000008</v>
      </c>
      <c r="G5716" s="16" t="e">
        <f>_xlfn.XLOOKUP(Tabuľka9[[#This Row],[položka]],#REF!,#REF!)</f>
        <v>#REF!</v>
      </c>
      <c r="H5716">
        <v>18</v>
      </c>
      <c r="I5716" s="15">
        <f>Tabuľka9[[#This Row],[Aktuálna cena v RZ s DPH]]*Tabuľka9[[#This Row],[Priemerný odber za mesiac]]</f>
        <v>142.56</v>
      </c>
      <c r="J5716">
        <v>65</v>
      </c>
      <c r="K5716" s="17" t="e">
        <f>Tabuľka9[[#This Row],[Cena za MJ s DPH]]*Tabuľka9[[#This Row],[Predpokladaný odber počas 6 mesiacov]]</f>
        <v>#REF!</v>
      </c>
      <c r="L5716" s="1">
        <v>37890085</v>
      </c>
      <c r="M5716" t="e">
        <f>_xlfn.XLOOKUP(Tabuľka9[[#This Row],[IČO]],#REF!,#REF!)</f>
        <v>#REF!</v>
      </c>
      <c r="N5716" t="e">
        <f>_xlfn.XLOOKUP(Tabuľka9[[#This Row],[IČO]],#REF!,#REF!)</f>
        <v>#REF!</v>
      </c>
    </row>
    <row r="5717" spans="1:14" hidden="1" x14ac:dyDescent="0.35">
      <c r="A5717" t="s">
        <v>84</v>
      </c>
      <c r="B5717" t="s">
        <v>124</v>
      </c>
      <c r="C5717" t="s">
        <v>13</v>
      </c>
      <c r="D5717" s="9">
        <v>9.9</v>
      </c>
      <c r="E5717" s="10">
        <f>IF(COUNTIF(cis_DPH!$B$2:$B$84,B5717)&gt;0,D5717*1.1,IF(COUNTIF(cis_DPH!$B$85:$B$171,B5717)&gt;0,D5717*1.2,"chyba"))</f>
        <v>10.89</v>
      </c>
      <c r="G5717" s="16" t="e">
        <f>_xlfn.XLOOKUP(Tabuľka9[[#This Row],[položka]],#REF!,#REF!)</f>
        <v>#REF!</v>
      </c>
      <c r="H5717">
        <v>8</v>
      </c>
      <c r="I5717" s="15">
        <f>Tabuľka9[[#This Row],[Aktuálna cena v RZ s DPH]]*Tabuľka9[[#This Row],[Priemerný odber za mesiac]]</f>
        <v>87.12</v>
      </c>
      <c r="J5717">
        <v>28</v>
      </c>
      <c r="K5717" s="17" t="e">
        <f>Tabuľka9[[#This Row],[Cena za MJ s DPH]]*Tabuľka9[[#This Row],[Predpokladaný odber počas 6 mesiacov]]</f>
        <v>#REF!</v>
      </c>
      <c r="L5717" s="1">
        <v>37890085</v>
      </c>
      <c r="M5717" t="e">
        <f>_xlfn.XLOOKUP(Tabuľka9[[#This Row],[IČO]],#REF!,#REF!)</f>
        <v>#REF!</v>
      </c>
      <c r="N5717" t="e">
        <f>_xlfn.XLOOKUP(Tabuľka9[[#This Row],[IČO]],#REF!,#REF!)</f>
        <v>#REF!</v>
      </c>
    </row>
    <row r="5718" spans="1:14" hidden="1" x14ac:dyDescent="0.35">
      <c r="A5718" t="s">
        <v>125</v>
      </c>
      <c r="B5718" t="s">
        <v>126</v>
      </c>
      <c r="C5718" t="s">
        <v>13</v>
      </c>
      <c r="E5718" s="10">
        <f>IF(COUNTIF(cis_DPH!$B$2:$B$84,B5718)&gt;0,D5718*1.1,IF(COUNTIF(cis_DPH!$B$85:$B$171,B5718)&gt;0,D5718*1.2,"chyba"))</f>
        <v>0</v>
      </c>
      <c r="G5718" s="16" t="e">
        <f>_xlfn.XLOOKUP(Tabuľka9[[#This Row],[položka]],#REF!,#REF!)</f>
        <v>#REF!</v>
      </c>
      <c r="I5718" s="15">
        <f>Tabuľka9[[#This Row],[Aktuálna cena v RZ s DPH]]*Tabuľka9[[#This Row],[Priemerný odber za mesiac]]</f>
        <v>0</v>
      </c>
      <c r="K5718" s="17" t="e">
        <f>Tabuľka9[[#This Row],[Cena za MJ s DPH]]*Tabuľka9[[#This Row],[Predpokladaný odber počas 6 mesiacov]]</f>
        <v>#REF!</v>
      </c>
      <c r="L5718" s="1">
        <v>37890085</v>
      </c>
      <c r="M5718" t="e">
        <f>_xlfn.XLOOKUP(Tabuľka9[[#This Row],[IČO]],#REF!,#REF!)</f>
        <v>#REF!</v>
      </c>
      <c r="N5718" t="e">
        <f>_xlfn.XLOOKUP(Tabuľka9[[#This Row],[IČO]],#REF!,#REF!)</f>
        <v>#REF!</v>
      </c>
    </row>
    <row r="5719" spans="1:14" hidden="1" x14ac:dyDescent="0.35">
      <c r="A5719" t="s">
        <v>125</v>
      </c>
      <c r="B5719" t="s">
        <v>127</v>
      </c>
      <c r="C5719" t="s">
        <v>13</v>
      </c>
      <c r="D5719" s="9">
        <v>3.3</v>
      </c>
      <c r="E5719" s="10">
        <f>IF(COUNTIF(cis_DPH!$B$2:$B$84,B5719)&gt;0,D5719*1.1,IF(COUNTIF(cis_DPH!$B$85:$B$171,B5719)&gt;0,D5719*1.2,"chyba"))</f>
        <v>3.9599999999999995</v>
      </c>
      <c r="G5719" s="16" t="e">
        <f>_xlfn.XLOOKUP(Tabuľka9[[#This Row],[položka]],#REF!,#REF!)</f>
        <v>#REF!</v>
      </c>
      <c r="H5719">
        <v>1</v>
      </c>
      <c r="I5719" s="15">
        <f>Tabuľka9[[#This Row],[Aktuálna cena v RZ s DPH]]*Tabuľka9[[#This Row],[Priemerný odber za mesiac]]</f>
        <v>3.9599999999999995</v>
      </c>
      <c r="J5719">
        <v>4</v>
      </c>
      <c r="K5719" s="17" t="e">
        <f>Tabuľka9[[#This Row],[Cena za MJ s DPH]]*Tabuľka9[[#This Row],[Predpokladaný odber počas 6 mesiacov]]</f>
        <v>#REF!</v>
      </c>
      <c r="L5719" s="1">
        <v>37890085</v>
      </c>
      <c r="M5719" t="e">
        <f>_xlfn.XLOOKUP(Tabuľka9[[#This Row],[IČO]],#REF!,#REF!)</f>
        <v>#REF!</v>
      </c>
      <c r="N5719" t="e">
        <f>_xlfn.XLOOKUP(Tabuľka9[[#This Row],[IČO]],#REF!,#REF!)</f>
        <v>#REF!</v>
      </c>
    </row>
    <row r="5720" spans="1:14" hidden="1" x14ac:dyDescent="0.35">
      <c r="A5720" t="s">
        <v>125</v>
      </c>
      <c r="B5720" t="s">
        <v>128</v>
      </c>
      <c r="C5720" t="s">
        <v>13</v>
      </c>
      <c r="D5720" s="9">
        <v>5.99</v>
      </c>
      <c r="E5720" s="10">
        <f>IF(COUNTIF(cis_DPH!$B$2:$B$84,B5720)&gt;0,D5720*1.1,IF(COUNTIF(cis_DPH!$B$85:$B$171,B5720)&gt;0,D5720*1.2,"chyba"))</f>
        <v>7.1879999999999997</v>
      </c>
      <c r="G5720" s="16" t="e">
        <f>_xlfn.XLOOKUP(Tabuľka9[[#This Row],[položka]],#REF!,#REF!)</f>
        <v>#REF!</v>
      </c>
      <c r="H5720">
        <v>7</v>
      </c>
      <c r="I5720" s="15">
        <f>Tabuľka9[[#This Row],[Aktuálna cena v RZ s DPH]]*Tabuľka9[[#This Row],[Priemerný odber za mesiac]]</f>
        <v>50.315999999999995</v>
      </c>
      <c r="J5720">
        <v>20</v>
      </c>
      <c r="K5720" s="17" t="e">
        <f>Tabuľka9[[#This Row],[Cena za MJ s DPH]]*Tabuľka9[[#This Row],[Predpokladaný odber počas 6 mesiacov]]</f>
        <v>#REF!</v>
      </c>
      <c r="L5720" s="1">
        <v>37890085</v>
      </c>
      <c r="M5720" t="e">
        <f>_xlfn.XLOOKUP(Tabuľka9[[#This Row],[IČO]],#REF!,#REF!)</f>
        <v>#REF!</v>
      </c>
      <c r="N5720" t="e">
        <f>_xlfn.XLOOKUP(Tabuľka9[[#This Row],[IČO]],#REF!,#REF!)</f>
        <v>#REF!</v>
      </c>
    </row>
    <row r="5721" spans="1:14" hidden="1" x14ac:dyDescent="0.35">
      <c r="A5721" t="s">
        <v>125</v>
      </c>
      <c r="B5721" t="s">
        <v>129</v>
      </c>
      <c r="C5721" t="s">
        <v>13</v>
      </c>
      <c r="E5721" s="10">
        <f>IF(COUNTIF(cis_DPH!$B$2:$B$84,B5721)&gt;0,D5721*1.1,IF(COUNTIF(cis_DPH!$B$85:$B$171,B5721)&gt;0,D5721*1.2,"chyba"))</f>
        <v>0</v>
      </c>
      <c r="G5721" s="16" t="e">
        <f>_xlfn.XLOOKUP(Tabuľka9[[#This Row],[položka]],#REF!,#REF!)</f>
        <v>#REF!</v>
      </c>
      <c r="I5721" s="15">
        <f>Tabuľka9[[#This Row],[Aktuálna cena v RZ s DPH]]*Tabuľka9[[#This Row],[Priemerný odber za mesiac]]</f>
        <v>0</v>
      </c>
      <c r="K5721" s="17" t="e">
        <f>Tabuľka9[[#This Row],[Cena za MJ s DPH]]*Tabuľka9[[#This Row],[Predpokladaný odber počas 6 mesiacov]]</f>
        <v>#REF!</v>
      </c>
      <c r="L5721" s="1">
        <v>37890085</v>
      </c>
      <c r="M5721" t="e">
        <f>_xlfn.XLOOKUP(Tabuľka9[[#This Row],[IČO]],#REF!,#REF!)</f>
        <v>#REF!</v>
      </c>
      <c r="N5721" t="e">
        <f>_xlfn.XLOOKUP(Tabuľka9[[#This Row],[IČO]],#REF!,#REF!)</f>
        <v>#REF!</v>
      </c>
    </row>
    <row r="5722" spans="1:14" hidden="1" x14ac:dyDescent="0.35">
      <c r="A5722" t="s">
        <v>125</v>
      </c>
      <c r="B5722" t="s">
        <v>130</v>
      </c>
      <c r="C5722" t="s">
        <v>13</v>
      </c>
      <c r="E5722" s="10">
        <f>IF(COUNTIF(cis_DPH!$B$2:$B$84,B5722)&gt;0,D5722*1.1,IF(COUNTIF(cis_DPH!$B$85:$B$171,B5722)&gt;0,D5722*1.2,"chyba"))</f>
        <v>0</v>
      </c>
      <c r="G5722" s="16" t="e">
        <f>_xlfn.XLOOKUP(Tabuľka9[[#This Row],[položka]],#REF!,#REF!)</f>
        <v>#REF!</v>
      </c>
      <c r="I5722" s="15">
        <f>Tabuľka9[[#This Row],[Aktuálna cena v RZ s DPH]]*Tabuľka9[[#This Row],[Priemerný odber za mesiac]]</f>
        <v>0</v>
      </c>
      <c r="K5722" s="17" t="e">
        <f>Tabuľka9[[#This Row],[Cena za MJ s DPH]]*Tabuľka9[[#This Row],[Predpokladaný odber počas 6 mesiacov]]</f>
        <v>#REF!</v>
      </c>
      <c r="L5722" s="1">
        <v>37890085</v>
      </c>
      <c r="M5722" t="e">
        <f>_xlfn.XLOOKUP(Tabuľka9[[#This Row],[IČO]],#REF!,#REF!)</f>
        <v>#REF!</v>
      </c>
      <c r="N5722" t="e">
        <f>_xlfn.XLOOKUP(Tabuľka9[[#This Row],[IČO]],#REF!,#REF!)</f>
        <v>#REF!</v>
      </c>
    </row>
    <row r="5723" spans="1:14" hidden="1" x14ac:dyDescent="0.35">
      <c r="A5723" t="s">
        <v>125</v>
      </c>
      <c r="B5723" t="s">
        <v>131</v>
      </c>
      <c r="C5723" t="s">
        <v>13</v>
      </c>
      <c r="E5723" s="10">
        <f>IF(COUNTIF(cis_DPH!$B$2:$B$84,B5723)&gt;0,D5723*1.1,IF(COUNTIF(cis_DPH!$B$85:$B$171,B5723)&gt;0,D5723*1.2,"chyba"))</f>
        <v>0</v>
      </c>
      <c r="G5723" s="16" t="e">
        <f>_xlfn.XLOOKUP(Tabuľka9[[#This Row],[položka]],#REF!,#REF!)</f>
        <v>#REF!</v>
      </c>
      <c r="I5723" s="15">
        <f>Tabuľka9[[#This Row],[Aktuálna cena v RZ s DPH]]*Tabuľka9[[#This Row],[Priemerný odber za mesiac]]</f>
        <v>0</v>
      </c>
      <c r="K5723" s="17" t="e">
        <f>Tabuľka9[[#This Row],[Cena za MJ s DPH]]*Tabuľka9[[#This Row],[Predpokladaný odber počas 6 mesiacov]]</f>
        <v>#REF!</v>
      </c>
      <c r="L5723" s="1">
        <v>37890085</v>
      </c>
      <c r="M5723" t="e">
        <f>_xlfn.XLOOKUP(Tabuľka9[[#This Row],[IČO]],#REF!,#REF!)</f>
        <v>#REF!</v>
      </c>
      <c r="N5723" t="e">
        <f>_xlfn.XLOOKUP(Tabuľka9[[#This Row],[IČO]],#REF!,#REF!)</f>
        <v>#REF!</v>
      </c>
    </row>
    <row r="5724" spans="1:14" hidden="1" x14ac:dyDescent="0.35">
      <c r="A5724" t="s">
        <v>125</v>
      </c>
      <c r="B5724" t="s">
        <v>132</v>
      </c>
      <c r="C5724" t="s">
        <v>13</v>
      </c>
      <c r="E5724" s="10">
        <f>IF(COUNTIF(cis_DPH!$B$2:$B$84,B5724)&gt;0,D5724*1.1,IF(COUNTIF(cis_DPH!$B$85:$B$171,B5724)&gt;0,D5724*1.2,"chyba"))</f>
        <v>0</v>
      </c>
      <c r="G5724" s="16" t="e">
        <f>_xlfn.XLOOKUP(Tabuľka9[[#This Row],[položka]],#REF!,#REF!)</f>
        <v>#REF!</v>
      </c>
      <c r="I5724" s="15">
        <f>Tabuľka9[[#This Row],[Aktuálna cena v RZ s DPH]]*Tabuľka9[[#This Row],[Priemerný odber za mesiac]]</f>
        <v>0</v>
      </c>
      <c r="K5724" s="17" t="e">
        <f>Tabuľka9[[#This Row],[Cena za MJ s DPH]]*Tabuľka9[[#This Row],[Predpokladaný odber počas 6 mesiacov]]</f>
        <v>#REF!</v>
      </c>
      <c r="L5724" s="1">
        <v>37890085</v>
      </c>
      <c r="M5724" t="e">
        <f>_xlfn.XLOOKUP(Tabuľka9[[#This Row],[IČO]],#REF!,#REF!)</f>
        <v>#REF!</v>
      </c>
      <c r="N5724" t="e">
        <f>_xlfn.XLOOKUP(Tabuľka9[[#This Row],[IČO]],#REF!,#REF!)</f>
        <v>#REF!</v>
      </c>
    </row>
    <row r="5725" spans="1:14" hidden="1" x14ac:dyDescent="0.35">
      <c r="A5725" t="s">
        <v>125</v>
      </c>
      <c r="B5725" t="s">
        <v>133</v>
      </c>
      <c r="C5725" t="s">
        <v>13</v>
      </c>
      <c r="E5725" s="10">
        <f>IF(COUNTIF(cis_DPH!$B$2:$B$84,B5725)&gt;0,D5725*1.1,IF(COUNTIF(cis_DPH!$B$85:$B$171,B5725)&gt;0,D5725*1.2,"chyba"))</f>
        <v>0</v>
      </c>
      <c r="G5725" s="16" t="e">
        <f>_xlfn.XLOOKUP(Tabuľka9[[#This Row],[položka]],#REF!,#REF!)</f>
        <v>#REF!</v>
      </c>
      <c r="I5725" s="15">
        <f>Tabuľka9[[#This Row],[Aktuálna cena v RZ s DPH]]*Tabuľka9[[#This Row],[Priemerný odber za mesiac]]</f>
        <v>0</v>
      </c>
      <c r="K5725" s="17" t="e">
        <f>Tabuľka9[[#This Row],[Cena za MJ s DPH]]*Tabuľka9[[#This Row],[Predpokladaný odber počas 6 mesiacov]]</f>
        <v>#REF!</v>
      </c>
      <c r="L5725" s="1">
        <v>37890085</v>
      </c>
      <c r="M5725" t="e">
        <f>_xlfn.XLOOKUP(Tabuľka9[[#This Row],[IČO]],#REF!,#REF!)</f>
        <v>#REF!</v>
      </c>
      <c r="N5725" t="e">
        <f>_xlfn.XLOOKUP(Tabuľka9[[#This Row],[IČO]],#REF!,#REF!)</f>
        <v>#REF!</v>
      </c>
    </row>
    <row r="5726" spans="1:14" hidden="1" x14ac:dyDescent="0.35">
      <c r="A5726" t="s">
        <v>125</v>
      </c>
      <c r="B5726" t="s">
        <v>134</v>
      </c>
      <c r="C5726" t="s">
        <v>13</v>
      </c>
      <c r="E5726" s="10">
        <f>IF(COUNTIF(cis_DPH!$B$2:$B$84,B5726)&gt;0,D5726*1.1,IF(COUNTIF(cis_DPH!$B$85:$B$171,B5726)&gt;0,D5726*1.2,"chyba"))</f>
        <v>0</v>
      </c>
      <c r="G5726" s="16" t="e">
        <f>_xlfn.XLOOKUP(Tabuľka9[[#This Row],[položka]],#REF!,#REF!)</f>
        <v>#REF!</v>
      </c>
      <c r="I5726" s="15">
        <f>Tabuľka9[[#This Row],[Aktuálna cena v RZ s DPH]]*Tabuľka9[[#This Row],[Priemerný odber za mesiac]]</f>
        <v>0</v>
      </c>
      <c r="K5726" s="17" t="e">
        <f>Tabuľka9[[#This Row],[Cena za MJ s DPH]]*Tabuľka9[[#This Row],[Predpokladaný odber počas 6 mesiacov]]</f>
        <v>#REF!</v>
      </c>
      <c r="L5726" s="1">
        <v>37890085</v>
      </c>
      <c r="M5726" t="e">
        <f>_xlfn.XLOOKUP(Tabuľka9[[#This Row],[IČO]],#REF!,#REF!)</f>
        <v>#REF!</v>
      </c>
      <c r="N5726" t="e">
        <f>_xlfn.XLOOKUP(Tabuľka9[[#This Row],[IČO]],#REF!,#REF!)</f>
        <v>#REF!</v>
      </c>
    </row>
    <row r="5727" spans="1:14" hidden="1" x14ac:dyDescent="0.35">
      <c r="A5727" t="s">
        <v>125</v>
      </c>
      <c r="B5727" t="s">
        <v>135</v>
      </c>
      <c r="C5727" t="s">
        <v>13</v>
      </c>
      <c r="E5727" s="10">
        <f>IF(COUNTIF(cis_DPH!$B$2:$B$84,B5727)&gt;0,D5727*1.1,IF(COUNTIF(cis_DPH!$B$85:$B$171,B5727)&gt;0,D5727*1.2,"chyba"))</f>
        <v>0</v>
      </c>
      <c r="G5727" s="16" t="e">
        <f>_xlfn.XLOOKUP(Tabuľka9[[#This Row],[položka]],#REF!,#REF!)</f>
        <v>#REF!</v>
      </c>
      <c r="I5727" s="15">
        <f>Tabuľka9[[#This Row],[Aktuálna cena v RZ s DPH]]*Tabuľka9[[#This Row],[Priemerný odber za mesiac]]</f>
        <v>0</v>
      </c>
      <c r="K5727" s="17" t="e">
        <f>Tabuľka9[[#This Row],[Cena za MJ s DPH]]*Tabuľka9[[#This Row],[Predpokladaný odber počas 6 mesiacov]]</f>
        <v>#REF!</v>
      </c>
      <c r="L5727" s="1">
        <v>37890085</v>
      </c>
      <c r="M5727" t="e">
        <f>_xlfn.XLOOKUP(Tabuľka9[[#This Row],[IČO]],#REF!,#REF!)</f>
        <v>#REF!</v>
      </c>
      <c r="N5727" t="e">
        <f>_xlfn.XLOOKUP(Tabuľka9[[#This Row],[IČO]],#REF!,#REF!)</f>
        <v>#REF!</v>
      </c>
    </row>
    <row r="5728" spans="1:14" hidden="1" x14ac:dyDescent="0.35">
      <c r="A5728" t="s">
        <v>125</v>
      </c>
      <c r="B5728" t="s">
        <v>136</v>
      </c>
      <c r="C5728" t="s">
        <v>13</v>
      </c>
      <c r="E5728" s="10">
        <f>IF(COUNTIF(cis_DPH!$B$2:$B$84,B5728)&gt;0,D5728*1.1,IF(COUNTIF(cis_DPH!$B$85:$B$171,B5728)&gt;0,D5728*1.2,"chyba"))</f>
        <v>0</v>
      </c>
      <c r="G5728" s="16" t="e">
        <f>_xlfn.XLOOKUP(Tabuľka9[[#This Row],[položka]],#REF!,#REF!)</f>
        <v>#REF!</v>
      </c>
      <c r="I5728" s="15">
        <f>Tabuľka9[[#This Row],[Aktuálna cena v RZ s DPH]]*Tabuľka9[[#This Row],[Priemerný odber za mesiac]]</f>
        <v>0</v>
      </c>
      <c r="K5728" s="17" t="e">
        <f>Tabuľka9[[#This Row],[Cena za MJ s DPH]]*Tabuľka9[[#This Row],[Predpokladaný odber počas 6 mesiacov]]</f>
        <v>#REF!</v>
      </c>
      <c r="L5728" s="1">
        <v>37890085</v>
      </c>
      <c r="M5728" t="e">
        <f>_xlfn.XLOOKUP(Tabuľka9[[#This Row],[IČO]],#REF!,#REF!)</f>
        <v>#REF!</v>
      </c>
      <c r="N5728" t="e">
        <f>_xlfn.XLOOKUP(Tabuľka9[[#This Row],[IČO]],#REF!,#REF!)</f>
        <v>#REF!</v>
      </c>
    </row>
    <row r="5729" spans="1:14" hidden="1" x14ac:dyDescent="0.35">
      <c r="A5729" t="s">
        <v>125</v>
      </c>
      <c r="B5729" t="s">
        <v>137</v>
      </c>
      <c r="C5729" t="s">
        <v>13</v>
      </c>
      <c r="E5729" s="10">
        <f>IF(COUNTIF(cis_DPH!$B$2:$B$84,B5729)&gt;0,D5729*1.1,IF(COUNTIF(cis_DPH!$B$85:$B$171,B5729)&gt;0,D5729*1.2,"chyba"))</f>
        <v>0</v>
      </c>
      <c r="G5729" s="16" t="e">
        <f>_xlfn.XLOOKUP(Tabuľka9[[#This Row],[položka]],#REF!,#REF!)</f>
        <v>#REF!</v>
      </c>
      <c r="I5729" s="15">
        <f>Tabuľka9[[#This Row],[Aktuálna cena v RZ s DPH]]*Tabuľka9[[#This Row],[Priemerný odber za mesiac]]</f>
        <v>0</v>
      </c>
      <c r="K5729" s="17" t="e">
        <f>Tabuľka9[[#This Row],[Cena za MJ s DPH]]*Tabuľka9[[#This Row],[Predpokladaný odber počas 6 mesiacov]]</f>
        <v>#REF!</v>
      </c>
      <c r="L5729" s="1">
        <v>37890085</v>
      </c>
      <c r="M5729" t="e">
        <f>_xlfn.XLOOKUP(Tabuľka9[[#This Row],[IČO]],#REF!,#REF!)</f>
        <v>#REF!</v>
      </c>
      <c r="N5729" t="e">
        <f>_xlfn.XLOOKUP(Tabuľka9[[#This Row],[IČO]],#REF!,#REF!)</f>
        <v>#REF!</v>
      </c>
    </row>
    <row r="5730" spans="1:14" hidden="1" x14ac:dyDescent="0.35">
      <c r="A5730" t="s">
        <v>125</v>
      </c>
      <c r="B5730" t="s">
        <v>138</v>
      </c>
      <c r="C5730" t="s">
        <v>13</v>
      </c>
      <c r="E5730" s="10">
        <f>IF(COUNTIF(cis_DPH!$B$2:$B$84,B5730)&gt;0,D5730*1.1,IF(COUNTIF(cis_DPH!$B$85:$B$171,B5730)&gt;0,D5730*1.2,"chyba"))</f>
        <v>0</v>
      </c>
      <c r="G5730" s="16" t="e">
        <f>_xlfn.XLOOKUP(Tabuľka9[[#This Row],[položka]],#REF!,#REF!)</f>
        <v>#REF!</v>
      </c>
      <c r="I5730" s="15">
        <f>Tabuľka9[[#This Row],[Aktuálna cena v RZ s DPH]]*Tabuľka9[[#This Row],[Priemerný odber za mesiac]]</f>
        <v>0</v>
      </c>
      <c r="K5730" s="17" t="e">
        <f>Tabuľka9[[#This Row],[Cena za MJ s DPH]]*Tabuľka9[[#This Row],[Predpokladaný odber počas 6 mesiacov]]</f>
        <v>#REF!</v>
      </c>
      <c r="L5730" s="1">
        <v>37890085</v>
      </c>
      <c r="M5730" t="e">
        <f>_xlfn.XLOOKUP(Tabuľka9[[#This Row],[IČO]],#REF!,#REF!)</f>
        <v>#REF!</v>
      </c>
      <c r="N5730" t="e">
        <f>_xlfn.XLOOKUP(Tabuľka9[[#This Row],[IČO]],#REF!,#REF!)</f>
        <v>#REF!</v>
      </c>
    </row>
    <row r="5731" spans="1:14" hidden="1" x14ac:dyDescent="0.35">
      <c r="A5731" t="s">
        <v>125</v>
      </c>
      <c r="B5731" t="s">
        <v>139</v>
      </c>
      <c r="C5731" t="s">
        <v>13</v>
      </c>
      <c r="E5731" s="10">
        <f>IF(COUNTIF(cis_DPH!$B$2:$B$84,B5731)&gt;0,D5731*1.1,IF(COUNTIF(cis_DPH!$B$85:$B$171,B5731)&gt;0,D5731*1.2,"chyba"))</f>
        <v>0</v>
      </c>
      <c r="G5731" s="16" t="e">
        <f>_xlfn.XLOOKUP(Tabuľka9[[#This Row],[položka]],#REF!,#REF!)</f>
        <v>#REF!</v>
      </c>
      <c r="I5731" s="15">
        <f>Tabuľka9[[#This Row],[Aktuálna cena v RZ s DPH]]*Tabuľka9[[#This Row],[Priemerný odber za mesiac]]</f>
        <v>0</v>
      </c>
      <c r="K5731" s="17" t="e">
        <f>Tabuľka9[[#This Row],[Cena za MJ s DPH]]*Tabuľka9[[#This Row],[Predpokladaný odber počas 6 mesiacov]]</f>
        <v>#REF!</v>
      </c>
      <c r="L5731" s="1">
        <v>37890085</v>
      </c>
      <c r="M5731" t="e">
        <f>_xlfn.XLOOKUP(Tabuľka9[[#This Row],[IČO]],#REF!,#REF!)</f>
        <v>#REF!</v>
      </c>
      <c r="N5731" t="e">
        <f>_xlfn.XLOOKUP(Tabuľka9[[#This Row],[IČO]],#REF!,#REF!)</f>
        <v>#REF!</v>
      </c>
    </row>
    <row r="5732" spans="1:14" hidden="1" x14ac:dyDescent="0.35">
      <c r="A5732" t="s">
        <v>125</v>
      </c>
      <c r="B5732" t="s">
        <v>140</v>
      </c>
      <c r="C5732" t="s">
        <v>13</v>
      </c>
      <c r="E5732" s="10">
        <f>IF(COUNTIF(cis_DPH!$B$2:$B$84,B5732)&gt;0,D5732*1.1,IF(COUNTIF(cis_DPH!$B$85:$B$171,B5732)&gt;0,D5732*1.2,"chyba"))</f>
        <v>0</v>
      </c>
      <c r="G5732" s="16" t="e">
        <f>_xlfn.XLOOKUP(Tabuľka9[[#This Row],[položka]],#REF!,#REF!)</f>
        <v>#REF!</v>
      </c>
      <c r="I5732" s="15">
        <f>Tabuľka9[[#This Row],[Aktuálna cena v RZ s DPH]]*Tabuľka9[[#This Row],[Priemerný odber za mesiac]]</f>
        <v>0</v>
      </c>
      <c r="K5732" s="17" t="e">
        <f>Tabuľka9[[#This Row],[Cena za MJ s DPH]]*Tabuľka9[[#This Row],[Predpokladaný odber počas 6 mesiacov]]</f>
        <v>#REF!</v>
      </c>
      <c r="L5732" s="1">
        <v>37890085</v>
      </c>
      <c r="M5732" t="e">
        <f>_xlfn.XLOOKUP(Tabuľka9[[#This Row],[IČO]],#REF!,#REF!)</f>
        <v>#REF!</v>
      </c>
      <c r="N5732" t="e">
        <f>_xlfn.XLOOKUP(Tabuľka9[[#This Row],[IČO]],#REF!,#REF!)</f>
        <v>#REF!</v>
      </c>
    </row>
    <row r="5733" spans="1:14" hidden="1" x14ac:dyDescent="0.35">
      <c r="A5733" t="s">
        <v>125</v>
      </c>
      <c r="B5733" t="s">
        <v>141</v>
      </c>
      <c r="C5733" t="s">
        <v>13</v>
      </c>
      <c r="E5733" s="10">
        <f>IF(COUNTIF(cis_DPH!$B$2:$B$84,B5733)&gt;0,D5733*1.1,IF(COUNTIF(cis_DPH!$B$85:$B$171,B5733)&gt;0,D5733*1.2,"chyba"))</f>
        <v>0</v>
      </c>
      <c r="G5733" s="16" t="e">
        <f>_xlfn.XLOOKUP(Tabuľka9[[#This Row],[položka]],#REF!,#REF!)</f>
        <v>#REF!</v>
      </c>
      <c r="I5733" s="15">
        <f>Tabuľka9[[#This Row],[Aktuálna cena v RZ s DPH]]*Tabuľka9[[#This Row],[Priemerný odber za mesiac]]</f>
        <v>0</v>
      </c>
      <c r="K5733" s="17" t="e">
        <f>Tabuľka9[[#This Row],[Cena za MJ s DPH]]*Tabuľka9[[#This Row],[Predpokladaný odber počas 6 mesiacov]]</f>
        <v>#REF!</v>
      </c>
      <c r="L5733" s="1">
        <v>37890085</v>
      </c>
      <c r="M5733" t="e">
        <f>_xlfn.XLOOKUP(Tabuľka9[[#This Row],[IČO]],#REF!,#REF!)</f>
        <v>#REF!</v>
      </c>
      <c r="N5733" t="e">
        <f>_xlfn.XLOOKUP(Tabuľka9[[#This Row],[IČO]],#REF!,#REF!)</f>
        <v>#REF!</v>
      </c>
    </row>
    <row r="5734" spans="1:14" hidden="1" x14ac:dyDescent="0.35">
      <c r="A5734" t="s">
        <v>125</v>
      </c>
      <c r="B5734" t="s">
        <v>142</v>
      </c>
      <c r="C5734" t="s">
        <v>13</v>
      </c>
      <c r="E5734" s="10">
        <f>IF(COUNTIF(cis_DPH!$B$2:$B$84,B5734)&gt;0,D5734*1.1,IF(COUNTIF(cis_DPH!$B$85:$B$171,B5734)&gt;0,D5734*1.2,"chyba"))</f>
        <v>0</v>
      </c>
      <c r="G5734" s="16" t="e">
        <f>_xlfn.XLOOKUP(Tabuľka9[[#This Row],[položka]],#REF!,#REF!)</f>
        <v>#REF!</v>
      </c>
      <c r="I5734" s="15">
        <f>Tabuľka9[[#This Row],[Aktuálna cena v RZ s DPH]]*Tabuľka9[[#This Row],[Priemerný odber za mesiac]]</f>
        <v>0</v>
      </c>
      <c r="K5734" s="17" t="e">
        <f>Tabuľka9[[#This Row],[Cena za MJ s DPH]]*Tabuľka9[[#This Row],[Predpokladaný odber počas 6 mesiacov]]</f>
        <v>#REF!</v>
      </c>
      <c r="L5734" s="1">
        <v>37890085</v>
      </c>
      <c r="M5734" t="e">
        <f>_xlfn.XLOOKUP(Tabuľka9[[#This Row],[IČO]],#REF!,#REF!)</f>
        <v>#REF!</v>
      </c>
      <c r="N5734" t="e">
        <f>_xlfn.XLOOKUP(Tabuľka9[[#This Row],[IČO]],#REF!,#REF!)</f>
        <v>#REF!</v>
      </c>
    </row>
    <row r="5735" spans="1:14" hidden="1" x14ac:dyDescent="0.35">
      <c r="A5735" t="s">
        <v>125</v>
      </c>
      <c r="B5735" t="s">
        <v>143</v>
      </c>
      <c r="C5735" t="s">
        <v>13</v>
      </c>
      <c r="E5735" s="10">
        <f>IF(COUNTIF(cis_DPH!$B$2:$B$84,B5735)&gt;0,D5735*1.1,IF(COUNTIF(cis_DPH!$B$85:$B$171,B5735)&gt;0,D5735*1.2,"chyba"))</f>
        <v>0</v>
      </c>
      <c r="G5735" s="16" t="e">
        <f>_xlfn.XLOOKUP(Tabuľka9[[#This Row],[položka]],#REF!,#REF!)</f>
        <v>#REF!</v>
      </c>
      <c r="I5735" s="15">
        <f>Tabuľka9[[#This Row],[Aktuálna cena v RZ s DPH]]*Tabuľka9[[#This Row],[Priemerný odber za mesiac]]</f>
        <v>0</v>
      </c>
      <c r="K5735" s="17" t="e">
        <f>Tabuľka9[[#This Row],[Cena za MJ s DPH]]*Tabuľka9[[#This Row],[Predpokladaný odber počas 6 mesiacov]]</f>
        <v>#REF!</v>
      </c>
      <c r="L5735" s="1">
        <v>37890085</v>
      </c>
      <c r="M5735" t="e">
        <f>_xlfn.XLOOKUP(Tabuľka9[[#This Row],[IČO]],#REF!,#REF!)</f>
        <v>#REF!</v>
      </c>
      <c r="N5735" t="e">
        <f>_xlfn.XLOOKUP(Tabuľka9[[#This Row],[IČO]],#REF!,#REF!)</f>
        <v>#REF!</v>
      </c>
    </row>
    <row r="5736" spans="1:14" hidden="1" x14ac:dyDescent="0.35">
      <c r="A5736" t="s">
        <v>125</v>
      </c>
      <c r="B5736" t="s">
        <v>144</v>
      </c>
      <c r="C5736" t="s">
        <v>13</v>
      </c>
      <c r="E5736" s="10">
        <f>IF(COUNTIF(cis_DPH!$B$2:$B$84,B5736)&gt;0,D5736*1.1,IF(COUNTIF(cis_DPH!$B$85:$B$171,B5736)&gt;0,D5736*1.2,"chyba"))</f>
        <v>0</v>
      </c>
      <c r="G5736" s="16" t="e">
        <f>_xlfn.XLOOKUP(Tabuľka9[[#This Row],[položka]],#REF!,#REF!)</f>
        <v>#REF!</v>
      </c>
      <c r="I5736" s="15">
        <f>Tabuľka9[[#This Row],[Aktuálna cena v RZ s DPH]]*Tabuľka9[[#This Row],[Priemerný odber za mesiac]]</f>
        <v>0</v>
      </c>
      <c r="K5736" s="17" t="e">
        <f>Tabuľka9[[#This Row],[Cena za MJ s DPH]]*Tabuľka9[[#This Row],[Predpokladaný odber počas 6 mesiacov]]</f>
        <v>#REF!</v>
      </c>
      <c r="L5736" s="1">
        <v>37890085</v>
      </c>
      <c r="M5736" t="e">
        <f>_xlfn.XLOOKUP(Tabuľka9[[#This Row],[IČO]],#REF!,#REF!)</f>
        <v>#REF!</v>
      </c>
      <c r="N5736" t="e">
        <f>_xlfn.XLOOKUP(Tabuľka9[[#This Row],[IČO]],#REF!,#REF!)</f>
        <v>#REF!</v>
      </c>
    </row>
    <row r="5737" spans="1:14" hidden="1" x14ac:dyDescent="0.35">
      <c r="A5737" t="s">
        <v>125</v>
      </c>
      <c r="B5737" t="s">
        <v>145</v>
      </c>
      <c r="C5737" t="s">
        <v>13</v>
      </c>
      <c r="E5737" s="10">
        <f>IF(COUNTIF(cis_DPH!$B$2:$B$84,B5737)&gt;0,D5737*1.1,IF(COUNTIF(cis_DPH!$B$85:$B$171,B5737)&gt;0,D5737*1.2,"chyba"))</f>
        <v>0</v>
      </c>
      <c r="G5737" s="16" t="e">
        <f>_xlfn.XLOOKUP(Tabuľka9[[#This Row],[položka]],#REF!,#REF!)</f>
        <v>#REF!</v>
      </c>
      <c r="I5737" s="15">
        <f>Tabuľka9[[#This Row],[Aktuálna cena v RZ s DPH]]*Tabuľka9[[#This Row],[Priemerný odber za mesiac]]</f>
        <v>0</v>
      </c>
      <c r="K5737" s="17" t="e">
        <f>Tabuľka9[[#This Row],[Cena za MJ s DPH]]*Tabuľka9[[#This Row],[Predpokladaný odber počas 6 mesiacov]]</f>
        <v>#REF!</v>
      </c>
      <c r="L5737" s="1">
        <v>37890085</v>
      </c>
      <c r="M5737" t="e">
        <f>_xlfn.XLOOKUP(Tabuľka9[[#This Row],[IČO]],#REF!,#REF!)</f>
        <v>#REF!</v>
      </c>
      <c r="N5737" t="e">
        <f>_xlfn.XLOOKUP(Tabuľka9[[#This Row],[IČO]],#REF!,#REF!)</f>
        <v>#REF!</v>
      </c>
    </row>
    <row r="5738" spans="1:14" hidden="1" x14ac:dyDescent="0.35">
      <c r="A5738" t="s">
        <v>125</v>
      </c>
      <c r="B5738" t="s">
        <v>146</v>
      </c>
      <c r="C5738" t="s">
        <v>13</v>
      </c>
      <c r="E5738" s="10">
        <f>IF(COUNTIF(cis_DPH!$B$2:$B$84,B5738)&gt;0,D5738*1.1,IF(COUNTIF(cis_DPH!$B$85:$B$171,B5738)&gt;0,D5738*1.2,"chyba"))</f>
        <v>0</v>
      </c>
      <c r="G5738" s="16" t="e">
        <f>_xlfn.XLOOKUP(Tabuľka9[[#This Row],[položka]],#REF!,#REF!)</f>
        <v>#REF!</v>
      </c>
      <c r="I5738" s="15">
        <f>Tabuľka9[[#This Row],[Aktuálna cena v RZ s DPH]]*Tabuľka9[[#This Row],[Priemerný odber za mesiac]]</f>
        <v>0</v>
      </c>
      <c r="K5738" s="17" t="e">
        <f>Tabuľka9[[#This Row],[Cena za MJ s DPH]]*Tabuľka9[[#This Row],[Predpokladaný odber počas 6 mesiacov]]</f>
        <v>#REF!</v>
      </c>
      <c r="L5738" s="1">
        <v>37890085</v>
      </c>
      <c r="M5738" t="e">
        <f>_xlfn.XLOOKUP(Tabuľka9[[#This Row],[IČO]],#REF!,#REF!)</f>
        <v>#REF!</v>
      </c>
      <c r="N5738" t="e">
        <f>_xlfn.XLOOKUP(Tabuľka9[[#This Row],[IČO]],#REF!,#REF!)</f>
        <v>#REF!</v>
      </c>
    </row>
    <row r="5739" spans="1:14" hidden="1" x14ac:dyDescent="0.35">
      <c r="A5739" t="s">
        <v>125</v>
      </c>
      <c r="B5739" t="s">
        <v>147</v>
      </c>
      <c r="C5739" t="s">
        <v>13</v>
      </c>
      <c r="E5739" s="10">
        <f>IF(COUNTIF(cis_DPH!$B$2:$B$84,B5739)&gt;0,D5739*1.1,IF(COUNTIF(cis_DPH!$B$85:$B$171,B5739)&gt;0,D5739*1.2,"chyba"))</f>
        <v>0</v>
      </c>
      <c r="G5739" s="16" t="e">
        <f>_xlfn.XLOOKUP(Tabuľka9[[#This Row],[položka]],#REF!,#REF!)</f>
        <v>#REF!</v>
      </c>
      <c r="I5739" s="15">
        <f>Tabuľka9[[#This Row],[Aktuálna cena v RZ s DPH]]*Tabuľka9[[#This Row],[Priemerný odber za mesiac]]</f>
        <v>0</v>
      </c>
      <c r="K5739" s="17" t="e">
        <f>Tabuľka9[[#This Row],[Cena za MJ s DPH]]*Tabuľka9[[#This Row],[Predpokladaný odber počas 6 mesiacov]]</f>
        <v>#REF!</v>
      </c>
      <c r="L5739" s="1">
        <v>37890085</v>
      </c>
      <c r="M5739" t="e">
        <f>_xlfn.XLOOKUP(Tabuľka9[[#This Row],[IČO]],#REF!,#REF!)</f>
        <v>#REF!</v>
      </c>
      <c r="N5739" t="e">
        <f>_xlfn.XLOOKUP(Tabuľka9[[#This Row],[IČO]],#REF!,#REF!)</f>
        <v>#REF!</v>
      </c>
    </row>
    <row r="5740" spans="1:14" hidden="1" x14ac:dyDescent="0.35">
      <c r="A5740" t="s">
        <v>125</v>
      </c>
      <c r="B5740" t="s">
        <v>148</v>
      </c>
      <c r="C5740" t="s">
        <v>13</v>
      </c>
      <c r="E5740" s="10">
        <f>IF(COUNTIF(cis_DPH!$B$2:$B$84,B5740)&gt;0,D5740*1.1,IF(COUNTIF(cis_DPH!$B$85:$B$171,B5740)&gt;0,D5740*1.2,"chyba"))</f>
        <v>0</v>
      </c>
      <c r="G5740" s="16" t="e">
        <f>_xlfn.XLOOKUP(Tabuľka9[[#This Row],[položka]],#REF!,#REF!)</f>
        <v>#REF!</v>
      </c>
      <c r="I5740" s="15">
        <f>Tabuľka9[[#This Row],[Aktuálna cena v RZ s DPH]]*Tabuľka9[[#This Row],[Priemerný odber za mesiac]]</f>
        <v>0</v>
      </c>
      <c r="K5740" s="17" t="e">
        <f>Tabuľka9[[#This Row],[Cena za MJ s DPH]]*Tabuľka9[[#This Row],[Predpokladaný odber počas 6 mesiacov]]</f>
        <v>#REF!</v>
      </c>
      <c r="L5740" s="1">
        <v>37890085</v>
      </c>
      <c r="M5740" t="e">
        <f>_xlfn.XLOOKUP(Tabuľka9[[#This Row],[IČO]],#REF!,#REF!)</f>
        <v>#REF!</v>
      </c>
      <c r="N5740" t="e">
        <f>_xlfn.XLOOKUP(Tabuľka9[[#This Row],[IČO]],#REF!,#REF!)</f>
        <v>#REF!</v>
      </c>
    </row>
    <row r="5741" spans="1:14" hidden="1" x14ac:dyDescent="0.35">
      <c r="A5741" t="s">
        <v>125</v>
      </c>
      <c r="B5741" t="s">
        <v>149</v>
      </c>
      <c r="C5741" t="s">
        <v>13</v>
      </c>
      <c r="E5741" s="10">
        <f>IF(COUNTIF(cis_DPH!$B$2:$B$84,B5741)&gt;0,D5741*1.1,IF(COUNTIF(cis_DPH!$B$85:$B$171,B5741)&gt;0,D5741*1.2,"chyba"))</f>
        <v>0</v>
      </c>
      <c r="G5741" s="16" t="e">
        <f>_xlfn.XLOOKUP(Tabuľka9[[#This Row],[položka]],#REF!,#REF!)</f>
        <v>#REF!</v>
      </c>
      <c r="H5741">
        <v>1</v>
      </c>
      <c r="I5741" s="15">
        <f>Tabuľka9[[#This Row],[Aktuálna cena v RZ s DPH]]*Tabuľka9[[#This Row],[Priemerný odber za mesiac]]</f>
        <v>0</v>
      </c>
      <c r="J5741">
        <v>4</v>
      </c>
      <c r="K5741" s="17" t="e">
        <f>Tabuľka9[[#This Row],[Cena za MJ s DPH]]*Tabuľka9[[#This Row],[Predpokladaný odber počas 6 mesiacov]]</f>
        <v>#REF!</v>
      </c>
      <c r="L5741" s="1">
        <v>37890085</v>
      </c>
      <c r="M5741" t="e">
        <f>_xlfn.XLOOKUP(Tabuľka9[[#This Row],[IČO]],#REF!,#REF!)</f>
        <v>#REF!</v>
      </c>
      <c r="N5741" t="e">
        <f>_xlfn.XLOOKUP(Tabuľka9[[#This Row],[IČO]],#REF!,#REF!)</f>
        <v>#REF!</v>
      </c>
    </row>
    <row r="5742" spans="1:14" hidden="1" x14ac:dyDescent="0.35">
      <c r="A5742" t="s">
        <v>125</v>
      </c>
      <c r="B5742" t="s">
        <v>150</v>
      </c>
      <c r="C5742" t="s">
        <v>13</v>
      </c>
      <c r="E5742" s="10">
        <f>IF(COUNTIF(cis_DPH!$B$2:$B$84,B5742)&gt;0,D5742*1.1,IF(COUNTIF(cis_DPH!$B$85:$B$171,B5742)&gt;0,D5742*1.2,"chyba"))</f>
        <v>0</v>
      </c>
      <c r="G5742" s="16" t="e">
        <f>_xlfn.XLOOKUP(Tabuľka9[[#This Row],[položka]],#REF!,#REF!)</f>
        <v>#REF!</v>
      </c>
      <c r="I5742" s="15">
        <f>Tabuľka9[[#This Row],[Aktuálna cena v RZ s DPH]]*Tabuľka9[[#This Row],[Priemerný odber za mesiac]]</f>
        <v>0</v>
      </c>
      <c r="K5742" s="17" t="e">
        <f>Tabuľka9[[#This Row],[Cena za MJ s DPH]]*Tabuľka9[[#This Row],[Predpokladaný odber počas 6 mesiacov]]</f>
        <v>#REF!</v>
      </c>
      <c r="L5742" s="1">
        <v>37890085</v>
      </c>
      <c r="M5742" t="e">
        <f>_xlfn.XLOOKUP(Tabuľka9[[#This Row],[IČO]],#REF!,#REF!)</f>
        <v>#REF!</v>
      </c>
      <c r="N5742" t="e">
        <f>_xlfn.XLOOKUP(Tabuľka9[[#This Row],[IČO]],#REF!,#REF!)</f>
        <v>#REF!</v>
      </c>
    </row>
    <row r="5743" spans="1:14" hidden="1" x14ac:dyDescent="0.35">
      <c r="A5743" t="s">
        <v>125</v>
      </c>
      <c r="B5743" t="s">
        <v>151</v>
      </c>
      <c r="C5743" t="s">
        <v>13</v>
      </c>
      <c r="E5743" s="10">
        <f>IF(COUNTIF(cis_DPH!$B$2:$B$84,B5743)&gt;0,D5743*1.1,IF(COUNTIF(cis_DPH!$B$85:$B$171,B5743)&gt;0,D5743*1.2,"chyba"))</f>
        <v>0</v>
      </c>
      <c r="G5743" s="16" t="e">
        <f>_xlfn.XLOOKUP(Tabuľka9[[#This Row],[položka]],#REF!,#REF!)</f>
        <v>#REF!</v>
      </c>
      <c r="I5743" s="15">
        <f>Tabuľka9[[#This Row],[Aktuálna cena v RZ s DPH]]*Tabuľka9[[#This Row],[Priemerný odber za mesiac]]</f>
        <v>0</v>
      </c>
      <c r="K5743" s="17" t="e">
        <f>Tabuľka9[[#This Row],[Cena za MJ s DPH]]*Tabuľka9[[#This Row],[Predpokladaný odber počas 6 mesiacov]]</f>
        <v>#REF!</v>
      </c>
      <c r="L5743" s="1">
        <v>37890085</v>
      </c>
      <c r="M5743" t="e">
        <f>_xlfn.XLOOKUP(Tabuľka9[[#This Row],[IČO]],#REF!,#REF!)</f>
        <v>#REF!</v>
      </c>
      <c r="N5743" t="e">
        <f>_xlfn.XLOOKUP(Tabuľka9[[#This Row],[IČO]],#REF!,#REF!)</f>
        <v>#REF!</v>
      </c>
    </row>
    <row r="5744" spans="1:14" hidden="1" x14ac:dyDescent="0.35">
      <c r="A5744" t="s">
        <v>125</v>
      </c>
      <c r="B5744" t="s">
        <v>152</v>
      </c>
      <c r="C5744" t="s">
        <v>13</v>
      </c>
      <c r="E5744" s="10">
        <f>IF(COUNTIF(cis_DPH!$B$2:$B$84,B5744)&gt;0,D5744*1.1,IF(COUNTIF(cis_DPH!$B$85:$B$171,B5744)&gt;0,D5744*1.2,"chyba"))</f>
        <v>0</v>
      </c>
      <c r="G5744" s="16" t="e">
        <f>_xlfn.XLOOKUP(Tabuľka9[[#This Row],[položka]],#REF!,#REF!)</f>
        <v>#REF!</v>
      </c>
      <c r="I5744" s="15">
        <f>Tabuľka9[[#This Row],[Aktuálna cena v RZ s DPH]]*Tabuľka9[[#This Row],[Priemerný odber za mesiac]]</f>
        <v>0</v>
      </c>
      <c r="K5744" s="17" t="e">
        <f>Tabuľka9[[#This Row],[Cena za MJ s DPH]]*Tabuľka9[[#This Row],[Predpokladaný odber počas 6 mesiacov]]</f>
        <v>#REF!</v>
      </c>
      <c r="L5744" s="1">
        <v>37890085</v>
      </c>
      <c r="M5744" t="e">
        <f>_xlfn.XLOOKUP(Tabuľka9[[#This Row],[IČO]],#REF!,#REF!)</f>
        <v>#REF!</v>
      </c>
      <c r="N5744" t="e">
        <f>_xlfn.XLOOKUP(Tabuľka9[[#This Row],[IČO]],#REF!,#REF!)</f>
        <v>#REF!</v>
      </c>
    </row>
    <row r="5745" spans="1:14" hidden="1" x14ac:dyDescent="0.35">
      <c r="A5745" t="s">
        <v>125</v>
      </c>
      <c r="B5745" t="s">
        <v>153</v>
      </c>
      <c r="C5745" t="s">
        <v>13</v>
      </c>
      <c r="E5745" s="10">
        <f>IF(COUNTIF(cis_DPH!$B$2:$B$84,B5745)&gt;0,D5745*1.1,IF(COUNTIF(cis_DPH!$B$85:$B$171,B5745)&gt;0,D5745*1.2,"chyba"))</f>
        <v>0</v>
      </c>
      <c r="G5745" s="16" t="e">
        <f>_xlfn.XLOOKUP(Tabuľka9[[#This Row],[položka]],#REF!,#REF!)</f>
        <v>#REF!</v>
      </c>
      <c r="I5745" s="15">
        <f>Tabuľka9[[#This Row],[Aktuálna cena v RZ s DPH]]*Tabuľka9[[#This Row],[Priemerný odber za mesiac]]</f>
        <v>0</v>
      </c>
      <c r="K5745" s="17" t="e">
        <f>Tabuľka9[[#This Row],[Cena za MJ s DPH]]*Tabuľka9[[#This Row],[Predpokladaný odber počas 6 mesiacov]]</f>
        <v>#REF!</v>
      </c>
      <c r="L5745" s="1">
        <v>37890085</v>
      </c>
      <c r="M5745" t="e">
        <f>_xlfn.XLOOKUP(Tabuľka9[[#This Row],[IČO]],#REF!,#REF!)</f>
        <v>#REF!</v>
      </c>
      <c r="N5745" t="e">
        <f>_xlfn.XLOOKUP(Tabuľka9[[#This Row],[IČO]],#REF!,#REF!)</f>
        <v>#REF!</v>
      </c>
    </row>
    <row r="5746" spans="1:14" hidden="1" x14ac:dyDescent="0.35">
      <c r="A5746" t="s">
        <v>125</v>
      </c>
      <c r="B5746" t="s">
        <v>154</v>
      </c>
      <c r="C5746" t="s">
        <v>13</v>
      </c>
      <c r="E5746" s="10">
        <f>IF(COUNTIF(cis_DPH!$B$2:$B$84,B5746)&gt;0,D5746*1.1,IF(COUNTIF(cis_DPH!$B$85:$B$171,B5746)&gt;0,D5746*1.2,"chyba"))</f>
        <v>0</v>
      </c>
      <c r="G5746" s="16" t="e">
        <f>_xlfn.XLOOKUP(Tabuľka9[[#This Row],[položka]],#REF!,#REF!)</f>
        <v>#REF!</v>
      </c>
      <c r="I5746" s="15">
        <f>Tabuľka9[[#This Row],[Aktuálna cena v RZ s DPH]]*Tabuľka9[[#This Row],[Priemerný odber za mesiac]]</f>
        <v>0</v>
      </c>
      <c r="K5746" s="17" t="e">
        <f>Tabuľka9[[#This Row],[Cena za MJ s DPH]]*Tabuľka9[[#This Row],[Predpokladaný odber počas 6 mesiacov]]</f>
        <v>#REF!</v>
      </c>
      <c r="L5746" s="1">
        <v>37890085</v>
      </c>
      <c r="M5746" t="e">
        <f>_xlfn.XLOOKUP(Tabuľka9[[#This Row],[IČO]],#REF!,#REF!)</f>
        <v>#REF!</v>
      </c>
      <c r="N5746" t="e">
        <f>_xlfn.XLOOKUP(Tabuľka9[[#This Row],[IČO]],#REF!,#REF!)</f>
        <v>#REF!</v>
      </c>
    </row>
    <row r="5747" spans="1:14" hidden="1" x14ac:dyDescent="0.35">
      <c r="A5747" t="s">
        <v>125</v>
      </c>
      <c r="B5747" t="s">
        <v>155</v>
      </c>
      <c r="C5747" t="s">
        <v>13</v>
      </c>
      <c r="E5747" s="10">
        <f>IF(COUNTIF(cis_DPH!$B$2:$B$84,B5747)&gt;0,D5747*1.1,IF(COUNTIF(cis_DPH!$B$85:$B$171,B5747)&gt;0,D5747*1.2,"chyba"))</f>
        <v>0</v>
      </c>
      <c r="G5747" s="16" t="e">
        <f>_xlfn.XLOOKUP(Tabuľka9[[#This Row],[položka]],#REF!,#REF!)</f>
        <v>#REF!</v>
      </c>
      <c r="I5747" s="15">
        <f>Tabuľka9[[#This Row],[Aktuálna cena v RZ s DPH]]*Tabuľka9[[#This Row],[Priemerný odber za mesiac]]</f>
        <v>0</v>
      </c>
      <c r="K5747" s="17" t="e">
        <f>Tabuľka9[[#This Row],[Cena za MJ s DPH]]*Tabuľka9[[#This Row],[Predpokladaný odber počas 6 mesiacov]]</f>
        <v>#REF!</v>
      </c>
      <c r="L5747" s="1">
        <v>37890085</v>
      </c>
      <c r="M5747" t="e">
        <f>_xlfn.XLOOKUP(Tabuľka9[[#This Row],[IČO]],#REF!,#REF!)</f>
        <v>#REF!</v>
      </c>
      <c r="N5747" t="e">
        <f>_xlfn.XLOOKUP(Tabuľka9[[#This Row],[IČO]],#REF!,#REF!)</f>
        <v>#REF!</v>
      </c>
    </row>
    <row r="5748" spans="1:14" hidden="1" x14ac:dyDescent="0.35">
      <c r="A5748" t="s">
        <v>125</v>
      </c>
      <c r="B5748" t="s">
        <v>156</v>
      </c>
      <c r="C5748" t="s">
        <v>13</v>
      </c>
      <c r="E5748" s="10">
        <f>IF(COUNTIF(cis_DPH!$B$2:$B$84,B5748)&gt;0,D5748*1.1,IF(COUNTIF(cis_DPH!$B$85:$B$171,B5748)&gt;0,D5748*1.2,"chyba"))</f>
        <v>0</v>
      </c>
      <c r="G5748" s="16" t="e">
        <f>_xlfn.XLOOKUP(Tabuľka9[[#This Row],[položka]],#REF!,#REF!)</f>
        <v>#REF!</v>
      </c>
      <c r="I5748" s="15">
        <f>Tabuľka9[[#This Row],[Aktuálna cena v RZ s DPH]]*Tabuľka9[[#This Row],[Priemerný odber za mesiac]]</f>
        <v>0</v>
      </c>
      <c r="K5748" s="17" t="e">
        <f>Tabuľka9[[#This Row],[Cena za MJ s DPH]]*Tabuľka9[[#This Row],[Predpokladaný odber počas 6 mesiacov]]</f>
        <v>#REF!</v>
      </c>
      <c r="L5748" s="1">
        <v>37890085</v>
      </c>
      <c r="M5748" t="e">
        <f>_xlfn.XLOOKUP(Tabuľka9[[#This Row],[IČO]],#REF!,#REF!)</f>
        <v>#REF!</v>
      </c>
      <c r="N5748" t="e">
        <f>_xlfn.XLOOKUP(Tabuľka9[[#This Row],[IČO]],#REF!,#REF!)</f>
        <v>#REF!</v>
      </c>
    </row>
    <row r="5749" spans="1:14" hidden="1" x14ac:dyDescent="0.35">
      <c r="A5749" t="s">
        <v>125</v>
      </c>
      <c r="B5749" t="s">
        <v>157</v>
      </c>
      <c r="C5749" t="s">
        <v>13</v>
      </c>
      <c r="E5749" s="10">
        <f>IF(COUNTIF(cis_DPH!$B$2:$B$84,B5749)&gt;0,D5749*1.1,IF(COUNTIF(cis_DPH!$B$85:$B$171,B5749)&gt;0,D5749*1.2,"chyba"))</f>
        <v>0</v>
      </c>
      <c r="G5749" s="16" t="e">
        <f>_xlfn.XLOOKUP(Tabuľka9[[#This Row],[položka]],#REF!,#REF!)</f>
        <v>#REF!</v>
      </c>
      <c r="I5749" s="15">
        <f>Tabuľka9[[#This Row],[Aktuálna cena v RZ s DPH]]*Tabuľka9[[#This Row],[Priemerný odber za mesiac]]</f>
        <v>0</v>
      </c>
      <c r="K5749" s="17" t="e">
        <f>Tabuľka9[[#This Row],[Cena za MJ s DPH]]*Tabuľka9[[#This Row],[Predpokladaný odber počas 6 mesiacov]]</f>
        <v>#REF!</v>
      </c>
      <c r="L5749" s="1">
        <v>37890085</v>
      </c>
      <c r="M5749" t="e">
        <f>_xlfn.XLOOKUP(Tabuľka9[[#This Row],[IČO]],#REF!,#REF!)</f>
        <v>#REF!</v>
      </c>
      <c r="N5749" t="e">
        <f>_xlfn.XLOOKUP(Tabuľka9[[#This Row],[IČO]],#REF!,#REF!)</f>
        <v>#REF!</v>
      </c>
    </row>
    <row r="5750" spans="1:14" hidden="1" x14ac:dyDescent="0.35">
      <c r="A5750" t="s">
        <v>125</v>
      </c>
      <c r="B5750" t="s">
        <v>158</v>
      </c>
      <c r="C5750" t="s">
        <v>13</v>
      </c>
      <c r="E5750" s="10">
        <f>IF(COUNTIF(cis_DPH!$B$2:$B$84,B5750)&gt;0,D5750*1.1,IF(COUNTIF(cis_DPH!$B$85:$B$171,B5750)&gt;0,D5750*1.2,"chyba"))</f>
        <v>0</v>
      </c>
      <c r="G5750" s="16" t="e">
        <f>_xlfn.XLOOKUP(Tabuľka9[[#This Row],[položka]],#REF!,#REF!)</f>
        <v>#REF!</v>
      </c>
      <c r="I5750" s="15">
        <f>Tabuľka9[[#This Row],[Aktuálna cena v RZ s DPH]]*Tabuľka9[[#This Row],[Priemerný odber za mesiac]]</f>
        <v>0</v>
      </c>
      <c r="K5750" s="17" t="e">
        <f>Tabuľka9[[#This Row],[Cena za MJ s DPH]]*Tabuľka9[[#This Row],[Predpokladaný odber počas 6 mesiacov]]</f>
        <v>#REF!</v>
      </c>
      <c r="L5750" s="1">
        <v>37890085</v>
      </c>
      <c r="M5750" t="e">
        <f>_xlfn.XLOOKUP(Tabuľka9[[#This Row],[IČO]],#REF!,#REF!)</f>
        <v>#REF!</v>
      </c>
      <c r="N5750" t="e">
        <f>_xlfn.XLOOKUP(Tabuľka9[[#This Row],[IČO]],#REF!,#REF!)</f>
        <v>#REF!</v>
      </c>
    </row>
    <row r="5751" spans="1:14" hidden="1" x14ac:dyDescent="0.35">
      <c r="A5751" t="s">
        <v>125</v>
      </c>
      <c r="B5751" t="s">
        <v>159</v>
      </c>
      <c r="C5751" t="s">
        <v>13</v>
      </c>
      <c r="E5751" s="10">
        <f>IF(COUNTIF(cis_DPH!$B$2:$B$84,B5751)&gt;0,D5751*1.1,IF(COUNTIF(cis_DPH!$B$85:$B$171,B5751)&gt;0,D5751*1.2,"chyba"))</f>
        <v>0</v>
      </c>
      <c r="G5751" s="16" t="e">
        <f>_xlfn.XLOOKUP(Tabuľka9[[#This Row],[položka]],#REF!,#REF!)</f>
        <v>#REF!</v>
      </c>
      <c r="I5751" s="15">
        <f>Tabuľka9[[#This Row],[Aktuálna cena v RZ s DPH]]*Tabuľka9[[#This Row],[Priemerný odber za mesiac]]</f>
        <v>0</v>
      </c>
      <c r="K5751" s="17" t="e">
        <f>Tabuľka9[[#This Row],[Cena za MJ s DPH]]*Tabuľka9[[#This Row],[Predpokladaný odber počas 6 mesiacov]]</f>
        <v>#REF!</v>
      </c>
      <c r="L5751" s="1">
        <v>37890085</v>
      </c>
      <c r="M5751" t="e">
        <f>_xlfn.XLOOKUP(Tabuľka9[[#This Row],[IČO]],#REF!,#REF!)</f>
        <v>#REF!</v>
      </c>
      <c r="N5751" t="e">
        <f>_xlfn.XLOOKUP(Tabuľka9[[#This Row],[IČO]],#REF!,#REF!)</f>
        <v>#REF!</v>
      </c>
    </row>
    <row r="5752" spans="1:14" hidden="1" x14ac:dyDescent="0.35">
      <c r="A5752" t="s">
        <v>125</v>
      </c>
      <c r="B5752" t="s">
        <v>160</v>
      </c>
      <c r="C5752" t="s">
        <v>13</v>
      </c>
      <c r="E5752" s="10">
        <f>IF(COUNTIF(cis_DPH!$B$2:$B$84,B5752)&gt;0,D5752*1.1,IF(COUNTIF(cis_DPH!$B$85:$B$171,B5752)&gt;0,D5752*1.2,"chyba"))</f>
        <v>0</v>
      </c>
      <c r="G5752" s="16" t="e">
        <f>_xlfn.XLOOKUP(Tabuľka9[[#This Row],[položka]],#REF!,#REF!)</f>
        <v>#REF!</v>
      </c>
      <c r="I5752" s="15">
        <f>Tabuľka9[[#This Row],[Aktuálna cena v RZ s DPH]]*Tabuľka9[[#This Row],[Priemerný odber za mesiac]]</f>
        <v>0</v>
      </c>
      <c r="K5752" s="17" t="e">
        <f>Tabuľka9[[#This Row],[Cena za MJ s DPH]]*Tabuľka9[[#This Row],[Predpokladaný odber počas 6 mesiacov]]</f>
        <v>#REF!</v>
      </c>
      <c r="L5752" s="1">
        <v>37890085</v>
      </c>
      <c r="M5752" t="e">
        <f>_xlfn.XLOOKUP(Tabuľka9[[#This Row],[IČO]],#REF!,#REF!)</f>
        <v>#REF!</v>
      </c>
      <c r="N5752" t="e">
        <f>_xlfn.XLOOKUP(Tabuľka9[[#This Row],[IČO]],#REF!,#REF!)</f>
        <v>#REF!</v>
      </c>
    </row>
    <row r="5753" spans="1:14" hidden="1" x14ac:dyDescent="0.35">
      <c r="A5753" t="s">
        <v>125</v>
      </c>
      <c r="B5753" t="s">
        <v>161</v>
      </c>
      <c r="C5753" t="s">
        <v>13</v>
      </c>
      <c r="E5753" s="10">
        <f>IF(COUNTIF(cis_DPH!$B$2:$B$84,B5753)&gt;0,D5753*1.1,IF(COUNTIF(cis_DPH!$B$85:$B$171,B5753)&gt;0,D5753*1.2,"chyba"))</f>
        <v>0</v>
      </c>
      <c r="G5753" s="16" t="e">
        <f>_xlfn.XLOOKUP(Tabuľka9[[#This Row],[položka]],#REF!,#REF!)</f>
        <v>#REF!</v>
      </c>
      <c r="I5753" s="15">
        <f>Tabuľka9[[#This Row],[Aktuálna cena v RZ s DPH]]*Tabuľka9[[#This Row],[Priemerný odber za mesiac]]</f>
        <v>0</v>
      </c>
      <c r="K5753" s="17" t="e">
        <f>Tabuľka9[[#This Row],[Cena za MJ s DPH]]*Tabuľka9[[#This Row],[Predpokladaný odber počas 6 mesiacov]]</f>
        <v>#REF!</v>
      </c>
      <c r="L5753" s="1">
        <v>37890085</v>
      </c>
      <c r="M5753" t="e">
        <f>_xlfn.XLOOKUP(Tabuľka9[[#This Row],[IČO]],#REF!,#REF!)</f>
        <v>#REF!</v>
      </c>
      <c r="N5753" t="e">
        <f>_xlfn.XLOOKUP(Tabuľka9[[#This Row],[IČO]],#REF!,#REF!)</f>
        <v>#REF!</v>
      </c>
    </row>
    <row r="5754" spans="1:14" hidden="1" x14ac:dyDescent="0.35">
      <c r="A5754" t="s">
        <v>125</v>
      </c>
      <c r="B5754" t="s">
        <v>162</v>
      </c>
      <c r="C5754" t="s">
        <v>13</v>
      </c>
      <c r="E5754" s="10">
        <f>IF(COUNTIF(cis_DPH!$B$2:$B$84,B5754)&gt;0,D5754*1.1,IF(COUNTIF(cis_DPH!$B$85:$B$171,B5754)&gt;0,D5754*1.2,"chyba"))</f>
        <v>0</v>
      </c>
      <c r="G5754" s="16" t="e">
        <f>_xlfn.XLOOKUP(Tabuľka9[[#This Row],[položka]],#REF!,#REF!)</f>
        <v>#REF!</v>
      </c>
      <c r="I5754" s="15">
        <f>Tabuľka9[[#This Row],[Aktuálna cena v RZ s DPH]]*Tabuľka9[[#This Row],[Priemerný odber za mesiac]]</f>
        <v>0</v>
      </c>
      <c r="K5754" s="17" t="e">
        <f>Tabuľka9[[#This Row],[Cena za MJ s DPH]]*Tabuľka9[[#This Row],[Predpokladaný odber počas 6 mesiacov]]</f>
        <v>#REF!</v>
      </c>
      <c r="L5754" s="1">
        <v>37890085</v>
      </c>
      <c r="M5754" t="e">
        <f>_xlfn.XLOOKUP(Tabuľka9[[#This Row],[IČO]],#REF!,#REF!)</f>
        <v>#REF!</v>
      </c>
      <c r="N5754" t="e">
        <f>_xlfn.XLOOKUP(Tabuľka9[[#This Row],[IČO]],#REF!,#REF!)</f>
        <v>#REF!</v>
      </c>
    </row>
    <row r="5755" spans="1:14" hidden="1" x14ac:dyDescent="0.35">
      <c r="A5755" t="s">
        <v>125</v>
      </c>
      <c r="B5755" t="s">
        <v>163</v>
      </c>
      <c r="C5755" t="s">
        <v>13</v>
      </c>
      <c r="E5755" s="10">
        <f>IF(COUNTIF(cis_DPH!$B$2:$B$84,B5755)&gt;0,D5755*1.1,IF(COUNTIF(cis_DPH!$B$85:$B$171,B5755)&gt;0,D5755*1.2,"chyba"))</f>
        <v>0</v>
      </c>
      <c r="G5755" s="16" t="e">
        <f>_xlfn.XLOOKUP(Tabuľka9[[#This Row],[položka]],#REF!,#REF!)</f>
        <v>#REF!</v>
      </c>
      <c r="I5755" s="15">
        <f>Tabuľka9[[#This Row],[Aktuálna cena v RZ s DPH]]*Tabuľka9[[#This Row],[Priemerný odber za mesiac]]</f>
        <v>0</v>
      </c>
      <c r="K5755" s="17" t="e">
        <f>Tabuľka9[[#This Row],[Cena za MJ s DPH]]*Tabuľka9[[#This Row],[Predpokladaný odber počas 6 mesiacov]]</f>
        <v>#REF!</v>
      </c>
      <c r="L5755" s="1">
        <v>37890085</v>
      </c>
      <c r="M5755" t="e">
        <f>_xlfn.XLOOKUP(Tabuľka9[[#This Row],[IČO]],#REF!,#REF!)</f>
        <v>#REF!</v>
      </c>
      <c r="N5755" t="e">
        <f>_xlfn.XLOOKUP(Tabuľka9[[#This Row],[IČO]],#REF!,#REF!)</f>
        <v>#REF!</v>
      </c>
    </row>
    <row r="5756" spans="1:14" hidden="1" x14ac:dyDescent="0.35">
      <c r="A5756" t="s">
        <v>125</v>
      </c>
      <c r="B5756" t="s">
        <v>164</v>
      </c>
      <c r="C5756" t="s">
        <v>13</v>
      </c>
      <c r="E5756" s="10">
        <f>IF(COUNTIF(cis_DPH!$B$2:$B$84,B5756)&gt;0,D5756*1.1,IF(COUNTIF(cis_DPH!$B$85:$B$171,B5756)&gt;0,D5756*1.2,"chyba"))</f>
        <v>0</v>
      </c>
      <c r="G5756" s="16" t="e">
        <f>_xlfn.XLOOKUP(Tabuľka9[[#This Row],[položka]],#REF!,#REF!)</f>
        <v>#REF!</v>
      </c>
      <c r="I5756" s="15">
        <f>Tabuľka9[[#This Row],[Aktuálna cena v RZ s DPH]]*Tabuľka9[[#This Row],[Priemerný odber za mesiac]]</f>
        <v>0</v>
      </c>
      <c r="K5756" s="17" t="e">
        <f>Tabuľka9[[#This Row],[Cena za MJ s DPH]]*Tabuľka9[[#This Row],[Predpokladaný odber počas 6 mesiacov]]</f>
        <v>#REF!</v>
      </c>
      <c r="L5756" s="1">
        <v>37890085</v>
      </c>
      <c r="M5756" t="e">
        <f>_xlfn.XLOOKUP(Tabuľka9[[#This Row],[IČO]],#REF!,#REF!)</f>
        <v>#REF!</v>
      </c>
      <c r="N5756" t="e">
        <f>_xlfn.XLOOKUP(Tabuľka9[[#This Row],[IČO]],#REF!,#REF!)</f>
        <v>#REF!</v>
      </c>
    </row>
    <row r="5757" spans="1:14" hidden="1" x14ac:dyDescent="0.35">
      <c r="A5757" t="s">
        <v>125</v>
      </c>
      <c r="B5757" t="s">
        <v>165</v>
      </c>
      <c r="C5757" t="s">
        <v>13</v>
      </c>
      <c r="E5757" s="10">
        <f>IF(COUNTIF(cis_DPH!$B$2:$B$84,B5757)&gt;0,D5757*1.1,IF(COUNTIF(cis_DPH!$B$85:$B$171,B5757)&gt;0,D5757*1.2,"chyba"))</f>
        <v>0</v>
      </c>
      <c r="G5757" s="16" t="e">
        <f>_xlfn.XLOOKUP(Tabuľka9[[#This Row],[položka]],#REF!,#REF!)</f>
        <v>#REF!</v>
      </c>
      <c r="I5757" s="15">
        <f>Tabuľka9[[#This Row],[Aktuálna cena v RZ s DPH]]*Tabuľka9[[#This Row],[Priemerný odber za mesiac]]</f>
        <v>0</v>
      </c>
      <c r="K5757" s="17" t="e">
        <f>Tabuľka9[[#This Row],[Cena za MJ s DPH]]*Tabuľka9[[#This Row],[Predpokladaný odber počas 6 mesiacov]]</f>
        <v>#REF!</v>
      </c>
      <c r="L5757" s="1">
        <v>37890085</v>
      </c>
      <c r="M5757" t="e">
        <f>_xlfn.XLOOKUP(Tabuľka9[[#This Row],[IČO]],#REF!,#REF!)</f>
        <v>#REF!</v>
      </c>
      <c r="N5757" t="e">
        <f>_xlfn.XLOOKUP(Tabuľka9[[#This Row],[IČO]],#REF!,#REF!)</f>
        <v>#REF!</v>
      </c>
    </row>
    <row r="5758" spans="1:14" hidden="1" x14ac:dyDescent="0.35">
      <c r="A5758" t="s">
        <v>125</v>
      </c>
      <c r="B5758" t="s">
        <v>166</v>
      </c>
      <c r="C5758" t="s">
        <v>13</v>
      </c>
      <c r="D5758" s="9">
        <v>2.2999999999999998</v>
      </c>
      <c r="E5758" s="10">
        <f>IF(COUNTIF(cis_DPH!$B$2:$B$84,B5758)&gt;0,D5758*1.1,IF(COUNTIF(cis_DPH!$B$85:$B$171,B5758)&gt;0,D5758*1.2,"chyba"))</f>
        <v>2.76</v>
      </c>
      <c r="G5758" s="16" t="e">
        <f>_xlfn.XLOOKUP(Tabuľka9[[#This Row],[položka]],#REF!,#REF!)</f>
        <v>#REF!</v>
      </c>
      <c r="H5758">
        <v>1</v>
      </c>
      <c r="I5758" s="15">
        <f>Tabuľka9[[#This Row],[Aktuálna cena v RZ s DPH]]*Tabuľka9[[#This Row],[Priemerný odber za mesiac]]</f>
        <v>2.76</v>
      </c>
      <c r="J5758">
        <v>3.5</v>
      </c>
      <c r="K5758" s="17" t="e">
        <f>Tabuľka9[[#This Row],[Cena za MJ s DPH]]*Tabuľka9[[#This Row],[Predpokladaný odber počas 6 mesiacov]]</f>
        <v>#REF!</v>
      </c>
      <c r="L5758" s="1">
        <v>37890085</v>
      </c>
      <c r="M5758" t="e">
        <f>_xlfn.XLOOKUP(Tabuľka9[[#This Row],[IČO]],#REF!,#REF!)</f>
        <v>#REF!</v>
      </c>
      <c r="N5758" t="e">
        <f>_xlfn.XLOOKUP(Tabuľka9[[#This Row],[IČO]],#REF!,#REF!)</f>
        <v>#REF!</v>
      </c>
    </row>
    <row r="5759" spans="1:14" hidden="1" x14ac:dyDescent="0.35">
      <c r="A5759" t="s">
        <v>125</v>
      </c>
      <c r="B5759" t="s">
        <v>167</v>
      </c>
      <c r="C5759" t="s">
        <v>13</v>
      </c>
      <c r="D5759" s="9">
        <v>5.04</v>
      </c>
      <c r="E5759" s="10">
        <f>IF(COUNTIF(cis_DPH!$B$2:$B$84,B5759)&gt;0,D5759*1.1,IF(COUNTIF(cis_DPH!$B$85:$B$171,B5759)&gt;0,D5759*1.2,"chyba"))</f>
        <v>6.048</v>
      </c>
      <c r="G5759" s="16" t="e">
        <f>_xlfn.XLOOKUP(Tabuľka9[[#This Row],[položka]],#REF!,#REF!)</f>
        <v>#REF!</v>
      </c>
      <c r="H5759">
        <v>1</v>
      </c>
      <c r="I5759" s="15">
        <f>Tabuľka9[[#This Row],[Aktuálna cena v RZ s DPH]]*Tabuľka9[[#This Row],[Priemerný odber za mesiac]]</f>
        <v>6.048</v>
      </c>
      <c r="J5759">
        <v>4</v>
      </c>
      <c r="K5759" s="17" t="e">
        <f>Tabuľka9[[#This Row],[Cena za MJ s DPH]]*Tabuľka9[[#This Row],[Predpokladaný odber počas 6 mesiacov]]</f>
        <v>#REF!</v>
      </c>
      <c r="L5759" s="1">
        <v>37890085</v>
      </c>
      <c r="M5759" t="e">
        <f>_xlfn.XLOOKUP(Tabuľka9[[#This Row],[IČO]],#REF!,#REF!)</f>
        <v>#REF!</v>
      </c>
      <c r="N5759" t="e">
        <f>_xlfn.XLOOKUP(Tabuľka9[[#This Row],[IČO]],#REF!,#REF!)</f>
        <v>#REF!</v>
      </c>
    </row>
    <row r="5760" spans="1:14" hidden="1" x14ac:dyDescent="0.35">
      <c r="A5760" t="s">
        <v>125</v>
      </c>
      <c r="B5760" t="s">
        <v>168</v>
      </c>
      <c r="C5760" t="s">
        <v>13</v>
      </c>
      <c r="E5760" s="10">
        <f>IF(COUNTIF(cis_DPH!$B$2:$B$84,B5760)&gt;0,D5760*1.1,IF(COUNTIF(cis_DPH!$B$85:$B$171,B5760)&gt;0,D5760*1.2,"chyba"))</f>
        <v>0</v>
      </c>
      <c r="G5760" s="16" t="e">
        <f>_xlfn.XLOOKUP(Tabuľka9[[#This Row],[položka]],#REF!,#REF!)</f>
        <v>#REF!</v>
      </c>
      <c r="I5760" s="15">
        <f>Tabuľka9[[#This Row],[Aktuálna cena v RZ s DPH]]*Tabuľka9[[#This Row],[Priemerný odber za mesiac]]</f>
        <v>0</v>
      </c>
      <c r="K5760" s="17" t="e">
        <f>Tabuľka9[[#This Row],[Cena za MJ s DPH]]*Tabuľka9[[#This Row],[Predpokladaný odber počas 6 mesiacov]]</f>
        <v>#REF!</v>
      </c>
      <c r="L5760" s="1">
        <v>37890085</v>
      </c>
      <c r="M5760" t="e">
        <f>_xlfn.XLOOKUP(Tabuľka9[[#This Row],[IČO]],#REF!,#REF!)</f>
        <v>#REF!</v>
      </c>
      <c r="N5760" t="e">
        <f>_xlfn.XLOOKUP(Tabuľka9[[#This Row],[IČO]],#REF!,#REF!)</f>
        <v>#REF!</v>
      </c>
    </row>
    <row r="5761" spans="1:14" hidden="1" x14ac:dyDescent="0.35">
      <c r="A5761" t="s">
        <v>125</v>
      </c>
      <c r="B5761" t="s">
        <v>169</v>
      </c>
      <c r="C5761" t="s">
        <v>13</v>
      </c>
      <c r="E5761" s="10">
        <f>IF(COUNTIF(cis_DPH!$B$2:$B$84,B5761)&gt;0,D5761*1.1,IF(COUNTIF(cis_DPH!$B$85:$B$171,B5761)&gt;0,D5761*1.2,"chyba"))</f>
        <v>0</v>
      </c>
      <c r="G5761" s="16" t="e">
        <f>_xlfn.XLOOKUP(Tabuľka9[[#This Row],[položka]],#REF!,#REF!)</f>
        <v>#REF!</v>
      </c>
      <c r="I5761" s="15">
        <f>Tabuľka9[[#This Row],[Aktuálna cena v RZ s DPH]]*Tabuľka9[[#This Row],[Priemerný odber za mesiac]]</f>
        <v>0</v>
      </c>
      <c r="K5761" s="17" t="e">
        <f>Tabuľka9[[#This Row],[Cena za MJ s DPH]]*Tabuľka9[[#This Row],[Predpokladaný odber počas 6 mesiacov]]</f>
        <v>#REF!</v>
      </c>
      <c r="L5761" s="1">
        <v>37890085</v>
      </c>
      <c r="M5761" t="e">
        <f>_xlfn.XLOOKUP(Tabuľka9[[#This Row],[IČO]],#REF!,#REF!)</f>
        <v>#REF!</v>
      </c>
      <c r="N5761" t="e">
        <f>_xlfn.XLOOKUP(Tabuľka9[[#This Row],[IČO]],#REF!,#REF!)</f>
        <v>#REF!</v>
      </c>
    </row>
    <row r="5762" spans="1:14" hidden="1" x14ac:dyDescent="0.35">
      <c r="A5762" t="s">
        <v>125</v>
      </c>
      <c r="B5762" t="s">
        <v>170</v>
      </c>
      <c r="C5762" t="s">
        <v>13</v>
      </c>
      <c r="E5762" s="10">
        <f>IF(COUNTIF(cis_DPH!$B$2:$B$84,B5762)&gt;0,D5762*1.1,IF(COUNTIF(cis_DPH!$B$85:$B$171,B5762)&gt;0,D5762*1.2,"chyba"))</f>
        <v>0</v>
      </c>
      <c r="G5762" s="16" t="e">
        <f>_xlfn.XLOOKUP(Tabuľka9[[#This Row],[položka]],#REF!,#REF!)</f>
        <v>#REF!</v>
      </c>
      <c r="I5762" s="15">
        <f>Tabuľka9[[#This Row],[Aktuálna cena v RZ s DPH]]*Tabuľka9[[#This Row],[Priemerný odber za mesiac]]</f>
        <v>0</v>
      </c>
      <c r="K5762" s="17" t="e">
        <f>Tabuľka9[[#This Row],[Cena za MJ s DPH]]*Tabuľka9[[#This Row],[Predpokladaný odber počas 6 mesiacov]]</f>
        <v>#REF!</v>
      </c>
      <c r="L5762" s="1">
        <v>37890085</v>
      </c>
      <c r="M5762" t="e">
        <f>_xlfn.XLOOKUP(Tabuľka9[[#This Row],[IČO]],#REF!,#REF!)</f>
        <v>#REF!</v>
      </c>
      <c r="N5762" t="e">
        <f>_xlfn.XLOOKUP(Tabuľka9[[#This Row],[IČO]],#REF!,#REF!)</f>
        <v>#REF!</v>
      </c>
    </row>
    <row r="5763" spans="1:14" hidden="1" x14ac:dyDescent="0.35">
      <c r="A5763" t="s">
        <v>125</v>
      </c>
      <c r="B5763" t="s">
        <v>171</v>
      </c>
      <c r="C5763" t="s">
        <v>13</v>
      </c>
      <c r="E5763" s="10">
        <f>IF(COUNTIF(cis_DPH!$B$2:$B$84,B5763)&gt;0,D5763*1.1,IF(COUNTIF(cis_DPH!$B$85:$B$171,B5763)&gt;0,D5763*1.2,"chyba"))</f>
        <v>0</v>
      </c>
      <c r="G5763" s="16" t="e">
        <f>_xlfn.XLOOKUP(Tabuľka9[[#This Row],[položka]],#REF!,#REF!)</f>
        <v>#REF!</v>
      </c>
      <c r="I5763" s="15">
        <f>Tabuľka9[[#This Row],[Aktuálna cena v RZ s DPH]]*Tabuľka9[[#This Row],[Priemerný odber za mesiac]]</f>
        <v>0</v>
      </c>
      <c r="K5763" s="17" t="e">
        <f>Tabuľka9[[#This Row],[Cena za MJ s DPH]]*Tabuľka9[[#This Row],[Predpokladaný odber počas 6 mesiacov]]</f>
        <v>#REF!</v>
      </c>
      <c r="L5763" s="1">
        <v>37890085</v>
      </c>
      <c r="M5763" t="e">
        <f>_xlfn.XLOOKUP(Tabuľka9[[#This Row],[IČO]],#REF!,#REF!)</f>
        <v>#REF!</v>
      </c>
      <c r="N5763" t="e">
        <f>_xlfn.XLOOKUP(Tabuľka9[[#This Row],[IČO]],#REF!,#REF!)</f>
        <v>#REF!</v>
      </c>
    </row>
    <row r="5764" spans="1:14" hidden="1" x14ac:dyDescent="0.35">
      <c r="A5764" t="s">
        <v>125</v>
      </c>
      <c r="B5764" t="s">
        <v>172</v>
      </c>
      <c r="C5764" t="s">
        <v>13</v>
      </c>
      <c r="E5764" s="10">
        <f>IF(COUNTIF(cis_DPH!$B$2:$B$84,B5764)&gt;0,D5764*1.1,IF(COUNTIF(cis_DPH!$B$85:$B$171,B5764)&gt;0,D5764*1.2,"chyba"))</f>
        <v>0</v>
      </c>
      <c r="G5764" s="16" t="e">
        <f>_xlfn.XLOOKUP(Tabuľka9[[#This Row],[položka]],#REF!,#REF!)</f>
        <v>#REF!</v>
      </c>
      <c r="I5764" s="15">
        <f>Tabuľka9[[#This Row],[Aktuálna cena v RZ s DPH]]*Tabuľka9[[#This Row],[Priemerný odber za mesiac]]</f>
        <v>0</v>
      </c>
      <c r="K5764" s="17" t="e">
        <f>Tabuľka9[[#This Row],[Cena za MJ s DPH]]*Tabuľka9[[#This Row],[Predpokladaný odber počas 6 mesiacov]]</f>
        <v>#REF!</v>
      </c>
      <c r="L5764" s="1">
        <v>37890085</v>
      </c>
      <c r="M5764" t="e">
        <f>_xlfn.XLOOKUP(Tabuľka9[[#This Row],[IČO]],#REF!,#REF!)</f>
        <v>#REF!</v>
      </c>
      <c r="N5764" t="e">
        <f>_xlfn.XLOOKUP(Tabuľka9[[#This Row],[IČO]],#REF!,#REF!)</f>
        <v>#REF!</v>
      </c>
    </row>
    <row r="5765" spans="1:14" hidden="1" x14ac:dyDescent="0.35">
      <c r="A5765" t="s">
        <v>125</v>
      </c>
      <c r="B5765" t="s">
        <v>173</v>
      </c>
      <c r="C5765" t="s">
        <v>13</v>
      </c>
      <c r="E5765" s="10">
        <f>IF(COUNTIF(cis_DPH!$B$2:$B$84,B5765)&gt;0,D5765*1.1,IF(COUNTIF(cis_DPH!$B$85:$B$171,B5765)&gt;0,D5765*1.2,"chyba"))</f>
        <v>0</v>
      </c>
      <c r="G5765" s="16" t="e">
        <f>_xlfn.XLOOKUP(Tabuľka9[[#This Row],[položka]],#REF!,#REF!)</f>
        <v>#REF!</v>
      </c>
      <c r="I5765" s="15">
        <f>Tabuľka9[[#This Row],[Aktuálna cena v RZ s DPH]]*Tabuľka9[[#This Row],[Priemerný odber za mesiac]]</f>
        <v>0</v>
      </c>
      <c r="K5765" s="17" t="e">
        <f>Tabuľka9[[#This Row],[Cena za MJ s DPH]]*Tabuľka9[[#This Row],[Predpokladaný odber počas 6 mesiacov]]</f>
        <v>#REF!</v>
      </c>
      <c r="L5765" s="1">
        <v>37890085</v>
      </c>
      <c r="M5765" t="e">
        <f>_xlfn.XLOOKUP(Tabuľka9[[#This Row],[IČO]],#REF!,#REF!)</f>
        <v>#REF!</v>
      </c>
      <c r="N5765" t="e">
        <f>_xlfn.XLOOKUP(Tabuľka9[[#This Row],[IČO]],#REF!,#REF!)</f>
        <v>#REF!</v>
      </c>
    </row>
    <row r="5766" spans="1:14" hidden="1" x14ac:dyDescent="0.35">
      <c r="A5766" t="s">
        <v>125</v>
      </c>
      <c r="B5766" t="s">
        <v>174</v>
      </c>
      <c r="C5766" t="s">
        <v>13</v>
      </c>
      <c r="D5766" s="9">
        <v>2.99</v>
      </c>
      <c r="E5766" s="10">
        <f>IF(COUNTIF(cis_DPH!$B$2:$B$84,B5766)&gt;0,D5766*1.1,IF(COUNTIF(cis_DPH!$B$85:$B$171,B5766)&gt;0,D5766*1.2,"chyba"))</f>
        <v>3.5880000000000001</v>
      </c>
      <c r="G5766" s="16" t="e">
        <f>_xlfn.XLOOKUP(Tabuľka9[[#This Row],[položka]],#REF!,#REF!)</f>
        <v>#REF!</v>
      </c>
      <c r="H5766">
        <v>6</v>
      </c>
      <c r="I5766" s="15">
        <f>Tabuľka9[[#This Row],[Aktuálna cena v RZ s DPH]]*Tabuľka9[[#This Row],[Priemerný odber za mesiac]]</f>
        <v>21.527999999999999</v>
      </c>
      <c r="J5766">
        <v>18</v>
      </c>
      <c r="K5766" s="17" t="e">
        <f>Tabuľka9[[#This Row],[Cena za MJ s DPH]]*Tabuľka9[[#This Row],[Predpokladaný odber počas 6 mesiacov]]</f>
        <v>#REF!</v>
      </c>
      <c r="L5766" s="1">
        <v>37890085</v>
      </c>
      <c r="M5766" t="e">
        <f>_xlfn.XLOOKUP(Tabuľka9[[#This Row],[IČO]],#REF!,#REF!)</f>
        <v>#REF!</v>
      </c>
      <c r="N5766" t="e">
        <f>_xlfn.XLOOKUP(Tabuľka9[[#This Row],[IČO]],#REF!,#REF!)</f>
        <v>#REF!</v>
      </c>
    </row>
    <row r="5767" spans="1:14" hidden="1" x14ac:dyDescent="0.35">
      <c r="A5767" t="s">
        <v>125</v>
      </c>
      <c r="B5767" t="s">
        <v>175</v>
      </c>
      <c r="C5767" t="s">
        <v>13</v>
      </c>
      <c r="E5767" s="10">
        <f>IF(COUNTIF(cis_DPH!$B$2:$B$84,B5767)&gt;0,D5767*1.1,IF(COUNTIF(cis_DPH!$B$85:$B$171,B5767)&gt;0,D5767*1.2,"chyba"))</f>
        <v>0</v>
      </c>
      <c r="G5767" s="16" t="e">
        <f>_xlfn.XLOOKUP(Tabuľka9[[#This Row],[položka]],#REF!,#REF!)</f>
        <v>#REF!</v>
      </c>
      <c r="I5767" s="15">
        <f>Tabuľka9[[#This Row],[Aktuálna cena v RZ s DPH]]*Tabuľka9[[#This Row],[Priemerný odber za mesiac]]</f>
        <v>0</v>
      </c>
      <c r="K5767" s="17" t="e">
        <f>Tabuľka9[[#This Row],[Cena za MJ s DPH]]*Tabuľka9[[#This Row],[Predpokladaný odber počas 6 mesiacov]]</f>
        <v>#REF!</v>
      </c>
      <c r="L5767" s="1">
        <v>37890085</v>
      </c>
      <c r="M5767" t="e">
        <f>_xlfn.XLOOKUP(Tabuľka9[[#This Row],[IČO]],#REF!,#REF!)</f>
        <v>#REF!</v>
      </c>
      <c r="N5767" t="e">
        <f>_xlfn.XLOOKUP(Tabuľka9[[#This Row],[IČO]],#REF!,#REF!)</f>
        <v>#REF!</v>
      </c>
    </row>
    <row r="5768" spans="1:14" hidden="1" x14ac:dyDescent="0.35">
      <c r="A5768" t="s">
        <v>125</v>
      </c>
      <c r="B5768" t="s">
        <v>176</v>
      </c>
      <c r="C5768" t="s">
        <v>13</v>
      </c>
      <c r="D5768" s="9">
        <v>4.42</v>
      </c>
      <c r="E5768" s="10">
        <f>IF(COUNTIF(cis_DPH!$B$2:$B$84,B5768)&gt;0,D5768*1.1,IF(COUNTIF(cis_DPH!$B$85:$B$171,B5768)&gt;0,D5768*1.2,"chyba"))</f>
        <v>5.3039999999999994</v>
      </c>
      <c r="G5768" s="16" t="e">
        <f>_xlfn.XLOOKUP(Tabuľka9[[#This Row],[položka]],#REF!,#REF!)</f>
        <v>#REF!</v>
      </c>
      <c r="H5768">
        <v>1</v>
      </c>
      <c r="I5768" s="15">
        <f>Tabuľka9[[#This Row],[Aktuálna cena v RZ s DPH]]*Tabuľka9[[#This Row],[Priemerný odber za mesiac]]</f>
        <v>5.3039999999999994</v>
      </c>
      <c r="J5768">
        <v>3</v>
      </c>
      <c r="K5768" s="17" t="e">
        <f>Tabuľka9[[#This Row],[Cena za MJ s DPH]]*Tabuľka9[[#This Row],[Predpokladaný odber počas 6 mesiacov]]</f>
        <v>#REF!</v>
      </c>
      <c r="L5768" s="1">
        <v>37890085</v>
      </c>
      <c r="M5768" t="e">
        <f>_xlfn.XLOOKUP(Tabuľka9[[#This Row],[IČO]],#REF!,#REF!)</f>
        <v>#REF!</v>
      </c>
      <c r="N5768" t="e">
        <f>_xlfn.XLOOKUP(Tabuľka9[[#This Row],[IČO]],#REF!,#REF!)</f>
        <v>#REF!</v>
      </c>
    </row>
    <row r="5769" spans="1:14" hidden="1" x14ac:dyDescent="0.35">
      <c r="A5769" t="s">
        <v>125</v>
      </c>
      <c r="B5769" t="s">
        <v>177</v>
      </c>
      <c r="C5769" t="s">
        <v>13</v>
      </c>
      <c r="E5769" s="10">
        <f>IF(COUNTIF(cis_DPH!$B$2:$B$84,B5769)&gt;0,D5769*1.1,IF(COUNTIF(cis_DPH!$B$85:$B$171,B5769)&gt;0,D5769*1.2,"chyba"))</f>
        <v>0</v>
      </c>
      <c r="G5769" s="16" t="e">
        <f>_xlfn.XLOOKUP(Tabuľka9[[#This Row],[položka]],#REF!,#REF!)</f>
        <v>#REF!</v>
      </c>
      <c r="I5769" s="15">
        <f>Tabuľka9[[#This Row],[Aktuálna cena v RZ s DPH]]*Tabuľka9[[#This Row],[Priemerný odber za mesiac]]</f>
        <v>0</v>
      </c>
      <c r="K5769" s="17" t="e">
        <f>Tabuľka9[[#This Row],[Cena za MJ s DPH]]*Tabuľka9[[#This Row],[Predpokladaný odber počas 6 mesiacov]]</f>
        <v>#REF!</v>
      </c>
      <c r="L5769" s="1">
        <v>37890085</v>
      </c>
      <c r="M5769" t="e">
        <f>_xlfn.XLOOKUP(Tabuľka9[[#This Row],[IČO]],#REF!,#REF!)</f>
        <v>#REF!</v>
      </c>
      <c r="N5769" t="e">
        <f>_xlfn.XLOOKUP(Tabuľka9[[#This Row],[IČO]],#REF!,#REF!)</f>
        <v>#REF!</v>
      </c>
    </row>
    <row r="5770" spans="1:14" hidden="1" x14ac:dyDescent="0.35">
      <c r="A5770" t="s">
        <v>125</v>
      </c>
      <c r="B5770" t="s">
        <v>178</v>
      </c>
      <c r="C5770" t="s">
        <v>13</v>
      </c>
      <c r="E5770" s="10">
        <f>IF(COUNTIF(cis_DPH!$B$2:$B$84,B5770)&gt;0,D5770*1.1,IF(COUNTIF(cis_DPH!$B$85:$B$171,B5770)&gt;0,D5770*1.2,"chyba"))</f>
        <v>0</v>
      </c>
      <c r="G5770" s="16" t="e">
        <f>_xlfn.XLOOKUP(Tabuľka9[[#This Row],[položka]],#REF!,#REF!)</f>
        <v>#REF!</v>
      </c>
      <c r="I5770" s="15">
        <f>Tabuľka9[[#This Row],[Aktuálna cena v RZ s DPH]]*Tabuľka9[[#This Row],[Priemerný odber za mesiac]]</f>
        <v>0</v>
      </c>
      <c r="K5770" s="17" t="e">
        <f>Tabuľka9[[#This Row],[Cena za MJ s DPH]]*Tabuľka9[[#This Row],[Predpokladaný odber počas 6 mesiacov]]</f>
        <v>#REF!</v>
      </c>
      <c r="L5770" s="1">
        <v>37890085</v>
      </c>
      <c r="M5770" t="e">
        <f>_xlfn.XLOOKUP(Tabuľka9[[#This Row],[IČO]],#REF!,#REF!)</f>
        <v>#REF!</v>
      </c>
      <c r="N5770" t="e">
        <f>_xlfn.XLOOKUP(Tabuľka9[[#This Row],[IČO]],#REF!,#REF!)</f>
        <v>#REF!</v>
      </c>
    </row>
    <row r="5771" spans="1:14" hidden="1" x14ac:dyDescent="0.35">
      <c r="A5771" t="s">
        <v>125</v>
      </c>
      <c r="B5771" t="s">
        <v>179</v>
      </c>
      <c r="C5771" t="s">
        <v>13</v>
      </c>
      <c r="E5771" s="10">
        <f>IF(COUNTIF(cis_DPH!$B$2:$B$84,B5771)&gt;0,D5771*1.1,IF(COUNTIF(cis_DPH!$B$85:$B$171,B5771)&gt;0,D5771*1.2,"chyba"))</f>
        <v>0</v>
      </c>
      <c r="G5771" s="16" t="e">
        <f>_xlfn.XLOOKUP(Tabuľka9[[#This Row],[položka]],#REF!,#REF!)</f>
        <v>#REF!</v>
      </c>
      <c r="I5771" s="15">
        <f>Tabuľka9[[#This Row],[Aktuálna cena v RZ s DPH]]*Tabuľka9[[#This Row],[Priemerný odber za mesiac]]</f>
        <v>0</v>
      </c>
      <c r="K5771" s="17" t="e">
        <f>Tabuľka9[[#This Row],[Cena za MJ s DPH]]*Tabuľka9[[#This Row],[Predpokladaný odber počas 6 mesiacov]]</f>
        <v>#REF!</v>
      </c>
      <c r="L5771" s="1">
        <v>37890085</v>
      </c>
      <c r="M5771" t="e">
        <f>_xlfn.XLOOKUP(Tabuľka9[[#This Row],[IČO]],#REF!,#REF!)</f>
        <v>#REF!</v>
      </c>
      <c r="N5771" t="e">
        <f>_xlfn.XLOOKUP(Tabuľka9[[#This Row],[IČO]],#REF!,#REF!)</f>
        <v>#REF!</v>
      </c>
    </row>
    <row r="5772" spans="1:14" hidden="1" x14ac:dyDescent="0.35">
      <c r="A5772" t="s">
        <v>125</v>
      </c>
      <c r="B5772" t="s">
        <v>180</v>
      </c>
      <c r="C5772" t="s">
        <v>13</v>
      </c>
      <c r="E5772" s="10">
        <f>IF(COUNTIF(cis_DPH!$B$2:$B$84,B5772)&gt;0,D5772*1.1,IF(COUNTIF(cis_DPH!$B$85:$B$171,B5772)&gt;0,D5772*1.2,"chyba"))</f>
        <v>0</v>
      </c>
      <c r="G5772" s="16" t="e">
        <f>_xlfn.XLOOKUP(Tabuľka9[[#This Row],[položka]],#REF!,#REF!)</f>
        <v>#REF!</v>
      </c>
      <c r="I5772" s="15">
        <f>Tabuľka9[[#This Row],[Aktuálna cena v RZ s DPH]]*Tabuľka9[[#This Row],[Priemerný odber za mesiac]]</f>
        <v>0</v>
      </c>
      <c r="K5772" s="17" t="e">
        <f>Tabuľka9[[#This Row],[Cena za MJ s DPH]]*Tabuľka9[[#This Row],[Predpokladaný odber počas 6 mesiacov]]</f>
        <v>#REF!</v>
      </c>
      <c r="L5772" s="1">
        <v>37890085</v>
      </c>
      <c r="M5772" t="e">
        <f>_xlfn.XLOOKUP(Tabuľka9[[#This Row],[IČO]],#REF!,#REF!)</f>
        <v>#REF!</v>
      </c>
      <c r="N5772" t="e">
        <f>_xlfn.XLOOKUP(Tabuľka9[[#This Row],[IČO]],#REF!,#REF!)</f>
        <v>#REF!</v>
      </c>
    </row>
    <row r="5773" spans="1:14" hidden="1" x14ac:dyDescent="0.35">
      <c r="A5773" t="s">
        <v>125</v>
      </c>
      <c r="B5773" t="s">
        <v>181</v>
      </c>
      <c r="C5773" t="s">
        <v>13</v>
      </c>
      <c r="E5773" s="10">
        <f>IF(COUNTIF(cis_DPH!$B$2:$B$84,B5773)&gt;0,D5773*1.1,IF(COUNTIF(cis_DPH!$B$85:$B$171,B5773)&gt;0,D5773*1.2,"chyba"))</f>
        <v>0</v>
      </c>
      <c r="G5773" s="16" t="e">
        <f>_xlfn.XLOOKUP(Tabuľka9[[#This Row],[položka]],#REF!,#REF!)</f>
        <v>#REF!</v>
      </c>
      <c r="I5773" s="15">
        <f>Tabuľka9[[#This Row],[Aktuálna cena v RZ s DPH]]*Tabuľka9[[#This Row],[Priemerný odber za mesiac]]</f>
        <v>0</v>
      </c>
      <c r="K5773" s="17" t="e">
        <f>Tabuľka9[[#This Row],[Cena za MJ s DPH]]*Tabuľka9[[#This Row],[Predpokladaný odber počas 6 mesiacov]]</f>
        <v>#REF!</v>
      </c>
      <c r="L5773" s="1">
        <v>37890085</v>
      </c>
      <c r="M5773" t="e">
        <f>_xlfn.XLOOKUP(Tabuľka9[[#This Row],[IČO]],#REF!,#REF!)</f>
        <v>#REF!</v>
      </c>
      <c r="N5773" t="e">
        <f>_xlfn.XLOOKUP(Tabuľka9[[#This Row],[IČO]],#REF!,#REF!)</f>
        <v>#REF!</v>
      </c>
    </row>
    <row r="5774" spans="1:14" hidden="1" x14ac:dyDescent="0.35">
      <c r="A5774" t="s">
        <v>125</v>
      </c>
      <c r="B5774" t="s">
        <v>182</v>
      </c>
      <c r="C5774" t="s">
        <v>13</v>
      </c>
      <c r="E5774" s="10">
        <f>IF(COUNTIF(cis_DPH!$B$2:$B$84,B5774)&gt;0,D5774*1.1,IF(COUNTIF(cis_DPH!$B$85:$B$171,B5774)&gt;0,D5774*1.2,"chyba"))</f>
        <v>0</v>
      </c>
      <c r="G5774" s="16" t="e">
        <f>_xlfn.XLOOKUP(Tabuľka9[[#This Row],[položka]],#REF!,#REF!)</f>
        <v>#REF!</v>
      </c>
      <c r="I5774" s="15">
        <f>Tabuľka9[[#This Row],[Aktuálna cena v RZ s DPH]]*Tabuľka9[[#This Row],[Priemerný odber za mesiac]]</f>
        <v>0</v>
      </c>
      <c r="K5774" s="17" t="e">
        <f>Tabuľka9[[#This Row],[Cena za MJ s DPH]]*Tabuľka9[[#This Row],[Predpokladaný odber počas 6 mesiacov]]</f>
        <v>#REF!</v>
      </c>
      <c r="L5774" s="1">
        <v>37890085</v>
      </c>
      <c r="M5774" t="e">
        <f>_xlfn.XLOOKUP(Tabuľka9[[#This Row],[IČO]],#REF!,#REF!)</f>
        <v>#REF!</v>
      </c>
      <c r="N5774" t="e">
        <f>_xlfn.XLOOKUP(Tabuľka9[[#This Row],[IČO]],#REF!,#REF!)</f>
        <v>#REF!</v>
      </c>
    </row>
    <row r="5775" spans="1:14" hidden="1" x14ac:dyDescent="0.35">
      <c r="A5775" t="s">
        <v>125</v>
      </c>
      <c r="B5775" t="s">
        <v>183</v>
      </c>
      <c r="C5775" t="s">
        <v>13</v>
      </c>
      <c r="E5775" s="10">
        <f>IF(COUNTIF(cis_DPH!$B$2:$B$84,B5775)&gt;0,D5775*1.1,IF(COUNTIF(cis_DPH!$B$85:$B$171,B5775)&gt;0,D5775*1.2,"chyba"))</f>
        <v>0</v>
      </c>
      <c r="G5775" s="16" t="e">
        <f>_xlfn.XLOOKUP(Tabuľka9[[#This Row],[položka]],#REF!,#REF!)</f>
        <v>#REF!</v>
      </c>
      <c r="I5775" s="15">
        <f>Tabuľka9[[#This Row],[Aktuálna cena v RZ s DPH]]*Tabuľka9[[#This Row],[Priemerný odber za mesiac]]</f>
        <v>0</v>
      </c>
      <c r="K5775" s="17" t="e">
        <f>Tabuľka9[[#This Row],[Cena za MJ s DPH]]*Tabuľka9[[#This Row],[Predpokladaný odber počas 6 mesiacov]]</f>
        <v>#REF!</v>
      </c>
      <c r="L5775" s="1">
        <v>37890085</v>
      </c>
      <c r="M5775" t="e">
        <f>_xlfn.XLOOKUP(Tabuľka9[[#This Row],[IČO]],#REF!,#REF!)</f>
        <v>#REF!</v>
      </c>
      <c r="N5775" t="e">
        <f>_xlfn.XLOOKUP(Tabuľka9[[#This Row],[IČO]],#REF!,#REF!)</f>
        <v>#REF!</v>
      </c>
    </row>
    <row r="5776" spans="1:14" hidden="1" x14ac:dyDescent="0.35">
      <c r="A5776" t="s">
        <v>125</v>
      </c>
      <c r="B5776" t="s">
        <v>184</v>
      </c>
      <c r="C5776" t="s">
        <v>13</v>
      </c>
      <c r="E5776" s="10">
        <f>IF(COUNTIF(cis_DPH!$B$2:$B$84,B5776)&gt;0,D5776*1.1,IF(COUNTIF(cis_DPH!$B$85:$B$171,B5776)&gt;0,D5776*1.2,"chyba"))</f>
        <v>0</v>
      </c>
      <c r="G5776" s="16" t="e">
        <f>_xlfn.XLOOKUP(Tabuľka9[[#This Row],[položka]],#REF!,#REF!)</f>
        <v>#REF!</v>
      </c>
      <c r="I5776" s="15">
        <f>Tabuľka9[[#This Row],[Aktuálna cena v RZ s DPH]]*Tabuľka9[[#This Row],[Priemerný odber za mesiac]]</f>
        <v>0</v>
      </c>
      <c r="K5776" s="17" t="e">
        <f>Tabuľka9[[#This Row],[Cena za MJ s DPH]]*Tabuľka9[[#This Row],[Predpokladaný odber počas 6 mesiacov]]</f>
        <v>#REF!</v>
      </c>
      <c r="L5776" s="1">
        <v>37890085</v>
      </c>
      <c r="M5776" t="e">
        <f>_xlfn.XLOOKUP(Tabuľka9[[#This Row],[IČO]],#REF!,#REF!)</f>
        <v>#REF!</v>
      </c>
      <c r="N5776" t="e">
        <f>_xlfn.XLOOKUP(Tabuľka9[[#This Row],[IČO]],#REF!,#REF!)</f>
        <v>#REF!</v>
      </c>
    </row>
    <row r="5777" spans="1:14" hidden="1" x14ac:dyDescent="0.35">
      <c r="A5777" t="s">
        <v>125</v>
      </c>
      <c r="B5777" t="s">
        <v>185</v>
      </c>
      <c r="C5777" t="s">
        <v>13</v>
      </c>
      <c r="E5777" s="10">
        <f>IF(COUNTIF(cis_DPH!$B$2:$B$84,B5777)&gt;0,D5777*1.1,IF(COUNTIF(cis_DPH!$B$85:$B$171,B5777)&gt;0,D5777*1.2,"chyba"))</f>
        <v>0</v>
      </c>
      <c r="G5777" s="16" t="e">
        <f>_xlfn.XLOOKUP(Tabuľka9[[#This Row],[položka]],#REF!,#REF!)</f>
        <v>#REF!</v>
      </c>
      <c r="I5777" s="15">
        <f>Tabuľka9[[#This Row],[Aktuálna cena v RZ s DPH]]*Tabuľka9[[#This Row],[Priemerný odber za mesiac]]</f>
        <v>0</v>
      </c>
      <c r="K5777" s="17" t="e">
        <f>Tabuľka9[[#This Row],[Cena za MJ s DPH]]*Tabuľka9[[#This Row],[Predpokladaný odber počas 6 mesiacov]]</f>
        <v>#REF!</v>
      </c>
      <c r="L5777" s="1">
        <v>37890085</v>
      </c>
      <c r="M5777" t="e">
        <f>_xlfn.XLOOKUP(Tabuľka9[[#This Row],[IČO]],#REF!,#REF!)</f>
        <v>#REF!</v>
      </c>
      <c r="N5777" t="e">
        <f>_xlfn.XLOOKUP(Tabuľka9[[#This Row],[IČO]],#REF!,#REF!)</f>
        <v>#REF!</v>
      </c>
    </row>
    <row r="5778" spans="1:14" hidden="1" x14ac:dyDescent="0.35">
      <c r="A5778" t="s">
        <v>125</v>
      </c>
      <c r="B5778" t="s">
        <v>186</v>
      </c>
      <c r="C5778" t="s">
        <v>13</v>
      </c>
      <c r="E5778" s="10">
        <f>IF(COUNTIF(cis_DPH!$B$2:$B$84,B5778)&gt;0,D5778*1.1,IF(COUNTIF(cis_DPH!$B$85:$B$171,B5778)&gt;0,D5778*1.2,"chyba"))</f>
        <v>0</v>
      </c>
      <c r="G5778" s="16" t="e">
        <f>_xlfn.XLOOKUP(Tabuľka9[[#This Row],[položka]],#REF!,#REF!)</f>
        <v>#REF!</v>
      </c>
      <c r="I5778" s="15">
        <f>Tabuľka9[[#This Row],[Aktuálna cena v RZ s DPH]]*Tabuľka9[[#This Row],[Priemerný odber za mesiac]]</f>
        <v>0</v>
      </c>
      <c r="K5778" s="17" t="e">
        <f>Tabuľka9[[#This Row],[Cena za MJ s DPH]]*Tabuľka9[[#This Row],[Predpokladaný odber počas 6 mesiacov]]</f>
        <v>#REF!</v>
      </c>
      <c r="L5778" s="1">
        <v>37890085</v>
      </c>
      <c r="M5778" t="e">
        <f>_xlfn.XLOOKUP(Tabuľka9[[#This Row],[IČO]],#REF!,#REF!)</f>
        <v>#REF!</v>
      </c>
      <c r="N5778" t="e">
        <f>_xlfn.XLOOKUP(Tabuľka9[[#This Row],[IČO]],#REF!,#REF!)</f>
        <v>#REF!</v>
      </c>
    </row>
    <row r="5779" spans="1:14" hidden="1" x14ac:dyDescent="0.35">
      <c r="A5779" t="s">
        <v>95</v>
      </c>
      <c r="B5779" t="s">
        <v>187</v>
      </c>
      <c r="C5779" t="s">
        <v>48</v>
      </c>
      <c r="E5779" s="10">
        <f>IF(COUNTIF(cis_DPH!$B$2:$B$84,B5779)&gt;0,D5779*1.1,IF(COUNTIF(cis_DPH!$B$85:$B$171,B5779)&gt;0,D5779*1.2,"chyba"))</f>
        <v>0</v>
      </c>
      <c r="G5779" s="16" t="e">
        <f>_xlfn.XLOOKUP(Tabuľka9[[#This Row],[položka]],#REF!,#REF!)</f>
        <v>#REF!</v>
      </c>
      <c r="I5779" s="15">
        <f>Tabuľka9[[#This Row],[Aktuálna cena v RZ s DPH]]*Tabuľka9[[#This Row],[Priemerný odber za mesiac]]</f>
        <v>0</v>
      </c>
      <c r="K5779" s="17" t="e">
        <f>Tabuľka9[[#This Row],[Cena za MJ s DPH]]*Tabuľka9[[#This Row],[Predpokladaný odber počas 6 mesiacov]]</f>
        <v>#REF!</v>
      </c>
      <c r="L5779" s="1">
        <v>37890085</v>
      </c>
      <c r="M5779" t="e">
        <f>_xlfn.XLOOKUP(Tabuľka9[[#This Row],[IČO]],#REF!,#REF!)</f>
        <v>#REF!</v>
      </c>
      <c r="N5779" t="e">
        <f>_xlfn.XLOOKUP(Tabuľka9[[#This Row],[IČO]],#REF!,#REF!)</f>
        <v>#REF!</v>
      </c>
    </row>
    <row r="5780" spans="1:14" hidden="1" x14ac:dyDescent="0.35">
      <c r="A5780" t="s">
        <v>95</v>
      </c>
      <c r="B5780" t="s">
        <v>188</v>
      </c>
      <c r="C5780" t="s">
        <v>13</v>
      </c>
      <c r="E5780" s="10">
        <f>IF(COUNTIF(cis_DPH!$B$2:$B$84,B5780)&gt;0,D5780*1.1,IF(COUNTIF(cis_DPH!$B$85:$B$171,B5780)&gt;0,D5780*1.2,"chyba"))</f>
        <v>0</v>
      </c>
      <c r="G5780" s="16" t="e">
        <f>_xlfn.XLOOKUP(Tabuľka9[[#This Row],[položka]],#REF!,#REF!)</f>
        <v>#REF!</v>
      </c>
      <c r="I5780" s="15">
        <f>Tabuľka9[[#This Row],[Aktuálna cena v RZ s DPH]]*Tabuľka9[[#This Row],[Priemerný odber za mesiac]]</f>
        <v>0</v>
      </c>
      <c r="K5780" s="17" t="e">
        <f>Tabuľka9[[#This Row],[Cena za MJ s DPH]]*Tabuľka9[[#This Row],[Predpokladaný odber počas 6 mesiacov]]</f>
        <v>#REF!</v>
      </c>
      <c r="L5780" s="1">
        <v>37890085</v>
      </c>
      <c r="M5780" t="e">
        <f>_xlfn.XLOOKUP(Tabuľka9[[#This Row],[IČO]],#REF!,#REF!)</f>
        <v>#REF!</v>
      </c>
      <c r="N5780" t="e">
        <f>_xlfn.XLOOKUP(Tabuľka9[[#This Row],[IČO]],#REF!,#REF!)</f>
        <v>#REF!</v>
      </c>
    </row>
    <row r="5781" spans="1:14" hidden="1" x14ac:dyDescent="0.35">
      <c r="A5781" t="s">
        <v>95</v>
      </c>
      <c r="B5781" t="s">
        <v>189</v>
      </c>
      <c r="C5781" t="s">
        <v>13</v>
      </c>
      <c r="E5781" s="10">
        <f>IF(COUNTIF(cis_DPH!$B$2:$B$84,B5781)&gt;0,D5781*1.1,IF(COUNTIF(cis_DPH!$B$85:$B$171,B5781)&gt;0,D5781*1.2,"chyba"))</f>
        <v>0</v>
      </c>
      <c r="G5781" s="16" t="e">
        <f>_xlfn.XLOOKUP(Tabuľka9[[#This Row],[položka]],#REF!,#REF!)</f>
        <v>#REF!</v>
      </c>
      <c r="I5781" s="15">
        <f>Tabuľka9[[#This Row],[Aktuálna cena v RZ s DPH]]*Tabuľka9[[#This Row],[Priemerný odber za mesiac]]</f>
        <v>0</v>
      </c>
      <c r="K5781" s="17" t="e">
        <f>Tabuľka9[[#This Row],[Cena za MJ s DPH]]*Tabuľka9[[#This Row],[Predpokladaný odber počas 6 mesiacov]]</f>
        <v>#REF!</v>
      </c>
      <c r="L5781" s="1">
        <v>37890085</v>
      </c>
      <c r="M5781" t="e">
        <f>_xlfn.XLOOKUP(Tabuľka9[[#This Row],[IČO]],#REF!,#REF!)</f>
        <v>#REF!</v>
      </c>
      <c r="N5781" t="e">
        <f>_xlfn.XLOOKUP(Tabuľka9[[#This Row],[IČO]],#REF!,#REF!)</f>
        <v>#REF!</v>
      </c>
    </row>
    <row r="5782" spans="1:14" hidden="1" x14ac:dyDescent="0.35">
      <c r="A5782" t="s">
        <v>10</v>
      </c>
      <c r="B5782" t="s">
        <v>11</v>
      </c>
      <c r="C5782" t="s">
        <v>13</v>
      </c>
      <c r="E5782" s="10">
        <f>IF(COUNTIF(cis_DPH!$B$2:$B$84,B5782)&gt;0,D5782*1.1,IF(COUNTIF(cis_DPH!$B$85:$B$171,B5782)&gt;0,D5782*1.2,"chyba"))</f>
        <v>0</v>
      </c>
      <c r="G5782" s="16" t="e">
        <f>_xlfn.XLOOKUP(Tabuľka9[[#This Row],[položka]],#REF!,#REF!)</f>
        <v>#REF!</v>
      </c>
      <c r="I5782" s="15">
        <f>Tabuľka9[[#This Row],[Aktuálna cena v RZ s DPH]]*Tabuľka9[[#This Row],[Priemerný odber za mesiac]]</f>
        <v>0</v>
      </c>
      <c r="K5782" s="17" t="e">
        <f>Tabuľka9[[#This Row],[Cena za MJ s DPH]]*Tabuľka9[[#This Row],[Predpokladaný odber počas 6 mesiacov]]</f>
        <v>#REF!</v>
      </c>
      <c r="L5782" s="1">
        <v>161471</v>
      </c>
      <c r="M5782" t="e">
        <f>_xlfn.XLOOKUP(Tabuľka9[[#This Row],[IČO]],#REF!,#REF!)</f>
        <v>#REF!</v>
      </c>
      <c r="N5782" t="e">
        <f>_xlfn.XLOOKUP(Tabuľka9[[#This Row],[IČO]],#REF!,#REF!)</f>
        <v>#REF!</v>
      </c>
    </row>
    <row r="5783" spans="1:14" hidden="1" x14ac:dyDescent="0.35">
      <c r="A5783" t="s">
        <v>10</v>
      </c>
      <c r="B5783" t="s">
        <v>12</v>
      </c>
      <c r="C5783" t="s">
        <v>13</v>
      </c>
      <c r="E5783" s="10">
        <f>IF(COUNTIF(cis_DPH!$B$2:$B$84,B5783)&gt;0,D5783*1.1,IF(COUNTIF(cis_DPH!$B$85:$B$171,B5783)&gt;0,D5783*1.2,"chyba"))</f>
        <v>0</v>
      </c>
      <c r="G5783" s="16" t="e">
        <f>_xlfn.XLOOKUP(Tabuľka9[[#This Row],[položka]],#REF!,#REF!)</f>
        <v>#REF!</v>
      </c>
      <c r="I5783" s="15">
        <f>Tabuľka9[[#This Row],[Aktuálna cena v RZ s DPH]]*Tabuľka9[[#This Row],[Priemerný odber za mesiac]]</f>
        <v>0</v>
      </c>
      <c r="K5783" s="17" t="e">
        <f>Tabuľka9[[#This Row],[Cena za MJ s DPH]]*Tabuľka9[[#This Row],[Predpokladaný odber počas 6 mesiacov]]</f>
        <v>#REF!</v>
      </c>
      <c r="L5783" s="1">
        <v>161471</v>
      </c>
      <c r="M5783" t="e">
        <f>_xlfn.XLOOKUP(Tabuľka9[[#This Row],[IČO]],#REF!,#REF!)</f>
        <v>#REF!</v>
      </c>
      <c r="N5783" t="e">
        <f>_xlfn.XLOOKUP(Tabuľka9[[#This Row],[IČO]],#REF!,#REF!)</f>
        <v>#REF!</v>
      </c>
    </row>
    <row r="5784" spans="1:14" hidden="1" x14ac:dyDescent="0.35">
      <c r="A5784" t="s">
        <v>10</v>
      </c>
      <c r="B5784" t="s">
        <v>14</v>
      </c>
      <c r="C5784" t="s">
        <v>13</v>
      </c>
      <c r="D5784" s="9">
        <v>1.2</v>
      </c>
      <c r="E5784" s="10">
        <f>IF(COUNTIF(cis_DPH!$B$2:$B$84,B5784)&gt;0,D5784*1.1,IF(COUNTIF(cis_DPH!$B$85:$B$171,B5784)&gt;0,D5784*1.2,"chyba"))</f>
        <v>1.44</v>
      </c>
      <c r="G5784" s="16" t="e">
        <f>_xlfn.XLOOKUP(Tabuľka9[[#This Row],[položka]],#REF!,#REF!)</f>
        <v>#REF!</v>
      </c>
      <c r="H5784">
        <v>50</v>
      </c>
      <c r="I5784" s="15">
        <f>Tabuľka9[[#This Row],[Aktuálna cena v RZ s DPH]]*Tabuľka9[[#This Row],[Priemerný odber za mesiac]]</f>
        <v>72</v>
      </c>
      <c r="J5784">
        <v>150</v>
      </c>
      <c r="K5784" s="17" t="e">
        <f>Tabuľka9[[#This Row],[Cena za MJ s DPH]]*Tabuľka9[[#This Row],[Predpokladaný odber počas 6 mesiacov]]</f>
        <v>#REF!</v>
      </c>
      <c r="L5784" s="1">
        <v>161471</v>
      </c>
      <c r="M5784" t="e">
        <f>_xlfn.XLOOKUP(Tabuľka9[[#This Row],[IČO]],#REF!,#REF!)</f>
        <v>#REF!</v>
      </c>
      <c r="N5784" t="e">
        <f>_xlfn.XLOOKUP(Tabuľka9[[#This Row],[IČO]],#REF!,#REF!)</f>
        <v>#REF!</v>
      </c>
    </row>
    <row r="5785" spans="1:14" hidden="1" x14ac:dyDescent="0.35">
      <c r="A5785" t="s">
        <v>10</v>
      </c>
      <c r="B5785" t="s">
        <v>15</v>
      </c>
      <c r="C5785" t="s">
        <v>13</v>
      </c>
      <c r="D5785" s="9">
        <v>0.4</v>
      </c>
      <c r="E5785" s="10">
        <f>IF(COUNTIF(cis_DPH!$B$2:$B$84,B5785)&gt;0,D5785*1.1,IF(COUNTIF(cis_DPH!$B$85:$B$171,B5785)&gt;0,D5785*1.2,"chyba"))</f>
        <v>0.44000000000000006</v>
      </c>
      <c r="G5785" s="16" t="e">
        <f>_xlfn.XLOOKUP(Tabuľka9[[#This Row],[položka]],#REF!,#REF!)</f>
        <v>#REF!</v>
      </c>
      <c r="H5785">
        <v>60</v>
      </c>
      <c r="I5785" s="15">
        <f>Tabuľka9[[#This Row],[Aktuálna cena v RZ s DPH]]*Tabuľka9[[#This Row],[Priemerný odber za mesiac]]</f>
        <v>26.400000000000002</v>
      </c>
      <c r="J5785">
        <v>200</v>
      </c>
      <c r="K5785" s="17" t="e">
        <f>Tabuľka9[[#This Row],[Cena za MJ s DPH]]*Tabuľka9[[#This Row],[Predpokladaný odber počas 6 mesiacov]]</f>
        <v>#REF!</v>
      </c>
      <c r="L5785" s="1">
        <v>161471</v>
      </c>
      <c r="M5785" t="e">
        <f>_xlfn.XLOOKUP(Tabuľka9[[#This Row],[IČO]],#REF!,#REF!)</f>
        <v>#REF!</v>
      </c>
      <c r="N5785" t="e">
        <f>_xlfn.XLOOKUP(Tabuľka9[[#This Row],[IČO]],#REF!,#REF!)</f>
        <v>#REF!</v>
      </c>
    </row>
    <row r="5786" spans="1:14" hidden="1" x14ac:dyDescent="0.35">
      <c r="A5786" t="s">
        <v>10</v>
      </c>
      <c r="B5786" t="s">
        <v>16</v>
      </c>
      <c r="C5786" t="s">
        <v>13</v>
      </c>
      <c r="E5786" s="10">
        <f>IF(COUNTIF(cis_DPH!$B$2:$B$84,B5786)&gt;0,D5786*1.1,IF(COUNTIF(cis_DPH!$B$85:$B$171,B5786)&gt;0,D5786*1.2,"chyba"))</f>
        <v>0</v>
      </c>
      <c r="G5786" s="16" t="e">
        <f>_xlfn.XLOOKUP(Tabuľka9[[#This Row],[položka]],#REF!,#REF!)</f>
        <v>#REF!</v>
      </c>
      <c r="I5786" s="15">
        <f>Tabuľka9[[#This Row],[Aktuálna cena v RZ s DPH]]*Tabuľka9[[#This Row],[Priemerný odber za mesiac]]</f>
        <v>0</v>
      </c>
      <c r="K5786" s="17" t="e">
        <f>Tabuľka9[[#This Row],[Cena za MJ s DPH]]*Tabuľka9[[#This Row],[Predpokladaný odber počas 6 mesiacov]]</f>
        <v>#REF!</v>
      </c>
      <c r="L5786" s="1">
        <v>161471</v>
      </c>
      <c r="M5786" t="e">
        <f>_xlfn.XLOOKUP(Tabuľka9[[#This Row],[IČO]],#REF!,#REF!)</f>
        <v>#REF!</v>
      </c>
      <c r="N5786" t="e">
        <f>_xlfn.XLOOKUP(Tabuľka9[[#This Row],[IČO]],#REF!,#REF!)</f>
        <v>#REF!</v>
      </c>
    </row>
    <row r="5787" spans="1:14" hidden="1" x14ac:dyDescent="0.35">
      <c r="A5787" t="s">
        <v>10</v>
      </c>
      <c r="B5787" t="s">
        <v>17</v>
      </c>
      <c r="C5787" t="s">
        <v>13</v>
      </c>
      <c r="E5787" s="10">
        <f>IF(COUNTIF(cis_DPH!$B$2:$B$84,B5787)&gt;0,D5787*1.1,IF(COUNTIF(cis_DPH!$B$85:$B$171,B5787)&gt;0,D5787*1.2,"chyba"))</f>
        <v>0</v>
      </c>
      <c r="G5787" s="16" t="e">
        <f>_xlfn.XLOOKUP(Tabuľka9[[#This Row],[položka]],#REF!,#REF!)</f>
        <v>#REF!</v>
      </c>
      <c r="I5787" s="15">
        <f>Tabuľka9[[#This Row],[Aktuálna cena v RZ s DPH]]*Tabuľka9[[#This Row],[Priemerný odber za mesiac]]</f>
        <v>0</v>
      </c>
      <c r="K5787" s="17" t="e">
        <f>Tabuľka9[[#This Row],[Cena za MJ s DPH]]*Tabuľka9[[#This Row],[Predpokladaný odber počas 6 mesiacov]]</f>
        <v>#REF!</v>
      </c>
      <c r="L5787" s="1">
        <v>161471</v>
      </c>
      <c r="M5787" t="e">
        <f>_xlfn.XLOOKUP(Tabuľka9[[#This Row],[IČO]],#REF!,#REF!)</f>
        <v>#REF!</v>
      </c>
      <c r="N5787" t="e">
        <f>_xlfn.XLOOKUP(Tabuľka9[[#This Row],[IČO]],#REF!,#REF!)</f>
        <v>#REF!</v>
      </c>
    </row>
    <row r="5788" spans="1:14" hidden="1" x14ac:dyDescent="0.35">
      <c r="A5788" t="s">
        <v>10</v>
      </c>
      <c r="B5788" t="s">
        <v>18</v>
      </c>
      <c r="C5788" t="s">
        <v>19</v>
      </c>
      <c r="E5788" s="10">
        <f>IF(COUNTIF(cis_DPH!$B$2:$B$84,B5788)&gt;0,D5788*1.1,IF(COUNTIF(cis_DPH!$B$85:$B$171,B5788)&gt;0,D5788*1.2,"chyba"))</f>
        <v>0</v>
      </c>
      <c r="G5788" s="16" t="e">
        <f>_xlfn.XLOOKUP(Tabuľka9[[#This Row],[položka]],#REF!,#REF!)</f>
        <v>#REF!</v>
      </c>
      <c r="I5788" s="15">
        <f>Tabuľka9[[#This Row],[Aktuálna cena v RZ s DPH]]*Tabuľka9[[#This Row],[Priemerný odber za mesiac]]</f>
        <v>0</v>
      </c>
      <c r="K5788" s="17" t="e">
        <f>Tabuľka9[[#This Row],[Cena za MJ s DPH]]*Tabuľka9[[#This Row],[Predpokladaný odber počas 6 mesiacov]]</f>
        <v>#REF!</v>
      </c>
      <c r="L5788" s="1">
        <v>161471</v>
      </c>
      <c r="M5788" t="e">
        <f>_xlfn.XLOOKUP(Tabuľka9[[#This Row],[IČO]],#REF!,#REF!)</f>
        <v>#REF!</v>
      </c>
      <c r="N5788" t="e">
        <f>_xlfn.XLOOKUP(Tabuľka9[[#This Row],[IČO]],#REF!,#REF!)</f>
        <v>#REF!</v>
      </c>
    </row>
    <row r="5789" spans="1:14" hidden="1" x14ac:dyDescent="0.35">
      <c r="A5789" t="s">
        <v>10</v>
      </c>
      <c r="B5789" t="s">
        <v>20</v>
      </c>
      <c r="C5789" t="s">
        <v>13</v>
      </c>
      <c r="E5789" s="10">
        <f>IF(COUNTIF(cis_DPH!$B$2:$B$84,B5789)&gt;0,D5789*1.1,IF(COUNTIF(cis_DPH!$B$85:$B$171,B5789)&gt;0,D5789*1.2,"chyba"))</f>
        <v>0</v>
      </c>
      <c r="G5789" s="16" t="e">
        <f>_xlfn.XLOOKUP(Tabuľka9[[#This Row],[položka]],#REF!,#REF!)</f>
        <v>#REF!</v>
      </c>
      <c r="I5789" s="15">
        <f>Tabuľka9[[#This Row],[Aktuálna cena v RZ s DPH]]*Tabuľka9[[#This Row],[Priemerný odber za mesiac]]</f>
        <v>0</v>
      </c>
      <c r="K5789" s="17" t="e">
        <f>Tabuľka9[[#This Row],[Cena za MJ s DPH]]*Tabuľka9[[#This Row],[Predpokladaný odber počas 6 mesiacov]]</f>
        <v>#REF!</v>
      </c>
      <c r="L5789" s="1">
        <v>161471</v>
      </c>
      <c r="M5789" t="e">
        <f>_xlfn.XLOOKUP(Tabuľka9[[#This Row],[IČO]],#REF!,#REF!)</f>
        <v>#REF!</v>
      </c>
      <c r="N5789" t="e">
        <f>_xlfn.XLOOKUP(Tabuľka9[[#This Row],[IČO]],#REF!,#REF!)</f>
        <v>#REF!</v>
      </c>
    </row>
    <row r="5790" spans="1:14" hidden="1" x14ac:dyDescent="0.35">
      <c r="A5790" t="s">
        <v>10</v>
      </c>
      <c r="B5790" t="s">
        <v>21</v>
      </c>
      <c r="C5790" t="s">
        <v>13</v>
      </c>
      <c r="D5790" s="9">
        <v>0.4</v>
      </c>
      <c r="E5790" s="10">
        <f>IF(COUNTIF(cis_DPH!$B$2:$B$84,B5790)&gt;0,D5790*1.1,IF(COUNTIF(cis_DPH!$B$85:$B$171,B5790)&gt;0,D5790*1.2,"chyba"))</f>
        <v>0.48</v>
      </c>
      <c r="G5790" s="16" t="e">
        <f>_xlfn.XLOOKUP(Tabuľka9[[#This Row],[položka]],#REF!,#REF!)</f>
        <v>#REF!</v>
      </c>
      <c r="H5790">
        <v>30</v>
      </c>
      <c r="I5790" s="15">
        <f>Tabuľka9[[#This Row],[Aktuálna cena v RZ s DPH]]*Tabuľka9[[#This Row],[Priemerný odber za mesiac]]</f>
        <v>14.399999999999999</v>
      </c>
      <c r="J5790">
        <v>30</v>
      </c>
      <c r="K5790" s="17" t="e">
        <f>Tabuľka9[[#This Row],[Cena za MJ s DPH]]*Tabuľka9[[#This Row],[Predpokladaný odber počas 6 mesiacov]]</f>
        <v>#REF!</v>
      </c>
      <c r="L5790" s="1">
        <v>161471</v>
      </c>
      <c r="M5790" t="e">
        <f>_xlfn.XLOOKUP(Tabuľka9[[#This Row],[IČO]],#REF!,#REF!)</f>
        <v>#REF!</v>
      </c>
      <c r="N5790" t="e">
        <f>_xlfn.XLOOKUP(Tabuľka9[[#This Row],[IČO]],#REF!,#REF!)</f>
        <v>#REF!</v>
      </c>
    </row>
    <row r="5791" spans="1:14" hidden="1" x14ac:dyDescent="0.35">
      <c r="A5791" t="s">
        <v>10</v>
      </c>
      <c r="B5791" t="s">
        <v>22</v>
      </c>
      <c r="C5791" t="s">
        <v>13</v>
      </c>
      <c r="D5791" s="9">
        <v>0.3</v>
      </c>
      <c r="E5791" s="10">
        <f>IF(COUNTIF(cis_DPH!$B$2:$B$84,B5791)&gt;0,D5791*1.1,IF(COUNTIF(cis_DPH!$B$85:$B$171,B5791)&gt;0,D5791*1.2,"chyba"))</f>
        <v>0.33</v>
      </c>
      <c r="G5791" s="16" t="e">
        <f>_xlfn.XLOOKUP(Tabuľka9[[#This Row],[položka]],#REF!,#REF!)</f>
        <v>#REF!</v>
      </c>
      <c r="H5791">
        <v>200</v>
      </c>
      <c r="I5791" s="15">
        <f>Tabuľka9[[#This Row],[Aktuálna cena v RZ s DPH]]*Tabuľka9[[#This Row],[Priemerný odber za mesiac]]</f>
        <v>66</v>
      </c>
      <c r="J5791">
        <v>200</v>
      </c>
      <c r="K5791" s="17" t="e">
        <f>Tabuľka9[[#This Row],[Cena za MJ s DPH]]*Tabuľka9[[#This Row],[Predpokladaný odber počas 6 mesiacov]]</f>
        <v>#REF!</v>
      </c>
      <c r="L5791" s="1">
        <v>161471</v>
      </c>
      <c r="M5791" t="e">
        <f>_xlfn.XLOOKUP(Tabuľka9[[#This Row],[IČO]],#REF!,#REF!)</f>
        <v>#REF!</v>
      </c>
      <c r="N5791" t="e">
        <f>_xlfn.XLOOKUP(Tabuľka9[[#This Row],[IČO]],#REF!,#REF!)</f>
        <v>#REF!</v>
      </c>
    </row>
    <row r="5792" spans="1:14" hidden="1" x14ac:dyDescent="0.35">
      <c r="A5792" t="s">
        <v>10</v>
      </c>
      <c r="B5792" t="s">
        <v>23</v>
      </c>
      <c r="C5792" t="s">
        <v>13</v>
      </c>
      <c r="D5792" s="9">
        <v>3.51</v>
      </c>
      <c r="E5792" s="10">
        <f>IF(COUNTIF(cis_DPH!$B$2:$B$84,B5792)&gt;0,D5792*1.1,IF(COUNTIF(cis_DPH!$B$85:$B$171,B5792)&gt;0,D5792*1.2,"chyba"))</f>
        <v>4.2119999999999997</v>
      </c>
      <c r="G5792" s="16" t="e">
        <f>_xlfn.XLOOKUP(Tabuľka9[[#This Row],[položka]],#REF!,#REF!)</f>
        <v>#REF!</v>
      </c>
      <c r="H5792">
        <v>10</v>
      </c>
      <c r="I5792" s="15">
        <f>Tabuľka9[[#This Row],[Aktuálna cena v RZ s DPH]]*Tabuľka9[[#This Row],[Priemerný odber za mesiac]]</f>
        <v>42.12</v>
      </c>
      <c r="J5792">
        <v>30</v>
      </c>
      <c r="K5792" s="17" t="e">
        <f>Tabuľka9[[#This Row],[Cena za MJ s DPH]]*Tabuľka9[[#This Row],[Predpokladaný odber počas 6 mesiacov]]</f>
        <v>#REF!</v>
      </c>
      <c r="L5792" s="1">
        <v>161471</v>
      </c>
      <c r="M5792" t="e">
        <f>_xlfn.XLOOKUP(Tabuľka9[[#This Row],[IČO]],#REF!,#REF!)</f>
        <v>#REF!</v>
      </c>
      <c r="N5792" t="e">
        <f>_xlfn.XLOOKUP(Tabuľka9[[#This Row],[IČO]],#REF!,#REF!)</f>
        <v>#REF!</v>
      </c>
    </row>
    <row r="5793" spans="1:14" hidden="1" x14ac:dyDescent="0.35">
      <c r="A5793" t="s">
        <v>10</v>
      </c>
      <c r="B5793" t="s">
        <v>24</v>
      </c>
      <c r="C5793" t="s">
        <v>25</v>
      </c>
      <c r="E5793" s="10">
        <f>IF(COUNTIF(cis_DPH!$B$2:$B$84,B5793)&gt;0,D5793*1.1,IF(COUNTIF(cis_DPH!$B$85:$B$171,B5793)&gt;0,D5793*1.2,"chyba"))</f>
        <v>0</v>
      </c>
      <c r="G5793" s="16" t="e">
        <f>_xlfn.XLOOKUP(Tabuľka9[[#This Row],[položka]],#REF!,#REF!)</f>
        <v>#REF!</v>
      </c>
      <c r="I5793" s="15">
        <f>Tabuľka9[[#This Row],[Aktuálna cena v RZ s DPH]]*Tabuľka9[[#This Row],[Priemerný odber za mesiac]]</f>
        <v>0</v>
      </c>
      <c r="K5793" s="17" t="e">
        <f>Tabuľka9[[#This Row],[Cena za MJ s DPH]]*Tabuľka9[[#This Row],[Predpokladaný odber počas 6 mesiacov]]</f>
        <v>#REF!</v>
      </c>
      <c r="L5793" s="1">
        <v>161471</v>
      </c>
      <c r="M5793" t="e">
        <f>_xlfn.XLOOKUP(Tabuľka9[[#This Row],[IČO]],#REF!,#REF!)</f>
        <v>#REF!</v>
      </c>
      <c r="N5793" t="e">
        <f>_xlfn.XLOOKUP(Tabuľka9[[#This Row],[IČO]],#REF!,#REF!)</f>
        <v>#REF!</v>
      </c>
    </row>
    <row r="5794" spans="1:14" hidden="1" x14ac:dyDescent="0.35">
      <c r="A5794" t="s">
        <v>10</v>
      </c>
      <c r="B5794" t="s">
        <v>26</v>
      </c>
      <c r="C5794" t="s">
        <v>13</v>
      </c>
      <c r="D5794" s="9">
        <v>2.75</v>
      </c>
      <c r="E5794" s="10">
        <f>IF(COUNTIF(cis_DPH!$B$2:$B$84,B5794)&gt;0,D5794*1.1,IF(COUNTIF(cis_DPH!$B$85:$B$171,B5794)&gt;0,D5794*1.2,"chyba"))</f>
        <v>3.3</v>
      </c>
      <c r="G5794" s="16" t="e">
        <f>_xlfn.XLOOKUP(Tabuľka9[[#This Row],[položka]],#REF!,#REF!)</f>
        <v>#REF!</v>
      </c>
      <c r="H5794">
        <v>40</v>
      </c>
      <c r="I5794" s="15">
        <f>Tabuľka9[[#This Row],[Aktuálna cena v RZ s DPH]]*Tabuľka9[[#This Row],[Priemerný odber za mesiac]]</f>
        <v>132</v>
      </c>
      <c r="J5794">
        <v>80</v>
      </c>
      <c r="K5794" s="17" t="e">
        <f>Tabuľka9[[#This Row],[Cena za MJ s DPH]]*Tabuľka9[[#This Row],[Predpokladaný odber počas 6 mesiacov]]</f>
        <v>#REF!</v>
      </c>
      <c r="L5794" s="1">
        <v>161471</v>
      </c>
      <c r="M5794" t="e">
        <f>_xlfn.XLOOKUP(Tabuľka9[[#This Row],[IČO]],#REF!,#REF!)</f>
        <v>#REF!</v>
      </c>
      <c r="N5794" t="e">
        <f>_xlfn.XLOOKUP(Tabuľka9[[#This Row],[IČO]],#REF!,#REF!)</f>
        <v>#REF!</v>
      </c>
    </row>
    <row r="5795" spans="1:14" hidden="1" x14ac:dyDescent="0.35">
      <c r="A5795" t="s">
        <v>10</v>
      </c>
      <c r="B5795" t="s">
        <v>27</v>
      </c>
      <c r="C5795" t="s">
        <v>13</v>
      </c>
      <c r="E5795" s="10">
        <f>IF(COUNTIF(cis_DPH!$B$2:$B$84,B5795)&gt;0,D5795*1.1,IF(COUNTIF(cis_DPH!$B$85:$B$171,B5795)&gt;0,D5795*1.2,"chyba"))</f>
        <v>0</v>
      </c>
      <c r="G5795" s="16" t="e">
        <f>_xlfn.XLOOKUP(Tabuľka9[[#This Row],[položka]],#REF!,#REF!)</f>
        <v>#REF!</v>
      </c>
      <c r="I5795" s="15">
        <f>Tabuľka9[[#This Row],[Aktuálna cena v RZ s DPH]]*Tabuľka9[[#This Row],[Priemerný odber za mesiac]]</f>
        <v>0</v>
      </c>
      <c r="K5795" s="17" t="e">
        <f>Tabuľka9[[#This Row],[Cena za MJ s DPH]]*Tabuľka9[[#This Row],[Predpokladaný odber počas 6 mesiacov]]</f>
        <v>#REF!</v>
      </c>
      <c r="L5795" s="1">
        <v>161471</v>
      </c>
      <c r="M5795" t="e">
        <f>_xlfn.XLOOKUP(Tabuľka9[[#This Row],[IČO]],#REF!,#REF!)</f>
        <v>#REF!</v>
      </c>
      <c r="N5795" t="e">
        <f>_xlfn.XLOOKUP(Tabuľka9[[#This Row],[IČO]],#REF!,#REF!)</f>
        <v>#REF!</v>
      </c>
    </row>
    <row r="5796" spans="1:14" hidden="1" x14ac:dyDescent="0.35">
      <c r="A5796" t="s">
        <v>10</v>
      </c>
      <c r="B5796" t="s">
        <v>28</v>
      </c>
      <c r="C5796" t="s">
        <v>13</v>
      </c>
      <c r="E5796" s="10">
        <f>IF(COUNTIF(cis_DPH!$B$2:$B$84,B5796)&gt;0,D5796*1.1,IF(COUNTIF(cis_DPH!$B$85:$B$171,B5796)&gt;0,D5796*1.2,"chyba"))</f>
        <v>0</v>
      </c>
      <c r="G5796" s="16" t="e">
        <f>_xlfn.XLOOKUP(Tabuľka9[[#This Row],[položka]],#REF!,#REF!)</f>
        <v>#REF!</v>
      </c>
      <c r="I5796" s="15">
        <f>Tabuľka9[[#This Row],[Aktuálna cena v RZ s DPH]]*Tabuľka9[[#This Row],[Priemerný odber za mesiac]]</f>
        <v>0</v>
      </c>
      <c r="K5796" s="17" t="e">
        <f>Tabuľka9[[#This Row],[Cena za MJ s DPH]]*Tabuľka9[[#This Row],[Predpokladaný odber počas 6 mesiacov]]</f>
        <v>#REF!</v>
      </c>
      <c r="L5796" s="1">
        <v>161471</v>
      </c>
      <c r="M5796" t="e">
        <f>_xlfn.XLOOKUP(Tabuľka9[[#This Row],[IČO]],#REF!,#REF!)</f>
        <v>#REF!</v>
      </c>
      <c r="N5796" t="e">
        <f>_xlfn.XLOOKUP(Tabuľka9[[#This Row],[IČO]],#REF!,#REF!)</f>
        <v>#REF!</v>
      </c>
    </row>
    <row r="5797" spans="1:14" hidden="1" x14ac:dyDescent="0.35">
      <c r="A5797" t="s">
        <v>10</v>
      </c>
      <c r="B5797" t="s">
        <v>29</v>
      </c>
      <c r="C5797" t="s">
        <v>13</v>
      </c>
      <c r="D5797" s="9">
        <v>0.95</v>
      </c>
      <c r="E5797" s="10">
        <f>IF(COUNTIF(cis_DPH!$B$2:$B$84,B5797)&gt;0,D5797*1.1,IF(COUNTIF(cis_DPH!$B$85:$B$171,B5797)&gt;0,D5797*1.2,"chyba"))</f>
        <v>1.0449999999999999</v>
      </c>
      <c r="G5797" s="16" t="e">
        <f>_xlfn.XLOOKUP(Tabuľka9[[#This Row],[položka]],#REF!,#REF!)</f>
        <v>#REF!</v>
      </c>
      <c r="H5797">
        <v>30</v>
      </c>
      <c r="I5797" s="15">
        <f>Tabuľka9[[#This Row],[Aktuálna cena v RZ s DPH]]*Tabuľka9[[#This Row],[Priemerný odber za mesiac]]</f>
        <v>31.349999999999998</v>
      </c>
      <c r="J5797">
        <v>60</v>
      </c>
      <c r="K5797" s="17" t="e">
        <f>Tabuľka9[[#This Row],[Cena za MJ s DPH]]*Tabuľka9[[#This Row],[Predpokladaný odber počas 6 mesiacov]]</f>
        <v>#REF!</v>
      </c>
      <c r="L5797" s="1">
        <v>161471</v>
      </c>
      <c r="M5797" t="e">
        <f>_xlfn.XLOOKUP(Tabuľka9[[#This Row],[IČO]],#REF!,#REF!)</f>
        <v>#REF!</v>
      </c>
      <c r="N5797" t="e">
        <f>_xlfn.XLOOKUP(Tabuľka9[[#This Row],[IČO]],#REF!,#REF!)</f>
        <v>#REF!</v>
      </c>
    </row>
    <row r="5798" spans="1:14" hidden="1" x14ac:dyDescent="0.35">
      <c r="A5798" t="s">
        <v>10</v>
      </c>
      <c r="B5798" t="s">
        <v>30</v>
      </c>
      <c r="C5798" t="s">
        <v>13</v>
      </c>
      <c r="D5798" s="9">
        <v>0.55000000000000004</v>
      </c>
      <c r="E5798" s="10">
        <f>IF(COUNTIF(cis_DPH!$B$2:$B$84,B5798)&gt;0,D5798*1.1,IF(COUNTIF(cis_DPH!$B$85:$B$171,B5798)&gt;0,D5798*1.2,"chyba"))</f>
        <v>0.60500000000000009</v>
      </c>
      <c r="G5798" s="16" t="e">
        <f>_xlfn.XLOOKUP(Tabuľka9[[#This Row],[položka]],#REF!,#REF!)</f>
        <v>#REF!</v>
      </c>
      <c r="H5798">
        <v>100</v>
      </c>
      <c r="I5798" s="15">
        <f>Tabuľka9[[#This Row],[Aktuálna cena v RZ s DPH]]*Tabuľka9[[#This Row],[Priemerný odber za mesiac]]</f>
        <v>60.500000000000007</v>
      </c>
      <c r="J5798">
        <v>300</v>
      </c>
      <c r="K5798" s="17" t="e">
        <f>Tabuľka9[[#This Row],[Cena za MJ s DPH]]*Tabuľka9[[#This Row],[Predpokladaný odber počas 6 mesiacov]]</f>
        <v>#REF!</v>
      </c>
      <c r="L5798" s="1">
        <v>161471</v>
      </c>
      <c r="M5798" t="e">
        <f>_xlfn.XLOOKUP(Tabuľka9[[#This Row],[IČO]],#REF!,#REF!)</f>
        <v>#REF!</v>
      </c>
      <c r="N5798" t="e">
        <f>_xlfn.XLOOKUP(Tabuľka9[[#This Row],[IČO]],#REF!,#REF!)</f>
        <v>#REF!</v>
      </c>
    </row>
    <row r="5799" spans="1:14" hidden="1" x14ac:dyDescent="0.35">
      <c r="A5799" t="s">
        <v>10</v>
      </c>
      <c r="B5799" t="s">
        <v>31</v>
      </c>
      <c r="C5799" t="s">
        <v>13</v>
      </c>
      <c r="D5799" s="9">
        <v>0.55000000000000004</v>
      </c>
      <c r="E5799" s="10">
        <f>IF(COUNTIF(cis_DPH!$B$2:$B$84,B5799)&gt;0,D5799*1.1,IF(COUNTIF(cis_DPH!$B$85:$B$171,B5799)&gt;0,D5799*1.2,"chyba"))</f>
        <v>0.60500000000000009</v>
      </c>
      <c r="G5799" s="16" t="e">
        <f>_xlfn.XLOOKUP(Tabuľka9[[#This Row],[položka]],#REF!,#REF!)</f>
        <v>#REF!</v>
      </c>
      <c r="H5799">
        <v>100</v>
      </c>
      <c r="I5799" s="15">
        <f>Tabuľka9[[#This Row],[Aktuálna cena v RZ s DPH]]*Tabuľka9[[#This Row],[Priemerný odber za mesiac]]</f>
        <v>60.500000000000007</v>
      </c>
      <c r="J5799">
        <v>300</v>
      </c>
      <c r="K5799" s="17" t="e">
        <f>Tabuľka9[[#This Row],[Cena za MJ s DPH]]*Tabuľka9[[#This Row],[Predpokladaný odber počas 6 mesiacov]]</f>
        <v>#REF!</v>
      </c>
      <c r="L5799" s="1">
        <v>161471</v>
      </c>
      <c r="M5799" t="e">
        <f>_xlfn.XLOOKUP(Tabuľka9[[#This Row],[IČO]],#REF!,#REF!)</f>
        <v>#REF!</v>
      </c>
      <c r="N5799" t="e">
        <f>_xlfn.XLOOKUP(Tabuľka9[[#This Row],[IČO]],#REF!,#REF!)</f>
        <v>#REF!</v>
      </c>
    </row>
    <row r="5800" spans="1:14" hidden="1" x14ac:dyDescent="0.35">
      <c r="A5800" t="s">
        <v>10</v>
      </c>
      <c r="B5800" t="s">
        <v>32</v>
      </c>
      <c r="C5800" t="s">
        <v>19</v>
      </c>
      <c r="E5800" s="10">
        <f>IF(COUNTIF(cis_DPH!$B$2:$B$84,B5800)&gt;0,D5800*1.1,IF(COUNTIF(cis_DPH!$B$85:$B$171,B5800)&gt;0,D5800*1.2,"chyba"))</f>
        <v>0</v>
      </c>
      <c r="G5800" s="16" t="e">
        <f>_xlfn.XLOOKUP(Tabuľka9[[#This Row],[položka]],#REF!,#REF!)</f>
        <v>#REF!</v>
      </c>
      <c r="I5800" s="15">
        <f>Tabuľka9[[#This Row],[Aktuálna cena v RZ s DPH]]*Tabuľka9[[#This Row],[Priemerný odber za mesiac]]</f>
        <v>0</v>
      </c>
      <c r="K5800" s="17" t="e">
        <f>Tabuľka9[[#This Row],[Cena za MJ s DPH]]*Tabuľka9[[#This Row],[Predpokladaný odber počas 6 mesiacov]]</f>
        <v>#REF!</v>
      </c>
      <c r="L5800" s="1">
        <v>161471</v>
      </c>
      <c r="M5800" t="e">
        <f>_xlfn.XLOOKUP(Tabuľka9[[#This Row],[IČO]],#REF!,#REF!)</f>
        <v>#REF!</v>
      </c>
      <c r="N5800" t="e">
        <f>_xlfn.XLOOKUP(Tabuľka9[[#This Row],[IČO]],#REF!,#REF!)</f>
        <v>#REF!</v>
      </c>
    </row>
    <row r="5801" spans="1:14" hidden="1" x14ac:dyDescent="0.35">
      <c r="A5801" t="s">
        <v>10</v>
      </c>
      <c r="B5801" t="s">
        <v>33</v>
      </c>
      <c r="C5801" t="s">
        <v>13</v>
      </c>
      <c r="E5801" s="10">
        <f>IF(COUNTIF(cis_DPH!$B$2:$B$84,B5801)&gt;0,D5801*1.1,IF(COUNTIF(cis_DPH!$B$85:$B$171,B5801)&gt;0,D5801*1.2,"chyba"))</f>
        <v>0</v>
      </c>
      <c r="G5801" s="16" t="e">
        <f>_xlfn.XLOOKUP(Tabuľka9[[#This Row],[položka]],#REF!,#REF!)</f>
        <v>#REF!</v>
      </c>
      <c r="I5801" s="15">
        <f>Tabuľka9[[#This Row],[Aktuálna cena v RZ s DPH]]*Tabuľka9[[#This Row],[Priemerný odber za mesiac]]</f>
        <v>0</v>
      </c>
      <c r="K5801" s="17" t="e">
        <f>Tabuľka9[[#This Row],[Cena za MJ s DPH]]*Tabuľka9[[#This Row],[Predpokladaný odber počas 6 mesiacov]]</f>
        <v>#REF!</v>
      </c>
      <c r="L5801" s="1">
        <v>161471</v>
      </c>
      <c r="M5801" t="e">
        <f>_xlfn.XLOOKUP(Tabuľka9[[#This Row],[IČO]],#REF!,#REF!)</f>
        <v>#REF!</v>
      </c>
      <c r="N5801" t="e">
        <f>_xlfn.XLOOKUP(Tabuľka9[[#This Row],[IČO]],#REF!,#REF!)</f>
        <v>#REF!</v>
      </c>
    </row>
    <row r="5802" spans="1:14" hidden="1" x14ac:dyDescent="0.35">
      <c r="A5802" t="s">
        <v>10</v>
      </c>
      <c r="B5802" t="s">
        <v>34</v>
      </c>
      <c r="C5802" t="s">
        <v>13</v>
      </c>
      <c r="D5802" s="9">
        <v>0.8</v>
      </c>
      <c r="E5802" s="10">
        <f>IF(COUNTIF(cis_DPH!$B$2:$B$84,B5802)&gt;0,D5802*1.1,IF(COUNTIF(cis_DPH!$B$85:$B$171,B5802)&gt;0,D5802*1.2,"chyba"))</f>
        <v>0.88000000000000012</v>
      </c>
      <c r="G5802" s="16" t="e">
        <f>_xlfn.XLOOKUP(Tabuľka9[[#This Row],[položka]],#REF!,#REF!)</f>
        <v>#REF!</v>
      </c>
      <c r="H5802">
        <v>90</v>
      </c>
      <c r="I5802" s="15">
        <f>Tabuľka9[[#This Row],[Aktuálna cena v RZ s DPH]]*Tabuľka9[[#This Row],[Priemerný odber za mesiac]]</f>
        <v>79.200000000000017</v>
      </c>
      <c r="J5802">
        <v>200</v>
      </c>
      <c r="K5802" s="17" t="e">
        <f>Tabuľka9[[#This Row],[Cena za MJ s DPH]]*Tabuľka9[[#This Row],[Predpokladaný odber počas 6 mesiacov]]</f>
        <v>#REF!</v>
      </c>
      <c r="L5802" s="1">
        <v>161471</v>
      </c>
      <c r="M5802" t="e">
        <f>_xlfn.XLOOKUP(Tabuľka9[[#This Row],[IČO]],#REF!,#REF!)</f>
        <v>#REF!</v>
      </c>
      <c r="N5802" t="e">
        <f>_xlfn.XLOOKUP(Tabuľka9[[#This Row],[IČO]],#REF!,#REF!)</f>
        <v>#REF!</v>
      </c>
    </row>
    <row r="5803" spans="1:14" hidden="1" x14ac:dyDescent="0.35">
      <c r="A5803" t="s">
        <v>10</v>
      </c>
      <c r="B5803" t="s">
        <v>35</v>
      </c>
      <c r="C5803" t="s">
        <v>13</v>
      </c>
      <c r="D5803" s="9">
        <v>0.7</v>
      </c>
      <c r="E5803" s="10">
        <f>IF(COUNTIF(cis_DPH!$B$2:$B$84,B5803)&gt;0,D5803*1.1,IF(COUNTIF(cis_DPH!$B$85:$B$171,B5803)&gt;0,D5803*1.2,"chyba"))</f>
        <v>0.77</v>
      </c>
      <c r="G5803" s="16" t="e">
        <f>_xlfn.XLOOKUP(Tabuľka9[[#This Row],[položka]],#REF!,#REF!)</f>
        <v>#REF!</v>
      </c>
      <c r="H5803">
        <v>100</v>
      </c>
      <c r="I5803" s="15">
        <f>Tabuľka9[[#This Row],[Aktuálna cena v RZ s DPH]]*Tabuľka9[[#This Row],[Priemerný odber za mesiac]]</f>
        <v>77</v>
      </c>
      <c r="J5803">
        <v>300</v>
      </c>
      <c r="K5803" s="17" t="e">
        <f>Tabuľka9[[#This Row],[Cena za MJ s DPH]]*Tabuľka9[[#This Row],[Predpokladaný odber počas 6 mesiacov]]</f>
        <v>#REF!</v>
      </c>
      <c r="L5803" s="1">
        <v>161471</v>
      </c>
      <c r="M5803" t="e">
        <f>_xlfn.XLOOKUP(Tabuľka9[[#This Row],[IČO]],#REF!,#REF!)</f>
        <v>#REF!</v>
      </c>
      <c r="N5803" t="e">
        <f>_xlfn.XLOOKUP(Tabuľka9[[#This Row],[IČO]],#REF!,#REF!)</f>
        <v>#REF!</v>
      </c>
    </row>
    <row r="5804" spans="1:14" hidden="1" x14ac:dyDescent="0.35">
      <c r="A5804" t="s">
        <v>10</v>
      </c>
      <c r="B5804" t="s">
        <v>36</v>
      </c>
      <c r="C5804" t="s">
        <v>13</v>
      </c>
      <c r="E5804" s="10">
        <f>IF(COUNTIF(cis_DPH!$B$2:$B$84,B5804)&gt;0,D5804*1.1,IF(COUNTIF(cis_DPH!$B$85:$B$171,B5804)&gt;0,D5804*1.2,"chyba"))</f>
        <v>0</v>
      </c>
      <c r="G5804" s="16" t="e">
        <f>_xlfn.XLOOKUP(Tabuľka9[[#This Row],[položka]],#REF!,#REF!)</f>
        <v>#REF!</v>
      </c>
      <c r="I5804" s="15">
        <f>Tabuľka9[[#This Row],[Aktuálna cena v RZ s DPH]]*Tabuľka9[[#This Row],[Priemerný odber za mesiac]]</f>
        <v>0</v>
      </c>
      <c r="K5804" s="17" t="e">
        <f>Tabuľka9[[#This Row],[Cena za MJ s DPH]]*Tabuľka9[[#This Row],[Predpokladaný odber počas 6 mesiacov]]</f>
        <v>#REF!</v>
      </c>
      <c r="L5804" s="1">
        <v>161471</v>
      </c>
      <c r="M5804" t="e">
        <f>_xlfn.XLOOKUP(Tabuľka9[[#This Row],[IČO]],#REF!,#REF!)</f>
        <v>#REF!</v>
      </c>
      <c r="N5804" t="e">
        <f>_xlfn.XLOOKUP(Tabuľka9[[#This Row],[IČO]],#REF!,#REF!)</f>
        <v>#REF!</v>
      </c>
    </row>
    <row r="5805" spans="1:14" hidden="1" x14ac:dyDescent="0.35">
      <c r="A5805" t="s">
        <v>10</v>
      </c>
      <c r="B5805" t="s">
        <v>37</v>
      </c>
      <c r="C5805" t="s">
        <v>13</v>
      </c>
      <c r="D5805" s="9">
        <v>0.35</v>
      </c>
      <c r="E5805" s="10">
        <f>IF(COUNTIF(cis_DPH!$B$2:$B$84,B5805)&gt;0,D5805*1.1,IF(COUNTIF(cis_DPH!$B$85:$B$171,B5805)&gt;0,D5805*1.2,"chyba"))</f>
        <v>0.38500000000000001</v>
      </c>
      <c r="G5805" s="16" t="e">
        <f>_xlfn.XLOOKUP(Tabuľka9[[#This Row],[položka]],#REF!,#REF!)</f>
        <v>#REF!</v>
      </c>
      <c r="H5805">
        <v>400</v>
      </c>
      <c r="I5805" s="15">
        <f>Tabuľka9[[#This Row],[Aktuálna cena v RZ s DPH]]*Tabuľka9[[#This Row],[Priemerný odber za mesiac]]</f>
        <v>154</v>
      </c>
      <c r="J5805">
        <v>1000</v>
      </c>
      <c r="K5805" s="17" t="e">
        <f>Tabuľka9[[#This Row],[Cena za MJ s DPH]]*Tabuľka9[[#This Row],[Predpokladaný odber počas 6 mesiacov]]</f>
        <v>#REF!</v>
      </c>
      <c r="L5805" s="1">
        <v>161471</v>
      </c>
      <c r="M5805" t="e">
        <f>_xlfn.XLOOKUP(Tabuľka9[[#This Row],[IČO]],#REF!,#REF!)</f>
        <v>#REF!</v>
      </c>
      <c r="N5805" t="e">
        <f>_xlfn.XLOOKUP(Tabuľka9[[#This Row],[IČO]],#REF!,#REF!)</f>
        <v>#REF!</v>
      </c>
    </row>
    <row r="5806" spans="1:14" hidden="1" x14ac:dyDescent="0.35">
      <c r="A5806" t="s">
        <v>10</v>
      </c>
      <c r="B5806" t="s">
        <v>38</v>
      </c>
      <c r="C5806" t="s">
        <v>13</v>
      </c>
      <c r="E5806" s="10">
        <f>IF(COUNTIF(cis_DPH!$B$2:$B$84,B5806)&gt;0,D5806*1.1,IF(COUNTIF(cis_DPH!$B$85:$B$171,B5806)&gt;0,D5806*1.2,"chyba"))</f>
        <v>0</v>
      </c>
      <c r="G5806" s="16" t="e">
        <f>_xlfn.XLOOKUP(Tabuľka9[[#This Row],[položka]],#REF!,#REF!)</f>
        <v>#REF!</v>
      </c>
      <c r="I5806" s="15">
        <f>Tabuľka9[[#This Row],[Aktuálna cena v RZ s DPH]]*Tabuľka9[[#This Row],[Priemerný odber za mesiac]]</f>
        <v>0</v>
      </c>
      <c r="K5806" s="17" t="e">
        <f>Tabuľka9[[#This Row],[Cena za MJ s DPH]]*Tabuľka9[[#This Row],[Predpokladaný odber počas 6 mesiacov]]</f>
        <v>#REF!</v>
      </c>
      <c r="L5806" s="1">
        <v>161471</v>
      </c>
      <c r="M5806" t="e">
        <f>_xlfn.XLOOKUP(Tabuľka9[[#This Row],[IČO]],#REF!,#REF!)</f>
        <v>#REF!</v>
      </c>
      <c r="N5806" t="e">
        <f>_xlfn.XLOOKUP(Tabuľka9[[#This Row],[IČO]],#REF!,#REF!)</f>
        <v>#REF!</v>
      </c>
    </row>
    <row r="5807" spans="1:14" hidden="1" x14ac:dyDescent="0.35">
      <c r="A5807" t="s">
        <v>10</v>
      </c>
      <c r="B5807" t="s">
        <v>39</v>
      </c>
      <c r="C5807" t="s">
        <v>13</v>
      </c>
      <c r="E5807" s="10">
        <f>IF(COUNTIF(cis_DPH!$B$2:$B$84,B5807)&gt;0,D5807*1.1,IF(COUNTIF(cis_DPH!$B$85:$B$171,B5807)&gt;0,D5807*1.2,"chyba"))</f>
        <v>0</v>
      </c>
      <c r="G5807" s="16" t="e">
        <f>_xlfn.XLOOKUP(Tabuľka9[[#This Row],[položka]],#REF!,#REF!)</f>
        <v>#REF!</v>
      </c>
      <c r="I5807" s="15">
        <f>Tabuľka9[[#This Row],[Aktuálna cena v RZ s DPH]]*Tabuľka9[[#This Row],[Priemerný odber za mesiac]]</f>
        <v>0</v>
      </c>
      <c r="K5807" s="17" t="e">
        <f>Tabuľka9[[#This Row],[Cena za MJ s DPH]]*Tabuľka9[[#This Row],[Predpokladaný odber počas 6 mesiacov]]</f>
        <v>#REF!</v>
      </c>
      <c r="L5807" s="1">
        <v>161471</v>
      </c>
      <c r="M5807" t="e">
        <f>_xlfn.XLOOKUP(Tabuľka9[[#This Row],[IČO]],#REF!,#REF!)</f>
        <v>#REF!</v>
      </c>
      <c r="N5807" t="e">
        <f>_xlfn.XLOOKUP(Tabuľka9[[#This Row],[IČO]],#REF!,#REF!)</f>
        <v>#REF!</v>
      </c>
    </row>
    <row r="5808" spans="1:14" hidden="1" x14ac:dyDescent="0.35">
      <c r="A5808" t="s">
        <v>10</v>
      </c>
      <c r="B5808" t="s">
        <v>40</v>
      </c>
      <c r="C5808" t="s">
        <v>13</v>
      </c>
      <c r="E5808" s="10">
        <f>IF(COUNTIF(cis_DPH!$B$2:$B$84,B5808)&gt;0,D5808*1.1,IF(COUNTIF(cis_DPH!$B$85:$B$171,B5808)&gt;0,D5808*1.2,"chyba"))</f>
        <v>0</v>
      </c>
      <c r="G5808" s="16" t="e">
        <f>_xlfn.XLOOKUP(Tabuľka9[[#This Row],[položka]],#REF!,#REF!)</f>
        <v>#REF!</v>
      </c>
      <c r="I5808" s="15">
        <f>Tabuľka9[[#This Row],[Aktuálna cena v RZ s DPH]]*Tabuľka9[[#This Row],[Priemerný odber za mesiac]]</f>
        <v>0</v>
      </c>
      <c r="K5808" s="17" t="e">
        <f>Tabuľka9[[#This Row],[Cena za MJ s DPH]]*Tabuľka9[[#This Row],[Predpokladaný odber počas 6 mesiacov]]</f>
        <v>#REF!</v>
      </c>
      <c r="L5808" s="1">
        <v>161471</v>
      </c>
      <c r="M5808" t="e">
        <f>_xlfn.XLOOKUP(Tabuľka9[[#This Row],[IČO]],#REF!,#REF!)</f>
        <v>#REF!</v>
      </c>
      <c r="N5808" t="e">
        <f>_xlfn.XLOOKUP(Tabuľka9[[#This Row],[IČO]],#REF!,#REF!)</f>
        <v>#REF!</v>
      </c>
    </row>
    <row r="5809" spans="1:14" hidden="1" x14ac:dyDescent="0.35">
      <c r="A5809" t="s">
        <v>10</v>
      </c>
      <c r="B5809" t="s">
        <v>41</v>
      </c>
      <c r="C5809" t="s">
        <v>13</v>
      </c>
      <c r="E5809" s="10">
        <f>IF(COUNTIF(cis_DPH!$B$2:$B$84,B5809)&gt;0,D5809*1.1,IF(COUNTIF(cis_DPH!$B$85:$B$171,B5809)&gt;0,D5809*1.2,"chyba"))</f>
        <v>0</v>
      </c>
      <c r="G5809" s="16" t="e">
        <f>_xlfn.XLOOKUP(Tabuľka9[[#This Row],[položka]],#REF!,#REF!)</f>
        <v>#REF!</v>
      </c>
      <c r="I5809" s="15">
        <f>Tabuľka9[[#This Row],[Aktuálna cena v RZ s DPH]]*Tabuľka9[[#This Row],[Priemerný odber za mesiac]]</f>
        <v>0</v>
      </c>
      <c r="K5809" s="17" t="e">
        <f>Tabuľka9[[#This Row],[Cena za MJ s DPH]]*Tabuľka9[[#This Row],[Predpokladaný odber počas 6 mesiacov]]</f>
        <v>#REF!</v>
      </c>
      <c r="L5809" s="1">
        <v>161471</v>
      </c>
      <c r="M5809" t="e">
        <f>_xlfn.XLOOKUP(Tabuľka9[[#This Row],[IČO]],#REF!,#REF!)</f>
        <v>#REF!</v>
      </c>
      <c r="N5809" t="e">
        <f>_xlfn.XLOOKUP(Tabuľka9[[#This Row],[IČO]],#REF!,#REF!)</f>
        <v>#REF!</v>
      </c>
    </row>
    <row r="5810" spans="1:14" hidden="1" x14ac:dyDescent="0.35">
      <c r="A5810" t="s">
        <v>10</v>
      </c>
      <c r="B5810" t="s">
        <v>42</v>
      </c>
      <c r="C5810" t="s">
        <v>19</v>
      </c>
      <c r="E5810" s="10">
        <f>IF(COUNTIF(cis_DPH!$B$2:$B$84,B5810)&gt;0,D5810*1.1,IF(COUNTIF(cis_DPH!$B$85:$B$171,B5810)&gt;0,D5810*1.2,"chyba"))</f>
        <v>0</v>
      </c>
      <c r="G5810" s="16" t="e">
        <f>_xlfn.XLOOKUP(Tabuľka9[[#This Row],[položka]],#REF!,#REF!)</f>
        <v>#REF!</v>
      </c>
      <c r="I5810" s="15">
        <f>Tabuľka9[[#This Row],[Aktuálna cena v RZ s DPH]]*Tabuľka9[[#This Row],[Priemerný odber za mesiac]]</f>
        <v>0</v>
      </c>
      <c r="K5810" s="17" t="e">
        <f>Tabuľka9[[#This Row],[Cena za MJ s DPH]]*Tabuľka9[[#This Row],[Predpokladaný odber počas 6 mesiacov]]</f>
        <v>#REF!</v>
      </c>
      <c r="L5810" s="1">
        <v>161471</v>
      </c>
      <c r="M5810" t="e">
        <f>_xlfn.XLOOKUP(Tabuľka9[[#This Row],[IČO]],#REF!,#REF!)</f>
        <v>#REF!</v>
      </c>
      <c r="N5810" t="e">
        <f>_xlfn.XLOOKUP(Tabuľka9[[#This Row],[IČO]],#REF!,#REF!)</f>
        <v>#REF!</v>
      </c>
    </row>
    <row r="5811" spans="1:14" hidden="1" x14ac:dyDescent="0.35">
      <c r="A5811" t="s">
        <v>10</v>
      </c>
      <c r="B5811" t="s">
        <v>43</v>
      </c>
      <c r="C5811" t="s">
        <v>13</v>
      </c>
      <c r="E5811" s="10">
        <f>IF(COUNTIF(cis_DPH!$B$2:$B$84,B5811)&gt;0,D5811*1.1,IF(COUNTIF(cis_DPH!$B$85:$B$171,B5811)&gt;0,D5811*1.2,"chyba"))</f>
        <v>0</v>
      </c>
      <c r="G5811" s="16" t="e">
        <f>_xlfn.XLOOKUP(Tabuľka9[[#This Row],[položka]],#REF!,#REF!)</f>
        <v>#REF!</v>
      </c>
      <c r="I5811" s="15">
        <f>Tabuľka9[[#This Row],[Aktuálna cena v RZ s DPH]]*Tabuľka9[[#This Row],[Priemerný odber za mesiac]]</f>
        <v>0</v>
      </c>
      <c r="K5811" s="17" t="e">
        <f>Tabuľka9[[#This Row],[Cena za MJ s DPH]]*Tabuľka9[[#This Row],[Predpokladaný odber počas 6 mesiacov]]</f>
        <v>#REF!</v>
      </c>
      <c r="L5811" s="1">
        <v>161471</v>
      </c>
      <c r="M5811" t="e">
        <f>_xlfn.XLOOKUP(Tabuľka9[[#This Row],[IČO]],#REF!,#REF!)</f>
        <v>#REF!</v>
      </c>
      <c r="N5811" t="e">
        <f>_xlfn.XLOOKUP(Tabuľka9[[#This Row],[IČO]],#REF!,#REF!)</f>
        <v>#REF!</v>
      </c>
    </row>
    <row r="5812" spans="1:14" hidden="1" x14ac:dyDescent="0.35">
      <c r="A5812" t="s">
        <v>10</v>
      </c>
      <c r="B5812" t="s">
        <v>44</v>
      </c>
      <c r="C5812" t="s">
        <v>13</v>
      </c>
      <c r="E5812" s="10">
        <f>IF(COUNTIF(cis_DPH!$B$2:$B$84,B5812)&gt;0,D5812*1.1,IF(COUNTIF(cis_DPH!$B$85:$B$171,B5812)&gt;0,D5812*1.2,"chyba"))</f>
        <v>0</v>
      </c>
      <c r="G5812" s="16" t="e">
        <f>_xlfn.XLOOKUP(Tabuľka9[[#This Row],[položka]],#REF!,#REF!)</f>
        <v>#REF!</v>
      </c>
      <c r="I5812" s="15">
        <f>Tabuľka9[[#This Row],[Aktuálna cena v RZ s DPH]]*Tabuľka9[[#This Row],[Priemerný odber za mesiac]]</f>
        <v>0</v>
      </c>
      <c r="K5812" s="17" t="e">
        <f>Tabuľka9[[#This Row],[Cena za MJ s DPH]]*Tabuľka9[[#This Row],[Predpokladaný odber počas 6 mesiacov]]</f>
        <v>#REF!</v>
      </c>
      <c r="L5812" s="1">
        <v>161471</v>
      </c>
      <c r="M5812" t="e">
        <f>_xlfn.XLOOKUP(Tabuľka9[[#This Row],[IČO]],#REF!,#REF!)</f>
        <v>#REF!</v>
      </c>
      <c r="N5812" t="e">
        <f>_xlfn.XLOOKUP(Tabuľka9[[#This Row],[IČO]],#REF!,#REF!)</f>
        <v>#REF!</v>
      </c>
    </row>
    <row r="5813" spans="1:14" hidden="1" x14ac:dyDescent="0.35">
      <c r="A5813" t="s">
        <v>10</v>
      </c>
      <c r="B5813" t="s">
        <v>45</v>
      </c>
      <c r="C5813" t="s">
        <v>13</v>
      </c>
      <c r="E5813" s="10">
        <f>IF(COUNTIF(cis_DPH!$B$2:$B$84,B5813)&gt;0,D5813*1.1,IF(COUNTIF(cis_DPH!$B$85:$B$171,B5813)&gt;0,D5813*1.2,"chyba"))</f>
        <v>0</v>
      </c>
      <c r="G5813" s="16" t="e">
        <f>_xlfn.XLOOKUP(Tabuľka9[[#This Row],[položka]],#REF!,#REF!)</f>
        <v>#REF!</v>
      </c>
      <c r="I5813" s="15">
        <f>Tabuľka9[[#This Row],[Aktuálna cena v RZ s DPH]]*Tabuľka9[[#This Row],[Priemerný odber za mesiac]]</f>
        <v>0</v>
      </c>
      <c r="K5813" s="17" t="e">
        <f>Tabuľka9[[#This Row],[Cena za MJ s DPH]]*Tabuľka9[[#This Row],[Predpokladaný odber počas 6 mesiacov]]</f>
        <v>#REF!</v>
      </c>
      <c r="L5813" s="1">
        <v>161471</v>
      </c>
      <c r="M5813" t="e">
        <f>_xlfn.XLOOKUP(Tabuľka9[[#This Row],[IČO]],#REF!,#REF!)</f>
        <v>#REF!</v>
      </c>
      <c r="N5813" t="e">
        <f>_xlfn.XLOOKUP(Tabuľka9[[#This Row],[IČO]],#REF!,#REF!)</f>
        <v>#REF!</v>
      </c>
    </row>
    <row r="5814" spans="1:14" hidden="1" x14ac:dyDescent="0.35">
      <c r="A5814" t="s">
        <v>10</v>
      </c>
      <c r="B5814" t="s">
        <v>46</v>
      </c>
      <c r="C5814" t="s">
        <v>13</v>
      </c>
      <c r="D5814" s="9">
        <v>0.45</v>
      </c>
      <c r="E5814" s="10">
        <f>IF(COUNTIF(cis_DPH!$B$2:$B$84,B5814)&gt;0,D5814*1.1,IF(COUNTIF(cis_DPH!$B$85:$B$171,B5814)&gt;0,D5814*1.2,"chyba"))</f>
        <v>0.54</v>
      </c>
      <c r="G5814" s="16" t="e">
        <f>_xlfn.XLOOKUP(Tabuľka9[[#This Row],[položka]],#REF!,#REF!)</f>
        <v>#REF!</v>
      </c>
      <c r="H5814">
        <v>100</v>
      </c>
      <c r="I5814" s="15">
        <f>Tabuľka9[[#This Row],[Aktuálna cena v RZ s DPH]]*Tabuľka9[[#This Row],[Priemerný odber za mesiac]]</f>
        <v>54</v>
      </c>
      <c r="J5814">
        <v>300</v>
      </c>
      <c r="K5814" s="17" t="e">
        <f>Tabuľka9[[#This Row],[Cena za MJ s DPH]]*Tabuľka9[[#This Row],[Predpokladaný odber počas 6 mesiacov]]</f>
        <v>#REF!</v>
      </c>
      <c r="L5814" s="1">
        <v>161471</v>
      </c>
      <c r="M5814" t="e">
        <f>_xlfn.XLOOKUP(Tabuľka9[[#This Row],[IČO]],#REF!,#REF!)</f>
        <v>#REF!</v>
      </c>
      <c r="N5814" t="e">
        <f>_xlfn.XLOOKUP(Tabuľka9[[#This Row],[IČO]],#REF!,#REF!)</f>
        <v>#REF!</v>
      </c>
    </row>
    <row r="5815" spans="1:14" hidden="1" x14ac:dyDescent="0.35">
      <c r="A5815" t="s">
        <v>10</v>
      </c>
      <c r="B5815" t="s">
        <v>47</v>
      </c>
      <c r="C5815" t="s">
        <v>48</v>
      </c>
      <c r="E5815" s="10">
        <f>IF(COUNTIF(cis_DPH!$B$2:$B$84,B5815)&gt;0,D5815*1.1,IF(COUNTIF(cis_DPH!$B$85:$B$171,B5815)&gt;0,D5815*1.2,"chyba"))</f>
        <v>0</v>
      </c>
      <c r="G5815" s="16" t="e">
        <f>_xlfn.XLOOKUP(Tabuľka9[[#This Row],[položka]],#REF!,#REF!)</f>
        <v>#REF!</v>
      </c>
      <c r="I5815" s="15">
        <f>Tabuľka9[[#This Row],[Aktuálna cena v RZ s DPH]]*Tabuľka9[[#This Row],[Priemerný odber za mesiac]]</f>
        <v>0</v>
      </c>
      <c r="K5815" s="17" t="e">
        <f>Tabuľka9[[#This Row],[Cena za MJ s DPH]]*Tabuľka9[[#This Row],[Predpokladaný odber počas 6 mesiacov]]</f>
        <v>#REF!</v>
      </c>
      <c r="L5815" s="1">
        <v>161471</v>
      </c>
      <c r="M5815" t="e">
        <f>_xlfn.XLOOKUP(Tabuľka9[[#This Row],[IČO]],#REF!,#REF!)</f>
        <v>#REF!</v>
      </c>
      <c r="N5815" t="e">
        <f>_xlfn.XLOOKUP(Tabuľka9[[#This Row],[IČO]],#REF!,#REF!)</f>
        <v>#REF!</v>
      </c>
    </row>
    <row r="5816" spans="1:14" hidden="1" x14ac:dyDescent="0.35">
      <c r="A5816" t="s">
        <v>10</v>
      </c>
      <c r="B5816" t="s">
        <v>49</v>
      </c>
      <c r="C5816" t="s">
        <v>48</v>
      </c>
      <c r="E5816" s="10">
        <f>IF(COUNTIF(cis_DPH!$B$2:$B$84,B5816)&gt;0,D5816*1.1,IF(COUNTIF(cis_DPH!$B$85:$B$171,B5816)&gt;0,D5816*1.2,"chyba"))</f>
        <v>0</v>
      </c>
      <c r="G5816" s="16" t="e">
        <f>_xlfn.XLOOKUP(Tabuľka9[[#This Row],[položka]],#REF!,#REF!)</f>
        <v>#REF!</v>
      </c>
      <c r="I5816" s="15">
        <f>Tabuľka9[[#This Row],[Aktuálna cena v RZ s DPH]]*Tabuľka9[[#This Row],[Priemerný odber za mesiac]]</f>
        <v>0</v>
      </c>
      <c r="K5816" s="17" t="e">
        <f>Tabuľka9[[#This Row],[Cena za MJ s DPH]]*Tabuľka9[[#This Row],[Predpokladaný odber počas 6 mesiacov]]</f>
        <v>#REF!</v>
      </c>
      <c r="L5816" s="1">
        <v>161471</v>
      </c>
      <c r="M5816" t="e">
        <f>_xlfn.XLOOKUP(Tabuľka9[[#This Row],[IČO]],#REF!,#REF!)</f>
        <v>#REF!</v>
      </c>
      <c r="N5816" t="e">
        <f>_xlfn.XLOOKUP(Tabuľka9[[#This Row],[IČO]],#REF!,#REF!)</f>
        <v>#REF!</v>
      </c>
    </row>
    <row r="5817" spans="1:14" hidden="1" x14ac:dyDescent="0.35">
      <c r="A5817" t="s">
        <v>10</v>
      </c>
      <c r="B5817" t="s">
        <v>50</v>
      </c>
      <c r="C5817" t="s">
        <v>13</v>
      </c>
      <c r="D5817" s="9">
        <v>8</v>
      </c>
      <c r="E5817" s="10">
        <f>IF(COUNTIF(cis_DPH!$B$2:$B$84,B5817)&gt;0,D5817*1.1,IF(COUNTIF(cis_DPH!$B$85:$B$171,B5817)&gt;0,D5817*1.2,"chyba"))</f>
        <v>9.6</v>
      </c>
      <c r="G5817" s="16" t="e">
        <f>_xlfn.XLOOKUP(Tabuľka9[[#This Row],[položka]],#REF!,#REF!)</f>
        <v>#REF!</v>
      </c>
      <c r="H5817">
        <v>10</v>
      </c>
      <c r="I5817" s="15">
        <f>Tabuľka9[[#This Row],[Aktuálna cena v RZ s DPH]]*Tabuľka9[[#This Row],[Priemerný odber za mesiac]]</f>
        <v>96</v>
      </c>
      <c r="J5817">
        <v>20</v>
      </c>
      <c r="K5817" s="17" t="e">
        <f>Tabuľka9[[#This Row],[Cena za MJ s DPH]]*Tabuľka9[[#This Row],[Predpokladaný odber počas 6 mesiacov]]</f>
        <v>#REF!</v>
      </c>
      <c r="L5817" s="1">
        <v>161471</v>
      </c>
      <c r="M5817" t="e">
        <f>_xlfn.XLOOKUP(Tabuľka9[[#This Row],[IČO]],#REF!,#REF!)</f>
        <v>#REF!</v>
      </c>
      <c r="N5817" t="e">
        <f>_xlfn.XLOOKUP(Tabuľka9[[#This Row],[IČO]],#REF!,#REF!)</f>
        <v>#REF!</v>
      </c>
    </row>
    <row r="5818" spans="1:14" hidden="1" x14ac:dyDescent="0.35">
      <c r="A5818" t="s">
        <v>10</v>
      </c>
      <c r="B5818" t="s">
        <v>51</v>
      </c>
      <c r="C5818" t="s">
        <v>13</v>
      </c>
      <c r="D5818" s="9">
        <v>1.8</v>
      </c>
      <c r="E5818" s="10">
        <f>IF(COUNTIF(cis_DPH!$B$2:$B$84,B5818)&gt;0,D5818*1.1,IF(COUNTIF(cis_DPH!$B$85:$B$171,B5818)&gt;0,D5818*1.2,"chyba"))</f>
        <v>1.9800000000000002</v>
      </c>
      <c r="G5818" s="16" t="e">
        <f>_xlfn.XLOOKUP(Tabuľka9[[#This Row],[položka]],#REF!,#REF!)</f>
        <v>#REF!</v>
      </c>
      <c r="H5818">
        <v>5</v>
      </c>
      <c r="I5818" s="15">
        <f>Tabuľka9[[#This Row],[Aktuálna cena v RZ s DPH]]*Tabuľka9[[#This Row],[Priemerný odber za mesiac]]</f>
        <v>9.9</v>
      </c>
      <c r="J5818">
        <v>10</v>
      </c>
      <c r="K5818" s="17" t="e">
        <f>Tabuľka9[[#This Row],[Cena za MJ s DPH]]*Tabuľka9[[#This Row],[Predpokladaný odber počas 6 mesiacov]]</f>
        <v>#REF!</v>
      </c>
      <c r="L5818" s="1">
        <v>161471</v>
      </c>
      <c r="M5818" t="e">
        <f>_xlfn.XLOOKUP(Tabuľka9[[#This Row],[IČO]],#REF!,#REF!)</f>
        <v>#REF!</v>
      </c>
      <c r="N5818" t="e">
        <f>_xlfn.XLOOKUP(Tabuľka9[[#This Row],[IČO]],#REF!,#REF!)</f>
        <v>#REF!</v>
      </c>
    </row>
    <row r="5819" spans="1:14" hidden="1" x14ac:dyDescent="0.35">
      <c r="A5819" t="s">
        <v>10</v>
      </c>
      <c r="B5819" t="s">
        <v>52</v>
      </c>
      <c r="C5819" t="s">
        <v>13</v>
      </c>
      <c r="E5819" s="10">
        <f>IF(COUNTIF(cis_DPH!$B$2:$B$84,B5819)&gt;0,D5819*1.1,IF(COUNTIF(cis_DPH!$B$85:$B$171,B5819)&gt;0,D5819*1.2,"chyba"))</f>
        <v>0</v>
      </c>
      <c r="G5819" s="16" t="e">
        <f>_xlfn.XLOOKUP(Tabuľka9[[#This Row],[položka]],#REF!,#REF!)</f>
        <v>#REF!</v>
      </c>
      <c r="I5819" s="15">
        <f>Tabuľka9[[#This Row],[Aktuálna cena v RZ s DPH]]*Tabuľka9[[#This Row],[Priemerný odber za mesiac]]</f>
        <v>0</v>
      </c>
      <c r="K5819" s="17" t="e">
        <f>Tabuľka9[[#This Row],[Cena za MJ s DPH]]*Tabuľka9[[#This Row],[Predpokladaný odber počas 6 mesiacov]]</f>
        <v>#REF!</v>
      </c>
      <c r="L5819" s="1">
        <v>161471</v>
      </c>
      <c r="M5819" t="e">
        <f>_xlfn.XLOOKUP(Tabuľka9[[#This Row],[IČO]],#REF!,#REF!)</f>
        <v>#REF!</v>
      </c>
      <c r="N5819" t="e">
        <f>_xlfn.XLOOKUP(Tabuľka9[[#This Row],[IČO]],#REF!,#REF!)</f>
        <v>#REF!</v>
      </c>
    </row>
    <row r="5820" spans="1:14" hidden="1" x14ac:dyDescent="0.35">
      <c r="A5820" t="s">
        <v>10</v>
      </c>
      <c r="B5820" t="s">
        <v>53</v>
      </c>
      <c r="C5820" t="s">
        <v>13</v>
      </c>
      <c r="D5820" s="9">
        <v>1.8</v>
      </c>
      <c r="E5820" s="10">
        <f>IF(COUNTIF(cis_DPH!$B$2:$B$84,B5820)&gt;0,D5820*1.1,IF(COUNTIF(cis_DPH!$B$85:$B$171,B5820)&gt;0,D5820*1.2,"chyba"))</f>
        <v>1.9800000000000002</v>
      </c>
      <c r="G5820" s="16" t="e">
        <f>_xlfn.XLOOKUP(Tabuľka9[[#This Row],[položka]],#REF!,#REF!)</f>
        <v>#REF!</v>
      </c>
      <c r="H5820">
        <v>5</v>
      </c>
      <c r="I5820" s="15">
        <f>Tabuľka9[[#This Row],[Aktuálna cena v RZ s DPH]]*Tabuľka9[[#This Row],[Priemerný odber za mesiac]]</f>
        <v>9.9</v>
      </c>
      <c r="J5820">
        <v>10</v>
      </c>
      <c r="K5820" s="17" t="e">
        <f>Tabuľka9[[#This Row],[Cena za MJ s DPH]]*Tabuľka9[[#This Row],[Predpokladaný odber počas 6 mesiacov]]</f>
        <v>#REF!</v>
      </c>
      <c r="L5820" s="1">
        <v>161471</v>
      </c>
      <c r="M5820" t="e">
        <f>_xlfn.XLOOKUP(Tabuľka9[[#This Row],[IČO]],#REF!,#REF!)</f>
        <v>#REF!</v>
      </c>
      <c r="N5820" t="e">
        <f>_xlfn.XLOOKUP(Tabuľka9[[#This Row],[IČO]],#REF!,#REF!)</f>
        <v>#REF!</v>
      </c>
    </row>
    <row r="5821" spans="1:14" hidden="1" x14ac:dyDescent="0.35">
      <c r="A5821" t="s">
        <v>10</v>
      </c>
      <c r="B5821" t="s">
        <v>54</v>
      </c>
      <c r="C5821" t="s">
        <v>13</v>
      </c>
      <c r="D5821" s="9">
        <v>1.8</v>
      </c>
      <c r="E5821" s="10">
        <f>IF(COUNTIF(cis_DPH!$B$2:$B$84,B5821)&gt;0,D5821*1.1,IF(COUNTIF(cis_DPH!$B$85:$B$171,B5821)&gt;0,D5821*1.2,"chyba"))</f>
        <v>1.9800000000000002</v>
      </c>
      <c r="G5821" s="16" t="e">
        <f>_xlfn.XLOOKUP(Tabuľka9[[#This Row],[položka]],#REF!,#REF!)</f>
        <v>#REF!</v>
      </c>
      <c r="H5821">
        <v>5</v>
      </c>
      <c r="I5821" s="15">
        <f>Tabuľka9[[#This Row],[Aktuálna cena v RZ s DPH]]*Tabuľka9[[#This Row],[Priemerný odber za mesiac]]</f>
        <v>9.9</v>
      </c>
      <c r="J5821">
        <v>10</v>
      </c>
      <c r="K5821" s="17" t="e">
        <f>Tabuľka9[[#This Row],[Cena za MJ s DPH]]*Tabuľka9[[#This Row],[Predpokladaný odber počas 6 mesiacov]]</f>
        <v>#REF!</v>
      </c>
      <c r="L5821" s="1">
        <v>161471</v>
      </c>
      <c r="M5821" t="e">
        <f>_xlfn.XLOOKUP(Tabuľka9[[#This Row],[IČO]],#REF!,#REF!)</f>
        <v>#REF!</v>
      </c>
      <c r="N5821" t="e">
        <f>_xlfn.XLOOKUP(Tabuľka9[[#This Row],[IČO]],#REF!,#REF!)</f>
        <v>#REF!</v>
      </c>
    </row>
    <row r="5822" spans="1:14" hidden="1" x14ac:dyDescent="0.35">
      <c r="A5822" t="s">
        <v>10</v>
      </c>
      <c r="B5822" t="s">
        <v>55</v>
      </c>
      <c r="C5822" t="s">
        <v>13</v>
      </c>
      <c r="D5822" s="9">
        <v>1.8</v>
      </c>
      <c r="E5822" s="10">
        <f>IF(COUNTIF(cis_DPH!$B$2:$B$84,B5822)&gt;0,D5822*1.1,IF(COUNTIF(cis_DPH!$B$85:$B$171,B5822)&gt;0,D5822*1.2,"chyba"))</f>
        <v>1.9800000000000002</v>
      </c>
      <c r="G5822" s="16" t="e">
        <f>_xlfn.XLOOKUP(Tabuľka9[[#This Row],[položka]],#REF!,#REF!)</f>
        <v>#REF!</v>
      </c>
      <c r="H5822">
        <v>5</v>
      </c>
      <c r="I5822" s="15">
        <f>Tabuľka9[[#This Row],[Aktuálna cena v RZ s DPH]]*Tabuľka9[[#This Row],[Priemerný odber za mesiac]]</f>
        <v>9.9</v>
      </c>
      <c r="J5822">
        <v>10</v>
      </c>
      <c r="K5822" s="17" t="e">
        <f>Tabuľka9[[#This Row],[Cena za MJ s DPH]]*Tabuľka9[[#This Row],[Predpokladaný odber počas 6 mesiacov]]</f>
        <v>#REF!</v>
      </c>
      <c r="L5822" s="1">
        <v>161471</v>
      </c>
      <c r="M5822" t="e">
        <f>_xlfn.XLOOKUP(Tabuľka9[[#This Row],[IČO]],#REF!,#REF!)</f>
        <v>#REF!</v>
      </c>
      <c r="N5822" t="e">
        <f>_xlfn.XLOOKUP(Tabuľka9[[#This Row],[IČO]],#REF!,#REF!)</f>
        <v>#REF!</v>
      </c>
    </row>
    <row r="5823" spans="1:14" hidden="1" x14ac:dyDescent="0.35">
      <c r="A5823" t="s">
        <v>10</v>
      </c>
      <c r="B5823" t="s">
        <v>56</v>
      </c>
      <c r="C5823" t="s">
        <v>13</v>
      </c>
      <c r="D5823" s="9">
        <v>1.1000000000000001</v>
      </c>
      <c r="E5823" s="10">
        <f>IF(COUNTIF(cis_DPH!$B$2:$B$84,B5823)&gt;0,D5823*1.1,IF(COUNTIF(cis_DPH!$B$85:$B$171,B5823)&gt;0,D5823*1.2,"chyba"))</f>
        <v>1.2100000000000002</v>
      </c>
      <c r="G5823" s="16" t="e">
        <f>_xlfn.XLOOKUP(Tabuľka9[[#This Row],[položka]],#REF!,#REF!)</f>
        <v>#REF!</v>
      </c>
      <c r="H5823">
        <v>50</v>
      </c>
      <c r="I5823" s="15">
        <f>Tabuľka9[[#This Row],[Aktuálna cena v RZ s DPH]]*Tabuľka9[[#This Row],[Priemerný odber za mesiac]]</f>
        <v>60.500000000000007</v>
      </c>
      <c r="J5823">
        <v>200</v>
      </c>
      <c r="K5823" s="17" t="e">
        <f>Tabuľka9[[#This Row],[Cena za MJ s DPH]]*Tabuľka9[[#This Row],[Predpokladaný odber počas 6 mesiacov]]</f>
        <v>#REF!</v>
      </c>
      <c r="L5823" s="1">
        <v>161471</v>
      </c>
      <c r="M5823" t="e">
        <f>_xlfn.XLOOKUP(Tabuľka9[[#This Row],[IČO]],#REF!,#REF!)</f>
        <v>#REF!</v>
      </c>
      <c r="N5823" t="e">
        <f>_xlfn.XLOOKUP(Tabuľka9[[#This Row],[IČO]],#REF!,#REF!)</f>
        <v>#REF!</v>
      </c>
    </row>
    <row r="5824" spans="1:14" hidden="1" x14ac:dyDescent="0.35">
      <c r="A5824" t="s">
        <v>10</v>
      </c>
      <c r="B5824" t="s">
        <v>57</v>
      </c>
      <c r="C5824" t="s">
        <v>13</v>
      </c>
      <c r="D5824" s="9">
        <v>1.3</v>
      </c>
      <c r="E5824" s="10">
        <f>IF(COUNTIF(cis_DPH!$B$2:$B$84,B5824)&gt;0,D5824*1.1,IF(COUNTIF(cis_DPH!$B$85:$B$171,B5824)&gt;0,D5824*1.2,"chyba"))</f>
        <v>1.4300000000000002</v>
      </c>
      <c r="G5824" s="16" t="e">
        <f>_xlfn.XLOOKUP(Tabuľka9[[#This Row],[položka]],#REF!,#REF!)</f>
        <v>#REF!</v>
      </c>
      <c r="H5824">
        <v>20</v>
      </c>
      <c r="I5824" s="15">
        <f>Tabuľka9[[#This Row],[Aktuálna cena v RZ s DPH]]*Tabuľka9[[#This Row],[Priemerný odber za mesiac]]</f>
        <v>28.6</v>
      </c>
      <c r="J5824">
        <v>80</v>
      </c>
      <c r="K5824" s="17" t="e">
        <f>Tabuľka9[[#This Row],[Cena za MJ s DPH]]*Tabuľka9[[#This Row],[Predpokladaný odber počas 6 mesiacov]]</f>
        <v>#REF!</v>
      </c>
      <c r="L5824" s="1">
        <v>161471</v>
      </c>
      <c r="M5824" t="e">
        <f>_xlfn.XLOOKUP(Tabuľka9[[#This Row],[IČO]],#REF!,#REF!)</f>
        <v>#REF!</v>
      </c>
      <c r="N5824" t="e">
        <f>_xlfn.XLOOKUP(Tabuľka9[[#This Row],[IČO]],#REF!,#REF!)</f>
        <v>#REF!</v>
      </c>
    </row>
    <row r="5825" spans="1:14" hidden="1" x14ac:dyDescent="0.35">
      <c r="A5825" t="s">
        <v>10</v>
      </c>
      <c r="B5825" t="s">
        <v>58</v>
      </c>
      <c r="C5825" t="s">
        <v>13</v>
      </c>
      <c r="D5825" s="9">
        <v>2.8</v>
      </c>
      <c r="E5825" s="10">
        <f>IF(COUNTIF(cis_DPH!$B$2:$B$84,B5825)&gt;0,D5825*1.1,IF(COUNTIF(cis_DPH!$B$85:$B$171,B5825)&gt;0,D5825*1.2,"chyba"))</f>
        <v>3.08</v>
      </c>
      <c r="G5825" s="16" t="e">
        <f>_xlfn.XLOOKUP(Tabuľka9[[#This Row],[položka]],#REF!,#REF!)</f>
        <v>#REF!</v>
      </c>
      <c r="H5825">
        <v>30</v>
      </c>
      <c r="I5825" s="15">
        <f>Tabuľka9[[#This Row],[Aktuálna cena v RZ s DPH]]*Tabuľka9[[#This Row],[Priemerný odber za mesiac]]</f>
        <v>92.4</v>
      </c>
      <c r="J5825">
        <v>100</v>
      </c>
      <c r="K5825" s="17" t="e">
        <f>Tabuľka9[[#This Row],[Cena za MJ s DPH]]*Tabuľka9[[#This Row],[Predpokladaný odber počas 6 mesiacov]]</f>
        <v>#REF!</v>
      </c>
      <c r="L5825" s="1">
        <v>161471</v>
      </c>
      <c r="M5825" t="e">
        <f>_xlfn.XLOOKUP(Tabuľka9[[#This Row],[IČO]],#REF!,#REF!)</f>
        <v>#REF!</v>
      </c>
      <c r="N5825" t="e">
        <f>_xlfn.XLOOKUP(Tabuľka9[[#This Row],[IČO]],#REF!,#REF!)</f>
        <v>#REF!</v>
      </c>
    </row>
    <row r="5826" spans="1:14" hidden="1" x14ac:dyDescent="0.35">
      <c r="A5826" t="s">
        <v>10</v>
      </c>
      <c r="B5826" t="s">
        <v>59</v>
      </c>
      <c r="C5826" t="s">
        <v>13</v>
      </c>
      <c r="E5826" s="10">
        <f>IF(COUNTIF(cis_DPH!$B$2:$B$84,B5826)&gt;0,D5826*1.1,IF(COUNTIF(cis_DPH!$B$85:$B$171,B5826)&gt;0,D5826*1.2,"chyba"))</f>
        <v>0</v>
      </c>
      <c r="G5826" s="16" t="e">
        <f>_xlfn.XLOOKUP(Tabuľka9[[#This Row],[položka]],#REF!,#REF!)</f>
        <v>#REF!</v>
      </c>
      <c r="I5826" s="15">
        <f>Tabuľka9[[#This Row],[Aktuálna cena v RZ s DPH]]*Tabuľka9[[#This Row],[Priemerný odber za mesiac]]</f>
        <v>0</v>
      </c>
      <c r="K5826" s="17" t="e">
        <f>Tabuľka9[[#This Row],[Cena za MJ s DPH]]*Tabuľka9[[#This Row],[Predpokladaný odber počas 6 mesiacov]]</f>
        <v>#REF!</v>
      </c>
      <c r="L5826" s="1">
        <v>161471</v>
      </c>
      <c r="M5826" t="e">
        <f>_xlfn.XLOOKUP(Tabuľka9[[#This Row],[IČO]],#REF!,#REF!)</f>
        <v>#REF!</v>
      </c>
      <c r="N5826" t="e">
        <f>_xlfn.XLOOKUP(Tabuľka9[[#This Row],[IČO]],#REF!,#REF!)</f>
        <v>#REF!</v>
      </c>
    </row>
    <row r="5827" spans="1:14" hidden="1" x14ac:dyDescent="0.35">
      <c r="A5827" t="s">
        <v>10</v>
      </c>
      <c r="B5827" t="s">
        <v>60</v>
      </c>
      <c r="C5827" t="s">
        <v>13</v>
      </c>
      <c r="E5827" s="10">
        <f>IF(COUNTIF(cis_DPH!$B$2:$B$84,B5827)&gt;0,D5827*1.1,IF(COUNTIF(cis_DPH!$B$85:$B$171,B5827)&gt;0,D5827*1.2,"chyba"))</f>
        <v>0</v>
      </c>
      <c r="G5827" s="16" t="e">
        <f>_xlfn.XLOOKUP(Tabuľka9[[#This Row],[položka]],#REF!,#REF!)</f>
        <v>#REF!</v>
      </c>
      <c r="I5827" s="15">
        <f>Tabuľka9[[#This Row],[Aktuálna cena v RZ s DPH]]*Tabuľka9[[#This Row],[Priemerný odber za mesiac]]</f>
        <v>0</v>
      </c>
      <c r="K5827" s="17" t="e">
        <f>Tabuľka9[[#This Row],[Cena za MJ s DPH]]*Tabuľka9[[#This Row],[Predpokladaný odber počas 6 mesiacov]]</f>
        <v>#REF!</v>
      </c>
      <c r="L5827" s="1">
        <v>161471</v>
      </c>
      <c r="M5827" t="e">
        <f>_xlfn.XLOOKUP(Tabuľka9[[#This Row],[IČO]],#REF!,#REF!)</f>
        <v>#REF!</v>
      </c>
      <c r="N5827" t="e">
        <f>_xlfn.XLOOKUP(Tabuľka9[[#This Row],[IČO]],#REF!,#REF!)</f>
        <v>#REF!</v>
      </c>
    </row>
    <row r="5828" spans="1:14" hidden="1" x14ac:dyDescent="0.35">
      <c r="A5828" t="s">
        <v>10</v>
      </c>
      <c r="B5828" t="s">
        <v>61</v>
      </c>
      <c r="C5828" t="s">
        <v>19</v>
      </c>
      <c r="E5828" s="10">
        <f>IF(COUNTIF(cis_DPH!$B$2:$B$84,B5828)&gt;0,D5828*1.1,IF(COUNTIF(cis_DPH!$B$85:$B$171,B5828)&gt;0,D5828*1.2,"chyba"))</f>
        <v>0</v>
      </c>
      <c r="G5828" s="16" t="e">
        <f>_xlfn.XLOOKUP(Tabuľka9[[#This Row],[položka]],#REF!,#REF!)</f>
        <v>#REF!</v>
      </c>
      <c r="I5828" s="15">
        <f>Tabuľka9[[#This Row],[Aktuálna cena v RZ s DPH]]*Tabuľka9[[#This Row],[Priemerný odber za mesiac]]</f>
        <v>0</v>
      </c>
      <c r="K5828" s="17" t="e">
        <f>Tabuľka9[[#This Row],[Cena za MJ s DPH]]*Tabuľka9[[#This Row],[Predpokladaný odber počas 6 mesiacov]]</f>
        <v>#REF!</v>
      </c>
      <c r="L5828" s="1">
        <v>161471</v>
      </c>
      <c r="M5828" t="e">
        <f>_xlfn.XLOOKUP(Tabuľka9[[#This Row],[IČO]],#REF!,#REF!)</f>
        <v>#REF!</v>
      </c>
      <c r="N5828" t="e">
        <f>_xlfn.XLOOKUP(Tabuľka9[[#This Row],[IČO]],#REF!,#REF!)</f>
        <v>#REF!</v>
      </c>
    </row>
    <row r="5829" spans="1:14" hidden="1" x14ac:dyDescent="0.35">
      <c r="A5829" t="s">
        <v>10</v>
      </c>
      <c r="B5829" t="s">
        <v>62</v>
      </c>
      <c r="C5829" t="s">
        <v>13</v>
      </c>
      <c r="E5829" s="10">
        <f>IF(COUNTIF(cis_DPH!$B$2:$B$84,B5829)&gt;0,D5829*1.1,IF(COUNTIF(cis_DPH!$B$85:$B$171,B5829)&gt;0,D5829*1.2,"chyba"))</f>
        <v>0</v>
      </c>
      <c r="G5829" s="16" t="e">
        <f>_xlfn.XLOOKUP(Tabuľka9[[#This Row],[položka]],#REF!,#REF!)</f>
        <v>#REF!</v>
      </c>
      <c r="I5829" s="15">
        <f>Tabuľka9[[#This Row],[Aktuálna cena v RZ s DPH]]*Tabuľka9[[#This Row],[Priemerný odber za mesiac]]</f>
        <v>0</v>
      </c>
      <c r="K5829" s="17" t="e">
        <f>Tabuľka9[[#This Row],[Cena za MJ s DPH]]*Tabuľka9[[#This Row],[Predpokladaný odber počas 6 mesiacov]]</f>
        <v>#REF!</v>
      </c>
      <c r="L5829" s="1">
        <v>161471</v>
      </c>
      <c r="M5829" t="e">
        <f>_xlfn.XLOOKUP(Tabuľka9[[#This Row],[IČO]],#REF!,#REF!)</f>
        <v>#REF!</v>
      </c>
      <c r="N5829" t="e">
        <f>_xlfn.XLOOKUP(Tabuľka9[[#This Row],[IČO]],#REF!,#REF!)</f>
        <v>#REF!</v>
      </c>
    </row>
    <row r="5830" spans="1:14" hidden="1" x14ac:dyDescent="0.35">
      <c r="A5830" t="s">
        <v>10</v>
      </c>
      <c r="B5830" t="s">
        <v>63</v>
      </c>
      <c r="C5830" t="s">
        <v>13</v>
      </c>
      <c r="E5830" s="10">
        <f>IF(COUNTIF(cis_DPH!$B$2:$B$84,B5830)&gt;0,D5830*1.1,IF(COUNTIF(cis_DPH!$B$85:$B$171,B5830)&gt;0,D5830*1.2,"chyba"))</f>
        <v>0</v>
      </c>
      <c r="G5830" s="16" t="e">
        <f>_xlfn.XLOOKUP(Tabuľka9[[#This Row],[položka]],#REF!,#REF!)</f>
        <v>#REF!</v>
      </c>
      <c r="I5830" s="15">
        <f>Tabuľka9[[#This Row],[Aktuálna cena v RZ s DPH]]*Tabuľka9[[#This Row],[Priemerný odber za mesiac]]</f>
        <v>0</v>
      </c>
      <c r="K5830" s="17" t="e">
        <f>Tabuľka9[[#This Row],[Cena za MJ s DPH]]*Tabuľka9[[#This Row],[Predpokladaný odber počas 6 mesiacov]]</f>
        <v>#REF!</v>
      </c>
      <c r="L5830" s="1">
        <v>161471</v>
      </c>
      <c r="M5830" t="e">
        <f>_xlfn.XLOOKUP(Tabuľka9[[#This Row],[IČO]],#REF!,#REF!)</f>
        <v>#REF!</v>
      </c>
      <c r="N5830" t="e">
        <f>_xlfn.XLOOKUP(Tabuľka9[[#This Row],[IČO]],#REF!,#REF!)</f>
        <v>#REF!</v>
      </c>
    </row>
    <row r="5831" spans="1:14" hidden="1" x14ac:dyDescent="0.35">
      <c r="A5831" t="s">
        <v>10</v>
      </c>
      <c r="B5831" t="s">
        <v>64</v>
      </c>
      <c r="C5831" t="s">
        <v>19</v>
      </c>
      <c r="D5831" s="9">
        <v>0.55000000000000004</v>
      </c>
      <c r="E5831" s="10">
        <f>IF(COUNTIF(cis_DPH!$B$2:$B$84,B5831)&gt;0,D5831*1.1,IF(COUNTIF(cis_DPH!$B$85:$B$171,B5831)&gt;0,D5831*1.2,"chyba"))</f>
        <v>0.60500000000000009</v>
      </c>
      <c r="G5831" s="16" t="e">
        <f>_xlfn.XLOOKUP(Tabuľka9[[#This Row],[položka]],#REF!,#REF!)</f>
        <v>#REF!</v>
      </c>
      <c r="H5831">
        <v>10</v>
      </c>
      <c r="I5831" s="15">
        <f>Tabuľka9[[#This Row],[Aktuálna cena v RZ s DPH]]*Tabuľka9[[#This Row],[Priemerný odber za mesiac]]</f>
        <v>6.0500000000000007</v>
      </c>
      <c r="J5831">
        <v>35</v>
      </c>
      <c r="K5831" s="17" t="e">
        <f>Tabuľka9[[#This Row],[Cena za MJ s DPH]]*Tabuľka9[[#This Row],[Predpokladaný odber počas 6 mesiacov]]</f>
        <v>#REF!</v>
      </c>
      <c r="L5831" s="1">
        <v>161471</v>
      </c>
      <c r="M5831" t="e">
        <f>_xlfn.XLOOKUP(Tabuľka9[[#This Row],[IČO]],#REF!,#REF!)</f>
        <v>#REF!</v>
      </c>
      <c r="N5831" t="e">
        <f>_xlfn.XLOOKUP(Tabuľka9[[#This Row],[IČO]],#REF!,#REF!)</f>
        <v>#REF!</v>
      </c>
    </row>
    <row r="5832" spans="1:14" hidden="1" x14ac:dyDescent="0.35">
      <c r="A5832" t="s">
        <v>10</v>
      </c>
      <c r="B5832" t="s">
        <v>65</v>
      </c>
      <c r="C5832" t="s">
        <v>19</v>
      </c>
      <c r="D5832" s="9">
        <v>0.99</v>
      </c>
      <c r="E5832" s="10">
        <f>IF(COUNTIF(cis_DPH!$B$2:$B$84,B5832)&gt;0,D5832*1.1,IF(COUNTIF(cis_DPH!$B$85:$B$171,B5832)&gt;0,D5832*1.2,"chyba"))</f>
        <v>1.089</v>
      </c>
      <c r="G5832" s="16" t="e">
        <f>_xlfn.XLOOKUP(Tabuľka9[[#This Row],[položka]],#REF!,#REF!)</f>
        <v>#REF!</v>
      </c>
      <c r="H5832">
        <v>10</v>
      </c>
      <c r="I5832" s="15">
        <f>Tabuľka9[[#This Row],[Aktuálna cena v RZ s DPH]]*Tabuľka9[[#This Row],[Priemerný odber za mesiac]]</f>
        <v>10.89</v>
      </c>
      <c r="J5832">
        <v>35</v>
      </c>
      <c r="K5832" s="17" t="e">
        <f>Tabuľka9[[#This Row],[Cena za MJ s DPH]]*Tabuľka9[[#This Row],[Predpokladaný odber počas 6 mesiacov]]</f>
        <v>#REF!</v>
      </c>
      <c r="L5832" s="1">
        <v>161471</v>
      </c>
      <c r="M5832" t="e">
        <f>_xlfn.XLOOKUP(Tabuľka9[[#This Row],[IČO]],#REF!,#REF!)</f>
        <v>#REF!</v>
      </c>
      <c r="N5832" t="e">
        <f>_xlfn.XLOOKUP(Tabuľka9[[#This Row],[IČO]],#REF!,#REF!)</f>
        <v>#REF!</v>
      </c>
    </row>
    <row r="5833" spans="1:14" hidden="1" x14ac:dyDescent="0.35">
      <c r="A5833" t="s">
        <v>10</v>
      </c>
      <c r="B5833" t="s">
        <v>66</v>
      </c>
      <c r="C5833" t="s">
        <v>19</v>
      </c>
      <c r="D5833" s="9">
        <v>1.29</v>
      </c>
      <c r="E5833" s="10">
        <f>IF(COUNTIF(cis_DPH!$B$2:$B$84,B5833)&gt;0,D5833*1.1,IF(COUNTIF(cis_DPH!$B$85:$B$171,B5833)&gt;0,D5833*1.2,"chyba"))</f>
        <v>1.4190000000000003</v>
      </c>
      <c r="G5833" s="16" t="e">
        <f>_xlfn.XLOOKUP(Tabuľka9[[#This Row],[položka]],#REF!,#REF!)</f>
        <v>#REF!</v>
      </c>
      <c r="H5833">
        <v>10</v>
      </c>
      <c r="I5833" s="15">
        <f>Tabuľka9[[#This Row],[Aktuálna cena v RZ s DPH]]*Tabuľka9[[#This Row],[Priemerný odber za mesiac]]</f>
        <v>14.190000000000003</v>
      </c>
      <c r="J5833">
        <v>35</v>
      </c>
      <c r="K5833" s="17" t="e">
        <f>Tabuľka9[[#This Row],[Cena za MJ s DPH]]*Tabuľka9[[#This Row],[Predpokladaný odber počas 6 mesiacov]]</f>
        <v>#REF!</v>
      </c>
      <c r="L5833" s="1">
        <v>161471</v>
      </c>
      <c r="M5833" t="e">
        <f>_xlfn.XLOOKUP(Tabuľka9[[#This Row],[IČO]],#REF!,#REF!)</f>
        <v>#REF!</v>
      </c>
      <c r="N5833" t="e">
        <f>_xlfn.XLOOKUP(Tabuľka9[[#This Row],[IČO]],#REF!,#REF!)</f>
        <v>#REF!</v>
      </c>
    </row>
    <row r="5834" spans="1:14" hidden="1" x14ac:dyDescent="0.35">
      <c r="A5834" t="s">
        <v>10</v>
      </c>
      <c r="B5834" t="s">
        <v>67</v>
      </c>
      <c r="C5834" t="s">
        <v>13</v>
      </c>
      <c r="D5834" s="9">
        <v>1.89</v>
      </c>
      <c r="E5834" s="10">
        <f>IF(COUNTIF(cis_DPH!$B$2:$B$84,B5834)&gt;0,D5834*1.1,IF(COUNTIF(cis_DPH!$B$85:$B$171,B5834)&gt;0,D5834*1.2,"chyba"))</f>
        <v>2.2679999999999998</v>
      </c>
      <c r="G5834" s="16" t="e">
        <f>_xlfn.XLOOKUP(Tabuľka9[[#This Row],[položka]],#REF!,#REF!)</f>
        <v>#REF!</v>
      </c>
      <c r="H5834">
        <v>30</v>
      </c>
      <c r="I5834" s="15">
        <f>Tabuľka9[[#This Row],[Aktuálna cena v RZ s DPH]]*Tabuľka9[[#This Row],[Priemerný odber za mesiac]]</f>
        <v>68.039999999999992</v>
      </c>
      <c r="J5834">
        <v>60</v>
      </c>
      <c r="K5834" s="17" t="e">
        <f>Tabuľka9[[#This Row],[Cena za MJ s DPH]]*Tabuľka9[[#This Row],[Predpokladaný odber počas 6 mesiacov]]</f>
        <v>#REF!</v>
      </c>
      <c r="L5834" s="1">
        <v>161471</v>
      </c>
      <c r="M5834" t="e">
        <f>_xlfn.XLOOKUP(Tabuľka9[[#This Row],[IČO]],#REF!,#REF!)</f>
        <v>#REF!</v>
      </c>
      <c r="N5834" t="e">
        <f>_xlfn.XLOOKUP(Tabuľka9[[#This Row],[IČO]],#REF!,#REF!)</f>
        <v>#REF!</v>
      </c>
    </row>
    <row r="5835" spans="1:14" hidden="1" x14ac:dyDescent="0.35">
      <c r="A5835" t="s">
        <v>10</v>
      </c>
      <c r="B5835" t="s">
        <v>68</v>
      </c>
      <c r="C5835" t="s">
        <v>13</v>
      </c>
      <c r="E5835" s="10">
        <f>IF(COUNTIF(cis_DPH!$B$2:$B$84,B5835)&gt;0,D5835*1.1,IF(COUNTIF(cis_DPH!$B$85:$B$171,B5835)&gt;0,D5835*1.2,"chyba"))</f>
        <v>0</v>
      </c>
      <c r="G5835" s="16" t="e">
        <f>_xlfn.XLOOKUP(Tabuľka9[[#This Row],[položka]],#REF!,#REF!)</f>
        <v>#REF!</v>
      </c>
      <c r="I5835" s="15">
        <f>Tabuľka9[[#This Row],[Aktuálna cena v RZ s DPH]]*Tabuľka9[[#This Row],[Priemerný odber za mesiac]]</f>
        <v>0</v>
      </c>
      <c r="K5835" s="17" t="e">
        <f>Tabuľka9[[#This Row],[Cena za MJ s DPH]]*Tabuľka9[[#This Row],[Predpokladaný odber počas 6 mesiacov]]</f>
        <v>#REF!</v>
      </c>
      <c r="L5835" s="1">
        <v>161471</v>
      </c>
      <c r="M5835" t="e">
        <f>_xlfn.XLOOKUP(Tabuľka9[[#This Row],[IČO]],#REF!,#REF!)</f>
        <v>#REF!</v>
      </c>
      <c r="N5835" t="e">
        <f>_xlfn.XLOOKUP(Tabuľka9[[#This Row],[IČO]],#REF!,#REF!)</f>
        <v>#REF!</v>
      </c>
    </row>
    <row r="5836" spans="1:14" hidden="1" x14ac:dyDescent="0.35">
      <c r="A5836" t="s">
        <v>10</v>
      </c>
      <c r="B5836" t="s">
        <v>69</v>
      </c>
      <c r="C5836" t="s">
        <v>13</v>
      </c>
      <c r="D5836" s="9">
        <v>1</v>
      </c>
      <c r="E5836" s="10">
        <f>IF(COUNTIF(cis_DPH!$B$2:$B$84,B5836)&gt;0,D5836*1.1,IF(COUNTIF(cis_DPH!$B$85:$B$171,B5836)&gt;0,D5836*1.2,"chyba"))</f>
        <v>1.1000000000000001</v>
      </c>
      <c r="G5836" s="16" t="e">
        <f>_xlfn.XLOOKUP(Tabuľka9[[#This Row],[položka]],#REF!,#REF!)</f>
        <v>#REF!</v>
      </c>
      <c r="H5836">
        <v>100</v>
      </c>
      <c r="I5836" s="15">
        <f>Tabuľka9[[#This Row],[Aktuálna cena v RZ s DPH]]*Tabuľka9[[#This Row],[Priemerný odber za mesiac]]</f>
        <v>110.00000000000001</v>
      </c>
      <c r="J5836">
        <v>300</v>
      </c>
      <c r="K5836" s="17" t="e">
        <f>Tabuľka9[[#This Row],[Cena za MJ s DPH]]*Tabuľka9[[#This Row],[Predpokladaný odber počas 6 mesiacov]]</f>
        <v>#REF!</v>
      </c>
      <c r="L5836" s="1">
        <v>161471</v>
      </c>
      <c r="M5836" t="e">
        <f>_xlfn.XLOOKUP(Tabuľka9[[#This Row],[IČO]],#REF!,#REF!)</f>
        <v>#REF!</v>
      </c>
      <c r="N5836" t="e">
        <f>_xlfn.XLOOKUP(Tabuľka9[[#This Row],[IČO]],#REF!,#REF!)</f>
        <v>#REF!</v>
      </c>
    </row>
    <row r="5837" spans="1:14" hidden="1" x14ac:dyDescent="0.35">
      <c r="A5837" t="s">
        <v>10</v>
      </c>
      <c r="B5837" t="s">
        <v>70</v>
      </c>
      <c r="C5837" t="s">
        <v>13</v>
      </c>
      <c r="E5837" s="10">
        <f>IF(COUNTIF(cis_DPH!$B$2:$B$84,B5837)&gt;0,D5837*1.1,IF(COUNTIF(cis_DPH!$B$85:$B$171,B5837)&gt;0,D5837*1.2,"chyba"))</f>
        <v>0</v>
      </c>
      <c r="G5837" s="16" t="e">
        <f>_xlfn.XLOOKUP(Tabuľka9[[#This Row],[položka]],#REF!,#REF!)</f>
        <v>#REF!</v>
      </c>
      <c r="I5837" s="15">
        <f>Tabuľka9[[#This Row],[Aktuálna cena v RZ s DPH]]*Tabuľka9[[#This Row],[Priemerný odber za mesiac]]</f>
        <v>0</v>
      </c>
      <c r="K5837" s="17" t="e">
        <f>Tabuľka9[[#This Row],[Cena za MJ s DPH]]*Tabuľka9[[#This Row],[Predpokladaný odber počas 6 mesiacov]]</f>
        <v>#REF!</v>
      </c>
      <c r="L5837" s="1">
        <v>161471</v>
      </c>
      <c r="M5837" t="e">
        <f>_xlfn.XLOOKUP(Tabuľka9[[#This Row],[IČO]],#REF!,#REF!)</f>
        <v>#REF!</v>
      </c>
      <c r="N5837" t="e">
        <f>_xlfn.XLOOKUP(Tabuľka9[[#This Row],[IČO]],#REF!,#REF!)</f>
        <v>#REF!</v>
      </c>
    </row>
    <row r="5838" spans="1:14" hidden="1" x14ac:dyDescent="0.35">
      <c r="A5838" t="s">
        <v>10</v>
      </c>
      <c r="B5838" t="s">
        <v>71</v>
      </c>
      <c r="C5838" t="s">
        <v>13</v>
      </c>
      <c r="E5838" s="10">
        <f>IF(COUNTIF(cis_DPH!$B$2:$B$84,B5838)&gt;0,D5838*1.1,IF(COUNTIF(cis_DPH!$B$85:$B$171,B5838)&gt;0,D5838*1.2,"chyba"))</f>
        <v>0</v>
      </c>
      <c r="G5838" s="16" t="e">
        <f>_xlfn.XLOOKUP(Tabuľka9[[#This Row],[položka]],#REF!,#REF!)</f>
        <v>#REF!</v>
      </c>
      <c r="I5838" s="15">
        <f>Tabuľka9[[#This Row],[Aktuálna cena v RZ s DPH]]*Tabuľka9[[#This Row],[Priemerný odber za mesiac]]</f>
        <v>0</v>
      </c>
      <c r="K5838" s="17" t="e">
        <f>Tabuľka9[[#This Row],[Cena za MJ s DPH]]*Tabuľka9[[#This Row],[Predpokladaný odber počas 6 mesiacov]]</f>
        <v>#REF!</v>
      </c>
      <c r="L5838" s="1">
        <v>161471</v>
      </c>
      <c r="M5838" t="e">
        <f>_xlfn.XLOOKUP(Tabuľka9[[#This Row],[IČO]],#REF!,#REF!)</f>
        <v>#REF!</v>
      </c>
      <c r="N5838" t="e">
        <f>_xlfn.XLOOKUP(Tabuľka9[[#This Row],[IČO]],#REF!,#REF!)</f>
        <v>#REF!</v>
      </c>
    </row>
    <row r="5839" spans="1:14" hidden="1" x14ac:dyDescent="0.35">
      <c r="A5839" t="s">
        <v>10</v>
      </c>
      <c r="B5839" t="s">
        <v>72</v>
      </c>
      <c r="C5839" t="s">
        <v>13</v>
      </c>
      <c r="E5839" s="10">
        <f>IF(COUNTIF(cis_DPH!$B$2:$B$84,B5839)&gt;0,D5839*1.1,IF(COUNTIF(cis_DPH!$B$85:$B$171,B5839)&gt;0,D5839*1.2,"chyba"))</f>
        <v>0</v>
      </c>
      <c r="G5839" s="16" t="e">
        <f>_xlfn.XLOOKUP(Tabuľka9[[#This Row],[položka]],#REF!,#REF!)</f>
        <v>#REF!</v>
      </c>
      <c r="I5839" s="15">
        <f>Tabuľka9[[#This Row],[Aktuálna cena v RZ s DPH]]*Tabuľka9[[#This Row],[Priemerný odber za mesiac]]</f>
        <v>0</v>
      </c>
      <c r="K5839" s="17" t="e">
        <f>Tabuľka9[[#This Row],[Cena za MJ s DPH]]*Tabuľka9[[#This Row],[Predpokladaný odber počas 6 mesiacov]]</f>
        <v>#REF!</v>
      </c>
      <c r="L5839" s="1">
        <v>161471</v>
      </c>
      <c r="M5839" t="e">
        <f>_xlfn.XLOOKUP(Tabuľka9[[#This Row],[IČO]],#REF!,#REF!)</f>
        <v>#REF!</v>
      </c>
      <c r="N5839" t="e">
        <f>_xlfn.XLOOKUP(Tabuľka9[[#This Row],[IČO]],#REF!,#REF!)</f>
        <v>#REF!</v>
      </c>
    </row>
    <row r="5840" spans="1:14" hidden="1" x14ac:dyDescent="0.35">
      <c r="A5840" t="s">
        <v>10</v>
      </c>
      <c r="B5840" t="s">
        <v>73</v>
      </c>
      <c r="C5840" t="s">
        <v>13</v>
      </c>
      <c r="E5840" s="10">
        <f>IF(COUNTIF(cis_DPH!$B$2:$B$84,B5840)&gt;0,D5840*1.1,IF(COUNTIF(cis_DPH!$B$85:$B$171,B5840)&gt;0,D5840*1.2,"chyba"))</f>
        <v>0</v>
      </c>
      <c r="G5840" s="16" t="e">
        <f>_xlfn.XLOOKUP(Tabuľka9[[#This Row],[položka]],#REF!,#REF!)</f>
        <v>#REF!</v>
      </c>
      <c r="I5840" s="15">
        <f>Tabuľka9[[#This Row],[Aktuálna cena v RZ s DPH]]*Tabuľka9[[#This Row],[Priemerný odber za mesiac]]</f>
        <v>0</v>
      </c>
      <c r="K5840" s="17" t="e">
        <f>Tabuľka9[[#This Row],[Cena za MJ s DPH]]*Tabuľka9[[#This Row],[Predpokladaný odber počas 6 mesiacov]]</f>
        <v>#REF!</v>
      </c>
      <c r="L5840" s="1">
        <v>161471</v>
      </c>
      <c r="M5840" t="e">
        <f>_xlfn.XLOOKUP(Tabuľka9[[#This Row],[IČO]],#REF!,#REF!)</f>
        <v>#REF!</v>
      </c>
      <c r="N5840" t="e">
        <f>_xlfn.XLOOKUP(Tabuľka9[[#This Row],[IČO]],#REF!,#REF!)</f>
        <v>#REF!</v>
      </c>
    </row>
    <row r="5841" spans="1:14" hidden="1" x14ac:dyDescent="0.35">
      <c r="A5841" t="s">
        <v>10</v>
      </c>
      <c r="B5841" t="s">
        <v>74</v>
      </c>
      <c r="C5841" t="s">
        <v>13</v>
      </c>
      <c r="D5841" s="9">
        <v>0.33</v>
      </c>
      <c r="E5841" s="10">
        <f>IF(COUNTIF(cis_DPH!$B$2:$B$84,B5841)&gt;0,D5841*1.1,IF(COUNTIF(cis_DPH!$B$85:$B$171,B5841)&gt;0,D5841*1.2,"chyba"))</f>
        <v>0.36300000000000004</v>
      </c>
      <c r="G5841" s="16" t="e">
        <f>_xlfn.XLOOKUP(Tabuľka9[[#This Row],[položka]],#REF!,#REF!)</f>
        <v>#REF!</v>
      </c>
      <c r="H5841">
        <v>500</v>
      </c>
      <c r="I5841" s="15">
        <f>Tabuľka9[[#This Row],[Aktuálna cena v RZ s DPH]]*Tabuľka9[[#This Row],[Priemerný odber za mesiac]]</f>
        <v>181.50000000000003</v>
      </c>
      <c r="J5841">
        <v>1800</v>
      </c>
      <c r="K5841" s="17" t="e">
        <f>Tabuľka9[[#This Row],[Cena za MJ s DPH]]*Tabuľka9[[#This Row],[Predpokladaný odber počas 6 mesiacov]]</f>
        <v>#REF!</v>
      </c>
      <c r="L5841" s="1">
        <v>161471</v>
      </c>
      <c r="M5841" t="e">
        <f>_xlfn.XLOOKUP(Tabuľka9[[#This Row],[IČO]],#REF!,#REF!)</f>
        <v>#REF!</v>
      </c>
      <c r="N5841" t="e">
        <f>_xlfn.XLOOKUP(Tabuľka9[[#This Row],[IČO]],#REF!,#REF!)</f>
        <v>#REF!</v>
      </c>
    </row>
    <row r="5842" spans="1:14" hidden="1" x14ac:dyDescent="0.35">
      <c r="A5842" t="s">
        <v>10</v>
      </c>
      <c r="B5842" t="s">
        <v>75</v>
      </c>
      <c r="C5842" t="s">
        <v>13</v>
      </c>
      <c r="D5842" s="9">
        <v>0.3</v>
      </c>
      <c r="E5842" s="10">
        <f>IF(COUNTIF(cis_DPH!$B$2:$B$84,B5842)&gt;0,D5842*1.1,IF(COUNTIF(cis_DPH!$B$85:$B$171,B5842)&gt;0,D5842*1.2,"chyba"))</f>
        <v>0.33</v>
      </c>
      <c r="G5842" s="16" t="e">
        <f>_xlfn.XLOOKUP(Tabuľka9[[#This Row],[položka]],#REF!,#REF!)</f>
        <v>#REF!</v>
      </c>
      <c r="H5842">
        <v>1500</v>
      </c>
      <c r="I5842" s="15">
        <f>Tabuľka9[[#This Row],[Aktuálna cena v RZ s DPH]]*Tabuľka9[[#This Row],[Priemerný odber za mesiac]]</f>
        <v>495</v>
      </c>
      <c r="J5842">
        <v>5000</v>
      </c>
      <c r="K5842" s="17" t="e">
        <f>Tabuľka9[[#This Row],[Cena za MJ s DPH]]*Tabuľka9[[#This Row],[Predpokladaný odber počas 6 mesiacov]]</f>
        <v>#REF!</v>
      </c>
      <c r="L5842" s="1">
        <v>161471</v>
      </c>
      <c r="M5842" t="e">
        <f>_xlfn.XLOOKUP(Tabuľka9[[#This Row],[IČO]],#REF!,#REF!)</f>
        <v>#REF!</v>
      </c>
      <c r="N5842" t="e">
        <f>_xlfn.XLOOKUP(Tabuľka9[[#This Row],[IČO]],#REF!,#REF!)</f>
        <v>#REF!</v>
      </c>
    </row>
    <row r="5843" spans="1:14" hidden="1" x14ac:dyDescent="0.35">
      <c r="A5843" t="s">
        <v>10</v>
      </c>
      <c r="B5843" t="s">
        <v>76</v>
      </c>
      <c r="C5843" t="s">
        <v>13</v>
      </c>
      <c r="D5843" s="9">
        <v>0.8</v>
      </c>
      <c r="E5843" s="10">
        <f>IF(COUNTIF(cis_DPH!$B$2:$B$84,B5843)&gt;0,D5843*1.1,IF(COUNTIF(cis_DPH!$B$85:$B$171,B5843)&gt;0,D5843*1.2,"chyba"))</f>
        <v>0.88000000000000012</v>
      </c>
      <c r="G5843" s="16" t="e">
        <f>_xlfn.XLOOKUP(Tabuľka9[[#This Row],[položka]],#REF!,#REF!)</f>
        <v>#REF!</v>
      </c>
      <c r="H5843">
        <v>100</v>
      </c>
      <c r="I5843" s="15">
        <f>Tabuľka9[[#This Row],[Aktuálna cena v RZ s DPH]]*Tabuľka9[[#This Row],[Priemerný odber za mesiac]]</f>
        <v>88.000000000000014</v>
      </c>
      <c r="J5843">
        <v>200</v>
      </c>
      <c r="K5843" s="17" t="e">
        <f>Tabuľka9[[#This Row],[Cena za MJ s DPH]]*Tabuľka9[[#This Row],[Predpokladaný odber počas 6 mesiacov]]</f>
        <v>#REF!</v>
      </c>
      <c r="L5843" s="1">
        <v>161471</v>
      </c>
      <c r="M5843" t="e">
        <f>_xlfn.XLOOKUP(Tabuľka9[[#This Row],[IČO]],#REF!,#REF!)</f>
        <v>#REF!</v>
      </c>
      <c r="N5843" t="e">
        <f>_xlfn.XLOOKUP(Tabuľka9[[#This Row],[IČO]],#REF!,#REF!)</f>
        <v>#REF!</v>
      </c>
    </row>
    <row r="5844" spans="1:14" hidden="1" x14ac:dyDescent="0.35">
      <c r="A5844" t="s">
        <v>10</v>
      </c>
      <c r="B5844" t="s">
        <v>77</v>
      </c>
      <c r="C5844" t="s">
        <v>13</v>
      </c>
      <c r="E5844" s="10">
        <f>IF(COUNTIF(cis_DPH!$B$2:$B$84,B5844)&gt;0,D5844*1.1,IF(COUNTIF(cis_DPH!$B$85:$B$171,B5844)&gt;0,D5844*1.2,"chyba"))</f>
        <v>0</v>
      </c>
      <c r="G5844" s="16" t="e">
        <f>_xlfn.XLOOKUP(Tabuľka9[[#This Row],[položka]],#REF!,#REF!)</f>
        <v>#REF!</v>
      </c>
      <c r="I5844" s="15">
        <f>Tabuľka9[[#This Row],[Aktuálna cena v RZ s DPH]]*Tabuľka9[[#This Row],[Priemerný odber za mesiac]]</f>
        <v>0</v>
      </c>
      <c r="K5844" s="17" t="e">
        <f>Tabuľka9[[#This Row],[Cena za MJ s DPH]]*Tabuľka9[[#This Row],[Predpokladaný odber počas 6 mesiacov]]</f>
        <v>#REF!</v>
      </c>
      <c r="L5844" s="1">
        <v>161471</v>
      </c>
      <c r="M5844" t="e">
        <f>_xlfn.XLOOKUP(Tabuľka9[[#This Row],[IČO]],#REF!,#REF!)</f>
        <v>#REF!</v>
      </c>
      <c r="N5844" t="e">
        <f>_xlfn.XLOOKUP(Tabuľka9[[#This Row],[IČO]],#REF!,#REF!)</f>
        <v>#REF!</v>
      </c>
    </row>
    <row r="5845" spans="1:14" hidden="1" x14ac:dyDescent="0.35">
      <c r="A5845" t="s">
        <v>10</v>
      </c>
      <c r="B5845" t="s">
        <v>78</v>
      </c>
      <c r="C5845" t="s">
        <v>13</v>
      </c>
      <c r="E5845" s="10">
        <f>IF(COUNTIF(cis_DPH!$B$2:$B$84,B5845)&gt;0,D5845*1.1,IF(COUNTIF(cis_DPH!$B$85:$B$171,B5845)&gt;0,D5845*1.2,"chyba"))</f>
        <v>0</v>
      </c>
      <c r="G5845" s="16" t="e">
        <f>_xlfn.XLOOKUP(Tabuľka9[[#This Row],[položka]],#REF!,#REF!)</f>
        <v>#REF!</v>
      </c>
      <c r="I5845" s="15">
        <f>Tabuľka9[[#This Row],[Aktuálna cena v RZ s DPH]]*Tabuľka9[[#This Row],[Priemerný odber za mesiac]]</f>
        <v>0</v>
      </c>
      <c r="K5845" s="17" t="e">
        <f>Tabuľka9[[#This Row],[Cena za MJ s DPH]]*Tabuľka9[[#This Row],[Predpokladaný odber počas 6 mesiacov]]</f>
        <v>#REF!</v>
      </c>
      <c r="L5845" s="1">
        <v>161471</v>
      </c>
      <c r="M5845" t="e">
        <f>_xlfn.XLOOKUP(Tabuľka9[[#This Row],[IČO]],#REF!,#REF!)</f>
        <v>#REF!</v>
      </c>
      <c r="N5845" t="e">
        <f>_xlfn.XLOOKUP(Tabuľka9[[#This Row],[IČO]],#REF!,#REF!)</f>
        <v>#REF!</v>
      </c>
    </row>
    <row r="5846" spans="1:14" hidden="1" x14ac:dyDescent="0.35">
      <c r="A5846" t="s">
        <v>10</v>
      </c>
      <c r="B5846" t="s">
        <v>79</v>
      </c>
      <c r="C5846" t="s">
        <v>13</v>
      </c>
      <c r="E5846" s="10">
        <f>IF(COUNTIF(cis_DPH!$B$2:$B$84,B5846)&gt;0,D5846*1.1,IF(COUNTIF(cis_DPH!$B$85:$B$171,B5846)&gt;0,D5846*1.2,"chyba"))</f>
        <v>0</v>
      </c>
      <c r="G5846" s="16" t="e">
        <f>_xlfn.XLOOKUP(Tabuľka9[[#This Row],[položka]],#REF!,#REF!)</f>
        <v>#REF!</v>
      </c>
      <c r="I5846" s="15">
        <f>Tabuľka9[[#This Row],[Aktuálna cena v RZ s DPH]]*Tabuľka9[[#This Row],[Priemerný odber za mesiac]]</f>
        <v>0</v>
      </c>
      <c r="K5846" s="17" t="e">
        <f>Tabuľka9[[#This Row],[Cena za MJ s DPH]]*Tabuľka9[[#This Row],[Predpokladaný odber počas 6 mesiacov]]</f>
        <v>#REF!</v>
      </c>
      <c r="L5846" s="1">
        <v>161471</v>
      </c>
      <c r="M5846" t="e">
        <f>_xlfn.XLOOKUP(Tabuľka9[[#This Row],[IČO]],#REF!,#REF!)</f>
        <v>#REF!</v>
      </c>
      <c r="N5846" t="e">
        <f>_xlfn.XLOOKUP(Tabuľka9[[#This Row],[IČO]],#REF!,#REF!)</f>
        <v>#REF!</v>
      </c>
    </row>
    <row r="5847" spans="1:14" hidden="1" x14ac:dyDescent="0.35">
      <c r="A5847" t="s">
        <v>10</v>
      </c>
      <c r="B5847" t="s">
        <v>80</v>
      </c>
      <c r="C5847" t="s">
        <v>13</v>
      </c>
      <c r="E5847" s="10">
        <f>IF(COUNTIF(cis_DPH!$B$2:$B$84,B5847)&gt;0,D5847*1.1,IF(COUNTIF(cis_DPH!$B$85:$B$171,B5847)&gt;0,D5847*1.2,"chyba"))</f>
        <v>0</v>
      </c>
      <c r="G5847" s="16" t="e">
        <f>_xlfn.XLOOKUP(Tabuľka9[[#This Row],[položka]],#REF!,#REF!)</f>
        <v>#REF!</v>
      </c>
      <c r="I5847" s="15">
        <f>Tabuľka9[[#This Row],[Aktuálna cena v RZ s DPH]]*Tabuľka9[[#This Row],[Priemerný odber za mesiac]]</f>
        <v>0</v>
      </c>
      <c r="K5847" s="17" t="e">
        <f>Tabuľka9[[#This Row],[Cena za MJ s DPH]]*Tabuľka9[[#This Row],[Predpokladaný odber počas 6 mesiacov]]</f>
        <v>#REF!</v>
      </c>
      <c r="L5847" s="1">
        <v>161471</v>
      </c>
      <c r="M5847" t="e">
        <f>_xlfn.XLOOKUP(Tabuľka9[[#This Row],[IČO]],#REF!,#REF!)</f>
        <v>#REF!</v>
      </c>
      <c r="N5847" t="e">
        <f>_xlfn.XLOOKUP(Tabuľka9[[#This Row],[IČO]],#REF!,#REF!)</f>
        <v>#REF!</v>
      </c>
    </row>
    <row r="5848" spans="1:14" hidden="1" x14ac:dyDescent="0.35">
      <c r="A5848" t="s">
        <v>81</v>
      </c>
      <c r="B5848" t="s">
        <v>82</v>
      </c>
      <c r="C5848" t="s">
        <v>19</v>
      </c>
      <c r="E5848" s="10">
        <f>IF(COUNTIF(cis_DPH!$B$2:$B$84,B5848)&gt;0,D5848*1.1,IF(COUNTIF(cis_DPH!$B$85:$B$171,B5848)&gt;0,D5848*1.2,"chyba"))</f>
        <v>0</v>
      </c>
      <c r="G5848" s="16" t="e">
        <f>_xlfn.XLOOKUP(Tabuľka9[[#This Row],[položka]],#REF!,#REF!)</f>
        <v>#REF!</v>
      </c>
      <c r="I5848" s="15">
        <f>Tabuľka9[[#This Row],[Aktuálna cena v RZ s DPH]]*Tabuľka9[[#This Row],[Priemerný odber za mesiac]]</f>
        <v>0</v>
      </c>
      <c r="K5848" s="17" t="e">
        <f>Tabuľka9[[#This Row],[Cena za MJ s DPH]]*Tabuľka9[[#This Row],[Predpokladaný odber počas 6 mesiacov]]</f>
        <v>#REF!</v>
      </c>
      <c r="L5848" s="1">
        <v>161471</v>
      </c>
      <c r="M5848" t="e">
        <f>_xlfn.XLOOKUP(Tabuľka9[[#This Row],[IČO]],#REF!,#REF!)</f>
        <v>#REF!</v>
      </c>
      <c r="N5848" t="e">
        <f>_xlfn.XLOOKUP(Tabuľka9[[#This Row],[IČO]],#REF!,#REF!)</f>
        <v>#REF!</v>
      </c>
    </row>
    <row r="5849" spans="1:14" hidden="1" x14ac:dyDescent="0.35">
      <c r="A5849" t="s">
        <v>81</v>
      </c>
      <c r="B5849" t="s">
        <v>83</v>
      </c>
      <c r="C5849" t="s">
        <v>19</v>
      </c>
      <c r="D5849" s="9">
        <v>0.12</v>
      </c>
      <c r="E5849" s="10">
        <f>IF(COUNTIF(cis_DPH!$B$2:$B$84,B5849)&gt;0,D5849*1.1,IF(COUNTIF(cis_DPH!$B$85:$B$171,B5849)&gt;0,D5849*1.2,"chyba"))</f>
        <v>0.14399999999999999</v>
      </c>
      <c r="G5849" s="16" t="e">
        <f>_xlfn.XLOOKUP(Tabuľka9[[#This Row],[položka]],#REF!,#REF!)</f>
        <v>#REF!</v>
      </c>
      <c r="H5849">
        <v>400</v>
      </c>
      <c r="I5849" s="15">
        <f>Tabuľka9[[#This Row],[Aktuálna cena v RZ s DPH]]*Tabuľka9[[#This Row],[Priemerný odber za mesiac]]</f>
        <v>57.599999999999994</v>
      </c>
      <c r="J5849">
        <v>3500</v>
      </c>
      <c r="K5849" s="17" t="e">
        <f>Tabuľka9[[#This Row],[Cena za MJ s DPH]]*Tabuľka9[[#This Row],[Predpokladaný odber počas 6 mesiacov]]</f>
        <v>#REF!</v>
      </c>
      <c r="L5849" s="1">
        <v>35653663</v>
      </c>
      <c r="M5849" t="e">
        <f>_xlfn.XLOOKUP(Tabuľka9[[#This Row],[IČO]],#REF!,#REF!)</f>
        <v>#REF!</v>
      </c>
      <c r="N5849" t="e">
        <f>_xlfn.XLOOKUP(Tabuľka9[[#This Row],[IČO]],#REF!,#REF!)</f>
        <v>#REF!</v>
      </c>
    </row>
    <row r="5850" spans="1:14" hidden="1" x14ac:dyDescent="0.35">
      <c r="A5850" t="s">
        <v>84</v>
      </c>
      <c r="B5850" t="s">
        <v>85</v>
      </c>
      <c r="C5850" t="s">
        <v>13</v>
      </c>
      <c r="D5850" s="9">
        <v>3.38</v>
      </c>
      <c r="E5850" s="10">
        <f>IF(COUNTIF(cis_DPH!$B$2:$B$84,B5850)&gt;0,D5850*1.1,IF(COUNTIF(cis_DPH!$B$85:$B$171,B5850)&gt;0,D5850*1.2,"chyba"))</f>
        <v>3.718</v>
      </c>
      <c r="G5850" s="16" t="e">
        <f>_xlfn.XLOOKUP(Tabuľka9[[#This Row],[položka]],#REF!,#REF!)</f>
        <v>#REF!</v>
      </c>
      <c r="H5850">
        <v>250</v>
      </c>
      <c r="I5850" s="15">
        <f>Tabuľka9[[#This Row],[Aktuálna cena v RZ s DPH]]*Tabuľka9[[#This Row],[Priemerný odber za mesiac]]</f>
        <v>929.5</v>
      </c>
      <c r="J5850">
        <v>700</v>
      </c>
      <c r="K5850" s="17" t="e">
        <f>Tabuľka9[[#This Row],[Cena za MJ s DPH]]*Tabuľka9[[#This Row],[Predpokladaný odber počas 6 mesiacov]]</f>
        <v>#REF!</v>
      </c>
      <c r="L5850" s="1">
        <v>161471</v>
      </c>
      <c r="M5850" t="e">
        <f>_xlfn.XLOOKUP(Tabuľka9[[#This Row],[IČO]],#REF!,#REF!)</f>
        <v>#REF!</v>
      </c>
      <c r="N5850" t="e">
        <f>_xlfn.XLOOKUP(Tabuľka9[[#This Row],[IČO]],#REF!,#REF!)</f>
        <v>#REF!</v>
      </c>
    </row>
    <row r="5851" spans="1:14" hidden="1" x14ac:dyDescent="0.35">
      <c r="A5851" t="s">
        <v>84</v>
      </c>
      <c r="B5851" t="s">
        <v>86</v>
      </c>
      <c r="C5851" t="s">
        <v>13</v>
      </c>
      <c r="D5851" s="9">
        <v>3.02</v>
      </c>
      <c r="E5851" s="10">
        <f>IF(COUNTIF(cis_DPH!$B$2:$B$84,B5851)&gt;0,D5851*1.1,IF(COUNTIF(cis_DPH!$B$85:$B$171,B5851)&gt;0,D5851*1.2,"chyba"))</f>
        <v>3.3220000000000005</v>
      </c>
      <c r="G5851" s="16" t="e">
        <f>_xlfn.XLOOKUP(Tabuľka9[[#This Row],[položka]],#REF!,#REF!)</f>
        <v>#REF!</v>
      </c>
      <c r="H5851">
        <v>200</v>
      </c>
      <c r="I5851" s="15">
        <f>Tabuľka9[[#This Row],[Aktuálna cena v RZ s DPH]]*Tabuľka9[[#This Row],[Priemerný odber za mesiac]]</f>
        <v>664.40000000000009</v>
      </c>
      <c r="J5851">
        <v>650</v>
      </c>
      <c r="K5851" s="17" t="e">
        <f>Tabuľka9[[#This Row],[Cena za MJ s DPH]]*Tabuľka9[[#This Row],[Predpokladaný odber počas 6 mesiacov]]</f>
        <v>#REF!</v>
      </c>
      <c r="L5851" s="1">
        <v>161471</v>
      </c>
      <c r="M5851" t="e">
        <f>_xlfn.XLOOKUP(Tabuľka9[[#This Row],[IČO]],#REF!,#REF!)</f>
        <v>#REF!</v>
      </c>
      <c r="N5851" t="e">
        <f>_xlfn.XLOOKUP(Tabuľka9[[#This Row],[IČO]],#REF!,#REF!)</f>
        <v>#REF!</v>
      </c>
    </row>
    <row r="5852" spans="1:14" hidden="1" x14ac:dyDescent="0.35">
      <c r="A5852" t="s">
        <v>84</v>
      </c>
      <c r="B5852" t="s">
        <v>87</v>
      </c>
      <c r="C5852" t="s">
        <v>13</v>
      </c>
      <c r="D5852" s="9">
        <v>3.73</v>
      </c>
      <c r="E5852" s="10">
        <f>IF(COUNTIF(cis_DPH!$B$2:$B$84,B5852)&gt;0,D5852*1.1,IF(COUNTIF(cis_DPH!$B$85:$B$171,B5852)&gt;0,D5852*1.2,"chyba"))</f>
        <v>4.1030000000000006</v>
      </c>
      <c r="G5852" s="16" t="e">
        <f>_xlfn.XLOOKUP(Tabuľka9[[#This Row],[položka]],#REF!,#REF!)</f>
        <v>#REF!</v>
      </c>
      <c r="H5852">
        <v>40</v>
      </c>
      <c r="I5852" s="15">
        <f>Tabuľka9[[#This Row],[Aktuálna cena v RZ s DPH]]*Tabuľka9[[#This Row],[Priemerný odber za mesiac]]</f>
        <v>164.12000000000003</v>
      </c>
      <c r="J5852">
        <v>40</v>
      </c>
      <c r="K5852" s="17" t="e">
        <f>Tabuľka9[[#This Row],[Cena za MJ s DPH]]*Tabuľka9[[#This Row],[Predpokladaný odber počas 6 mesiacov]]</f>
        <v>#REF!</v>
      </c>
      <c r="L5852" s="1">
        <v>161471</v>
      </c>
      <c r="M5852" t="e">
        <f>_xlfn.XLOOKUP(Tabuľka9[[#This Row],[IČO]],#REF!,#REF!)</f>
        <v>#REF!</v>
      </c>
      <c r="N5852" t="e">
        <f>_xlfn.XLOOKUP(Tabuľka9[[#This Row],[IČO]],#REF!,#REF!)</f>
        <v>#REF!</v>
      </c>
    </row>
    <row r="5853" spans="1:14" hidden="1" x14ac:dyDescent="0.35">
      <c r="A5853" t="s">
        <v>84</v>
      </c>
      <c r="B5853" t="s">
        <v>88</v>
      </c>
      <c r="C5853" t="s">
        <v>13</v>
      </c>
      <c r="D5853" s="9">
        <v>2.83</v>
      </c>
      <c r="E5853" s="10">
        <f>IF(COUNTIF(cis_DPH!$B$2:$B$84,B5853)&gt;0,D5853*1.1,IF(COUNTIF(cis_DPH!$B$85:$B$171,B5853)&gt;0,D5853*1.2,"chyba"))</f>
        <v>3.1130000000000004</v>
      </c>
      <c r="G5853" s="16" t="e">
        <f>_xlfn.XLOOKUP(Tabuľka9[[#This Row],[položka]],#REF!,#REF!)</f>
        <v>#REF!</v>
      </c>
      <c r="H5853">
        <v>100</v>
      </c>
      <c r="I5853" s="15">
        <f>Tabuľka9[[#This Row],[Aktuálna cena v RZ s DPH]]*Tabuľka9[[#This Row],[Priemerný odber za mesiac]]</f>
        <v>311.30000000000007</v>
      </c>
      <c r="J5853">
        <v>300</v>
      </c>
      <c r="K5853" s="17" t="e">
        <f>Tabuľka9[[#This Row],[Cena za MJ s DPH]]*Tabuľka9[[#This Row],[Predpokladaný odber počas 6 mesiacov]]</f>
        <v>#REF!</v>
      </c>
      <c r="L5853" s="1">
        <v>161471</v>
      </c>
      <c r="M5853" t="e">
        <f>_xlfn.XLOOKUP(Tabuľka9[[#This Row],[IČO]],#REF!,#REF!)</f>
        <v>#REF!</v>
      </c>
      <c r="N5853" t="e">
        <f>_xlfn.XLOOKUP(Tabuľka9[[#This Row],[IČO]],#REF!,#REF!)</f>
        <v>#REF!</v>
      </c>
    </row>
    <row r="5854" spans="1:14" hidden="1" x14ac:dyDescent="0.35">
      <c r="A5854" t="s">
        <v>84</v>
      </c>
      <c r="B5854" t="s">
        <v>89</v>
      </c>
      <c r="C5854" t="s">
        <v>13</v>
      </c>
      <c r="E5854" s="10">
        <f>IF(COUNTIF(cis_DPH!$B$2:$B$84,B5854)&gt;0,D5854*1.1,IF(COUNTIF(cis_DPH!$B$85:$B$171,B5854)&gt;0,D5854*1.2,"chyba"))</f>
        <v>0</v>
      </c>
      <c r="G5854" s="16" t="e">
        <f>_xlfn.XLOOKUP(Tabuľka9[[#This Row],[položka]],#REF!,#REF!)</f>
        <v>#REF!</v>
      </c>
      <c r="I5854" s="15">
        <f>Tabuľka9[[#This Row],[Aktuálna cena v RZ s DPH]]*Tabuľka9[[#This Row],[Priemerný odber za mesiac]]</f>
        <v>0</v>
      </c>
      <c r="K5854" s="17" t="e">
        <f>Tabuľka9[[#This Row],[Cena za MJ s DPH]]*Tabuľka9[[#This Row],[Predpokladaný odber počas 6 mesiacov]]</f>
        <v>#REF!</v>
      </c>
      <c r="L5854" s="1">
        <v>161471</v>
      </c>
      <c r="M5854" t="e">
        <f>_xlfn.XLOOKUP(Tabuľka9[[#This Row],[IČO]],#REF!,#REF!)</f>
        <v>#REF!</v>
      </c>
      <c r="N5854" t="e">
        <f>_xlfn.XLOOKUP(Tabuľka9[[#This Row],[IČO]],#REF!,#REF!)</f>
        <v>#REF!</v>
      </c>
    </row>
    <row r="5855" spans="1:14" hidden="1" x14ac:dyDescent="0.35">
      <c r="A5855" t="s">
        <v>84</v>
      </c>
      <c r="B5855" t="s">
        <v>90</v>
      </c>
      <c r="C5855" t="s">
        <v>13</v>
      </c>
      <c r="E5855" s="10">
        <f>IF(COUNTIF(cis_DPH!$B$2:$B$84,B5855)&gt;0,D5855*1.1,IF(COUNTIF(cis_DPH!$B$85:$B$171,B5855)&gt;0,D5855*1.2,"chyba"))</f>
        <v>0</v>
      </c>
      <c r="G5855" s="16" t="e">
        <f>_xlfn.XLOOKUP(Tabuľka9[[#This Row],[položka]],#REF!,#REF!)</f>
        <v>#REF!</v>
      </c>
      <c r="I5855" s="15">
        <f>Tabuľka9[[#This Row],[Aktuálna cena v RZ s DPH]]*Tabuľka9[[#This Row],[Priemerný odber za mesiac]]</f>
        <v>0</v>
      </c>
      <c r="K5855" s="17" t="e">
        <f>Tabuľka9[[#This Row],[Cena za MJ s DPH]]*Tabuľka9[[#This Row],[Predpokladaný odber počas 6 mesiacov]]</f>
        <v>#REF!</v>
      </c>
      <c r="L5855" s="1">
        <v>161471</v>
      </c>
      <c r="M5855" t="e">
        <f>_xlfn.XLOOKUP(Tabuľka9[[#This Row],[IČO]],#REF!,#REF!)</f>
        <v>#REF!</v>
      </c>
      <c r="N5855" t="e">
        <f>_xlfn.XLOOKUP(Tabuľka9[[#This Row],[IČO]],#REF!,#REF!)</f>
        <v>#REF!</v>
      </c>
    </row>
    <row r="5856" spans="1:14" hidden="1" x14ac:dyDescent="0.35">
      <c r="A5856" t="s">
        <v>84</v>
      </c>
      <c r="B5856" t="s">
        <v>91</v>
      </c>
      <c r="C5856" t="s">
        <v>13</v>
      </c>
      <c r="E5856" s="10">
        <f>IF(COUNTIF(cis_DPH!$B$2:$B$84,B5856)&gt;0,D5856*1.1,IF(COUNTIF(cis_DPH!$B$85:$B$171,B5856)&gt;0,D5856*1.2,"chyba"))</f>
        <v>0</v>
      </c>
      <c r="G5856" s="16" t="e">
        <f>_xlfn.XLOOKUP(Tabuľka9[[#This Row],[položka]],#REF!,#REF!)</f>
        <v>#REF!</v>
      </c>
      <c r="I5856" s="15">
        <f>Tabuľka9[[#This Row],[Aktuálna cena v RZ s DPH]]*Tabuľka9[[#This Row],[Priemerný odber za mesiac]]</f>
        <v>0</v>
      </c>
      <c r="K5856" s="17" t="e">
        <f>Tabuľka9[[#This Row],[Cena za MJ s DPH]]*Tabuľka9[[#This Row],[Predpokladaný odber počas 6 mesiacov]]</f>
        <v>#REF!</v>
      </c>
      <c r="L5856" s="1">
        <v>161471</v>
      </c>
      <c r="M5856" t="e">
        <f>_xlfn.XLOOKUP(Tabuľka9[[#This Row],[IČO]],#REF!,#REF!)</f>
        <v>#REF!</v>
      </c>
      <c r="N5856" t="e">
        <f>_xlfn.XLOOKUP(Tabuľka9[[#This Row],[IČO]],#REF!,#REF!)</f>
        <v>#REF!</v>
      </c>
    </row>
    <row r="5857" spans="1:14" hidden="1" x14ac:dyDescent="0.35">
      <c r="A5857" t="s">
        <v>84</v>
      </c>
      <c r="B5857" t="s">
        <v>92</v>
      </c>
      <c r="C5857" t="s">
        <v>13</v>
      </c>
      <c r="E5857" s="10">
        <f>IF(COUNTIF(cis_DPH!$B$2:$B$84,B5857)&gt;0,D5857*1.1,IF(COUNTIF(cis_DPH!$B$85:$B$171,B5857)&gt;0,D5857*1.2,"chyba"))</f>
        <v>0</v>
      </c>
      <c r="G5857" s="16" t="e">
        <f>_xlfn.XLOOKUP(Tabuľka9[[#This Row],[položka]],#REF!,#REF!)</f>
        <v>#REF!</v>
      </c>
      <c r="I5857" s="15">
        <f>Tabuľka9[[#This Row],[Aktuálna cena v RZ s DPH]]*Tabuľka9[[#This Row],[Priemerný odber za mesiac]]</f>
        <v>0</v>
      </c>
      <c r="K5857" s="17" t="e">
        <f>Tabuľka9[[#This Row],[Cena za MJ s DPH]]*Tabuľka9[[#This Row],[Predpokladaný odber počas 6 mesiacov]]</f>
        <v>#REF!</v>
      </c>
      <c r="L5857" s="1">
        <v>161471</v>
      </c>
      <c r="M5857" t="e">
        <f>_xlfn.XLOOKUP(Tabuľka9[[#This Row],[IČO]],#REF!,#REF!)</f>
        <v>#REF!</v>
      </c>
      <c r="N5857" t="e">
        <f>_xlfn.XLOOKUP(Tabuľka9[[#This Row],[IČO]],#REF!,#REF!)</f>
        <v>#REF!</v>
      </c>
    </row>
    <row r="5858" spans="1:14" hidden="1" x14ac:dyDescent="0.35">
      <c r="A5858" t="s">
        <v>93</v>
      </c>
      <c r="B5858" t="s">
        <v>94</v>
      </c>
      <c r="C5858" t="s">
        <v>13</v>
      </c>
      <c r="E5858" s="10">
        <f>IF(COUNTIF(cis_DPH!$B$2:$B$84,B5858)&gt;0,D5858*1.1,IF(COUNTIF(cis_DPH!$B$85:$B$171,B5858)&gt;0,D5858*1.2,"chyba"))</f>
        <v>0</v>
      </c>
      <c r="G5858" s="16" t="e">
        <f>_xlfn.XLOOKUP(Tabuľka9[[#This Row],[položka]],#REF!,#REF!)</f>
        <v>#REF!</v>
      </c>
      <c r="I5858" s="15">
        <f>Tabuľka9[[#This Row],[Aktuálna cena v RZ s DPH]]*Tabuľka9[[#This Row],[Priemerný odber za mesiac]]</f>
        <v>0</v>
      </c>
      <c r="K5858" s="17" t="e">
        <f>Tabuľka9[[#This Row],[Cena za MJ s DPH]]*Tabuľka9[[#This Row],[Predpokladaný odber počas 6 mesiacov]]</f>
        <v>#REF!</v>
      </c>
      <c r="L5858" s="1">
        <v>161471</v>
      </c>
      <c r="M5858" t="e">
        <f>_xlfn.XLOOKUP(Tabuľka9[[#This Row],[IČO]],#REF!,#REF!)</f>
        <v>#REF!</v>
      </c>
      <c r="N5858" t="e">
        <f>_xlfn.XLOOKUP(Tabuľka9[[#This Row],[IČO]],#REF!,#REF!)</f>
        <v>#REF!</v>
      </c>
    </row>
    <row r="5859" spans="1:14" hidden="1" x14ac:dyDescent="0.35">
      <c r="A5859" t="s">
        <v>95</v>
      </c>
      <c r="B5859" t="s">
        <v>96</v>
      </c>
      <c r="C5859" t="s">
        <v>13</v>
      </c>
      <c r="E5859" s="10">
        <f>IF(COUNTIF(cis_DPH!$B$2:$B$84,B5859)&gt;0,D5859*1.1,IF(COUNTIF(cis_DPH!$B$85:$B$171,B5859)&gt;0,D5859*1.2,"chyba"))</f>
        <v>0</v>
      </c>
      <c r="G5859" s="16" t="e">
        <f>_xlfn.XLOOKUP(Tabuľka9[[#This Row],[položka]],#REF!,#REF!)</f>
        <v>#REF!</v>
      </c>
      <c r="I5859" s="15">
        <f>Tabuľka9[[#This Row],[Aktuálna cena v RZ s DPH]]*Tabuľka9[[#This Row],[Priemerný odber za mesiac]]</f>
        <v>0</v>
      </c>
      <c r="K5859" s="17" t="e">
        <f>Tabuľka9[[#This Row],[Cena za MJ s DPH]]*Tabuľka9[[#This Row],[Predpokladaný odber počas 6 mesiacov]]</f>
        <v>#REF!</v>
      </c>
      <c r="L5859" s="1">
        <v>161471</v>
      </c>
      <c r="M5859" t="e">
        <f>_xlfn.XLOOKUP(Tabuľka9[[#This Row],[IČO]],#REF!,#REF!)</f>
        <v>#REF!</v>
      </c>
      <c r="N5859" t="e">
        <f>_xlfn.XLOOKUP(Tabuľka9[[#This Row],[IČO]],#REF!,#REF!)</f>
        <v>#REF!</v>
      </c>
    </row>
    <row r="5860" spans="1:14" hidden="1" x14ac:dyDescent="0.35">
      <c r="A5860" t="s">
        <v>95</v>
      </c>
      <c r="B5860" t="s">
        <v>97</v>
      </c>
      <c r="C5860" t="s">
        <v>13</v>
      </c>
      <c r="D5860" s="9">
        <v>2.2200000000000002</v>
      </c>
      <c r="E5860" s="10">
        <f>IF(COUNTIF(cis_DPH!$B$2:$B$84,B5860)&gt;0,D5860*1.1,IF(COUNTIF(cis_DPH!$B$85:$B$171,B5860)&gt;0,D5860*1.2,"chyba"))</f>
        <v>2.4420000000000006</v>
      </c>
      <c r="G5860" s="16" t="e">
        <f>_xlfn.XLOOKUP(Tabuľka9[[#This Row],[položka]],#REF!,#REF!)</f>
        <v>#REF!</v>
      </c>
      <c r="H5860">
        <v>20</v>
      </c>
      <c r="I5860" s="15">
        <f>Tabuľka9[[#This Row],[Aktuálna cena v RZ s DPH]]*Tabuľka9[[#This Row],[Priemerný odber za mesiac]]</f>
        <v>48.840000000000011</v>
      </c>
      <c r="J5860">
        <v>80</v>
      </c>
      <c r="K5860" s="17" t="e">
        <f>Tabuľka9[[#This Row],[Cena za MJ s DPH]]*Tabuľka9[[#This Row],[Predpokladaný odber počas 6 mesiacov]]</f>
        <v>#REF!</v>
      </c>
      <c r="L5860" s="1">
        <v>161471</v>
      </c>
      <c r="M5860" t="e">
        <f>_xlfn.XLOOKUP(Tabuľka9[[#This Row],[IČO]],#REF!,#REF!)</f>
        <v>#REF!</v>
      </c>
      <c r="N5860" t="e">
        <f>_xlfn.XLOOKUP(Tabuľka9[[#This Row],[IČO]],#REF!,#REF!)</f>
        <v>#REF!</v>
      </c>
    </row>
    <row r="5861" spans="1:14" hidden="1" x14ac:dyDescent="0.35">
      <c r="A5861" t="s">
        <v>95</v>
      </c>
      <c r="B5861" t="s">
        <v>98</v>
      </c>
      <c r="C5861" t="s">
        <v>13</v>
      </c>
      <c r="E5861" s="10">
        <f>IF(COUNTIF(cis_DPH!$B$2:$B$84,B5861)&gt;0,D5861*1.1,IF(COUNTIF(cis_DPH!$B$85:$B$171,B5861)&gt;0,D5861*1.2,"chyba"))</f>
        <v>0</v>
      </c>
      <c r="G5861" s="16" t="e">
        <f>_xlfn.XLOOKUP(Tabuľka9[[#This Row],[položka]],#REF!,#REF!)</f>
        <v>#REF!</v>
      </c>
      <c r="I5861" s="15">
        <f>Tabuľka9[[#This Row],[Aktuálna cena v RZ s DPH]]*Tabuľka9[[#This Row],[Priemerný odber za mesiac]]</f>
        <v>0</v>
      </c>
      <c r="K5861" s="17" t="e">
        <f>Tabuľka9[[#This Row],[Cena za MJ s DPH]]*Tabuľka9[[#This Row],[Predpokladaný odber počas 6 mesiacov]]</f>
        <v>#REF!</v>
      </c>
      <c r="L5861" s="1">
        <v>161471</v>
      </c>
      <c r="M5861" t="e">
        <f>_xlfn.XLOOKUP(Tabuľka9[[#This Row],[IČO]],#REF!,#REF!)</f>
        <v>#REF!</v>
      </c>
      <c r="N5861" t="e">
        <f>_xlfn.XLOOKUP(Tabuľka9[[#This Row],[IČO]],#REF!,#REF!)</f>
        <v>#REF!</v>
      </c>
    </row>
    <row r="5862" spans="1:14" hidden="1" x14ac:dyDescent="0.35">
      <c r="A5862" t="s">
        <v>95</v>
      </c>
      <c r="B5862" t="s">
        <v>99</v>
      </c>
      <c r="C5862" t="s">
        <v>13</v>
      </c>
      <c r="E5862" s="10">
        <f>IF(COUNTIF(cis_DPH!$B$2:$B$84,B5862)&gt;0,D5862*1.1,IF(COUNTIF(cis_DPH!$B$85:$B$171,B5862)&gt;0,D5862*1.2,"chyba"))</f>
        <v>0</v>
      </c>
      <c r="G5862" s="16" t="e">
        <f>_xlfn.XLOOKUP(Tabuľka9[[#This Row],[položka]],#REF!,#REF!)</f>
        <v>#REF!</v>
      </c>
      <c r="I5862" s="15">
        <f>Tabuľka9[[#This Row],[Aktuálna cena v RZ s DPH]]*Tabuľka9[[#This Row],[Priemerný odber za mesiac]]</f>
        <v>0</v>
      </c>
      <c r="K5862" s="17" t="e">
        <f>Tabuľka9[[#This Row],[Cena za MJ s DPH]]*Tabuľka9[[#This Row],[Predpokladaný odber počas 6 mesiacov]]</f>
        <v>#REF!</v>
      </c>
      <c r="L5862" s="1">
        <v>161471</v>
      </c>
      <c r="M5862" t="e">
        <f>_xlfn.XLOOKUP(Tabuľka9[[#This Row],[IČO]],#REF!,#REF!)</f>
        <v>#REF!</v>
      </c>
      <c r="N5862" t="e">
        <f>_xlfn.XLOOKUP(Tabuľka9[[#This Row],[IČO]],#REF!,#REF!)</f>
        <v>#REF!</v>
      </c>
    </row>
    <row r="5863" spans="1:14" hidden="1" x14ac:dyDescent="0.35">
      <c r="A5863" t="s">
        <v>95</v>
      </c>
      <c r="B5863" t="s">
        <v>100</v>
      </c>
      <c r="C5863" t="s">
        <v>13</v>
      </c>
      <c r="D5863" s="9">
        <v>0.64400000000000002</v>
      </c>
      <c r="E5863" s="10">
        <f>IF(COUNTIF(cis_DPH!$B$2:$B$84,B5863)&gt;0,D5863*1.1,IF(COUNTIF(cis_DPH!$B$85:$B$171,B5863)&gt;0,D5863*1.2,"chyba"))</f>
        <v>0.70840000000000003</v>
      </c>
      <c r="G5863" s="16" t="e">
        <f>_xlfn.XLOOKUP(Tabuľka9[[#This Row],[položka]],#REF!,#REF!)</f>
        <v>#REF!</v>
      </c>
      <c r="H5863">
        <v>1800</v>
      </c>
      <c r="I5863" s="15">
        <f>Tabuľka9[[#This Row],[Aktuálna cena v RZ s DPH]]*Tabuľka9[[#This Row],[Priemerný odber za mesiac]]</f>
        <v>1275.1200000000001</v>
      </c>
      <c r="J5863">
        <v>6000</v>
      </c>
      <c r="K5863" s="17" t="e">
        <f>Tabuľka9[[#This Row],[Cena za MJ s DPH]]*Tabuľka9[[#This Row],[Predpokladaný odber počas 6 mesiacov]]</f>
        <v>#REF!</v>
      </c>
      <c r="L5863" s="1">
        <v>161471</v>
      </c>
      <c r="M5863" t="e">
        <f>_xlfn.XLOOKUP(Tabuľka9[[#This Row],[IČO]],#REF!,#REF!)</f>
        <v>#REF!</v>
      </c>
      <c r="N5863" t="e">
        <f>_xlfn.XLOOKUP(Tabuľka9[[#This Row],[IČO]],#REF!,#REF!)</f>
        <v>#REF!</v>
      </c>
    </row>
    <row r="5864" spans="1:14" hidden="1" x14ac:dyDescent="0.35">
      <c r="A5864" t="s">
        <v>95</v>
      </c>
      <c r="B5864" t="s">
        <v>101</v>
      </c>
      <c r="C5864" t="s">
        <v>13</v>
      </c>
      <c r="E5864" s="10">
        <f>IF(COUNTIF(cis_DPH!$B$2:$B$84,B5864)&gt;0,D5864*1.1,IF(COUNTIF(cis_DPH!$B$85:$B$171,B5864)&gt;0,D5864*1.2,"chyba"))</f>
        <v>0</v>
      </c>
      <c r="G5864" s="16" t="e">
        <f>_xlfn.XLOOKUP(Tabuľka9[[#This Row],[položka]],#REF!,#REF!)</f>
        <v>#REF!</v>
      </c>
      <c r="I5864" s="15">
        <f>Tabuľka9[[#This Row],[Aktuálna cena v RZ s DPH]]*Tabuľka9[[#This Row],[Priemerný odber za mesiac]]</f>
        <v>0</v>
      </c>
      <c r="K5864" s="17" t="e">
        <f>Tabuľka9[[#This Row],[Cena za MJ s DPH]]*Tabuľka9[[#This Row],[Predpokladaný odber počas 6 mesiacov]]</f>
        <v>#REF!</v>
      </c>
      <c r="L5864" s="1">
        <v>161471</v>
      </c>
      <c r="M5864" t="e">
        <f>_xlfn.XLOOKUP(Tabuľka9[[#This Row],[IČO]],#REF!,#REF!)</f>
        <v>#REF!</v>
      </c>
      <c r="N5864" t="e">
        <f>_xlfn.XLOOKUP(Tabuľka9[[#This Row],[IČO]],#REF!,#REF!)</f>
        <v>#REF!</v>
      </c>
    </row>
    <row r="5865" spans="1:14" hidden="1" x14ac:dyDescent="0.35">
      <c r="A5865" t="s">
        <v>95</v>
      </c>
      <c r="B5865" t="s">
        <v>102</v>
      </c>
      <c r="C5865" t="s">
        <v>48</v>
      </c>
      <c r="E5865" s="10">
        <f>IF(COUNTIF(cis_DPH!$B$2:$B$84,B5865)&gt;0,D5865*1.1,IF(COUNTIF(cis_DPH!$B$85:$B$171,B5865)&gt;0,D5865*1.2,"chyba"))</f>
        <v>0</v>
      </c>
      <c r="G5865" s="16" t="e">
        <f>_xlfn.XLOOKUP(Tabuľka9[[#This Row],[položka]],#REF!,#REF!)</f>
        <v>#REF!</v>
      </c>
      <c r="I5865" s="15">
        <f>Tabuľka9[[#This Row],[Aktuálna cena v RZ s DPH]]*Tabuľka9[[#This Row],[Priemerný odber za mesiac]]</f>
        <v>0</v>
      </c>
      <c r="K5865" s="17" t="e">
        <f>Tabuľka9[[#This Row],[Cena za MJ s DPH]]*Tabuľka9[[#This Row],[Predpokladaný odber počas 6 mesiacov]]</f>
        <v>#REF!</v>
      </c>
      <c r="L5865" s="1">
        <v>161471</v>
      </c>
      <c r="M5865" t="e">
        <f>_xlfn.XLOOKUP(Tabuľka9[[#This Row],[IČO]],#REF!,#REF!)</f>
        <v>#REF!</v>
      </c>
      <c r="N5865" t="e">
        <f>_xlfn.XLOOKUP(Tabuľka9[[#This Row],[IČO]],#REF!,#REF!)</f>
        <v>#REF!</v>
      </c>
    </row>
    <row r="5866" spans="1:14" hidden="1" x14ac:dyDescent="0.35">
      <c r="A5866" t="s">
        <v>95</v>
      </c>
      <c r="B5866" t="s">
        <v>103</v>
      </c>
      <c r="C5866" t="s">
        <v>13</v>
      </c>
      <c r="E5866" s="10">
        <f>IF(COUNTIF(cis_DPH!$B$2:$B$84,B5866)&gt;0,D5866*1.1,IF(COUNTIF(cis_DPH!$B$85:$B$171,B5866)&gt;0,D5866*1.2,"chyba"))</f>
        <v>0</v>
      </c>
      <c r="G5866" s="16" t="e">
        <f>_xlfn.XLOOKUP(Tabuľka9[[#This Row],[položka]],#REF!,#REF!)</f>
        <v>#REF!</v>
      </c>
      <c r="I5866" s="15">
        <f>Tabuľka9[[#This Row],[Aktuálna cena v RZ s DPH]]*Tabuľka9[[#This Row],[Priemerný odber za mesiac]]</f>
        <v>0</v>
      </c>
      <c r="K5866" s="17" t="e">
        <f>Tabuľka9[[#This Row],[Cena za MJ s DPH]]*Tabuľka9[[#This Row],[Predpokladaný odber počas 6 mesiacov]]</f>
        <v>#REF!</v>
      </c>
      <c r="L5866" s="1">
        <v>161471</v>
      </c>
      <c r="M5866" t="e">
        <f>_xlfn.XLOOKUP(Tabuľka9[[#This Row],[IČO]],#REF!,#REF!)</f>
        <v>#REF!</v>
      </c>
      <c r="N5866" t="e">
        <f>_xlfn.XLOOKUP(Tabuľka9[[#This Row],[IČO]],#REF!,#REF!)</f>
        <v>#REF!</v>
      </c>
    </row>
    <row r="5867" spans="1:14" hidden="1" x14ac:dyDescent="0.35">
      <c r="A5867" t="s">
        <v>95</v>
      </c>
      <c r="B5867" t="s">
        <v>104</v>
      </c>
      <c r="C5867" t="s">
        <v>48</v>
      </c>
      <c r="D5867" s="9">
        <v>3.92</v>
      </c>
      <c r="E5867" s="10">
        <f>IF(COUNTIF(cis_DPH!$B$2:$B$84,B5867)&gt;0,D5867*1.1,IF(COUNTIF(cis_DPH!$B$85:$B$171,B5867)&gt;0,D5867*1.2,"chyba"))</f>
        <v>4.3120000000000003</v>
      </c>
      <c r="G5867" s="16" t="e">
        <f>_xlfn.XLOOKUP(Tabuľka9[[#This Row],[položka]],#REF!,#REF!)</f>
        <v>#REF!</v>
      </c>
      <c r="H5867">
        <v>1500</v>
      </c>
      <c r="I5867" s="15">
        <f>Tabuľka9[[#This Row],[Aktuálna cena v RZ s DPH]]*Tabuľka9[[#This Row],[Priemerný odber za mesiac]]</f>
        <v>6468</v>
      </c>
      <c r="J5867">
        <v>3000</v>
      </c>
      <c r="K5867" s="17" t="e">
        <f>Tabuľka9[[#This Row],[Cena za MJ s DPH]]*Tabuľka9[[#This Row],[Predpokladaný odber počas 6 mesiacov]]</f>
        <v>#REF!</v>
      </c>
      <c r="L5867" s="1">
        <v>161471</v>
      </c>
      <c r="M5867" t="e">
        <f>_xlfn.XLOOKUP(Tabuľka9[[#This Row],[IČO]],#REF!,#REF!)</f>
        <v>#REF!</v>
      </c>
      <c r="N5867" t="e">
        <f>_xlfn.XLOOKUP(Tabuľka9[[#This Row],[IČO]],#REF!,#REF!)</f>
        <v>#REF!</v>
      </c>
    </row>
    <row r="5868" spans="1:14" hidden="1" x14ac:dyDescent="0.35">
      <c r="A5868" t="s">
        <v>95</v>
      </c>
      <c r="B5868" t="s">
        <v>105</v>
      </c>
      <c r="C5868" t="s">
        <v>13</v>
      </c>
      <c r="E5868" s="10">
        <f>IF(COUNTIF(cis_DPH!$B$2:$B$84,B5868)&gt;0,D5868*1.1,IF(COUNTIF(cis_DPH!$B$85:$B$171,B5868)&gt;0,D5868*1.2,"chyba"))</f>
        <v>0</v>
      </c>
      <c r="G5868" s="16" t="e">
        <f>_xlfn.XLOOKUP(Tabuľka9[[#This Row],[položka]],#REF!,#REF!)</f>
        <v>#REF!</v>
      </c>
      <c r="I5868" s="15">
        <f>Tabuľka9[[#This Row],[Aktuálna cena v RZ s DPH]]*Tabuľka9[[#This Row],[Priemerný odber za mesiac]]</f>
        <v>0</v>
      </c>
      <c r="K5868" s="17" t="e">
        <f>Tabuľka9[[#This Row],[Cena za MJ s DPH]]*Tabuľka9[[#This Row],[Predpokladaný odber počas 6 mesiacov]]</f>
        <v>#REF!</v>
      </c>
      <c r="L5868" s="1">
        <v>161471</v>
      </c>
      <c r="M5868" t="e">
        <f>_xlfn.XLOOKUP(Tabuľka9[[#This Row],[IČO]],#REF!,#REF!)</f>
        <v>#REF!</v>
      </c>
      <c r="N5868" t="e">
        <f>_xlfn.XLOOKUP(Tabuľka9[[#This Row],[IČO]],#REF!,#REF!)</f>
        <v>#REF!</v>
      </c>
    </row>
    <row r="5869" spans="1:14" hidden="1" x14ac:dyDescent="0.35">
      <c r="A5869" t="s">
        <v>95</v>
      </c>
      <c r="B5869" t="s">
        <v>106</v>
      </c>
      <c r="C5869" t="s">
        <v>13</v>
      </c>
      <c r="E5869" s="10">
        <f>IF(COUNTIF(cis_DPH!$B$2:$B$84,B5869)&gt;0,D5869*1.1,IF(COUNTIF(cis_DPH!$B$85:$B$171,B5869)&gt;0,D5869*1.2,"chyba"))</f>
        <v>0</v>
      </c>
      <c r="G5869" s="16" t="e">
        <f>_xlfn.XLOOKUP(Tabuľka9[[#This Row],[položka]],#REF!,#REF!)</f>
        <v>#REF!</v>
      </c>
      <c r="I5869" s="15">
        <f>Tabuľka9[[#This Row],[Aktuálna cena v RZ s DPH]]*Tabuľka9[[#This Row],[Priemerný odber za mesiac]]</f>
        <v>0</v>
      </c>
      <c r="K5869" s="17" t="e">
        <f>Tabuľka9[[#This Row],[Cena za MJ s DPH]]*Tabuľka9[[#This Row],[Predpokladaný odber počas 6 mesiacov]]</f>
        <v>#REF!</v>
      </c>
      <c r="L5869" s="1">
        <v>161471</v>
      </c>
      <c r="M5869" t="e">
        <f>_xlfn.XLOOKUP(Tabuľka9[[#This Row],[IČO]],#REF!,#REF!)</f>
        <v>#REF!</v>
      </c>
      <c r="N5869" t="e">
        <f>_xlfn.XLOOKUP(Tabuľka9[[#This Row],[IČO]],#REF!,#REF!)</f>
        <v>#REF!</v>
      </c>
    </row>
    <row r="5870" spans="1:14" hidden="1" x14ac:dyDescent="0.35">
      <c r="A5870" t="s">
        <v>93</v>
      </c>
      <c r="B5870" t="s">
        <v>107</v>
      </c>
      <c r="C5870" t="s">
        <v>48</v>
      </c>
      <c r="D5870" s="9">
        <v>0.78200000000000003</v>
      </c>
      <c r="E5870" s="10">
        <f>IF(COUNTIF(cis_DPH!$B$2:$B$84,B5870)&gt;0,D5870*1.1,IF(COUNTIF(cis_DPH!$B$85:$B$171,B5870)&gt;0,D5870*1.2,"chyba"))</f>
        <v>0.86020000000000008</v>
      </c>
      <c r="G5870" s="16" t="e">
        <f>_xlfn.XLOOKUP(Tabuľka9[[#This Row],[položka]],#REF!,#REF!)</f>
        <v>#REF!</v>
      </c>
      <c r="H5870">
        <v>360</v>
      </c>
      <c r="I5870" s="15">
        <f>Tabuľka9[[#This Row],[Aktuálna cena v RZ s DPH]]*Tabuľka9[[#This Row],[Priemerný odber za mesiac]]</f>
        <v>309.67200000000003</v>
      </c>
      <c r="J5870">
        <v>1000</v>
      </c>
      <c r="K5870" s="17" t="e">
        <f>Tabuľka9[[#This Row],[Cena za MJ s DPH]]*Tabuľka9[[#This Row],[Predpokladaný odber počas 6 mesiacov]]</f>
        <v>#REF!</v>
      </c>
      <c r="L5870" s="1">
        <v>161471</v>
      </c>
      <c r="M5870" t="e">
        <f>_xlfn.XLOOKUP(Tabuľka9[[#This Row],[IČO]],#REF!,#REF!)</f>
        <v>#REF!</v>
      </c>
      <c r="N5870" t="e">
        <f>_xlfn.XLOOKUP(Tabuľka9[[#This Row],[IČO]],#REF!,#REF!)</f>
        <v>#REF!</v>
      </c>
    </row>
    <row r="5871" spans="1:14" hidden="1" x14ac:dyDescent="0.35">
      <c r="A5871" t="s">
        <v>95</v>
      </c>
      <c r="B5871" t="s">
        <v>108</v>
      </c>
      <c r="C5871" t="s">
        <v>13</v>
      </c>
      <c r="E5871" s="10">
        <f>IF(COUNTIF(cis_DPH!$B$2:$B$84,B5871)&gt;0,D5871*1.1,IF(COUNTIF(cis_DPH!$B$85:$B$171,B5871)&gt;0,D5871*1.2,"chyba"))</f>
        <v>0</v>
      </c>
      <c r="G5871" s="16" t="e">
        <f>_xlfn.XLOOKUP(Tabuľka9[[#This Row],[položka]],#REF!,#REF!)</f>
        <v>#REF!</v>
      </c>
      <c r="I5871" s="15">
        <f>Tabuľka9[[#This Row],[Aktuálna cena v RZ s DPH]]*Tabuľka9[[#This Row],[Priemerný odber za mesiac]]</f>
        <v>0</v>
      </c>
      <c r="K5871" s="17" t="e">
        <f>Tabuľka9[[#This Row],[Cena za MJ s DPH]]*Tabuľka9[[#This Row],[Predpokladaný odber počas 6 mesiacov]]</f>
        <v>#REF!</v>
      </c>
      <c r="L5871" s="1">
        <v>161471</v>
      </c>
      <c r="M5871" t="e">
        <f>_xlfn.XLOOKUP(Tabuľka9[[#This Row],[IČO]],#REF!,#REF!)</f>
        <v>#REF!</v>
      </c>
      <c r="N5871" t="e">
        <f>_xlfn.XLOOKUP(Tabuľka9[[#This Row],[IČO]],#REF!,#REF!)</f>
        <v>#REF!</v>
      </c>
    </row>
    <row r="5872" spans="1:14" hidden="1" x14ac:dyDescent="0.35">
      <c r="A5872" t="s">
        <v>95</v>
      </c>
      <c r="B5872" t="s">
        <v>109</v>
      </c>
      <c r="C5872" t="s">
        <v>13</v>
      </c>
      <c r="E5872" s="10">
        <f>IF(COUNTIF(cis_DPH!$B$2:$B$84,B5872)&gt;0,D5872*1.1,IF(COUNTIF(cis_DPH!$B$85:$B$171,B5872)&gt;0,D5872*1.2,"chyba"))</f>
        <v>0</v>
      </c>
      <c r="G5872" s="16" t="e">
        <f>_xlfn.XLOOKUP(Tabuľka9[[#This Row],[položka]],#REF!,#REF!)</f>
        <v>#REF!</v>
      </c>
      <c r="I5872" s="15">
        <f>Tabuľka9[[#This Row],[Aktuálna cena v RZ s DPH]]*Tabuľka9[[#This Row],[Priemerný odber za mesiac]]</f>
        <v>0</v>
      </c>
      <c r="K5872" s="17" t="e">
        <f>Tabuľka9[[#This Row],[Cena za MJ s DPH]]*Tabuľka9[[#This Row],[Predpokladaný odber počas 6 mesiacov]]</f>
        <v>#REF!</v>
      </c>
      <c r="L5872" s="1">
        <v>161471</v>
      </c>
      <c r="M5872" t="e">
        <f>_xlfn.XLOOKUP(Tabuľka9[[#This Row],[IČO]],#REF!,#REF!)</f>
        <v>#REF!</v>
      </c>
      <c r="N5872" t="e">
        <f>_xlfn.XLOOKUP(Tabuľka9[[#This Row],[IČO]],#REF!,#REF!)</f>
        <v>#REF!</v>
      </c>
    </row>
    <row r="5873" spans="1:14" hidden="1" x14ac:dyDescent="0.35">
      <c r="A5873" t="s">
        <v>95</v>
      </c>
      <c r="B5873" t="s">
        <v>110</v>
      </c>
      <c r="C5873" t="s">
        <v>13</v>
      </c>
      <c r="E5873" s="10">
        <f>IF(COUNTIF(cis_DPH!$B$2:$B$84,B5873)&gt;0,D5873*1.1,IF(COUNTIF(cis_DPH!$B$85:$B$171,B5873)&gt;0,D5873*1.2,"chyba"))</f>
        <v>0</v>
      </c>
      <c r="G5873" s="16" t="e">
        <f>_xlfn.XLOOKUP(Tabuľka9[[#This Row],[položka]],#REF!,#REF!)</f>
        <v>#REF!</v>
      </c>
      <c r="I5873" s="15">
        <f>Tabuľka9[[#This Row],[Aktuálna cena v RZ s DPH]]*Tabuľka9[[#This Row],[Priemerný odber za mesiac]]</f>
        <v>0</v>
      </c>
      <c r="K5873" s="17" t="e">
        <f>Tabuľka9[[#This Row],[Cena za MJ s DPH]]*Tabuľka9[[#This Row],[Predpokladaný odber počas 6 mesiacov]]</f>
        <v>#REF!</v>
      </c>
      <c r="L5873" s="1">
        <v>161471</v>
      </c>
      <c r="M5873" t="e">
        <f>_xlfn.XLOOKUP(Tabuľka9[[#This Row],[IČO]],#REF!,#REF!)</f>
        <v>#REF!</v>
      </c>
      <c r="N5873" t="e">
        <f>_xlfn.XLOOKUP(Tabuľka9[[#This Row],[IČO]],#REF!,#REF!)</f>
        <v>#REF!</v>
      </c>
    </row>
    <row r="5874" spans="1:14" hidden="1" x14ac:dyDescent="0.35">
      <c r="A5874" t="s">
        <v>95</v>
      </c>
      <c r="B5874" t="s">
        <v>111</v>
      </c>
      <c r="C5874" t="s">
        <v>13</v>
      </c>
      <c r="D5874" s="9">
        <v>8.8320000000000007</v>
      </c>
      <c r="E5874" s="10">
        <f>IF(COUNTIF(cis_DPH!$B$2:$B$84,B5874)&gt;0,D5874*1.1,IF(COUNTIF(cis_DPH!$B$85:$B$171,B5874)&gt;0,D5874*1.2,"chyba"))</f>
        <v>9.7152000000000012</v>
      </c>
      <c r="G5874" s="16" t="e">
        <f>_xlfn.XLOOKUP(Tabuľka9[[#This Row],[položka]],#REF!,#REF!)</f>
        <v>#REF!</v>
      </c>
      <c r="H5874">
        <v>30</v>
      </c>
      <c r="I5874" s="15">
        <f>Tabuľka9[[#This Row],[Aktuálna cena v RZ s DPH]]*Tabuľka9[[#This Row],[Priemerný odber za mesiac]]</f>
        <v>291.45600000000002</v>
      </c>
      <c r="J5874">
        <v>150</v>
      </c>
      <c r="K5874" s="17" t="e">
        <f>Tabuľka9[[#This Row],[Cena za MJ s DPH]]*Tabuľka9[[#This Row],[Predpokladaný odber počas 6 mesiacov]]</f>
        <v>#REF!</v>
      </c>
      <c r="L5874" s="1">
        <v>161471</v>
      </c>
      <c r="M5874" t="e">
        <f>_xlfn.XLOOKUP(Tabuľka9[[#This Row],[IČO]],#REF!,#REF!)</f>
        <v>#REF!</v>
      </c>
      <c r="N5874" t="e">
        <f>_xlfn.XLOOKUP(Tabuľka9[[#This Row],[IČO]],#REF!,#REF!)</f>
        <v>#REF!</v>
      </c>
    </row>
    <row r="5875" spans="1:14" hidden="1" x14ac:dyDescent="0.35">
      <c r="A5875" t="s">
        <v>95</v>
      </c>
      <c r="B5875" t="s">
        <v>112</v>
      </c>
      <c r="C5875" t="s">
        <v>48</v>
      </c>
      <c r="D5875" s="9">
        <v>3.2389999999999999</v>
      </c>
      <c r="E5875" s="10">
        <f>IF(COUNTIF(cis_DPH!$B$2:$B$84,B5875)&gt;0,D5875*1.1,IF(COUNTIF(cis_DPH!$B$85:$B$171,B5875)&gt;0,D5875*1.2,"chyba"))</f>
        <v>3.5629</v>
      </c>
      <c r="G5875" s="16" t="e">
        <f>_xlfn.XLOOKUP(Tabuľka9[[#This Row],[položka]],#REF!,#REF!)</f>
        <v>#REF!</v>
      </c>
      <c r="H5875">
        <v>60</v>
      </c>
      <c r="I5875" s="15">
        <f>Tabuľka9[[#This Row],[Aktuálna cena v RZ s DPH]]*Tabuľka9[[#This Row],[Priemerný odber za mesiac]]</f>
        <v>213.774</v>
      </c>
      <c r="J5875">
        <v>200</v>
      </c>
      <c r="K5875" s="17" t="e">
        <f>Tabuľka9[[#This Row],[Cena za MJ s DPH]]*Tabuľka9[[#This Row],[Predpokladaný odber počas 6 mesiacov]]</f>
        <v>#REF!</v>
      </c>
      <c r="L5875" s="1">
        <v>161471</v>
      </c>
      <c r="M5875" t="e">
        <f>_xlfn.XLOOKUP(Tabuľka9[[#This Row],[IČO]],#REF!,#REF!)</f>
        <v>#REF!</v>
      </c>
      <c r="N5875" t="e">
        <f>_xlfn.XLOOKUP(Tabuľka9[[#This Row],[IČO]],#REF!,#REF!)</f>
        <v>#REF!</v>
      </c>
    </row>
    <row r="5876" spans="1:14" hidden="1" x14ac:dyDescent="0.35">
      <c r="A5876" t="s">
        <v>95</v>
      </c>
      <c r="B5876" t="s">
        <v>113</v>
      </c>
      <c r="C5876" t="s">
        <v>13</v>
      </c>
      <c r="D5876" s="9">
        <v>8.8580000000000005</v>
      </c>
      <c r="E5876" s="10">
        <f>IF(COUNTIF(cis_DPH!$B$2:$B$84,B5876)&gt;0,D5876*1.1,IF(COUNTIF(cis_DPH!$B$85:$B$171,B5876)&gt;0,D5876*1.2,"chyba"))</f>
        <v>9.743800000000002</v>
      </c>
      <c r="G5876" s="16" t="e">
        <f>_xlfn.XLOOKUP(Tabuľka9[[#This Row],[položka]],#REF!,#REF!)</f>
        <v>#REF!</v>
      </c>
      <c r="H5876">
        <v>120</v>
      </c>
      <c r="I5876" s="15">
        <f>Tabuľka9[[#This Row],[Aktuálna cena v RZ s DPH]]*Tabuľka9[[#This Row],[Priemerný odber za mesiac]]</f>
        <v>1169.2560000000003</v>
      </c>
      <c r="J5876">
        <v>450</v>
      </c>
      <c r="K5876" s="17" t="e">
        <f>Tabuľka9[[#This Row],[Cena za MJ s DPH]]*Tabuľka9[[#This Row],[Predpokladaný odber počas 6 mesiacov]]</f>
        <v>#REF!</v>
      </c>
      <c r="L5876" s="1">
        <v>161471</v>
      </c>
      <c r="M5876" t="e">
        <f>_xlfn.XLOOKUP(Tabuľka9[[#This Row],[IČO]],#REF!,#REF!)</f>
        <v>#REF!</v>
      </c>
      <c r="N5876" t="e">
        <f>_xlfn.XLOOKUP(Tabuľka9[[#This Row],[IČO]],#REF!,#REF!)</f>
        <v>#REF!</v>
      </c>
    </row>
    <row r="5877" spans="1:14" hidden="1" x14ac:dyDescent="0.35">
      <c r="A5877" t="s">
        <v>95</v>
      </c>
      <c r="B5877" t="s">
        <v>114</v>
      </c>
      <c r="C5877" t="s">
        <v>13</v>
      </c>
      <c r="E5877" s="10">
        <f>IF(COUNTIF(cis_DPH!$B$2:$B$84,B5877)&gt;0,D5877*1.1,IF(COUNTIF(cis_DPH!$B$85:$B$171,B5877)&gt;0,D5877*1.2,"chyba"))</f>
        <v>0</v>
      </c>
      <c r="G5877" s="16" t="e">
        <f>_xlfn.XLOOKUP(Tabuľka9[[#This Row],[položka]],#REF!,#REF!)</f>
        <v>#REF!</v>
      </c>
      <c r="I5877" s="15">
        <f>Tabuľka9[[#This Row],[Aktuálna cena v RZ s DPH]]*Tabuľka9[[#This Row],[Priemerný odber za mesiac]]</f>
        <v>0</v>
      </c>
      <c r="K5877" s="17" t="e">
        <f>Tabuľka9[[#This Row],[Cena za MJ s DPH]]*Tabuľka9[[#This Row],[Predpokladaný odber počas 6 mesiacov]]</f>
        <v>#REF!</v>
      </c>
      <c r="L5877" s="1">
        <v>161471</v>
      </c>
      <c r="M5877" t="e">
        <f>_xlfn.XLOOKUP(Tabuľka9[[#This Row],[IČO]],#REF!,#REF!)</f>
        <v>#REF!</v>
      </c>
      <c r="N5877" t="e">
        <f>_xlfn.XLOOKUP(Tabuľka9[[#This Row],[IČO]],#REF!,#REF!)</f>
        <v>#REF!</v>
      </c>
    </row>
    <row r="5878" spans="1:14" hidden="1" x14ac:dyDescent="0.35">
      <c r="A5878" t="s">
        <v>95</v>
      </c>
      <c r="B5878" t="s">
        <v>115</v>
      </c>
      <c r="C5878" t="s">
        <v>13</v>
      </c>
      <c r="D5878" s="9">
        <v>3.43</v>
      </c>
      <c r="E5878" s="10">
        <f>IF(COUNTIF(cis_DPH!$B$2:$B$84,B5878)&gt;0,D5878*1.1,IF(COUNTIF(cis_DPH!$B$85:$B$171,B5878)&gt;0,D5878*1.2,"chyba"))</f>
        <v>3.7730000000000006</v>
      </c>
      <c r="G5878" s="16" t="e">
        <f>_xlfn.XLOOKUP(Tabuľka9[[#This Row],[položka]],#REF!,#REF!)</f>
        <v>#REF!</v>
      </c>
      <c r="H5878">
        <v>30</v>
      </c>
      <c r="I5878" s="15">
        <f>Tabuľka9[[#This Row],[Aktuálna cena v RZ s DPH]]*Tabuľka9[[#This Row],[Priemerný odber za mesiac]]</f>
        <v>113.19000000000001</v>
      </c>
      <c r="J5878">
        <v>60</v>
      </c>
      <c r="K5878" s="17" t="e">
        <f>Tabuľka9[[#This Row],[Cena za MJ s DPH]]*Tabuľka9[[#This Row],[Predpokladaný odber počas 6 mesiacov]]</f>
        <v>#REF!</v>
      </c>
      <c r="L5878" s="1">
        <v>161471</v>
      </c>
      <c r="M5878" t="e">
        <f>_xlfn.XLOOKUP(Tabuľka9[[#This Row],[IČO]],#REF!,#REF!)</f>
        <v>#REF!</v>
      </c>
      <c r="N5878" t="e">
        <f>_xlfn.XLOOKUP(Tabuľka9[[#This Row],[IČO]],#REF!,#REF!)</f>
        <v>#REF!</v>
      </c>
    </row>
    <row r="5879" spans="1:14" hidden="1" x14ac:dyDescent="0.35">
      <c r="A5879" t="s">
        <v>95</v>
      </c>
      <c r="B5879" t="s">
        <v>116</v>
      </c>
      <c r="C5879" t="s">
        <v>13</v>
      </c>
      <c r="E5879" s="10">
        <f>IF(COUNTIF(cis_DPH!$B$2:$B$84,B5879)&gt;0,D5879*1.1,IF(COUNTIF(cis_DPH!$B$85:$B$171,B5879)&gt;0,D5879*1.2,"chyba"))</f>
        <v>0</v>
      </c>
      <c r="G5879" s="16" t="e">
        <f>_xlfn.XLOOKUP(Tabuľka9[[#This Row],[položka]],#REF!,#REF!)</f>
        <v>#REF!</v>
      </c>
      <c r="I5879" s="15">
        <f>Tabuľka9[[#This Row],[Aktuálna cena v RZ s DPH]]*Tabuľka9[[#This Row],[Priemerný odber za mesiac]]</f>
        <v>0</v>
      </c>
      <c r="K5879" s="17" t="e">
        <f>Tabuľka9[[#This Row],[Cena za MJ s DPH]]*Tabuľka9[[#This Row],[Predpokladaný odber počas 6 mesiacov]]</f>
        <v>#REF!</v>
      </c>
      <c r="L5879" s="1">
        <v>161471</v>
      </c>
      <c r="M5879" t="e">
        <f>_xlfn.XLOOKUP(Tabuľka9[[#This Row],[IČO]],#REF!,#REF!)</f>
        <v>#REF!</v>
      </c>
      <c r="N5879" t="e">
        <f>_xlfn.XLOOKUP(Tabuľka9[[#This Row],[IČO]],#REF!,#REF!)</f>
        <v>#REF!</v>
      </c>
    </row>
    <row r="5880" spans="1:14" hidden="1" x14ac:dyDescent="0.35">
      <c r="A5880" t="s">
        <v>84</v>
      </c>
      <c r="B5880" t="s">
        <v>117</v>
      </c>
      <c r="C5880" t="s">
        <v>13</v>
      </c>
      <c r="E5880" s="10">
        <f>IF(COUNTIF(cis_DPH!$B$2:$B$84,B5880)&gt;0,D5880*1.1,IF(COUNTIF(cis_DPH!$B$85:$B$171,B5880)&gt;0,D5880*1.2,"chyba"))</f>
        <v>0</v>
      </c>
      <c r="G5880" s="16" t="e">
        <f>_xlfn.XLOOKUP(Tabuľka9[[#This Row],[položka]],#REF!,#REF!)</f>
        <v>#REF!</v>
      </c>
      <c r="I5880" s="15">
        <f>Tabuľka9[[#This Row],[Aktuálna cena v RZ s DPH]]*Tabuľka9[[#This Row],[Priemerný odber za mesiac]]</f>
        <v>0</v>
      </c>
      <c r="K5880" s="17" t="e">
        <f>Tabuľka9[[#This Row],[Cena za MJ s DPH]]*Tabuľka9[[#This Row],[Predpokladaný odber počas 6 mesiacov]]</f>
        <v>#REF!</v>
      </c>
      <c r="L5880" s="1">
        <v>161471</v>
      </c>
      <c r="M5880" t="e">
        <f>_xlfn.XLOOKUP(Tabuľka9[[#This Row],[IČO]],#REF!,#REF!)</f>
        <v>#REF!</v>
      </c>
      <c r="N5880" t="e">
        <f>_xlfn.XLOOKUP(Tabuľka9[[#This Row],[IČO]],#REF!,#REF!)</f>
        <v>#REF!</v>
      </c>
    </row>
    <row r="5881" spans="1:14" hidden="1" x14ac:dyDescent="0.35">
      <c r="A5881" t="s">
        <v>84</v>
      </c>
      <c r="B5881" t="s">
        <v>118</v>
      </c>
      <c r="C5881" t="s">
        <v>13</v>
      </c>
      <c r="E5881" s="10">
        <f>IF(COUNTIF(cis_DPH!$B$2:$B$84,B5881)&gt;0,D5881*1.1,IF(COUNTIF(cis_DPH!$B$85:$B$171,B5881)&gt;0,D5881*1.2,"chyba"))</f>
        <v>0</v>
      </c>
      <c r="G5881" s="16" t="e">
        <f>_xlfn.XLOOKUP(Tabuľka9[[#This Row],[položka]],#REF!,#REF!)</f>
        <v>#REF!</v>
      </c>
      <c r="I5881" s="15">
        <f>Tabuľka9[[#This Row],[Aktuálna cena v RZ s DPH]]*Tabuľka9[[#This Row],[Priemerný odber za mesiac]]</f>
        <v>0</v>
      </c>
      <c r="K5881" s="17" t="e">
        <f>Tabuľka9[[#This Row],[Cena za MJ s DPH]]*Tabuľka9[[#This Row],[Predpokladaný odber počas 6 mesiacov]]</f>
        <v>#REF!</v>
      </c>
      <c r="L5881" s="1">
        <v>161471</v>
      </c>
      <c r="M5881" t="e">
        <f>_xlfn.XLOOKUP(Tabuľka9[[#This Row],[IČO]],#REF!,#REF!)</f>
        <v>#REF!</v>
      </c>
      <c r="N5881" t="e">
        <f>_xlfn.XLOOKUP(Tabuľka9[[#This Row],[IČO]],#REF!,#REF!)</f>
        <v>#REF!</v>
      </c>
    </row>
    <row r="5882" spans="1:14" hidden="1" x14ac:dyDescent="0.35">
      <c r="A5882" t="s">
        <v>84</v>
      </c>
      <c r="B5882" t="s">
        <v>119</v>
      </c>
      <c r="C5882" t="s">
        <v>13</v>
      </c>
      <c r="E5882" s="10">
        <f>IF(COUNTIF(cis_DPH!$B$2:$B$84,B5882)&gt;0,D5882*1.1,IF(COUNTIF(cis_DPH!$B$85:$B$171,B5882)&gt;0,D5882*1.2,"chyba"))</f>
        <v>0</v>
      </c>
      <c r="G5882" s="16" t="e">
        <f>_xlfn.XLOOKUP(Tabuľka9[[#This Row],[položka]],#REF!,#REF!)</f>
        <v>#REF!</v>
      </c>
      <c r="I5882" s="15">
        <f>Tabuľka9[[#This Row],[Aktuálna cena v RZ s DPH]]*Tabuľka9[[#This Row],[Priemerný odber za mesiac]]</f>
        <v>0</v>
      </c>
      <c r="K5882" s="17" t="e">
        <f>Tabuľka9[[#This Row],[Cena za MJ s DPH]]*Tabuľka9[[#This Row],[Predpokladaný odber počas 6 mesiacov]]</f>
        <v>#REF!</v>
      </c>
      <c r="L5882" s="1">
        <v>161471</v>
      </c>
      <c r="M5882" t="e">
        <f>_xlfn.XLOOKUP(Tabuľka9[[#This Row],[IČO]],#REF!,#REF!)</f>
        <v>#REF!</v>
      </c>
      <c r="N5882" t="e">
        <f>_xlfn.XLOOKUP(Tabuľka9[[#This Row],[IČO]],#REF!,#REF!)</f>
        <v>#REF!</v>
      </c>
    </row>
    <row r="5883" spans="1:14" hidden="1" x14ac:dyDescent="0.35">
      <c r="A5883" t="s">
        <v>84</v>
      </c>
      <c r="B5883" t="s">
        <v>120</v>
      </c>
      <c r="C5883" t="s">
        <v>13</v>
      </c>
      <c r="E5883" s="10">
        <f>IF(COUNTIF(cis_DPH!$B$2:$B$84,B5883)&gt;0,D5883*1.1,IF(COUNTIF(cis_DPH!$B$85:$B$171,B5883)&gt;0,D5883*1.2,"chyba"))</f>
        <v>0</v>
      </c>
      <c r="G5883" s="16" t="e">
        <f>_xlfn.XLOOKUP(Tabuľka9[[#This Row],[položka]],#REF!,#REF!)</f>
        <v>#REF!</v>
      </c>
      <c r="I5883" s="15">
        <f>Tabuľka9[[#This Row],[Aktuálna cena v RZ s DPH]]*Tabuľka9[[#This Row],[Priemerný odber za mesiac]]</f>
        <v>0</v>
      </c>
      <c r="K5883" s="17" t="e">
        <f>Tabuľka9[[#This Row],[Cena za MJ s DPH]]*Tabuľka9[[#This Row],[Predpokladaný odber počas 6 mesiacov]]</f>
        <v>#REF!</v>
      </c>
      <c r="L5883" s="1">
        <v>161471</v>
      </c>
      <c r="M5883" t="e">
        <f>_xlfn.XLOOKUP(Tabuľka9[[#This Row],[IČO]],#REF!,#REF!)</f>
        <v>#REF!</v>
      </c>
      <c r="N5883" t="e">
        <f>_xlfn.XLOOKUP(Tabuľka9[[#This Row],[IČO]],#REF!,#REF!)</f>
        <v>#REF!</v>
      </c>
    </row>
    <row r="5884" spans="1:14" hidden="1" x14ac:dyDescent="0.35">
      <c r="A5884" t="s">
        <v>84</v>
      </c>
      <c r="B5884" t="s">
        <v>121</v>
      </c>
      <c r="C5884" t="s">
        <v>13</v>
      </c>
      <c r="E5884" s="10">
        <f>IF(COUNTIF(cis_DPH!$B$2:$B$84,B5884)&gt;0,D5884*1.1,IF(COUNTIF(cis_DPH!$B$85:$B$171,B5884)&gt;0,D5884*1.2,"chyba"))</f>
        <v>0</v>
      </c>
      <c r="G5884" s="16" t="e">
        <f>_xlfn.XLOOKUP(Tabuľka9[[#This Row],[položka]],#REF!,#REF!)</f>
        <v>#REF!</v>
      </c>
      <c r="I5884" s="15">
        <f>Tabuľka9[[#This Row],[Aktuálna cena v RZ s DPH]]*Tabuľka9[[#This Row],[Priemerný odber za mesiac]]</f>
        <v>0</v>
      </c>
      <c r="K5884" s="17" t="e">
        <f>Tabuľka9[[#This Row],[Cena za MJ s DPH]]*Tabuľka9[[#This Row],[Predpokladaný odber počas 6 mesiacov]]</f>
        <v>#REF!</v>
      </c>
      <c r="L5884" s="1">
        <v>161471</v>
      </c>
      <c r="M5884" t="e">
        <f>_xlfn.XLOOKUP(Tabuľka9[[#This Row],[IČO]],#REF!,#REF!)</f>
        <v>#REF!</v>
      </c>
      <c r="N5884" t="e">
        <f>_xlfn.XLOOKUP(Tabuľka9[[#This Row],[IČO]],#REF!,#REF!)</f>
        <v>#REF!</v>
      </c>
    </row>
    <row r="5885" spans="1:14" hidden="1" x14ac:dyDescent="0.35">
      <c r="A5885" t="s">
        <v>84</v>
      </c>
      <c r="B5885" t="s">
        <v>122</v>
      </c>
      <c r="C5885" t="s">
        <v>13</v>
      </c>
      <c r="E5885" s="10">
        <f>IF(COUNTIF(cis_DPH!$B$2:$B$84,B5885)&gt;0,D5885*1.1,IF(COUNTIF(cis_DPH!$B$85:$B$171,B5885)&gt;0,D5885*1.2,"chyba"))</f>
        <v>0</v>
      </c>
      <c r="G5885" s="16" t="e">
        <f>_xlfn.XLOOKUP(Tabuľka9[[#This Row],[položka]],#REF!,#REF!)</f>
        <v>#REF!</v>
      </c>
      <c r="I5885" s="15">
        <f>Tabuľka9[[#This Row],[Aktuálna cena v RZ s DPH]]*Tabuľka9[[#This Row],[Priemerný odber za mesiac]]</f>
        <v>0</v>
      </c>
      <c r="K5885" s="17" t="e">
        <f>Tabuľka9[[#This Row],[Cena za MJ s DPH]]*Tabuľka9[[#This Row],[Predpokladaný odber počas 6 mesiacov]]</f>
        <v>#REF!</v>
      </c>
      <c r="L5885" s="1">
        <v>161471</v>
      </c>
      <c r="M5885" t="e">
        <f>_xlfn.XLOOKUP(Tabuľka9[[#This Row],[IČO]],#REF!,#REF!)</f>
        <v>#REF!</v>
      </c>
      <c r="N5885" t="e">
        <f>_xlfn.XLOOKUP(Tabuľka9[[#This Row],[IČO]],#REF!,#REF!)</f>
        <v>#REF!</v>
      </c>
    </row>
    <row r="5886" spans="1:14" hidden="1" x14ac:dyDescent="0.35">
      <c r="A5886" t="s">
        <v>84</v>
      </c>
      <c r="B5886" t="s">
        <v>123</v>
      </c>
      <c r="C5886" t="s">
        <v>13</v>
      </c>
      <c r="D5886" s="9">
        <v>8.39</v>
      </c>
      <c r="E5886" s="10">
        <f>IF(COUNTIF(cis_DPH!$B$2:$B$84,B5886)&gt;0,D5886*1.1,IF(COUNTIF(cis_DPH!$B$85:$B$171,B5886)&gt;0,D5886*1.2,"chyba"))</f>
        <v>9.229000000000001</v>
      </c>
      <c r="G5886" s="16" t="e">
        <f>_xlfn.XLOOKUP(Tabuľka9[[#This Row],[položka]],#REF!,#REF!)</f>
        <v>#REF!</v>
      </c>
      <c r="H5886">
        <v>220</v>
      </c>
      <c r="I5886" s="15">
        <f>Tabuľka9[[#This Row],[Aktuálna cena v RZ s DPH]]*Tabuľka9[[#This Row],[Priemerný odber za mesiac]]</f>
        <v>2030.38</v>
      </c>
      <c r="J5886">
        <v>850</v>
      </c>
      <c r="K5886" s="17" t="e">
        <f>Tabuľka9[[#This Row],[Cena za MJ s DPH]]*Tabuľka9[[#This Row],[Predpokladaný odber počas 6 mesiacov]]</f>
        <v>#REF!</v>
      </c>
      <c r="L5886" s="1">
        <v>161471</v>
      </c>
      <c r="M5886" t="e">
        <f>_xlfn.XLOOKUP(Tabuľka9[[#This Row],[IČO]],#REF!,#REF!)</f>
        <v>#REF!</v>
      </c>
      <c r="N5886" t="e">
        <f>_xlfn.XLOOKUP(Tabuľka9[[#This Row],[IČO]],#REF!,#REF!)</f>
        <v>#REF!</v>
      </c>
    </row>
    <row r="5887" spans="1:14" hidden="1" x14ac:dyDescent="0.35">
      <c r="A5887" t="s">
        <v>84</v>
      </c>
      <c r="B5887" t="s">
        <v>124</v>
      </c>
      <c r="C5887" t="s">
        <v>13</v>
      </c>
      <c r="E5887" s="10">
        <f>IF(COUNTIF(cis_DPH!$B$2:$B$84,B5887)&gt;0,D5887*1.1,IF(COUNTIF(cis_DPH!$B$85:$B$171,B5887)&gt;0,D5887*1.2,"chyba"))</f>
        <v>0</v>
      </c>
      <c r="G5887" s="16" t="e">
        <f>_xlfn.XLOOKUP(Tabuľka9[[#This Row],[položka]],#REF!,#REF!)</f>
        <v>#REF!</v>
      </c>
      <c r="I5887" s="15">
        <f>Tabuľka9[[#This Row],[Aktuálna cena v RZ s DPH]]*Tabuľka9[[#This Row],[Priemerný odber za mesiac]]</f>
        <v>0</v>
      </c>
      <c r="K5887" s="17" t="e">
        <f>Tabuľka9[[#This Row],[Cena za MJ s DPH]]*Tabuľka9[[#This Row],[Predpokladaný odber počas 6 mesiacov]]</f>
        <v>#REF!</v>
      </c>
      <c r="L5887" s="1">
        <v>161471</v>
      </c>
      <c r="M5887" t="e">
        <f>_xlfn.XLOOKUP(Tabuľka9[[#This Row],[IČO]],#REF!,#REF!)</f>
        <v>#REF!</v>
      </c>
      <c r="N5887" t="e">
        <f>_xlfn.XLOOKUP(Tabuľka9[[#This Row],[IČO]],#REF!,#REF!)</f>
        <v>#REF!</v>
      </c>
    </row>
    <row r="5888" spans="1:14" hidden="1" x14ac:dyDescent="0.35">
      <c r="A5888" t="s">
        <v>125</v>
      </c>
      <c r="B5888" t="s">
        <v>126</v>
      </c>
      <c r="C5888" t="s">
        <v>13</v>
      </c>
      <c r="E5888" s="10">
        <f>IF(COUNTIF(cis_DPH!$B$2:$B$84,B5888)&gt;0,D5888*1.1,IF(COUNTIF(cis_DPH!$B$85:$B$171,B5888)&gt;0,D5888*1.2,"chyba"))</f>
        <v>0</v>
      </c>
      <c r="G5888" s="16" t="e">
        <f>_xlfn.XLOOKUP(Tabuľka9[[#This Row],[položka]],#REF!,#REF!)</f>
        <v>#REF!</v>
      </c>
      <c r="I5888" s="15">
        <f>Tabuľka9[[#This Row],[Aktuálna cena v RZ s DPH]]*Tabuľka9[[#This Row],[Priemerný odber za mesiac]]</f>
        <v>0</v>
      </c>
      <c r="K5888" s="17" t="e">
        <f>Tabuľka9[[#This Row],[Cena za MJ s DPH]]*Tabuľka9[[#This Row],[Predpokladaný odber počas 6 mesiacov]]</f>
        <v>#REF!</v>
      </c>
      <c r="L5888" s="1">
        <v>161471</v>
      </c>
      <c r="M5888" t="e">
        <f>_xlfn.XLOOKUP(Tabuľka9[[#This Row],[IČO]],#REF!,#REF!)</f>
        <v>#REF!</v>
      </c>
      <c r="N5888" t="e">
        <f>_xlfn.XLOOKUP(Tabuľka9[[#This Row],[IČO]],#REF!,#REF!)</f>
        <v>#REF!</v>
      </c>
    </row>
    <row r="5889" spans="1:14" hidden="1" x14ac:dyDescent="0.35">
      <c r="A5889" t="s">
        <v>125</v>
      </c>
      <c r="B5889" t="s">
        <v>127</v>
      </c>
      <c r="C5889" t="s">
        <v>13</v>
      </c>
      <c r="D5889" s="9">
        <v>2.88</v>
      </c>
      <c r="E5889" s="10">
        <f>IF(COUNTIF(cis_DPH!$B$2:$B$84,B5889)&gt;0,D5889*1.1,IF(COUNTIF(cis_DPH!$B$85:$B$171,B5889)&gt;0,D5889*1.2,"chyba"))</f>
        <v>3.456</v>
      </c>
      <c r="G5889" s="16" t="e">
        <f>_xlfn.XLOOKUP(Tabuľka9[[#This Row],[položka]],#REF!,#REF!)</f>
        <v>#REF!</v>
      </c>
      <c r="H5889">
        <v>15</v>
      </c>
      <c r="I5889" s="15">
        <f>Tabuľka9[[#This Row],[Aktuálna cena v RZ s DPH]]*Tabuľka9[[#This Row],[Priemerný odber za mesiac]]</f>
        <v>51.839999999999996</v>
      </c>
      <c r="J5889">
        <v>30</v>
      </c>
      <c r="K5889" s="17" t="e">
        <f>Tabuľka9[[#This Row],[Cena za MJ s DPH]]*Tabuľka9[[#This Row],[Predpokladaný odber počas 6 mesiacov]]</f>
        <v>#REF!</v>
      </c>
      <c r="L5889" s="1">
        <v>161471</v>
      </c>
      <c r="M5889" t="e">
        <f>_xlfn.XLOOKUP(Tabuľka9[[#This Row],[IČO]],#REF!,#REF!)</f>
        <v>#REF!</v>
      </c>
      <c r="N5889" t="e">
        <f>_xlfn.XLOOKUP(Tabuľka9[[#This Row],[IČO]],#REF!,#REF!)</f>
        <v>#REF!</v>
      </c>
    </row>
    <row r="5890" spans="1:14" hidden="1" x14ac:dyDescent="0.35">
      <c r="A5890" t="s">
        <v>125</v>
      </c>
      <c r="B5890" t="s">
        <v>128</v>
      </c>
      <c r="C5890" t="s">
        <v>13</v>
      </c>
      <c r="D5890" s="9">
        <v>4.4400000000000004</v>
      </c>
      <c r="E5890" s="10">
        <f>IF(COUNTIF(cis_DPH!$B$2:$B$84,B5890)&gt;0,D5890*1.1,IF(COUNTIF(cis_DPH!$B$85:$B$171,B5890)&gt;0,D5890*1.2,"chyba"))</f>
        <v>5.3280000000000003</v>
      </c>
      <c r="G5890" s="16" t="e">
        <f>_xlfn.XLOOKUP(Tabuľka9[[#This Row],[položka]],#REF!,#REF!)</f>
        <v>#REF!</v>
      </c>
      <c r="H5890">
        <v>50</v>
      </c>
      <c r="I5890" s="15">
        <f>Tabuľka9[[#This Row],[Aktuálna cena v RZ s DPH]]*Tabuľka9[[#This Row],[Priemerný odber za mesiac]]</f>
        <v>266.40000000000003</v>
      </c>
      <c r="J5890">
        <v>150</v>
      </c>
      <c r="K5890" s="17" t="e">
        <f>Tabuľka9[[#This Row],[Cena za MJ s DPH]]*Tabuľka9[[#This Row],[Predpokladaný odber počas 6 mesiacov]]</f>
        <v>#REF!</v>
      </c>
      <c r="L5890" s="1">
        <v>161471</v>
      </c>
      <c r="M5890" t="e">
        <f>_xlfn.XLOOKUP(Tabuľka9[[#This Row],[IČO]],#REF!,#REF!)</f>
        <v>#REF!</v>
      </c>
      <c r="N5890" t="e">
        <f>_xlfn.XLOOKUP(Tabuľka9[[#This Row],[IČO]],#REF!,#REF!)</f>
        <v>#REF!</v>
      </c>
    </row>
    <row r="5891" spans="1:14" hidden="1" x14ac:dyDescent="0.35">
      <c r="A5891" t="s">
        <v>125</v>
      </c>
      <c r="B5891" t="s">
        <v>129</v>
      </c>
      <c r="C5891" t="s">
        <v>13</v>
      </c>
      <c r="E5891" s="10">
        <f>IF(COUNTIF(cis_DPH!$B$2:$B$84,B5891)&gt;0,D5891*1.1,IF(COUNTIF(cis_DPH!$B$85:$B$171,B5891)&gt;0,D5891*1.2,"chyba"))</f>
        <v>0</v>
      </c>
      <c r="G5891" s="16" t="e">
        <f>_xlfn.XLOOKUP(Tabuľka9[[#This Row],[položka]],#REF!,#REF!)</f>
        <v>#REF!</v>
      </c>
      <c r="I5891" s="15">
        <f>Tabuľka9[[#This Row],[Aktuálna cena v RZ s DPH]]*Tabuľka9[[#This Row],[Priemerný odber za mesiac]]</f>
        <v>0</v>
      </c>
      <c r="K5891" s="17" t="e">
        <f>Tabuľka9[[#This Row],[Cena za MJ s DPH]]*Tabuľka9[[#This Row],[Predpokladaný odber počas 6 mesiacov]]</f>
        <v>#REF!</v>
      </c>
      <c r="L5891" s="1">
        <v>161471</v>
      </c>
      <c r="M5891" t="e">
        <f>_xlfn.XLOOKUP(Tabuľka9[[#This Row],[IČO]],#REF!,#REF!)</f>
        <v>#REF!</v>
      </c>
      <c r="N5891" t="e">
        <f>_xlfn.XLOOKUP(Tabuľka9[[#This Row],[IČO]],#REF!,#REF!)</f>
        <v>#REF!</v>
      </c>
    </row>
    <row r="5892" spans="1:14" hidden="1" x14ac:dyDescent="0.35">
      <c r="A5892" t="s">
        <v>125</v>
      </c>
      <c r="B5892" t="s">
        <v>130</v>
      </c>
      <c r="C5892" t="s">
        <v>13</v>
      </c>
      <c r="E5892" s="10">
        <f>IF(COUNTIF(cis_DPH!$B$2:$B$84,B5892)&gt;0,D5892*1.1,IF(COUNTIF(cis_DPH!$B$85:$B$171,B5892)&gt;0,D5892*1.2,"chyba"))</f>
        <v>0</v>
      </c>
      <c r="G5892" s="16" t="e">
        <f>_xlfn.XLOOKUP(Tabuľka9[[#This Row],[položka]],#REF!,#REF!)</f>
        <v>#REF!</v>
      </c>
      <c r="I5892" s="15">
        <f>Tabuľka9[[#This Row],[Aktuálna cena v RZ s DPH]]*Tabuľka9[[#This Row],[Priemerný odber za mesiac]]</f>
        <v>0</v>
      </c>
      <c r="K5892" s="17" t="e">
        <f>Tabuľka9[[#This Row],[Cena za MJ s DPH]]*Tabuľka9[[#This Row],[Predpokladaný odber počas 6 mesiacov]]</f>
        <v>#REF!</v>
      </c>
      <c r="L5892" s="1">
        <v>161471</v>
      </c>
      <c r="M5892" t="e">
        <f>_xlfn.XLOOKUP(Tabuľka9[[#This Row],[IČO]],#REF!,#REF!)</f>
        <v>#REF!</v>
      </c>
      <c r="N5892" t="e">
        <f>_xlfn.XLOOKUP(Tabuľka9[[#This Row],[IČO]],#REF!,#REF!)</f>
        <v>#REF!</v>
      </c>
    </row>
    <row r="5893" spans="1:14" hidden="1" x14ac:dyDescent="0.35">
      <c r="A5893" t="s">
        <v>125</v>
      </c>
      <c r="B5893" t="s">
        <v>131</v>
      </c>
      <c r="C5893" t="s">
        <v>13</v>
      </c>
      <c r="E5893" s="10">
        <f>IF(COUNTIF(cis_DPH!$B$2:$B$84,B5893)&gt;0,D5893*1.1,IF(COUNTIF(cis_DPH!$B$85:$B$171,B5893)&gt;0,D5893*1.2,"chyba"))</f>
        <v>0</v>
      </c>
      <c r="G5893" s="16" t="e">
        <f>_xlfn.XLOOKUP(Tabuľka9[[#This Row],[položka]],#REF!,#REF!)</f>
        <v>#REF!</v>
      </c>
      <c r="I5893" s="15">
        <f>Tabuľka9[[#This Row],[Aktuálna cena v RZ s DPH]]*Tabuľka9[[#This Row],[Priemerný odber za mesiac]]</f>
        <v>0</v>
      </c>
      <c r="K5893" s="17" t="e">
        <f>Tabuľka9[[#This Row],[Cena za MJ s DPH]]*Tabuľka9[[#This Row],[Predpokladaný odber počas 6 mesiacov]]</f>
        <v>#REF!</v>
      </c>
      <c r="L5893" s="1">
        <v>161471</v>
      </c>
      <c r="M5893" t="e">
        <f>_xlfn.XLOOKUP(Tabuľka9[[#This Row],[IČO]],#REF!,#REF!)</f>
        <v>#REF!</v>
      </c>
      <c r="N5893" t="e">
        <f>_xlfn.XLOOKUP(Tabuľka9[[#This Row],[IČO]],#REF!,#REF!)</f>
        <v>#REF!</v>
      </c>
    </row>
    <row r="5894" spans="1:14" hidden="1" x14ac:dyDescent="0.35">
      <c r="A5894" t="s">
        <v>125</v>
      </c>
      <c r="B5894" t="s">
        <v>132</v>
      </c>
      <c r="C5894" t="s">
        <v>13</v>
      </c>
      <c r="E5894" s="10">
        <f>IF(COUNTIF(cis_DPH!$B$2:$B$84,B5894)&gt;0,D5894*1.1,IF(COUNTIF(cis_DPH!$B$85:$B$171,B5894)&gt;0,D5894*1.2,"chyba"))</f>
        <v>0</v>
      </c>
      <c r="G5894" s="16" t="e">
        <f>_xlfn.XLOOKUP(Tabuľka9[[#This Row],[položka]],#REF!,#REF!)</f>
        <v>#REF!</v>
      </c>
      <c r="I5894" s="15">
        <f>Tabuľka9[[#This Row],[Aktuálna cena v RZ s DPH]]*Tabuľka9[[#This Row],[Priemerný odber za mesiac]]</f>
        <v>0</v>
      </c>
      <c r="K5894" s="17" t="e">
        <f>Tabuľka9[[#This Row],[Cena za MJ s DPH]]*Tabuľka9[[#This Row],[Predpokladaný odber počas 6 mesiacov]]</f>
        <v>#REF!</v>
      </c>
      <c r="L5894" s="1">
        <v>161471</v>
      </c>
      <c r="M5894" t="e">
        <f>_xlfn.XLOOKUP(Tabuľka9[[#This Row],[IČO]],#REF!,#REF!)</f>
        <v>#REF!</v>
      </c>
      <c r="N5894" t="e">
        <f>_xlfn.XLOOKUP(Tabuľka9[[#This Row],[IČO]],#REF!,#REF!)</f>
        <v>#REF!</v>
      </c>
    </row>
    <row r="5895" spans="1:14" hidden="1" x14ac:dyDescent="0.35">
      <c r="A5895" t="s">
        <v>125</v>
      </c>
      <c r="B5895" t="s">
        <v>133</v>
      </c>
      <c r="C5895" t="s">
        <v>13</v>
      </c>
      <c r="E5895" s="10">
        <f>IF(COUNTIF(cis_DPH!$B$2:$B$84,B5895)&gt;0,D5895*1.1,IF(COUNTIF(cis_DPH!$B$85:$B$171,B5895)&gt;0,D5895*1.2,"chyba"))</f>
        <v>0</v>
      </c>
      <c r="G5895" s="16" t="e">
        <f>_xlfn.XLOOKUP(Tabuľka9[[#This Row],[položka]],#REF!,#REF!)</f>
        <v>#REF!</v>
      </c>
      <c r="I5895" s="15">
        <f>Tabuľka9[[#This Row],[Aktuálna cena v RZ s DPH]]*Tabuľka9[[#This Row],[Priemerný odber za mesiac]]</f>
        <v>0</v>
      </c>
      <c r="K5895" s="17" t="e">
        <f>Tabuľka9[[#This Row],[Cena za MJ s DPH]]*Tabuľka9[[#This Row],[Predpokladaný odber počas 6 mesiacov]]</f>
        <v>#REF!</v>
      </c>
      <c r="L5895" s="1">
        <v>161471</v>
      </c>
      <c r="M5895" t="e">
        <f>_xlfn.XLOOKUP(Tabuľka9[[#This Row],[IČO]],#REF!,#REF!)</f>
        <v>#REF!</v>
      </c>
      <c r="N5895" t="e">
        <f>_xlfn.XLOOKUP(Tabuľka9[[#This Row],[IČO]],#REF!,#REF!)</f>
        <v>#REF!</v>
      </c>
    </row>
    <row r="5896" spans="1:14" hidden="1" x14ac:dyDescent="0.35">
      <c r="A5896" t="s">
        <v>125</v>
      </c>
      <c r="B5896" t="s">
        <v>134</v>
      </c>
      <c r="C5896" t="s">
        <v>13</v>
      </c>
      <c r="E5896" s="10">
        <f>IF(COUNTIF(cis_DPH!$B$2:$B$84,B5896)&gt;0,D5896*1.1,IF(COUNTIF(cis_DPH!$B$85:$B$171,B5896)&gt;0,D5896*1.2,"chyba"))</f>
        <v>0</v>
      </c>
      <c r="G5896" s="16" t="e">
        <f>_xlfn.XLOOKUP(Tabuľka9[[#This Row],[položka]],#REF!,#REF!)</f>
        <v>#REF!</v>
      </c>
      <c r="I5896" s="15">
        <f>Tabuľka9[[#This Row],[Aktuálna cena v RZ s DPH]]*Tabuľka9[[#This Row],[Priemerný odber za mesiac]]</f>
        <v>0</v>
      </c>
      <c r="K5896" s="17" t="e">
        <f>Tabuľka9[[#This Row],[Cena za MJ s DPH]]*Tabuľka9[[#This Row],[Predpokladaný odber počas 6 mesiacov]]</f>
        <v>#REF!</v>
      </c>
      <c r="L5896" s="1">
        <v>161471</v>
      </c>
      <c r="M5896" t="e">
        <f>_xlfn.XLOOKUP(Tabuľka9[[#This Row],[IČO]],#REF!,#REF!)</f>
        <v>#REF!</v>
      </c>
      <c r="N5896" t="e">
        <f>_xlfn.XLOOKUP(Tabuľka9[[#This Row],[IČO]],#REF!,#REF!)</f>
        <v>#REF!</v>
      </c>
    </row>
    <row r="5897" spans="1:14" hidden="1" x14ac:dyDescent="0.35">
      <c r="A5897" t="s">
        <v>125</v>
      </c>
      <c r="B5897" t="s">
        <v>135</v>
      </c>
      <c r="C5897" t="s">
        <v>13</v>
      </c>
      <c r="E5897" s="10">
        <f>IF(COUNTIF(cis_DPH!$B$2:$B$84,B5897)&gt;0,D5897*1.1,IF(COUNTIF(cis_DPH!$B$85:$B$171,B5897)&gt;0,D5897*1.2,"chyba"))</f>
        <v>0</v>
      </c>
      <c r="G5897" s="16" t="e">
        <f>_xlfn.XLOOKUP(Tabuľka9[[#This Row],[položka]],#REF!,#REF!)</f>
        <v>#REF!</v>
      </c>
      <c r="I5897" s="15">
        <f>Tabuľka9[[#This Row],[Aktuálna cena v RZ s DPH]]*Tabuľka9[[#This Row],[Priemerný odber za mesiac]]</f>
        <v>0</v>
      </c>
      <c r="K5897" s="17" t="e">
        <f>Tabuľka9[[#This Row],[Cena za MJ s DPH]]*Tabuľka9[[#This Row],[Predpokladaný odber počas 6 mesiacov]]</f>
        <v>#REF!</v>
      </c>
      <c r="L5897" s="1">
        <v>161471</v>
      </c>
      <c r="M5897" t="e">
        <f>_xlfn.XLOOKUP(Tabuľka9[[#This Row],[IČO]],#REF!,#REF!)</f>
        <v>#REF!</v>
      </c>
      <c r="N5897" t="e">
        <f>_xlfn.XLOOKUP(Tabuľka9[[#This Row],[IČO]],#REF!,#REF!)</f>
        <v>#REF!</v>
      </c>
    </row>
    <row r="5898" spans="1:14" hidden="1" x14ac:dyDescent="0.35">
      <c r="A5898" t="s">
        <v>125</v>
      </c>
      <c r="B5898" t="s">
        <v>136</v>
      </c>
      <c r="C5898" t="s">
        <v>13</v>
      </c>
      <c r="E5898" s="10">
        <f>IF(COUNTIF(cis_DPH!$B$2:$B$84,B5898)&gt;0,D5898*1.1,IF(COUNTIF(cis_DPH!$B$85:$B$171,B5898)&gt;0,D5898*1.2,"chyba"))</f>
        <v>0</v>
      </c>
      <c r="G5898" s="16" t="e">
        <f>_xlfn.XLOOKUP(Tabuľka9[[#This Row],[položka]],#REF!,#REF!)</f>
        <v>#REF!</v>
      </c>
      <c r="I5898" s="15">
        <f>Tabuľka9[[#This Row],[Aktuálna cena v RZ s DPH]]*Tabuľka9[[#This Row],[Priemerný odber za mesiac]]</f>
        <v>0</v>
      </c>
      <c r="K5898" s="17" t="e">
        <f>Tabuľka9[[#This Row],[Cena za MJ s DPH]]*Tabuľka9[[#This Row],[Predpokladaný odber počas 6 mesiacov]]</f>
        <v>#REF!</v>
      </c>
      <c r="L5898" s="1">
        <v>161471</v>
      </c>
      <c r="M5898" t="e">
        <f>_xlfn.XLOOKUP(Tabuľka9[[#This Row],[IČO]],#REF!,#REF!)</f>
        <v>#REF!</v>
      </c>
      <c r="N5898" t="e">
        <f>_xlfn.XLOOKUP(Tabuľka9[[#This Row],[IČO]],#REF!,#REF!)</f>
        <v>#REF!</v>
      </c>
    </row>
    <row r="5899" spans="1:14" hidden="1" x14ac:dyDescent="0.35">
      <c r="A5899" t="s">
        <v>125</v>
      </c>
      <c r="B5899" t="s">
        <v>137</v>
      </c>
      <c r="C5899" t="s">
        <v>13</v>
      </c>
      <c r="E5899" s="10">
        <f>IF(COUNTIF(cis_DPH!$B$2:$B$84,B5899)&gt;0,D5899*1.1,IF(COUNTIF(cis_DPH!$B$85:$B$171,B5899)&gt;0,D5899*1.2,"chyba"))</f>
        <v>0</v>
      </c>
      <c r="G5899" s="16" t="e">
        <f>_xlfn.XLOOKUP(Tabuľka9[[#This Row],[položka]],#REF!,#REF!)</f>
        <v>#REF!</v>
      </c>
      <c r="I5899" s="15">
        <f>Tabuľka9[[#This Row],[Aktuálna cena v RZ s DPH]]*Tabuľka9[[#This Row],[Priemerný odber za mesiac]]</f>
        <v>0</v>
      </c>
      <c r="K5899" s="17" t="e">
        <f>Tabuľka9[[#This Row],[Cena za MJ s DPH]]*Tabuľka9[[#This Row],[Predpokladaný odber počas 6 mesiacov]]</f>
        <v>#REF!</v>
      </c>
      <c r="L5899" s="1">
        <v>161471</v>
      </c>
      <c r="M5899" t="e">
        <f>_xlfn.XLOOKUP(Tabuľka9[[#This Row],[IČO]],#REF!,#REF!)</f>
        <v>#REF!</v>
      </c>
      <c r="N5899" t="e">
        <f>_xlfn.XLOOKUP(Tabuľka9[[#This Row],[IČO]],#REF!,#REF!)</f>
        <v>#REF!</v>
      </c>
    </row>
    <row r="5900" spans="1:14" hidden="1" x14ac:dyDescent="0.35">
      <c r="A5900" t="s">
        <v>125</v>
      </c>
      <c r="B5900" t="s">
        <v>138</v>
      </c>
      <c r="C5900" t="s">
        <v>13</v>
      </c>
      <c r="E5900" s="10">
        <f>IF(COUNTIF(cis_DPH!$B$2:$B$84,B5900)&gt;0,D5900*1.1,IF(COUNTIF(cis_DPH!$B$85:$B$171,B5900)&gt;0,D5900*1.2,"chyba"))</f>
        <v>0</v>
      </c>
      <c r="G5900" s="16" t="e">
        <f>_xlfn.XLOOKUP(Tabuľka9[[#This Row],[položka]],#REF!,#REF!)</f>
        <v>#REF!</v>
      </c>
      <c r="I5900" s="15">
        <f>Tabuľka9[[#This Row],[Aktuálna cena v RZ s DPH]]*Tabuľka9[[#This Row],[Priemerný odber za mesiac]]</f>
        <v>0</v>
      </c>
      <c r="K5900" s="17" t="e">
        <f>Tabuľka9[[#This Row],[Cena za MJ s DPH]]*Tabuľka9[[#This Row],[Predpokladaný odber počas 6 mesiacov]]</f>
        <v>#REF!</v>
      </c>
      <c r="L5900" s="1">
        <v>161471</v>
      </c>
      <c r="M5900" t="e">
        <f>_xlfn.XLOOKUP(Tabuľka9[[#This Row],[IČO]],#REF!,#REF!)</f>
        <v>#REF!</v>
      </c>
      <c r="N5900" t="e">
        <f>_xlfn.XLOOKUP(Tabuľka9[[#This Row],[IČO]],#REF!,#REF!)</f>
        <v>#REF!</v>
      </c>
    </row>
    <row r="5901" spans="1:14" hidden="1" x14ac:dyDescent="0.35">
      <c r="A5901" t="s">
        <v>125</v>
      </c>
      <c r="B5901" t="s">
        <v>139</v>
      </c>
      <c r="C5901" t="s">
        <v>13</v>
      </c>
      <c r="E5901" s="10">
        <f>IF(COUNTIF(cis_DPH!$B$2:$B$84,B5901)&gt;0,D5901*1.1,IF(COUNTIF(cis_DPH!$B$85:$B$171,B5901)&gt;0,D5901*1.2,"chyba"))</f>
        <v>0</v>
      </c>
      <c r="G5901" s="16" t="e">
        <f>_xlfn.XLOOKUP(Tabuľka9[[#This Row],[položka]],#REF!,#REF!)</f>
        <v>#REF!</v>
      </c>
      <c r="I5901" s="15">
        <f>Tabuľka9[[#This Row],[Aktuálna cena v RZ s DPH]]*Tabuľka9[[#This Row],[Priemerný odber za mesiac]]</f>
        <v>0</v>
      </c>
      <c r="K5901" s="17" t="e">
        <f>Tabuľka9[[#This Row],[Cena za MJ s DPH]]*Tabuľka9[[#This Row],[Predpokladaný odber počas 6 mesiacov]]</f>
        <v>#REF!</v>
      </c>
      <c r="L5901" s="1">
        <v>161471</v>
      </c>
      <c r="M5901" t="e">
        <f>_xlfn.XLOOKUP(Tabuľka9[[#This Row],[IČO]],#REF!,#REF!)</f>
        <v>#REF!</v>
      </c>
      <c r="N5901" t="e">
        <f>_xlfn.XLOOKUP(Tabuľka9[[#This Row],[IČO]],#REF!,#REF!)</f>
        <v>#REF!</v>
      </c>
    </row>
    <row r="5902" spans="1:14" hidden="1" x14ac:dyDescent="0.35">
      <c r="A5902" t="s">
        <v>125</v>
      </c>
      <c r="B5902" t="s">
        <v>140</v>
      </c>
      <c r="C5902" t="s">
        <v>13</v>
      </c>
      <c r="E5902" s="10">
        <f>IF(COUNTIF(cis_DPH!$B$2:$B$84,B5902)&gt;0,D5902*1.1,IF(COUNTIF(cis_DPH!$B$85:$B$171,B5902)&gt;0,D5902*1.2,"chyba"))</f>
        <v>0</v>
      </c>
      <c r="G5902" s="16" t="e">
        <f>_xlfn.XLOOKUP(Tabuľka9[[#This Row],[položka]],#REF!,#REF!)</f>
        <v>#REF!</v>
      </c>
      <c r="I5902" s="15">
        <f>Tabuľka9[[#This Row],[Aktuálna cena v RZ s DPH]]*Tabuľka9[[#This Row],[Priemerný odber za mesiac]]</f>
        <v>0</v>
      </c>
      <c r="K5902" s="17" t="e">
        <f>Tabuľka9[[#This Row],[Cena za MJ s DPH]]*Tabuľka9[[#This Row],[Predpokladaný odber počas 6 mesiacov]]</f>
        <v>#REF!</v>
      </c>
      <c r="L5902" s="1">
        <v>161471</v>
      </c>
      <c r="M5902" t="e">
        <f>_xlfn.XLOOKUP(Tabuľka9[[#This Row],[IČO]],#REF!,#REF!)</f>
        <v>#REF!</v>
      </c>
      <c r="N5902" t="e">
        <f>_xlfn.XLOOKUP(Tabuľka9[[#This Row],[IČO]],#REF!,#REF!)</f>
        <v>#REF!</v>
      </c>
    </row>
    <row r="5903" spans="1:14" hidden="1" x14ac:dyDescent="0.35">
      <c r="A5903" t="s">
        <v>125</v>
      </c>
      <c r="B5903" t="s">
        <v>141</v>
      </c>
      <c r="C5903" t="s">
        <v>13</v>
      </c>
      <c r="E5903" s="10">
        <f>IF(COUNTIF(cis_DPH!$B$2:$B$84,B5903)&gt;0,D5903*1.1,IF(COUNTIF(cis_DPH!$B$85:$B$171,B5903)&gt;0,D5903*1.2,"chyba"))</f>
        <v>0</v>
      </c>
      <c r="G5903" s="16" t="e">
        <f>_xlfn.XLOOKUP(Tabuľka9[[#This Row],[položka]],#REF!,#REF!)</f>
        <v>#REF!</v>
      </c>
      <c r="I5903" s="15">
        <f>Tabuľka9[[#This Row],[Aktuálna cena v RZ s DPH]]*Tabuľka9[[#This Row],[Priemerný odber za mesiac]]</f>
        <v>0</v>
      </c>
      <c r="K5903" s="17" t="e">
        <f>Tabuľka9[[#This Row],[Cena za MJ s DPH]]*Tabuľka9[[#This Row],[Predpokladaný odber počas 6 mesiacov]]</f>
        <v>#REF!</v>
      </c>
      <c r="L5903" s="1">
        <v>161471</v>
      </c>
      <c r="M5903" t="e">
        <f>_xlfn.XLOOKUP(Tabuľka9[[#This Row],[IČO]],#REF!,#REF!)</f>
        <v>#REF!</v>
      </c>
      <c r="N5903" t="e">
        <f>_xlfn.XLOOKUP(Tabuľka9[[#This Row],[IČO]],#REF!,#REF!)</f>
        <v>#REF!</v>
      </c>
    </row>
    <row r="5904" spans="1:14" hidden="1" x14ac:dyDescent="0.35">
      <c r="A5904" t="s">
        <v>125</v>
      </c>
      <c r="B5904" t="s">
        <v>142</v>
      </c>
      <c r="C5904" t="s">
        <v>13</v>
      </c>
      <c r="E5904" s="10">
        <f>IF(COUNTIF(cis_DPH!$B$2:$B$84,B5904)&gt;0,D5904*1.1,IF(COUNTIF(cis_DPH!$B$85:$B$171,B5904)&gt;0,D5904*1.2,"chyba"))</f>
        <v>0</v>
      </c>
      <c r="G5904" s="16" t="e">
        <f>_xlfn.XLOOKUP(Tabuľka9[[#This Row],[položka]],#REF!,#REF!)</f>
        <v>#REF!</v>
      </c>
      <c r="I5904" s="15">
        <f>Tabuľka9[[#This Row],[Aktuálna cena v RZ s DPH]]*Tabuľka9[[#This Row],[Priemerný odber za mesiac]]</f>
        <v>0</v>
      </c>
      <c r="K5904" s="17" t="e">
        <f>Tabuľka9[[#This Row],[Cena za MJ s DPH]]*Tabuľka9[[#This Row],[Predpokladaný odber počas 6 mesiacov]]</f>
        <v>#REF!</v>
      </c>
      <c r="L5904" s="1">
        <v>161471</v>
      </c>
      <c r="M5904" t="e">
        <f>_xlfn.XLOOKUP(Tabuľka9[[#This Row],[IČO]],#REF!,#REF!)</f>
        <v>#REF!</v>
      </c>
      <c r="N5904" t="e">
        <f>_xlfn.XLOOKUP(Tabuľka9[[#This Row],[IČO]],#REF!,#REF!)</f>
        <v>#REF!</v>
      </c>
    </row>
    <row r="5905" spans="1:14" hidden="1" x14ac:dyDescent="0.35">
      <c r="A5905" t="s">
        <v>125</v>
      </c>
      <c r="B5905" t="s">
        <v>143</v>
      </c>
      <c r="C5905" t="s">
        <v>13</v>
      </c>
      <c r="E5905" s="10">
        <f>IF(COUNTIF(cis_DPH!$B$2:$B$84,B5905)&gt;0,D5905*1.1,IF(COUNTIF(cis_DPH!$B$85:$B$171,B5905)&gt;0,D5905*1.2,"chyba"))</f>
        <v>0</v>
      </c>
      <c r="G5905" s="16" t="e">
        <f>_xlfn.XLOOKUP(Tabuľka9[[#This Row],[položka]],#REF!,#REF!)</f>
        <v>#REF!</v>
      </c>
      <c r="I5905" s="15">
        <f>Tabuľka9[[#This Row],[Aktuálna cena v RZ s DPH]]*Tabuľka9[[#This Row],[Priemerný odber za mesiac]]</f>
        <v>0</v>
      </c>
      <c r="K5905" s="17" t="e">
        <f>Tabuľka9[[#This Row],[Cena za MJ s DPH]]*Tabuľka9[[#This Row],[Predpokladaný odber počas 6 mesiacov]]</f>
        <v>#REF!</v>
      </c>
      <c r="L5905" s="1">
        <v>161471</v>
      </c>
      <c r="M5905" t="e">
        <f>_xlfn.XLOOKUP(Tabuľka9[[#This Row],[IČO]],#REF!,#REF!)</f>
        <v>#REF!</v>
      </c>
      <c r="N5905" t="e">
        <f>_xlfn.XLOOKUP(Tabuľka9[[#This Row],[IČO]],#REF!,#REF!)</f>
        <v>#REF!</v>
      </c>
    </row>
    <row r="5906" spans="1:14" hidden="1" x14ac:dyDescent="0.35">
      <c r="A5906" t="s">
        <v>125</v>
      </c>
      <c r="B5906" t="s">
        <v>144</v>
      </c>
      <c r="C5906" t="s">
        <v>13</v>
      </c>
      <c r="E5906" s="10">
        <f>IF(COUNTIF(cis_DPH!$B$2:$B$84,B5906)&gt;0,D5906*1.1,IF(COUNTIF(cis_DPH!$B$85:$B$171,B5906)&gt;0,D5906*1.2,"chyba"))</f>
        <v>0</v>
      </c>
      <c r="G5906" s="16" t="e">
        <f>_xlfn.XLOOKUP(Tabuľka9[[#This Row],[položka]],#REF!,#REF!)</f>
        <v>#REF!</v>
      </c>
      <c r="I5906" s="15">
        <f>Tabuľka9[[#This Row],[Aktuálna cena v RZ s DPH]]*Tabuľka9[[#This Row],[Priemerný odber za mesiac]]</f>
        <v>0</v>
      </c>
      <c r="K5906" s="17" t="e">
        <f>Tabuľka9[[#This Row],[Cena za MJ s DPH]]*Tabuľka9[[#This Row],[Predpokladaný odber počas 6 mesiacov]]</f>
        <v>#REF!</v>
      </c>
      <c r="L5906" s="1">
        <v>161471</v>
      </c>
      <c r="M5906" t="e">
        <f>_xlfn.XLOOKUP(Tabuľka9[[#This Row],[IČO]],#REF!,#REF!)</f>
        <v>#REF!</v>
      </c>
      <c r="N5906" t="e">
        <f>_xlfn.XLOOKUP(Tabuľka9[[#This Row],[IČO]],#REF!,#REF!)</f>
        <v>#REF!</v>
      </c>
    </row>
    <row r="5907" spans="1:14" hidden="1" x14ac:dyDescent="0.35">
      <c r="A5907" t="s">
        <v>125</v>
      </c>
      <c r="B5907" t="s">
        <v>145</v>
      </c>
      <c r="C5907" t="s">
        <v>13</v>
      </c>
      <c r="E5907" s="10">
        <f>IF(COUNTIF(cis_DPH!$B$2:$B$84,B5907)&gt;0,D5907*1.1,IF(COUNTIF(cis_DPH!$B$85:$B$171,B5907)&gt;0,D5907*1.2,"chyba"))</f>
        <v>0</v>
      </c>
      <c r="G5907" s="16" t="e">
        <f>_xlfn.XLOOKUP(Tabuľka9[[#This Row],[položka]],#REF!,#REF!)</f>
        <v>#REF!</v>
      </c>
      <c r="I5907" s="15">
        <f>Tabuľka9[[#This Row],[Aktuálna cena v RZ s DPH]]*Tabuľka9[[#This Row],[Priemerný odber za mesiac]]</f>
        <v>0</v>
      </c>
      <c r="K5907" s="17" t="e">
        <f>Tabuľka9[[#This Row],[Cena za MJ s DPH]]*Tabuľka9[[#This Row],[Predpokladaný odber počas 6 mesiacov]]</f>
        <v>#REF!</v>
      </c>
      <c r="L5907" s="1">
        <v>161471</v>
      </c>
      <c r="M5907" t="e">
        <f>_xlfn.XLOOKUP(Tabuľka9[[#This Row],[IČO]],#REF!,#REF!)</f>
        <v>#REF!</v>
      </c>
      <c r="N5907" t="e">
        <f>_xlfn.XLOOKUP(Tabuľka9[[#This Row],[IČO]],#REF!,#REF!)</f>
        <v>#REF!</v>
      </c>
    </row>
    <row r="5908" spans="1:14" hidden="1" x14ac:dyDescent="0.35">
      <c r="A5908" t="s">
        <v>125</v>
      </c>
      <c r="B5908" t="s">
        <v>146</v>
      </c>
      <c r="C5908" t="s">
        <v>13</v>
      </c>
      <c r="E5908" s="10">
        <f>IF(COUNTIF(cis_DPH!$B$2:$B$84,B5908)&gt;0,D5908*1.1,IF(COUNTIF(cis_DPH!$B$85:$B$171,B5908)&gt;0,D5908*1.2,"chyba"))</f>
        <v>0</v>
      </c>
      <c r="G5908" s="16" t="e">
        <f>_xlfn.XLOOKUP(Tabuľka9[[#This Row],[položka]],#REF!,#REF!)</f>
        <v>#REF!</v>
      </c>
      <c r="I5908" s="15">
        <f>Tabuľka9[[#This Row],[Aktuálna cena v RZ s DPH]]*Tabuľka9[[#This Row],[Priemerný odber za mesiac]]</f>
        <v>0</v>
      </c>
      <c r="K5908" s="17" t="e">
        <f>Tabuľka9[[#This Row],[Cena za MJ s DPH]]*Tabuľka9[[#This Row],[Predpokladaný odber počas 6 mesiacov]]</f>
        <v>#REF!</v>
      </c>
      <c r="L5908" s="1">
        <v>161471</v>
      </c>
      <c r="M5908" t="e">
        <f>_xlfn.XLOOKUP(Tabuľka9[[#This Row],[IČO]],#REF!,#REF!)</f>
        <v>#REF!</v>
      </c>
      <c r="N5908" t="e">
        <f>_xlfn.XLOOKUP(Tabuľka9[[#This Row],[IČO]],#REF!,#REF!)</f>
        <v>#REF!</v>
      </c>
    </row>
    <row r="5909" spans="1:14" hidden="1" x14ac:dyDescent="0.35">
      <c r="A5909" t="s">
        <v>125</v>
      </c>
      <c r="B5909" t="s">
        <v>147</v>
      </c>
      <c r="C5909" t="s">
        <v>13</v>
      </c>
      <c r="E5909" s="10">
        <f>IF(COUNTIF(cis_DPH!$B$2:$B$84,B5909)&gt;0,D5909*1.1,IF(COUNTIF(cis_DPH!$B$85:$B$171,B5909)&gt;0,D5909*1.2,"chyba"))</f>
        <v>0</v>
      </c>
      <c r="G5909" s="16" t="e">
        <f>_xlfn.XLOOKUP(Tabuľka9[[#This Row],[položka]],#REF!,#REF!)</f>
        <v>#REF!</v>
      </c>
      <c r="I5909" s="15">
        <f>Tabuľka9[[#This Row],[Aktuálna cena v RZ s DPH]]*Tabuľka9[[#This Row],[Priemerný odber za mesiac]]</f>
        <v>0</v>
      </c>
      <c r="K5909" s="17" t="e">
        <f>Tabuľka9[[#This Row],[Cena za MJ s DPH]]*Tabuľka9[[#This Row],[Predpokladaný odber počas 6 mesiacov]]</f>
        <v>#REF!</v>
      </c>
      <c r="L5909" s="1">
        <v>161471</v>
      </c>
      <c r="M5909" t="e">
        <f>_xlfn.XLOOKUP(Tabuľka9[[#This Row],[IČO]],#REF!,#REF!)</f>
        <v>#REF!</v>
      </c>
      <c r="N5909" t="e">
        <f>_xlfn.XLOOKUP(Tabuľka9[[#This Row],[IČO]],#REF!,#REF!)</f>
        <v>#REF!</v>
      </c>
    </row>
    <row r="5910" spans="1:14" hidden="1" x14ac:dyDescent="0.35">
      <c r="A5910" t="s">
        <v>125</v>
      </c>
      <c r="B5910" t="s">
        <v>148</v>
      </c>
      <c r="C5910" t="s">
        <v>13</v>
      </c>
      <c r="E5910" s="10">
        <f>IF(COUNTIF(cis_DPH!$B$2:$B$84,B5910)&gt;0,D5910*1.1,IF(COUNTIF(cis_DPH!$B$85:$B$171,B5910)&gt;0,D5910*1.2,"chyba"))</f>
        <v>0</v>
      </c>
      <c r="G5910" s="16" t="e">
        <f>_xlfn.XLOOKUP(Tabuľka9[[#This Row],[položka]],#REF!,#REF!)</f>
        <v>#REF!</v>
      </c>
      <c r="I5910" s="15">
        <f>Tabuľka9[[#This Row],[Aktuálna cena v RZ s DPH]]*Tabuľka9[[#This Row],[Priemerný odber za mesiac]]</f>
        <v>0</v>
      </c>
      <c r="K5910" s="17" t="e">
        <f>Tabuľka9[[#This Row],[Cena za MJ s DPH]]*Tabuľka9[[#This Row],[Predpokladaný odber počas 6 mesiacov]]</f>
        <v>#REF!</v>
      </c>
      <c r="L5910" s="1">
        <v>161471</v>
      </c>
      <c r="M5910" t="e">
        <f>_xlfn.XLOOKUP(Tabuľka9[[#This Row],[IČO]],#REF!,#REF!)</f>
        <v>#REF!</v>
      </c>
      <c r="N5910" t="e">
        <f>_xlfn.XLOOKUP(Tabuľka9[[#This Row],[IČO]],#REF!,#REF!)</f>
        <v>#REF!</v>
      </c>
    </row>
    <row r="5911" spans="1:14" hidden="1" x14ac:dyDescent="0.35">
      <c r="A5911" t="s">
        <v>125</v>
      </c>
      <c r="B5911" t="s">
        <v>149</v>
      </c>
      <c r="C5911" t="s">
        <v>13</v>
      </c>
      <c r="D5911" s="9">
        <v>4.58</v>
      </c>
      <c r="E5911" s="10">
        <f>IF(COUNTIF(cis_DPH!$B$2:$B$84,B5911)&gt;0,D5911*1.1,IF(COUNTIF(cis_DPH!$B$85:$B$171,B5911)&gt;0,D5911*1.2,"chyba"))</f>
        <v>5.4959999999999996</v>
      </c>
      <c r="G5911" s="16" t="e">
        <f>_xlfn.XLOOKUP(Tabuľka9[[#This Row],[položka]],#REF!,#REF!)</f>
        <v>#REF!</v>
      </c>
      <c r="H5911">
        <v>40</v>
      </c>
      <c r="I5911" s="15">
        <f>Tabuľka9[[#This Row],[Aktuálna cena v RZ s DPH]]*Tabuľka9[[#This Row],[Priemerný odber za mesiac]]</f>
        <v>219.83999999999997</v>
      </c>
      <c r="J5911">
        <v>120</v>
      </c>
      <c r="K5911" s="17" t="e">
        <f>Tabuľka9[[#This Row],[Cena za MJ s DPH]]*Tabuľka9[[#This Row],[Predpokladaný odber počas 6 mesiacov]]</f>
        <v>#REF!</v>
      </c>
      <c r="L5911" s="1">
        <v>161471</v>
      </c>
      <c r="M5911" t="e">
        <f>_xlfn.XLOOKUP(Tabuľka9[[#This Row],[IČO]],#REF!,#REF!)</f>
        <v>#REF!</v>
      </c>
      <c r="N5911" t="e">
        <f>_xlfn.XLOOKUP(Tabuľka9[[#This Row],[IČO]],#REF!,#REF!)</f>
        <v>#REF!</v>
      </c>
    </row>
    <row r="5912" spans="1:14" hidden="1" x14ac:dyDescent="0.35">
      <c r="A5912" t="s">
        <v>125</v>
      </c>
      <c r="B5912" t="s">
        <v>150</v>
      </c>
      <c r="C5912" t="s">
        <v>13</v>
      </c>
      <c r="E5912" s="10">
        <f>IF(COUNTIF(cis_DPH!$B$2:$B$84,B5912)&gt;0,D5912*1.1,IF(COUNTIF(cis_DPH!$B$85:$B$171,B5912)&gt;0,D5912*1.2,"chyba"))</f>
        <v>0</v>
      </c>
      <c r="G5912" s="16" t="e">
        <f>_xlfn.XLOOKUP(Tabuľka9[[#This Row],[položka]],#REF!,#REF!)</f>
        <v>#REF!</v>
      </c>
      <c r="I5912" s="15">
        <f>Tabuľka9[[#This Row],[Aktuálna cena v RZ s DPH]]*Tabuľka9[[#This Row],[Priemerný odber za mesiac]]</f>
        <v>0</v>
      </c>
      <c r="K5912" s="17" t="e">
        <f>Tabuľka9[[#This Row],[Cena za MJ s DPH]]*Tabuľka9[[#This Row],[Predpokladaný odber počas 6 mesiacov]]</f>
        <v>#REF!</v>
      </c>
      <c r="L5912" s="1">
        <v>161471</v>
      </c>
      <c r="M5912" t="e">
        <f>_xlfn.XLOOKUP(Tabuľka9[[#This Row],[IČO]],#REF!,#REF!)</f>
        <v>#REF!</v>
      </c>
      <c r="N5912" t="e">
        <f>_xlfn.XLOOKUP(Tabuľka9[[#This Row],[IČO]],#REF!,#REF!)</f>
        <v>#REF!</v>
      </c>
    </row>
    <row r="5913" spans="1:14" hidden="1" x14ac:dyDescent="0.35">
      <c r="A5913" t="s">
        <v>125</v>
      </c>
      <c r="B5913" t="s">
        <v>151</v>
      </c>
      <c r="C5913" t="s">
        <v>13</v>
      </c>
      <c r="E5913" s="10">
        <f>IF(COUNTIF(cis_DPH!$B$2:$B$84,B5913)&gt;0,D5913*1.1,IF(COUNTIF(cis_DPH!$B$85:$B$171,B5913)&gt;0,D5913*1.2,"chyba"))</f>
        <v>0</v>
      </c>
      <c r="G5913" s="16" t="e">
        <f>_xlfn.XLOOKUP(Tabuľka9[[#This Row],[položka]],#REF!,#REF!)</f>
        <v>#REF!</v>
      </c>
      <c r="I5913" s="15">
        <f>Tabuľka9[[#This Row],[Aktuálna cena v RZ s DPH]]*Tabuľka9[[#This Row],[Priemerný odber za mesiac]]</f>
        <v>0</v>
      </c>
      <c r="K5913" s="17" t="e">
        <f>Tabuľka9[[#This Row],[Cena za MJ s DPH]]*Tabuľka9[[#This Row],[Predpokladaný odber počas 6 mesiacov]]</f>
        <v>#REF!</v>
      </c>
      <c r="L5913" s="1">
        <v>161471</v>
      </c>
      <c r="M5913" t="e">
        <f>_xlfn.XLOOKUP(Tabuľka9[[#This Row],[IČO]],#REF!,#REF!)</f>
        <v>#REF!</v>
      </c>
      <c r="N5913" t="e">
        <f>_xlfn.XLOOKUP(Tabuľka9[[#This Row],[IČO]],#REF!,#REF!)</f>
        <v>#REF!</v>
      </c>
    </row>
    <row r="5914" spans="1:14" hidden="1" x14ac:dyDescent="0.35">
      <c r="A5914" t="s">
        <v>125</v>
      </c>
      <c r="B5914" t="s">
        <v>152</v>
      </c>
      <c r="C5914" t="s">
        <v>13</v>
      </c>
      <c r="E5914" s="10">
        <f>IF(COUNTIF(cis_DPH!$B$2:$B$84,B5914)&gt;0,D5914*1.1,IF(COUNTIF(cis_DPH!$B$85:$B$171,B5914)&gt;0,D5914*1.2,"chyba"))</f>
        <v>0</v>
      </c>
      <c r="G5914" s="16" t="e">
        <f>_xlfn.XLOOKUP(Tabuľka9[[#This Row],[položka]],#REF!,#REF!)</f>
        <v>#REF!</v>
      </c>
      <c r="I5914" s="15">
        <f>Tabuľka9[[#This Row],[Aktuálna cena v RZ s DPH]]*Tabuľka9[[#This Row],[Priemerný odber za mesiac]]</f>
        <v>0</v>
      </c>
      <c r="K5914" s="17" t="e">
        <f>Tabuľka9[[#This Row],[Cena za MJ s DPH]]*Tabuľka9[[#This Row],[Predpokladaný odber počas 6 mesiacov]]</f>
        <v>#REF!</v>
      </c>
      <c r="L5914" s="1">
        <v>161471</v>
      </c>
      <c r="M5914" t="e">
        <f>_xlfn.XLOOKUP(Tabuľka9[[#This Row],[IČO]],#REF!,#REF!)</f>
        <v>#REF!</v>
      </c>
      <c r="N5914" t="e">
        <f>_xlfn.XLOOKUP(Tabuľka9[[#This Row],[IČO]],#REF!,#REF!)</f>
        <v>#REF!</v>
      </c>
    </row>
    <row r="5915" spans="1:14" hidden="1" x14ac:dyDescent="0.35">
      <c r="A5915" t="s">
        <v>125</v>
      </c>
      <c r="B5915" t="s">
        <v>153</v>
      </c>
      <c r="C5915" t="s">
        <v>13</v>
      </c>
      <c r="E5915" s="10">
        <f>IF(COUNTIF(cis_DPH!$B$2:$B$84,B5915)&gt;0,D5915*1.1,IF(COUNTIF(cis_DPH!$B$85:$B$171,B5915)&gt;0,D5915*1.2,"chyba"))</f>
        <v>0</v>
      </c>
      <c r="G5915" s="16" t="e">
        <f>_xlfn.XLOOKUP(Tabuľka9[[#This Row],[položka]],#REF!,#REF!)</f>
        <v>#REF!</v>
      </c>
      <c r="I5915" s="15">
        <f>Tabuľka9[[#This Row],[Aktuálna cena v RZ s DPH]]*Tabuľka9[[#This Row],[Priemerný odber za mesiac]]</f>
        <v>0</v>
      </c>
      <c r="K5915" s="17" t="e">
        <f>Tabuľka9[[#This Row],[Cena za MJ s DPH]]*Tabuľka9[[#This Row],[Predpokladaný odber počas 6 mesiacov]]</f>
        <v>#REF!</v>
      </c>
      <c r="L5915" s="1">
        <v>161471</v>
      </c>
      <c r="M5915" t="e">
        <f>_xlfn.XLOOKUP(Tabuľka9[[#This Row],[IČO]],#REF!,#REF!)</f>
        <v>#REF!</v>
      </c>
      <c r="N5915" t="e">
        <f>_xlfn.XLOOKUP(Tabuľka9[[#This Row],[IČO]],#REF!,#REF!)</f>
        <v>#REF!</v>
      </c>
    </row>
    <row r="5916" spans="1:14" hidden="1" x14ac:dyDescent="0.35">
      <c r="A5916" t="s">
        <v>125</v>
      </c>
      <c r="B5916" t="s">
        <v>154</v>
      </c>
      <c r="C5916" t="s">
        <v>13</v>
      </c>
      <c r="D5916" s="9">
        <v>10.4</v>
      </c>
      <c r="E5916" s="10">
        <f>IF(COUNTIF(cis_DPH!$B$2:$B$84,B5916)&gt;0,D5916*1.1,IF(COUNTIF(cis_DPH!$B$85:$B$171,B5916)&gt;0,D5916*1.2,"chyba"))</f>
        <v>12.48</v>
      </c>
      <c r="G5916" s="16" t="e">
        <f>_xlfn.XLOOKUP(Tabuľka9[[#This Row],[položka]],#REF!,#REF!)</f>
        <v>#REF!</v>
      </c>
      <c r="H5916">
        <v>8</v>
      </c>
      <c r="I5916" s="15">
        <f>Tabuľka9[[#This Row],[Aktuálna cena v RZ s DPH]]*Tabuľka9[[#This Row],[Priemerný odber za mesiac]]</f>
        <v>99.84</v>
      </c>
      <c r="J5916">
        <v>16</v>
      </c>
      <c r="K5916" s="17" t="e">
        <f>Tabuľka9[[#This Row],[Cena za MJ s DPH]]*Tabuľka9[[#This Row],[Predpokladaný odber počas 6 mesiacov]]</f>
        <v>#REF!</v>
      </c>
      <c r="L5916" s="1">
        <v>161471</v>
      </c>
      <c r="M5916" t="e">
        <f>_xlfn.XLOOKUP(Tabuľka9[[#This Row],[IČO]],#REF!,#REF!)</f>
        <v>#REF!</v>
      </c>
      <c r="N5916" t="e">
        <f>_xlfn.XLOOKUP(Tabuľka9[[#This Row],[IČO]],#REF!,#REF!)</f>
        <v>#REF!</v>
      </c>
    </row>
    <row r="5917" spans="1:14" hidden="1" x14ac:dyDescent="0.35">
      <c r="A5917" t="s">
        <v>125</v>
      </c>
      <c r="B5917" t="s">
        <v>155</v>
      </c>
      <c r="C5917" t="s">
        <v>13</v>
      </c>
      <c r="D5917" s="9">
        <v>3.12</v>
      </c>
      <c r="E5917" s="10">
        <f>IF(COUNTIF(cis_DPH!$B$2:$B$84,B5917)&gt;0,D5917*1.1,IF(COUNTIF(cis_DPH!$B$85:$B$171,B5917)&gt;0,D5917*1.2,"chyba"))</f>
        <v>3.7439999999999998</v>
      </c>
      <c r="G5917" s="16" t="e">
        <f>_xlfn.XLOOKUP(Tabuľka9[[#This Row],[položka]],#REF!,#REF!)</f>
        <v>#REF!</v>
      </c>
      <c r="H5917">
        <v>20</v>
      </c>
      <c r="I5917" s="15">
        <f>Tabuľka9[[#This Row],[Aktuálna cena v RZ s DPH]]*Tabuľka9[[#This Row],[Priemerný odber za mesiac]]</f>
        <v>74.88</v>
      </c>
      <c r="J5917">
        <v>40</v>
      </c>
      <c r="K5917" s="17" t="e">
        <f>Tabuľka9[[#This Row],[Cena za MJ s DPH]]*Tabuľka9[[#This Row],[Predpokladaný odber počas 6 mesiacov]]</f>
        <v>#REF!</v>
      </c>
      <c r="L5917" s="1">
        <v>161471</v>
      </c>
      <c r="M5917" t="e">
        <f>_xlfn.XLOOKUP(Tabuľka9[[#This Row],[IČO]],#REF!,#REF!)</f>
        <v>#REF!</v>
      </c>
      <c r="N5917" t="e">
        <f>_xlfn.XLOOKUP(Tabuľka9[[#This Row],[IČO]],#REF!,#REF!)</f>
        <v>#REF!</v>
      </c>
    </row>
    <row r="5918" spans="1:14" hidden="1" x14ac:dyDescent="0.35">
      <c r="A5918" t="s">
        <v>125</v>
      </c>
      <c r="B5918" t="s">
        <v>156</v>
      </c>
      <c r="C5918" t="s">
        <v>13</v>
      </c>
      <c r="D5918" s="9">
        <v>6.76</v>
      </c>
      <c r="E5918" s="10">
        <f>IF(COUNTIF(cis_DPH!$B$2:$B$84,B5918)&gt;0,D5918*1.1,IF(COUNTIF(cis_DPH!$B$85:$B$171,B5918)&gt;0,D5918*1.2,"chyba"))</f>
        <v>8.1120000000000001</v>
      </c>
      <c r="G5918" s="16" t="e">
        <f>_xlfn.XLOOKUP(Tabuľka9[[#This Row],[položka]],#REF!,#REF!)</f>
        <v>#REF!</v>
      </c>
      <c r="H5918">
        <v>15</v>
      </c>
      <c r="I5918" s="15">
        <f>Tabuľka9[[#This Row],[Aktuálna cena v RZ s DPH]]*Tabuľka9[[#This Row],[Priemerný odber za mesiac]]</f>
        <v>121.68</v>
      </c>
      <c r="J5918">
        <v>30</v>
      </c>
      <c r="K5918" s="17" t="e">
        <f>Tabuľka9[[#This Row],[Cena za MJ s DPH]]*Tabuľka9[[#This Row],[Predpokladaný odber počas 6 mesiacov]]</f>
        <v>#REF!</v>
      </c>
      <c r="L5918" s="1">
        <v>161471</v>
      </c>
      <c r="M5918" t="e">
        <f>_xlfn.XLOOKUP(Tabuľka9[[#This Row],[IČO]],#REF!,#REF!)</f>
        <v>#REF!</v>
      </c>
      <c r="N5918" t="e">
        <f>_xlfn.XLOOKUP(Tabuľka9[[#This Row],[IČO]],#REF!,#REF!)</f>
        <v>#REF!</v>
      </c>
    </row>
    <row r="5919" spans="1:14" hidden="1" x14ac:dyDescent="0.35">
      <c r="A5919" t="s">
        <v>125</v>
      </c>
      <c r="B5919" t="s">
        <v>157</v>
      </c>
      <c r="C5919" t="s">
        <v>13</v>
      </c>
      <c r="E5919" s="10">
        <f>IF(COUNTIF(cis_DPH!$B$2:$B$84,B5919)&gt;0,D5919*1.1,IF(COUNTIF(cis_DPH!$B$85:$B$171,B5919)&gt;0,D5919*1.2,"chyba"))</f>
        <v>0</v>
      </c>
      <c r="G5919" s="16" t="e">
        <f>_xlfn.XLOOKUP(Tabuľka9[[#This Row],[položka]],#REF!,#REF!)</f>
        <v>#REF!</v>
      </c>
      <c r="I5919" s="15">
        <f>Tabuľka9[[#This Row],[Aktuálna cena v RZ s DPH]]*Tabuľka9[[#This Row],[Priemerný odber za mesiac]]</f>
        <v>0</v>
      </c>
      <c r="K5919" s="17" t="e">
        <f>Tabuľka9[[#This Row],[Cena za MJ s DPH]]*Tabuľka9[[#This Row],[Predpokladaný odber počas 6 mesiacov]]</f>
        <v>#REF!</v>
      </c>
      <c r="L5919" s="1">
        <v>161471</v>
      </c>
      <c r="M5919" t="e">
        <f>_xlfn.XLOOKUP(Tabuľka9[[#This Row],[IČO]],#REF!,#REF!)</f>
        <v>#REF!</v>
      </c>
      <c r="N5919" t="e">
        <f>_xlfn.XLOOKUP(Tabuľka9[[#This Row],[IČO]],#REF!,#REF!)</f>
        <v>#REF!</v>
      </c>
    </row>
    <row r="5920" spans="1:14" hidden="1" x14ac:dyDescent="0.35">
      <c r="A5920" t="s">
        <v>125</v>
      </c>
      <c r="B5920" t="s">
        <v>158</v>
      </c>
      <c r="C5920" t="s">
        <v>13</v>
      </c>
      <c r="E5920" s="10">
        <f>IF(COUNTIF(cis_DPH!$B$2:$B$84,B5920)&gt;0,D5920*1.1,IF(COUNTIF(cis_DPH!$B$85:$B$171,B5920)&gt;0,D5920*1.2,"chyba"))</f>
        <v>0</v>
      </c>
      <c r="G5920" s="16" t="e">
        <f>_xlfn.XLOOKUP(Tabuľka9[[#This Row],[položka]],#REF!,#REF!)</f>
        <v>#REF!</v>
      </c>
      <c r="I5920" s="15">
        <f>Tabuľka9[[#This Row],[Aktuálna cena v RZ s DPH]]*Tabuľka9[[#This Row],[Priemerný odber za mesiac]]</f>
        <v>0</v>
      </c>
      <c r="K5920" s="17" t="e">
        <f>Tabuľka9[[#This Row],[Cena za MJ s DPH]]*Tabuľka9[[#This Row],[Predpokladaný odber počas 6 mesiacov]]</f>
        <v>#REF!</v>
      </c>
      <c r="L5920" s="1">
        <v>161471</v>
      </c>
      <c r="M5920" t="e">
        <f>_xlfn.XLOOKUP(Tabuľka9[[#This Row],[IČO]],#REF!,#REF!)</f>
        <v>#REF!</v>
      </c>
      <c r="N5920" t="e">
        <f>_xlfn.XLOOKUP(Tabuľka9[[#This Row],[IČO]],#REF!,#REF!)</f>
        <v>#REF!</v>
      </c>
    </row>
    <row r="5921" spans="1:14" hidden="1" x14ac:dyDescent="0.35">
      <c r="A5921" t="s">
        <v>125</v>
      </c>
      <c r="B5921" t="s">
        <v>159</v>
      </c>
      <c r="C5921" t="s">
        <v>13</v>
      </c>
      <c r="E5921" s="10">
        <f>IF(COUNTIF(cis_DPH!$B$2:$B$84,B5921)&gt;0,D5921*1.1,IF(COUNTIF(cis_DPH!$B$85:$B$171,B5921)&gt;0,D5921*1.2,"chyba"))</f>
        <v>0</v>
      </c>
      <c r="G5921" s="16" t="e">
        <f>_xlfn.XLOOKUP(Tabuľka9[[#This Row],[položka]],#REF!,#REF!)</f>
        <v>#REF!</v>
      </c>
      <c r="I5921" s="15">
        <f>Tabuľka9[[#This Row],[Aktuálna cena v RZ s DPH]]*Tabuľka9[[#This Row],[Priemerný odber za mesiac]]</f>
        <v>0</v>
      </c>
      <c r="K5921" s="17" t="e">
        <f>Tabuľka9[[#This Row],[Cena za MJ s DPH]]*Tabuľka9[[#This Row],[Predpokladaný odber počas 6 mesiacov]]</f>
        <v>#REF!</v>
      </c>
      <c r="L5921" s="1">
        <v>161471</v>
      </c>
      <c r="M5921" t="e">
        <f>_xlfn.XLOOKUP(Tabuľka9[[#This Row],[IČO]],#REF!,#REF!)</f>
        <v>#REF!</v>
      </c>
      <c r="N5921" t="e">
        <f>_xlfn.XLOOKUP(Tabuľka9[[#This Row],[IČO]],#REF!,#REF!)</f>
        <v>#REF!</v>
      </c>
    </row>
    <row r="5922" spans="1:14" hidden="1" x14ac:dyDescent="0.35">
      <c r="A5922" t="s">
        <v>125</v>
      </c>
      <c r="B5922" t="s">
        <v>160</v>
      </c>
      <c r="C5922" t="s">
        <v>13</v>
      </c>
      <c r="E5922" s="10">
        <f>IF(COUNTIF(cis_DPH!$B$2:$B$84,B5922)&gt;0,D5922*1.1,IF(COUNTIF(cis_DPH!$B$85:$B$171,B5922)&gt;0,D5922*1.2,"chyba"))</f>
        <v>0</v>
      </c>
      <c r="G5922" s="16" t="e">
        <f>_xlfn.XLOOKUP(Tabuľka9[[#This Row],[položka]],#REF!,#REF!)</f>
        <v>#REF!</v>
      </c>
      <c r="I5922" s="15">
        <f>Tabuľka9[[#This Row],[Aktuálna cena v RZ s DPH]]*Tabuľka9[[#This Row],[Priemerný odber za mesiac]]</f>
        <v>0</v>
      </c>
      <c r="K5922" s="17" t="e">
        <f>Tabuľka9[[#This Row],[Cena za MJ s DPH]]*Tabuľka9[[#This Row],[Predpokladaný odber počas 6 mesiacov]]</f>
        <v>#REF!</v>
      </c>
      <c r="L5922" s="1">
        <v>161471</v>
      </c>
      <c r="M5922" t="e">
        <f>_xlfn.XLOOKUP(Tabuľka9[[#This Row],[IČO]],#REF!,#REF!)</f>
        <v>#REF!</v>
      </c>
      <c r="N5922" t="e">
        <f>_xlfn.XLOOKUP(Tabuľka9[[#This Row],[IČO]],#REF!,#REF!)</f>
        <v>#REF!</v>
      </c>
    </row>
    <row r="5923" spans="1:14" hidden="1" x14ac:dyDescent="0.35">
      <c r="A5923" t="s">
        <v>125</v>
      </c>
      <c r="B5923" t="s">
        <v>161</v>
      </c>
      <c r="C5923" t="s">
        <v>13</v>
      </c>
      <c r="E5923" s="10">
        <f>IF(COUNTIF(cis_DPH!$B$2:$B$84,B5923)&gt;0,D5923*1.1,IF(COUNTIF(cis_DPH!$B$85:$B$171,B5923)&gt;0,D5923*1.2,"chyba"))</f>
        <v>0</v>
      </c>
      <c r="G5923" s="16" t="e">
        <f>_xlfn.XLOOKUP(Tabuľka9[[#This Row],[položka]],#REF!,#REF!)</f>
        <v>#REF!</v>
      </c>
      <c r="I5923" s="15">
        <f>Tabuľka9[[#This Row],[Aktuálna cena v RZ s DPH]]*Tabuľka9[[#This Row],[Priemerný odber za mesiac]]</f>
        <v>0</v>
      </c>
      <c r="K5923" s="17" t="e">
        <f>Tabuľka9[[#This Row],[Cena za MJ s DPH]]*Tabuľka9[[#This Row],[Predpokladaný odber počas 6 mesiacov]]</f>
        <v>#REF!</v>
      </c>
      <c r="L5923" s="1">
        <v>161471</v>
      </c>
      <c r="M5923" t="e">
        <f>_xlfn.XLOOKUP(Tabuľka9[[#This Row],[IČO]],#REF!,#REF!)</f>
        <v>#REF!</v>
      </c>
      <c r="N5923" t="e">
        <f>_xlfn.XLOOKUP(Tabuľka9[[#This Row],[IČO]],#REF!,#REF!)</f>
        <v>#REF!</v>
      </c>
    </row>
    <row r="5924" spans="1:14" hidden="1" x14ac:dyDescent="0.35">
      <c r="A5924" t="s">
        <v>125</v>
      </c>
      <c r="B5924" t="s">
        <v>162</v>
      </c>
      <c r="C5924" t="s">
        <v>13</v>
      </c>
      <c r="E5924" s="10">
        <f>IF(COUNTIF(cis_DPH!$B$2:$B$84,B5924)&gt;0,D5924*1.1,IF(COUNTIF(cis_DPH!$B$85:$B$171,B5924)&gt;0,D5924*1.2,"chyba"))</f>
        <v>0</v>
      </c>
      <c r="G5924" s="16" t="e">
        <f>_xlfn.XLOOKUP(Tabuľka9[[#This Row],[položka]],#REF!,#REF!)</f>
        <v>#REF!</v>
      </c>
      <c r="I5924" s="15">
        <f>Tabuľka9[[#This Row],[Aktuálna cena v RZ s DPH]]*Tabuľka9[[#This Row],[Priemerný odber za mesiac]]</f>
        <v>0</v>
      </c>
      <c r="K5924" s="17" t="e">
        <f>Tabuľka9[[#This Row],[Cena za MJ s DPH]]*Tabuľka9[[#This Row],[Predpokladaný odber počas 6 mesiacov]]</f>
        <v>#REF!</v>
      </c>
      <c r="L5924" s="1">
        <v>161471</v>
      </c>
      <c r="M5924" t="e">
        <f>_xlfn.XLOOKUP(Tabuľka9[[#This Row],[IČO]],#REF!,#REF!)</f>
        <v>#REF!</v>
      </c>
      <c r="N5924" t="e">
        <f>_xlfn.XLOOKUP(Tabuľka9[[#This Row],[IČO]],#REF!,#REF!)</f>
        <v>#REF!</v>
      </c>
    </row>
    <row r="5925" spans="1:14" hidden="1" x14ac:dyDescent="0.35">
      <c r="A5925" t="s">
        <v>125</v>
      </c>
      <c r="B5925" t="s">
        <v>163</v>
      </c>
      <c r="C5925" t="s">
        <v>13</v>
      </c>
      <c r="E5925" s="10">
        <f>IF(COUNTIF(cis_DPH!$B$2:$B$84,B5925)&gt;0,D5925*1.1,IF(COUNTIF(cis_DPH!$B$85:$B$171,B5925)&gt;0,D5925*1.2,"chyba"))</f>
        <v>0</v>
      </c>
      <c r="G5925" s="16" t="e">
        <f>_xlfn.XLOOKUP(Tabuľka9[[#This Row],[položka]],#REF!,#REF!)</f>
        <v>#REF!</v>
      </c>
      <c r="I5925" s="15">
        <f>Tabuľka9[[#This Row],[Aktuálna cena v RZ s DPH]]*Tabuľka9[[#This Row],[Priemerný odber za mesiac]]</f>
        <v>0</v>
      </c>
      <c r="K5925" s="17" t="e">
        <f>Tabuľka9[[#This Row],[Cena za MJ s DPH]]*Tabuľka9[[#This Row],[Predpokladaný odber počas 6 mesiacov]]</f>
        <v>#REF!</v>
      </c>
      <c r="L5925" s="1">
        <v>161471</v>
      </c>
      <c r="M5925" t="e">
        <f>_xlfn.XLOOKUP(Tabuľka9[[#This Row],[IČO]],#REF!,#REF!)</f>
        <v>#REF!</v>
      </c>
      <c r="N5925" t="e">
        <f>_xlfn.XLOOKUP(Tabuľka9[[#This Row],[IČO]],#REF!,#REF!)</f>
        <v>#REF!</v>
      </c>
    </row>
    <row r="5926" spans="1:14" hidden="1" x14ac:dyDescent="0.35">
      <c r="A5926" t="s">
        <v>125</v>
      </c>
      <c r="B5926" t="s">
        <v>164</v>
      </c>
      <c r="C5926" t="s">
        <v>13</v>
      </c>
      <c r="E5926" s="10">
        <f>IF(COUNTIF(cis_DPH!$B$2:$B$84,B5926)&gt;0,D5926*1.1,IF(COUNTIF(cis_DPH!$B$85:$B$171,B5926)&gt;0,D5926*1.2,"chyba"))</f>
        <v>0</v>
      </c>
      <c r="G5926" s="16" t="e">
        <f>_xlfn.XLOOKUP(Tabuľka9[[#This Row],[položka]],#REF!,#REF!)</f>
        <v>#REF!</v>
      </c>
      <c r="I5926" s="15">
        <f>Tabuľka9[[#This Row],[Aktuálna cena v RZ s DPH]]*Tabuľka9[[#This Row],[Priemerný odber za mesiac]]</f>
        <v>0</v>
      </c>
      <c r="K5926" s="17" t="e">
        <f>Tabuľka9[[#This Row],[Cena za MJ s DPH]]*Tabuľka9[[#This Row],[Predpokladaný odber počas 6 mesiacov]]</f>
        <v>#REF!</v>
      </c>
      <c r="L5926" s="1">
        <v>161471</v>
      </c>
      <c r="M5926" t="e">
        <f>_xlfn.XLOOKUP(Tabuľka9[[#This Row],[IČO]],#REF!,#REF!)</f>
        <v>#REF!</v>
      </c>
      <c r="N5926" t="e">
        <f>_xlfn.XLOOKUP(Tabuľka9[[#This Row],[IČO]],#REF!,#REF!)</f>
        <v>#REF!</v>
      </c>
    </row>
    <row r="5927" spans="1:14" hidden="1" x14ac:dyDescent="0.35">
      <c r="A5927" t="s">
        <v>125</v>
      </c>
      <c r="B5927" t="s">
        <v>165</v>
      </c>
      <c r="C5927" t="s">
        <v>13</v>
      </c>
      <c r="E5927" s="10">
        <f>IF(COUNTIF(cis_DPH!$B$2:$B$84,B5927)&gt;0,D5927*1.1,IF(COUNTIF(cis_DPH!$B$85:$B$171,B5927)&gt;0,D5927*1.2,"chyba"))</f>
        <v>0</v>
      </c>
      <c r="G5927" s="16" t="e">
        <f>_xlfn.XLOOKUP(Tabuľka9[[#This Row],[položka]],#REF!,#REF!)</f>
        <v>#REF!</v>
      </c>
      <c r="I5927" s="15">
        <f>Tabuľka9[[#This Row],[Aktuálna cena v RZ s DPH]]*Tabuľka9[[#This Row],[Priemerný odber za mesiac]]</f>
        <v>0</v>
      </c>
      <c r="K5927" s="17" t="e">
        <f>Tabuľka9[[#This Row],[Cena za MJ s DPH]]*Tabuľka9[[#This Row],[Predpokladaný odber počas 6 mesiacov]]</f>
        <v>#REF!</v>
      </c>
      <c r="L5927" s="1">
        <v>161471</v>
      </c>
      <c r="M5927" t="e">
        <f>_xlfn.XLOOKUP(Tabuľka9[[#This Row],[IČO]],#REF!,#REF!)</f>
        <v>#REF!</v>
      </c>
      <c r="N5927" t="e">
        <f>_xlfn.XLOOKUP(Tabuľka9[[#This Row],[IČO]],#REF!,#REF!)</f>
        <v>#REF!</v>
      </c>
    </row>
    <row r="5928" spans="1:14" hidden="1" x14ac:dyDescent="0.35">
      <c r="A5928" t="s">
        <v>125</v>
      </c>
      <c r="B5928" t="s">
        <v>166</v>
      </c>
      <c r="C5928" t="s">
        <v>13</v>
      </c>
      <c r="E5928" s="10">
        <f>IF(COUNTIF(cis_DPH!$B$2:$B$84,B5928)&gt;0,D5928*1.1,IF(COUNTIF(cis_DPH!$B$85:$B$171,B5928)&gt;0,D5928*1.2,"chyba"))</f>
        <v>0</v>
      </c>
      <c r="G5928" s="16" t="e">
        <f>_xlfn.XLOOKUP(Tabuľka9[[#This Row],[položka]],#REF!,#REF!)</f>
        <v>#REF!</v>
      </c>
      <c r="I5928" s="15">
        <f>Tabuľka9[[#This Row],[Aktuálna cena v RZ s DPH]]*Tabuľka9[[#This Row],[Priemerný odber za mesiac]]</f>
        <v>0</v>
      </c>
      <c r="K5928" s="17" t="e">
        <f>Tabuľka9[[#This Row],[Cena za MJ s DPH]]*Tabuľka9[[#This Row],[Predpokladaný odber počas 6 mesiacov]]</f>
        <v>#REF!</v>
      </c>
      <c r="L5928" s="1">
        <v>161471</v>
      </c>
      <c r="M5928" t="e">
        <f>_xlfn.XLOOKUP(Tabuľka9[[#This Row],[IČO]],#REF!,#REF!)</f>
        <v>#REF!</v>
      </c>
      <c r="N5928" t="e">
        <f>_xlfn.XLOOKUP(Tabuľka9[[#This Row],[IČO]],#REF!,#REF!)</f>
        <v>#REF!</v>
      </c>
    </row>
    <row r="5929" spans="1:14" hidden="1" x14ac:dyDescent="0.35">
      <c r="A5929" t="s">
        <v>125</v>
      </c>
      <c r="B5929" t="s">
        <v>167</v>
      </c>
      <c r="C5929" t="s">
        <v>13</v>
      </c>
      <c r="E5929" s="10">
        <f>IF(COUNTIF(cis_DPH!$B$2:$B$84,B5929)&gt;0,D5929*1.1,IF(COUNTIF(cis_DPH!$B$85:$B$171,B5929)&gt;0,D5929*1.2,"chyba"))</f>
        <v>0</v>
      </c>
      <c r="G5929" s="16" t="e">
        <f>_xlfn.XLOOKUP(Tabuľka9[[#This Row],[položka]],#REF!,#REF!)</f>
        <v>#REF!</v>
      </c>
      <c r="I5929" s="15">
        <f>Tabuľka9[[#This Row],[Aktuálna cena v RZ s DPH]]*Tabuľka9[[#This Row],[Priemerný odber za mesiac]]</f>
        <v>0</v>
      </c>
      <c r="K5929" s="17" t="e">
        <f>Tabuľka9[[#This Row],[Cena za MJ s DPH]]*Tabuľka9[[#This Row],[Predpokladaný odber počas 6 mesiacov]]</f>
        <v>#REF!</v>
      </c>
      <c r="L5929" s="1">
        <v>161471</v>
      </c>
      <c r="M5929" t="e">
        <f>_xlfn.XLOOKUP(Tabuľka9[[#This Row],[IČO]],#REF!,#REF!)</f>
        <v>#REF!</v>
      </c>
      <c r="N5929" t="e">
        <f>_xlfn.XLOOKUP(Tabuľka9[[#This Row],[IČO]],#REF!,#REF!)</f>
        <v>#REF!</v>
      </c>
    </row>
    <row r="5930" spans="1:14" hidden="1" x14ac:dyDescent="0.35">
      <c r="A5930" t="s">
        <v>125</v>
      </c>
      <c r="B5930" t="s">
        <v>168</v>
      </c>
      <c r="C5930" t="s">
        <v>13</v>
      </c>
      <c r="D5930" s="9">
        <v>3.64</v>
      </c>
      <c r="E5930" s="10">
        <f>IF(COUNTIF(cis_DPH!$B$2:$B$84,B5930)&gt;0,D5930*1.1,IF(COUNTIF(cis_DPH!$B$85:$B$171,B5930)&gt;0,D5930*1.2,"chyba"))</f>
        <v>4.3680000000000003</v>
      </c>
      <c r="G5930" s="16" t="e">
        <f>_xlfn.XLOOKUP(Tabuľka9[[#This Row],[položka]],#REF!,#REF!)</f>
        <v>#REF!</v>
      </c>
      <c r="H5930">
        <v>15</v>
      </c>
      <c r="I5930" s="15">
        <f>Tabuľka9[[#This Row],[Aktuálna cena v RZ s DPH]]*Tabuľka9[[#This Row],[Priemerný odber za mesiac]]</f>
        <v>65.52000000000001</v>
      </c>
      <c r="J5930">
        <v>30</v>
      </c>
      <c r="K5930" s="17" t="e">
        <f>Tabuľka9[[#This Row],[Cena za MJ s DPH]]*Tabuľka9[[#This Row],[Predpokladaný odber počas 6 mesiacov]]</f>
        <v>#REF!</v>
      </c>
      <c r="L5930" s="1">
        <v>161471</v>
      </c>
      <c r="M5930" t="e">
        <f>_xlfn.XLOOKUP(Tabuľka9[[#This Row],[IČO]],#REF!,#REF!)</f>
        <v>#REF!</v>
      </c>
      <c r="N5930" t="e">
        <f>_xlfn.XLOOKUP(Tabuľka9[[#This Row],[IČO]],#REF!,#REF!)</f>
        <v>#REF!</v>
      </c>
    </row>
    <row r="5931" spans="1:14" hidden="1" x14ac:dyDescent="0.35">
      <c r="A5931" t="s">
        <v>125</v>
      </c>
      <c r="B5931" t="s">
        <v>169</v>
      </c>
      <c r="C5931" t="s">
        <v>13</v>
      </c>
      <c r="E5931" s="10">
        <f>IF(COUNTIF(cis_DPH!$B$2:$B$84,B5931)&gt;0,D5931*1.1,IF(COUNTIF(cis_DPH!$B$85:$B$171,B5931)&gt;0,D5931*1.2,"chyba"))</f>
        <v>0</v>
      </c>
      <c r="G5931" s="16" t="e">
        <f>_xlfn.XLOOKUP(Tabuľka9[[#This Row],[položka]],#REF!,#REF!)</f>
        <v>#REF!</v>
      </c>
      <c r="I5931" s="15">
        <f>Tabuľka9[[#This Row],[Aktuálna cena v RZ s DPH]]*Tabuľka9[[#This Row],[Priemerný odber za mesiac]]</f>
        <v>0</v>
      </c>
      <c r="K5931" s="17" t="e">
        <f>Tabuľka9[[#This Row],[Cena za MJ s DPH]]*Tabuľka9[[#This Row],[Predpokladaný odber počas 6 mesiacov]]</f>
        <v>#REF!</v>
      </c>
      <c r="L5931" s="1">
        <v>161471</v>
      </c>
      <c r="M5931" t="e">
        <f>_xlfn.XLOOKUP(Tabuľka9[[#This Row],[IČO]],#REF!,#REF!)</f>
        <v>#REF!</v>
      </c>
      <c r="N5931" t="e">
        <f>_xlfn.XLOOKUP(Tabuľka9[[#This Row],[IČO]],#REF!,#REF!)</f>
        <v>#REF!</v>
      </c>
    </row>
    <row r="5932" spans="1:14" hidden="1" x14ac:dyDescent="0.35">
      <c r="A5932" t="s">
        <v>125</v>
      </c>
      <c r="B5932" t="s">
        <v>170</v>
      </c>
      <c r="C5932" t="s">
        <v>13</v>
      </c>
      <c r="E5932" s="10">
        <f>IF(COUNTIF(cis_DPH!$B$2:$B$84,B5932)&gt;0,D5932*1.1,IF(COUNTIF(cis_DPH!$B$85:$B$171,B5932)&gt;0,D5932*1.2,"chyba"))</f>
        <v>0</v>
      </c>
      <c r="G5932" s="16" t="e">
        <f>_xlfn.XLOOKUP(Tabuľka9[[#This Row],[položka]],#REF!,#REF!)</f>
        <v>#REF!</v>
      </c>
      <c r="I5932" s="15">
        <f>Tabuľka9[[#This Row],[Aktuálna cena v RZ s DPH]]*Tabuľka9[[#This Row],[Priemerný odber za mesiac]]</f>
        <v>0</v>
      </c>
      <c r="K5932" s="17" t="e">
        <f>Tabuľka9[[#This Row],[Cena za MJ s DPH]]*Tabuľka9[[#This Row],[Predpokladaný odber počas 6 mesiacov]]</f>
        <v>#REF!</v>
      </c>
      <c r="L5932" s="1">
        <v>161471</v>
      </c>
      <c r="M5932" t="e">
        <f>_xlfn.XLOOKUP(Tabuľka9[[#This Row],[IČO]],#REF!,#REF!)</f>
        <v>#REF!</v>
      </c>
      <c r="N5932" t="e">
        <f>_xlfn.XLOOKUP(Tabuľka9[[#This Row],[IČO]],#REF!,#REF!)</f>
        <v>#REF!</v>
      </c>
    </row>
    <row r="5933" spans="1:14" hidden="1" x14ac:dyDescent="0.35">
      <c r="A5933" t="s">
        <v>125</v>
      </c>
      <c r="B5933" t="s">
        <v>171</v>
      </c>
      <c r="C5933" t="s">
        <v>13</v>
      </c>
      <c r="E5933" s="10">
        <f>IF(COUNTIF(cis_DPH!$B$2:$B$84,B5933)&gt;0,D5933*1.1,IF(COUNTIF(cis_DPH!$B$85:$B$171,B5933)&gt;0,D5933*1.2,"chyba"))</f>
        <v>0</v>
      </c>
      <c r="G5933" s="16" t="e">
        <f>_xlfn.XLOOKUP(Tabuľka9[[#This Row],[položka]],#REF!,#REF!)</f>
        <v>#REF!</v>
      </c>
      <c r="I5933" s="15">
        <f>Tabuľka9[[#This Row],[Aktuálna cena v RZ s DPH]]*Tabuľka9[[#This Row],[Priemerný odber za mesiac]]</f>
        <v>0</v>
      </c>
      <c r="K5933" s="17" t="e">
        <f>Tabuľka9[[#This Row],[Cena za MJ s DPH]]*Tabuľka9[[#This Row],[Predpokladaný odber počas 6 mesiacov]]</f>
        <v>#REF!</v>
      </c>
      <c r="L5933" s="1">
        <v>161471</v>
      </c>
      <c r="M5933" t="e">
        <f>_xlfn.XLOOKUP(Tabuľka9[[#This Row],[IČO]],#REF!,#REF!)</f>
        <v>#REF!</v>
      </c>
      <c r="N5933" t="e">
        <f>_xlfn.XLOOKUP(Tabuľka9[[#This Row],[IČO]],#REF!,#REF!)</f>
        <v>#REF!</v>
      </c>
    </row>
    <row r="5934" spans="1:14" hidden="1" x14ac:dyDescent="0.35">
      <c r="A5934" t="s">
        <v>125</v>
      </c>
      <c r="B5934" t="s">
        <v>172</v>
      </c>
      <c r="C5934" t="s">
        <v>13</v>
      </c>
      <c r="E5934" s="10">
        <f>IF(COUNTIF(cis_DPH!$B$2:$B$84,B5934)&gt;0,D5934*1.1,IF(COUNTIF(cis_DPH!$B$85:$B$171,B5934)&gt;0,D5934*1.2,"chyba"))</f>
        <v>0</v>
      </c>
      <c r="G5934" s="16" t="e">
        <f>_xlfn.XLOOKUP(Tabuľka9[[#This Row],[položka]],#REF!,#REF!)</f>
        <v>#REF!</v>
      </c>
      <c r="I5934" s="15">
        <f>Tabuľka9[[#This Row],[Aktuálna cena v RZ s DPH]]*Tabuľka9[[#This Row],[Priemerný odber za mesiac]]</f>
        <v>0</v>
      </c>
      <c r="K5934" s="17" t="e">
        <f>Tabuľka9[[#This Row],[Cena za MJ s DPH]]*Tabuľka9[[#This Row],[Predpokladaný odber počas 6 mesiacov]]</f>
        <v>#REF!</v>
      </c>
      <c r="L5934" s="1">
        <v>161471</v>
      </c>
      <c r="M5934" t="e">
        <f>_xlfn.XLOOKUP(Tabuľka9[[#This Row],[IČO]],#REF!,#REF!)</f>
        <v>#REF!</v>
      </c>
      <c r="N5934" t="e">
        <f>_xlfn.XLOOKUP(Tabuľka9[[#This Row],[IČO]],#REF!,#REF!)</f>
        <v>#REF!</v>
      </c>
    </row>
    <row r="5935" spans="1:14" hidden="1" x14ac:dyDescent="0.35">
      <c r="A5935" t="s">
        <v>125</v>
      </c>
      <c r="B5935" t="s">
        <v>173</v>
      </c>
      <c r="C5935" t="s">
        <v>13</v>
      </c>
      <c r="D5935" s="9">
        <v>2.6</v>
      </c>
      <c r="E5935" s="10">
        <f>IF(COUNTIF(cis_DPH!$B$2:$B$84,B5935)&gt;0,D5935*1.1,IF(COUNTIF(cis_DPH!$B$85:$B$171,B5935)&gt;0,D5935*1.2,"chyba"))</f>
        <v>3.12</v>
      </c>
      <c r="G5935" s="16" t="e">
        <f>_xlfn.XLOOKUP(Tabuľka9[[#This Row],[položka]],#REF!,#REF!)</f>
        <v>#REF!</v>
      </c>
      <c r="H5935">
        <v>15</v>
      </c>
      <c r="I5935" s="15">
        <f>Tabuľka9[[#This Row],[Aktuálna cena v RZ s DPH]]*Tabuľka9[[#This Row],[Priemerný odber za mesiac]]</f>
        <v>46.800000000000004</v>
      </c>
      <c r="J5935">
        <v>30</v>
      </c>
      <c r="K5935" s="17" t="e">
        <f>Tabuľka9[[#This Row],[Cena za MJ s DPH]]*Tabuľka9[[#This Row],[Predpokladaný odber počas 6 mesiacov]]</f>
        <v>#REF!</v>
      </c>
      <c r="L5935" s="1">
        <v>161471</v>
      </c>
      <c r="M5935" t="e">
        <f>_xlfn.XLOOKUP(Tabuľka9[[#This Row],[IČO]],#REF!,#REF!)</f>
        <v>#REF!</v>
      </c>
      <c r="N5935" t="e">
        <f>_xlfn.XLOOKUP(Tabuľka9[[#This Row],[IČO]],#REF!,#REF!)</f>
        <v>#REF!</v>
      </c>
    </row>
    <row r="5936" spans="1:14" hidden="1" x14ac:dyDescent="0.35">
      <c r="A5936" t="s">
        <v>125</v>
      </c>
      <c r="B5936" t="s">
        <v>174</v>
      </c>
      <c r="C5936" t="s">
        <v>13</v>
      </c>
      <c r="E5936" s="10">
        <f>IF(COUNTIF(cis_DPH!$B$2:$B$84,B5936)&gt;0,D5936*1.1,IF(COUNTIF(cis_DPH!$B$85:$B$171,B5936)&gt;0,D5936*1.2,"chyba"))</f>
        <v>0</v>
      </c>
      <c r="G5936" s="16" t="e">
        <f>_xlfn.XLOOKUP(Tabuľka9[[#This Row],[položka]],#REF!,#REF!)</f>
        <v>#REF!</v>
      </c>
      <c r="I5936" s="15">
        <f>Tabuľka9[[#This Row],[Aktuálna cena v RZ s DPH]]*Tabuľka9[[#This Row],[Priemerný odber za mesiac]]</f>
        <v>0</v>
      </c>
      <c r="K5936" s="17" t="e">
        <f>Tabuľka9[[#This Row],[Cena za MJ s DPH]]*Tabuľka9[[#This Row],[Predpokladaný odber počas 6 mesiacov]]</f>
        <v>#REF!</v>
      </c>
      <c r="L5936" s="1">
        <v>161471</v>
      </c>
      <c r="M5936" t="e">
        <f>_xlfn.XLOOKUP(Tabuľka9[[#This Row],[IČO]],#REF!,#REF!)</f>
        <v>#REF!</v>
      </c>
      <c r="N5936" t="e">
        <f>_xlfn.XLOOKUP(Tabuľka9[[#This Row],[IČO]],#REF!,#REF!)</f>
        <v>#REF!</v>
      </c>
    </row>
    <row r="5937" spans="1:14" hidden="1" x14ac:dyDescent="0.35">
      <c r="A5937" t="s">
        <v>125</v>
      </c>
      <c r="B5937" t="s">
        <v>175</v>
      </c>
      <c r="C5937" t="s">
        <v>13</v>
      </c>
      <c r="E5937" s="10">
        <f>IF(COUNTIF(cis_DPH!$B$2:$B$84,B5937)&gt;0,D5937*1.1,IF(COUNTIF(cis_DPH!$B$85:$B$171,B5937)&gt;0,D5937*1.2,"chyba"))</f>
        <v>0</v>
      </c>
      <c r="G5937" s="16" t="e">
        <f>_xlfn.XLOOKUP(Tabuľka9[[#This Row],[položka]],#REF!,#REF!)</f>
        <v>#REF!</v>
      </c>
      <c r="I5937" s="15">
        <f>Tabuľka9[[#This Row],[Aktuálna cena v RZ s DPH]]*Tabuľka9[[#This Row],[Priemerný odber za mesiac]]</f>
        <v>0</v>
      </c>
      <c r="K5937" s="17" t="e">
        <f>Tabuľka9[[#This Row],[Cena za MJ s DPH]]*Tabuľka9[[#This Row],[Predpokladaný odber počas 6 mesiacov]]</f>
        <v>#REF!</v>
      </c>
      <c r="L5937" s="1">
        <v>161471</v>
      </c>
      <c r="M5937" t="e">
        <f>_xlfn.XLOOKUP(Tabuľka9[[#This Row],[IČO]],#REF!,#REF!)</f>
        <v>#REF!</v>
      </c>
      <c r="N5937" t="e">
        <f>_xlfn.XLOOKUP(Tabuľka9[[#This Row],[IČO]],#REF!,#REF!)</f>
        <v>#REF!</v>
      </c>
    </row>
    <row r="5938" spans="1:14" hidden="1" x14ac:dyDescent="0.35">
      <c r="A5938" t="s">
        <v>125</v>
      </c>
      <c r="B5938" t="s">
        <v>176</v>
      </c>
      <c r="C5938" t="s">
        <v>13</v>
      </c>
      <c r="E5938" s="10">
        <f>IF(COUNTIF(cis_DPH!$B$2:$B$84,B5938)&gt;0,D5938*1.1,IF(COUNTIF(cis_DPH!$B$85:$B$171,B5938)&gt;0,D5938*1.2,"chyba"))</f>
        <v>0</v>
      </c>
      <c r="G5938" s="16" t="e">
        <f>_xlfn.XLOOKUP(Tabuľka9[[#This Row],[položka]],#REF!,#REF!)</f>
        <v>#REF!</v>
      </c>
      <c r="I5938" s="15">
        <f>Tabuľka9[[#This Row],[Aktuálna cena v RZ s DPH]]*Tabuľka9[[#This Row],[Priemerný odber za mesiac]]</f>
        <v>0</v>
      </c>
      <c r="K5938" s="17" t="e">
        <f>Tabuľka9[[#This Row],[Cena za MJ s DPH]]*Tabuľka9[[#This Row],[Predpokladaný odber počas 6 mesiacov]]</f>
        <v>#REF!</v>
      </c>
      <c r="L5938" s="1">
        <v>161471</v>
      </c>
      <c r="M5938" t="e">
        <f>_xlfn.XLOOKUP(Tabuľka9[[#This Row],[IČO]],#REF!,#REF!)</f>
        <v>#REF!</v>
      </c>
      <c r="N5938" t="e">
        <f>_xlfn.XLOOKUP(Tabuľka9[[#This Row],[IČO]],#REF!,#REF!)</f>
        <v>#REF!</v>
      </c>
    </row>
    <row r="5939" spans="1:14" hidden="1" x14ac:dyDescent="0.35">
      <c r="A5939" t="s">
        <v>125</v>
      </c>
      <c r="B5939" t="s">
        <v>177</v>
      </c>
      <c r="C5939" t="s">
        <v>13</v>
      </c>
      <c r="E5939" s="10">
        <f>IF(COUNTIF(cis_DPH!$B$2:$B$84,B5939)&gt;0,D5939*1.1,IF(COUNTIF(cis_DPH!$B$85:$B$171,B5939)&gt;0,D5939*1.2,"chyba"))</f>
        <v>0</v>
      </c>
      <c r="G5939" s="16" t="e">
        <f>_xlfn.XLOOKUP(Tabuľka9[[#This Row],[položka]],#REF!,#REF!)</f>
        <v>#REF!</v>
      </c>
      <c r="I5939" s="15">
        <f>Tabuľka9[[#This Row],[Aktuálna cena v RZ s DPH]]*Tabuľka9[[#This Row],[Priemerný odber za mesiac]]</f>
        <v>0</v>
      </c>
      <c r="K5939" s="17" t="e">
        <f>Tabuľka9[[#This Row],[Cena za MJ s DPH]]*Tabuľka9[[#This Row],[Predpokladaný odber počas 6 mesiacov]]</f>
        <v>#REF!</v>
      </c>
      <c r="L5939" s="1">
        <v>161471</v>
      </c>
      <c r="M5939" t="e">
        <f>_xlfn.XLOOKUP(Tabuľka9[[#This Row],[IČO]],#REF!,#REF!)</f>
        <v>#REF!</v>
      </c>
      <c r="N5939" t="e">
        <f>_xlfn.XLOOKUP(Tabuľka9[[#This Row],[IČO]],#REF!,#REF!)</f>
        <v>#REF!</v>
      </c>
    </row>
    <row r="5940" spans="1:14" hidden="1" x14ac:dyDescent="0.35">
      <c r="A5940" t="s">
        <v>125</v>
      </c>
      <c r="B5940" t="s">
        <v>178</v>
      </c>
      <c r="C5940" t="s">
        <v>13</v>
      </c>
      <c r="E5940" s="10">
        <f>IF(COUNTIF(cis_DPH!$B$2:$B$84,B5940)&gt;0,D5940*1.1,IF(COUNTIF(cis_DPH!$B$85:$B$171,B5940)&gt;0,D5940*1.2,"chyba"))</f>
        <v>0</v>
      </c>
      <c r="G5940" s="16" t="e">
        <f>_xlfn.XLOOKUP(Tabuľka9[[#This Row],[položka]],#REF!,#REF!)</f>
        <v>#REF!</v>
      </c>
      <c r="I5940" s="15">
        <f>Tabuľka9[[#This Row],[Aktuálna cena v RZ s DPH]]*Tabuľka9[[#This Row],[Priemerný odber za mesiac]]</f>
        <v>0</v>
      </c>
      <c r="K5940" s="17" t="e">
        <f>Tabuľka9[[#This Row],[Cena za MJ s DPH]]*Tabuľka9[[#This Row],[Predpokladaný odber počas 6 mesiacov]]</f>
        <v>#REF!</v>
      </c>
      <c r="L5940" s="1">
        <v>161471</v>
      </c>
      <c r="M5940" t="e">
        <f>_xlfn.XLOOKUP(Tabuľka9[[#This Row],[IČO]],#REF!,#REF!)</f>
        <v>#REF!</v>
      </c>
      <c r="N5940" t="e">
        <f>_xlfn.XLOOKUP(Tabuľka9[[#This Row],[IČO]],#REF!,#REF!)</f>
        <v>#REF!</v>
      </c>
    </row>
    <row r="5941" spans="1:14" hidden="1" x14ac:dyDescent="0.35">
      <c r="A5941" t="s">
        <v>125</v>
      </c>
      <c r="B5941" t="s">
        <v>179</v>
      </c>
      <c r="C5941" t="s">
        <v>13</v>
      </c>
      <c r="E5941" s="10">
        <f>IF(COUNTIF(cis_DPH!$B$2:$B$84,B5941)&gt;0,D5941*1.1,IF(COUNTIF(cis_DPH!$B$85:$B$171,B5941)&gt;0,D5941*1.2,"chyba"))</f>
        <v>0</v>
      </c>
      <c r="G5941" s="16" t="e">
        <f>_xlfn.XLOOKUP(Tabuľka9[[#This Row],[položka]],#REF!,#REF!)</f>
        <v>#REF!</v>
      </c>
      <c r="H5941">
        <v>25</v>
      </c>
      <c r="I5941" s="15">
        <f>Tabuľka9[[#This Row],[Aktuálna cena v RZ s DPH]]*Tabuľka9[[#This Row],[Priemerný odber za mesiac]]</f>
        <v>0</v>
      </c>
      <c r="J5941">
        <v>50</v>
      </c>
      <c r="K5941" s="17" t="e">
        <f>Tabuľka9[[#This Row],[Cena za MJ s DPH]]*Tabuľka9[[#This Row],[Predpokladaný odber počas 6 mesiacov]]</f>
        <v>#REF!</v>
      </c>
      <c r="L5941" s="1">
        <v>161471</v>
      </c>
      <c r="M5941" t="e">
        <f>_xlfn.XLOOKUP(Tabuľka9[[#This Row],[IČO]],#REF!,#REF!)</f>
        <v>#REF!</v>
      </c>
      <c r="N5941" t="e">
        <f>_xlfn.XLOOKUP(Tabuľka9[[#This Row],[IČO]],#REF!,#REF!)</f>
        <v>#REF!</v>
      </c>
    </row>
    <row r="5942" spans="1:14" hidden="1" x14ac:dyDescent="0.35">
      <c r="A5942" t="s">
        <v>125</v>
      </c>
      <c r="B5942" t="s">
        <v>180</v>
      </c>
      <c r="C5942" t="s">
        <v>13</v>
      </c>
      <c r="E5942" s="10">
        <f>IF(COUNTIF(cis_DPH!$B$2:$B$84,B5942)&gt;0,D5942*1.1,IF(COUNTIF(cis_DPH!$B$85:$B$171,B5942)&gt;0,D5942*1.2,"chyba"))</f>
        <v>0</v>
      </c>
      <c r="G5942" s="16" t="e">
        <f>_xlfn.XLOOKUP(Tabuľka9[[#This Row],[položka]],#REF!,#REF!)</f>
        <v>#REF!</v>
      </c>
      <c r="I5942" s="15">
        <f>Tabuľka9[[#This Row],[Aktuálna cena v RZ s DPH]]*Tabuľka9[[#This Row],[Priemerný odber za mesiac]]</f>
        <v>0</v>
      </c>
      <c r="K5942" s="17" t="e">
        <f>Tabuľka9[[#This Row],[Cena za MJ s DPH]]*Tabuľka9[[#This Row],[Predpokladaný odber počas 6 mesiacov]]</f>
        <v>#REF!</v>
      </c>
      <c r="L5942" s="1">
        <v>161471</v>
      </c>
      <c r="M5942" t="e">
        <f>_xlfn.XLOOKUP(Tabuľka9[[#This Row],[IČO]],#REF!,#REF!)</f>
        <v>#REF!</v>
      </c>
      <c r="N5942" t="e">
        <f>_xlfn.XLOOKUP(Tabuľka9[[#This Row],[IČO]],#REF!,#REF!)</f>
        <v>#REF!</v>
      </c>
    </row>
    <row r="5943" spans="1:14" hidden="1" x14ac:dyDescent="0.35">
      <c r="A5943" t="s">
        <v>125</v>
      </c>
      <c r="B5943" t="s">
        <v>181</v>
      </c>
      <c r="C5943" t="s">
        <v>13</v>
      </c>
      <c r="E5943" s="10">
        <f>IF(COUNTIF(cis_DPH!$B$2:$B$84,B5943)&gt;0,D5943*1.1,IF(COUNTIF(cis_DPH!$B$85:$B$171,B5943)&gt;0,D5943*1.2,"chyba"))</f>
        <v>0</v>
      </c>
      <c r="G5943" s="16" t="e">
        <f>_xlfn.XLOOKUP(Tabuľka9[[#This Row],[položka]],#REF!,#REF!)</f>
        <v>#REF!</v>
      </c>
      <c r="I5943" s="15">
        <f>Tabuľka9[[#This Row],[Aktuálna cena v RZ s DPH]]*Tabuľka9[[#This Row],[Priemerný odber za mesiac]]</f>
        <v>0</v>
      </c>
      <c r="K5943" s="17" t="e">
        <f>Tabuľka9[[#This Row],[Cena za MJ s DPH]]*Tabuľka9[[#This Row],[Predpokladaný odber počas 6 mesiacov]]</f>
        <v>#REF!</v>
      </c>
      <c r="L5943" s="1">
        <v>161471</v>
      </c>
      <c r="M5943" t="e">
        <f>_xlfn.XLOOKUP(Tabuľka9[[#This Row],[IČO]],#REF!,#REF!)</f>
        <v>#REF!</v>
      </c>
      <c r="N5943" t="e">
        <f>_xlfn.XLOOKUP(Tabuľka9[[#This Row],[IČO]],#REF!,#REF!)</f>
        <v>#REF!</v>
      </c>
    </row>
    <row r="5944" spans="1:14" hidden="1" x14ac:dyDescent="0.35">
      <c r="A5944" t="s">
        <v>125</v>
      </c>
      <c r="B5944" t="s">
        <v>182</v>
      </c>
      <c r="C5944" t="s">
        <v>13</v>
      </c>
      <c r="E5944" s="10">
        <f>IF(COUNTIF(cis_DPH!$B$2:$B$84,B5944)&gt;0,D5944*1.1,IF(COUNTIF(cis_DPH!$B$85:$B$171,B5944)&gt;0,D5944*1.2,"chyba"))</f>
        <v>0</v>
      </c>
      <c r="G5944" s="16" t="e">
        <f>_xlfn.XLOOKUP(Tabuľka9[[#This Row],[položka]],#REF!,#REF!)</f>
        <v>#REF!</v>
      </c>
      <c r="I5944" s="15">
        <f>Tabuľka9[[#This Row],[Aktuálna cena v RZ s DPH]]*Tabuľka9[[#This Row],[Priemerný odber za mesiac]]</f>
        <v>0</v>
      </c>
      <c r="K5944" s="17" t="e">
        <f>Tabuľka9[[#This Row],[Cena za MJ s DPH]]*Tabuľka9[[#This Row],[Predpokladaný odber počas 6 mesiacov]]</f>
        <v>#REF!</v>
      </c>
      <c r="L5944" s="1">
        <v>161471</v>
      </c>
      <c r="M5944" t="e">
        <f>_xlfn.XLOOKUP(Tabuľka9[[#This Row],[IČO]],#REF!,#REF!)</f>
        <v>#REF!</v>
      </c>
      <c r="N5944" t="e">
        <f>_xlfn.XLOOKUP(Tabuľka9[[#This Row],[IČO]],#REF!,#REF!)</f>
        <v>#REF!</v>
      </c>
    </row>
    <row r="5945" spans="1:14" hidden="1" x14ac:dyDescent="0.35">
      <c r="A5945" t="s">
        <v>125</v>
      </c>
      <c r="B5945" t="s">
        <v>183</v>
      </c>
      <c r="C5945" t="s">
        <v>13</v>
      </c>
      <c r="E5945" s="10">
        <f>IF(COUNTIF(cis_DPH!$B$2:$B$84,B5945)&gt;0,D5945*1.1,IF(COUNTIF(cis_DPH!$B$85:$B$171,B5945)&gt;0,D5945*1.2,"chyba"))</f>
        <v>0</v>
      </c>
      <c r="G5945" s="16" t="e">
        <f>_xlfn.XLOOKUP(Tabuľka9[[#This Row],[položka]],#REF!,#REF!)</f>
        <v>#REF!</v>
      </c>
      <c r="I5945" s="15">
        <f>Tabuľka9[[#This Row],[Aktuálna cena v RZ s DPH]]*Tabuľka9[[#This Row],[Priemerný odber za mesiac]]</f>
        <v>0</v>
      </c>
      <c r="K5945" s="17" t="e">
        <f>Tabuľka9[[#This Row],[Cena za MJ s DPH]]*Tabuľka9[[#This Row],[Predpokladaný odber počas 6 mesiacov]]</f>
        <v>#REF!</v>
      </c>
      <c r="L5945" s="1">
        <v>161471</v>
      </c>
      <c r="M5945" t="e">
        <f>_xlfn.XLOOKUP(Tabuľka9[[#This Row],[IČO]],#REF!,#REF!)</f>
        <v>#REF!</v>
      </c>
      <c r="N5945" t="e">
        <f>_xlfn.XLOOKUP(Tabuľka9[[#This Row],[IČO]],#REF!,#REF!)</f>
        <v>#REF!</v>
      </c>
    </row>
    <row r="5946" spans="1:14" hidden="1" x14ac:dyDescent="0.35">
      <c r="A5946" t="s">
        <v>125</v>
      </c>
      <c r="B5946" t="s">
        <v>184</v>
      </c>
      <c r="C5946" t="s">
        <v>13</v>
      </c>
      <c r="E5946" s="10">
        <f>IF(COUNTIF(cis_DPH!$B$2:$B$84,B5946)&gt;0,D5946*1.1,IF(COUNTIF(cis_DPH!$B$85:$B$171,B5946)&gt;0,D5946*1.2,"chyba"))</f>
        <v>0</v>
      </c>
      <c r="G5946" s="16" t="e">
        <f>_xlfn.XLOOKUP(Tabuľka9[[#This Row],[položka]],#REF!,#REF!)</f>
        <v>#REF!</v>
      </c>
      <c r="I5946" s="15">
        <f>Tabuľka9[[#This Row],[Aktuálna cena v RZ s DPH]]*Tabuľka9[[#This Row],[Priemerný odber za mesiac]]</f>
        <v>0</v>
      </c>
      <c r="K5946" s="17" t="e">
        <f>Tabuľka9[[#This Row],[Cena za MJ s DPH]]*Tabuľka9[[#This Row],[Predpokladaný odber počas 6 mesiacov]]</f>
        <v>#REF!</v>
      </c>
      <c r="L5946" s="1">
        <v>161471</v>
      </c>
      <c r="M5946" t="e">
        <f>_xlfn.XLOOKUP(Tabuľka9[[#This Row],[IČO]],#REF!,#REF!)</f>
        <v>#REF!</v>
      </c>
      <c r="N5946" t="e">
        <f>_xlfn.XLOOKUP(Tabuľka9[[#This Row],[IČO]],#REF!,#REF!)</f>
        <v>#REF!</v>
      </c>
    </row>
    <row r="5947" spans="1:14" hidden="1" x14ac:dyDescent="0.35">
      <c r="A5947" t="s">
        <v>125</v>
      </c>
      <c r="B5947" t="s">
        <v>185</v>
      </c>
      <c r="C5947" t="s">
        <v>13</v>
      </c>
      <c r="E5947" s="10">
        <f>IF(COUNTIF(cis_DPH!$B$2:$B$84,B5947)&gt;0,D5947*1.1,IF(COUNTIF(cis_DPH!$B$85:$B$171,B5947)&gt;0,D5947*1.2,"chyba"))</f>
        <v>0</v>
      </c>
      <c r="G5947" s="16" t="e">
        <f>_xlfn.XLOOKUP(Tabuľka9[[#This Row],[položka]],#REF!,#REF!)</f>
        <v>#REF!</v>
      </c>
      <c r="I5947" s="15">
        <f>Tabuľka9[[#This Row],[Aktuálna cena v RZ s DPH]]*Tabuľka9[[#This Row],[Priemerný odber za mesiac]]</f>
        <v>0</v>
      </c>
      <c r="K5947" s="17" t="e">
        <f>Tabuľka9[[#This Row],[Cena za MJ s DPH]]*Tabuľka9[[#This Row],[Predpokladaný odber počas 6 mesiacov]]</f>
        <v>#REF!</v>
      </c>
      <c r="L5947" s="1">
        <v>161471</v>
      </c>
      <c r="M5947" t="e">
        <f>_xlfn.XLOOKUP(Tabuľka9[[#This Row],[IČO]],#REF!,#REF!)</f>
        <v>#REF!</v>
      </c>
      <c r="N5947" t="e">
        <f>_xlfn.XLOOKUP(Tabuľka9[[#This Row],[IČO]],#REF!,#REF!)</f>
        <v>#REF!</v>
      </c>
    </row>
    <row r="5948" spans="1:14" hidden="1" x14ac:dyDescent="0.35">
      <c r="A5948" t="s">
        <v>125</v>
      </c>
      <c r="B5948" t="s">
        <v>186</v>
      </c>
      <c r="C5948" t="s">
        <v>13</v>
      </c>
      <c r="E5948" s="10">
        <f>IF(COUNTIF(cis_DPH!$B$2:$B$84,B5948)&gt;0,D5948*1.1,IF(COUNTIF(cis_DPH!$B$85:$B$171,B5948)&gt;0,D5948*1.2,"chyba"))</f>
        <v>0</v>
      </c>
      <c r="G5948" s="16" t="e">
        <f>_xlfn.XLOOKUP(Tabuľka9[[#This Row],[položka]],#REF!,#REF!)</f>
        <v>#REF!</v>
      </c>
      <c r="I5948" s="15">
        <f>Tabuľka9[[#This Row],[Aktuálna cena v RZ s DPH]]*Tabuľka9[[#This Row],[Priemerný odber za mesiac]]</f>
        <v>0</v>
      </c>
      <c r="K5948" s="17" t="e">
        <f>Tabuľka9[[#This Row],[Cena za MJ s DPH]]*Tabuľka9[[#This Row],[Predpokladaný odber počas 6 mesiacov]]</f>
        <v>#REF!</v>
      </c>
      <c r="L5948" s="1">
        <v>161471</v>
      </c>
      <c r="M5948" t="e">
        <f>_xlfn.XLOOKUP(Tabuľka9[[#This Row],[IČO]],#REF!,#REF!)</f>
        <v>#REF!</v>
      </c>
      <c r="N5948" t="e">
        <f>_xlfn.XLOOKUP(Tabuľka9[[#This Row],[IČO]],#REF!,#REF!)</f>
        <v>#REF!</v>
      </c>
    </row>
    <row r="5949" spans="1:14" hidden="1" x14ac:dyDescent="0.35">
      <c r="A5949" t="s">
        <v>95</v>
      </c>
      <c r="B5949" t="s">
        <v>187</v>
      </c>
      <c r="C5949" t="s">
        <v>48</v>
      </c>
      <c r="E5949" s="10">
        <f>IF(COUNTIF(cis_DPH!$B$2:$B$84,B5949)&gt;0,D5949*1.1,IF(COUNTIF(cis_DPH!$B$85:$B$171,B5949)&gt;0,D5949*1.2,"chyba"))</f>
        <v>0</v>
      </c>
      <c r="G5949" s="16" t="e">
        <f>_xlfn.XLOOKUP(Tabuľka9[[#This Row],[položka]],#REF!,#REF!)</f>
        <v>#REF!</v>
      </c>
      <c r="I5949" s="15">
        <f>Tabuľka9[[#This Row],[Aktuálna cena v RZ s DPH]]*Tabuľka9[[#This Row],[Priemerný odber za mesiac]]</f>
        <v>0</v>
      </c>
      <c r="K5949" s="17" t="e">
        <f>Tabuľka9[[#This Row],[Cena za MJ s DPH]]*Tabuľka9[[#This Row],[Predpokladaný odber počas 6 mesiacov]]</f>
        <v>#REF!</v>
      </c>
      <c r="L5949" s="1">
        <v>161471</v>
      </c>
      <c r="M5949" t="e">
        <f>_xlfn.XLOOKUP(Tabuľka9[[#This Row],[IČO]],#REF!,#REF!)</f>
        <v>#REF!</v>
      </c>
      <c r="N5949" t="e">
        <f>_xlfn.XLOOKUP(Tabuľka9[[#This Row],[IČO]],#REF!,#REF!)</f>
        <v>#REF!</v>
      </c>
    </row>
    <row r="5950" spans="1:14" hidden="1" x14ac:dyDescent="0.35">
      <c r="A5950" t="s">
        <v>95</v>
      </c>
      <c r="B5950" t="s">
        <v>188</v>
      </c>
      <c r="C5950" t="s">
        <v>13</v>
      </c>
      <c r="E5950" s="10">
        <f>IF(COUNTIF(cis_DPH!$B$2:$B$84,B5950)&gt;0,D5950*1.1,IF(COUNTIF(cis_DPH!$B$85:$B$171,B5950)&gt;0,D5950*1.2,"chyba"))</f>
        <v>0</v>
      </c>
      <c r="G5950" s="16" t="e">
        <f>_xlfn.XLOOKUP(Tabuľka9[[#This Row],[položka]],#REF!,#REF!)</f>
        <v>#REF!</v>
      </c>
      <c r="I5950" s="15">
        <f>Tabuľka9[[#This Row],[Aktuálna cena v RZ s DPH]]*Tabuľka9[[#This Row],[Priemerný odber za mesiac]]</f>
        <v>0</v>
      </c>
      <c r="K5950" s="17" t="e">
        <f>Tabuľka9[[#This Row],[Cena za MJ s DPH]]*Tabuľka9[[#This Row],[Predpokladaný odber počas 6 mesiacov]]</f>
        <v>#REF!</v>
      </c>
      <c r="L5950" s="1">
        <v>161471</v>
      </c>
      <c r="M5950" t="e">
        <f>_xlfn.XLOOKUP(Tabuľka9[[#This Row],[IČO]],#REF!,#REF!)</f>
        <v>#REF!</v>
      </c>
      <c r="N5950" t="e">
        <f>_xlfn.XLOOKUP(Tabuľka9[[#This Row],[IČO]],#REF!,#REF!)</f>
        <v>#REF!</v>
      </c>
    </row>
    <row r="5951" spans="1:14" hidden="1" x14ac:dyDescent="0.35">
      <c r="A5951" t="s">
        <v>95</v>
      </c>
      <c r="B5951" t="s">
        <v>189</v>
      </c>
      <c r="C5951" t="s">
        <v>13</v>
      </c>
      <c r="D5951" s="9">
        <v>0.46</v>
      </c>
      <c r="E5951" s="10">
        <f>IF(COUNTIF(cis_DPH!$B$2:$B$84,B5951)&gt;0,D5951*1.1,IF(COUNTIF(cis_DPH!$B$85:$B$171,B5951)&gt;0,D5951*1.2,"chyba"))</f>
        <v>0.50600000000000012</v>
      </c>
      <c r="G5951" s="16" t="e">
        <f>_xlfn.XLOOKUP(Tabuľka9[[#This Row],[položka]],#REF!,#REF!)</f>
        <v>#REF!</v>
      </c>
      <c r="H5951">
        <v>150</v>
      </c>
      <c r="I5951" s="15">
        <f>Tabuľka9[[#This Row],[Aktuálna cena v RZ s DPH]]*Tabuľka9[[#This Row],[Priemerný odber za mesiac]]</f>
        <v>75.90000000000002</v>
      </c>
      <c r="J5951">
        <v>560</v>
      </c>
      <c r="K5951" s="17" t="e">
        <f>Tabuľka9[[#This Row],[Cena za MJ s DPH]]*Tabuľka9[[#This Row],[Predpokladaný odber počas 6 mesiacov]]</f>
        <v>#REF!</v>
      </c>
      <c r="L5951" s="1">
        <v>161471</v>
      </c>
      <c r="M5951" t="e">
        <f>_xlfn.XLOOKUP(Tabuľka9[[#This Row],[IČO]],#REF!,#REF!)</f>
        <v>#REF!</v>
      </c>
      <c r="N5951" t="e">
        <f>_xlfn.XLOOKUP(Tabuľka9[[#This Row],[IČO]],#REF!,#REF!)</f>
        <v>#REF!</v>
      </c>
    </row>
    <row r="5952" spans="1:14" hidden="1" x14ac:dyDescent="0.35">
      <c r="A5952" t="s">
        <v>10</v>
      </c>
      <c r="B5952" t="s">
        <v>11</v>
      </c>
      <c r="C5952" t="s">
        <v>13</v>
      </c>
      <c r="E5952" s="10">
        <f>IF(COUNTIF(cis_DPH!$B$2:$B$84,B5952)&gt;0,D5952*1.1,IF(COUNTIF(cis_DPH!$B$85:$B$171,B5952)&gt;0,D5952*1.2,"chyba"))</f>
        <v>0</v>
      </c>
      <c r="G5952" s="16" t="e">
        <f>_xlfn.XLOOKUP(Tabuľka9[[#This Row],[položka]],#REF!,#REF!)</f>
        <v>#REF!</v>
      </c>
      <c r="I5952" s="15">
        <f>Tabuľka9[[#This Row],[Aktuálna cena v RZ s DPH]]*Tabuľka9[[#This Row],[Priemerný odber za mesiac]]</f>
        <v>0</v>
      </c>
      <c r="K5952" s="17" t="e">
        <f>Tabuľka9[[#This Row],[Cena za MJ s DPH]]*Tabuľka9[[#This Row],[Predpokladaný odber počas 6 mesiacov]]</f>
        <v>#REF!</v>
      </c>
      <c r="L5952" s="1">
        <v>42317657</v>
      </c>
      <c r="M5952" t="e">
        <f>_xlfn.XLOOKUP(Tabuľka9[[#This Row],[IČO]],#REF!,#REF!)</f>
        <v>#REF!</v>
      </c>
      <c r="N5952" t="e">
        <f>_xlfn.XLOOKUP(Tabuľka9[[#This Row],[IČO]],#REF!,#REF!)</f>
        <v>#REF!</v>
      </c>
    </row>
    <row r="5953" spans="1:14" hidden="1" x14ac:dyDescent="0.35">
      <c r="A5953" t="s">
        <v>10</v>
      </c>
      <c r="B5953" t="s">
        <v>12</v>
      </c>
      <c r="C5953" t="s">
        <v>13</v>
      </c>
      <c r="E5953" s="10">
        <f>IF(COUNTIF(cis_DPH!$B$2:$B$84,B5953)&gt;0,D5953*1.1,IF(COUNTIF(cis_DPH!$B$85:$B$171,B5953)&gt;0,D5953*1.2,"chyba"))</f>
        <v>0</v>
      </c>
      <c r="G5953" s="16" t="e">
        <f>_xlfn.XLOOKUP(Tabuľka9[[#This Row],[položka]],#REF!,#REF!)</f>
        <v>#REF!</v>
      </c>
      <c r="I5953" s="15">
        <f>Tabuľka9[[#This Row],[Aktuálna cena v RZ s DPH]]*Tabuľka9[[#This Row],[Priemerný odber za mesiac]]</f>
        <v>0</v>
      </c>
      <c r="K5953" s="17" t="e">
        <f>Tabuľka9[[#This Row],[Cena za MJ s DPH]]*Tabuľka9[[#This Row],[Predpokladaný odber počas 6 mesiacov]]</f>
        <v>#REF!</v>
      </c>
      <c r="L5953" s="1">
        <v>42317657</v>
      </c>
      <c r="M5953" t="e">
        <f>_xlfn.XLOOKUP(Tabuľka9[[#This Row],[IČO]],#REF!,#REF!)</f>
        <v>#REF!</v>
      </c>
      <c r="N5953" t="e">
        <f>_xlfn.XLOOKUP(Tabuľka9[[#This Row],[IČO]],#REF!,#REF!)</f>
        <v>#REF!</v>
      </c>
    </row>
    <row r="5954" spans="1:14" hidden="1" x14ac:dyDescent="0.35">
      <c r="A5954" t="s">
        <v>10</v>
      </c>
      <c r="B5954" t="s">
        <v>14</v>
      </c>
      <c r="C5954" t="s">
        <v>13</v>
      </c>
      <c r="E5954" s="10">
        <f>IF(COUNTIF(cis_DPH!$B$2:$B$84,B5954)&gt;0,D5954*1.1,IF(COUNTIF(cis_DPH!$B$85:$B$171,B5954)&gt;0,D5954*1.2,"chyba"))</f>
        <v>0</v>
      </c>
      <c r="G5954" s="16" t="e">
        <f>_xlfn.XLOOKUP(Tabuľka9[[#This Row],[položka]],#REF!,#REF!)</f>
        <v>#REF!</v>
      </c>
      <c r="I5954" s="15">
        <f>Tabuľka9[[#This Row],[Aktuálna cena v RZ s DPH]]*Tabuľka9[[#This Row],[Priemerný odber za mesiac]]</f>
        <v>0</v>
      </c>
      <c r="K5954" s="17" t="e">
        <f>Tabuľka9[[#This Row],[Cena za MJ s DPH]]*Tabuľka9[[#This Row],[Predpokladaný odber počas 6 mesiacov]]</f>
        <v>#REF!</v>
      </c>
      <c r="L5954" s="1">
        <v>42317657</v>
      </c>
      <c r="M5954" t="e">
        <f>_xlfn.XLOOKUP(Tabuľka9[[#This Row],[IČO]],#REF!,#REF!)</f>
        <v>#REF!</v>
      </c>
      <c r="N5954" t="e">
        <f>_xlfn.XLOOKUP(Tabuľka9[[#This Row],[IČO]],#REF!,#REF!)</f>
        <v>#REF!</v>
      </c>
    </row>
    <row r="5955" spans="1:14" hidden="1" x14ac:dyDescent="0.35">
      <c r="A5955" t="s">
        <v>10</v>
      </c>
      <c r="B5955" t="s">
        <v>15</v>
      </c>
      <c r="C5955" t="s">
        <v>13</v>
      </c>
      <c r="D5955" s="9">
        <v>0.7</v>
      </c>
      <c r="E5955" s="10">
        <f>IF(COUNTIF(cis_DPH!$B$2:$B$84,B5955)&gt;0,D5955*1.1,IF(COUNTIF(cis_DPH!$B$85:$B$171,B5955)&gt;0,D5955*1.2,"chyba"))</f>
        <v>0.77</v>
      </c>
      <c r="G5955" s="16" t="e">
        <f>_xlfn.XLOOKUP(Tabuľka9[[#This Row],[položka]],#REF!,#REF!)</f>
        <v>#REF!</v>
      </c>
      <c r="H5955">
        <v>30</v>
      </c>
      <c r="I5955" s="15">
        <f>Tabuľka9[[#This Row],[Aktuálna cena v RZ s DPH]]*Tabuľka9[[#This Row],[Priemerný odber za mesiac]]</f>
        <v>23.1</v>
      </c>
      <c r="J5955">
        <v>120</v>
      </c>
      <c r="K5955" s="17" t="e">
        <f>Tabuľka9[[#This Row],[Cena za MJ s DPH]]*Tabuľka9[[#This Row],[Predpokladaný odber počas 6 mesiacov]]</f>
        <v>#REF!</v>
      </c>
      <c r="L5955" s="1">
        <v>42317657</v>
      </c>
      <c r="M5955" t="e">
        <f>_xlfn.XLOOKUP(Tabuľka9[[#This Row],[IČO]],#REF!,#REF!)</f>
        <v>#REF!</v>
      </c>
      <c r="N5955" t="e">
        <f>_xlfn.XLOOKUP(Tabuľka9[[#This Row],[IČO]],#REF!,#REF!)</f>
        <v>#REF!</v>
      </c>
    </row>
    <row r="5956" spans="1:14" hidden="1" x14ac:dyDescent="0.35">
      <c r="A5956" t="s">
        <v>10</v>
      </c>
      <c r="B5956" t="s">
        <v>16</v>
      </c>
      <c r="C5956" t="s">
        <v>13</v>
      </c>
      <c r="E5956" s="10">
        <f>IF(COUNTIF(cis_DPH!$B$2:$B$84,B5956)&gt;0,D5956*1.1,IF(COUNTIF(cis_DPH!$B$85:$B$171,B5956)&gt;0,D5956*1.2,"chyba"))</f>
        <v>0</v>
      </c>
      <c r="G5956" s="16" t="e">
        <f>_xlfn.XLOOKUP(Tabuľka9[[#This Row],[položka]],#REF!,#REF!)</f>
        <v>#REF!</v>
      </c>
      <c r="I5956" s="15">
        <f>Tabuľka9[[#This Row],[Aktuálna cena v RZ s DPH]]*Tabuľka9[[#This Row],[Priemerný odber za mesiac]]</f>
        <v>0</v>
      </c>
      <c r="K5956" s="17" t="e">
        <f>Tabuľka9[[#This Row],[Cena za MJ s DPH]]*Tabuľka9[[#This Row],[Predpokladaný odber počas 6 mesiacov]]</f>
        <v>#REF!</v>
      </c>
      <c r="L5956" s="1">
        <v>42317657</v>
      </c>
      <c r="M5956" t="e">
        <f>_xlfn.XLOOKUP(Tabuľka9[[#This Row],[IČO]],#REF!,#REF!)</f>
        <v>#REF!</v>
      </c>
      <c r="N5956" t="e">
        <f>_xlfn.XLOOKUP(Tabuľka9[[#This Row],[IČO]],#REF!,#REF!)</f>
        <v>#REF!</v>
      </c>
    </row>
    <row r="5957" spans="1:14" hidden="1" x14ac:dyDescent="0.35">
      <c r="A5957" t="s">
        <v>10</v>
      </c>
      <c r="B5957" t="s">
        <v>17</v>
      </c>
      <c r="C5957" t="s">
        <v>13</v>
      </c>
      <c r="E5957" s="10">
        <f>IF(COUNTIF(cis_DPH!$B$2:$B$84,B5957)&gt;0,D5957*1.1,IF(COUNTIF(cis_DPH!$B$85:$B$171,B5957)&gt;0,D5957*1.2,"chyba"))</f>
        <v>0</v>
      </c>
      <c r="G5957" s="16" t="e">
        <f>_xlfn.XLOOKUP(Tabuľka9[[#This Row],[položka]],#REF!,#REF!)</f>
        <v>#REF!</v>
      </c>
      <c r="I5957" s="15">
        <f>Tabuľka9[[#This Row],[Aktuálna cena v RZ s DPH]]*Tabuľka9[[#This Row],[Priemerný odber za mesiac]]</f>
        <v>0</v>
      </c>
      <c r="K5957" s="17" t="e">
        <f>Tabuľka9[[#This Row],[Cena za MJ s DPH]]*Tabuľka9[[#This Row],[Predpokladaný odber počas 6 mesiacov]]</f>
        <v>#REF!</v>
      </c>
      <c r="L5957" s="1">
        <v>42317657</v>
      </c>
      <c r="M5957" t="e">
        <f>_xlfn.XLOOKUP(Tabuľka9[[#This Row],[IČO]],#REF!,#REF!)</f>
        <v>#REF!</v>
      </c>
      <c r="N5957" t="e">
        <f>_xlfn.XLOOKUP(Tabuľka9[[#This Row],[IČO]],#REF!,#REF!)</f>
        <v>#REF!</v>
      </c>
    </row>
    <row r="5958" spans="1:14" hidden="1" x14ac:dyDescent="0.35">
      <c r="A5958" t="s">
        <v>10</v>
      </c>
      <c r="B5958" t="s">
        <v>18</v>
      </c>
      <c r="C5958" t="s">
        <v>19</v>
      </c>
      <c r="E5958" s="10">
        <f>IF(COUNTIF(cis_DPH!$B$2:$B$84,B5958)&gt;0,D5958*1.1,IF(COUNTIF(cis_DPH!$B$85:$B$171,B5958)&gt;0,D5958*1.2,"chyba"))</f>
        <v>0</v>
      </c>
      <c r="G5958" s="16" t="e">
        <f>_xlfn.XLOOKUP(Tabuľka9[[#This Row],[položka]],#REF!,#REF!)</f>
        <v>#REF!</v>
      </c>
      <c r="I5958" s="15">
        <f>Tabuľka9[[#This Row],[Aktuálna cena v RZ s DPH]]*Tabuľka9[[#This Row],[Priemerný odber za mesiac]]</f>
        <v>0</v>
      </c>
      <c r="K5958" s="17" t="e">
        <f>Tabuľka9[[#This Row],[Cena za MJ s DPH]]*Tabuľka9[[#This Row],[Predpokladaný odber počas 6 mesiacov]]</f>
        <v>#REF!</v>
      </c>
      <c r="L5958" s="1">
        <v>42317657</v>
      </c>
      <c r="M5958" t="e">
        <f>_xlfn.XLOOKUP(Tabuľka9[[#This Row],[IČO]],#REF!,#REF!)</f>
        <v>#REF!</v>
      </c>
      <c r="N5958" t="e">
        <f>_xlfn.XLOOKUP(Tabuľka9[[#This Row],[IČO]],#REF!,#REF!)</f>
        <v>#REF!</v>
      </c>
    </row>
    <row r="5959" spans="1:14" hidden="1" x14ac:dyDescent="0.35">
      <c r="A5959" t="s">
        <v>10</v>
      </c>
      <c r="B5959" t="s">
        <v>20</v>
      </c>
      <c r="C5959" t="s">
        <v>13</v>
      </c>
      <c r="D5959" s="9">
        <v>4</v>
      </c>
      <c r="E5959" s="10">
        <f>IF(COUNTIF(cis_DPH!$B$2:$B$84,B5959)&gt;0,D5959*1.1,IF(COUNTIF(cis_DPH!$B$85:$B$171,B5959)&gt;0,D5959*1.2,"chyba"))</f>
        <v>4.4000000000000004</v>
      </c>
      <c r="G5959" s="16" t="e">
        <f>_xlfn.XLOOKUP(Tabuľka9[[#This Row],[položka]],#REF!,#REF!)</f>
        <v>#REF!</v>
      </c>
      <c r="H5959">
        <v>2</v>
      </c>
      <c r="I5959" s="15">
        <f>Tabuľka9[[#This Row],[Aktuálna cena v RZ s DPH]]*Tabuľka9[[#This Row],[Priemerný odber za mesiac]]</f>
        <v>8.8000000000000007</v>
      </c>
      <c r="J5959">
        <v>8</v>
      </c>
      <c r="K5959" s="17" t="e">
        <f>Tabuľka9[[#This Row],[Cena za MJ s DPH]]*Tabuľka9[[#This Row],[Predpokladaný odber počas 6 mesiacov]]</f>
        <v>#REF!</v>
      </c>
      <c r="L5959" s="1">
        <v>42317657</v>
      </c>
      <c r="M5959" t="e">
        <f>_xlfn.XLOOKUP(Tabuľka9[[#This Row],[IČO]],#REF!,#REF!)</f>
        <v>#REF!</v>
      </c>
      <c r="N5959" t="e">
        <f>_xlfn.XLOOKUP(Tabuľka9[[#This Row],[IČO]],#REF!,#REF!)</f>
        <v>#REF!</v>
      </c>
    </row>
    <row r="5960" spans="1:14" hidden="1" x14ac:dyDescent="0.35">
      <c r="A5960" t="s">
        <v>10</v>
      </c>
      <c r="B5960" t="s">
        <v>21</v>
      </c>
      <c r="C5960" t="s">
        <v>13</v>
      </c>
      <c r="E5960" s="10">
        <f>IF(COUNTIF(cis_DPH!$B$2:$B$84,B5960)&gt;0,D5960*1.1,IF(COUNTIF(cis_DPH!$B$85:$B$171,B5960)&gt;0,D5960*1.2,"chyba"))</f>
        <v>0</v>
      </c>
      <c r="G5960" s="16" t="e">
        <f>_xlfn.XLOOKUP(Tabuľka9[[#This Row],[položka]],#REF!,#REF!)</f>
        <v>#REF!</v>
      </c>
      <c r="I5960" s="15">
        <f>Tabuľka9[[#This Row],[Aktuálna cena v RZ s DPH]]*Tabuľka9[[#This Row],[Priemerný odber za mesiac]]</f>
        <v>0</v>
      </c>
      <c r="K5960" s="17" t="e">
        <f>Tabuľka9[[#This Row],[Cena za MJ s DPH]]*Tabuľka9[[#This Row],[Predpokladaný odber počas 6 mesiacov]]</f>
        <v>#REF!</v>
      </c>
      <c r="L5960" s="1">
        <v>42317657</v>
      </c>
      <c r="M5960" t="e">
        <f>_xlfn.XLOOKUP(Tabuľka9[[#This Row],[IČO]],#REF!,#REF!)</f>
        <v>#REF!</v>
      </c>
      <c r="N5960" t="e">
        <f>_xlfn.XLOOKUP(Tabuľka9[[#This Row],[IČO]],#REF!,#REF!)</f>
        <v>#REF!</v>
      </c>
    </row>
    <row r="5961" spans="1:14" hidden="1" x14ac:dyDescent="0.35">
      <c r="A5961" t="s">
        <v>10</v>
      </c>
      <c r="B5961" t="s">
        <v>22</v>
      </c>
      <c r="C5961" t="s">
        <v>13</v>
      </c>
      <c r="E5961" s="10">
        <f>IF(COUNTIF(cis_DPH!$B$2:$B$84,B5961)&gt;0,D5961*1.1,IF(COUNTIF(cis_DPH!$B$85:$B$171,B5961)&gt;0,D5961*1.2,"chyba"))</f>
        <v>0</v>
      </c>
      <c r="G5961" s="16" t="e">
        <f>_xlfn.XLOOKUP(Tabuľka9[[#This Row],[položka]],#REF!,#REF!)</f>
        <v>#REF!</v>
      </c>
      <c r="I5961" s="15">
        <f>Tabuľka9[[#This Row],[Aktuálna cena v RZ s DPH]]*Tabuľka9[[#This Row],[Priemerný odber za mesiac]]</f>
        <v>0</v>
      </c>
      <c r="K5961" s="17" t="e">
        <f>Tabuľka9[[#This Row],[Cena za MJ s DPH]]*Tabuľka9[[#This Row],[Predpokladaný odber počas 6 mesiacov]]</f>
        <v>#REF!</v>
      </c>
      <c r="L5961" s="1">
        <v>42317657</v>
      </c>
      <c r="M5961" t="e">
        <f>_xlfn.XLOOKUP(Tabuľka9[[#This Row],[IČO]],#REF!,#REF!)</f>
        <v>#REF!</v>
      </c>
      <c r="N5961" t="e">
        <f>_xlfn.XLOOKUP(Tabuľka9[[#This Row],[IČO]],#REF!,#REF!)</f>
        <v>#REF!</v>
      </c>
    </row>
    <row r="5962" spans="1:14" hidden="1" x14ac:dyDescent="0.35">
      <c r="A5962" t="s">
        <v>10</v>
      </c>
      <c r="B5962" t="s">
        <v>23</v>
      </c>
      <c r="C5962" t="s">
        <v>13</v>
      </c>
      <c r="E5962" s="10">
        <f>IF(COUNTIF(cis_DPH!$B$2:$B$84,B5962)&gt;0,D5962*1.1,IF(COUNTIF(cis_DPH!$B$85:$B$171,B5962)&gt;0,D5962*1.2,"chyba"))</f>
        <v>0</v>
      </c>
      <c r="G5962" s="16" t="e">
        <f>_xlfn.XLOOKUP(Tabuľka9[[#This Row],[položka]],#REF!,#REF!)</f>
        <v>#REF!</v>
      </c>
      <c r="I5962" s="15">
        <f>Tabuľka9[[#This Row],[Aktuálna cena v RZ s DPH]]*Tabuľka9[[#This Row],[Priemerný odber za mesiac]]</f>
        <v>0</v>
      </c>
      <c r="K5962" s="17" t="e">
        <f>Tabuľka9[[#This Row],[Cena za MJ s DPH]]*Tabuľka9[[#This Row],[Predpokladaný odber počas 6 mesiacov]]</f>
        <v>#REF!</v>
      </c>
      <c r="L5962" s="1">
        <v>42317657</v>
      </c>
      <c r="M5962" t="e">
        <f>_xlfn.XLOOKUP(Tabuľka9[[#This Row],[IČO]],#REF!,#REF!)</f>
        <v>#REF!</v>
      </c>
      <c r="N5962" t="e">
        <f>_xlfn.XLOOKUP(Tabuľka9[[#This Row],[IČO]],#REF!,#REF!)</f>
        <v>#REF!</v>
      </c>
    </row>
    <row r="5963" spans="1:14" hidden="1" x14ac:dyDescent="0.35">
      <c r="A5963" t="s">
        <v>10</v>
      </c>
      <c r="B5963" t="s">
        <v>24</v>
      </c>
      <c r="C5963" t="s">
        <v>25</v>
      </c>
      <c r="E5963" s="10">
        <f>IF(COUNTIF(cis_DPH!$B$2:$B$84,B5963)&gt;0,D5963*1.1,IF(COUNTIF(cis_DPH!$B$85:$B$171,B5963)&gt;0,D5963*1.2,"chyba"))</f>
        <v>0</v>
      </c>
      <c r="G5963" s="16" t="e">
        <f>_xlfn.XLOOKUP(Tabuľka9[[#This Row],[položka]],#REF!,#REF!)</f>
        <v>#REF!</v>
      </c>
      <c r="I5963" s="15">
        <f>Tabuľka9[[#This Row],[Aktuálna cena v RZ s DPH]]*Tabuľka9[[#This Row],[Priemerný odber za mesiac]]</f>
        <v>0</v>
      </c>
      <c r="K5963" s="17" t="e">
        <f>Tabuľka9[[#This Row],[Cena za MJ s DPH]]*Tabuľka9[[#This Row],[Predpokladaný odber počas 6 mesiacov]]</f>
        <v>#REF!</v>
      </c>
      <c r="L5963" s="1">
        <v>42317657</v>
      </c>
      <c r="M5963" t="e">
        <f>_xlfn.XLOOKUP(Tabuľka9[[#This Row],[IČO]],#REF!,#REF!)</f>
        <v>#REF!</v>
      </c>
      <c r="N5963" t="e">
        <f>_xlfn.XLOOKUP(Tabuľka9[[#This Row],[IČO]],#REF!,#REF!)</f>
        <v>#REF!</v>
      </c>
    </row>
    <row r="5964" spans="1:14" hidden="1" x14ac:dyDescent="0.35">
      <c r="A5964" t="s">
        <v>10</v>
      </c>
      <c r="B5964" t="s">
        <v>26</v>
      </c>
      <c r="C5964" t="s">
        <v>13</v>
      </c>
      <c r="D5964" s="9">
        <v>6</v>
      </c>
      <c r="E5964" s="10">
        <f>IF(COUNTIF(cis_DPH!$B$2:$B$84,B5964)&gt;0,D5964*1.1,IF(COUNTIF(cis_DPH!$B$85:$B$171,B5964)&gt;0,D5964*1.2,"chyba"))</f>
        <v>7.1999999999999993</v>
      </c>
      <c r="G5964" s="16" t="e">
        <f>_xlfn.XLOOKUP(Tabuľka9[[#This Row],[položka]],#REF!,#REF!)</f>
        <v>#REF!</v>
      </c>
      <c r="H5964">
        <v>4</v>
      </c>
      <c r="I5964" s="15">
        <f>Tabuľka9[[#This Row],[Aktuálna cena v RZ s DPH]]*Tabuľka9[[#This Row],[Priemerný odber za mesiac]]</f>
        <v>28.799999999999997</v>
      </c>
      <c r="J5964">
        <v>14</v>
      </c>
      <c r="K5964" s="17" t="e">
        <f>Tabuľka9[[#This Row],[Cena za MJ s DPH]]*Tabuľka9[[#This Row],[Predpokladaný odber počas 6 mesiacov]]</f>
        <v>#REF!</v>
      </c>
      <c r="L5964" s="1">
        <v>42317657</v>
      </c>
      <c r="M5964" t="e">
        <f>_xlfn.XLOOKUP(Tabuľka9[[#This Row],[IČO]],#REF!,#REF!)</f>
        <v>#REF!</v>
      </c>
      <c r="N5964" t="e">
        <f>_xlfn.XLOOKUP(Tabuľka9[[#This Row],[IČO]],#REF!,#REF!)</f>
        <v>#REF!</v>
      </c>
    </row>
    <row r="5965" spans="1:14" hidden="1" x14ac:dyDescent="0.35">
      <c r="A5965" t="s">
        <v>10</v>
      </c>
      <c r="B5965" t="s">
        <v>27</v>
      </c>
      <c r="C5965" t="s">
        <v>13</v>
      </c>
      <c r="E5965" s="10">
        <f>IF(COUNTIF(cis_DPH!$B$2:$B$84,B5965)&gt;0,D5965*1.1,IF(COUNTIF(cis_DPH!$B$85:$B$171,B5965)&gt;0,D5965*1.2,"chyba"))</f>
        <v>0</v>
      </c>
      <c r="G5965" s="16" t="e">
        <f>_xlfn.XLOOKUP(Tabuľka9[[#This Row],[položka]],#REF!,#REF!)</f>
        <v>#REF!</v>
      </c>
      <c r="I5965" s="15">
        <f>Tabuľka9[[#This Row],[Aktuálna cena v RZ s DPH]]*Tabuľka9[[#This Row],[Priemerný odber za mesiac]]</f>
        <v>0</v>
      </c>
      <c r="K5965" s="17" t="e">
        <f>Tabuľka9[[#This Row],[Cena za MJ s DPH]]*Tabuľka9[[#This Row],[Predpokladaný odber počas 6 mesiacov]]</f>
        <v>#REF!</v>
      </c>
      <c r="L5965" s="1">
        <v>42317657</v>
      </c>
      <c r="M5965" t="e">
        <f>_xlfn.XLOOKUP(Tabuľka9[[#This Row],[IČO]],#REF!,#REF!)</f>
        <v>#REF!</v>
      </c>
      <c r="N5965" t="e">
        <f>_xlfn.XLOOKUP(Tabuľka9[[#This Row],[IČO]],#REF!,#REF!)</f>
        <v>#REF!</v>
      </c>
    </row>
    <row r="5966" spans="1:14" hidden="1" x14ac:dyDescent="0.35">
      <c r="A5966" t="s">
        <v>10</v>
      </c>
      <c r="B5966" t="s">
        <v>28</v>
      </c>
      <c r="C5966" t="s">
        <v>13</v>
      </c>
      <c r="E5966" s="10">
        <f>IF(COUNTIF(cis_DPH!$B$2:$B$84,B5966)&gt;0,D5966*1.1,IF(COUNTIF(cis_DPH!$B$85:$B$171,B5966)&gt;0,D5966*1.2,"chyba"))</f>
        <v>0</v>
      </c>
      <c r="G5966" s="16" t="e">
        <f>_xlfn.XLOOKUP(Tabuľka9[[#This Row],[položka]],#REF!,#REF!)</f>
        <v>#REF!</v>
      </c>
      <c r="I5966" s="15">
        <f>Tabuľka9[[#This Row],[Aktuálna cena v RZ s DPH]]*Tabuľka9[[#This Row],[Priemerný odber za mesiac]]</f>
        <v>0</v>
      </c>
      <c r="K5966" s="17" t="e">
        <f>Tabuľka9[[#This Row],[Cena za MJ s DPH]]*Tabuľka9[[#This Row],[Predpokladaný odber počas 6 mesiacov]]</f>
        <v>#REF!</v>
      </c>
      <c r="L5966" s="1">
        <v>42317657</v>
      </c>
      <c r="M5966" t="e">
        <f>_xlfn.XLOOKUP(Tabuľka9[[#This Row],[IČO]],#REF!,#REF!)</f>
        <v>#REF!</v>
      </c>
      <c r="N5966" t="e">
        <f>_xlfn.XLOOKUP(Tabuľka9[[#This Row],[IČO]],#REF!,#REF!)</f>
        <v>#REF!</v>
      </c>
    </row>
    <row r="5967" spans="1:14" hidden="1" x14ac:dyDescent="0.35">
      <c r="A5967" t="s">
        <v>10</v>
      </c>
      <c r="B5967" t="s">
        <v>29</v>
      </c>
      <c r="C5967" t="s">
        <v>13</v>
      </c>
      <c r="E5967" s="10">
        <f>IF(COUNTIF(cis_DPH!$B$2:$B$84,B5967)&gt;0,D5967*1.1,IF(COUNTIF(cis_DPH!$B$85:$B$171,B5967)&gt;0,D5967*1.2,"chyba"))</f>
        <v>0</v>
      </c>
      <c r="G5967" s="16" t="e">
        <f>_xlfn.XLOOKUP(Tabuľka9[[#This Row],[položka]],#REF!,#REF!)</f>
        <v>#REF!</v>
      </c>
      <c r="I5967" s="15">
        <f>Tabuľka9[[#This Row],[Aktuálna cena v RZ s DPH]]*Tabuľka9[[#This Row],[Priemerný odber za mesiac]]</f>
        <v>0</v>
      </c>
      <c r="K5967" s="17" t="e">
        <f>Tabuľka9[[#This Row],[Cena za MJ s DPH]]*Tabuľka9[[#This Row],[Predpokladaný odber počas 6 mesiacov]]</f>
        <v>#REF!</v>
      </c>
      <c r="L5967" s="1">
        <v>42317657</v>
      </c>
      <c r="M5967" t="e">
        <f>_xlfn.XLOOKUP(Tabuľka9[[#This Row],[IČO]],#REF!,#REF!)</f>
        <v>#REF!</v>
      </c>
      <c r="N5967" t="e">
        <f>_xlfn.XLOOKUP(Tabuľka9[[#This Row],[IČO]],#REF!,#REF!)</f>
        <v>#REF!</v>
      </c>
    </row>
    <row r="5968" spans="1:14" hidden="1" x14ac:dyDescent="0.35">
      <c r="A5968" t="s">
        <v>10</v>
      </c>
      <c r="B5968" t="s">
        <v>30</v>
      </c>
      <c r="C5968" t="s">
        <v>13</v>
      </c>
      <c r="D5968" s="9">
        <v>1.5</v>
      </c>
      <c r="E5968" s="10">
        <f>IF(COUNTIF(cis_DPH!$B$2:$B$84,B5968)&gt;0,D5968*1.1,IF(COUNTIF(cis_DPH!$B$85:$B$171,B5968)&gt;0,D5968*1.2,"chyba"))</f>
        <v>1.6500000000000001</v>
      </c>
      <c r="G5968" s="16" t="e">
        <f>_xlfn.XLOOKUP(Tabuľka9[[#This Row],[položka]],#REF!,#REF!)</f>
        <v>#REF!</v>
      </c>
      <c r="H5968">
        <v>52</v>
      </c>
      <c r="I5968" s="15">
        <f>Tabuľka9[[#This Row],[Aktuálna cena v RZ s DPH]]*Tabuľka9[[#This Row],[Priemerný odber za mesiac]]</f>
        <v>85.800000000000011</v>
      </c>
      <c r="J5968">
        <v>208</v>
      </c>
      <c r="K5968" s="17" t="e">
        <f>Tabuľka9[[#This Row],[Cena za MJ s DPH]]*Tabuľka9[[#This Row],[Predpokladaný odber počas 6 mesiacov]]</f>
        <v>#REF!</v>
      </c>
      <c r="L5968" s="1">
        <v>42317657</v>
      </c>
      <c r="M5968" t="e">
        <f>_xlfn.XLOOKUP(Tabuľka9[[#This Row],[IČO]],#REF!,#REF!)</f>
        <v>#REF!</v>
      </c>
      <c r="N5968" t="e">
        <f>_xlfn.XLOOKUP(Tabuľka9[[#This Row],[IČO]],#REF!,#REF!)</f>
        <v>#REF!</v>
      </c>
    </row>
    <row r="5969" spans="1:14" hidden="1" x14ac:dyDescent="0.35">
      <c r="A5969" t="s">
        <v>10</v>
      </c>
      <c r="B5969" t="s">
        <v>31</v>
      </c>
      <c r="C5969" t="s">
        <v>13</v>
      </c>
      <c r="E5969" s="10">
        <f>IF(COUNTIF(cis_DPH!$B$2:$B$84,B5969)&gt;0,D5969*1.1,IF(COUNTIF(cis_DPH!$B$85:$B$171,B5969)&gt;0,D5969*1.2,"chyba"))</f>
        <v>0</v>
      </c>
      <c r="G5969" s="16" t="e">
        <f>_xlfn.XLOOKUP(Tabuľka9[[#This Row],[položka]],#REF!,#REF!)</f>
        <v>#REF!</v>
      </c>
      <c r="I5969" s="15">
        <f>Tabuľka9[[#This Row],[Aktuálna cena v RZ s DPH]]*Tabuľka9[[#This Row],[Priemerný odber za mesiac]]</f>
        <v>0</v>
      </c>
      <c r="K5969" s="17" t="e">
        <f>Tabuľka9[[#This Row],[Cena za MJ s DPH]]*Tabuľka9[[#This Row],[Predpokladaný odber počas 6 mesiacov]]</f>
        <v>#REF!</v>
      </c>
      <c r="L5969" s="1">
        <v>42317657</v>
      </c>
      <c r="M5969" t="e">
        <f>_xlfn.XLOOKUP(Tabuľka9[[#This Row],[IČO]],#REF!,#REF!)</f>
        <v>#REF!</v>
      </c>
      <c r="N5969" t="e">
        <f>_xlfn.XLOOKUP(Tabuľka9[[#This Row],[IČO]],#REF!,#REF!)</f>
        <v>#REF!</v>
      </c>
    </row>
    <row r="5970" spans="1:14" hidden="1" x14ac:dyDescent="0.35">
      <c r="A5970" t="s">
        <v>10</v>
      </c>
      <c r="B5970" t="s">
        <v>32</v>
      </c>
      <c r="C5970" t="s">
        <v>19</v>
      </c>
      <c r="E5970" s="10">
        <f>IF(COUNTIF(cis_DPH!$B$2:$B$84,B5970)&gt;0,D5970*1.1,IF(COUNTIF(cis_DPH!$B$85:$B$171,B5970)&gt;0,D5970*1.2,"chyba"))</f>
        <v>0</v>
      </c>
      <c r="G5970" s="16" t="e">
        <f>_xlfn.XLOOKUP(Tabuľka9[[#This Row],[položka]],#REF!,#REF!)</f>
        <v>#REF!</v>
      </c>
      <c r="I5970" s="15">
        <f>Tabuľka9[[#This Row],[Aktuálna cena v RZ s DPH]]*Tabuľka9[[#This Row],[Priemerný odber za mesiac]]</f>
        <v>0</v>
      </c>
      <c r="K5970" s="17" t="e">
        <f>Tabuľka9[[#This Row],[Cena za MJ s DPH]]*Tabuľka9[[#This Row],[Predpokladaný odber počas 6 mesiacov]]</f>
        <v>#REF!</v>
      </c>
      <c r="L5970" s="1">
        <v>42317657</v>
      </c>
      <c r="M5970" t="e">
        <f>_xlfn.XLOOKUP(Tabuľka9[[#This Row],[IČO]],#REF!,#REF!)</f>
        <v>#REF!</v>
      </c>
      <c r="N5970" t="e">
        <f>_xlfn.XLOOKUP(Tabuľka9[[#This Row],[IČO]],#REF!,#REF!)</f>
        <v>#REF!</v>
      </c>
    </row>
    <row r="5971" spans="1:14" hidden="1" x14ac:dyDescent="0.35">
      <c r="A5971" t="s">
        <v>10</v>
      </c>
      <c r="B5971" t="s">
        <v>33</v>
      </c>
      <c r="C5971" t="s">
        <v>13</v>
      </c>
      <c r="E5971" s="10">
        <f>IF(COUNTIF(cis_DPH!$B$2:$B$84,B5971)&gt;0,D5971*1.1,IF(COUNTIF(cis_DPH!$B$85:$B$171,B5971)&gt;0,D5971*1.2,"chyba"))</f>
        <v>0</v>
      </c>
      <c r="G5971" s="16" t="e">
        <f>_xlfn.XLOOKUP(Tabuľka9[[#This Row],[položka]],#REF!,#REF!)</f>
        <v>#REF!</v>
      </c>
      <c r="I5971" s="15">
        <f>Tabuľka9[[#This Row],[Aktuálna cena v RZ s DPH]]*Tabuľka9[[#This Row],[Priemerný odber za mesiac]]</f>
        <v>0</v>
      </c>
      <c r="K5971" s="17" t="e">
        <f>Tabuľka9[[#This Row],[Cena za MJ s DPH]]*Tabuľka9[[#This Row],[Predpokladaný odber počas 6 mesiacov]]</f>
        <v>#REF!</v>
      </c>
      <c r="L5971" s="1">
        <v>42317657</v>
      </c>
      <c r="M5971" t="e">
        <f>_xlfn.XLOOKUP(Tabuľka9[[#This Row],[IČO]],#REF!,#REF!)</f>
        <v>#REF!</v>
      </c>
      <c r="N5971" t="e">
        <f>_xlfn.XLOOKUP(Tabuľka9[[#This Row],[IČO]],#REF!,#REF!)</f>
        <v>#REF!</v>
      </c>
    </row>
    <row r="5972" spans="1:14" hidden="1" x14ac:dyDescent="0.35">
      <c r="A5972" t="s">
        <v>10</v>
      </c>
      <c r="B5972" t="s">
        <v>34</v>
      </c>
      <c r="C5972" t="s">
        <v>13</v>
      </c>
      <c r="E5972" s="10">
        <f>IF(COUNTIF(cis_DPH!$B$2:$B$84,B5972)&gt;0,D5972*1.1,IF(COUNTIF(cis_DPH!$B$85:$B$171,B5972)&gt;0,D5972*1.2,"chyba"))</f>
        <v>0</v>
      </c>
      <c r="G5972" s="16" t="e">
        <f>_xlfn.XLOOKUP(Tabuľka9[[#This Row],[položka]],#REF!,#REF!)</f>
        <v>#REF!</v>
      </c>
      <c r="I5972" s="15">
        <f>Tabuľka9[[#This Row],[Aktuálna cena v RZ s DPH]]*Tabuľka9[[#This Row],[Priemerný odber za mesiac]]</f>
        <v>0</v>
      </c>
      <c r="K5972" s="17" t="e">
        <f>Tabuľka9[[#This Row],[Cena za MJ s DPH]]*Tabuľka9[[#This Row],[Predpokladaný odber počas 6 mesiacov]]</f>
        <v>#REF!</v>
      </c>
      <c r="L5972" s="1">
        <v>42317657</v>
      </c>
      <c r="M5972" t="e">
        <f>_xlfn.XLOOKUP(Tabuľka9[[#This Row],[IČO]],#REF!,#REF!)</f>
        <v>#REF!</v>
      </c>
      <c r="N5972" t="e">
        <f>_xlfn.XLOOKUP(Tabuľka9[[#This Row],[IČO]],#REF!,#REF!)</f>
        <v>#REF!</v>
      </c>
    </row>
    <row r="5973" spans="1:14" hidden="1" x14ac:dyDescent="0.35">
      <c r="A5973" t="s">
        <v>10</v>
      </c>
      <c r="B5973" t="s">
        <v>35</v>
      </c>
      <c r="C5973" t="s">
        <v>13</v>
      </c>
      <c r="D5973" s="9">
        <v>7.03</v>
      </c>
      <c r="E5973" s="10">
        <f>IF(COUNTIF(cis_DPH!$B$2:$B$84,B5973)&gt;0,D5973*1.1,IF(COUNTIF(cis_DPH!$B$85:$B$171,B5973)&gt;0,D5973*1.2,"chyba"))</f>
        <v>7.7330000000000005</v>
      </c>
      <c r="G5973" s="16" t="e">
        <f>_xlfn.XLOOKUP(Tabuľka9[[#This Row],[položka]],#REF!,#REF!)</f>
        <v>#REF!</v>
      </c>
      <c r="H5973">
        <v>35</v>
      </c>
      <c r="I5973" s="15">
        <f>Tabuľka9[[#This Row],[Aktuálna cena v RZ s DPH]]*Tabuľka9[[#This Row],[Priemerný odber za mesiac]]</f>
        <v>270.65500000000003</v>
      </c>
      <c r="J5973">
        <v>140</v>
      </c>
      <c r="K5973" s="17" t="e">
        <f>Tabuľka9[[#This Row],[Cena za MJ s DPH]]*Tabuľka9[[#This Row],[Predpokladaný odber počas 6 mesiacov]]</f>
        <v>#REF!</v>
      </c>
      <c r="L5973" s="1">
        <v>42317657</v>
      </c>
      <c r="M5973" t="e">
        <f>_xlfn.XLOOKUP(Tabuľka9[[#This Row],[IČO]],#REF!,#REF!)</f>
        <v>#REF!</v>
      </c>
      <c r="N5973" t="e">
        <f>_xlfn.XLOOKUP(Tabuľka9[[#This Row],[IČO]],#REF!,#REF!)</f>
        <v>#REF!</v>
      </c>
    </row>
    <row r="5974" spans="1:14" hidden="1" x14ac:dyDescent="0.35">
      <c r="A5974" t="s">
        <v>10</v>
      </c>
      <c r="B5974" t="s">
        <v>36</v>
      </c>
      <c r="C5974" t="s">
        <v>13</v>
      </c>
      <c r="E5974" s="10">
        <f>IF(COUNTIF(cis_DPH!$B$2:$B$84,B5974)&gt;0,D5974*1.1,IF(COUNTIF(cis_DPH!$B$85:$B$171,B5974)&gt;0,D5974*1.2,"chyba"))</f>
        <v>0</v>
      </c>
      <c r="G5974" s="16" t="e">
        <f>_xlfn.XLOOKUP(Tabuľka9[[#This Row],[položka]],#REF!,#REF!)</f>
        <v>#REF!</v>
      </c>
      <c r="I5974" s="15">
        <f>Tabuľka9[[#This Row],[Aktuálna cena v RZ s DPH]]*Tabuľka9[[#This Row],[Priemerný odber za mesiac]]</f>
        <v>0</v>
      </c>
      <c r="K5974" s="17" t="e">
        <f>Tabuľka9[[#This Row],[Cena za MJ s DPH]]*Tabuľka9[[#This Row],[Predpokladaný odber počas 6 mesiacov]]</f>
        <v>#REF!</v>
      </c>
      <c r="L5974" s="1">
        <v>42317657</v>
      </c>
      <c r="M5974" t="e">
        <f>_xlfn.XLOOKUP(Tabuľka9[[#This Row],[IČO]],#REF!,#REF!)</f>
        <v>#REF!</v>
      </c>
      <c r="N5974" t="e">
        <f>_xlfn.XLOOKUP(Tabuľka9[[#This Row],[IČO]],#REF!,#REF!)</f>
        <v>#REF!</v>
      </c>
    </row>
    <row r="5975" spans="1:14" hidden="1" x14ac:dyDescent="0.35">
      <c r="A5975" t="s">
        <v>10</v>
      </c>
      <c r="B5975" t="s">
        <v>37</v>
      </c>
      <c r="C5975" t="s">
        <v>13</v>
      </c>
      <c r="D5975" s="9">
        <v>0.9</v>
      </c>
      <c r="E5975" s="10">
        <f>IF(COUNTIF(cis_DPH!$B$2:$B$84,B5975)&gt;0,D5975*1.1,IF(COUNTIF(cis_DPH!$B$85:$B$171,B5975)&gt;0,D5975*1.2,"chyba"))</f>
        <v>0.9900000000000001</v>
      </c>
      <c r="G5975" s="16" t="e">
        <f>_xlfn.XLOOKUP(Tabuľka9[[#This Row],[položka]],#REF!,#REF!)</f>
        <v>#REF!</v>
      </c>
      <c r="H5975">
        <v>15</v>
      </c>
      <c r="I5975" s="15">
        <f>Tabuľka9[[#This Row],[Aktuálna cena v RZ s DPH]]*Tabuľka9[[#This Row],[Priemerný odber za mesiac]]</f>
        <v>14.850000000000001</v>
      </c>
      <c r="J5975">
        <v>60</v>
      </c>
      <c r="K5975" s="17" t="e">
        <f>Tabuľka9[[#This Row],[Cena za MJ s DPH]]*Tabuľka9[[#This Row],[Predpokladaný odber počas 6 mesiacov]]</f>
        <v>#REF!</v>
      </c>
      <c r="L5975" s="1">
        <v>42317657</v>
      </c>
      <c r="M5975" t="e">
        <f>_xlfn.XLOOKUP(Tabuľka9[[#This Row],[IČO]],#REF!,#REF!)</f>
        <v>#REF!</v>
      </c>
      <c r="N5975" t="e">
        <f>_xlfn.XLOOKUP(Tabuľka9[[#This Row],[IČO]],#REF!,#REF!)</f>
        <v>#REF!</v>
      </c>
    </row>
    <row r="5976" spans="1:14" hidden="1" x14ac:dyDescent="0.35">
      <c r="A5976" t="s">
        <v>10</v>
      </c>
      <c r="B5976" t="s">
        <v>38</v>
      </c>
      <c r="C5976" t="s">
        <v>13</v>
      </c>
      <c r="E5976" s="10">
        <f>IF(COUNTIF(cis_DPH!$B$2:$B$84,B5976)&gt;0,D5976*1.1,IF(COUNTIF(cis_DPH!$B$85:$B$171,B5976)&gt;0,D5976*1.2,"chyba"))</f>
        <v>0</v>
      </c>
      <c r="G5976" s="16" t="e">
        <f>_xlfn.XLOOKUP(Tabuľka9[[#This Row],[položka]],#REF!,#REF!)</f>
        <v>#REF!</v>
      </c>
      <c r="I5976" s="15">
        <f>Tabuľka9[[#This Row],[Aktuálna cena v RZ s DPH]]*Tabuľka9[[#This Row],[Priemerný odber za mesiac]]</f>
        <v>0</v>
      </c>
      <c r="K5976" s="17" t="e">
        <f>Tabuľka9[[#This Row],[Cena za MJ s DPH]]*Tabuľka9[[#This Row],[Predpokladaný odber počas 6 mesiacov]]</f>
        <v>#REF!</v>
      </c>
      <c r="L5976" s="1">
        <v>42317657</v>
      </c>
      <c r="M5976" t="e">
        <f>_xlfn.XLOOKUP(Tabuľka9[[#This Row],[IČO]],#REF!,#REF!)</f>
        <v>#REF!</v>
      </c>
      <c r="N5976" t="e">
        <f>_xlfn.XLOOKUP(Tabuľka9[[#This Row],[IČO]],#REF!,#REF!)</f>
        <v>#REF!</v>
      </c>
    </row>
    <row r="5977" spans="1:14" hidden="1" x14ac:dyDescent="0.35">
      <c r="A5977" t="s">
        <v>10</v>
      </c>
      <c r="B5977" t="s">
        <v>39</v>
      </c>
      <c r="C5977" t="s">
        <v>13</v>
      </c>
      <c r="E5977" s="10">
        <f>IF(COUNTIF(cis_DPH!$B$2:$B$84,B5977)&gt;0,D5977*1.1,IF(COUNTIF(cis_DPH!$B$85:$B$171,B5977)&gt;0,D5977*1.2,"chyba"))</f>
        <v>0</v>
      </c>
      <c r="G5977" s="16" t="e">
        <f>_xlfn.XLOOKUP(Tabuľka9[[#This Row],[položka]],#REF!,#REF!)</f>
        <v>#REF!</v>
      </c>
      <c r="I5977" s="15">
        <f>Tabuľka9[[#This Row],[Aktuálna cena v RZ s DPH]]*Tabuľka9[[#This Row],[Priemerný odber za mesiac]]</f>
        <v>0</v>
      </c>
      <c r="K5977" s="17" t="e">
        <f>Tabuľka9[[#This Row],[Cena za MJ s DPH]]*Tabuľka9[[#This Row],[Predpokladaný odber počas 6 mesiacov]]</f>
        <v>#REF!</v>
      </c>
      <c r="L5977" s="1">
        <v>42317657</v>
      </c>
      <c r="M5977" t="e">
        <f>_xlfn.XLOOKUP(Tabuľka9[[#This Row],[IČO]],#REF!,#REF!)</f>
        <v>#REF!</v>
      </c>
      <c r="N5977" t="e">
        <f>_xlfn.XLOOKUP(Tabuľka9[[#This Row],[IČO]],#REF!,#REF!)</f>
        <v>#REF!</v>
      </c>
    </row>
    <row r="5978" spans="1:14" hidden="1" x14ac:dyDescent="0.35">
      <c r="A5978" t="s">
        <v>10</v>
      </c>
      <c r="B5978" t="s">
        <v>40</v>
      </c>
      <c r="C5978" t="s">
        <v>13</v>
      </c>
      <c r="E5978" s="10">
        <f>IF(COUNTIF(cis_DPH!$B$2:$B$84,B5978)&gt;0,D5978*1.1,IF(COUNTIF(cis_DPH!$B$85:$B$171,B5978)&gt;0,D5978*1.2,"chyba"))</f>
        <v>0</v>
      </c>
      <c r="G5978" s="16" t="e">
        <f>_xlfn.XLOOKUP(Tabuľka9[[#This Row],[položka]],#REF!,#REF!)</f>
        <v>#REF!</v>
      </c>
      <c r="I5978" s="15">
        <f>Tabuľka9[[#This Row],[Aktuálna cena v RZ s DPH]]*Tabuľka9[[#This Row],[Priemerný odber za mesiac]]</f>
        <v>0</v>
      </c>
      <c r="K5978" s="17" t="e">
        <f>Tabuľka9[[#This Row],[Cena za MJ s DPH]]*Tabuľka9[[#This Row],[Predpokladaný odber počas 6 mesiacov]]</f>
        <v>#REF!</v>
      </c>
      <c r="L5978" s="1">
        <v>42317657</v>
      </c>
      <c r="M5978" t="e">
        <f>_xlfn.XLOOKUP(Tabuľka9[[#This Row],[IČO]],#REF!,#REF!)</f>
        <v>#REF!</v>
      </c>
      <c r="N5978" t="e">
        <f>_xlfn.XLOOKUP(Tabuľka9[[#This Row],[IČO]],#REF!,#REF!)</f>
        <v>#REF!</v>
      </c>
    </row>
    <row r="5979" spans="1:14" hidden="1" x14ac:dyDescent="0.35">
      <c r="A5979" t="s">
        <v>10</v>
      </c>
      <c r="B5979" t="s">
        <v>41</v>
      </c>
      <c r="C5979" t="s">
        <v>13</v>
      </c>
      <c r="E5979" s="10">
        <f>IF(COUNTIF(cis_DPH!$B$2:$B$84,B5979)&gt;0,D5979*1.1,IF(COUNTIF(cis_DPH!$B$85:$B$171,B5979)&gt;0,D5979*1.2,"chyba"))</f>
        <v>0</v>
      </c>
      <c r="G5979" s="16" t="e">
        <f>_xlfn.XLOOKUP(Tabuľka9[[#This Row],[položka]],#REF!,#REF!)</f>
        <v>#REF!</v>
      </c>
      <c r="I5979" s="15">
        <f>Tabuľka9[[#This Row],[Aktuálna cena v RZ s DPH]]*Tabuľka9[[#This Row],[Priemerný odber za mesiac]]</f>
        <v>0</v>
      </c>
      <c r="K5979" s="17" t="e">
        <f>Tabuľka9[[#This Row],[Cena za MJ s DPH]]*Tabuľka9[[#This Row],[Predpokladaný odber počas 6 mesiacov]]</f>
        <v>#REF!</v>
      </c>
      <c r="L5979" s="1">
        <v>42317657</v>
      </c>
      <c r="M5979" t="e">
        <f>_xlfn.XLOOKUP(Tabuľka9[[#This Row],[IČO]],#REF!,#REF!)</f>
        <v>#REF!</v>
      </c>
      <c r="N5979" t="e">
        <f>_xlfn.XLOOKUP(Tabuľka9[[#This Row],[IČO]],#REF!,#REF!)</f>
        <v>#REF!</v>
      </c>
    </row>
    <row r="5980" spans="1:14" hidden="1" x14ac:dyDescent="0.35">
      <c r="A5980" t="s">
        <v>10</v>
      </c>
      <c r="B5980" t="s">
        <v>42</v>
      </c>
      <c r="C5980" t="s">
        <v>19</v>
      </c>
      <c r="E5980" s="10">
        <f>IF(COUNTIF(cis_DPH!$B$2:$B$84,B5980)&gt;0,D5980*1.1,IF(COUNTIF(cis_DPH!$B$85:$B$171,B5980)&gt;0,D5980*1.2,"chyba"))</f>
        <v>0</v>
      </c>
      <c r="G5980" s="16" t="e">
        <f>_xlfn.XLOOKUP(Tabuľka9[[#This Row],[položka]],#REF!,#REF!)</f>
        <v>#REF!</v>
      </c>
      <c r="I5980" s="15">
        <f>Tabuľka9[[#This Row],[Aktuálna cena v RZ s DPH]]*Tabuľka9[[#This Row],[Priemerný odber za mesiac]]</f>
        <v>0</v>
      </c>
      <c r="K5980" s="17" t="e">
        <f>Tabuľka9[[#This Row],[Cena za MJ s DPH]]*Tabuľka9[[#This Row],[Predpokladaný odber počas 6 mesiacov]]</f>
        <v>#REF!</v>
      </c>
      <c r="L5980" s="1">
        <v>42317657</v>
      </c>
      <c r="M5980" t="e">
        <f>_xlfn.XLOOKUP(Tabuľka9[[#This Row],[IČO]],#REF!,#REF!)</f>
        <v>#REF!</v>
      </c>
      <c r="N5980" t="e">
        <f>_xlfn.XLOOKUP(Tabuľka9[[#This Row],[IČO]],#REF!,#REF!)</f>
        <v>#REF!</v>
      </c>
    </row>
    <row r="5981" spans="1:14" hidden="1" x14ac:dyDescent="0.35">
      <c r="A5981" t="s">
        <v>10</v>
      </c>
      <c r="B5981" t="s">
        <v>43</v>
      </c>
      <c r="C5981" t="s">
        <v>13</v>
      </c>
      <c r="E5981" s="10">
        <f>IF(COUNTIF(cis_DPH!$B$2:$B$84,B5981)&gt;0,D5981*1.1,IF(COUNTIF(cis_DPH!$B$85:$B$171,B5981)&gt;0,D5981*1.2,"chyba"))</f>
        <v>0</v>
      </c>
      <c r="G5981" s="16" t="e">
        <f>_xlfn.XLOOKUP(Tabuľka9[[#This Row],[položka]],#REF!,#REF!)</f>
        <v>#REF!</v>
      </c>
      <c r="I5981" s="15">
        <f>Tabuľka9[[#This Row],[Aktuálna cena v RZ s DPH]]*Tabuľka9[[#This Row],[Priemerný odber za mesiac]]</f>
        <v>0</v>
      </c>
      <c r="K5981" s="17" t="e">
        <f>Tabuľka9[[#This Row],[Cena za MJ s DPH]]*Tabuľka9[[#This Row],[Predpokladaný odber počas 6 mesiacov]]</f>
        <v>#REF!</v>
      </c>
      <c r="L5981" s="1">
        <v>42317657</v>
      </c>
      <c r="M5981" t="e">
        <f>_xlfn.XLOOKUP(Tabuľka9[[#This Row],[IČO]],#REF!,#REF!)</f>
        <v>#REF!</v>
      </c>
      <c r="N5981" t="e">
        <f>_xlfn.XLOOKUP(Tabuľka9[[#This Row],[IČO]],#REF!,#REF!)</f>
        <v>#REF!</v>
      </c>
    </row>
    <row r="5982" spans="1:14" hidden="1" x14ac:dyDescent="0.35">
      <c r="A5982" t="s">
        <v>10</v>
      </c>
      <c r="B5982" t="s">
        <v>44</v>
      </c>
      <c r="C5982" t="s">
        <v>13</v>
      </c>
      <c r="E5982" s="10">
        <f>IF(COUNTIF(cis_DPH!$B$2:$B$84,B5982)&gt;0,D5982*1.1,IF(COUNTIF(cis_DPH!$B$85:$B$171,B5982)&gt;0,D5982*1.2,"chyba"))</f>
        <v>0</v>
      </c>
      <c r="G5982" s="16" t="e">
        <f>_xlfn.XLOOKUP(Tabuľka9[[#This Row],[položka]],#REF!,#REF!)</f>
        <v>#REF!</v>
      </c>
      <c r="I5982" s="15">
        <f>Tabuľka9[[#This Row],[Aktuálna cena v RZ s DPH]]*Tabuľka9[[#This Row],[Priemerný odber za mesiac]]</f>
        <v>0</v>
      </c>
      <c r="K5982" s="17" t="e">
        <f>Tabuľka9[[#This Row],[Cena za MJ s DPH]]*Tabuľka9[[#This Row],[Predpokladaný odber počas 6 mesiacov]]</f>
        <v>#REF!</v>
      </c>
      <c r="L5982" s="1">
        <v>42317657</v>
      </c>
      <c r="M5982" t="e">
        <f>_xlfn.XLOOKUP(Tabuľka9[[#This Row],[IČO]],#REF!,#REF!)</f>
        <v>#REF!</v>
      </c>
      <c r="N5982" t="e">
        <f>_xlfn.XLOOKUP(Tabuľka9[[#This Row],[IČO]],#REF!,#REF!)</f>
        <v>#REF!</v>
      </c>
    </row>
    <row r="5983" spans="1:14" hidden="1" x14ac:dyDescent="0.35">
      <c r="A5983" t="s">
        <v>10</v>
      </c>
      <c r="B5983" t="s">
        <v>45</v>
      </c>
      <c r="C5983" t="s">
        <v>13</v>
      </c>
      <c r="E5983" s="10">
        <f>IF(COUNTIF(cis_DPH!$B$2:$B$84,B5983)&gt;0,D5983*1.1,IF(COUNTIF(cis_DPH!$B$85:$B$171,B5983)&gt;0,D5983*1.2,"chyba"))</f>
        <v>0</v>
      </c>
      <c r="G5983" s="16" t="e">
        <f>_xlfn.XLOOKUP(Tabuľka9[[#This Row],[položka]],#REF!,#REF!)</f>
        <v>#REF!</v>
      </c>
      <c r="I5983" s="15">
        <f>Tabuľka9[[#This Row],[Aktuálna cena v RZ s DPH]]*Tabuľka9[[#This Row],[Priemerný odber za mesiac]]</f>
        <v>0</v>
      </c>
      <c r="K5983" s="17" t="e">
        <f>Tabuľka9[[#This Row],[Cena za MJ s DPH]]*Tabuľka9[[#This Row],[Predpokladaný odber počas 6 mesiacov]]</f>
        <v>#REF!</v>
      </c>
      <c r="L5983" s="1">
        <v>42317657</v>
      </c>
      <c r="M5983" t="e">
        <f>_xlfn.XLOOKUP(Tabuľka9[[#This Row],[IČO]],#REF!,#REF!)</f>
        <v>#REF!</v>
      </c>
      <c r="N5983" t="e">
        <f>_xlfn.XLOOKUP(Tabuľka9[[#This Row],[IČO]],#REF!,#REF!)</f>
        <v>#REF!</v>
      </c>
    </row>
    <row r="5984" spans="1:14" hidden="1" x14ac:dyDescent="0.35">
      <c r="A5984" t="s">
        <v>10</v>
      </c>
      <c r="B5984" t="s">
        <v>46</v>
      </c>
      <c r="C5984" t="s">
        <v>13</v>
      </c>
      <c r="D5984" s="9">
        <v>0.86</v>
      </c>
      <c r="E5984" s="10">
        <f>IF(COUNTIF(cis_DPH!$B$2:$B$84,B5984)&gt;0,D5984*1.1,IF(COUNTIF(cis_DPH!$B$85:$B$171,B5984)&gt;0,D5984*1.2,"chyba"))</f>
        <v>1.032</v>
      </c>
      <c r="G5984" s="16" t="e">
        <f>_xlfn.XLOOKUP(Tabuľka9[[#This Row],[položka]],#REF!,#REF!)</f>
        <v>#REF!</v>
      </c>
      <c r="H5984">
        <v>16</v>
      </c>
      <c r="I5984" s="15">
        <f>Tabuľka9[[#This Row],[Aktuálna cena v RZ s DPH]]*Tabuľka9[[#This Row],[Priemerný odber za mesiac]]</f>
        <v>16.512</v>
      </c>
      <c r="J5984">
        <v>62</v>
      </c>
      <c r="K5984" s="17" t="e">
        <f>Tabuľka9[[#This Row],[Cena za MJ s DPH]]*Tabuľka9[[#This Row],[Predpokladaný odber počas 6 mesiacov]]</f>
        <v>#REF!</v>
      </c>
      <c r="L5984" s="1">
        <v>42317657</v>
      </c>
      <c r="M5984" t="e">
        <f>_xlfn.XLOOKUP(Tabuľka9[[#This Row],[IČO]],#REF!,#REF!)</f>
        <v>#REF!</v>
      </c>
      <c r="N5984" t="e">
        <f>_xlfn.XLOOKUP(Tabuľka9[[#This Row],[IČO]],#REF!,#REF!)</f>
        <v>#REF!</v>
      </c>
    </row>
    <row r="5985" spans="1:14" hidden="1" x14ac:dyDescent="0.35">
      <c r="A5985" t="s">
        <v>10</v>
      </c>
      <c r="B5985" t="s">
        <v>47</v>
      </c>
      <c r="C5985" t="s">
        <v>48</v>
      </c>
      <c r="D5985" s="9">
        <v>6.45</v>
      </c>
      <c r="E5985" s="10">
        <f>IF(COUNTIF(cis_DPH!$B$2:$B$84,B5985)&gt;0,D5985*1.1,IF(COUNTIF(cis_DPH!$B$85:$B$171,B5985)&gt;0,D5985*1.2,"chyba"))</f>
        <v>7.74</v>
      </c>
      <c r="G5985" s="16" t="e">
        <f>_xlfn.XLOOKUP(Tabuľka9[[#This Row],[položka]],#REF!,#REF!)</f>
        <v>#REF!</v>
      </c>
      <c r="H5985">
        <v>11</v>
      </c>
      <c r="I5985" s="15">
        <f>Tabuľka9[[#This Row],[Aktuálna cena v RZ s DPH]]*Tabuľka9[[#This Row],[Priemerný odber za mesiac]]</f>
        <v>85.14</v>
      </c>
      <c r="J5985">
        <v>44</v>
      </c>
      <c r="K5985" s="17" t="e">
        <f>Tabuľka9[[#This Row],[Cena za MJ s DPH]]*Tabuľka9[[#This Row],[Predpokladaný odber počas 6 mesiacov]]</f>
        <v>#REF!</v>
      </c>
      <c r="L5985" s="1">
        <v>42317657</v>
      </c>
      <c r="M5985" t="e">
        <f>_xlfn.XLOOKUP(Tabuľka9[[#This Row],[IČO]],#REF!,#REF!)</f>
        <v>#REF!</v>
      </c>
      <c r="N5985" t="e">
        <f>_xlfn.XLOOKUP(Tabuľka9[[#This Row],[IČO]],#REF!,#REF!)</f>
        <v>#REF!</v>
      </c>
    </row>
    <row r="5986" spans="1:14" hidden="1" x14ac:dyDescent="0.35">
      <c r="A5986" t="s">
        <v>10</v>
      </c>
      <c r="B5986" t="s">
        <v>49</v>
      </c>
      <c r="C5986" t="s">
        <v>48</v>
      </c>
      <c r="E5986" s="10">
        <f>IF(COUNTIF(cis_DPH!$B$2:$B$84,B5986)&gt;0,D5986*1.1,IF(COUNTIF(cis_DPH!$B$85:$B$171,B5986)&gt;0,D5986*1.2,"chyba"))</f>
        <v>0</v>
      </c>
      <c r="G5986" s="16" t="e">
        <f>_xlfn.XLOOKUP(Tabuľka9[[#This Row],[položka]],#REF!,#REF!)</f>
        <v>#REF!</v>
      </c>
      <c r="I5986" s="15">
        <f>Tabuľka9[[#This Row],[Aktuálna cena v RZ s DPH]]*Tabuľka9[[#This Row],[Priemerný odber za mesiac]]</f>
        <v>0</v>
      </c>
      <c r="K5986" s="17" t="e">
        <f>Tabuľka9[[#This Row],[Cena za MJ s DPH]]*Tabuľka9[[#This Row],[Predpokladaný odber počas 6 mesiacov]]</f>
        <v>#REF!</v>
      </c>
      <c r="L5986" s="1">
        <v>42317657</v>
      </c>
      <c r="M5986" t="e">
        <f>_xlfn.XLOOKUP(Tabuľka9[[#This Row],[IČO]],#REF!,#REF!)</f>
        <v>#REF!</v>
      </c>
      <c r="N5986" t="e">
        <f>_xlfn.XLOOKUP(Tabuľka9[[#This Row],[IČO]],#REF!,#REF!)</f>
        <v>#REF!</v>
      </c>
    </row>
    <row r="5987" spans="1:14" hidden="1" x14ac:dyDescent="0.35">
      <c r="A5987" t="s">
        <v>10</v>
      </c>
      <c r="B5987" t="s">
        <v>50</v>
      </c>
      <c r="C5987" t="s">
        <v>13</v>
      </c>
      <c r="D5987" s="9">
        <v>14.2</v>
      </c>
      <c r="E5987" s="10">
        <f>IF(COUNTIF(cis_DPH!$B$2:$B$84,B5987)&gt;0,D5987*1.1,IF(COUNTIF(cis_DPH!$B$85:$B$171,B5987)&gt;0,D5987*1.2,"chyba"))</f>
        <v>17.04</v>
      </c>
      <c r="G5987" s="16" t="e">
        <f>_xlfn.XLOOKUP(Tabuľka9[[#This Row],[položka]],#REF!,#REF!)</f>
        <v>#REF!</v>
      </c>
      <c r="H5987">
        <v>1</v>
      </c>
      <c r="I5987" s="15">
        <f>Tabuľka9[[#This Row],[Aktuálna cena v RZ s DPH]]*Tabuľka9[[#This Row],[Priemerný odber za mesiac]]</f>
        <v>17.04</v>
      </c>
      <c r="J5987">
        <v>4</v>
      </c>
      <c r="K5987" s="17" t="e">
        <f>Tabuľka9[[#This Row],[Cena za MJ s DPH]]*Tabuľka9[[#This Row],[Predpokladaný odber počas 6 mesiacov]]</f>
        <v>#REF!</v>
      </c>
      <c r="L5987" s="1">
        <v>42317657</v>
      </c>
      <c r="M5987" t="e">
        <f>_xlfn.XLOOKUP(Tabuľka9[[#This Row],[IČO]],#REF!,#REF!)</f>
        <v>#REF!</v>
      </c>
      <c r="N5987" t="e">
        <f>_xlfn.XLOOKUP(Tabuľka9[[#This Row],[IČO]],#REF!,#REF!)</f>
        <v>#REF!</v>
      </c>
    </row>
    <row r="5988" spans="1:14" hidden="1" x14ac:dyDescent="0.35">
      <c r="A5988" t="s">
        <v>10</v>
      </c>
      <c r="B5988" t="s">
        <v>51</v>
      </c>
      <c r="C5988" t="s">
        <v>13</v>
      </c>
      <c r="D5988" s="9">
        <v>3</v>
      </c>
      <c r="E5988" s="10">
        <f>IF(COUNTIF(cis_DPH!$B$2:$B$84,B5988)&gt;0,D5988*1.1,IF(COUNTIF(cis_DPH!$B$85:$B$171,B5988)&gt;0,D5988*1.2,"chyba"))</f>
        <v>3.3000000000000003</v>
      </c>
      <c r="G5988" s="16" t="e">
        <f>_xlfn.XLOOKUP(Tabuľka9[[#This Row],[položka]],#REF!,#REF!)</f>
        <v>#REF!</v>
      </c>
      <c r="H5988">
        <v>13</v>
      </c>
      <c r="I5988" s="15">
        <f>Tabuľka9[[#This Row],[Aktuálna cena v RZ s DPH]]*Tabuľka9[[#This Row],[Priemerný odber za mesiac]]</f>
        <v>42.900000000000006</v>
      </c>
      <c r="J5988">
        <v>52</v>
      </c>
      <c r="K5988" s="17" t="e">
        <f>Tabuľka9[[#This Row],[Cena za MJ s DPH]]*Tabuľka9[[#This Row],[Predpokladaný odber počas 6 mesiacov]]</f>
        <v>#REF!</v>
      </c>
      <c r="L5988" s="1">
        <v>42317657</v>
      </c>
      <c r="M5988" t="e">
        <f>_xlfn.XLOOKUP(Tabuľka9[[#This Row],[IČO]],#REF!,#REF!)</f>
        <v>#REF!</v>
      </c>
      <c r="N5988" t="e">
        <f>_xlfn.XLOOKUP(Tabuľka9[[#This Row],[IČO]],#REF!,#REF!)</f>
        <v>#REF!</v>
      </c>
    </row>
    <row r="5989" spans="1:14" hidden="1" x14ac:dyDescent="0.35">
      <c r="A5989" t="s">
        <v>10</v>
      </c>
      <c r="B5989" t="s">
        <v>52</v>
      </c>
      <c r="C5989" t="s">
        <v>13</v>
      </c>
      <c r="E5989" s="10">
        <f>IF(COUNTIF(cis_DPH!$B$2:$B$84,B5989)&gt;0,D5989*1.1,IF(COUNTIF(cis_DPH!$B$85:$B$171,B5989)&gt;0,D5989*1.2,"chyba"))</f>
        <v>0</v>
      </c>
      <c r="G5989" s="16" t="e">
        <f>_xlfn.XLOOKUP(Tabuľka9[[#This Row],[položka]],#REF!,#REF!)</f>
        <v>#REF!</v>
      </c>
      <c r="I5989" s="15">
        <f>Tabuľka9[[#This Row],[Aktuálna cena v RZ s DPH]]*Tabuľka9[[#This Row],[Priemerný odber za mesiac]]</f>
        <v>0</v>
      </c>
      <c r="K5989" s="17" t="e">
        <f>Tabuľka9[[#This Row],[Cena za MJ s DPH]]*Tabuľka9[[#This Row],[Predpokladaný odber počas 6 mesiacov]]</f>
        <v>#REF!</v>
      </c>
      <c r="L5989" s="1">
        <v>42317657</v>
      </c>
      <c r="M5989" t="e">
        <f>_xlfn.XLOOKUP(Tabuľka9[[#This Row],[IČO]],#REF!,#REF!)</f>
        <v>#REF!</v>
      </c>
      <c r="N5989" t="e">
        <f>_xlfn.XLOOKUP(Tabuľka9[[#This Row],[IČO]],#REF!,#REF!)</f>
        <v>#REF!</v>
      </c>
    </row>
    <row r="5990" spans="1:14" hidden="1" x14ac:dyDescent="0.35">
      <c r="A5990" t="s">
        <v>10</v>
      </c>
      <c r="B5990" t="s">
        <v>53</v>
      </c>
      <c r="C5990" t="s">
        <v>13</v>
      </c>
      <c r="E5990" s="10">
        <f>IF(COUNTIF(cis_DPH!$B$2:$B$84,B5990)&gt;0,D5990*1.1,IF(COUNTIF(cis_DPH!$B$85:$B$171,B5990)&gt;0,D5990*1.2,"chyba"))</f>
        <v>0</v>
      </c>
      <c r="G5990" s="16" t="e">
        <f>_xlfn.XLOOKUP(Tabuľka9[[#This Row],[položka]],#REF!,#REF!)</f>
        <v>#REF!</v>
      </c>
      <c r="I5990" s="15">
        <f>Tabuľka9[[#This Row],[Aktuálna cena v RZ s DPH]]*Tabuľka9[[#This Row],[Priemerný odber za mesiac]]</f>
        <v>0</v>
      </c>
      <c r="K5990" s="17" t="e">
        <f>Tabuľka9[[#This Row],[Cena za MJ s DPH]]*Tabuľka9[[#This Row],[Predpokladaný odber počas 6 mesiacov]]</f>
        <v>#REF!</v>
      </c>
      <c r="L5990" s="1">
        <v>42317657</v>
      </c>
      <c r="M5990" t="e">
        <f>_xlfn.XLOOKUP(Tabuľka9[[#This Row],[IČO]],#REF!,#REF!)</f>
        <v>#REF!</v>
      </c>
      <c r="N5990" t="e">
        <f>_xlfn.XLOOKUP(Tabuľka9[[#This Row],[IČO]],#REF!,#REF!)</f>
        <v>#REF!</v>
      </c>
    </row>
    <row r="5991" spans="1:14" hidden="1" x14ac:dyDescent="0.35">
      <c r="A5991" t="s">
        <v>10</v>
      </c>
      <c r="B5991" t="s">
        <v>54</v>
      </c>
      <c r="C5991" t="s">
        <v>13</v>
      </c>
      <c r="E5991" s="10">
        <f>IF(COUNTIF(cis_DPH!$B$2:$B$84,B5991)&gt;0,D5991*1.1,IF(COUNTIF(cis_DPH!$B$85:$B$171,B5991)&gt;0,D5991*1.2,"chyba"))</f>
        <v>0</v>
      </c>
      <c r="G5991" s="16" t="e">
        <f>_xlfn.XLOOKUP(Tabuľka9[[#This Row],[položka]],#REF!,#REF!)</f>
        <v>#REF!</v>
      </c>
      <c r="I5991" s="15">
        <f>Tabuľka9[[#This Row],[Aktuálna cena v RZ s DPH]]*Tabuľka9[[#This Row],[Priemerný odber za mesiac]]</f>
        <v>0</v>
      </c>
      <c r="K5991" s="17" t="e">
        <f>Tabuľka9[[#This Row],[Cena za MJ s DPH]]*Tabuľka9[[#This Row],[Predpokladaný odber počas 6 mesiacov]]</f>
        <v>#REF!</v>
      </c>
      <c r="L5991" s="1">
        <v>42317657</v>
      </c>
      <c r="M5991" t="e">
        <f>_xlfn.XLOOKUP(Tabuľka9[[#This Row],[IČO]],#REF!,#REF!)</f>
        <v>#REF!</v>
      </c>
      <c r="N5991" t="e">
        <f>_xlfn.XLOOKUP(Tabuľka9[[#This Row],[IČO]],#REF!,#REF!)</f>
        <v>#REF!</v>
      </c>
    </row>
    <row r="5992" spans="1:14" hidden="1" x14ac:dyDescent="0.35">
      <c r="A5992" t="s">
        <v>10</v>
      </c>
      <c r="B5992" t="s">
        <v>55</v>
      </c>
      <c r="C5992" t="s">
        <v>13</v>
      </c>
      <c r="E5992" s="10">
        <f>IF(COUNTIF(cis_DPH!$B$2:$B$84,B5992)&gt;0,D5992*1.1,IF(COUNTIF(cis_DPH!$B$85:$B$171,B5992)&gt;0,D5992*1.2,"chyba"))</f>
        <v>0</v>
      </c>
      <c r="G5992" s="16" t="e">
        <f>_xlfn.XLOOKUP(Tabuľka9[[#This Row],[položka]],#REF!,#REF!)</f>
        <v>#REF!</v>
      </c>
      <c r="I5992" s="15">
        <f>Tabuľka9[[#This Row],[Aktuálna cena v RZ s DPH]]*Tabuľka9[[#This Row],[Priemerný odber za mesiac]]</f>
        <v>0</v>
      </c>
      <c r="K5992" s="17" t="e">
        <f>Tabuľka9[[#This Row],[Cena za MJ s DPH]]*Tabuľka9[[#This Row],[Predpokladaný odber počas 6 mesiacov]]</f>
        <v>#REF!</v>
      </c>
      <c r="L5992" s="1">
        <v>42317657</v>
      </c>
      <c r="M5992" t="e">
        <f>_xlfn.XLOOKUP(Tabuľka9[[#This Row],[IČO]],#REF!,#REF!)</f>
        <v>#REF!</v>
      </c>
      <c r="N5992" t="e">
        <f>_xlfn.XLOOKUP(Tabuľka9[[#This Row],[IČO]],#REF!,#REF!)</f>
        <v>#REF!</v>
      </c>
    </row>
    <row r="5993" spans="1:14" hidden="1" x14ac:dyDescent="0.35">
      <c r="A5993" t="s">
        <v>10</v>
      </c>
      <c r="B5993" t="s">
        <v>56</v>
      </c>
      <c r="C5993" t="s">
        <v>13</v>
      </c>
      <c r="D5993" s="9">
        <v>3</v>
      </c>
      <c r="E5993" s="10">
        <f>IF(COUNTIF(cis_DPH!$B$2:$B$84,B5993)&gt;0,D5993*1.1,IF(COUNTIF(cis_DPH!$B$85:$B$171,B5993)&gt;0,D5993*1.2,"chyba"))</f>
        <v>3.3000000000000003</v>
      </c>
      <c r="G5993" s="16" t="e">
        <f>_xlfn.XLOOKUP(Tabuľka9[[#This Row],[položka]],#REF!,#REF!)</f>
        <v>#REF!</v>
      </c>
      <c r="H5993">
        <v>25</v>
      </c>
      <c r="I5993" s="15">
        <f>Tabuľka9[[#This Row],[Aktuálna cena v RZ s DPH]]*Tabuľka9[[#This Row],[Priemerný odber za mesiac]]</f>
        <v>82.5</v>
      </c>
      <c r="J5993">
        <v>100</v>
      </c>
      <c r="K5993" s="17" t="e">
        <f>Tabuľka9[[#This Row],[Cena za MJ s DPH]]*Tabuľka9[[#This Row],[Predpokladaný odber počas 6 mesiacov]]</f>
        <v>#REF!</v>
      </c>
      <c r="L5993" s="1">
        <v>42317657</v>
      </c>
      <c r="M5993" t="e">
        <f>_xlfn.XLOOKUP(Tabuľka9[[#This Row],[IČO]],#REF!,#REF!)</f>
        <v>#REF!</v>
      </c>
      <c r="N5993" t="e">
        <f>_xlfn.XLOOKUP(Tabuľka9[[#This Row],[IČO]],#REF!,#REF!)</f>
        <v>#REF!</v>
      </c>
    </row>
    <row r="5994" spans="1:14" hidden="1" x14ac:dyDescent="0.35">
      <c r="A5994" t="s">
        <v>10</v>
      </c>
      <c r="B5994" t="s">
        <v>57</v>
      </c>
      <c r="C5994" t="s">
        <v>13</v>
      </c>
      <c r="E5994" s="10">
        <f>IF(COUNTIF(cis_DPH!$B$2:$B$84,B5994)&gt;0,D5994*1.1,IF(COUNTIF(cis_DPH!$B$85:$B$171,B5994)&gt;0,D5994*1.2,"chyba"))</f>
        <v>0</v>
      </c>
      <c r="G5994" s="16" t="e">
        <f>_xlfn.XLOOKUP(Tabuľka9[[#This Row],[položka]],#REF!,#REF!)</f>
        <v>#REF!</v>
      </c>
      <c r="I5994" s="15">
        <f>Tabuľka9[[#This Row],[Aktuálna cena v RZ s DPH]]*Tabuľka9[[#This Row],[Priemerný odber za mesiac]]</f>
        <v>0</v>
      </c>
      <c r="K5994" s="17" t="e">
        <f>Tabuľka9[[#This Row],[Cena za MJ s DPH]]*Tabuľka9[[#This Row],[Predpokladaný odber počas 6 mesiacov]]</f>
        <v>#REF!</v>
      </c>
      <c r="L5994" s="1">
        <v>42317657</v>
      </c>
      <c r="M5994" t="e">
        <f>_xlfn.XLOOKUP(Tabuľka9[[#This Row],[IČO]],#REF!,#REF!)</f>
        <v>#REF!</v>
      </c>
      <c r="N5994" t="e">
        <f>_xlfn.XLOOKUP(Tabuľka9[[#This Row],[IČO]],#REF!,#REF!)</f>
        <v>#REF!</v>
      </c>
    </row>
    <row r="5995" spans="1:14" hidden="1" x14ac:dyDescent="0.35">
      <c r="A5995" t="s">
        <v>10</v>
      </c>
      <c r="B5995" t="s">
        <v>58</v>
      </c>
      <c r="C5995" t="s">
        <v>13</v>
      </c>
      <c r="E5995" s="10">
        <f>IF(COUNTIF(cis_DPH!$B$2:$B$84,B5995)&gt;0,D5995*1.1,IF(COUNTIF(cis_DPH!$B$85:$B$171,B5995)&gt;0,D5995*1.2,"chyba"))</f>
        <v>0</v>
      </c>
      <c r="G5995" s="16" t="e">
        <f>_xlfn.XLOOKUP(Tabuľka9[[#This Row],[položka]],#REF!,#REF!)</f>
        <v>#REF!</v>
      </c>
      <c r="I5995" s="15">
        <f>Tabuľka9[[#This Row],[Aktuálna cena v RZ s DPH]]*Tabuľka9[[#This Row],[Priemerný odber za mesiac]]</f>
        <v>0</v>
      </c>
      <c r="K5995" s="17" t="e">
        <f>Tabuľka9[[#This Row],[Cena za MJ s DPH]]*Tabuľka9[[#This Row],[Predpokladaný odber počas 6 mesiacov]]</f>
        <v>#REF!</v>
      </c>
      <c r="L5995" s="1">
        <v>42317657</v>
      </c>
      <c r="M5995" t="e">
        <f>_xlfn.XLOOKUP(Tabuľka9[[#This Row],[IČO]],#REF!,#REF!)</f>
        <v>#REF!</v>
      </c>
      <c r="N5995" t="e">
        <f>_xlfn.XLOOKUP(Tabuľka9[[#This Row],[IČO]],#REF!,#REF!)</f>
        <v>#REF!</v>
      </c>
    </row>
    <row r="5996" spans="1:14" hidden="1" x14ac:dyDescent="0.35">
      <c r="A5996" t="s">
        <v>10</v>
      </c>
      <c r="B5996" t="s">
        <v>59</v>
      </c>
      <c r="C5996" t="s">
        <v>13</v>
      </c>
      <c r="E5996" s="10">
        <f>IF(COUNTIF(cis_DPH!$B$2:$B$84,B5996)&gt;0,D5996*1.1,IF(COUNTIF(cis_DPH!$B$85:$B$171,B5996)&gt;0,D5996*1.2,"chyba"))</f>
        <v>0</v>
      </c>
      <c r="G5996" s="16" t="e">
        <f>_xlfn.XLOOKUP(Tabuľka9[[#This Row],[položka]],#REF!,#REF!)</f>
        <v>#REF!</v>
      </c>
      <c r="I5996" s="15">
        <f>Tabuľka9[[#This Row],[Aktuálna cena v RZ s DPH]]*Tabuľka9[[#This Row],[Priemerný odber za mesiac]]</f>
        <v>0</v>
      </c>
      <c r="K5996" s="17" t="e">
        <f>Tabuľka9[[#This Row],[Cena za MJ s DPH]]*Tabuľka9[[#This Row],[Predpokladaný odber počas 6 mesiacov]]</f>
        <v>#REF!</v>
      </c>
      <c r="L5996" s="1">
        <v>42317657</v>
      </c>
      <c r="M5996" t="e">
        <f>_xlfn.XLOOKUP(Tabuľka9[[#This Row],[IČO]],#REF!,#REF!)</f>
        <v>#REF!</v>
      </c>
      <c r="N5996" t="e">
        <f>_xlfn.XLOOKUP(Tabuľka9[[#This Row],[IČO]],#REF!,#REF!)</f>
        <v>#REF!</v>
      </c>
    </row>
    <row r="5997" spans="1:14" hidden="1" x14ac:dyDescent="0.35">
      <c r="A5997" t="s">
        <v>10</v>
      </c>
      <c r="B5997" t="s">
        <v>60</v>
      </c>
      <c r="C5997" t="s">
        <v>13</v>
      </c>
      <c r="E5997" s="10">
        <f>IF(COUNTIF(cis_DPH!$B$2:$B$84,B5997)&gt;0,D5997*1.1,IF(COUNTIF(cis_DPH!$B$85:$B$171,B5997)&gt;0,D5997*1.2,"chyba"))</f>
        <v>0</v>
      </c>
      <c r="G5997" s="16" t="e">
        <f>_xlfn.XLOOKUP(Tabuľka9[[#This Row],[položka]],#REF!,#REF!)</f>
        <v>#REF!</v>
      </c>
      <c r="I5997" s="15">
        <f>Tabuľka9[[#This Row],[Aktuálna cena v RZ s DPH]]*Tabuľka9[[#This Row],[Priemerný odber za mesiac]]</f>
        <v>0</v>
      </c>
      <c r="K5997" s="17" t="e">
        <f>Tabuľka9[[#This Row],[Cena za MJ s DPH]]*Tabuľka9[[#This Row],[Predpokladaný odber počas 6 mesiacov]]</f>
        <v>#REF!</v>
      </c>
      <c r="L5997" s="1">
        <v>42317657</v>
      </c>
      <c r="M5997" t="e">
        <f>_xlfn.XLOOKUP(Tabuľka9[[#This Row],[IČO]],#REF!,#REF!)</f>
        <v>#REF!</v>
      </c>
      <c r="N5997" t="e">
        <f>_xlfn.XLOOKUP(Tabuľka9[[#This Row],[IČO]],#REF!,#REF!)</f>
        <v>#REF!</v>
      </c>
    </row>
    <row r="5998" spans="1:14" hidden="1" x14ac:dyDescent="0.35">
      <c r="A5998" t="s">
        <v>10</v>
      </c>
      <c r="B5998" t="s">
        <v>61</v>
      </c>
      <c r="C5998" t="s">
        <v>19</v>
      </c>
      <c r="E5998" s="10">
        <f>IF(COUNTIF(cis_DPH!$B$2:$B$84,B5998)&gt;0,D5998*1.1,IF(COUNTIF(cis_DPH!$B$85:$B$171,B5998)&gt;0,D5998*1.2,"chyba"))</f>
        <v>0</v>
      </c>
      <c r="G5998" s="16" t="e">
        <f>_xlfn.XLOOKUP(Tabuľka9[[#This Row],[položka]],#REF!,#REF!)</f>
        <v>#REF!</v>
      </c>
      <c r="I5998" s="15">
        <f>Tabuľka9[[#This Row],[Aktuálna cena v RZ s DPH]]*Tabuľka9[[#This Row],[Priemerný odber za mesiac]]</f>
        <v>0</v>
      </c>
      <c r="K5998" s="17" t="e">
        <f>Tabuľka9[[#This Row],[Cena za MJ s DPH]]*Tabuľka9[[#This Row],[Predpokladaný odber počas 6 mesiacov]]</f>
        <v>#REF!</v>
      </c>
      <c r="L5998" s="1">
        <v>42317657</v>
      </c>
      <c r="M5998" t="e">
        <f>_xlfn.XLOOKUP(Tabuľka9[[#This Row],[IČO]],#REF!,#REF!)</f>
        <v>#REF!</v>
      </c>
      <c r="N5998" t="e">
        <f>_xlfn.XLOOKUP(Tabuľka9[[#This Row],[IČO]],#REF!,#REF!)</f>
        <v>#REF!</v>
      </c>
    </row>
    <row r="5999" spans="1:14" hidden="1" x14ac:dyDescent="0.35">
      <c r="A5999" t="s">
        <v>10</v>
      </c>
      <c r="B5999" t="s">
        <v>62</v>
      </c>
      <c r="C5999" t="s">
        <v>13</v>
      </c>
      <c r="E5999" s="10">
        <f>IF(COUNTIF(cis_DPH!$B$2:$B$84,B5999)&gt;0,D5999*1.1,IF(COUNTIF(cis_DPH!$B$85:$B$171,B5999)&gt;0,D5999*1.2,"chyba"))</f>
        <v>0</v>
      </c>
      <c r="G5999" s="16" t="e">
        <f>_xlfn.XLOOKUP(Tabuľka9[[#This Row],[položka]],#REF!,#REF!)</f>
        <v>#REF!</v>
      </c>
      <c r="I5999" s="15">
        <f>Tabuľka9[[#This Row],[Aktuálna cena v RZ s DPH]]*Tabuľka9[[#This Row],[Priemerný odber za mesiac]]</f>
        <v>0</v>
      </c>
      <c r="K5999" s="17" t="e">
        <f>Tabuľka9[[#This Row],[Cena za MJ s DPH]]*Tabuľka9[[#This Row],[Predpokladaný odber počas 6 mesiacov]]</f>
        <v>#REF!</v>
      </c>
      <c r="L5999" s="1">
        <v>42317657</v>
      </c>
      <c r="M5999" t="e">
        <f>_xlfn.XLOOKUP(Tabuľka9[[#This Row],[IČO]],#REF!,#REF!)</f>
        <v>#REF!</v>
      </c>
      <c r="N5999" t="e">
        <f>_xlfn.XLOOKUP(Tabuľka9[[#This Row],[IČO]],#REF!,#REF!)</f>
        <v>#REF!</v>
      </c>
    </row>
    <row r="6000" spans="1:14" hidden="1" x14ac:dyDescent="0.35">
      <c r="A6000" t="s">
        <v>10</v>
      </c>
      <c r="B6000" t="s">
        <v>63</v>
      </c>
      <c r="C6000" t="s">
        <v>13</v>
      </c>
      <c r="E6000" s="10">
        <f>IF(COUNTIF(cis_DPH!$B$2:$B$84,B6000)&gt;0,D6000*1.1,IF(COUNTIF(cis_DPH!$B$85:$B$171,B6000)&gt;0,D6000*1.2,"chyba"))</f>
        <v>0</v>
      </c>
      <c r="G6000" s="16" t="e">
        <f>_xlfn.XLOOKUP(Tabuľka9[[#This Row],[položka]],#REF!,#REF!)</f>
        <v>#REF!</v>
      </c>
      <c r="I6000" s="15">
        <f>Tabuľka9[[#This Row],[Aktuálna cena v RZ s DPH]]*Tabuľka9[[#This Row],[Priemerný odber za mesiac]]</f>
        <v>0</v>
      </c>
      <c r="K6000" s="17" t="e">
        <f>Tabuľka9[[#This Row],[Cena za MJ s DPH]]*Tabuľka9[[#This Row],[Predpokladaný odber počas 6 mesiacov]]</f>
        <v>#REF!</v>
      </c>
      <c r="L6000" s="1">
        <v>42317657</v>
      </c>
      <c r="M6000" t="e">
        <f>_xlfn.XLOOKUP(Tabuľka9[[#This Row],[IČO]],#REF!,#REF!)</f>
        <v>#REF!</v>
      </c>
      <c r="N6000" t="e">
        <f>_xlfn.XLOOKUP(Tabuľka9[[#This Row],[IČO]],#REF!,#REF!)</f>
        <v>#REF!</v>
      </c>
    </row>
    <row r="6001" spans="1:14" hidden="1" x14ac:dyDescent="0.35">
      <c r="A6001" t="s">
        <v>10</v>
      </c>
      <c r="B6001" t="s">
        <v>64</v>
      </c>
      <c r="C6001" t="s">
        <v>19</v>
      </c>
      <c r="D6001" s="9">
        <v>1.375</v>
      </c>
      <c r="E6001" s="10">
        <f>IF(COUNTIF(cis_DPH!$B$2:$B$84,B6001)&gt;0,D6001*1.1,IF(COUNTIF(cis_DPH!$B$85:$B$171,B6001)&gt;0,D6001*1.2,"chyba"))</f>
        <v>1.5125000000000002</v>
      </c>
      <c r="G6001" s="16" t="e">
        <f>_xlfn.XLOOKUP(Tabuľka9[[#This Row],[položka]],#REF!,#REF!)</f>
        <v>#REF!</v>
      </c>
      <c r="H6001">
        <v>60</v>
      </c>
      <c r="I6001" s="15">
        <f>Tabuľka9[[#This Row],[Aktuálna cena v RZ s DPH]]*Tabuľka9[[#This Row],[Priemerný odber za mesiac]]</f>
        <v>90.750000000000014</v>
      </c>
      <c r="J6001">
        <v>240</v>
      </c>
      <c r="K6001" s="17" t="e">
        <f>Tabuľka9[[#This Row],[Cena za MJ s DPH]]*Tabuľka9[[#This Row],[Predpokladaný odber počas 6 mesiacov]]</f>
        <v>#REF!</v>
      </c>
      <c r="L6001" s="1">
        <v>42317657</v>
      </c>
      <c r="M6001" t="e">
        <f>_xlfn.XLOOKUP(Tabuľka9[[#This Row],[IČO]],#REF!,#REF!)</f>
        <v>#REF!</v>
      </c>
      <c r="N6001" t="e">
        <f>_xlfn.XLOOKUP(Tabuľka9[[#This Row],[IČO]],#REF!,#REF!)</f>
        <v>#REF!</v>
      </c>
    </row>
    <row r="6002" spans="1:14" hidden="1" x14ac:dyDescent="0.35">
      <c r="A6002" t="s">
        <v>10</v>
      </c>
      <c r="B6002" t="s">
        <v>65</v>
      </c>
      <c r="C6002" t="s">
        <v>19</v>
      </c>
      <c r="E6002" s="10">
        <f>IF(COUNTIF(cis_DPH!$B$2:$B$84,B6002)&gt;0,D6002*1.1,IF(COUNTIF(cis_DPH!$B$85:$B$171,B6002)&gt;0,D6002*1.2,"chyba"))</f>
        <v>0</v>
      </c>
      <c r="G6002" s="16" t="e">
        <f>_xlfn.XLOOKUP(Tabuľka9[[#This Row],[položka]],#REF!,#REF!)</f>
        <v>#REF!</v>
      </c>
      <c r="I6002" s="15">
        <f>Tabuľka9[[#This Row],[Aktuálna cena v RZ s DPH]]*Tabuľka9[[#This Row],[Priemerný odber za mesiac]]</f>
        <v>0</v>
      </c>
      <c r="K6002" s="17" t="e">
        <f>Tabuľka9[[#This Row],[Cena za MJ s DPH]]*Tabuľka9[[#This Row],[Predpokladaný odber počas 6 mesiacov]]</f>
        <v>#REF!</v>
      </c>
      <c r="L6002" s="1">
        <v>42317657</v>
      </c>
      <c r="M6002" t="e">
        <f>_xlfn.XLOOKUP(Tabuľka9[[#This Row],[IČO]],#REF!,#REF!)</f>
        <v>#REF!</v>
      </c>
      <c r="N6002" t="e">
        <f>_xlfn.XLOOKUP(Tabuľka9[[#This Row],[IČO]],#REF!,#REF!)</f>
        <v>#REF!</v>
      </c>
    </row>
    <row r="6003" spans="1:14" hidden="1" x14ac:dyDescent="0.35">
      <c r="A6003" t="s">
        <v>10</v>
      </c>
      <c r="B6003" t="s">
        <v>66</v>
      </c>
      <c r="C6003" t="s">
        <v>19</v>
      </c>
      <c r="E6003" s="10">
        <f>IF(COUNTIF(cis_DPH!$B$2:$B$84,B6003)&gt;0,D6003*1.1,IF(COUNTIF(cis_DPH!$B$85:$B$171,B6003)&gt;0,D6003*1.2,"chyba"))</f>
        <v>0</v>
      </c>
      <c r="G6003" s="16" t="e">
        <f>_xlfn.XLOOKUP(Tabuľka9[[#This Row],[položka]],#REF!,#REF!)</f>
        <v>#REF!</v>
      </c>
      <c r="I6003" s="15">
        <f>Tabuľka9[[#This Row],[Aktuálna cena v RZ s DPH]]*Tabuľka9[[#This Row],[Priemerný odber za mesiac]]</f>
        <v>0</v>
      </c>
      <c r="K6003" s="17" t="e">
        <f>Tabuľka9[[#This Row],[Cena za MJ s DPH]]*Tabuľka9[[#This Row],[Predpokladaný odber počas 6 mesiacov]]</f>
        <v>#REF!</v>
      </c>
      <c r="L6003" s="1">
        <v>42317657</v>
      </c>
      <c r="M6003" t="e">
        <f>_xlfn.XLOOKUP(Tabuľka9[[#This Row],[IČO]],#REF!,#REF!)</f>
        <v>#REF!</v>
      </c>
      <c r="N6003" t="e">
        <f>_xlfn.XLOOKUP(Tabuľka9[[#This Row],[IČO]],#REF!,#REF!)</f>
        <v>#REF!</v>
      </c>
    </row>
    <row r="6004" spans="1:14" hidden="1" x14ac:dyDescent="0.35">
      <c r="A6004" t="s">
        <v>10</v>
      </c>
      <c r="B6004" t="s">
        <v>67</v>
      </c>
      <c r="C6004" t="s">
        <v>13</v>
      </c>
      <c r="E6004" s="10">
        <f>IF(COUNTIF(cis_DPH!$B$2:$B$84,B6004)&gt;0,D6004*1.1,IF(COUNTIF(cis_DPH!$B$85:$B$171,B6004)&gt;0,D6004*1.2,"chyba"))</f>
        <v>0</v>
      </c>
      <c r="G6004" s="16" t="e">
        <f>_xlfn.XLOOKUP(Tabuľka9[[#This Row],[položka]],#REF!,#REF!)</f>
        <v>#REF!</v>
      </c>
      <c r="I6004" s="15">
        <f>Tabuľka9[[#This Row],[Aktuálna cena v RZ s DPH]]*Tabuľka9[[#This Row],[Priemerný odber za mesiac]]</f>
        <v>0</v>
      </c>
      <c r="K6004" s="17" t="e">
        <f>Tabuľka9[[#This Row],[Cena za MJ s DPH]]*Tabuľka9[[#This Row],[Predpokladaný odber počas 6 mesiacov]]</f>
        <v>#REF!</v>
      </c>
      <c r="L6004" s="1">
        <v>42317657</v>
      </c>
      <c r="M6004" t="e">
        <f>_xlfn.XLOOKUP(Tabuľka9[[#This Row],[IČO]],#REF!,#REF!)</f>
        <v>#REF!</v>
      </c>
      <c r="N6004" t="e">
        <f>_xlfn.XLOOKUP(Tabuľka9[[#This Row],[IČO]],#REF!,#REF!)</f>
        <v>#REF!</v>
      </c>
    </row>
    <row r="6005" spans="1:14" hidden="1" x14ac:dyDescent="0.35">
      <c r="A6005" t="s">
        <v>10</v>
      </c>
      <c r="B6005" t="s">
        <v>68</v>
      </c>
      <c r="C6005" t="s">
        <v>13</v>
      </c>
      <c r="D6005" s="9">
        <v>2.56</v>
      </c>
      <c r="E6005" s="10">
        <f>IF(COUNTIF(cis_DPH!$B$2:$B$84,B6005)&gt;0,D6005*1.1,IF(COUNTIF(cis_DPH!$B$85:$B$171,B6005)&gt;0,D6005*1.2,"chyba"))</f>
        <v>2.8160000000000003</v>
      </c>
      <c r="G6005" s="16" t="e">
        <f>_xlfn.XLOOKUP(Tabuľka9[[#This Row],[položka]],#REF!,#REF!)</f>
        <v>#REF!</v>
      </c>
      <c r="H6005">
        <v>26</v>
      </c>
      <c r="I6005" s="15">
        <f>Tabuľka9[[#This Row],[Aktuálna cena v RZ s DPH]]*Tabuľka9[[#This Row],[Priemerný odber za mesiac]]</f>
        <v>73.216000000000008</v>
      </c>
      <c r="J6005">
        <v>104</v>
      </c>
      <c r="K6005" s="17" t="e">
        <f>Tabuľka9[[#This Row],[Cena za MJ s DPH]]*Tabuľka9[[#This Row],[Predpokladaný odber počas 6 mesiacov]]</f>
        <v>#REF!</v>
      </c>
      <c r="L6005" s="1">
        <v>42317657</v>
      </c>
      <c r="M6005" t="e">
        <f>_xlfn.XLOOKUP(Tabuľka9[[#This Row],[IČO]],#REF!,#REF!)</f>
        <v>#REF!</v>
      </c>
      <c r="N6005" t="e">
        <f>_xlfn.XLOOKUP(Tabuľka9[[#This Row],[IČO]],#REF!,#REF!)</f>
        <v>#REF!</v>
      </c>
    </row>
    <row r="6006" spans="1:14" hidden="1" x14ac:dyDescent="0.35">
      <c r="A6006" t="s">
        <v>10</v>
      </c>
      <c r="B6006" t="s">
        <v>69</v>
      </c>
      <c r="C6006" t="s">
        <v>13</v>
      </c>
      <c r="E6006" s="10">
        <f>IF(COUNTIF(cis_DPH!$B$2:$B$84,B6006)&gt;0,D6006*1.1,IF(COUNTIF(cis_DPH!$B$85:$B$171,B6006)&gt;0,D6006*1.2,"chyba"))</f>
        <v>0</v>
      </c>
      <c r="G6006" s="16" t="e">
        <f>_xlfn.XLOOKUP(Tabuľka9[[#This Row],[položka]],#REF!,#REF!)</f>
        <v>#REF!</v>
      </c>
      <c r="I6006" s="15">
        <f>Tabuľka9[[#This Row],[Aktuálna cena v RZ s DPH]]*Tabuľka9[[#This Row],[Priemerný odber za mesiac]]</f>
        <v>0</v>
      </c>
      <c r="K6006" s="17" t="e">
        <f>Tabuľka9[[#This Row],[Cena za MJ s DPH]]*Tabuľka9[[#This Row],[Predpokladaný odber počas 6 mesiacov]]</f>
        <v>#REF!</v>
      </c>
      <c r="L6006" s="1">
        <v>42317657</v>
      </c>
      <c r="M6006" t="e">
        <f>_xlfn.XLOOKUP(Tabuľka9[[#This Row],[IČO]],#REF!,#REF!)</f>
        <v>#REF!</v>
      </c>
      <c r="N6006" t="e">
        <f>_xlfn.XLOOKUP(Tabuľka9[[#This Row],[IČO]],#REF!,#REF!)</f>
        <v>#REF!</v>
      </c>
    </row>
    <row r="6007" spans="1:14" hidden="1" x14ac:dyDescent="0.35">
      <c r="A6007" t="s">
        <v>10</v>
      </c>
      <c r="B6007" t="s">
        <v>70</v>
      </c>
      <c r="C6007" t="s">
        <v>13</v>
      </c>
      <c r="E6007" s="10">
        <f>IF(COUNTIF(cis_DPH!$B$2:$B$84,B6007)&gt;0,D6007*1.1,IF(COUNTIF(cis_DPH!$B$85:$B$171,B6007)&gt;0,D6007*1.2,"chyba"))</f>
        <v>0</v>
      </c>
      <c r="G6007" s="16" t="e">
        <f>_xlfn.XLOOKUP(Tabuľka9[[#This Row],[položka]],#REF!,#REF!)</f>
        <v>#REF!</v>
      </c>
      <c r="I6007" s="15">
        <f>Tabuľka9[[#This Row],[Aktuálna cena v RZ s DPH]]*Tabuľka9[[#This Row],[Priemerný odber za mesiac]]</f>
        <v>0</v>
      </c>
      <c r="K6007" s="17" t="e">
        <f>Tabuľka9[[#This Row],[Cena za MJ s DPH]]*Tabuľka9[[#This Row],[Predpokladaný odber počas 6 mesiacov]]</f>
        <v>#REF!</v>
      </c>
      <c r="L6007" s="1">
        <v>42317657</v>
      </c>
      <c r="M6007" t="e">
        <f>_xlfn.XLOOKUP(Tabuľka9[[#This Row],[IČO]],#REF!,#REF!)</f>
        <v>#REF!</v>
      </c>
      <c r="N6007" t="e">
        <f>_xlfn.XLOOKUP(Tabuľka9[[#This Row],[IČO]],#REF!,#REF!)</f>
        <v>#REF!</v>
      </c>
    </row>
    <row r="6008" spans="1:14" hidden="1" x14ac:dyDescent="0.35">
      <c r="A6008" t="s">
        <v>10</v>
      </c>
      <c r="B6008" t="s">
        <v>71</v>
      </c>
      <c r="C6008" t="s">
        <v>13</v>
      </c>
      <c r="E6008" s="10">
        <f>IF(COUNTIF(cis_DPH!$B$2:$B$84,B6008)&gt;0,D6008*1.1,IF(COUNTIF(cis_DPH!$B$85:$B$171,B6008)&gt;0,D6008*1.2,"chyba"))</f>
        <v>0</v>
      </c>
      <c r="G6008" s="16" t="e">
        <f>_xlfn.XLOOKUP(Tabuľka9[[#This Row],[položka]],#REF!,#REF!)</f>
        <v>#REF!</v>
      </c>
      <c r="I6008" s="15">
        <f>Tabuľka9[[#This Row],[Aktuálna cena v RZ s DPH]]*Tabuľka9[[#This Row],[Priemerný odber za mesiac]]</f>
        <v>0</v>
      </c>
      <c r="K6008" s="17" t="e">
        <f>Tabuľka9[[#This Row],[Cena za MJ s DPH]]*Tabuľka9[[#This Row],[Predpokladaný odber počas 6 mesiacov]]</f>
        <v>#REF!</v>
      </c>
      <c r="L6008" s="1">
        <v>42317657</v>
      </c>
      <c r="M6008" t="e">
        <f>_xlfn.XLOOKUP(Tabuľka9[[#This Row],[IČO]],#REF!,#REF!)</f>
        <v>#REF!</v>
      </c>
      <c r="N6008" t="e">
        <f>_xlfn.XLOOKUP(Tabuľka9[[#This Row],[IČO]],#REF!,#REF!)</f>
        <v>#REF!</v>
      </c>
    </row>
    <row r="6009" spans="1:14" hidden="1" x14ac:dyDescent="0.35">
      <c r="A6009" t="s">
        <v>10</v>
      </c>
      <c r="B6009" t="s">
        <v>72</v>
      </c>
      <c r="C6009" t="s">
        <v>13</v>
      </c>
      <c r="E6009" s="10">
        <f>IF(COUNTIF(cis_DPH!$B$2:$B$84,B6009)&gt;0,D6009*1.1,IF(COUNTIF(cis_DPH!$B$85:$B$171,B6009)&gt;0,D6009*1.2,"chyba"))</f>
        <v>0</v>
      </c>
      <c r="G6009" s="16" t="e">
        <f>_xlfn.XLOOKUP(Tabuľka9[[#This Row],[položka]],#REF!,#REF!)</f>
        <v>#REF!</v>
      </c>
      <c r="I6009" s="15">
        <f>Tabuľka9[[#This Row],[Aktuálna cena v RZ s DPH]]*Tabuľka9[[#This Row],[Priemerný odber za mesiac]]</f>
        <v>0</v>
      </c>
      <c r="K6009" s="17" t="e">
        <f>Tabuľka9[[#This Row],[Cena za MJ s DPH]]*Tabuľka9[[#This Row],[Predpokladaný odber počas 6 mesiacov]]</f>
        <v>#REF!</v>
      </c>
      <c r="L6009" s="1">
        <v>42317657</v>
      </c>
      <c r="M6009" t="e">
        <f>_xlfn.XLOOKUP(Tabuľka9[[#This Row],[IČO]],#REF!,#REF!)</f>
        <v>#REF!</v>
      </c>
      <c r="N6009" t="e">
        <f>_xlfn.XLOOKUP(Tabuľka9[[#This Row],[IČO]],#REF!,#REF!)</f>
        <v>#REF!</v>
      </c>
    </row>
    <row r="6010" spans="1:14" hidden="1" x14ac:dyDescent="0.35">
      <c r="A6010" t="s">
        <v>10</v>
      </c>
      <c r="B6010" t="s">
        <v>73</v>
      </c>
      <c r="C6010" t="s">
        <v>13</v>
      </c>
      <c r="E6010" s="10">
        <f>IF(COUNTIF(cis_DPH!$B$2:$B$84,B6010)&gt;0,D6010*1.1,IF(COUNTIF(cis_DPH!$B$85:$B$171,B6010)&gt;0,D6010*1.2,"chyba"))</f>
        <v>0</v>
      </c>
      <c r="G6010" s="16" t="e">
        <f>_xlfn.XLOOKUP(Tabuľka9[[#This Row],[položka]],#REF!,#REF!)</f>
        <v>#REF!</v>
      </c>
      <c r="I6010" s="15">
        <f>Tabuľka9[[#This Row],[Aktuálna cena v RZ s DPH]]*Tabuľka9[[#This Row],[Priemerný odber za mesiac]]</f>
        <v>0</v>
      </c>
      <c r="K6010" s="17" t="e">
        <f>Tabuľka9[[#This Row],[Cena za MJ s DPH]]*Tabuľka9[[#This Row],[Predpokladaný odber počas 6 mesiacov]]</f>
        <v>#REF!</v>
      </c>
      <c r="L6010" s="1">
        <v>42317657</v>
      </c>
      <c r="M6010" t="e">
        <f>_xlfn.XLOOKUP(Tabuľka9[[#This Row],[IČO]],#REF!,#REF!)</f>
        <v>#REF!</v>
      </c>
      <c r="N6010" t="e">
        <f>_xlfn.XLOOKUP(Tabuľka9[[#This Row],[IČO]],#REF!,#REF!)</f>
        <v>#REF!</v>
      </c>
    </row>
    <row r="6011" spans="1:14" hidden="1" x14ac:dyDescent="0.35">
      <c r="A6011" t="s">
        <v>10</v>
      </c>
      <c r="B6011" t="s">
        <v>74</v>
      </c>
      <c r="C6011" t="s">
        <v>13</v>
      </c>
      <c r="E6011" s="10">
        <f>IF(COUNTIF(cis_DPH!$B$2:$B$84,B6011)&gt;0,D6011*1.1,IF(COUNTIF(cis_DPH!$B$85:$B$171,B6011)&gt;0,D6011*1.2,"chyba"))</f>
        <v>0</v>
      </c>
      <c r="G6011" s="16" t="e">
        <f>_xlfn.XLOOKUP(Tabuľka9[[#This Row],[položka]],#REF!,#REF!)</f>
        <v>#REF!</v>
      </c>
      <c r="I6011" s="15">
        <f>Tabuľka9[[#This Row],[Aktuálna cena v RZ s DPH]]*Tabuľka9[[#This Row],[Priemerný odber za mesiac]]</f>
        <v>0</v>
      </c>
      <c r="K6011" s="17" t="e">
        <f>Tabuľka9[[#This Row],[Cena za MJ s DPH]]*Tabuľka9[[#This Row],[Predpokladaný odber počas 6 mesiacov]]</f>
        <v>#REF!</v>
      </c>
      <c r="L6011" s="1">
        <v>42317657</v>
      </c>
      <c r="M6011" t="e">
        <f>_xlfn.XLOOKUP(Tabuľka9[[#This Row],[IČO]],#REF!,#REF!)</f>
        <v>#REF!</v>
      </c>
      <c r="N6011" t="e">
        <f>_xlfn.XLOOKUP(Tabuľka9[[#This Row],[IČO]],#REF!,#REF!)</f>
        <v>#REF!</v>
      </c>
    </row>
    <row r="6012" spans="1:14" hidden="1" x14ac:dyDescent="0.35">
      <c r="A6012" t="s">
        <v>10</v>
      </c>
      <c r="B6012" t="s">
        <v>75</v>
      </c>
      <c r="C6012" t="s">
        <v>13</v>
      </c>
      <c r="D6012" s="9">
        <v>0.7</v>
      </c>
      <c r="E6012" s="10">
        <f>IF(COUNTIF(cis_DPH!$B$2:$B$84,B6012)&gt;0,D6012*1.1,IF(COUNTIF(cis_DPH!$B$85:$B$171,B6012)&gt;0,D6012*1.2,"chyba"))</f>
        <v>0.77</v>
      </c>
      <c r="G6012" s="16" t="e">
        <f>_xlfn.XLOOKUP(Tabuľka9[[#This Row],[položka]],#REF!,#REF!)</f>
        <v>#REF!</v>
      </c>
      <c r="H6012">
        <v>255</v>
      </c>
      <c r="I6012" s="15">
        <f>Tabuľka9[[#This Row],[Aktuálna cena v RZ s DPH]]*Tabuľka9[[#This Row],[Priemerný odber za mesiac]]</f>
        <v>196.35</v>
      </c>
      <c r="J6012">
        <v>1020</v>
      </c>
      <c r="K6012" s="17" t="e">
        <f>Tabuľka9[[#This Row],[Cena za MJ s DPH]]*Tabuľka9[[#This Row],[Predpokladaný odber počas 6 mesiacov]]</f>
        <v>#REF!</v>
      </c>
      <c r="L6012" s="1">
        <v>42317657</v>
      </c>
      <c r="M6012" t="e">
        <f>_xlfn.XLOOKUP(Tabuľka9[[#This Row],[IČO]],#REF!,#REF!)</f>
        <v>#REF!</v>
      </c>
      <c r="N6012" t="e">
        <f>_xlfn.XLOOKUP(Tabuľka9[[#This Row],[IČO]],#REF!,#REF!)</f>
        <v>#REF!</v>
      </c>
    </row>
    <row r="6013" spans="1:14" hidden="1" x14ac:dyDescent="0.35">
      <c r="A6013" t="s">
        <v>10</v>
      </c>
      <c r="B6013" t="s">
        <v>76</v>
      </c>
      <c r="C6013" t="s">
        <v>13</v>
      </c>
      <c r="E6013" s="10">
        <f>IF(COUNTIF(cis_DPH!$B$2:$B$84,B6013)&gt;0,D6013*1.1,IF(COUNTIF(cis_DPH!$B$85:$B$171,B6013)&gt;0,D6013*1.2,"chyba"))</f>
        <v>0</v>
      </c>
      <c r="G6013" s="16" t="e">
        <f>_xlfn.XLOOKUP(Tabuľka9[[#This Row],[položka]],#REF!,#REF!)</f>
        <v>#REF!</v>
      </c>
      <c r="I6013" s="15">
        <f>Tabuľka9[[#This Row],[Aktuálna cena v RZ s DPH]]*Tabuľka9[[#This Row],[Priemerný odber za mesiac]]</f>
        <v>0</v>
      </c>
      <c r="K6013" s="17" t="e">
        <f>Tabuľka9[[#This Row],[Cena za MJ s DPH]]*Tabuľka9[[#This Row],[Predpokladaný odber počas 6 mesiacov]]</f>
        <v>#REF!</v>
      </c>
      <c r="L6013" s="1">
        <v>42317657</v>
      </c>
      <c r="M6013" t="e">
        <f>_xlfn.XLOOKUP(Tabuľka9[[#This Row],[IČO]],#REF!,#REF!)</f>
        <v>#REF!</v>
      </c>
      <c r="N6013" t="e">
        <f>_xlfn.XLOOKUP(Tabuľka9[[#This Row],[IČO]],#REF!,#REF!)</f>
        <v>#REF!</v>
      </c>
    </row>
    <row r="6014" spans="1:14" hidden="1" x14ac:dyDescent="0.35">
      <c r="A6014" t="s">
        <v>10</v>
      </c>
      <c r="B6014" t="s">
        <v>77</v>
      </c>
      <c r="C6014" t="s">
        <v>13</v>
      </c>
      <c r="E6014" s="10">
        <f>IF(COUNTIF(cis_DPH!$B$2:$B$84,B6014)&gt;0,D6014*1.1,IF(COUNTIF(cis_DPH!$B$85:$B$171,B6014)&gt;0,D6014*1.2,"chyba"))</f>
        <v>0</v>
      </c>
      <c r="G6014" s="16" t="e">
        <f>_xlfn.XLOOKUP(Tabuľka9[[#This Row],[položka]],#REF!,#REF!)</f>
        <v>#REF!</v>
      </c>
      <c r="I6014" s="15">
        <f>Tabuľka9[[#This Row],[Aktuálna cena v RZ s DPH]]*Tabuľka9[[#This Row],[Priemerný odber za mesiac]]</f>
        <v>0</v>
      </c>
      <c r="K6014" s="17" t="e">
        <f>Tabuľka9[[#This Row],[Cena za MJ s DPH]]*Tabuľka9[[#This Row],[Predpokladaný odber počas 6 mesiacov]]</f>
        <v>#REF!</v>
      </c>
      <c r="L6014" s="1">
        <v>42317657</v>
      </c>
      <c r="M6014" t="e">
        <f>_xlfn.XLOOKUP(Tabuľka9[[#This Row],[IČO]],#REF!,#REF!)</f>
        <v>#REF!</v>
      </c>
      <c r="N6014" t="e">
        <f>_xlfn.XLOOKUP(Tabuľka9[[#This Row],[IČO]],#REF!,#REF!)</f>
        <v>#REF!</v>
      </c>
    </row>
    <row r="6015" spans="1:14" hidden="1" x14ac:dyDescent="0.35">
      <c r="A6015" t="s">
        <v>10</v>
      </c>
      <c r="B6015" t="s">
        <v>78</v>
      </c>
      <c r="C6015" t="s">
        <v>13</v>
      </c>
      <c r="E6015" s="10">
        <f>IF(COUNTIF(cis_DPH!$B$2:$B$84,B6015)&gt;0,D6015*1.1,IF(COUNTIF(cis_DPH!$B$85:$B$171,B6015)&gt;0,D6015*1.2,"chyba"))</f>
        <v>0</v>
      </c>
      <c r="G6015" s="16" t="e">
        <f>_xlfn.XLOOKUP(Tabuľka9[[#This Row],[položka]],#REF!,#REF!)</f>
        <v>#REF!</v>
      </c>
      <c r="I6015" s="15">
        <f>Tabuľka9[[#This Row],[Aktuálna cena v RZ s DPH]]*Tabuľka9[[#This Row],[Priemerný odber za mesiac]]</f>
        <v>0</v>
      </c>
      <c r="K6015" s="17" t="e">
        <f>Tabuľka9[[#This Row],[Cena za MJ s DPH]]*Tabuľka9[[#This Row],[Predpokladaný odber počas 6 mesiacov]]</f>
        <v>#REF!</v>
      </c>
      <c r="L6015" s="1">
        <v>42317657</v>
      </c>
      <c r="M6015" t="e">
        <f>_xlfn.XLOOKUP(Tabuľka9[[#This Row],[IČO]],#REF!,#REF!)</f>
        <v>#REF!</v>
      </c>
      <c r="N6015" t="e">
        <f>_xlfn.XLOOKUP(Tabuľka9[[#This Row],[IČO]],#REF!,#REF!)</f>
        <v>#REF!</v>
      </c>
    </row>
    <row r="6016" spans="1:14" hidden="1" x14ac:dyDescent="0.35">
      <c r="A6016" t="s">
        <v>10</v>
      </c>
      <c r="B6016" t="s">
        <v>79</v>
      </c>
      <c r="C6016" t="s">
        <v>13</v>
      </c>
      <c r="E6016" s="10">
        <f>IF(COUNTIF(cis_DPH!$B$2:$B$84,B6016)&gt;0,D6016*1.1,IF(COUNTIF(cis_DPH!$B$85:$B$171,B6016)&gt;0,D6016*1.2,"chyba"))</f>
        <v>0</v>
      </c>
      <c r="G6016" s="16" t="e">
        <f>_xlfn.XLOOKUP(Tabuľka9[[#This Row],[položka]],#REF!,#REF!)</f>
        <v>#REF!</v>
      </c>
      <c r="I6016" s="15">
        <f>Tabuľka9[[#This Row],[Aktuálna cena v RZ s DPH]]*Tabuľka9[[#This Row],[Priemerný odber za mesiac]]</f>
        <v>0</v>
      </c>
      <c r="K6016" s="17" t="e">
        <f>Tabuľka9[[#This Row],[Cena za MJ s DPH]]*Tabuľka9[[#This Row],[Predpokladaný odber počas 6 mesiacov]]</f>
        <v>#REF!</v>
      </c>
      <c r="L6016" s="1">
        <v>42317657</v>
      </c>
      <c r="M6016" t="e">
        <f>_xlfn.XLOOKUP(Tabuľka9[[#This Row],[IČO]],#REF!,#REF!)</f>
        <v>#REF!</v>
      </c>
      <c r="N6016" t="e">
        <f>_xlfn.XLOOKUP(Tabuľka9[[#This Row],[IČO]],#REF!,#REF!)</f>
        <v>#REF!</v>
      </c>
    </row>
    <row r="6017" spans="1:14" hidden="1" x14ac:dyDescent="0.35">
      <c r="A6017" t="s">
        <v>10</v>
      </c>
      <c r="B6017" t="s">
        <v>80</v>
      </c>
      <c r="C6017" t="s">
        <v>13</v>
      </c>
      <c r="E6017" s="10">
        <f>IF(COUNTIF(cis_DPH!$B$2:$B$84,B6017)&gt;0,D6017*1.1,IF(COUNTIF(cis_DPH!$B$85:$B$171,B6017)&gt;0,D6017*1.2,"chyba"))</f>
        <v>0</v>
      </c>
      <c r="G6017" s="16" t="e">
        <f>_xlfn.XLOOKUP(Tabuľka9[[#This Row],[položka]],#REF!,#REF!)</f>
        <v>#REF!</v>
      </c>
      <c r="I6017" s="15">
        <f>Tabuľka9[[#This Row],[Aktuálna cena v RZ s DPH]]*Tabuľka9[[#This Row],[Priemerný odber za mesiac]]</f>
        <v>0</v>
      </c>
      <c r="K6017" s="17" t="e">
        <f>Tabuľka9[[#This Row],[Cena za MJ s DPH]]*Tabuľka9[[#This Row],[Predpokladaný odber počas 6 mesiacov]]</f>
        <v>#REF!</v>
      </c>
      <c r="L6017" s="1">
        <v>42317657</v>
      </c>
      <c r="M6017" t="e">
        <f>_xlfn.XLOOKUP(Tabuľka9[[#This Row],[IČO]],#REF!,#REF!)</f>
        <v>#REF!</v>
      </c>
      <c r="N6017" t="e">
        <f>_xlfn.XLOOKUP(Tabuľka9[[#This Row],[IČO]],#REF!,#REF!)</f>
        <v>#REF!</v>
      </c>
    </row>
    <row r="6018" spans="1:14" hidden="1" x14ac:dyDescent="0.35">
      <c r="A6018" t="s">
        <v>81</v>
      </c>
      <c r="B6018" t="s">
        <v>83</v>
      </c>
      <c r="C6018" t="s">
        <v>19</v>
      </c>
      <c r="D6018" s="9">
        <v>0.1</v>
      </c>
      <c r="E6018" s="10">
        <f>IF(COUNTIF(cis_DPH!$B$2:$B$84,B6018)&gt;0,D6018*1.1,IF(COUNTIF(cis_DPH!$B$85:$B$171,B6018)&gt;0,D6018*1.2,"chyba"))</f>
        <v>0.12</v>
      </c>
      <c r="G6018" s="16" t="e">
        <f>_xlfn.XLOOKUP(Tabuľka9[[#This Row],[položka]],#REF!,#REF!)</f>
        <v>#REF!</v>
      </c>
      <c r="H6018">
        <v>1000</v>
      </c>
      <c r="I6018" s="15">
        <f>Tabuľka9[[#This Row],[Aktuálna cena v RZ s DPH]]*Tabuľka9[[#This Row],[Priemerný odber za mesiac]]</f>
        <v>120</v>
      </c>
      <c r="J6018">
        <v>6000</v>
      </c>
      <c r="K6018" s="17" t="e">
        <f>Tabuľka9[[#This Row],[Cena za MJ s DPH]]*Tabuľka9[[#This Row],[Predpokladaný odber počas 6 mesiacov]]</f>
        <v>#REF!</v>
      </c>
      <c r="L6018" s="1">
        <v>648124</v>
      </c>
      <c r="M6018" t="e">
        <f>_xlfn.XLOOKUP(Tabuľka9[[#This Row],[IČO]],#REF!,#REF!)</f>
        <v>#REF!</v>
      </c>
      <c r="N6018" t="e">
        <f>_xlfn.XLOOKUP(Tabuľka9[[#This Row],[IČO]],#REF!,#REF!)</f>
        <v>#REF!</v>
      </c>
    </row>
    <row r="6019" spans="1:14" hidden="1" x14ac:dyDescent="0.35">
      <c r="A6019" t="s">
        <v>81</v>
      </c>
      <c r="B6019" t="s">
        <v>82</v>
      </c>
      <c r="C6019" t="s">
        <v>19</v>
      </c>
      <c r="D6019" s="9">
        <v>0.1</v>
      </c>
      <c r="E6019" s="10">
        <f>IF(COUNTIF(cis_DPH!$B$2:$B$84,B6019)&gt;0,D6019*1.1,IF(COUNTIF(cis_DPH!$B$85:$B$171,B6019)&gt;0,D6019*1.2,"chyba"))</f>
        <v>0.12</v>
      </c>
      <c r="G6019" s="16" t="e">
        <f>_xlfn.XLOOKUP(Tabuľka9[[#This Row],[položka]],#REF!,#REF!)</f>
        <v>#REF!</v>
      </c>
      <c r="H6019">
        <v>1400</v>
      </c>
      <c r="I6019" s="15">
        <f>Tabuľka9[[#This Row],[Aktuálna cena v RZ s DPH]]*Tabuľka9[[#This Row],[Priemerný odber za mesiac]]</f>
        <v>168</v>
      </c>
      <c r="J6019">
        <v>6000</v>
      </c>
      <c r="K6019" s="17" t="e">
        <f>Tabuľka9[[#This Row],[Cena za MJ s DPH]]*Tabuľka9[[#This Row],[Predpokladaný odber počas 6 mesiacov]]</f>
        <v>#REF!</v>
      </c>
      <c r="L6019" s="1">
        <v>648108</v>
      </c>
      <c r="M6019" t="e">
        <f>_xlfn.XLOOKUP(Tabuľka9[[#This Row],[IČO]],#REF!,#REF!)</f>
        <v>#REF!</v>
      </c>
      <c r="N6019" t="e">
        <f>_xlfn.XLOOKUP(Tabuľka9[[#This Row],[IČO]],#REF!,#REF!)</f>
        <v>#REF!</v>
      </c>
    </row>
    <row r="6020" spans="1:14" hidden="1" x14ac:dyDescent="0.35">
      <c r="A6020" t="s">
        <v>84</v>
      </c>
      <c r="B6020" t="s">
        <v>85</v>
      </c>
      <c r="C6020" t="s">
        <v>13</v>
      </c>
      <c r="D6020" s="9">
        <v>4.9000000000000004</v>
      </c>
      <c r="E6020" s="10">
        <f>IF(COUNTIF(cis_DPH!$B$2:$B$84,B6020)&gt;0,D6020*1.1,IF(COUNTIF(cis_DPH!$B$85:$B$171,B6020)&gt;0,D6020*1.2,"chyba"))</f>
        <v>5.3900000000000006</v>
      </c>
      <c r="G6020" s="16" t="e">
        <f>_xlfn.XLOOKUP(Tabuľka9[[#This Row],[položka]],#REF!,#REF!)</f>
        <v>#REF!</v>
      </c>
      <c r="H6020">
        <v>28</v>
      </c>
      <c r="I6020" s="15">
        <f>Tabuľka9[[#This Row],[Aktuálna cena v RZ s DPH]]*Tabuľka9[[#This Row],[Priemerný odber za mesiac]]</f>
        <v>150.92000000000002</v>
      </c>
      <c r="J6020">
        <v>113.4</v>
      </c>
      <c r="K6020" s="17" t="e">
        <f>Tabuľka9[[#This Row],[Cena za MJ s DPH]]*Tabuľka9[[#This Row],[Predpokladaný odber počas 6 mesiacov]]</f>
        <v>#REF!</v>
      </c>
      <c r="L6020" s="1">
        <v>42317657</v>
      </c>
      <c r="M6020" t="e">
        <f>_xlfn.XLOOKUP(Tabuľka9[[#This Row],[IČO]],#REF!,#REF!)</f>
        <v>#REF!</v>
      </c>
      <c r="N6020" t="e">
        <f>_xlfn.XLOOKUP(Tabuľka9[[#This Row],[IČO]],#REF!,#REF!)</f>
        <v>#REF!</v>
      </c>
    </row>
    <row r="6021" spans="1:14" hidden="1" x14ac:dyDescent="0.35">
      <c r="A6021" t="s">
        <v>84</v>
      </c>
      <c r="B6021" t="s">
        <v>86</v>
      </c>
      <c r="C6021" t="s">
        <v>13</v>
      </c>
      <c r="D6021" s="9">
        <v>3.6579999999999999</v>
      </c>
      <c r="E6021" s="10">
        <f>IF(COUNTIF(cis_DPH!$B$2:$B$84,B6021)&gt;0,D6021*1.1,IF(COUNTIF(cis_DPH!$B$85:$B$171,B6021)&gt;0,D6021*1.2,"chyba"))</f>
        <v>4.0238000000000005</v>
      </c>
      <c r="G6021" s="16" t="e">
        <f>_xlfn.XLOOKUP(Tabuľka9[[#This Row],[položka]],#REF!,#REF!)</f>
        <v>#REF!</v>
      </c>
      <c r="H6021">
        <v>10</v>
      </c>
      <c r="I6021" s="15">
        <f>Tabuľka9[[#This Row],[Aktuálna cena v RZ s DPH]]*Tabuľka9[[#This Row],[Priemerný odber za mesiac]]</f>
        <v>40.238000000000007</v>
      </c>
      <c r="J6021">
        <v>40.64</v>
      </c>
      <c r="K6021" s="17" t="e">
        <f>Tabuľka9[[#This Row],[Cena za MJ s DPH]]*Tabuľka9[[#This Row],[Predpokladaný odber počas 6 mesiacov]]</f>
        <v>#REF!</v>
      </c>
      <c r="L6021" s="1">
        <v>42317657</v>
      </c>
      <c r="M6021" t="e">
        <f>_xlfn.XLOOKUP(Tabuľka9[[#This Row],[IČO]],#REF!,#REF!)</f>
        <v>#REF!</v>
      </c>
      <c r="N6021" t="e">
        <f>_xlfn.XLOOKUP(Tabuľka9[[#This Row],[IČO]],#REF!,#REF!)</f>
        <v>#REF!</v>
      </c>
    </row>
    <row r="6022" spans="1:14" hidden="1" x14ac:dyDescent="0.35">
      <c r="A6022" t="s">
        <v>84</v>
      </c>
      <c r="B6022" t="s">
        <v>87</v>
      </c>
      <c r="C6022" t="s">
        <v>13</v>
      </c>
      <c r="E6022" s="10">
        <f>IF(COUNTIF(cis_DPH!$B$2:$B$84,B6022)&gt;0,D6022*1.1,IF(COUNTIF(cis_DPH!$B$85:$B$171,B6022)&gt;0,D6022*1.2,"chyba"))</f>
        <v>0</v>
      </c>
      <c r="G6022" s="16" t="e">
        <f>_xlfn.XLOOKUP(Tabuľka9[[#This Row],[položka]],#REF!,#REF!)</f>
        <v>#REF!</v>
      </c>
      <c r="I6022" s="15">
        <f>Tabuľka9[[#This Row],[Aktuálna cena v RZ s DPH]]*Tabuľka9[[#This Row],[Priemerný odber za mesiac]]</f>
        <v>0</v>
      </c>
      <c r="K6022" s="17" t="e">
        <f>Tabuľka9[[#This Row],[Cena za MJ s DPH]]*Tabuľka9[[#This Row],[Predpokladaný odber počas 6 mesiacov]]</f>
        <v>#REF!</v>
      </c>
      <c r="L6022" s="1">
        <v>42317657</v>
      </c>
      <c r="M6022" t="e">
        <f>_xlfn.XLOOKUP(Tabuľka9[[#This Row],[IČO]],#REF!,#REF!)</f>
        <v>#REF!</v>
      </c>
      <c r="N6022" t="e">
        <f>_xlfn.XLOOKUP(Tabuľka9[[#This Row],[IČO]],#REF!,#REF!)</f>
        <v>#REF!</v>
      </c>
    </row>
    <row r="6023" spans="1:14" hidden="1" x14ac:dyDescent="0.35">
      <c r="A6023" t="s">
        <v>84</v>
      </c>
      <c r="B6023" t="s">
        <v>88</v>
      </c>
      <c r="C6023" t="s">
        <v>13</v>
      </c>
      <c r="D6023" s="9">
        <v>3.492</v>
      </c>
      <c r="E6023" s="10">
        <f>IF(COUNTIF(cis_DPH!$B$2:$B$84,B6023)&gt;0,D6023*1.1,IF(COUNTIF(cis_DPH!$B$85:$B$171,B6023)&gt;0,D6023*1.2,"chyba"))</f>
        <v>3.8412000000000002</v>
      </c>
      <c r="G6023" s="16" t="e">
        <f>_xlfn.XLOOKUP(Tabuľka9[[#This Row],[položka]],#REF!,#REF!)</f>
        <v>#REF!</v>
      </c>
      <c r="H6023">
        <v>26</v>
      </c>
      <c r="I6023" s="15">
        <f>Tabuľka9[[#This Row],[Aktuálna cena v RZ s DPH]]*Tabuľka9[[#This Row],[Priemerný odber za mesiac]]</f>
        <v>99.871200000000002</v>
      </c>
      <c r="J6023">
        <v>104.96</v>
      </c>
      <c r="K6023" s="17" t="e">
        <f>Tabuľka9[[#This Row],[Cena za MJ s DPH]]*Tabuľka9[[#This Row],[Predpokladaný odber počas 6 mesiacov]]</f>
        <v>#REF!</v>
      </c>
      <c r="L6023" s="1">
        <v>42317657</v>
      </c>
      <c r="M6023" t="e">
        <f>_xlfn.XLOOKUP(Tabuľka9[[#This Row],[IČO]],#REF!,#REF!)</f>
        <v>#REF!</v>
      </c>
      <c r="N6023" t="e">
        <f>_xlfn.XLOOKUP(Tabuľka9[[#This Row],[IČO]],#REF!,#REF!)</f>
        <v>#REF!</v>
      </c>
    </row>
    <row r="6024" spans="1:14" hidden="1" x14ac:dyDescent="0.35">
      <c r="A6024" t="s">
        <v>84</v>
      </c>
      <c r="B6024" t="s">
        <v>89</v>
      </c>
      <c r="C6024" t="s">
        <v>13</v>
      </c>
      <c r="E6024" s="10">
        <f>IF(COUNTIF(cis_DPH!$B$2:$B$84,B6024)&gt;0,D6024*1.1,IF(COUNTIF(cis_DPH!$B$85:$B$171,B6024)&gt;0,D6024*1.2,"chyba"))</f>
        <v>0</v>
      </c>
      <c r="G6024" s="16" t="e">
        <f>_xlfn.XLOOKUP(Tabuľka9[[#This Row],[položka]],#REF!,#REF!)</f>
        <v>#REF!</v>
      </c>
      <c r="I6024" s="15">
        <f>Tabuľka9[[#This Row],[Aktuálna cena v RZ s DPH]]*Tabuľka9[[#This Row],[Priemerný odber za mesiac]]</f>
        <v>0</v>
      </c>
      <c r="K6024" s="17" t="e">
        <f>Tabuľka9[[#This Row],[Cena za MJ s DPH]]*Tabuľka9[[#This Row],[Predpokladaný odber počas 6 mesiacov]]</f>
        <v>#REF!</v>
      </c>
      <c r="L6024" s="1">
        <v>42317657</v>
      </c>
      <c r="M6024" t="e">
        <f>_xlfn.XLOOKUP(Tabuľka9[[#This Row],[IČO]],#REF!,#REF!)</f>
        <v>#REF!</v>
      </c>
      <c r="N6024" t="e">
        <f>_xlfn.XLOOKUP(Tabuľka9[[#This Row],[IČO]],#REF!,#REF!)</f>
        <v>#REF!</v>
      </c>
    </row>
    <row r="6025" spans="1:14" hidden="1" x14ac:dyDescent="0.35">
      <c r="A6025" t="s">
        <v>84</v>
      </c>
      <c r="B6025" t="s">
        <v>90</v>
      </c>
      <c r="C6025" t="s">
        <v>13</v>
      </c>
      <c r="E6025" s="10">
        <f>IF(COUNTIF(cis_DPH!$B$2:$B$84,B6025)&gt;0,D6025*1.1,IF(COUNTIF(cis_DPH!$B$85:$B$171,B6025)&gt;0,D6025*1.2,"chyba"))</f>
        <v>0</v>
      </c>
      <c r="G6025" s="16" t="e">
        <f>_xlfn.XLOOKUP(Tabuľka9[[#This Row],[položka]],#REF!,#REF!)</f>
        <v>#REF!</v>
      </c>
      <c r="I6025" s="15">
        <f>Tabuľka9[[#This Row],[Aktuálna cena v RZ s DPH]]*Tabuľka9[[#This Row],[Priemerný odber za mesiac]]</f>
        <v>0</v>
      </c>
      <c r="K6025" s="17" t="e">
        <f>Tabuľka9[[#This Row],[Cena za MJ s DPH]]*Tabuľka9[[#This Row],[Predpokladaný odber počas 6 mesiacov]]</f>
        <v>#REF!</v>
      </c>
      <c r="L6025" s="1">
        <v>42317657</v>
      </c>
      <c r="M6025" t="e">
        <f>_xlfn.XLOOKUP(Tabuľka9[[#This Row],[IČO]],#REF!,#REF!)</f>
        <v>#REF!</v>
      </c>
      <c r="N6025" t="e">
        <f>_xlfn.XLOOKUP(Tabuľka9[[#This Row],[IČO]],#REF!,#REF!)</f>
        <v>#REF!</v>
      </c>
    </row>
    <row r="6026" spans="1:14" hidden="1" x14ac:dyDescent="0.35">
      <c r="A6026" t="s">
        <v>84</v>
      </c>
      <c r="B6026" t="s">
        <v>91</v>
      </c>
      <c r="C6026" t="s">
        <v>13</v>
      </c>
      <c r="E6026" s="10">
        <f>IF(COUNTIF(cis_DPH!$B$2:$B$84,B6026)&gt;0,D6026*1.1,IF(COUNTIF(cis_DPH!$B$85:$B$171,B6026)&gt;0,D6026*1.2,"chyba"))</f>
        <v>0</v>
      </c>
      <c r="G6026" s="16" t="e">
        <f>_xlfn.XLOOKUP(Tabuľka9[[#This Row],[položka]],#REF!,#REF!)</f>
        <v>#REF!</v>
      </c>
      <c r="I6026" s="15">
        <f>Tabuľka9[[#This Row],[Aktuálna cena v RZ s DPH]]*Tabuľka9[[#This Row],[Priemerný odber za mesiac]]</f>
        <v>0</v>
      </c>
      <c r="K6026" s="17" t="e">
        <f>Tabuľka9[[#This Row],[Cena za MJ s DPH]]*Tabuľka9[[#This Row],[Predpokladaný odber počas 6 mesiacov]]</f>
        <v>#REF!</v>
      </c>
      <c r="L6026" s="1">
        <v>42317657</v>
      </c>
      <c r="M6026" t="e">
        <f>_xlfn.XLOOKUP(Tabuľka9[[#This Row],[IČO]],#REF!,#REF!)</f>
        <v>#REF!</v>
      </c>
      <c r="N6026" t="e">
        <f>_xlfn.XLOOKUP(Tabuľka9[[#This Row],[IČO]],#REF!,#REF!)</f>
        <v>#REF!</v>
      </c>
    </row>
    <row r="6027" spans="1:14" hidden="1" x14ac:dyDescent="0.35">
      <c r="A6027" t="s">
        <v>84</v>
      </c>
      <c r="B6027" t="s">
        <v>92</v>
      </c>
      <c r="C6027" t="s">
        <v>13</v>
      </c>
      <c r="E6027" s="10">
        <f>IF(COUNTIF(cis_DPH!$B$2:$B$84,B6027)&gt;0,D6027*1.1,IF(COUNTIF(cis_DPH!$B$85:$B$171,B6027)&gt;0,D6027*1.2,"chyba"))</f>
        <v>0</v>
      </c>
      <c r="G6027" s="16" t="e">
        <f>_xlfn.XLOOKUP(Tabuľka9[[#This Row],[položka]],#REF!,#REF!)</f>
        <v>#REF!</v>
      </c>
      <c r="I6027" s="15">
        <f>Tabuľka9[[#This Row],[Aktuálna cena v RZ s DPH]]*Tabuľka9[[#This Row],[Priemerný odber za mesiac]]</f>
        <v>0</v>
      </c>
      <c r="K6027" s="17" t="e">
        <f>Tabuľka9[[#This Row],[Cena za MJ s DPH]]*Tabuľka9[[#This Row],[Predpokladaný odber počas 6 mesiacov]]</f>
        <v>#REF!</v>
      </c>
      <c r="L6027" s="1">
        <v>42317657</v>
      </c>
      <c r="M6027" t="e">
        <f>_xlfn.XLOOKUP(Tabuľka9[[#This Row],[IČO]],#REF!,#REF!)</f>
        <v>#REF!</v>
      </c>
      <c r="N6027" t="e">
        <f>_xlfn.XLOOKUP(Tabuľka9[[#This Row],[IČO]],#REF!,#REF!)</f>
        <v>#REF!</v>
      </c>
    </row>
    <row r="6028" spans="1:14" hidden="1" x14ac:dyDescent="0.35">
      <c r="A6028" t="s">
        <v>93</v>
      </c>
      <c r="B6028" t="s">
        <v>94</v>
      </c>
      <c r="C6028" t="s">
        <v>13</v>
      </c>
      <c r="D6028" s="9">
        <v>0.79</v>
      </c>
      <c r="E6028" s="10">
        <f>IF(COUNTIF(cis_DPH!$B$2:$B$84,B6028)&gt;0,D6028*1.1,IF(COUNTIF(cis_DPH!$B$85:$B$171,B6028)&gt;0,D6028*1.2,"chyba"))</f>
        <v>0.86900000000000011</v>
      </c>
      <c r="G6028" s="16" t="e">
        <f>_xlfn.XLOOKUP(Tabuľka9[[#This Row],[položka]],#REF!,#REF!)</f>
        <v>#REF!</v>
      </c>
      <c r="H6028">
        <v>216</v>
      </c>
      <c r="I6028" s="15">
        <f>Tabuľka9[[#This Row],[Aktuálna cena v RZ s DPH]]*Tabuľka9[[#This Row],[Priemerný odber za mesiac]]</f>
        <v>187.70400000000004</v>
      </c>
      <c r="J6028">
        <v>864</v>
      </c>
      <c r="K6028" s="17" t="e">
        <f>Tabuľka9[[#This Row],[Cena za MJ s DPH]]*Tabuľka9[[#This Row],[Predpokladaný odber počas 6 mesiacov]]</f>
        <v>#REF!</v>
      </c>
      <c r="L6028" s="1">
        <v>42317657</v>
      </c>
      <c r="M6028" t="e">
        <f>_xlfn.XLOOKUP(Tabuľka9[[#This Row],[IČO]],#REF!,#REF!)</f>
        <v>#REF!</v>
      </c>
      <c r="N6028" t="e">
        <f>_xlfn.XLOOKUP(Tabuľka9[[#This Row],[IČO]],#REF!,#REF!)</f>
        <v>#REF!</v>
      </c>
    </row>
    <row r="6029" spans="1:14" hidden="1" x14ac:dyDescent="0.35">
      <c r="A6029" t="s">
        <v>95</v>
      </c>
      <c r="B6029" t="s">
        <v>96</v>
      </c>
      <c r="C6029" t="s">
        <v>13</v>
      </c>
      <c r="D6029" s="9">
        <v>0.42</v>
      </c>
      <c r="E6029" s="10">
        <f>IF(COUNTIF(cis_DPH!$B$2:$B$84,B6029)&gt;0,D6029*1.1,IF(COUNTIF(cis_DPH!$B$85:$B$171,B6029)&gt;0,D6029*1.2,"chyba"))</f>
        <v>0.46200000000000002</v>
      </c>
      <c r="G6029" s="16" t="e">
        <f>_xlfn.XLOOKUP(Tabuľka9[[#This Row],[položka]],#REF!,#REF!)</f>
        <v>#REF!</v>
      </c>
      <c r="H6029">
        <v>120</v>
      </c>
      <c r="I6029" s="15">
        <f>Tabuľka9[[#This Row],[Aktuálna cena v RZ s DPH]]*Tabuľka9[[#This Row],[Priemerný odber za mesiac]]</f>
        <v>55.440000000000005</v>
      </c>
      <c r="J6029">
        <v>480</v>
      </c>
      <c r="K6029" s="17" t="e">
        <f>Tabuľka9[[#This Row],[Cena za MJ s DPH]]*Tabuľka9[[#This Row],[Predpokladaný odber počas 6 mesiacov]]</f>
        <v>#REF!</v>
      </c>
      <c r="L6029" s="1">
        <v>42317657</v>
      </c>
      <c r="M6029" t="e">
        <f>_xlfn.XLOOKUP(Tabuľka9[[#This Row],[IČO]],#REF!,#REF!)</f>
        <v>#REF!</v>
      </c>
      <c r="N6029" t="e">
        <f>_xlfn.XLOOKUP(Tabuľka9[[#This Row],[IČO]],#REF!,#REF!)</f>
        <v>#REF!</v>
      </c>
    </row>
    <row r="6030" spans="1:14" hidden="1" x14ac:dyDescent="0.35">
      <c r="A6030" t="s">
        <v>95</v>
      </c>
      <c r="B6030" t="s">
        <v>97</v>
      </c>
      <c r="C6030" t="s">
        <v>13</v>
      </c>
      <c r="D6030" s="9">
        <v>2.13</v>
      </c>
      <c r="E6030" s="10">
        <f>IF(COUNTIF(cis_DPH!$B$2:$B$84,B6030)&gt;0,D6030*1.1,IF(COUNTIF(cis_DPH!$B$85:$B$171,B6030)&gt;0,D6030*1.2,"chyba"))</f>
        <v>2.343</v>
      </c>
      <c r="G6030" s="16" t="e">
        <f>_xlfn.XLOOKUP(Tabuľka9[[#This Row],[položka]],#REF!,#REF!)</f>
        <v>#REF!</v>
      </c>
      <c r="H6030">
        <v>5</v>
      </c>
      <c r="I6030" s="15">
        <f>Tabuľka9[[#This Row],[Aktuálna cena v RZ s DPH]]*Tabuľka9[[#This Row],[Priemerný odber za mesiac]]</f>
        <v>11.715</v>
      </c>
      <c r="J6030">
        <v>20</v>
      </c>
      <c r="K6030" s="17" t="e">
        <f>Tabuľka9[[#This Row],[Cena za MJ s DPH]]*Tabuľka9[[#This Row],[Predpokladaný odber počas 6 mesiacov]]</f>
        <v>#REF!</v>
      </c>
      <c r="L6030" s="1">
        <v>42317657</v>
      </c>
      <c r="M6030" t="e">
        <f>_xlfn.XLOOKUP(Tabuľka9[[#This Row],[IČO]],#REF!,#REF!)</f>
        <v>#REF!</v>
      </c>
      <c r="N6030" t="e">
        <f>_xlfn.XLOOKUP(Tabuľka9[[#This Row],[IČO]],#REF!,#REF!)</f>
        <v>#REF!</v>
      </c>
    </row>
    <row r="6031" spans="1:14" hidden="1" x14ac:dyDescent="0.35">
      <c r="A6031" t="s">
        <v>95</v>
      </c>
      <c r="B6031" t="s">
        <v>98</v>
      </c>
      <c r="C6031" t="s">
        <v>13</v>
      </c>
      <c r="E6031" s="10">
        <f>IF(COUNTIF(cis_DPH!$B$2:$B$84,B6031)&gt;0,D6031*1.1,IF(COUNTIF(cis_DPH!$B$85:$B$171,B6031)&gt;0,D6031*1.2,"chyba"))</f>
        <v>0</v>
      </c>
      <c r="G6031" s="16" t="e">
        <f>_xlfn.XLOOKUP(Tabuľka9[[#This Row],[položka]],#REF!,#REF!)</f>
        <v>#REF!</v>
      </c>
      <c r="I6031" s="15">
        <f>Tabuľka9[[#This Row],[Aktuálna cena v RZ s DPH]]*Tabuľka9[[#This Row],[Priemerný odber za mesiac]]</f>
        <v>0</v>
      </c>
      <c r="K6031" s="17" t="e">
        <f>Tabuľka9[[#This Row],[Cena za MJ s DPH]]*Tabuľka9[[#This Row],[Predpokladaný odber počas 6 mesiacov]]</f>
        <v>#REF!</v>
      </c>
      <c r="L6031" s="1">
        <v>42317657</v>
      </c>
      <c r="M6031" t="e">
        <f>_xlfn.XLOOKUP(Tabuľka9[[#This Row],[IČO]],#REF!,#REF!)</f>
        <v>#REF!</v>
      </c>
      <c r="N6031" t="e">
        <f>_xlfn.XLOOKUP(Tabuľka9[[#This Row],[IČO]],#REF!,#REF!)</f>
        <v>#REF!</v>
      </c>
    </row>
    <row r="6032" spans="1:14" hidden="1" x14ac:dyDescent="0.35">
      <c r="A6032" t="s">
        <v>95</v>
      </c>
      <c r="B6032" t="s">
        <v>99</v>
      </c>
      <c r="C6032" t="s">
        <v>13</v>
      </c>
      <c r="E6032" s="10">
        <f>IF(COUNTIF(cis_DPH!$B$2:$B$84,B6032)&gt;0,D6032*1.1,IF(COUNTIF(cis_DPH!$B$85:$B$171,B6032)&gt;0,D6032*1.2,"chyba"))</f>
        <v>0</v>
      </c>
      <c r="G6032" s="16" t="e">
        <f>_xlfn.XLOOKUP(Tabuľka9[[#This Row],[položka]],#REF!,#REF!)</f>
        <v>#REF!</v>
      </c>
      <c r="I6032" s="15">
        <f>Tabuľka9[[#This Row],[Aktuálna cena v RZ s DPH]]*Tabuľka9[[#This Row],[Priemerný odber za mesiac]]</f>
        <v>0</v>
      </c>
      <c r="K6032" s="17" t="e">
        <f>Tabuľka9[[#This Row],[Cena za MJ s DPH]]*Tabuľka9[[#This Row],[Predpokladaný odber počas 6 mesiacov]]</f>
        <v>#REF!</v>
      </c>
      <c r="L6032" s="1">
        <v>42317657</v>
      </c>
      <c r="M6032" t="e">
        <f>_xlfn.XLOOKUP(Tabuľka9[[#This Row],[IČO]],#REF!,#REF!)</f>
        <v>#REF!</v>
      </c>
      <c r="N6032" t="e">
        <f>_xlfn.XLOOKUP(Tabuľka9[[#This Row],[IČO]],#REF!,#REF!)</f>
        <v>#REF!</v>
      </c>
    </row>
    <row r="6033" spans="1:14" hidden="1" x14ac:dyDescent="0.35">
      <c r="A6033" t="s">
        <v>95</v>
      </c>
      <c r="B6033" t="s">
        <v>100</v>
      </c>
      <c r="C6033" t="s">
        <v>13</v>
      </c>
      <c r="E6033" s="10">
        <f>IF(COUNTIF(cis_DPH!$B$2:$B$84,B6033)&gt;0,D6033*1.1,IF(COUNTIF(cis_DPH!$B$85:$B$171,B6033)&gt;0,D6033*1.2,"chyba"))</f>
        <v>0</v>
      </c>
      <c r="G6033" s="16" t="e">
        <f>_xlfn.XLOOKUP(Tabuľka9[[#This Row],[položka]],#REF!,#REF!)</f>
        <v>#REF!</v>
      </c>
      <c r="I6033" s="15">
        <f>Tabuľka9[[#This Row],[Aktuálna cena v RZ s DPH]]*Tabuľka9[[#This Row],[Priemerný odber za mesiac]]</f>
        <v>0</v>
      </c>
      <c r="K6033" s="17" t="e">
        <f>Tabuľka9[[#This Row],[Cena za MJ s DPH]]*Tabuľka9[[#This Row],[Predpokladaný odber počas 6 mesiacov]]</f>
        <v>#REF!</v>
      </c>
      <c r="L6033" s="1">
        <v>42317657</v>
      </c>
      <c r="M6033" t="e">
        <f>_xlfn.XLOOKUP(Tabuľka9[[#This Row],[IČO]],#REF!,#REF!)</f>
        <v>#REF!</v>
      </c>
      <c r="N6033" t="e">
        <f>_xlfn.XLOOKUP(Tabuľka9[[#This Row],[IČO]],#REF!,#REF!)</f>
        <v>#REF!</v>
      </c>
    </row>
    <row r="6034" spans="1:14" hidden="1" x14ac:dyDescent="0.35">
      <c r="A6034" t="s">
        <v>95</v>
      </c>
      <c r="B6034" t="s">
        <v>101</v>
      </c>
      <c r="C6034" t="s">
        <v>13</v>
      </c>
      <c r="E6034" s="10">
        <f>IF(COUNTIF(cis_DPH!$B$2:$B$84,B6034)&gt;0,D6034*1.1,IF(COUNTIF(cis_DPH!$B$85:$B$171,B6034)&gt;0,D6034*1.2,"chyba"))</f>
        <v>0</v>
      </c>
      <c r="G6034" s="16" t="e">
        <f>_xlfn.XLOOKUP(Tabuľka9[[#This Row],[položka]],#REF!,#REF!)</f>
        <v>#REF!</v>
      </c>
      <c r="I6034" s="15">
        <f>Tabuľka9[[#This Row],[Aktuálna cena v RZ s DPH]]*Tabuľka9[[#This Row],[Priemerný odber za mesiac]]</f>
        <v>0</v>
      </c>
      <c r="K6034" s="17" t="e">
        <f>Tabuľka9[[#This Row],[Cena za MJ s DPH]]*Tabuľka9[[#This Row],[Predpokladaný odber počas 6 mesiacov]]</f>
        <v>#REF!</v>
      </c>
      <c r="L6034" s="1">
        <v>42317657</v>
      </c>
      <c r="M6034" t="e">
        <f>_xlfn.XLOOKUP(Tabuľka9[[#This Row],[IČO]],#REF!,#REF!)</f>
        <v>#REF!</v>
      </c>
      <c r="N6034" t="e">
        <f>_xlfn.XLOOKUP(Tabuľka9[[#This Row],[IČO]],#REF!,#REF!)</f>
        <v>#REF!</v>
      </c>
    </row>
    <row r="6035" spans="1:14" hidden="1" x14ac:dyDescent="0.35">
      <c r="A6035" t="s">
        <v>95</v>
      </c>
      <c r="B6035" t="s">
        <v>102</v>
      </c>
      <c r="C6035" t="s">
        <v>48</v>
      </c>
      <c r="E6035" s="10">
        <f>IF(COUNTIF(cis_DPH!$B$2:$B$84,B6035)&gt;0,D6035*1.1,IF(COUNTIF(cis_DPH!$B$85:$B$171,B6035)&gt;0,D6035*1.2,"chyba"))</f>
        <v>0</v>
      </c>
      <c r="G6035" s="16" t="e">
        <f>_xlfn.XLOOKUP(Tabuľka9[[#This Row],[položka]],#REF!,#REF!)</f>
        <v>#REF!</v>
      </c>
      <c r="I6035" s="15">
        <f>Tabuľka9[[#This Row],[Aktuálna cena v RZ s DPH]]*Tabuľka9[[#This Row],[Priemerný odber za mesiac]]</f>
        <v>0</v>
      </c>
      <c r="K6035" s="17" t="e">
        <f>Tabuľka9[[#This Row],[Cena za MJ s DPH]]*Tabuľka9[[#This Row],[Predpokladaný odber počas 6 mesiacov]]</f>
        <v>#REF!</v>
      </c>
      <c r="L6035" s="1">
        <v>42317657</v>
      </c>
      <c r="M6035" t="e">
        <f>_xlfn.XLOOKUP(Tabuľka9[[#This Row],[IČO]],#REF!,#REF!)</f>
        <v>#REF!</v>
      </c>
      <c r="N6035" t="e">
        <f>_xlfn.XLOOKUP(Tabuľka9[[#This Row],[IČO]],#REF!,#REF!)</f>
        <v>#REF!</v>
      </c>
    </row>
    <row r="6036" spans="1:14" hidden="1" x14ac:dyDescent="0.35">
      <c r="A6036" t="s">
        <v>95</v>
      </c>
      <c r="B6036" t="s">
        <v>103</v>
      </c>
      <c r="C6036" t="s">
        <v>13</v>
      </c>
      <c r="E6036" s="10">
        <f>IF(COUNTIF(cis_DPH!$B$2:$B$84,B6036)&gt;0,D6036*1.1,IF(COUNTIF(cis_DPH!$B$85:$B$171,B6036)&gt;0,D6036*1.2,"chyba"))</f>
        <v>0</v>
      </c>
      <c r="G6036" s="16" t="e">
        <f>_xlfn.XLOOKUP(Tabuľka9[[#This Row],[položka]],#REF!,#REF!)</f>
        <v>#REF!</v>
      </c>
      <c r="I6036" s="15">
        <f>Tabuľka9[[#This Row],[Aktuálna cena v RZ s DPH]]*Tabuľka9[[#This Row],[Priemerný odber za mesiac]]</f>
        <v>0</v>
      </c>
      <c r="K6036" s="17" t="e">
        <f>Tabuľka9[[#This Row],[Cena za MJ s DPH]]*Tabuľka9[[#This Row],[Predpokladaný odber počas 6 mesiacov]]</f>
        <v>#REF!</v>
      </c>
      <c r="L6036" s="1">
        <v>42317657</v>
      </c>
      <c r="M6036" t="e">
        <f>_xlfn.XLOOKUP(Tabuľka9[[#This Row],[IČO]],#REF!,#REF!)</f>
        <v>#REF!</v>
      </c>
      <c r="N6036" t="e">
        <f>_xlfn.XLOOKUP(Tabuľka9[[#This Row],[IČO]],#REF!,#REF!)</f>
        <v>#REF!</v>
      </c>
    </row>
    <row r="6037" spans="1:14" hidden="1" x14ac:dyDescent="0.35">
      <c r="A6037" t="s">
        <v>95</v>
      </c>
      <c r="B6037" t="s">
        <v>104</v>
      </c>
      <c r="C6037" t="s">
        <v>48</v>
      </c>
      <c r="E6037" s="10">
        <f>IF(COUNTIF(cis_DPH!$B$2:$B$84,B6037)&gt;0,D6037*1.1,IF(COUNTIF(cis_DPH!$B$85:$B$171,B6037)&gt;0,D6037*1.2,"chyba"))</f>
        <v>0</v>
      </c>
      <c r="G6037" s="16" t="e">
        <f>_xlfn.XLOOKUP(Tabuľka9[[#This Row],[položka]],#REF!,#REF!)</f>
        <v>#REF!</v>
      </c>
      <c r="I6037" s="15">
        <f>Tabuľka9[[#This Row],[Aktuálna cena v RZ s DPH]]*Tabuľka9[[#This Row],[Priemerný odber za mesiac]]</f>
        <v>0</v>
      </c>
      <c r="K6037" s="17" t="e">
        <f>Tabuľka9[[#This Row],[Cena za MJ s DPH]]*Tabuľka9[[#This Row],[Predpokladaný odber počas 6 mesiacov]]</f>
        <v>#REF!</v>
      </c>
      <c r="L6037" s="1">
        <v>42317657</v>
      </c>
      <c r="M6037" t="e">
        <f>_xlfn.XLOOKUP(Tabuľka9[[#This Row],[IČO]],#REF!,#REF!)</f>
        <v>#REF!</v>
      </c>
      <c r="N6037" t="e">
        <f>_xlfn.XLOOKUP(Tabuľka9[[#This Row],[IČO]],#REF!,#REF!)</f>
        <v>#REF!</v>
      </c>
    </row>
    <row r="6038" spans="1:14" hidden="1" x14ac:dyDescent="0.35">
      <c r="A6038" t="s">
        <v>95</v>
      </c>
      <c r="B6038" t="s">
        <v>105</v>
      </c>
      <c r="C6038" t="s">
        <v>13</v>
      </c>
      <c r="E6038" s="10">
        <f>IF(COUNTIF(cis_DPH!$B$2:$B$84,B6038)&gt;0,D6038*1.1,IF(COUNTIF(cis_DPH!$B$85:$B$171,B6038)&gt;0,D6038*1.2,"chyba"))</f>
        <v>0</v>
      </c>
      <c r="G6038" s="16" t="e">
        <f>_xlfn.XLOOKUP(Tabuľka9[[#This Row],[položka]],#REF!,#REF!)</f>
        <v>#REF!</v>
      </c>
      <c r="I6038" s="15">
        <f>Tabuľka9[[#This Row],[Aktuálna cena v RZ s DPH]]*Tabuľka9[[#This Row],[Priemerný odber za mesiac]]</f>
        <v>0</v>
      </c>
      <c r="K6038" s="17" t="e">
        <f>Tabuľka9[[#This Row],[Cena za MJ s DPH]]*Tabuľka9[[#This Row],[Predpokladaný odber počas 6 mesiacov]]</f>
        <v>#REF!</v>
      </c>
      <c r="L6038" s="1">
        <v>42317657</v>
      </c>
      <c r="M6038" t="e">
        <f>_xlfn.XLOOKUP(Tabuľka9[[#This Row],[IČO]],#REF!,#REF!)</f>
        <v>#REF!</v>
      </c>
      <c r="N6038" t="e">
        <f>_xlfn.XLOOKUP(Tabuľka9[[#This Row],[IČO]],#REF!,#REF!)</f>
        <v>#REF!</v>
      </c>
    </row>
    <row r="6039" spans="1:14" hidden="1" x14ac:dyDescent="0.35">
      <c r="A6039" t="s">
        <v>95</v>
      </c>
      <c r="B6039" t="s">
        <v>106</v>
      </c>
      <c r="C6039" t="s">
        <v>13</v>
      </c>
      <c r="E6039" s="10">
        <f>IF(COUNTIF(cis_DPH!$B$2:$B$84,B6039)&gt;0,D6039*1.1,IF(COUNTIF(cis_DPH!$B$85:$B$171,B6039)&gt;0,D6039*1.2,"chyba"))</f>
        <v>0</v>
      </c>
      <c r="G6039" s="16" t="e">
        <f>_xlfn.XLOOKUP(Tabuľka9[[#This Row],[položka]],#REF!,#REF!)</f>
        <v>#REF!</v>
      </c>
      <c r="I6039" s="15">
        <f>Tabuľka9[[#This Row],[Aktuálna cena v RZ s DPH]]*Tabuľka9[[#This Row],[Priemerný odber za mesiac]]</f>
        <v>0</v>
      </c>
      <c r="K6039" s="17" t="e">
        <f>Tabuľka9[[#This Row],[Cena za MJ s DPH]]*Tabuľka9[[#This Row],[Predpokladaný odber počas 6 mesiacov]]</f>
        <v>#REF!</v>
      </c>
      <c r="L6039" s="1">
        <v>42317657</v>
      </c>
      <c r="M6039" t="e">
        <f>_xlfn.XLOOKUP(Tabuľka9[[#This Row],[IČO]],#REF!,#REF!)</f>
        <v>#REF!</v>
      </c>
      <c r="N6039" t="e">
        <f>_xlfn.XLOOKUP(Tabuľka9[[#This Row],[IČO]],#REF!,#REF!)</f>
        <v>#REF!</v>
      </c>
    </row>
    <row r="6040" spans="1:14" hidden="1" x14ac:dyDescent="0.35">
      <c r="A6040" t="s">
        <v>93</v>
      </c>
      <c r="B6040" t="s">
        <v>107</v>
      </c>
      <c r="C6040" t="s">
        <v>48</v>
      </c>
      <c r="E6040" s="10">
        <f>IF(COUNTIF(cis_DPH!$B$2:$B$84,B6040)&gt;0,D6040*1.1,IF(COUNTIF(cis_DPH!$B$85:$B$171,B6040)&gt;0,D6040*1.2,"chyba"))</f>
        <v>0</v>
      </c>
      <c r="G6040" s="16" t="e">
        <f>_xlfn.XLOOKUP(Tabuľka9[[#This Row],[položka]],#REF!,#REF!)</f>
        <v>#REF!</v>
      </c>
      <c r="I6040" s="15">
        <f>Tabuľka9[[#This Row],[Aktuálna cena v RZ s DPH]]*Tabuľka9[[#This Row],[Priemerný odber za mesiac]]</f>
        <v>0</v>
      </c>
      <c r="K6040" s="17" t="e">
        <f>Tabuľka9[[#This Row],[Cena za MJ s DPH]]*Tabuľka9[[#This Row],[Predpokladaný odber počas 6 mesiacov]]</f>
        <v>#REF!</v>
      </c>
      <c r="L6040" s="1">
        <v>42317657</v>
      </c>
      <c r="M6040" t="e">
        <f>_xlfn.XLOOKUP(Tabuľka9[[#This Row],[IČO]],#REF!,#REF!)</f>
        <v>#REF!</v>
      </c>
      <c r="N6040" t="e">
        <f>_xlfn.XLOOKUP(Tabuľka9[[#This Row],[IČO]],#REF!,#REF!)</f>
        <v>#REF!</v>
      </c>
    </row>
    <row r="6041" spans="1:14" hidden="1" x14ac:dyDescent="0.35">
      <c r="A6041" t="s">
        <v>95</v>
      </c>
      <c r="B6041" t="s">
        <v>108</v>
      </c>
      <c r="C6041" t="s">
        <v>13</v>
      </c>
      <c r="E6041" s="10">
        <f>IF(COUNTIF(cis_DPH!$B$2:$B$84,B6041)&gt;0,D6041*1.1,IF(COUNTIF(cis_DPH!$B$85:$B$171,B6041)&gt;0,D6041*1.2,"chyba"))</f>
        <v>0</v>
      </c>
      <c r="G6041" s="16" t="e">
        <f>_xlfn.XLOOKUP(Tabuľka9[[#This Row],[položka]],#REF!,#REF!)</f>
        <v>#REF!</v>
      </c>
      <c r="I6041" s="15">
        <f>Tabuľka9[[#This Row],[Aktuálna cena v RZ s DPH]]*Tabuľka9[[#This Row],[Priemerný odber za mesiac]]</f>
        <v>0</v>
      </c>
      <c r="K6041" s="17" t="e">
        <f>Tabuľka9[[#This Row],[Cena za MJ s DPH]]*Tabuľka9[[#This Row],[Predpokladaný odber počas 6 mesiacov]]</f>
        <v>#REF!</v>
      </c>
      <c r="L6041" s="1">
        <v>42317657</v>
      </c>
      <c r="M6041" t="e">
        <f>_xlfn.XLOOKUP(Tabuľka9[[#This Row],[IČO]],#REF!,#REF!)</f>
        <v>#REF!</v>
      </c>
      <c r="N6041" t="e">
        <f>_xlfn.XLOOKUP(Tabuľka9[[#This Row],[IČO]],#REF!,#REF!)</f>
        <v>#REF!</v>
      </c>
    </row>
    <row r="6042" spans="1:14" hidden="1" x14ac:dyDescent="0.35">
      <c r="A6042" t="s">
        <v>95</v>
      </c>
      <c r="B6042" t="s">
        <v>109</v>
      </c>
      <c r="C6042" t="s">
        <v>13</v>
      </c>
      <c r="E6042" s="10">
        <f>IF(COUNTIF(cis_DPH!$B$2:$B$84,B6042)&gt;0,D6042*1.1,IF(COUNTIF(cis_DPH!$B$85:$B$171,B6042)&gt;0,D6042*1.2,"chyba"))</f>
        <v>0</v>
      </c>
      <c r="G6042" s="16" t="e">
        <f>_xlfn.XLOOKUP(Tabuľka9[[#This Row],[položka]],#REF!,#REF!)</f>
        <v>#REF!</v>
      </c>
      <c r="I6042" s="15">
        <f>Tabuľka9[[#This Row],[Aktuálna cena v RZ s DPH]]*Tabuľka9[[#This Row],[Priemerný odber za mesiac]]</f>
        <v>0</v>
      </c>
      <c r="K6042" s="17" t="e">
        <f>Tabuľka9[[#This Row],[Cena za MJ s DPH]]*Tabuľka9[[#This Row],[Predpokladaný odber počas 6 mesiacov]]</f>
        <v>#REF!</v>
      </c>
      <c r="L6042" s="1">
        <v>42317657</v>
      </c>
      <c r="M6042" t="e">
        <f>_xlfn.XLOOKUP(Tabuľka9[[#This Row],[IČO]],#REF!,#REF!)</f>
        <v>#REF!</v>
      </c>
      <c r="N6042" t="e">
        <f>_xlfn.XLOOKUP(Tabuľka9[[#This Row],[IČO]],#REF!,#REF!)</f>
        <v>#REF!</v>
      </c>
    </row>
    <row r="6043" spans="1:14" hidden="1" x14ac:dyDescent="0.35">
      <c r="A6043" t="s">
        <v>95</v>
      </c>
      <c r="B6043" t="s">
        <v>110</v>
      </c>
      <c r="C6043" t="s">
        <v>13</v>
      </c>
      <c r="E6043" s="10">
        <f>IF(COUNTIF(cis_DPH!$B$2:$B$84,B6043)&gt;0,D6043*1.1,IF(COUNTIF(cis_DPH!$B$85:$B$171,B6043)&gt;0,D6043*1.2,"chyba"))</f>
        <v>0</v>
      </c>
      <c r="G6043" s="16" t="e">
        <f>_xlfn.XLOOKUP(Tabuľka9[[#This Row],[položka]],#REF!,#REF!)</f>
        <v>#REF!</v>
      </c>
      <c r="I6043" s="15">
        <f>Tabuľka9[[#This Row],[Aktuálna cena v RZ s DPH]]*Tabuľka9[[#This Row],[Priemerný odber za mesiac]]</f>
        <v>0</v>
      </c>
      <c r="K6043" s="17" t="e">
        <f>Tabuľka9[[#This Row],[Cena za MJ s DPH]]*Tabuľka9[[#This Row],[Predpokladaný odber počas 6 mesiacov]]</f>
        <v>#REF!</v>
      </c>
      <c r="L6043" s="1">
        <v>42317657</v>
      </c>
      <c r="M6043" t="e">
        <f>_xlfn.XLOOKUP(Tabuľka9[[#This Row],[IČO]],#REF!,#REF!)</f>
        <v>#REF!</v>
      </c>
      <c r="N6043" t="e">
        <f>_xlfn.XLOOKUP(Tabuľka9[[#This Row],[IČO]],#REF!,#REF!)</f>
        <v>#REF!</v>
      </c>
    </row>
    <row r="6044" spans="1:14" hidden="1" x14ac:dyDescent="0.35">
      <c r="A6044" t="s">
        <v>95</v>
      </c>
      <c r="B6044" t="s">
        <v>111</v>
      </c>
      <c r="C6044" t="s">
        <v>13</v>
      </c>
      <c r="D6044" s="9">
        <v>8.8000000000000007</v>
      </c>
      <c r="E6044" s="10">
        <f>IF(COUNTIF(cis_DPH!$B$2:$B$84,B6044)&gt;0,D6044*1.1,IF(COUNTIF(cis_DPH!$B$85:$B$171,B6044)&gt;0,D6044*1.2,"chyba"))</f>
        <v>9.6800000000000015</v>
      </c>
      <c r="G6044" s="16" t="e">
        <f>_xlfn.XLOOKUP(Tabuľka9[[#This Row],[položka]],#REF!,#REF!)</f>
        <v>#REF!</v>
      </c>
      <c r="H6044">
        <v>12</v>
      </c>
      <c r="I6044" s="15">
        <f>Tabuľka9[[#This Row],[Aktuálna cena v RZ s DPH]]*Tabuľka9[[#This Row],[Priemerný odber za mesiac]]</f>
        <v>116.16000000000003</v>
      </c>
      <c r="J6044">
        <v>48</v>
      </c>
      <c r="K6044" s="17" t="e">
        <f>Tabuľka9[[#This Row],[Cena za MJ s DPH]]*Tabuľka9[[#This Row],[Predpokladaný odber počas 6 mesiacov]]</f>
        <v>#REF!</v>
      </c>
      <c r="L6044" s="1">
        <v>42317657</v>
      </c>
      <c r="M6044" t="e">
        <f>_xlfn.XLOOKUP(Tabuľka9[[#This Row],[IČO]],#REF!,#REF!)</f>
        <v>#REF!</v>
      </c>
      <c r="N6044" t="e">
        <f>_xlfn.XLOOKUP(Tabuľka9[[#This Row],[IČO]],#REF!,#REF!)</f>
        <v>#REF!</v>
      </c>
    </row>
    <row r="6045" spans="1:14" hidden="1" x14ac:dyDescent="0.35">
      <c r="A6045" t="s">
        <v>95</v>
      </c>
      <c r="B6045" t="s">
        <v>112</v>
      </c>
      <c r="C6045" t="s">
        <v>48</v>
      </c>
      <c r="E6045" s="10">
        <f>IF(COUNTIF(cis_DPH!$B$2:$B$84,B6045)&gt;0,D6045*1.1,IF(COUNTIF(cis_DPH!$B$85:$B$171,B6045)&gt;0,D6045*1.2,"chyba"))</f>
        <v>0</v>
      </c>
      <c r="G6045" s="16" t="e">
        <f>_xlfn.XLOOKUP(Tabuľka9[[#This Row],[položka]],#REF!,#REF!)</f>
        <v>#REF!</v>
      </c>
      <c r="I6045" s="15">
        <f>Tabuľka9[[#This Row],[Aktuálna cena v RZ s DPH]]*Tabuľka9[[#This Row],[Priemerný odber za mesiac]]</f>
        <v>0</v>
      </c>
      <c r="K6045" s="17" t="e">
        <f>Tabuľka9[[#This Row],[Cena za MJ s DPH]]*Tabuľka9[[#This Row],[Predpokladaný odber počas 6 mesiacov]]</f>
        <v>#REF!</v>
      </c>
      <c r="L6045" s="1">
        <v>42317657</v>
      </c>
      <c r="M6045" t="e">
        <f>_xlfn.XLOOKUP(Tabuľka9[[#This Row],[IČO]],#REF!,#REF!)</f>
        <v>#REF!</v>
      </c>
      <c r="N6045" t="e">
        <f>_xlfn.XLOOKUP(Tabuľka9[[#This Row],[IČO]],#REF!,#REF!)</f>
        <v>#REF!</v>
      </c>
    </row>
    <row r="6046" spans="1:14" hidden="1" x14ac:dyDescent="0.35">
      <c r="A6046" t="s">
        <v>95</v>
      </c>
      <c r="B6046" t="s">
        <v>113</v>
      </c>
      <c r="C6046" t="s">
        <v>13</v>
      </c>
      <c r="D6046" s="9">
        <v>5.0199999999999996</v>
      </c>
      <c r="E6046" s="10">
        <f>IF(COUNTIF(cis_DPH!$B$2:$B$84,B6046)&gt;0,D6046*1.1,IF(COUNTIF(cis_DPH!$B$85:$B$171,B6046)&gt;0,D6046*1.2,"chyba"))</f>
        <v>5.5220000000000002</v>
      </c>
      <c r="G6046" s="16" t="e">
        <f>_xlfn.XLOOKUP(Tabuľka9[[#This Row],[položka]],#REF!,#REF!)</f>
        <v>#REF!</v>
      </c>
      <c r="H6046">
        <v>8</v>
      </c>
      <c r="I6046" s="15">
        <f>Tabuľka9[[#This Row],[Aktuálna cena v RZ s DPH]]*Tabuľka9[[#This Row],[Priemerný odber za mesiac]]</f>
        <v>44.176000000000002</v>
      </c>
      <c r="J6046">
        <v>30.56</v>
      </c>
      <c r="K6046" s="17" t="e">
        <f>Tabuľka9[[#This Row],[Cena za MJ s DPH]]*Tabuľka9[[#This Row],[Predpokladaný odber počas 6 mesiacov]]</f>
        <v>#REF!</v>
      </c>
      <c r="L6046" s="1">
        <v>42317657</v>
      </c>
      <c r="M6046" t="e">
        <f>_xlfn.XLOOKUP(Tabuľka9[[#This Row],[IČO]],#REF!,#REF!)</f>
        <v>#REF!</v>
      </c>
      <c r="N6046" t="e">
        <f>_xlfn.XLOOKUP(Tabuľka9[[#This Row],[IČO]],#REF!,#REF!)</f>
        <v>#REF!</v>
      </c>
    </row>
    <row r="6047" spans="1:14" hidden="1" x14ac:dyDescent="0.35">
      <c r="A6047" t="s">
        <v>95</v>
      </c>
      <c r="B6047" t="s">
        <v>114</v>
      </c>
      <c r="C6047" t="s">
        <v>13</v>
      </c>
      <c r="E6047" s="10">
        <f>IF(COUNTIF(cis_DPH!$B$2:$B$84,B6047)&gt;0,D6047*1.1,IF(COUNTIF(cis_DPH!$B$85:$B$171,B6047)&gt;0,D6047*1.2,"chyba"))</f>
        <v>0</v>
      </c>
      <c r="G6047" s="16" t="e">
        <f>_xlfn.XLOOKUP(Tabuľka9[[#This Row],[položka]],#REF!,#REF!)</f>
        <v>#REF!</v>
      </c>
      <c r="I6047" s="15">
        <f>Tabuľka9[[#This Row],[Aktuálna cena v RZ s DPH]]*Tabuľka9[[#This Row],[Priemerný odber za mesiac]]</f>
        <v>0</v>
      </c>
      <c r="K6047" s="17" t="e">
        <f>Tabuľka9[[#This Row],[Cena za MJ s DPH]]*Tabuľka9[[#This Row],[Predpokladaný odber počas 6 mesiacov]]</f>
        <v>#REF!</v>
      </c>
      <c r="L6047" s="1">
        <v>42317657</v>
      </c>
      <c r="M6047" t="e">
        <f>_xlfn.XLOOKUP(Tabuľka9[[#This Row],[IČO]],#REF!,#REF!)</f>
        <v>#REF!</v>
      </c>
      <c r="N6047" t="e">
        <f>_xlfn.XLOOKUP(Tabuľka9[[#This Row],[IČO]],#REF!,#REF!)</f>
        <v>#REF!</v>
      </c>
    </row>
    <row r="6048" spans="1:14" hidden="1" x14ac:dyDescent="0.35">
      <c r="A6048" t="s">
        <v>95</v>
      </c>
      <c r="B6048" t="s">
        <v>115</v>
      </c>
      <c r="C6048" t="s">
        <v>13</v>
      </c>
      <c r="D6048" s="9">
        <v>3.5</v>
      </c>
      <c r="E6048" s="10">
        <f>IF(COUNTIF(cis_DPH!$B$2:$B$84,B6048)&gt;0,D6048*1.1,IF(COUNTIF(cis_DPH!$B$85:$B$171,B6048)&gt;0,D6048*1.2,"chyba"))</f>
        <v>3.8500000000000005</v>
      </c>
      <c r="G6048" s="16" t="e">
        <f>_xlfn.XLOOKUP(Tabuľka9[[#This Row],[položka]],#REF!,#REF!)</f>
        <v>#REF!</v>
      </c>
      <c r="H6048">
        <v>2</v>
      </c>
      <c r="I6048" s="15">
        <f>Tabuľka9[[#This Row],[Aktuálna cena v RZ s DPH]]*Tabuľka9[[#This Row],[Priemerný odber za mesiac]]</f>
        <v>7.7000000000000011</v>
      </c>
      <c r="J6048">
        <v>8</v>
      </c>
      <c r="K6048" s="17" t="e">
        <f>Tabuľka9[[#This Row],[Cena za MJ s DPH]]*Tabuľka9[[#This Row],[Predpokladaný odber počas 6 mesiacov]]</f>
        <v>#REF!</v>
      </c>
      <c r="L6048" s="1">
        <v>42317657</v>
      </c>
      <c r="M6048" t="e">
        <f>_xlfn.XLOOKUP(Tabuľka9[[#This Row],[IČO]],#REF!,#REF!)</f>
        <v>#REF!</v>
      </c>
      <c r="N6048" t="e">
        <f>_xlfn.XLOOKUP(Tabuľka9[[#This Row],[IČO]],#REF!,#REF!)</f>
        <v>#REF!</v>
      </c>
    </row>
    <row r="6049" spans="1:14" hidden="1" x14ac:dyDescent="0.35">
      <c r="A6049" t="s">
        <v>95</v>
      </c>
      <c r="B6049" t="s">
        <v>116</v>
      </c>
      <c r="C6049" t="s">
        <v>13</v>
      </c>
      <c r="E6049" s="10">
        <f>IF(COUNTIF(cis_DPH!$B$2:$B$84,B6049)&gt;0,D6049*1.1,IF(COUNTIF(cis_DPH!$B$85:$B$171,B6049)&gt;0,D6049*1.2,"chyba"))</f>
        <v>0</v>
      </c>
      <c r="G6049" s="16" t="e">
        <f>_xlfn.XLOOKUP(Tabuľka9[[#This Row],[položka]],#REF!,#REF!)</f>
        <v>#REF!</v>
      </c>
      <c r="I6049" s="15">
        <f>Tabuľka9[[#This Row],[Aktuálna cena v RZ s DPH]]*Tabuľka9[[#This Row],[Priemerný odber za mesiac]]</f>
        <v>0</v>
      </c>
      <c r="K6049" s="17" t="e">
        <f>Tabuľka9[[#This Row],[Cena za MJ s DPH]]*Tabuľka9[[#This Row],[Predpokladaný odber počas 6 mesiacov]]</f>
        <v>#REF!</v>
      </c>
      <c r="L6049" s="1">
        <v>42317657</v>
      </c>
      <c r="M6049" t="e">
        <f>_xlfn.XLOOKUP(Tabuľka9[[#This Row],[IČO]],#REF!,#REF!)</f>
        <v>#REF!</v>
      </c>
      <c r="N6049" t="e">
        <f>_xlfn.XLOOKUP(Tabuľka9[[#This Row],[IČO]],#REF!,#REF!)</f>
        <v>#REF!</v>
      </c>
    </row>
    <row r="6050" spans="1:14" hidden="1" x14ac:dyDescent="0.35">
      <c r="A6050" t="s">
        <v>84</v>
      </c>
      <c r="B6050" t="s">
        <v>117</v>
      </c>
      <c r="C6050" t="s">
        <v>13</v>
      </c>
      <c r="E6050" s="10">
        <f>IF(COUNTIF(cis_DPH!$B$2:$B$84,B6050)&gt;0,D6050*1.1,IF(COUNTIF(cis_DPH!$B$85:$B$171,B6050)&gt;0,D6050*1.2,"chyba"))</f>
        <v>0</v>
      </c>
      <c r="G6050" s="16" t="e">
        <f>_xlfn.XLOOKUP(Tabuľka9[[#This Row],[položka]],#REF!,#REF!)</f>
        <v>#REF!</v>
      </c>
      <c r="I6050" s="15">
        <f>Tabuľka9[[#This Row],[Aktuálna cena v RZ s DPH]]*Tabuľka9[[#This Row],[Priemerný odber za mesiac]]</f>
        <v>0</v>
      </c>
      <c r="K6050" s="17" t="e">
        <f>Tabuľka9[[#This Row],[Cena za MJ s DPH]]*Tabuľka9[[#This Row],[Predpokladaný odber počas 6 mesiacov]]</f>
        <v>#REF!</v>
      </c>
      <c r="L6050" s="1">
        <v>42317657</v>
      </c>
      <c r="M6050" t="e">
        <f>_xlfn.XLOOKUP(Tabuľka9[[#This Row],[IČO]],#REF!,#REF!)</f>
        <v>#REF!</v>
      </c>
      <c r="N6050" t="e">
        <f>_xlfn.XLOOKUP(Tabuľka9[[#This Row],[IČO]],#REF!,#REF!)</f>
        <v>#REF!</v>
      </c>
    </row>
    <row r="6051" spans="1:14" hidden="1" x14ac:dyDescent="0.35">
      <c r="A6051" t="s">
        <v>84</v>
      </c>
      <c r="B6051" t="s">
        <v>118</v>
      </c>
      <c r="C6051" t="s">
        <v>13</v>
      </c>
      <c r="E6051" s="10">
        <f>IF(COUNTIF(cis_DPH!$B$2:$B$84,B6051)&gt;0,D6051*1.1,IF(COUNTIF(cis_DPH!$B$85:$B$171,B6051)&gt;0,D6051*1.2,"chyba"))</f>
        <v>0</v>
      </c>
      <c r="G6051" s="16" t="e">
        <f>_xlfn.XLOOKUP(Tabuľka9[[#This Row],[položka]],#REF!,#REF!)</f>
        <v>#REF!</v>
      </c>
      <c r="I6051" s="15">
        <f>Tabuľka9[[#This Row],[Aktuálna cena v RZ s DPH]]*Tabuľka9[[#This Row],[Priemerný odber za mesiac]]</f>
        <v>0</v>
      </c>
      <c r="K6051" s="17" t="e">
        <f>Tabuľka9[[#This Row],[Cena za MJ s DPH]]*Tabuľka9[[#This Row],[Predpokladaný odber počas 6 mesiacov]]</f>
        <v>#REF!</v>
      </c>
      <c r="L6051" s="1">
        <v>42317657</v>
      </c>
      <c r="M6051" t="e">
        <f>_xlfn.XLOOKUP(Tabuľka9[[#This Row],[IČO]],#REF!,#REF!)</f>
        <v>#REF!</v>
      </c>
      <c r="N6051" t="e">
        <f>_xlfn.XLOOKUP(Tabuľka9[[#This Row],[IČO]],#REF!,#REF!)</f>
        <v>#REF!</v>
      </c>
    </row>
    <row r="6052" spans="1:14" hidden="1" x14ac:dyDescent="0.35">
      <c r="A6052" t="s">
        <v>84</v>
      </c>
      <c r="B6052" t="s">
        <v>119</v>
      </c>
      <c r="C6052" t="s">
        <v>13</v>
      </c>
      <c r="E6052" s="10">
        <f>IF(COUNTIF(cis_DPH!$B$2:$B$84,B6052)&gt;0,D6052*1.1,IF(COUNTIF(cis_DPH!$B$85:$B$171,B6052)&gt;0,D6052*1.2,"chyba"))</f>
        <v>0</v>
      </c>
      <c r="G6052" s="16" t="e">
        <f>_xlfn.XLOOKUP(Tabuľka9[[#This Row],[položka]],#REF!,#REF!)</f>
        <v>#REF!</v>
      </c>
      <c r="I6052" s="15">
        <f>Tabuľka9[[#This Row],[Aktuálna cena v RZ s DPH]]*Tabuľka9[[#This Row],[Priemerný odber za mesiac]]</f>
        <v>0</v>
      </c>
      <c r="K6052" s="17" t="e">
        <f>Tabuľka9[[#This Row],[Cena za MJ s DPH]]*Tabuľka9[[#This Row],[Predpokladaný odber počas 6 mesiacov]]</f>
        <v>#REF!</v>
      </c>
      <c r="L6052" s="1">
        <v>42317657</v>
      </c>
      <c r="M6052" t="e">
        <f>_xlfn.XLOOKUP(Tabuľka9[[#This Row],[IČO]],#REF!,#REF!)</f>
        <v>#REF!</v>
      </c>
      <c r="N6052" t="e">
        <f>_xlfn.XLOOKUP(Tabuľka9[[#This Row],[IČO]],#REF!,#REF!)</f>
        <v>#REF!</v>
      </c>
    </row>
    <row r="6053" spans="1:14" hidden="1" x14ac:dyDescent="0.35">
      <c r="A6053" t="s">
        <v>84</v>
      </c>
      <c r="B6053" t="s">
        <v>120</v>
      </c>
      <c r="C6053" t="s">
        <v>13</v>
      </c>
      <c r="E6053" s="10">
        <f>IF(COUNTIF(cis_DPH!$B$2:$B$84,B6053)&gt;0,D6053*1.1,IF(COUNTIF(cis_DPH!$B$85:$B$171,B6053)&gt;0,D6053*1.2,"chyba"))</f>
        <v>0</v>
      </c>
      <c r="G6053" s="16" t="e">
        <f>_xlfn.XLOOKUP(Tabuľka9[[#This Row],[položka]],#REF!,#REF!)</f>
        <v>#REF!</v>
      </c>
      <c r="I6053" s="15">
        <f>Tabuľka9[[#This Row],[Aktuálna cena v RZ s DPH]]*Tabuľka9[[#This Row],[Priemerný odber za mesiac]]</f>
        <v>0</v>
      </c>
      <c r="K6053" s="17" t="e">
        <f>Tabuľka9[[#This Row],[Cena za MJ s DPH]]*Tabuľka9[[#This Row],[Predpokladaný odber počas 6 mesiacov]]</f>
        <v>#REF!</v>
      </c>
      <c r="L6053" s="1">
        <v>42317657</v>
      </c>
      <c r="M6053" t="e">
        <f>_xlfn.XLOOKUP(Tabuľka9[[#This Row],[IČO]],#REF!,#REF!)</f>
        <v>#REF!</v>
      </c>
      <c r="N6053" t="e">
        <f>_xlfn.XLOOKUP(Tabuľka9[[#This Row],[IČO]],#REF!,#REF!)</f>
        <v>#REF!</v>
      </c>
    </row>
    <row r="6054" spans="1:14" hidden="1" x14ac:dyDescent="0.35">
      <c r="A6054" t="s">
        <v>84</v>
      </c>
      <c r="B6054" t="s">
        <v>121</v>
      </c>
      <c r="C6054" t="s">
        <v>13</v>
      </c>
      <c r="D6054" s="9">
        <v>9.5</v>
      </c>
      <c r="E6054" s="10">
        <f>IF(COUNTIF(cis_DPH!$B$2:$B$84,B6054)&gt;0,D6054*1.1,IF(COUNTIF(cis_DPH!$B$85:$B$171,B6054)&gt;0,D6054*1.2,"chyba"))</f>
        <v>10.450000000000001</v>
      </c>
      <c r="G6054" s="16" t="e">
        <f>_xlfn.XLOOKUP(Tabuľka9[[#This Row],[položka]],#REF!,#REF!)</f>
        <v>#REF!</v>
      </c>
      <c r="H6054">
        <v>15</v>
      </c>
      <c r="I6054" s="15">
        <f>Tabuľka9[[#This Row],[Aktuálna cena v RZ s DPH]]*Tabuľka9[[#This Row],[Priemerný odber za mesiac]]</f>
        <v>156.75000000000003</v>
      </c>
      <c r="J6054">
        <v>61.8</v>
      </c>
      <c r="K6054" s="17" t="e">
        <f>Tabuľka9[[#This Row],[Cena za MJ s DPH]]*Tabuľka9[[#This Row],[Predpokladaný odber počas 6 mesiacov]]</f>
        <v>#REF!</v>
      </c>
      <c r="L6054" s="1">
        <v>42317657</v>
      </c>
      <c r="M6054" t="e">
        <f>_xlfn.XLOOKUP(Tabuľka9[[#This Row],[IČO]],#REF!,#REF!)</f>
        <v>#REF!</v>
      </c>
      <c r="N6054" t="e">
        <f>_xlfn.XLOOKUP(Tabuľka9[[#This Row],[IČO]],#REF!,#REF!)</f>
        <v>#REF!</v>
      </c>
    </row>
    <row r="6055" spans="1:14" hidden="1" x14ac:dyDescent="0.35">
      <c r="A6055" t="s">
        <v>84</v>
      </c>
      <c r="B6055" t="s">
        <v>122</v>
      </c>
      <c r="C6055" t="s">
        <v>13</v>
      </c>
      <c r="E6055" s="10">
        <f>IF(COUNTIF(cis_DPH!$B$2:$B$84,B6055)&gt;0,D6055*1.1,IF(COUNTIF(cis_DPH!$B$85:$B$171,B6055)&gt;0,D6055*1.2,"chyba"))</f>
        <v>0</v>
      </c>
      <c r="G6055" s="16" t="e">
        <f>_xlfn.XLOOKUP(Tabuľka9[[#This Row],[položka]],#REF!,#REF!)</f>
        <v>#REF!</v>
      </c>
      <c r="I6055" s="15">
        <f>Tabuľka9[[#This Row],[Aktuálna cena v RZ s DPH]]*Tabuľka9[[#This Row],[Priemerný odber za mesiac]]</f>
        <v>0</v>
      </c>
      <c r="K6055" s="17" t="e">
        <f>Tabuľka9[[#This Row],[Cena za MJ s DPH]]*Tabuľka9[[#This Row],[Predpokladaný odber počas 6 mesiacov]]</f>
        <v>#REF!</v>
      </c>
      <c r="L6055" s="1">
        <v>42317657</v>
      </c>
      <c r="M6055" t="e">
        <f>_xlfn.XLOOKUP(Tabuľka9[[#This Row],[IČO]],#REF!,#REF!)</f>
        <v>#REF!</v>
      </c>
      <c r="N6055" t="e">
        <f>_xlfn.XLOOKUP(Tabuľka9[[#This Row],[IČO]],#REF!,#REF!)</f>
        <v>#REF!</v>
      </c>
    </row>
    <row r="6056" spans="1:14" hidden="1" x14ac:dyDescent="0.35">
      <c r="A6056" t="s">
        <v>84</v>
      </c>
      <c r="B6056" t="s">
        <v>123</v>
      </c>
      <c r="C6056" t="s">
        <v>13</v>
      </c>
      <c r="E6056" s="10">
        <f>IF(COUNTIF(cis_DPH!$B$2:$B$84,B6056)&gt;0,D6056*1.1,IF(COUNTIF(cis_DPH!$B$85:$B$171,B6056)&gt;0,D6056*1.2,"chyba"))</f>
        <v>0</v>
      </c>
      <c r="G6056" s="16" t="e">
        <f>_xlfn.XLOOKUP(Tabuľka9[[#This Row],[položka]],#REF!,#REF!)</f>
        <v>#REF!</v>
      </c>
      <c r="I6056" s="15">
        <f>Tabuľka9[[#This Row],[Aktuálna cena v RZ s DPH]]*Tabuľka9[[#This Row],[Priemerný odber za mesiac]]</f>
        <v>0</v>
      </c>
      <c r="K6056" s="17" t="e">
        <f>Tabuľka9[[#This Row],[Cena za MJ s DPH]]*Tabuľka9[[#This Row],[Predpokladaný odber počas 6 mesiacov]]</f>
        <v>#REF!</v>
      </c>
      <c r="L6056" s="1">
        <v>42317657</v>
      </c>
      <c r="M6056" t="e">
        <f>_xlfn.XLOOKUP(Tabuľka9[[#This Row],[IČO]],#REF!,#REF!)</f>
        <v>#REF!</v>
      </c>
      <c r="N6056" t="e">
        <f>_xlfn.XLOOKUP(Tabuľka9[[#This Row],[IČO]],#REF!,#REF!)</f>
        <v>#REF!</v>
      </c>
    </row>
    <row r="6057" spans="1:14" hidden="1" x14ac:dyDescent="0.35">
      <c r="A6057" t="s">
        <v>84</v>
      </c>
      <c r="B6057" t="s">
        <v>124</v>
      </c>
      <c r="C6057" t="s">
        <v>13</v>
      </c>
      <c r="E6057" s="10">
        <f>IF(COUNTIF(cis_DPH!$B$2:$B$84,B6057)&gt;0,D6057*1.1,IF(COUNTIF(cis_DPH!$B$85:$B$171,B6057)&gt;0,D6057*1.2,"chyba"))</f>
        <v>0</v>
      </c>
      <c r="G6057" s="16" t="e">
        <f>_xlfn.XLOOKUP(Tabuľka9[[#This Row],[položka]],#REF!,#REF!)</f>
        <v>#REF!</v>
      </c>
      <c r="I6057" s="15">
        <f>Tabuľka9[[#This Row],[Aktuálna cena v RZ s DPH]]*Tabuľka9[[#This Row],[Priemerný odber za mesiac]]</f>
        <v>0</v>
      </c>
      <c r="K6057" s="17" t="e">
        <f>Tabuľka9[[#This Row],[Cena za MJ s DPH]]*Tabuľka9[[#This Row],[Predpokladaný odber počas 6 mesiacov]]</f>
        <v>#REF!</v>
      </c>
      <c r="L6057" s="1">
        <v>42317657</v>
      </c>
      <c r="M6057" t="e">
        <f>_xlfn.XLOOKUP(Tabuľka9[[#This Row],[IČO]],#REF!,#REF!)</f>
        <v>#REF!</v>
      </c>
      <c r="N6057" t="e">
        <f>_xlfn.XLOOKUP(Tabuľka9[[#This Row],[IČO]],#REF!,#REF!)</f>
        <v>#REF!</v>
      </c>
    </row>
    <row r="6058" spans="1:14" hidden="1" x14ac:dyDescent="0.35">
      <c r="A6058" t="s">
        <v>125</v>
      </c>
      <c r="B6058" t="s">
        <v>126</v>
      </c>
      <c r="C6058" t="s">
        <v>13</v>
      </c>
      <c r="E6058" s="10">
        <f>IF(COUNTIF(cis_DPH!$B$2:$B$84,B6058)&gt;0,D6058*1.1,IF(COUNTIF(cis_DPH!$B$85:$B$171,B6058)&gt;0,D6058*1.2,"chyba"))</f>
        <v>0</v>
      </c>
      <c r="G6058" s="16" t="e">
        <f>_xlfn.XLOOKUP(Tabuľka9[[#This Row],[položka]],#REF!,#REF!)</f>
        <v>#REF!</v>
      </c>
      <c r="I6058" s="15">
        <f>Tabuľka9[[#This Row],[Aktuálna cena v RZ s DPH]]*Tabuľka9[[#This Row],[Priemerný odber za mesiac]]</f>
        <v>0</v>
      </c>
      <c r="K6058" s="17" t="e">
        <f>Tabuľka9[[#This Row],[Cena za MJ s DPH]]*Tabuľka9[[#This Row],[Predpokladaný odber počas 6 mesiacov]]</f>
        <v>#REF!</v>
      </c>
      <c r="L6058" s="1">
        <v>42317657</v>
      </c>
      <c r="M6058" t="e">
        <f>_xlfn.XLOOKUP(Tabuľka9[[#This Row],[IČO]],#REF!,#REF!)</f>
        <v>#REF!</v>
      </c>
      <c r="N6058" t="e">
        <f>_xlfn.XLOOKUP(Tabuľka9[[#This Row],[IČO]],#REF!,#REF!)</f>
        <v>#REF!</v>
      </c>
    </row>
    <row r="6059" spans="1:14" hidden="1" x14ac:dyDescent="0.35">
      <c r="A6059" t="s">
        <v>125</v>
      </c>
      <c r="B6059" t="s">
        <v>127</v>
      </c>
      <c r="C6059" t="s">
        <v>13</v>
      </c>
      <c r="D6059" s="9">
        <v>6.2</v>
      </c>
      <c r="E6059" s="10">
        <f>IF(COUNTIF(cis_DPH!$B$2:$B$84,B6059)&gt;0,D6059*1.1,IF(COUNTIF(cis_DPH!$B$85:$B$171,B6059)&gt;0,D6059*1.2,"chyba"))</f>
        <v>7.4399999999999995</v>
      </c>
      <c r="G6059" s="16" t="e">
        <f>_xlfn.XLOOKUP(Tabuľka9[[#This Row],[položka]],#REF!,#REF!)</f>
        <v>#REF!</v>
      </c>
      <c r="H6059">
        <v>3</v>
      </c>
      <c r="I6059" s="15">
        <f>Tabuľka9[[#This Row],[Aktuálna cena v RZ s DPH]]*Tabuľka9[[#This Row],[Priemerný odber za mesiac]]</f>
        <v>22.32</v>
      </c>
      <c r="J6059">
        <v>10.8</v>
      </c>
      <c r="K6059" s="17" t="e">
        <f>Tabuľka9[[#This Row],[Cena za MJ s DPH]]*Tabuľka9[[#This Row],[Predpokladaný odber počas 6 mesiacov]]</f>
        <v>#REF!</v>
      </c>
      <c r="L6059" s="1">
        <v>42317657</v>
      </c>
      <c r="M6059" t="e">
        <f>_xlfn.XLOOKUP(Tabuľka9[[#This Row],[IČO]],#REF!,#REF!)</f>
        <v>#REF!</v>
      </c>
      <c r="N6059" t="e">
        <f>_xlfn.XLOOKUP(Tabuľka9[[#This Row],[IČO]],#REF!,#REF!)</f>
        <v>#REF!</v>
      </c>
    </row>
    <row r="6060" spans="1:14" hidden="1" x14ac:dyDescent="0.35">
      <c r="A6060" t="s">
        <v>125</v>
      </c>
      <c r="B6060" t="s">
        <v>128</v>
      </c>
      <c r="C6060" t="s">
        <v>13</v>
      </c>
      <c r="D6060" s="9">
        <v>6.2</v>
      </c>
      <c r="E6060" s="10">
        <f>IF(COUNTIF(cis_DPH!$B$2:$B$84,B6060)&gt;0,D6060*1.1,IF(COUNTIF(cis_DPH!$B$85:$B$171,B6060)&gt;0,D6060*1.2,"chyba"))</f>
        <v>7.4399999999999995</v>
      </c>
      <c r="G6060" s="16" t="e">
        <f>_xlfn.XLOOKUP(Tabuľka9[[#This Row],[položka]],#REF!,#REF!)</f>
        <v>#REF!</v>
      </c>
      <c r="H6060">
        <v>7</v>
      </c>
      <c r="I6060" s="15">
        <f>Tabuľka9[[#This Row],[Aktuálna cena v RZ s DPH]]*Tabuľka9[[#This Row],[Priemerný odber za mesiac]]</f>
        <v>52.08</v>
      </c>
      <c r="J6060">
        <v>29.4</v>
      </c>
      <c r="K6060" s="17" t="e">
        <f>Tabuľka9[[#This Row],[Cena za MJ s DPH]]*Tabuľka9[[#This Row],[Predpokladaný odber počas 6 mesiacov]]</f>
        <v>#REF!</v>
      </c>
      <c r="L6060" s="1">
        <v>42317657</v>
      </c>
      <c r="M6060" t="e">
        <f>_xlfn.XLOOKUP(Tabuľka9[[#This Row],[IČO]],#REF!,#REF!)</f>
        <v>#REF!</v>
      </c>
      <c r="N6060" t="e">
        <f>_xlfn.XLOOKUP(Tabuľka9[[#This Row],[IČO]],#REF!,#REF!)</f>
        <v>#REF!</v>
      </c>
    </row>
    <row r="6061" spans="1:14" hidden="1" x14ac:dyDescent="0.35">
      <c r="A6061" t="s">
        <v>125</v>
      </c>
      <c r="B6061" t="s">
        <v>129</v>
      </c>
      <c r="C6061" t="s">
        <v>13</v>
      </c>
      <c r="E6061" s="10">
        <f>IF(COUNTIF(cis_DPH!$B$2:$B$84,B6061)&gt;0,D6061*1.1,IF(COUNTIF(cis_DPH!$B$85:$B$171,B6061)&gt;0,D6061*1.2,"chyba"))</f>
        <v>0</v>
      </c>
      <c r="G6061" s="16" t="e">
        <f>_xlfn.XLOOKUP(Tabuľka9[[#This Row],[položka]],#REF!,#REF!)</f>
        <v>#REF!</v>
      </c>
      <c r="I6061" s="15">
        <f>Tabuľka9[[#This Row],[Aktuálna cena v RZ s DPH]]*Tabuľka9[[#This Row],[Priemerný odber za mesiac]]</f>
        <v>0</v>
      </c>
      <c r="K6061" s="17" t="e">
        <f>Tabuľka9[[#This Row],[Cena za MJ s DPH]]*Tabuľka9[[#This Row],[Predpokladaný odber počas 6 mesiacov]]</f>
        <v>#REF!</v>
      </c>
      <c r="L6061" s="1">
        <v>42317657</v>
      </c>
      <c r="M6061" t="e">
        <f>_xlfn.XLOOKUP(Tabuľka9[[#This Row],[IČO]],#REF!,#REF!)</f>
        <v>#REF!</v>
      </c>
      <c r="N6061" t="e">
        <f>_xlfn.XLOOKUP(Tabuľka9[[#This Row],[IČO]],#REF!,#REF!)</f>
        <v>#REF!</v>
      </c>
    </row>
    <row r="6062" spans="1:14" hidden="1" x14ac:dyDescent="0.35">
      <c r="A6062" t="s">
        <v>125</v>
      </c>
      <c r="B6062" t="s">
        <v>130</v>
      </c>
      <c r="C6062" t="s">
        <v>13</v>
      </c>
      <c r="E6062" s="10">
        <f>IF(COUNTIF(cis_DPH!$B$2:$B$84,B6062)&gt;0,D6062*1.1,IF(COUNTIF(cis_DPH!$B$85:$B$171,B6062)&gt;0,D6062*1.2,"chyba"))</f>
        <v>0</v>
      </c>
      <c r="G6062" s="16" t="e">
        <f>_xlfn.XLOOKUP(Tabuľka9[[#This Row],[položka]],#REF!,#REF!)</f>
        <v>#REF!</v>
      </c>
      <c r="I6062" s="15">
        <f>Tabuľka9[[#This Row],[Aktuálna cena v RZ s DPH]]*Tabuľka9[[#This Row],[Priemerný odber za mesiac]]</f>
        <v>0</v>
      </c>
      <c r="K6062" s="17" t="e">
        <f>Tabuľka9[[#This Row],[Cena za MJ s DPH]]*Tabuľka9[[#This Row],[Predpokladaný odber počas 6 mesiacov]]</f>
        <v>#REF!</v>
      </c>
      <c r="L6062" s="1">
        <v>42317657</v>
      </c>
      <c r="M6062" t="e">
        <f>_xlfn.XLOOKUP(Tabuľka9[[#This Row],[IČO]],#REF!,#REF!)</f>
        <v>#REF!</v>
      </c>
      <c r="N6062" t="e">
        <f>_xlfn.XLOOKUP(Tabuľka9[[#This Row],[IČO]],#REF!,#REF!)</f>
        <v>#REF!</v>
      </c>
    </row>
    <row r="6063" spans="1:14" hidden="1" x14ac:dyDescent="0.35">
      <c r="A6063" t="s">
        <v>125</v>
      </c>
      <c r="B6063" t="s">
        <v>131</v>
      </c>
      <c r="C6063" t="s">
        <v>13</v>
      </c>
      <c r="E6063" s="10">
        <f>IF(COUNTIF(cis_DPH!$B$2:$B$84,B6063)&gt;0,D6063*1.1,IF(COUNTIF(cis_DPH!$B$85:$B$171,B6063)&gt;0,D6063*1.2,"chyba"))</f>
        <v>0</v>
      </c>
      <c r="G6063" s="16" t="e">
        <f>_xlfn.XLOOKUP(Tabuľka9[[#This Row],[položka]],#REF!,#REF!)</f>
        <v>#REF!</v>
      </c>
      <c r="I6063" s="15">
        <f>Tabuľka9[[#This Row],[Aktuálna cena v RZ s DPH]]*Tabuľka9[[#This Row],[Priemerný odber za mesiac]]</f>
        <v>0</v>
      </c>
      <c r="K6063" s="17" t="e">
        <f>Tabuľka9[[#This Row],[Cena za MJ s DPH]]*Tabuľka9[[#This Row],[Predpokladaný odber počas 6 mesiacov]]</f>
        <v>#REF!</v>
      </c>
      <c r="L6063" s="1">
        <v>42317657</v>
      </c>
      <c r="M6063" t="e">
        <f>_xlfn.XLOOKUP(Tabuľka9[[#This Row],[IČO]],#REF!,#REF!)</f>
        <v>#REF!</v>
      </c>
      <c r="N6063" t="e">
        <f>_xlfn.XLOOKUP(Tabuľka9[[#This Row],[IČO]],#REF!,#REF!)</f>
        <v>#REF!</v>
      </c>
    </row>
    <row r="6064" spans="1:14" hidden="1" x14ac:dyDescent="0.35">
      <c r="A6064" t="s">
        <v>125</v>
      </c>
      <c r="B6064" t="s">
        <v>132</v>
      </c>
      <c r="C6064" t="s">
        <v>13</v>
      </c>
      <c r="E6064" s="10">
        <f>IF(COUNTIF(cis_DPH!$B$2:$B$84,B6064)&gt;0,D6064*1.1,IF(COUNTIF(cis_DPH!$B$85:$B$171,B6064)&gt;0,D6064*1.2,"chyba"))</f>
        <v>0</v>
      </c>
      <c r="G6064" s="16" t="e">
        <f>_xlfn.XLOOKUP(Tabuľka9[[#This Row],[položka]],#REF!,#REF!)</f>
        <v>#REF!</v>
      </c>
      <c r="I6064" s="15">
        <f>Tabuľka9[[#This Row],[Aktuálna cena v RZ s DPH]]*Tabuľka9[[#This Row],[Priemerný odber za mesiac]]</f>
        <v>0</v>
      </c>
      <c r="K6064" s="17" t="e">
        <f>Tabuľka9[[#This Row],[Cena za MJ s DPH]]*Tabuľka9[[#This Row],[Predpokladaný odber počas 6 mesiacov]]</f>
        <v>#REF!</v>
      </c>
      <c r="L6064" s="1">
        <v>42317657</v>
      </c>
      <c r="M6064" t="e">
        <f>_xlfn.XLOOKUP(Tabuľka9[[#This Row],[IČO]],#REF!,#REF!)</f>
        <v>#REF!</v>
      </c>
      <c r="N6064" t="e">
        <f>_xlfn.XLOOKUP(Tabuľka9[[#This Row],[IČO]],#REF!,#REF!)</f>
        <v>#REF!</v>
      </c>
    </row>
    <row r="6065" spans="1:14" hidden="1" x14ac:dyDescent="0.35">
      <c r="A6065" t="s">
        <v>125</v>
      </c>
      <c r="B6065" t="s">
        <v>133</v>
      </c>
      <c r="C6065" t="s">
        <v>13</v>
      </c>
      <c r="E6065" s="10">
        <f>IF(COUNTIF(cis_DPH!$B$2:$B$84,B6065)&gt;0,D6065*1.1,IF(COUNTIF(cis_DPH!$B$85:$B$171,B6065)&gt;0,D6065*1.2,"chyba"))</f>
        <v>0</v>
      </c>
      <c r="G6065" s="16" t="e">
        <f>_xlfn.XLOOKUP(Tabuľka9[[#This Row],[položka]],#REF!,#REF!)</f>
        <v>#REF!</v>
      </c>
      <c r="I6065" s="15">
        <f>Tabuľka9[[#This Row],[Aktuálna cena v RZ s DPH]]*Tabuľka9[[#This Row],[Priemerný odber za mesiac]]</f>
        <v>0</v>
      </c>
      <c r="K6065" s="17" t="e">
        <f>Tabuľka9[[#This Row],[Cena za MJ s DPH]]*Tabuľka9[[#This Row],[Predpokladaný odber počas 6 mesiacov]]</f>
        <v>#REF!</v>
      </c>
      <c r="L6065" s="1">
        <v>42317657</v>
      </c>
      <c r="M6065" t="e">
        <f>_xlfn.XLOOKUP(Tabuľka9[[#This Row],[IČO]],#REF!,#REF!)</f>
        <v>#REF!</v>
      </c>
      <c r="N6065" t="e">
        <f>_xlfn.XLOOKUP(Tabuľka9[[#This Row],[IČO]],#REF!,#REF!)</f>
        <v>#REF!</v>
      </c>
    </row>
    <row r="6066" spans="1:14" hidden="1" x14ac:dyDescent="0.35">
      <c r="A6066" t="s">
        <v>125</v>
      </c>
      <c r="B6066" t="s">
        <v>134</v>
      </c>
      <c r="C6066" t="s">
        <v>13</v>
      </c>
      <c r="E6066" s="10">
        <f>IF(COUNTIF(cis_DPH!$B$2:$B$84,B6066)&gt;0,D6066*1.1,IF(COUNTIF(cis_DPH!$B$85:$B$171,B6066)&gt;0,D6066*1.2,"chyba"))</f>
        <v>0</v>
      </c>
      <c r="G6066" s="16" t="e">
        <f>_xlfn.XLOOKUP(Tabuľka9[[#This Row],[položka]],#REF!,#REF!)</f>
        <v>#REF!</v>
      </c>
      <c r="I6066" s="15">
        <f>Tabuľka9[[#This Row],[Aktuálna cena v RZ s DPH]]*Tabuľka9[[#This Row],[Priemerný odber za mesiac]]</f>
        <v>0</v>
      </c>
      <c r="K6066" s="17" t="e">
        <f>Tabuľka9[[#This Row],[Cena za MJ s DPH]]*Tabuľka9[[#This Row],[Predpokladaný odber počas 6 mesiacov]]</f>
        <v>#REF!</v>
      </c>
      <c r="L6066" s="1">
        <v>42317657</v>
      </c>
      <c r="M6066" t="e">
        <f>_xlfn.XLOOKUP(Tabuľka9[[#This Row],[IČO]],#REF!,#REF!)</f>
        <v>#REF!</v>
      </c>
      <c r="N6066" t="e">
        <f>_xlfn.XLOOKUP(Tabuľka9[[#This Row],[IČO]],#REF!,#REF!)</f>
        <v>#REF!</v>
      </c>
    </row>
    <row r="6067" spans="1:14" hidden="1" x14ac:dyDescent="0.35">
      <c r="A6067" t="s">
        <v>125</v>
      </c>
      <c r="B6067" t="s">
        <v>135</v>
      </c>
      <c r="C6067" t="s">
        <v>13</v>
      </c>
      <c r="E6067" s="10">
        <f>IF(COUNTIF(cis_DPH!$B$2:$B$84,B6067)&gt;0,D6067*1.1,IF(COUNTIF(cis_DPH!$B$85:$B$171,B6067)&gt;0,D6067*1.2,"chyba"))</f>
        <v>0</v>
      </c>
      <c r="G6067" s="16" t="e">
        <f>_xlfn.XLOOKUP(Tabuľka9[[#This Row],[položka]],#REF!,#REF!)</f>
        <v>#REF!</v>
      </c>
      <c r="I6067" s="15">
        <f>Tabuľka9[[#This Row],[Aktuálna cena v RZ s DPH]]*Tabuľka9[[#This Row],[Priemerný odber za mesiac]]</f>
        <v>0</v>
      </c>
      <c r="K6067" s="17" t="e">
        <f>Tabuľka9[[#This Row],[Cena za MJ s DPH]]*Tabuľka9[[#This Row],[Predpokladaný odber počas 6 mesiacov]]</f>
        <v>#REF!</v>
      </c>
      <c r="L6067" s="1">
        <v>42317657</v>
      </c>
      <c r="M6067" t="e">
        <f>_xlfn.XLOOKUP(Tabuľka9[[#This Row],[IČO]],#REF!,#REF!)</f>
        <v>#REF!</v>
      </c>
      <c r="N6067" t="e">
        <f>_xlfn.XLOOKUP(Tabuľka9[[#This Row],[IČO]],#REF!,#REF!)</f>
        <v>#REF!</v>
      </c>
    </row>
    <row r="6068" spans="1:14" hidden="1" x14ac:dyDescent="0.35">
      <c r="A6068" t="s">
        <v>125</v>
      </c>
      <c r="B6068" t="s">
        <v>136</v>
      </c>
      <c r="C6068" t="s">
        <v>13</v>
      </c>
      <c r="E6068" s="10">
        <f>IF(COUNTIF(cis_DPH!$B$2:$B$84,B6068)&gt;0,D6068*1.1,IF(COUNTIF(cis_DPH!$B$85:$B$171,B6068)&gt;0,D6068*1.2,"chyba"))</f>
        <v>0</v>
      </c>
      <c r="G6068" s="16" t="e">
        <f>_xlfn.XLOOKUP(Tabuľka9[[#This Row],[položka]],#REF!,#REF!)</f>
        <v>#REF!</v>
      </c>
      <c r="I6068" s="15">
        <f>Tabuľka9[[#This Row],[Aktuálna cena v RZ s DPH]]*Tabuľka9[[#This Row],[Priemerný odber za mesiac]]</f>
        <v>0</v>
      </c>
      <c r="K6068" s="17" t="e">
        <f>Tabuľka9[[#This Row],[Cena za MJ s DPH]]*Tabuľka9[[#This Row],[Predpokladaný odber počas 6 mesiacov]]</f>
        <v>#REF!</v>
      </c>
      <c r="L6068" s="1">
        <v>42317657</v>
      </c>
      <c r="M6068" t="e">
        <f>_xlfn.XLOOKUP(Tabuľka9[[#This Row],[IČO]],#REF!,#REF!)</f>
        <v>#REF!</v>
      </c>
      <c r="N6068" t="e">
        <f>_xlfn.XLOOKUP(Tabuľka9[[#This Row],[IČO]],#REF!,#REF!)</f>
        <v>#REF!</v>
      </c>
    </row>
    <row r="6069" spans="1:14" hidden="1" x14ac:dyDescent="0.35">
      <c r="A6069" t="s">
        <v>125</v>
      </c>
      <c r="B6069" t="s">
        <v>137</v>
      </c>
      <c r="C6069" t="s">
        <v>13</v>
      </c>
      <c r="D6069" s="9">
        <v>5.0999999999999996</v>
      </c>
      <c r="E6069" s="10">
        <f>IF(COUNTIF(cis_DPH!$B$2:$B$84,B6069)&gt;0,D6069*1.1,IF(COUNTIF(cis_DPH!$B$85:$B$171,B6069)&gt;0,D6069*1.2,"chyba"))</f>
        <v>6.1199999999999992</v>
      </c>
      <c r="G6069" s="16" t="e">
        <f>_xlfn.XLOOKUP(Tabuľka9[[#This Row],[položka]],#REF!,#REF!)</f>
        <v>#REF!</v>
      </c>
      <c r="I6069" s="15">
        <f>Tabuľka9[[#This Row],[Aktuálna cena v RZ s DPH]]*Tabuľka9[[#This Row],[Priemerný odber za mesiac]]</f>
        <v>0</v>
      </c>
      <c r="J6069">
        <v>1.6</v>
      </c>
      <c r="K6069" s="17" t="e">
        <f>Tabuľka9[[#This Row],[Cena za MJ s DPH]]*Tabuľka9[[#This Row],[Predpokladaný odber počas 6 mesiacov]]</f>
        <v>#REF!</v>
      </c>
      <c r="L6069" s="1">
        <v>42317657</v>
      </c>
      <c r="M6069" t="e">
        <f>_xlfn.XLOOKUP(Tabuľka9[[#This Row],[IČO]],#REF!,#REF!)</f>
        <v>#REF!</v>
      </c>
      <c r="N6069" t="e">
        <f>_xlfn.XLOOKUP(Tabuľka9[[#This Row],[IČO]],#REF!,#REF!)</f>
        <v>#REF!</v>
      </c>
    </row>
    <row r="6070" spans="1:14" hidden="1" x14ac:dyDescent="0.35">
      <c r="A6070" t="s">
        <v>125</v>
      </c>
      <c r="B6070" t="s">
        <v>138</v>
      </c>
      <c r="C6070" t="s">
        <v>13</v>
      </c>
      <c r="E6070" s="10">
        <f>IF(COUNTIF(cis_DPH!$B$2:$B$84,B6070)&gt;0,D6070*1.1,IF(COUNTIF(cis_DPH!$B$85:$B$171,B6070)&gt;0,D6070*1.2,"chyba"))</f>
        <v>0</v>
      </c>
      <c r="G6070" s="16" t="e">
        <f>_xlfn.XLOOKUP(Tabuľka9[[#This Row],[položka]],#REF!,#REF!)</f>
        <v>#REF!</v>
      </c>
      <c r="I6070" s="15">
        <f>Tabuľka9[[#This Row],[Aktuálna cena v RZ s DPH]]*Tabuľka9[[#This Row],[Priemerný odber za mesiac]]</f>
        <v>0</v>
      </c>
      <c r="K6070" s="17" t="e">
        <f>Tabuľka9[[#This Row],[Cena za MJ s DPH]]*Tabuľka9[[#This Row],[Predpokladaný odber počas 6 mesiacov]]</f>
        <v>#REF!</v>
      </c>
      <c r="L6070" s="1">
        <v>42317657</v>
      </c>
      <c r="M6070" t="e">
        <f>_xlfn.XLOOKUP(Tabuľka9[[#This Row],[IČO]],#REF!,#REF!)</f>
        <v>#REF!</v>
      </c>
      <c r="N6070" t="e">
        <f>_xlfn.XLOOKUP(Tabuľka9[[#This Row],[IČO]],#REF!,#REF!)</f>
        <v>#REF!</v>
      </c>
    </row>
    <row r="6071" spans="1:14" hidden="1" x14ac:dyDescent="0.35">
      <c r="A6071" t="s">
        <v>125</v>
      </c>
      <c r="B6071" t="s">
        <v>139</v>
      </c>
      <c r="C6071" t="s">
        <v>13</v>
      </c>
      <c r="E6071" s="10">
        <f>IF(COUNTIF(cis_DPH!$B$2:$B$84,B6071)&gt;0,D6071*1.1,IF(COUNTIF(cis_DPH!$B$85:$B$171,B6071)&gt;0,D6071*1.2,"chyba"))</f>
        <v>0</v>
      </c>
      <c r="G6071" s="16" t="e">
        <f>_xlfn.XLOOKUP(Tabuľka9[[#This Row],[položka]],#REF!,#REF!)</f>
        <v>#REF!</v>
      </c>
      <c r="I6071" s="15">
        <f>Tabuľka9[[#This Row],[Aktuálna cena v RZ s DPH]]*Tabuľka9[[#This Row],[Priemerný odber za mesiac]]</f>
        <v>0</v>
      </c>
      <c r="K6071" s="17" t="e">
        <f>Tabuľka9[[#This Row],[Cena za MJ s DPH]]*Tabuľka9[[#This Row],[Predpokladaný odber počas 6 mesiacov]]</f>
        <v>#REF!</v>
      </c>
      <c r="L6071" s="1">
        <v>42317657</v>
      </c>
      <c r="M6071" t="e">
        <f>_xlfn.XLOOKUP(Tabuľka9[[#This Row],[IČO]],#REF!,#REF!)</f>
        <v>#REF!</v>
      </c>
      <c r="N6071" t="e">
        <f>_xlfn.XLOOKUP(Tabuľka9[[#This Row],[IČO]],#REF!,#REF!)</f>
        <v>#REF!</v>
      </c>
    </row>
    <row r="6072" spans="1:14" hidden="1" x14ac:dyDescent="0.35">
      <c r="A6072" t="s">
        <v>125</v>
      </c>
      <c r="B6072" t="s">
        <v>140</v>
      </c>
      <c r="C6072" t="s">
        <v>13</v>
      </c>
      <c r="E6072" s="10">
        <f>IF(COUNTIF(cis_DPH!$B$2:$B$84,B6072)&gt;0,D6072*1.1,IF(COUNTIF(cis_DPH!$B$85:$B$171,B6072)&gt;0,D6072*1.2,"chyba"))</f>
        <v>0</v>
      </c>
      <c r="G6072" s="16" t="e">
        <f>_xlfn.XLOOKUP(Tabuľka9[[#This Row],[položka]],#REF!,#REF!)</f>
        <v>#REF!</v>
      </c>
      <c r="I6072" s="15">
        <f>Tabuľka9[[#This Row],[Aktuálna cena v RZ s DPH]]*Tabuľka9[[#This Row],[Priemerný odber za mesiac]]</f>
        <v>0</v>
      </c>
      <c r="K6072" s="17" t="e">
        <f>Tabuľka9[[#This Row],[Cena za MJ s DPH]]*Tabuľka9[[#This Row],[Predpokladaný odber počas 6 mesiacov]]</f>
        <v>#REF!</v>
      </c>
      <c r="L6072" s="1">
        <v>42317657</v>
      </c>
      <c r="M6072" t="e">
        <f>_xlfn.XLOOKUP(Tabuľka9[[#This Row],[IČO]],#REF!,#REF!)</f>
        <v>#REF!</v>
      </c>
      <c r="N6072" t="e">
        <f>_xlfn.XLOOKUP(Tabuľka9[[#This Row],[IČO]],#REF!,#REF!)</f>
        <v>#REF!</v>
      </c>
    </row>
    <row r="6073" spans="1:14" hidden="1" x14ac:dyDescent="0.35">
      <c r="A6073" t="s">
        <v>125</v>
      </c>
      <c r="B6073" t="s">
        <v>141</v>
      </c>
      <c r="C6073" t="s">
        <v>13</v>
      </c>
      <c r="E6073" s="10">
        <f>IF(COUNTIF(cis_DPH!$B$2:$B$84,B6073)&gt;0,D6073*1.1,IF(COUNTIF(cis_DPH!$B$85:$B$171,B6073)&gt;0,D6073*1.2,"chyba"))</f>
        <v>0</v>
      </c>
      <c r="G6073" s="16" t="e">
        <f>_xlfn.XLOOKUP(Tabuľka9[[#This Row],[položka]],#REF!,#REF!)</f>
        <v>#REF!</v>
      </c>
      <c r="I6073" s="15">
        <f>Tabuľka9[[#This Row],[Aktuálna cena v RZ s DPH]]*Tabuľka9[[#This Row],[Priemerný odber za mesiac]]</f>
        <v>0</v>
      </c>
      <c r="K6073" s="17" t="e">
        <f>Tabuľka9[[#This Row],[Cena za MJ s DPH]]*Tabuľka9[[#This Row],[Predpokladaný odber počas 6 mesiacov]]</f>
        <v>#REF!</v>
      </c>
      <c r="L6073" s="1">
        <v>42317657</v>
      </c>
      <c r="M6073" t="e">
        <f>_xlfn.XLOOKUP(Tabuľka9[[#This Row],[IČO]],#REF!,#REF!)</f>
        <v>#REF!</v>
      </c>
      <c r="N6073" t="e">
        <f>_xlfn.XLOOKUP(Tabuľka9[[#This Row],[IČO]],#REF!,#REF!)</f>
        <v>#REF!</v>
      </c>
    </row>
    <row r="6074" spans="1:14" hidden="1" x14ac:dyDescent="0.35">
      <c r="A6074" t="s">
        <v>125</v>
      </c>
      <c r="B6074" t="s">
        <v>142</v>
      </c>
      <c r="C6074" t="s">
        <v>13</v>
      </c>
      <c r="E6074" s="10">
        <f>IF(COUNTIF(cis_DPH!$B$2:$B$84,B6074)&gt;0,D6074*1.1,IF(COUNTIF(cis_DPH!$B$85:$B$171,B6074)&gt;0,D6074*1.2,"chyba"))</f>
        <v>0</v>
      </c>
      <c r="G6074" s="16" t="e">
        <f>_xlfn.XLOOKUP(Tabuľka9[[#This Row],[položka]],#REF!,#REF!)</f>
        <v>#REF!</v>
      </c>
      <c r="I6074" s="15">
        <f>Tabuľka9[[#This Row],[Aktuálna cena v RZ s DPH]]*Tabuľka9[[#This Row],[Priemerný odber za mesiac]]</f>
        <v>0</v>
      </c>
      <c r="K6074" s="17" t="e">
        <f>Tabuľka9[[#This Row],[Cena za MJ s DPH]]*Tabuľka9[[#This Row],[Predpokladaný odber počas 6 mesiacov]]</f>
        <v>#REF!</v>
      </c>
      <c r="L6074" s="1">
        <v>42317657</v>
      </c>
      <c r="M6074" t="e">
        <f>_xlfn.XLOOKUP(Tabuľka9[[#This Row],[IČO]],#REF!,#REF!)</f>
        <v>#REF!</v>
      </c>
      <c r="N6074" t="e">
        <f>_xlfn.XLOOKUP(Tabuľka9[[#This Row],[IČO]],#REF!,#REF!)</f>
        <v>#REF!</v>
      </c>
    </row>
    <row r="6075" spans="1:14" hidden="1" x14ac:dyDescent="0.35">
      <c r="A6075" t="s">
        <v>125</v>
      </c>
      <c r="B6075" t="s">
        <v>143</v>
      </c>
      <c r="C6075" t="s">
        <v>13</v>
      </c>
      <c r="E6075" s="10">
        <f>IF(COUNTIF(cis_DPH!$B$2:$B$84,B6075)&gt;0,D6075*1.1,IF(COUNTIF(cis_DPH!$B$85:$B$171,B6075)&gt;0,D6075*1.2,"chyba"))</f>
        <v>0</v>
      </c>
      <c r="G6075" s="16" t="e">
        <f>_xlfn.XLOOKUP(Tabuľka9[[#This Row],[položka]],#REF!,#REF!)</f>
        <v>#REF!</v>
      </c>
      <c r="I6075" s="15">
        <f>Tabuľka9[[#This Row],[Aktuálna cena v RZ s DPH]]*Tabuľka9[[#This Row],[Priemerný odber za mesiac]]</f>
        <v>0</v>
      </c>
      <c r="K6075" s="17" t="e">
        <f>Tabuľka9[[#This Row],[Cena za MJ s DPH]]*Tabuľka9[[#This Row],[Predpokladaný odber počas 6 mesiacov]]</f>
        <v>#REF!</v>
      </c>
      <c r="L6075" s="1">
        <v>42317657</v>
      </c>
      <c r="M6075" t="e">
        <f>_xlfn.XLOOKUP(Tabuľka9[[#This Row],[IČO]],#REF!,#REF!)</f>
        <v>#REF!</v>
      </c>
      <c r="N6075" t="e">
        <f>_xlfn.XLOOKUP(Tabuľka9[[#This Row],[IČO]],#REF!,#REF!)</f>
        <v>#REF!</v>
      </c>
    </row>
    <row r="6076" spans="1:14" hidden="1" x14ac:dyDescent="0.35">
      <c r="A6076" t="s">
        <v>125</v>
      </c>
      <c r="B6076" t="s">
        <v>144</v>
      </c>
      <c r="C6076" t="s">
        <v>13</v>
      </c>
      <c r="E6076" s="10">
        <f>IF(COUNTIF(cis_DPH!$B$2:$B$84,B6076)&gt;0,D6076*1.1,IF(COUNTIF(cis_DPH!$B$85:$B$171,B6076)&gt;0,D6076*1.2,"chyba"))</f>
        <v>0</v>
      </c>
      <c r="G6076" s="16" t="e">
        <f>_xlfn.XLOOKUP(Tabuľka9[[#This Row],[položka]],#REF!,#REF!)</f>
        <v>#REF!</v>
      </c>
      <c r="I6076" s="15">
        <f>Tabuľka9[[#This Row],[Aktuálna cena v RZ s DPH]]*Tabuľka9[[#This Row],[Priemerný odber za mesiac]]</f>
        <v>0</v>
      </c>
      <c r="K6076" s="17" t="e">
        <f>Tabuľka9[[#This Row],[Cena za MJ s DPH]]*Tabuľka9[[#This Row],[Predpokladaný odber počas 6 mesiacov]]</f>
        <v>#REF!</v>
      </c>
      <c r="L6076" s="1">
        <v>42317657</v>
      </c>
      <c r="M6076" t="e">
        <f>_xlfn.XLOOKUP(Tabuľka9[[#This Row],[IČO]],#REF!,#REF!)</f>
        <v>#REF!</v>
      </c>
      <c r="N6076" t="e">
        <f>_xlfn.XLOOKUP(Tabuľka9[[#This Row],[IČO]],#REF!,#REF!)</f>
        <v>#REF!</v>
      </c>
    </row>
    <row r="6077" spans="1:14" hidden="1" x14ac:dyDescent="0.35">
      <c r="A6077" t="s">
        <v>125</v>
      </c>
      <c r="B6077" t="s">
        <v>145</v>
      </c>
      <c r="C6077" t="s">
        <v>13</v>
      </c>
      <c r="D6077" s="9">
        <v>4.9800000000000004</v>
      </c>
      <c r="E6077" s="10">
        <f>IF(COUNTIF(cis_DPH!$B$2:$B$84,B6077)&gt;0,D6077*1.1,IF(COUNTIF(cis_DPH!$B$85:$B$171,B6077)&gt;0,D6077*1.2,"chyba"))</f>
        <v>5.976</v>
      </c>
      <c r="G6077" s="16" t="e">
        <f>_xlfn.XLOOKUP(Tabuľka9[[#This Row],[položka]],#REF!,#REF!)</f>
        <v>#REF!</v>
      </c>
      <c r="H6077">
        <v>7</v>
      </c>
      <c r="I6077" s="15">
        <f>Tabuľka9[[#This Row],[Aktuálna cena v RZ s DPH]]*Tabuľka9[[#This Row],[Priemerný odber za mesiac]]</f>
        <v>41.832000000000001</v>
      </c>
      <c r="J6077">
        <v>26.32</v>
      </c>
      <c r="K6077" s="17" t="e">
        <f>Tabuľka9[[#This Row],[Cena za MJ s DPH]]*Tabuľka9[[#This Row],[Predpokladaný odber počas 6 mesiacov]]</f>
        <v>#REF!</v>
      </c>
      <c r="L6077" s="1">
        <v>42317657</v>
      </c>
      <c r="M6077" t="e">
        <f>_xlfn.XLOOKUP(Tabuľka9[[#This Row],[IČO]],#REF!,#REF!)</f>
        <v>#REF!</v>
      </c>
      <c r="N6077" t="e">
        <f>_xlfn.XLOOKUP(Tabuľka9[[#This Row],[IČO]],#REF!,#REF!)</f>
        <v>#REF!</v>
      </c>
    </row>
    <row r="6078" spans="1:14" hidden="1" x14ac:dyDescent="0.35">
      <c r="A6078" t="s">
        <v>125</v>
      </c>
      <c r="B6078" t="s">
        <v>146</v>
      </c>
      <c r="C6078" t="s">
        <v>13</v>
      </c>
      <c r="E6078" s="10">
        <f>IF(COUNTIF(cis_DPH!$B$2:$B$84,B6078)&gt;0,D6078*1.1,IF(COUNTIF(cis_DPH!$B$85:$B$171,B6078)&gt;0,D6078*1.2,"chyba"))</f>
        <v>0</v>
      </c>
      <c r="G6078" s="16" t="e">
        <f>_xlfn.XLOOKUP(Tabuľka9[[#This Row],[položka]],#REF!,#REF!)</f>
        <v>#REF!</v>
      </c>
      <c r="I6078" s="15">
        <f>Tabuľka9[[#This Row],[Aktuálna cena v RZ s DPH]]*Tabuľka9[[#This Row],[Priemerný odber za mesiac]]</f>
        <v>0</v>
      </c>
      <c r="K6078" s="17" t="e">
        <f>Tabuľka9[[#This Row],[Cena za MJ s DPH]]*Tabuľka9[[#This Row],[Predpokladaný odber počas 6 mesiacov]]</f>
        <v>#REF!</v>
      </c>
      <c r="L6078" s="1">
        <v>42317657</v>
      </c>
      <c r="M6078" t="e">
        <f>_xlfn.XLOOKUP(Tabuľka9[[#This Row],[IČO]],#REF!,#REF!)</f>
        <v>#REF!</v>
      </c>
      <c r="N6078" t="e">
        <f>_xlfn.XLOOKUP(Tabuľka9[[#This Row],[IČO]],#REF!,#REF!)</f>
        <v>#REF!</v>
      </c>
    </row>
    <row r="6079" spans="1:14" hidden="1" x14ac:dyDescent="0.35">
      <c r="A6079" t="s">
        <v>125</v>
      </c>
      <c r="B6079" t="s">
        <v>147</v>
      </c>
      <c r="C6079" t="s">
        <v>13</v>
      </c>
      <c r="E6079" s="10">
        <f>IF(COUNTIF(cis_DPH!$B$2:$B$84,B6079)&gt;0,D6079*1.1,IF(COUNTIF(cis_DPH!$B$85:$B$171,B6079)&gt;0,D6079*1.2,"chyba"))</f>
        <v>0</v>
      </c>
      <c r="G6079" s="16" t="e">
        <f>_xlfn.XLOOKUP(Tabuľka9[[#This Row],[položka]],#REF!,#REF!)</f>
        <v>#REF!</v>
      </c>
      <c r="I6079" s="15">
        <f>Tabuľka9[[#This Row],[Aktuálna cena v RZ s DPH]]*Tabuľka9[[#This Row],[Priemerný odber za mesiac]]</f>
        <v>0</v>
      </c>
      <c r="K6079" s="17" t="e">
        <f>Tabuľka9[[#This Row],[Cena za MJ s DPH]]*Tabuľka9[[#This Row],[Predpokladaný odber počas 6 mesiacov]]</f>
        <v>#REF!</v>
      </c>
      <c r="L6079" s="1">
        <v>42317657</v>
      </c>
      <c r="M6079" t="e">
        <f>_xlfn.XLOOKUP(Tabuľka9[[#This Row],[IČO]],#REF!,#REF!)</f>
        <v>#REF!</v>
      </c>
      <c r="N6079" t="e">
        <f>_xlfn.XLOOKUP(Tabuľka9[[#This Row],[IČO]],#REF!,#REF!)</f>
        <v>#REF!</v>
      </c>
    </row>
    <row r="6080" spans="1:14" hidden="1" x14ac:dyDescent="0.35">
      <c r="A6080" t="s">
        <v>125</v>
      </c>
      <c r="B6080" t="s">
        <v>148</v>
      </c>
      <c r="C6080" t="s">
        <v>13</v>
      </c>
      <c r="E6080" s="10">
        <f>IF(COUNTIF(cis_DPH!$B$2:$B$84,B6080)&gt;0,D6080*1.1,IF(COUNTIF(cis_DPH!$B$85:$B$171,B6080)&gt;0,D6080*1.2,"chyba"))</f>
        <v>0</v>
      </c>
      <c r="G6080" s="16" t="e">
        <f>_xlfn.XLOOKUP(Tabuľka9[[#This Row],[položka]],#REF!,#REF!)</f>
        <v>#REF!</v>
      </c>
      <c r="I6080" s="15">
        <f>Tabuľka9[[#This Row],[Aktuálna cena v RZ s DPH]]*Tabuľka9[[#This Row],[Priemerný odber za mesiac]]</f>
        <v>0</v>
      </c>
      <c r="K6080" s="17" t="e">
        <f>Tabuľka9[[#This Row],[Cena za MJ s DPH]]*Tabuľka9[[#This Row],[Predpokladaný odber počas 6 mesiacov]]</f>
        <v>#REF!</v>
      </c>
      <c r="L6080" s="1">
        <v>42317657</v>
      </c>
      <c r="M6080" t="e">
        <f>_xlfn.XLOOKUP(Tabuľka9[[#This Row],[IČO]],#REF!,#REF!)</f>
        <v>#REF!</v>
      </c>
      <c r="N6080" t="e">
        <f>_xlfn.XLOOKUP(Tabuľka9[[#This Row],[IČO]],#REF!,#REF!)</f>
        <v>#REF!</v>
      </c>
    </row>
    <row r="6081" spans="1:14" hidden="1" x14ac:dyDescent="0.35">
      <c r="A6081" t="s">
        <v>125</v>
      </c>
      <c r="B6081" t="s">
        <v>149</v>
      </c>
      <c r="C6081" t="s">
        <v>13</v>
      </c>
      <c r="E6081" s="10">
        <f>IF(COUNTIF(cis_DPH!$B$2:$B$84,B6081)&gt;0,D6081*1.1,IF(COUNTIF(cis_DPH!$B$85:$B$171,B6081)&gt;0,D6081*1.2,"chyba"))</f>
        <v>0</v>
      </c>
      <c r="G6081" s="16" t="e">
        <f>_xlfn.XLOOKUP(Tabuľka9[[#This Row],[položka]],#REF!,#REF!)</f>
        <v>#REF!</v>
      </c>
      <c r="I6081" s="15">
        <f>Tabuľka9[[#This Row],[Aktuálna cena v RZ s DPH]]*Tabuľka9[[#This Row],[Priemerný odber za mesiac]]</f>
        <v>0</v>
      </c>
      <c r="K6081" s="17" t="e">
        <f>Tabuľka9[[#This Row],[Cena za MJ s DPH]]*Tabuľka9[[#This Row],[Predpokladaný odber počas 6 mesiacov]]</f>
        <v>#REF!</v>
      </c>
      <c r="L6081" s="1">
        <v>42317657</v>
      </c>
      <c r="M6081" t="e">
        <f>_xlfn.XLOOKUP(Tabuľka9[[#This Row],[IČO]],#REF!,#REF!)</f>
        <v>#REF!</v>
      </c>
      <c r="N6081" t="e">
        <f>_xlfn.XLOOKUP(Tabuľka9[[#This Row],[IČO]],#REF!,#REF!)</f>
        <v>#REF!</v>
      </c>
    </row>
    <row r="6082" spans="1:14" hidden="1" x14ac:dyDescent="0.35">
      <c r="A6082" t="s">
        <v>125</v>
      </c>
      <c r="B6082" t="s">
        <v>150</v>
      </c>
      <c r="C6082" t="s">
        <v>13</v>
      </c>
      <c r="E6082" s="10">
        <f>IF(COUNTIF(cis_DPH!$B$2:$B$84,B6082)&gt;0,D6082*1.1,IF(COUNTIF(cis_DPH!$B$85:$B$171,B6082)&gt;0,D6082*1.2,"chyba"))</f>
        <v>0</v>
      </c>
      <c r="G6082" s="16" t="e">
        <f>_xlfn.XLOOKUP(Tabuľka9[[#This Row],[položka]],#REF!,#REF!)</f>
        <v>#REF!</v>
      </c>
      <c r="I6082" s="15">
        <f>Tabuľka9[[#This Row],[Aktuálna cena v RZ s DPH]]*Tabuľka9[[#This Row],[Priemerný odber za mesiac]]</f>
        <v>0</v>
      </c>
      <c r="K6082" s="17" t="e">
        <f>Tabuľka9[[#This Row],[Cena za MJ s DPH]]*Tabuľka9[[#This Row],[Predpokladaný odber počas 6 mesiacov]]</f>
        <v>#REF!</v>
      </c>
      <c r="L6082" s="1">
        <v>42317657</v>
      </c>
      <c r="M6082" t="e">
        <f>_xlfn.XLOOKUP(Tabuľka9[[#This Row],[IČO]],#REF!,#REF!)</f>
        <v>#REF!</v>
      </c>
      <c r="N6082" t="e">
        <f>_xlfn.XLOOKUP(Tabuľka9[[#This Row],[IČO]],#REF!,#REF!)</f>
        <v>#REF!</v>
      </c>
    </row>
    <row r="6083" spans="1:14" hidden="1" x14ac:dyDescent="0.35">
      <c r="A6083" t="s">
        <v>125</v>
      </c>
      <c r="B6083" t="s">
        <v>151</v>
      </c>
      <c r="C6083" t="s">
        <v>13</v>
      </c>
      <c r="E6083" s="10">
        <f>IF(COUNTIF(cis_DPH!$B$2:$B$84,B6083)&gt;0,D6083*1.1,IF(COUNTIF(cis_DPH!$B$85:$B$171,B6083)&gt;0,D6083*1.2,"chyba"))</f>
        <v>0</v>
      </c>
      <c r="G6083" s="16" t="e">
        <f>_xlfn.XLOOKUP(Tabuľka9[[#This Row],[položka]],#REF!,#REF!)</f>
        <v>#REF!</v>
      </c>
      <c r="I6083" s="15">
        <f>Tabuľka9[[#This Row],[Aktuálna cena v RZ s DPH]]*Tabuľka9[[#This Row],[Priemerný odber za mesiac]]</f>
        <v>0</v>
      </c>
      <c r="K6083" s="17" t="e">
        <f>Tabuľka9[[#This Row],[Cena za MJ s DPH]]*Tabuľka9[[#This Row],[Predpokladaný odber počas 6 mesiacov]]</f>
        <v>#REF!</v>
      </c>
      <c r="L6083" s="1">
        <v>42317657</v>
      </c>
      <c r="M6083" t="e">
        <f>_xlfn.XLOOKUP(Tabuľka9[[#This Row],[IČO]],#REF!,#REF!)</f>
        <v>#REF!</v>
      </c>
      <c r="N6083" t="e">
        <f>_xlfn.XLOOKUP(Tabuľka9[[#This Row],[IČO]],#REF!,#REF!)</f>
        <v>#REF!</v>
      </c>
    </row>
    <row r="6084" spans="1:14" hidden="1" x14ac:dyDescent="0.35">
      <c r="A6084" t="s">
        <v>125</v>
      </c>
      <c r="B6084" t="s">
        <v>152</v>
      </c>
      <c r="C6084" t="s">
        <v>13</v>
      </c>
      <c r="E6084" s="10">
        <f>IF(COUNTIF(cis_DPH!$B$2:$B$84,B6084)&gt;0,D6084*1.1,IF(COUNTIF(cis_DPH!$B$85:$B$171,B6084)&gt;0,D6084*1.2,"chyba"))</f>
        <v>0</v>
      </c>
      <c r="G6084" s="16" t="e">
        <f>_xlfn.XLOOKUP(Tabuľka9[[#This Row],[položka]],#REF!,#REF!)</f>
        <v>#REF!</v>
      </c>
      <c r="I6084" s="15">
        <f>Tabuľka9[[#This Row],[Aktuálna cena v RZ s DPH]]*Tabuľka9[[#This Row],[Priemerný odber za mesiac]]</f>
        <v>0</v>
      </c>
      <c r="K6084" s="17" t="e">
        <f>Tabuľka9[[#This Row],[Cena za MJ s DPH]]*Tabuľka9[[#This Row],[Predpokladaný odber počas 6 mesiacov]]</f>
        <v>#REF!</v>
      </c>
      <c r="L6084" s="1">
        <v>42317657</v>
      </c>
      <c r="M6084" t="e">
        <f>_xlfn.XLOOKUP(Tabuľka9[[#This Row],[IČO]],#REF!,#REF!)</f>
        <v>#REF!</v>
      </c>
      <c r="N6084" t="e">
        <f>_xlfn.XLOOKUP(Tabuľka9[[#This Row],[IČO]],#REF!,#REF!)</f>
        <v>#REF!</v>
      </c>
    </row>
    <row r="6085" spans="1:14" hidden="1" x14ac:dyDescent="0.35">
      <c r="A6085" t="s">
        <v>125</v>
      </c>
      <c r="B6085" t="s">
        <v>153</v>
      </c>
      <c r="C6085" t="s">
        <v>13</v>
      </c>
      <c r="E6085" s="10">
        <f>IF(COUNTIF(cis_DPH!$B$2:$B$84,B6085)&gt;0,D6085*1.1,IF(COUNTIF(cis_DPH!$B$85:$B$171,B6085)&gt;0,D6085*1.2,"chyba"))</f>
        <v>0</v>
      </c>
      <c r="G6085" s="16" t="e">
        <f>_xlfn.XLOOKUP(Tabuľka9[[#This Row],[položka]],#REF!,#REF!)</f>
        <v>#REF!</v>
      </c>
      <c r="I6085" s="15">
        <f>Tabuľka9[[#This Row],[Aktuálna cena v RZ s DPH]]*Tabuľka9[[#This Row],[Priemerný odber za mesiac]]</f>
        <v>0</v>
      </c>
      <c r="K6085" s="17" t="e">
        <f>Tabuľka9[[#This Row],[Cena za MJ s DPH]]*Tabuľka9[[#This Row],[Predpokladaný odber počas 6 mesiacov]]</f>
        <v>#REF!</v>
      </c>
      <c r="L6085" s="1">
        <v>42317657</v>
      </c>
      <c r="M6085" t="e">
        <f>_xlfn.XLOOKUP(Tabuľka9[[#This Row],[IČO]],#REF!,#REF!)</f>
        <v>#REF!</v>
      </c>
      <c r="N6085" t="e">
        <f>_xlfn.XLOOKUP(Tabuľka9[[#This Row],[IČO]],#REF!,#REF!)</f>
        <v>#REF!</v>
      </c>
    </row>
    <row r="6086" spans="1:14" hidden="1" x14ac:dyDescent="0.35">
      <c r="A6086" t="s">
        <v>125</v>
      </c>
      <c r="B6086" t="s">
        <v>154</v>
      </c>
      <c r="C6086" t="s">
        <v>13</v>
      </c>
      <c r="E6086" s="10">
        <f>IF(COUNTIF(cis_DPH!$B$2:$B$84,B6086)&gt;0,D6086*1.1,IF(COUNTIF(cis_DPH!$B$85:$B$171,B6086)&gt;0,D6086*1.2,"chyba"))</f>
        <v>0</v>
      </c>
      <c r="G6086" s="16" t="e">
        <f>_xlfn.XLOOKUP(Tabuľka9[[#This Row],[položka]],#REF!,#REF!)</f>
        <v>#REF!</v>
      </c>
      <c r="I6086" s="15">
        <f>Tabuľka9[[#This Row],[Aktuálna cena v RZ s DPH]]*Tabuľka9[[#This Row],[Priemerný odber za mesiac]]</f>
        <v>0</v>
      </c>
      <c r="K6086" s="17" t="e">
        <f>Tabuľka9[[#This Row],[Cena za MJ s DPH]]*Tabuľka9[[#This Row],[Predpokladaný odber počas 6 mesiacov]]</f>
        <v>#REF!</v>
      </c>
      <c r="L6086" s="1">
        <v>42317657</v>
      </c>
      <c r="M6086" t="e">
        <f>_xlfn.XLOOKUP(Tabuľka9[[#This Row],[IČO]],#REF!,#REF!)</f>
        <v>#REF!</v>
      </c>
      <c r="N6086" t="e">
        <f>_xlfn.XLOOKUP(Tabuľka9[[#This Row],[IČO]],#REF!,#REF!)</f>
        <v>#REF!</v>
      </c>
    </row>
    <row r="6087" spans="1:14" hidden="1" x14ac:dyDescent="0.35">
      <c r="A6087" t="s">
        <v>125</v>
      </c>
      <c r="B6087" t="s">
        <v>155</v>
      </c>
      <c r="C6087" t="s">
        <v>13</v>
      </c>
      <c r="E6087" s="10">
        <f>IF(COUNTIF(cis_DPH!$B$2:$B$84,B6087)&gt;0,D6087*1.1,IF(COUNTIF(cis_DPH!$B$85:$B$171,B6087)&gt;0,D6087*1.2,"chyba"))</f>
        <v>0</v>
      </c>
      <c r="G6087" s="16" t="e">
        <f>_xlfn.XLOOKUP(Tabuľka9[[#This Row],[položka]],#REF!,#REF!)</f>
        <v>#REF!</v>
      </c>
      <c r="I6087" s="15">
        <f>Tabuľka9[[#This Row],[Aktuálna cena v RZ s DPH]]*Tabuľka9[[#This Row],[Priemerný odber za mesiac]]</f>
        <v>0</v>
      </c>
      <c r="K6087" s="17" t="e">
        <f>Tabuľka9[[#This Row],[Cena za MJ s DPH]]*Tabuľka9[[#This Row],[Predpokladaný odber počas 6 mesiacov]]</f>
        <v>#REF!</v>
      </c>
      <c r="L6087" s="1">
        <v>42317657</v>
      </c>
      <c r="M6087" t="e">
        <f>_xlfn.XLOOKUP(Tabuľka9[[#This Row],[IČO]],#REF!,#REF!)</f>
        <v>#REF!</v>
      </c>
      <c r="N6087" t="e">
        <f>_xlfn.XLOOKUP(Tabuľka9[[#This Row],[IČO]],#REF!,#REF!)</f>
        <v>#REF!</v>
      </c>
    </row>
    <row r="6088" spans="1:14" hidden="1" x14ac:dyDescent="0.35">
      <c r="A6088" t="s">
        <v>125</v>
      </c>
      <c r="B6088" t="s">
        <v>156</v>
      </c>
      <c r="C6088" t="s">
        <v>13</v>
      </c>
      <c r="E6088" s="10">
        <f>IF(COUNTIF(cis_DPH!$B$2:$B$84,B6088)&gt;0,D6088*1.1,IF(COUNTIF(cis_DPH!$B$85:$B$171,B6088)&gt;0,D6088*1.2,"chyba"))</f>
        <v>0</v>
      </c>
      <c r="G6088" s="16" t="e">
        <f>_xlfn.XLOOKUP(Tabuľka9[[#This Row],[položka]],#REF!,#REF!)</f>
        <v>#REF!</v>
      </c>
      <c r="I6088" s="15">
        <f>Tabuľka9[[#This Row],[Aktuálna cena v RZ s DPH]]*Tabuľka9[[#This Row],[Priemerný odber za mesiac]]</f>
        <v>0</v>
      </c>
      <c r="K6088" s="17" t="e">
        <f>Tabuľka9[[#This Row],[Cena za MJ s DPH]]*Tabuľka9[[#This Row],[Predpokladaný odber počas 6 mesiacov]]</f>
        <v>#REF!</v>
      </c>
      <c r="L6088" s="1">
        <v>42317657</v>
      </c>
      <c r="M6088" t="e">
        <f>_xlfn.XLOOKUP(Tabuľka9[[#This Row],[IČO]],#REF!,#REF!)</f>
        <v>#REF!</v>
      </c>
      <c r="N6088" t="e">
        <f>_xlfn.XLOOKUP(Tabuľka9[[#This Row],[IČO]],#REF!,#REF!)</f>
        <v>#REF!</v>
      </c>
    </row>
    <row r="6089" spans="1:14" hidden="1" x14ac:dyDescent="0.35">
      <c r="A6089" t="s">
        <v>125</v>
      </c>
      <c r="B6089" t="s">
        <v>157</v>
      </c>
      <c r="C6089" t="s">
        <v>13</v>
      </c>
      <c r="E6089" s="10">
        <f>IF(COUNTIF(cis_DPH!$B$2:$B$84,B6089)&gt;0,D6089*1.1,IF(COUNTIF(cis_DPH!$B$85:$B$171,B6089)&gt;0,D6089*1.2,"chyba"))</f>
        <v>0</v>
      </c>
      <c r="G6089" s="16" t="e">
        <f>_xlfn.XLOOKUP(Tabuľka9[[#This Row],[položka]],#REF!,#REF!)</f>
        <v>#REF!</v>
      </c>
      <c r="I6089" s="15">
        <f>Tabuľka9[[#This Row],[Aktuálna cena v RZ s DPH]]*Tabuľka9[[#This Row],[Priemerný odber za mesiac]]</f>
        <v>0</v>
      </c>
      <c r="K6089" s="17" t="e">
        <f>Tabuľka9[[#This Row],[Cena za MJ s DPH]]*Tabuľka9[[#This Row],[Predpokladaný odber počas 6 mesiacov]]</f>
        <v>#REF!</v>
      </c>
      <c r="L6089" s="1">
        <v>42317657</v>
      </c>
      <c r="M6089" t="e">
        <f>_xlfn.XLOOKUP(Tabuľka9[[#This Row],[IČO]],#REF!,#REF!)</f>
        <v>#REF!</v>
      </c>
      <c r="N6089" t="e">
        <f>_xlfn.XLOOKUP(Tabuľka9[[#This Row],[IČO]],#REF!,#REF!)</f>
        <v>#REF!</v>
      </c>
    </row>
    <row r="6090" spans="1:14" hidden="1" x14ac:dyDescent="0.35">
      <c r="A6090" t="s">
        <v>125</v>
      </c>
      <c r="B6090" t="s">
        <v>158</v>
      </c>
      <c r="C6090" t="s">
        <v>13</v>
      </c>
      <c r="E6090" s="10">
        <f>IF(COUNTIF(cis_DPH!$B$2:$B$84,B6090)&gt;0,D6090*1.1,IF(COUNTIF(cis_DPH!$B$85:$B$171,B6090)&gt;0,D6090*1.2,"chyba"))</f>
        <v>0</v>
      </c>
      <c r="G6090" s="16" t="e">
        <f>_xlfn.XLOOKUP(Tabuľka9[[#This Row],[položka]],#REF!,#REF!)</f>
        <v>#REF!</v>
      </c>
      <c r="I6090" s="15">
        <f>Tabuľka9[[#This Row],[Aktuálna cena v RZ s DPH]]*Tabuľka9[[#This Row],[Priemerný odber za mesiac]]</f>
        <v>0</v>
      </c>
      <c r="K6090" s="17" t="e">
        <f>Tabuľka9[[#This Row],[Cena za MJ s DPH]]*Tabuľka9[[#This Row],[Predpokladaný odber počas 6 mesiacov]]</f>
        <v>#REF!</v>
      </c>
      <c r="L6090" s="1">
        <v>42317657</v>
      </c>
      <c r="M6090" t="e">
        <f>_xlfn.XLOOKUP(Tabuľka9[[#This Row],[IČO]],#REF!,#REF!)</f>
        <v>#REF!</v>
      </c>
      <c r="N6090" t="e">
        <f>_xlfn.XLOOKUP(Tabuľka9[[#This Row],[IČO]],#REF!,#REF!)</f>
        <v>#REF!</v>
      </c>
    </row>
    <row r="6091" spans="1:14" hidden="1" x14ac:dyDescent="0.35">
      <c r="A6091" t="s">
        <v>125</v>
      </c>
      <c r="B6091" t="s">
        <v>159</v>
      </c>
      <c r="C6091" t="s">
        <v>13</v>
      </c>
      <c r="E6091" s="10">
        <f>IF(COUNTIF(cis_DPH!$B$2:$B$84,B6091)&gt;0,D6091*1.1,IF(COUNTIF(cis_DPH!$B$85:$B$171,B6091)&gt;0,D6091*1.2,"chyba"))</f>
        <v>0</v>
      </c>
      <c r="G6091" s="16" t="e">
        <f>_xlfn.XLOOKUP(Tabuľka9[[#This Row],[položka]],#REF!,#REF!)</f>
        <v>#REF!</v>
      </c>
      <c r="I6091" s="15">
        <f>Tabuľka9[[#This Row],[Aktuálna cena v RZ s DPH]]*Tabuľka9[[#This Row],[Priemerný odber za mesiac]]</f>
        <v>0</v>
      </c>
      <c r="K6091" s="17" t="e">
        <f>Tabuľka9[[#This Row],[Cena za MJ s DPH]]*Tabuľka9[[#This Row],[Predpokladaný odber počas 6 mesiacov]]</f>
        <v>#REF!</v>
      </c>
      <c r="L6091" s="1">
        <v>42317657</v>
      </c>
      <c r="M6091" t="e">
        <f>_xlfn.XLOOKUP(Tabuľka9[[#This Row],[IČO]],#REF!,#REF!)</f>
        <v>#REF!</v>
      </c>
      <c r="N6091" t="e">
        <f>_xlfn.XLOOKUP(Tabuľka9[[#This Row],[IČO]],#REF!,#REF!)</f>
        <v>#REF!</v>
      </c>
    </row>
    <row r="6092" spans="1:14" hidden="1" x14ac:dyDescent="0.35">
      <c r="A6092" t="s">
        <v>125</v>
      </c>
      <c r="B6092" t="s">
        <v>160</v>
      </c>
      <c r="C6092" t="s">
        <v>13</v>
      </c>
      <c r="E6092" s="10">
        <f>IF(COUNTIF(cis_DPH!$B$2:$B$84,B6092)&gt;0,D6092*1.1,IF(COUNTIF(cis_DPH!$B$85:$B$171,B6092)&gt;0,D6092*1.2,"chyba"))</f>
        <v>0</v>
      </c>
      <c r="G6092" s="16" t="e">
        <f>_xlfn.XLOOKUP(Tabuľka9[[#This Row],[položka]],#REF!,#REF!)</f>
        <v>#REF!</v>
      </c>
      <c r="I6092" s="15">
        <f>Tabuľka9[[#This Row],[Aktuálna cena v RZ s DPH]]*Tabuľka9[[#This Row],[Priemerný odber za mesiac]]</f>
        <v>0</v>
      </c>
      <c r="K6092" s="17" t="e">
        <f>Tabuľka9[[#This Row],[Cena za MJ s DPH]]*Tabuľka9[[#This Row],[Predpokladaný odber počas 6 mesiacov]]</f>
        <v>#REF!</v>
      </c>
      <c r="L6092" s="1">
        <v>42317657</v>
      </c>
      <c r="M6092" t="e">
        <f>_xlfn.XLOOKUP(Tabuľka9[[#This Row],[IČO]],#REF!,#REF!)</f>
        <v>#REF!</v>
      </c>
      <c r="N6092" t="e">
        <f>_xlfn.XLOOKUP(Tabuľka9[[#This Row],[IČO]],#REF!,#REF!)</f>
        <v>#REF!</v>
      </c>
    </row>
    <row r="6093" spans="1:14" hidden="1" x14ac:dyDescent="0.35">
      <c r="A6093" t="s">
        <v>125</v>
      </c>
      <c r="B6093" t="s">
        <v>161</v>
      </c>
      <c r="C6093" t="s">
        <v>13</v>
      </c>
      <c r="E6093" s="10">
        <f>IF(COUNTIF(cis_DPH!$B$2:$B$84,B6093)&gt;0,D6093*1.1,IF(COUNTIF(cis_DPH!$B$85:$B$171,B6093)&gt;0,D6093*1.2,"chyba"))</f>
        <v>0</v>
      </c>
      <c r="G6093" s="16" t="e">
        <f>_xlfn.XLOOKUP(Tabuľka9[[#This Row],[položka]],#REF!,#REF!)</f>
        <v>#REF!</v>
      </c>
      <c r="I6093" s="15">
        <f>Tabuľka9[[#This Row],[Aktuálna cena v RZ s DPH]]*Tabuľka9[[#This Row],[Priemerný odber za mesiac]]</f>
        <v>0</v>
      </c>
      <c r="K6093" s="17" t="e">
        <f>Tabuľka9[[#This Row],[Cena za MJ s DPH]]*Tabuľka9[[#This Row],[Predpokladaný odber počas 6 mesiacov]]</f>
        <v>#REF!</v>
      </c>
      <c r="L6093" s="1">
        <v>42317657</v>
      </c>
      <c r="M6093" t="e">
        <f>_xlfn.XLOOKUP(Tabuľka9[[#This Row],[IČO]],#REF!,#REF!)</f>
        <v>#REF!</v>
      </c>
      <c r="N6093" t="e">
        <f>_xlfn.XLOOKUP(Tabuľka9[[#This Row],[IČO]],#REF!,#REF!)</f>
        <v>#REF!</v>
      </c>
    </row>
    <row r="6094" spans="1:14" hidden="1" x14ac:dyDescent="0.35">
      <c r="A6094" t="s">
        <v>125</v>
      </c>
      <c r="B6094" t="s">
        <v>162</v>
      </c>
      <c r="C6094" t="s">
        <v>13</v>
      </c>
      <c r="E6094" s="10">
        <f>IF(COUNTIF(cis_DPH!$B$2:$B$84,B6094)&gt;0,D6094*1.1,IF(COUNTIF(cis_DPH!$B$85:$B$171,B6094)&gt;0,D6094*1.2,"chyba"))</f>
        <v>0</v>
      </c>
      <c r="G6094" s="16" t="e">
        <f>_xlfn.XLOOKUP(Tabuľka9[[#This Row],[položka]],#REF!,#REF!)</f>
        <v>#REF!</v>
      </c>
      <c r="I6094" s="15">
        <f>Tabuľka9[[#This Row],[Aktuálna cena v RZ s DPH]]*Tabuľka9[[#This Row],[Priemerný odber za mesiac]]</f>
        <v>0</v>
      </c>
      <c r="K6094" s="17" t="e">
        <f>Tabuľka9[[#This Row],[Cena za MJ s DPH]]*Tabuľka9[[#This Row],[Predpokladaný odber počas 6 mesiacov]]</f>
        <v>#REF!</v>
      </c>
      <c r="L6094" s="1">
        <v>42317657</v>
      </c>
      <c r="M6094" t="e">
        <f>_xlfn.XLOOKUP(Tabuľka9[[#This Row],[IČO]],#REF!,#REF!)</f>
        <v>#REF!</v>
      </c>
      <c r="N6094" t="e">
        <f>_xlfn.XLOOKUP(Tabuľka9[[#This Row],[IČO]],#REF!,#REF!)</f>
        <v>#REF!</v>
      </c>
    </row>
    <row r="6095" spans="1:14" hidden="1" x14ac:dyDescent="0.35">
      <c r="A6095" t="s">
        <v>125</v>
      </c>
      <c r="B6095" t="s">
        <v>163</v>
      </c>
      <c r="C6095" t="s">
        <v>13</v>
      </c>
      <c r="E6095" s="10">
        <f>IF(COUNTIF(cis_DPH!$B$2:$B$84,B6095)&gt;0,D6095*1.1,IF(COUNTIF(cis_DPH!$B$85:$B$171,B6095)&gt;0,D6095*1.2,"chyba"))</f>
        <v>0</v>
      </c>
      <c r="G6095" s="16" t="e">
        <f>_xlfn.XLOOKUP(Tabuľka9[[#This Row],[položka]],#REF!,#REF!)</f>
        <v>#REF!</v>
      </c>
      <c r="I6095" s="15">
        <f>Tabuľka9[[#This Row],[Aktuálna cena v RZ s DPH]]*Tabuľka9[[#This Row],[Priemerný odber za mesiac]]</f>
        <v>0</v>
      </c>
      <c r="K6095" s="17" t="e">
        <f>Tabuľka9[[#This Row],[Cena za MJ s DPH]]*Tabuľka9[[#This Row],[Predpokladaný odber počas 6 mesiacov]]</f>
        <v>#REF!</v>
      </c>
      <c r="L6095" s="1">
        <v>42317657</v>
      </c>
      <c r="M6095" t="e">
        <f>_xlfn.XLOOKUP(Tabuľka9[[#This Row],[IČO]],#REF!,#REF!)</f>
        <v>#REF!</v>
      </c>
      <c r="N6095" t="e">
        <f>_xlfn.XLOOKUP(Tabuľka9[[#This Row],[IČO]],#REF!,#REF!)</f>
        <v>#REF!</v>
      </c>
    </row>
    <row r="6096" spans="1:14" hidden="1" x14ac:dyDescent="0.35">
      <c r="A6096" t="s">
        <v>125</v>
      </c>
      <c r="B6096" t="s">
        <v>164</v>
      </c>
      <c r="C6096" t="s">
        <v>13</v>
      </c>
      <c r="E6096" s="10">
        <f>IF(COUNTIF(cis_DPH!$B$2:$B$84,B6096)&gt;0,D6096*1.1,IF(COUNTIF(cis_DPH!$B$85:$B$171,B6096)&gt;0,D6096*1.2,"chyba"))</f>
        <v>0</v>
      </c>
      <c r="G6096" s="16" t="e">
        <f>_xlfn.XLOOKUP(Tabuľka9[[#This Row],[položka]],#REF!,#REF!)</f>
        <v>#REF!</v>
      </c>
      <c r="I6096" s="15">
        <f>Tabuľka9[[#This Row],[Aktuálna cena v RZ s DPH]]*Tabuľka9[[#This Row],[Priemerný odber za mesiac]]</f>
        <v>0</v>
      </c>
      <c r="K6096" s="17" t="e">
        <f>Tabuľka9[[#This Row],[Cena za MJ s DPH]]*Tabuľka9[[#This Row],[Predpokladaný odber počas 6 mesiacov]]</f>
        <v>#REF!</v>
      </c>
      <c r="L6096" s="1">
        <v>42317657</v>
      </c>
      <c r="M6096" t="e">
        <f>_xlfn.XLOOKUP(Tabuľka9[[#This Row],[IČO]],#REF!,#REF!)</f>
        <v>#REF!</v>
      </c>
      <c r="N6096" t="e">
        <f>_xlfn.XLOOKUP(Tabuľka9[[#This Row],[IČO]],#REF!,#REF!)</f>
        <v>#REF!</v>
      </c>
    </row>
    <row r="6097" spans="1:14" hidden="1" x14ac:dyDescent="0.35">
      <c r="A6097" t="s">
        <v>125</v>
      </c>
      <c r="B6097" t="s">
        <v>165</v>
      </c>
      <c r="C6097" t="s">
        <v>13</v>
      </c>
      <c r="E6097" s="10">
        <f>IF(COUNTIF(cis_DPH!$B$2:$B$84,B6097)&gt;0,D6097*1.1,IF(COUNTIF(cis_DPH!$B$85:$B$171,B6097)&gt;0,D6097*1.2,"chyba"))</f>
        <v>0</v>
      </c>
      <c r="G6097" s="16" t="e">
        <f>_xlfn.XLOOKUP(Tabuľka9[[#This Row],[položka]],#REF!,#REF!)</f>
        <v>#REF!</v>
      </c>
      <c r="I6097" s="15">
        <f>Tabuľka9[[#This Row],[Aktuálna cena v RZ s DPH]]*Tabuľka9[[#This Row],[Priemerný odber za mesiac]]</f>
        <v>0</v>
      </c>
      <c r="K6097" s="17" t="e">
        <f>Tabuľka9[[#This Row],[Cena za MJ s DPH]]*Tabuľka9[[#This Row],[Predpokladaný odber počas 6 mesiacov]]</f>
        <v>#REF!</v>
      </c>
      <c r="L6097" s="1">
        <v>42317657</v>
      </c>
      <c r="M6097" t="e">
        <f>_xlfn.XLOOKUP(Tabuľka9[[#This Row],[IČO]],#REF!,#REF!)</f>
        <v>#REF!</v>
      </c>
      <c r="N6097" t="e">
        <f>_xlfn.XLOOKUP(Tabuľka9[[#This Row],[IČO]],#REF!,#REF!)</f>
        <v>#REF!</v>
      </c>
    </row>
    <row r="6098" spans="1:14" hidden="1" x14ac:dyDescent="0.35">
      <c r="A6098" t="s">
        <v>125</v>
      </c>
      <c r="B6098" t="s">
        <v>166</v>
      </c>
      <c r="C6098" t="s">
        <v>13</v>
      </c>
      <c r="E6098" s="10">
        <f>IF(COUNTIF(cis_DPH!$B$2:$B$84,B6098)&gt;0,D6098*1.1,IF(COUNTIF(cis_DPH!$B$85:$B$171,B6098)&gt;0,D6098*1.2,"chyba"))</f>
        <v>0</v>
      </c>
      <c r="G6098" s="16" t="e">
        <f>_xlfn.XLOOKUP(Tabuľka9[[#This Row],[položka]],#REF!,#REF!)</f>
        <v>#REF!</v>
      </c>
      <c r="I6098" s="15">
        <f>Tabuľka9[[#This Row],[Aktuálna cena v RZ s DPH]]*Tabuľka9[[#This Row],[Priemerný odber za mesiac]]</f>
        <v>0</v>
      </c>
      <c r="K6098" s="17" t="e">
        <f>Tabuľka9[[#This Row],[Cena za MJ s DPH]]*Tabuľka9[[#This Row],[Predpokladaný odber počas 6 mesiacov]]</f>
        <v>#REF!</v>
      </c>
      <c r="L6098" s="1">
        <v>42317657</v>
      </c>
      <c r="M6098" t="e">
        <f>_xlfn.XLOOKUP(Tabuľka9[[#This Row],[IČO]],#REF!,#REF!)</f>
        <v>#REF!</v>
      </c>
      <c r="N6098" t="e">
        <f>_xlfn.XLOOKUP(Tabuľka9[[#This Row],[IČO]],#REF!,#REF!)</f>
        <v>#REF!</v>
      </c>
    </row>
    <row r="6099" spans="1:14" hidden="1" x14ac:dyDescent="0.35">
      <c r="A6099" t="s">
        <v>125</v>
      </c>
      <c r="B6099" t="s">
        <v>167</v>
      </c>
      <c r="C6099" t="s">
        <v>13</v>
      </c>
      <c r="E6099" s="10">
        <f>IF(COUNTIF(cis_DPH!$B$2:$B$84,B6099)&gt;0,D6099*1.1,IF(COUNTIF(cis_DPH!$B$85:$B$171,B6099)&gt;0,D6099*1.2,"chyba"))</f>
        <v>0</v>
      </c>
      <c r="G6099" s="16" t="e">
        <f>_xlfn.XLOOKUP(Tabuľka9[[#This Row],[položka]],#REF!,#REF!)</f>
        <v>#REF!</v>
      </c>
      <c r="I6099" s="15">
        <f>Tabuľka9[[#This Row],[Aktuálna cena v RZ s DPH]]*Tabuľka9[[#This Row],[Priemerný odber za mesiac]]</f>
        <v>0</v>
      </c>
      <c r="K6099" s="17" t="e">
        <f>Tabuľka9[[#This Row],[Cena za MJ s DPH]]*Tabuľka9[[#This Row],[Predpokladaný odber počas 6 mesiacov]]</f>
        <v>#REF!</v>
      </c>
      <c r="L6099" s="1">
        <v>42317657</v>
      </c>
      <c r="M6099" t="e">
        <f>_xlfn.XLOOKUP(Tabuľka9[[#This Row],[IČO]],#REF!,#REF!)</f>
        <v>#REF!</v>
      </c>
      <c r="N6099" t="e">
        <f>_xlfn.XLOOKUP(Tabuľka9[[#This Row],[IČO]],#REF!,#REF!)</f>
        <v>#REF!</v>
      </c>
    </row>
    <row r="6100" spans="1:14" hidden="1" x14ac:dyDescent="0.35">
      <c r="A6100" t="s">
        <v>125</v>
      </c>
      <c r="B6100" t="s">
        <v>168</v>
      </c>
      <c r="C6100" t="s">
        <v>13</v>
      </c>
      <c r="E6100" s="10">
        <f>IF(COUNTIF(cis_DPH!$B$2:$B$84,B6100)&gt;0,D6100*1.1,IF(COUNTIF(cis_DPH!$B$85:$B$171,B6100)&gt;0,D6100*1.2,"chyba"))</f>
        <v>0</v>
      </c>
      <c r="G6100" s="16" t="e">
        <f>_xlfn.XLOOKUP(Tabuľka9[[#This Row],[položka]],#REF!,#REF!)</f>
        <v>#REF!</v>
      </c>
      <c r="I6100" s="15">
        <f>Tabuľka9[[#This Row],[Aktuálna cena v RZ s DPH]]*Tabuľka9[[#This Row],[Priemerný odber za mesiac]]</f>
        <v>0</v>
      </c>
      <c r="K6100" s="17" t="e">
        <f>Tabuľka9[[#This Row],[Cena za MJ s DPH]]*Tabuľka9[[#This Row],[Predpokladaný odber počas 6 mesiacov]]</f>
        <v>#REF!</v>
      </c>
      <c r="L6100" s="1">
        <v>42317657</v>
      </c>
      <c r="M6100" t="e">
        <f>_xlfn.XLOOKUP(Tabuľka9[[#This Row],[IČO]],#REF!,#REF!)</f>
        <v>#REF!</v>
      </c>
      <c r="N6100" t="e">
        <f>_xlfn.XLOOKUP(Tabuľka9[[#This Row],[IČO]],#REF!,#REF!)</f>
        <v>#REF!</v>
      </c>
    </row>
    <row r="6101" spans="1:14" hidden="1" x14ac:dyDescent="0.35">
      <c r="A6101" t="s">
        <v>125</v>
      </c>
      <c r="B6101" t="s">
        <v>169</v>
      </c>
      <c r="C6101" t="s">
        <v>13</v>
      </c>
      <c r="E6101" s="10">
        <f>IF(COUNTIF(cis_DPH!$B$2:$B$84,B6101)&gt;0,D6101*1.1,IF(COUNTIF(cis_DPH!$B$85:$B$171,B6101)&gt;0,D6101*1.2,"chyba"))</f>
        <v>0</v>
      </c>
      <c r="G6101" s="16" t="e">
        <f>_xlfn.XLOOKUP(Tabuľka9[[#This Row],[položka]],#REF!,#REF!)</f>
        <v>#REF!</v>
      </c>
      <c r="I6101" s="15">
        <f>Tabuľka9[[#This Row],[Aktuálna cena v RZ s DPH]]*Tabuľka9[[#This Row],[Priemerný odber za mesiac]]</f>
        <v>0</v>
      </c>
      <c r="K6101" s="17" t="e">
        <f>Tabuľka9[[#This Row],[Cena za MJ s DPH]]*Tabuľka9[[#This Row],[Predpokladaný odber počas 6 mesiacov]]</f>
        <v>#REF!</v>
      </c>
      <c r="L6101" s="1">
        <v>42317657</v>
      </c>
      <c r="M6101" t="e">
        <f>_xlfn.XLOOKUP(Tabuľka9[[#This Row],[IČO]],#REF!,#REF!)</f>
        <v>#REF!</v>
      </c>
      <c r="N6101" t="e">
        <f>_xlfn.XLOOKUP(Tabuľka9[[#This Row],[IČO]],#REF!,#REF!)</f>
        <v>#REF!</v>
      </c>
    </row>
    <row r="6102" spans="1:14" hidden="1" x14ac:dyDescent="0.35">
      <c r="A6102" t="s">
        <v>125</v>
      </c>
      <c r="B6102" t="s">
        <v>170</v>
      </c>
      <c r="C6102" t="s">
        <v>13</v>
      </c>
      <c r="E6102" s="10">
        <f>IF(COUNTIF(cis_DPH!$B$2:$B$84,B6102)&gt;0,D6102*1.1,IF(COUNTIF(cis_DPH!$B$85:$B$171,B6102)&gt;0,D6102*1.2,"chyba"))</f>
        <v>0</v>
      </c>
      <c r="G6102" s="16" t="e">
        <f>_xlfn.XLOOKUP(Tabuľka9[[#This Row],[položka]],#REF!,#REF!)</f>
        <v>#REF!</v>
      </c>
      <c r="I6102" s="15">
        <f>Tabuľka9[[#This Row],[Aktuálna cena v RZ s DPH]]*Tabuľka9[[#This Row],[Priemerný odber za mesiac]]</f>
        <v>0</v>
      </c>
      <c r="K6102" s="17" t="e">
        <f>Tabuľka9[[#This Row],[Cena za MJ s DPH]]*Tabuľka9[[#This Row],[Predpokladaný odber počas 6 mesiacov]]</f>
        <v>#REF!</v>
      </c>
      <c r="L6102" s="1">
        <v>42317657</v>
      </c>
      <c r="M6102" t="e">
        <f>_xlfn.XLOOKUP(Tabuľka9[[#This Row],[IČO]],#REF!,#REF!)</f>
        <v>#REF!</v>
      </c>
      <c r="N6102" t="e">
        <f>_xlfn.XLOOKUP(Tabuľka9[[#This Row],[IČO]],#REF!,#REF!)</f>
        <v>#REF!</v>
      </c>
    </row>
    <row r="6103" spans="1:14" hidden="1" x14ac:dyDescent="0.35">
      <c r="A6103" t="s">
        <v>125</v>
      </c>
      <c r="B6103" t="s">
        <v>171</v>
      </c>
      <c r="C6103" t="s">
        <v>13</v>
      </c>
      <c r="E6103" s="10">
        <f>IF(COUNTIF(cis_DPH!$B$2:$B$84,B6103)&gt;0,D6103*1.1,IF(COUNTIF(cis_DPH!$B$85:$B$171,B6103)&gt;0,D6103*1.2,"chyba"))</f>
        <v>0</v>
      </c>
      <c r="G6103" s="16" t="e">
        <f>_xlfn.XLOOKUP(Tabuľka9[[#This Row],[položka]],#REF!,#REF!)</f>
        <v>#REF!</v>
      </c>
      <c r="I6103" s="15">
        <f>Tabuľka9[[#This Row],[Aktuálna cena v RZ s DPH]]*Tabuľka9[[#This Row],[Priemerný odber za mesiac]]</f>
        <v>0</v>
      </c>
      <c r="K6103" s="17" t="e">
        <f>Tabuľka9[[#This Row],[Cena za MJ s DPH]]*Tabuľka9[[#This Row],[Predpokladaný odber počas 6 mesiacov]]</f>
        <v>#REF!</v>
      </c>
      <c r="L6103" s="1">
        <v>42317657</v>
      </c>
      <c r="M6103" t="e">
        <f>_xlfn.XLOOKUP(Tabuľka9[[#This Row],[IČO]],#REF!,#REF!)</f>
        <v>#REF!</v>
      </c>
      <c r="N6103" t="e">
        <f>_xlfn.XLOOKUP(Tabuľka9[[#This Row],[IČO]],#REF!,#REF!)</f>
        <v>#REF!</v>
      </c>
    </row>
    <row r="6104" spans="1:14" hidden="1" x14ac:dyDescent="0.35">
      <c r="A6104" t="s">
        <v>125</v>
      </c>
      <c r="B6104" t="s">
        <v>172</v>
      </c>
      <c r="C6104" t="s">
        <v>13</v>
      </c>
      <c r="E6104" s="10">
        <f>IF(COUNTIF(cis_DPH!$B$2:$B$84,B6104)&gt;0,D6104*1.1,IF(COUNTIF(cis_DPH!$B$85:$B$171,B6104)&gt;0,D6104*1.2,"chyba"))</f>
        <v>0</v>
      </c>
      <c r="G6104" s="16" t="e">
        <f>_xlfn.XLOOKUP(Tabuľka9[[#This Row],[položka]],#REF!,#REF!)</f>
        <v>#REF!</v>
      </c>
      <c r="I6104" s="15">
        <f>Tabuľka9[[#This Row],[Aktuálna cena v RZ s DPH]]*Tabuľka9[[#This Row],[Priemerný odber za mesiac]]</f>
        <v>0</v>
      </c>
      <c r="K6104" s="17" t="e">
        <f>Tabuľka9[[#This Row],[Cena za MJ s DPH]]*Tabuľka9[[#This Row],[Predpokladaný odber počas 6 mesiacov]]</f>
        <v>#REF!</v>
      </c>
      <c r="L6104" s="1">
        <v>42317657</v>
      </c>
      <c r="M6104" t="e">
        <f>_xlfn.XLOOKUP(Tabuľka9[[#This Row],[IČO]],#REF!,#REF!)</f>
        <v>#REF!</v>
      </c>
      <c r="N6104" t="e">
        <f>_xlfn.XLOOKUP(Tabuľka9[[#This Row],[IČO]],#REF!,#REF!)</f>
        <v>#REF!</v>
      </c>
    </row>
    <row r="6105" spans="1:14" hidden="1" x14ac:dyDescent="0.35">
      <c r="A6105" t="s">
        <v>125</v>
      </c>
      <c r="B6105" t="s">
        <v>173</v>
      </c>
      <c r="C6105" t="s">
        <v>13</v>
      </c>
      <c r="E6105" s="10">
        <f>IF(COUNTIF(cis_DPH!$B$2:$B$84,B6105)&gt;0,D6105*1.1,IF(COUNTIF(cis_DPH!$B$85:$B$171,B6105)&gt;0,D6105*1.2,"chyba"))</f>
        <v>0</v>
      </c>
      <c r="G6105" s="16" t="e">
        <f>_xlfn.XLOOKUP(Tabuľka9[[#This Row],[položka]],#REF!,#REF!)</f>
        <v>#REF!</v>
      </c>
      <c r="I6105" s="15">
        <f>Tabuľka9[[#This Row],[Aktuálna cena v RZ s DPH]]*Tabuľka9[[#This Row],[Priemerný odber za mesiac]]</f>
        <v>0</v>
      </c>
      <c r="K6105" s="17" t="e">
        <f>Tabuľka9[[#This Row],[Cena za MJ s DPH]]*Tabuľka9[[#This Row],[Predpokladaný odber počas 6 mesiacov]]</f>
        <v>#REF!</v>
      </c>
      <c r="L6105" s="1">
        <v>42317657</v>
      </c>
      <c r="M6105" t="e">
        <f>_xlfn.XLOOKUP(Tabuľka9[[#This Row],[IČO]],#REF!,#REF!)</f>
        <v>#REF!</v>
      </c>
      <c r="N6105" t="e">
        <f>_xlfn.XLOOKUP(Tabuľka9[[#This Row],[IČO]],#REF!,#REF!)</f>
        <v>#REF!</v>
      </c>
    </row>
    <row r="6106" spans="1:14" hidden="1" x14ac:dyDescent="0.35">
      <c r="A6106" t="s">
        <v>125</v>
      </c>
      <c r="B6106" t="s">
        <v>174</v>
      </c>
      <c r="C6106" t="s">
        <v>13</v>
      </c>
      <c r="E6106" s="10">
        <f>IF(COUNTIF(cis_DPH!$B$2:$B$84,B6106)&gt;0,D6106*1.1,IF(COUNTIF(cis_DPH!$B$85:$B$171,B6106)&gt;0,D6106*1.2,"chyba"))</f>
        <v>0</v>
      </c>
      <c r="G6106" s="16" t="e">
        <f>_xlfn.XLOOKUP(Tabuľka9[[#This Row],[položka]],#REF!,#REF!)</f>
        <v>#REF!</v>
      </c>
      <c r="I6106" s="15">
        <f>Tabuľka9[[#This Row],[Aktuálna cena v RZ s DPH]]*Tabuľka9[[#This Row],[Priemerný odber za mesiac]]</f>
        <v>0</v>
      </c>
      <c r="K6106" s="17" t="e">
        <f>Tabuľka9[[#This Row],[Cena za MJ s DPH]]*Tabuľka9[[#This Row],[Predpokladaný odber počas 6 mesiacov]]</f>
        <v>#REF!</v>
      </c>
      <c r="L6106" s="1">
        <v>42317657</v>
      </c>
      <c r="M6106" t="e">
        <f>_xlfn.XLOOKUP(Tabuľka9[[#This Row],[IČO]],#REF!,#REF!)</f>
        <v>#REF!</v>
      </c>
      <c r="N6106" t="e">
        <f>_xlfn.XLOOKUP(Tabuľka9[[#This Row],[IČO]],#REF!,#REF!)</f>
        <v>#REF!</v>
      </c>
    </row>
    <row r="6107" spans="1:14" hidden="1" x14ac:dyDescent="0.35">
      <c r="A6107" t="s">
        <v>125</v>
      </c>
      <c r="B6107" t="s">
        <v>175</v>
      </c>
      <c r="C6107" t="s">
        <v>13</v>
      </c>
      <c r="E6107" s="10">
        <f>IF(COUNTIF(cis_DPH!$B$2:$B$84,B6107)&gt;0,D6107*1.1,IF(COUNTIF(cis_DPH!$B$85:$B$171,B6107)&gt;0,D6107*1.2,"chyba"))</f>
        <v>0</v>
      </c>
      <c r="G6107" s="16" t="e">
        <f>_xlfn.XLOOKUP(Tabuľka9[[#This Row],[položka]],#REF!,#REF!)</f>
        <v>#REF!</v>
      </c>
      <c r="I6107" s="15">
        <f>Tabuľka9[[#This Row],[Aktuálna cena v RZ s DPH]]*Tabuľka9[[#This Row],[Priemerný odber za mesiac]]</f>
        <v>0</v>
      </c>
      <c r="K6107" s="17" t="e">
        <f>Tabuľka9[[#This Row],[Cena za MJ s DPH]]*Tabuľka9[[#This Row],[Predpokladaný odber počas 6 mesiacov]]</f>
        <v>#REF!</v>
      </c>
      <c r="L6107" s="1">
        <v>42317657</v>
      </c>
      <c r="M6107" t="e">
        <f>_xlfn.XLOOKUP(Tabuľka9[[#This Row],[IČO]],#REF!,#REF!)</f>
        <v>#REF!</v>
      </c>
      <c r="N6107" t="e">
        <f>_xlfn.XLOOKUP(Tabuľka9[[#This Row],[IČO]],#REF!,#REF!)</f>
        <v>#REF!</v>
      </c>
    </row>
    <row r="6108" spans="1:14" hidden="1" x14ac:dyDescent="0.35">
      <c r="A6108" t="s">
        <v>125</v>
      </c>
      <c r="B6108" t="s">
        <v>176</v>
      </c>
      <c r="C6108" t="s">
        <v>13</v>
      </c>
      <c r="E6108" s="10">
        <f>IF(COUNTIF(cis_DPH!$B$2:$B$84,B6108)&gt;0,D6108*1.1,IF(COUNTIF(cis_DPH!$B$85:$B$171,B6108)&gt;0,D6108*1.2,"chyba"))</f>
        <v>0</v>
      </c>
      <c r="G6108" s="16" t="e">
        <f>_xlfn.XLOOKUP(Tabuľka9[[#This Row],[položka]],#REF!,#REF!)</f>
        <v>#REF!</v>
      </c>
      <c r="I6108" s="15">
        <f>Tabuľka9[[#This Row],[Aktuálna cena v RZ s DPH]]*Tabuľka9[[#This Row],[Priemerný odber za mesiac]]</f>
        <v>0</v>
      </c>
      <c r="K6108" s="17" t="e">
        <f>Tabuľka9[[#This Row],[Cena za MJ s DPH]]*Tabuľka9[[#This Row],[Predpokladaný odber počas 6 mesiacov]]</f>
        <v>#REF!</v>
      </c>
      <c r="L6108" s="1">
        <v>42317657</v>
      </c>
      <c r="M6108" t="e">
        <f>_xlfn.XLOOKUP(Tabuľka9[[#This Row],[IČO]],#REF!,#REF!)</f>
        <v>#REF!</v>
      </c>
      <c r="N6108" t="e">
        <f>_xlfn.XLOOKUP(Tabuľka9[[#This Row],[IČO]],#REF!,#REF!)</f>
        <v>#REF!</v>
      </c>
    </row>
    <row r="6109" spans="1:14" hidden="1" x14ac:dyDescent="0.35">
      <c r="A6109" t="s">
        <v>125</v>
      </c>
      <c r="B6109" t="s">
        <v>177</v>
      </c>
      <c r="C6109" t="s">
        <v>13</v>
      </c>
      <c r="E6109" s="10">
        <f>IF(COUNTIF(cis_DPH!$B$2:$B$84,B6109)&gt;0,D6109*1.1,IF(COUNTIF(cis_DPH!$B$85:$B$171,B6109)&gt;0,D6109*1.2,"chyba"))</f>
        <v>0</v>
      </c>
      <c r="G6109" s="16" t="e">
        <f>_xlfn.XLOOKUP(Tabuľka9[[#This Row],[položka]],#REF!,#REF!)</f>
        <v>#REF!</v>
      </c>
      <c r="I6109" s="15">
        <f>Tabuľka9[[#This Row],[Aktuálna cena v RZ s DPH]]*Tabuľka9[[#This Row],[Priemerný odber za mesiac]]</f>
        <v>0</v>
      </c>
      <c r="K6109" s="17" t="e">
        <f>Tabuľka9[[#This Row],[Cena za MJ s DPH]]*Tabuľka9[[#This Row],[Predpokladaný odber počas 6 mesiacov]]</f>
        <v>#REF!</v>
      </c>
      <c r="L6109" s="1">
        <v>42317657</v>
      </c>
      <c r="M6109" t="e">
        <f>_xlfn.XLOOKUP(Tabuľka9[[#This Row],[IČO]],#REF!,#REF!)</f>
        <v>#REF!</v>
      </c>
      <c r="N6109" t="e">
        <f>_xlfn.XLOOKUP(Tabuľka9[[#This Row],[IČO]],#REF!,#REF!)</f>
        <v>#REF!</v>
      </c>
    </row>
    <row r="6110" spans="1:14" hidden="1" x14ac:dyDescent="0.35">
      <c r="A6110" t="s">
        <v>125</v>
      </c>
      <c r="B6110" t="s">
        <v>178</v>
      </c>
      <c r="C6110" t="s">
        <v>13</v>
      </c>
      <c r="E6110" s="10">
        <f>IF(COUNTIF(cis_DPH!$B$2:$B$84,B6110)&gt;0,D6110*1.1,IF(COUNTIF(cis_DPH!$B$85:$B$171,B6110)&gt;0,D6110*1.2,"chyba"))</f>
        <v>0</v>
      </c>
      <c r="G6110" s="16" t="e">
        <f>_xlfn.XLOOKUP(Tabuľka9[[#This Row],[položka]],#REF!,#REF!)</f>
        <v>#REF!</v>
      </c>
      <c r="I6110" s="15">
        <f>Tabuľka9[[#This Row],[Aktuálna cena v RZ s DPH]]*Tabuľka9[[#This Row],[Priemerný odber za mesiac]]</f>
        <v>0</v>
      </c>
      <c r="K6110" s="17" t="e">
        <f>Tabuľka9[[#This Row],[Cena za MJ s DPH]]*Tabuľka9[[#This Row],[Predpokladaný odber počas 6 mesiacov]]</f>
        <v>#REF!</v>
      </c>
      <c r="L6110" s="1">
        <v>42317657</v>
      </c>
      <c r="M6110" t="e">
        <f>_xlfn.XLOOKUP(Tabuľka9[[#This Row],[IČO]],#REF!,#REF!)</f>
        <v>#REF!</v>
      </c>
      <c r="N6110" t="e">
        <f>_xlfn.XLOOKUP(Tabuľka9[[#This Row],[IČO]],#REF!,#REF!)</f>
        <v>#REF!</v>
      </c>
    </row>
    <row r="6111" spans="1:14" hidden="1" x14ac:dyDescent="0.35">
      <c r="A6111" t="s">
        <v>125</v>
      </c>
      <c r="B6111" t="s">
        <v>179</v>
      </c>
      <c r="C6111" t="s">
        <v>13</v>
      </c>
      <c r="E6111" s="10">
        <f>IF(COUNTIF(cis_DPH!$B$2:$B$84,B6111)&gt;0,D6111*1.1,IF(COUNTIF(cis_DPH!$B$85:$B$171,B6111)&gt;0,D6111*1.2,"chyba"))</f>
        <v>0</v>
      </c>
      <c r="G6111" s="16" t="e">
        <f>_xlfn.XLOOKUP(Tabuľka9[[#This Row],[položka]],#REF!,#REF!)</f>
        <v>#REF!</v>
      </c>
      <c r="I6111" s="15">
        <f>Tabuľka9[[#This Row],[Aktuálna cena v RZ s DPH]]*Tabuľka9[[#This Row],[Priemerný odber za mesiac]]</f>
        <v>0</v>
      </c>
      <c r="K6111" s="17" t="e">
        <f>Tabuľka9[[#This Row],[Cena za MJ s DPH]]*Tabuľka9[[#This Row],[Predpokladaný odber počas 6 mesiacov]]</f>
        <v>#REF!</v>
      </c>
      <c r="L6111" s="1">
        <v>42317657</v>
      </c>
      <c r="M6111" t="e">
        <f>_xlfn.XLOOKUP(Tabuľka9[[#This Row],[IČO]],#REF!,#REF!)</f>
        <v>#REF!</v>
      </c>
      <c r="N6111" t="e">
        <f>_xlfn.XLOOKUP(Tabuľka9[[#This Row],[IČO]],#REF!,#REF!)</f>
        <v>#REF!</v>
      </c>
    </row>
    <row r="6112" spans="1:14" hidden="1" x14ac:dyDescent="0.35">
      <c r="A6112" t="s">
        <v>125</v>
      </c>
      <c r="B6112" t="s">
        <v>180</v>
      </c>
      <c r="C6112" t="s">
        <v>13</v>
      </c>
      <c r="E6112" s="10">
        <f>IF(COUNTIF(cis_DPH!$B$2:$B$84,B6112)&gt;0,D6112*1.1,IF(COUNTIF(cis_DPH!$B$85:$B$171,B6112)&gt;0,D6112*1.2,"chyba"))</f>
        <v>0</v>
      </c>
      <c r="G6112" s="16" t="e">
        <f>_xlfn.XLOOKUP(Tabuľka9[[#This Row],[položka]],#REF!,#REF!)</f>
        <v>#REF!</v>
      </c>
      <c r="I6112" s="15">
        <f>Tabuľka9[[#This Row],[Aktuálna cena v RZ s DPH]]*Tabuľka9[[#This Row],[Priemerný odber za mesiac]]</f>
        <v>0</v>
      </c>
      <c r="K6112" s="17" t="e">
        <f>Tabuľka9[[#This Row],[Cena za MJ s DPH]]*Tabuľka9[[#This Row],[Predpokladaný odber počas 6 mesiacov]]</f>
        <v>#REF!</v>
      </c>
      <c r="L6112" s="1">
        <v>42317657</v>
      </c>
      <c r="M6112" t="e">
        <f>_xlfn.XLOOKUP(Tabuľka9[[#This Row],[IČO]],#REF!,#REF!)</f>
        <v>#REF!</v>
      </c>
      <c r="N6112" t="e">
        <f>_xlfn.XLOOKUP(Tabuľka9[[#This Row],[IČO]],#REF!,#REF!)</f>
        <v>#REF!</v>
      </c>
    </row>
    <row r="6113" spans="1:14" hidden="1" x14ac:dyDescent="0.35">
      <c r="A6113" t="s">
        <v>125</v>
      </c>
      <c r="B6113" t="s">
        <v>181</v>
      </c>
      <c r="C6113" t="s">
        <v>13</v>
      </c>
      <c r="E6113" s="10">
        <f>IF(COUNTIF(cis_DPH!$B$2:$B$84,B6113)&gt;0,D6113*1.1,IF(COUNTIF(cis_DPH!$B$85:$B$171,B6113)&gt;0,D6113*1.2,"chyba"))</f>
        <v>0</v>
      </c>
      <c r="G6113" s="16" t="e">
        <f>_xlfn.XLOOKUP(Tabuľka9[[#This Row],[položka]],#REF!,#REF!)</f>
        <v>#REF!</v>
      </c>
      <c r="I6113" s="15">
        <f>Tabuľka9[[#This Row],[Aktuálna cena v RZ s DPH]]*Tabuľka9[[#This Row],[Priemerný odber za mesiac]]</f>
        <v>0</v>
      </c>
      <c r="K6113" s="17" t="e">
        <f>Tabuľka9[[#This Row],[Cena za MJ s DPH]]*Tabuľka9[[#This Row],[Predpokladaný odber počas 6 mesiacov]]</f>
        <v>#REF!</v>
      </c>
      <c r="L6113" s="1">
        <v>42317657</v>
      </c>
      <c r="M6113" t="e">
        <f>_xlfn.XLOOKUP(Tabuľka9[[#This Row],[IČO]],#REF!,#REF!)</f>
        <v>#REF!</v>
      </c>
      <c r="N6113" t="e">
        <f>_xlfn.XLOOKUP(Tabuľka9[[#This Row],[IČO]],#REF!,#REF!)</f>
        <v>#REF!</v>
      </c>
    </row>
    <row r="6114" spans="1:14" hidden="1" x14ac:dyDescent="0.35">
      <c r="A6114" t="s">
        <v>125</v>
      </c>
      <c r="B6114" t="s">
        <v>182</v>
      </c>
      <c r="C6114" t="s">
        <v>13</v>
      </c>
      <c r="E6114" s="10">
        <f>IF(COUNTIF(cis_DPH!$B$2:$B$84,B6114)&gt;0,D6114*1.1,IF(COUNTIF(cis_DPH!$B$85:$B$171,B6114)&gt;0,D6114*1.2,"chyba"))</f>
        <v>0</v>
      </c>
      <c r="G6114" s="16" t="e">
        <f>_xlfn.XLOOKUP(Tabuľka9[[#This Row],[položka]],#REF!,#REF!)</f>
        <v>#REF!</v>
      </c>
      <c r="I6114" s="15">
        <f>Tabuľka9[[#This Row],[Aktuálna cena v RZ s DPH]]*Tabuľka9[[#This Row],[Priemerný odber za mesiac]]</f>
        <v>0</v>
      </c>
      <c r="K6114" s="17" t="e">
        <f>Tabuľka9[[#This Row],[Cena za MJ s DPH]]*Tabuľka9[[#This Row],[Predpokladaný odber počas 6 mesiacov]]</f>
        <v>#REF!</v>
      </c>
      <c r="L6114" s="1">
        <v>42317657</v>
      </c>
      <c r="M6114" t="e">
        <f>_xlfn.XLOOKUP(Tabuľka9[[#This Row],[IČO]],#REF!,#REF!)</f>
        <v>#REF!</v>
      </c>
      <c r="N6114" t="e">
        <f>_xlfn.XLOOKUP(Tabuľka9[[#This Row],[IČO]],#REF!,#REF!)</f>
        <v>#REF!</v>
      </c>
    </row>
    <row r="6115" spans="1:14" hidden="1" x14ac:dyDescent="0.35">
      <c r="A6115" t="s">
        <v>125</v>
      </c>
      <c r="B6115" t="s">
        <v>183</v>
      </c>
      <c r="C6115" t="s">
        <v>13</v>
      </c>
      <c r="E6115" s="10">
        <f>IF(COUNTIF(cis_DPH!$B$2:$B$84,B6115)&gt;0,D6115*1.1,IF(COUNTIF(cis_DPH!$B$85:$B$171,B6115)&gt;0,D6115*1.2,"chyba"))</f>
        <v>0</v>
      </c>
      <c r="G6115" s="16" t="e">
        <f>_xlfn.XLOOKUP(Tabuľka9[[#This Row],[položka]],#REF!,#REF!)</f>
        <v>#REF!</v>
      </c>
      <c r="I6115" s="15">
        <f>Tabuľka9[[#This Row],[Aktuálna cena v RZ s DPH]]*Tabuľka9[[#This Row],[Priemerný odber za mesiac]]</f>
        <v>0</v>
      </c>
      <c r="K6115" s="17" t="e">
        <f>Tabuľka9[[#This Row],[Cena za MJ s DPH]]*Tabuľka9[[#This Row],[Predpokladaný odber počas 6 mesiacov]]</f>
        <v>#REF!</v>
      </c>
      <c r="L6115" s="1">
        <v>42317657</v>
      </c>
      <c r="M6115" t="e">
        <f>_xlfn.XLOOKUP(Tabuľka9[[#This Row],[IČO]],#REF!,#REF!)</f>
        <v>#REF!</v>
      </c>
      <c r="N6115" t="e">
        <f>_xlfn.XLOOKUP(Tabuľka9[[#This Row],[IČO]],#REF!,#REF!)</f>
        <v>#REF!</v>
      </c>
    </row>
    <row r="6116" spans="1:14" hidden="1" x14ac:dyDescent="0.35">
      <c r="A6116" t="s">
        <v>125</v>
      </c>
      <c r="B6116" t="s">
        <v>184</v>
      </c>
      <c r="C6116" t="s">
        <v>13</v>
      </c>
      <c r="E6116" s="10">
        <f>IF(COUNTIF(cis_DPH!$B$2:$B$84,B6116)&gt;0,D6116*1.1,IF(COUNTIF(cis_DPH!$B$85:$B$171,B6116)&gt;0,D6116*1.2,"chyba"))</f>
        <v>0</v>
      </c>
      <c r="G6116" s="16" t="e">
        <f>_xlfn.XLOOKUP(Tabuľka9[[#This Row],[položka]],#REF!,#REF!)</f>
        <v>#REF!</v>
      </c>
      <c r="I6116" s="15">
        <f>Tabuľka9[[#This Row],[Aktuálna cena v RZ s DPH]]*Tabuľka9[[#This Row],[Priemerný odber za mesiac]]</f>
        <v>0</v>
      </c>
      <c r="K6116" s="17" t="e">
        <f>Tabuľka9[[#This Row],[Cena za MJ s DPH]]*Tabuľka9[[#This Row],[Predpokladaný odber počas 6 mesiacov]]</f>
        <v>#REF!</v>
      </c>
      <c r="L6116" s="1">
        <v>42317657</v>
      </c>
      <c r="M6116" t="e">
        <f>_xlfn.XLOOKUP(Tabuľka9[[#This Row],[IČO]],#REF!,#REF!)</f>
        <v>#REF!</v>
      </c>
      <c r="N6116" t="e">
        <f>_xlfn.XLOOKUP(Tabuľka9[[#This Row],[IČO]],#REF!,#REF!)</f>
        <v>#REF!</v>
      </c>
    </row>
    <row r="6117" spans="1:14" hidden="1" x14ac:dyDescent="0.35">
      <c r="A6117" t="s">
        <v>125</v>
      </c>
      <c r="B6117" t="s">
        <v>185</v>
      </c>
      <c r="C6117" t="s">
        <v>13</v>
      </c>
      <c r="E6117" s="10">
        <f>IF(COUNTIF(cis_DPH!$B$2:$B$84,B6117)&gt;0,D6117*1.1,IF(COUNTIF(cis_DPH!$B$85:$B$171,B6117)&gt;0,D6117*1.2,"chyba"))</f>
        <v>0</v>
      </c>
      <c r="G6117" s="16" t="e">
        <f>_xlfn.XLOOKUP(Tabuľka9[[#This Row],[položka]],#REF!,#REF!)</f>
        <v>#REF!</v>
      </c>
      <c r="I6117" s="15">
        <f>Tabuľka9[[#This Row],[Aktuálna cena v RZ s DPH]]*Tabuľka9[[#This Row],[Priemerný odber za mesiac]]</f>
        <v>0</v>
      </c>
      <c r="K6117" s="17" t="e">
        <f>Tabuľka9[[#This Row],[Cena za MJ s DPH]]*Tabuľka9[[#This Row],[Predpokladaný odber počas 6 mesiacov]]</f>
        <v>#REF!</v>
      </c>
      <c r="L6117" s="1">
        <v>42317657</v>
      </c>
      <c r="M6117" t="e">
        <f>_xlfn.XLOOKUP(Tabuľka9[[#This Row],[IČO]],#REF!,#REF!)</f>
        <v>#REF!</v>
      </c>
      <c r="N6117" t="e">
        <f>_xlfn.XLOOKUP(Tabuľka9[[#This Row],[IČO]],#REF!,#REF!)</f>
        <v>#REF!</v>
      </c>
    </row>
    <row r="6118" spans="1:14" hidden="1" x14ac:dyDescent="0.35">
      <c r="A6118" t="s">
        <v>125</v>
      </c>
      <c r="B6118" t="s">
        <v>186</v>
      </c>
      <c r="C6118" t="s">
        <v>13</v>
      </c>
      <c r="E6118" s="10">
        <f>IF(COUNTIF(cis_DPH!$B$2:$B$84,B6118)&gt;0,D6118*1.1,IF(COUNTIF(cis_DPH!$B$85:$B$171,B6118)&gt;0,D6118*1.2,"chyba"))</f>
        <v>0</v>
      </c>
      <c r="G6118" s="16" t="e">
        <f>_xlfn.XLOOKUP(Tabuľka9[[#This Row],[položka]],#REF!,#REF!)</f>
        <v>#REF!</v>
      </c>
      <c r="I6118" s="15">
        <f>Tabuľka9[[#This Row],[Aktuálna cena v RZ s DPH]]*Tabuľka9[[#This Row],[Priemerný odber za mesiac]]</f>
        <v>0</v>
      </c>
      <c r="K6118" s="17" t="e">
        <f>Tabuľka9[[#This Row],[Cena za MJ s DPH]]*Tabuľka9[[#This Row],[Predpokladaný odber počas 6 mesiacov]]</f>
        <v>#REF!</v>
      </c>
      <c r="L6118" s="1">
        <v>42317657</v>
      </c>
      <c r="M6118" t="e">
        <f>_xlfn.XLOOKUP(Tabuľka9[[#This Row],[IČO]],#REF!,#REF!)</f>
        <v>#REF!</v>
      </c>
      <c r="N6118" t="e">
        <f>_xlfn.XLOOKUP(Tabuľka9[[#This Row],[IČO]],#REF!,#REF!)</f>
        <v>#REF!</v>
      </c>
    </row>
    <row r="6119" spans="1:14" hidden="1" x14ac:dyDescent="0.35">
      <c r="A6119" t="s">
        <v>95</v>
      </c>
      <c r="B6119" t="s">
        <v>187</v>
      </c>
      <c r="C6119" t="s">
        <v>48</v>
      </c>
      <c r="E6119" s="10">
        <f>IF(COUNTIF(cis_DPH!$B$2:$B$84,B6119)&gt;0,D6119*1.1,IF(COUNTIF(cis_DPH!$B$85:$B$171,B6119)&gt;0,D6119*1.2,"chyba"))</f>
        <v>0</v>
      </c>
      <c r="G6119" s="16" t="e">
        <f>_xlfn.XLOOKUP(Tabuľka9[[#This Row],[položka]],#REF!,#REF!)</f>
        <v>#REF!</v>
      </c>
      <c r="I6119" s="15">
        <f>Tabuľka9[[#This Row],[Aktuálna cena v RZ s DPH]]*Tabuľka9[[#This Row],[Priemerný odber za mesiac]]</f>
        <v>0</v>
      </c>
      <c r="K6119" s="17" t="e">
        <f>Tabuľka9[[#This Row],[Cena za MJ s DPH]]*Tabuľka9[[#This Row],[Predpokladaný odber počas 6 mesiacov]]</f>
        <v>#REF!</v>
      </c>
      <c r="L6119" s="1">
        <v>42317657</v>
      </c>
      <c r="M6119" t="e">
        <f>_xlfn.XLOOKUP(Tabuľka9[[#This Row],[IČO]],#REF!,#REF!)</f>
        <v>#REF!</v>
      </c>
      <c r="N6119" t="e">
        <f>_xlfn.XLOOKUP(Tabuľka9[[#This Row],[IČO]],#REF!,#REF!)</f>
        <v>#REF!</v>
      </c>
    </row>
    <row r="6120" spans="1:14" hidden="1" x14ac:dyDescent="0.35">
      <c r="A6120" t="s">
        <v>95</v>
      </c>
      <c r="B6120" t="s">
        <v>188</v>
      </c>
      <c r="C6120" t="s">
        <v>13</v>
      </c>
      <c r="E6120" s="10">
        <f>IF(COUNTIF(cis_DPH!$B$2:$B$84,B6120)&gt;0,D6120*1.1,IF(COUNTIF(cis_DPH!$B$85:$B$171,B6120)&gt;0,D6120*1.2,"chyba"))</f>
        <v>0</v>
      </c>
      <c r="G6120" s="16" t="e">
        <f>_xlfn.XLOOKUP(Tabuľka9[[#This Row],[položka]],#REF!,#REF!)</f>
        <v>#REF!</v>
      </c>
      <c r="I6120" s="15">
        <f>Tabuľka9[[#This Row],[Aktuálna cena v RZ s DPH]]*Tabuľka9[[#This Row],[Priemerný odber za mesiac]]</f>
        <v>0</v>
      </c>
      <c r="K6120" s="17" t="e">
        <f>Tabuľka9[[#This Row],[Cena za MJ s DPH]]*Tabuľka9[[#This Row],[Predpokladaný odber počas 6 mesiacov]]</f>
        <v>#REF!</v>
      </c>
      <c r="L6120" s="1">
        <v>42317657</v>
      </c>
      <c r="M6120" t="e">
        <f>_xlfn.XLOOKUP(Tabuľka9[[#This Row],[IČO]],#REF!,#REF!)</f>
        <v>#REF!</v>
      </c>
      <c r="N6120" t="e">
        <f>_xlfn.XLOOKUP(Tabuľka9[[#This Row],[IČO]],#REF!,#REF!)</f>
        <v>#REF!</v>
      </c>
    </row>
    <row r="6121" spans="1:14" hidden="1" x14ac:dyDescent="0.35">
      <c r="A6121" t="s">
        <v>95</v>
      </c>
      <c r="B6121" t="s">
        <v>189</v>
      </c>
      <c r="C6121" t="s">
        <v>13</v>
      </c>
      <c r="D6121" s="9">
        <v>2.95</v>
      </c>
      <c r="E6121" s="10">
        <f>IF(COUNTIF(cis_DPH!$B$2:$B$84,B6121)&gt;0,D6121*1.1,IF(COUNTIF(cis_DPH!$B$85:$B$171,B6121)&gt;0,D6121*1.2,"chyba"))</f>
        <v>3.2450000000000006</v>
      </c>
      <c r="G6121" s="16" t="e">
        <f>_xlfn.XLOOKUP(Tabuľka9[[#This Row],[položka]],#REF!,#REF!)</f>
        <v>#REF!</v>
      </c>
      <c r="H6121">
        <v>5</v>
      </c>
      <c r="I6121" s="15">
        <f>Tabuľka9[[#This Row],[Aktuálna cena v RZ s DPH]]*Tabuľka9[[#This Row],[Priemerný odber za mesiac]]</f>
        <v>16.225000000000001</v>
      </c>
      <c r="J6121">
        <v>20</v>
      </c>
      <c r="K6121" s="17" t="e">
        <f>Tabuľka9[[#This Row],[Cena za MJ s DPH]]*Tabuľka9[[#This Row],[Predpokladaný odber počas 6 mesiacov]]</f>
        <v>#REF!</v>
      </c>
      <c r="L6121" s="1">
        <v>42317657</v>
      </c>
      <c r="M6121" t="e">
        <f>_xlfn.XLOOKUP(Tabuľka9[[#This Row],[IČO]],#REF!,#REF!)</f>
        <v>#REF!</v>
      </c>
      <c r="N6121" t="e">
        <f>_xlfn.XLOOKUP(Tabuľka9[[#This Row],[IČO]],#REF!,#REF!)</f>
        <v>#REF!</v>
      </c>
    </row>
    <row r="6122" spans="1:14" hidden="1" x14ac:dyDescent="0.35">
      <c r="A6122" t="s">
        <v>10</v>
      </c>
      <c r="B6122" t="s">
        <v>11</v>
      </c>
      <c r="C6122" t="s">
        <v>13</v>
      </c>
      <c r="D6122" s="9">
        <v>2.1</v>
      </c>
      <c r="E6122" s="10">
        <f>IF(COUNTIF(cis_DPH!$B$2:$B$84,B6122)&gt;0,D6122*1.1,IF(COUNTIF(cis_DPH!$B$85:$B$171,B6122)&gt;0,D6122*1.2,"chyba"))</f>
        <v>2.3100000000000005</v>
      </c>
      <c r="G6122" s="16" t="e">
        <f>_xlfn.XLOOKUP(Tabuľka9[[#This Row],[položka]],#REF!,#REF!)</f>
        <v>#REF!</v>
      </c>
      <c r="H6122">
        <v>2</v>
      </c>
      <c r="I6122" s="15">
        <f>Tabuľka9[[#This Row],[Aktuálna cena v RZ s DPH]]*Tabuľka9[[#This Row],[Priemerný odber za mesiac]]</f>
        <v>4.620000000000001</v>
      </c>
      <c r="J6122">
        <v>10</v>
      </c>
      <c r="K6122" s="17" t="e">
        <f>Tabuľka9[[#This Row],[Cena za MJ s DPH]]*Tabuľka9[[#This Row],[Predpokladaný odber počas 6 mesiacov]]</f>
        <v>#REF!</v>
      </c>
      <c r="L6122" s="1">
        <v>893307</v>
      </c>
      <c r="M6122" t="e">
        <f>_xlfn.XLOOKUP(Tabuľka9[[#This Row],[IČO]],#REF!,#REF!)</f>
        <v>#REF!</v>
      </c>
      <c r="N6122" t="e">
        <f>_xlfn.XLOOKUP(Tabuľka9[[#This Row],[IČO]],#REF!,#REF!)</f>
        <v>#REF!</v>
      </c>
    </row>
    <row r="6123" spans="1:14" hidden="1" x14ac:dyDescent="0.35">
      <c r="A6123" t="s">
        <v>10</v>
      </c>
      <c r="B6123" t="s">
        <v>12</v>
      </c>
      <c r="C6123" t="s">
        <v>13</v>
      </c>
      <c r="D6123" s="9">
        <v>1.8</v>
      </c>
      <c r="E6123" s="10">
        <f>IF(COUNTIF(cis_DPH!$B$2:$B$84,B6123)&gt;0,D6123*1.1,IF(COUNTIF(cis_DPH!$B$85:$B$171,B6123)&gt;0,D6123*1.2,"chyba"))</f>
        <v>1.9800000000000002</v>
      </c>
      <c r="G6123" s="16" t="e">
        <f>_xlfn.XLOOKUP(Tabuľka9[[#This Row],[položka]],#REF!,#REF!)</f>
        <v>#REF!</v>
      </c>
      <c r="H6123">
        <v>5</v>
      </c>
      <c r="I6123" s="15">
        <f>Tabuľka9[[#This Row],[Aktuálna cena v RZ s DPH]]*Tabuľka9[[#This Row],[Priemerný odber za mesiac]]</f>
        <v>9.9</v>
      </c>
      <c r="J6123">
        <v>20</v>
      </c>
      <c r="K6123" s="17" t="e">
        <f>Tabuľka9[[#This Row],[Cena za MJ s DPH]]*Tabuľka9[[#This Row],[Predpokladaný odber počas 6 mesiacov]]</f>
        <v>#REF!</v>
      </c>
      <c r="L6123" s="1">
        <v>893307</v>
      </c>
      <c r="M6123" t="e">
        <f>_xlfn.XLOOKUP(Tabuľka9[[#This Row],[IČO]],#REF!,#REF!)</f>
        <v>#REF!</v>
      </c>
      <c r="N6123" t="e">
        <f>_xlfn.XLOOKUP(Tabuľka9[[#This Row],[IČO]],#REF!,#REF!)</f>
        <v>#REF!</v>
      </c>
    </row>
    <row r="6124" spans="1:14" hidden="1" x14ac:dyDescent="0.35">
      <c r="A6124" t="s">
        <v>10</v>
      </c>
      <c r="B6124" t="s">
        <v>14</v>
      </c>
      <c r="C6124" t="s">
        <v>13</v>
      </c>
      <c r="D6124" s="9">
        <v>2.4</v>
      </c>
      <c r="E6124" s="10">
        <f>IF(COUNTIF(cis_DPH!$B$2:$B$84,B6124)&gt;0,D6124*1.1,IF(COUNTIF(cis_DPH!$B$85:$B$171,B6124)&gt;0,D6124*1.2,"chyba"))</f>
        <v>2.88</v>
      </c>
      <c r="G6124" s="16" t="e">
        <f>_xlfn.XLOOKUP(Tabuľka9[[#This Row],[položka]],#REF!,#REF!)</f>
        <v>#REF!</v>
      </c>
      <c r="I6124" s="15">
        <f>Tabuľka9[[#This Row],[Aktuálna cena v RZ s DPH]]*Tabuľka9[[#This Row],[Priemerný odber za mesiac]]</f>
        <v>0</v>
      </c>
      <c r="K6124" s="17" t="e">
        <f>Tabuľka9[[#This Row],[Cena za MJ s DPH]]*Tabuľka9[[#This Row],[Predpokladaný odber počas 6 mesiacov]]</f>
        <v>#REF!</v>
      </c>
      <c r="L6124" s="1">
        <v>893307</v>
      </c>
      <c r="M6124" t="e">
        <f>_xlfn.XLOOKUP(Tabuľka9[[#This Row],[IČO]],#REF!,#REF!)</f>
        <v>#REF!</v>
      </c>
      <c r="N6124" t="e">
        <f>_xlfn.XLOOKUP(Tabuľka9[[#This Row],[IČO]],#REF!,#REF!)</f>
        <v>#REF!</v>
      </c>
    </row>
    <row r="6125" spans="1:14" hidden="1" x14ac:dyDescent="0.35">
      <c r="A6125" t="s">
        <v>10</v>
      </c>
      <c r="B6125" t="s">
        <v>15</v>
      </c>
      <c r="C6125" t="s">
        <v>13</v>
      </c>
      <c r="D6125" s="9">
        <v>0.66</v>
      </c>
      <c r="E6125" s="10">
        <f>IF(COUNTIF(cis_DPH!$B$2:$B$84,B6125)&gt;0,D6125*1.1,IF(COUNTIF(cis_DPH!$B$85:$B$171,B6125)&gt;0,D6125*1.2,"chyba"))</f>
        <v>0.72600000000000009</v>
      </c>
      <c r="G6125" s="16" t="e">
        <f>_xlfn.XLOOKUP(Tabuľka9[[#This Row],[položka]],#REF!,#REF!)</f>
        <v>#REF!</v>
      </c>
      <c r="H6125">
        <v>50</v>
      </c>
      <c r="I6125" s="15">
        <f>Tabuľka9[[#This Row],[Aktuálna cena v RZ s DPH]]*Tabuľka9[[#This Row],[Priemerný odber za mesiac]]</f>
        <v>36.300000000000004</v>
      </c>
      <c r="J6125">
        <v>200</v>
      </c>
      <c r="K6125" s="17" t="e">
        <f>Tabuľka9[[#This Row],[Cena za MJ s DPH]]*Tabuľka9[[#This Row],[Predpokladaný odber počas 6 mesiacov]]</f>
        <v>#REF!</v>
      </c>
      <c r="L6125" s="1">
        <v>893307</v>
      </c>
      <c r="M6125" t="e">
        <f>_xlfn.XLOOKUP(Tabuľka9[[#This Row],[IČO]],#REF!,#REF!)</f>
        <v>#REF!</v>
      </c>
      <c r="N6125" t="e">
        <f>_xlfn.XLOOKUP(Tabuľka9[[#This Row],[IČO]],#REF!,#REF!)</f>
        <v>#REF!</v>
      </c>
    </row>
    <row r="6126" spans="1:14" hidden="1" x14ac:dyDescent="0.35">
      <c r="A6126" t="s">
        <v>10</v>
      </c>
      <c r="B6126" t="s">
        <v>16</v>
      </c>
      <c r="C6126" t="s">
        <v>13</v>
      </c>
      <c r="D6126" s="9">
        <v>0.55000000000000004</v>
      </c>
      <c r="E6126" s="10">
        <f>IF(COUNTIF(cis_DPH!$B$2:$B$84,B6126)&gt;0,D6126*1.1,IF(COUNTIF(cis_DPH!$B$85:$B$171,B6126)&gt;0,D6126*1.2,"chyba"))</f>
        <v>0.60500000000000009</v>
      </c>
      <c r="G6126" s="16" t="e">
        <f>_xlfn.XLOOKUP(Tabuľka9[[#This Row],[položka]],#REF!,#REF!)</f>
        <v>#REF!</v>
      </c>
      <c r="I6126" s="15">
        <f>Tabuľka9[[#This Row],[Aktuálna cena v RZ s DPH]]*Tabuľka9[[#This Row],[Priemerný odber za mesiac]]</f>
        <v>0</v>
      </c>
      <c r="K6126" s="17" t="e">
        <f>Tabuľka9[[#This Row],[Cena za MJ s DPH]]*Tabuľka9[[#This Row],[Predpokladaný odber počas 6 mesiacov]]</f>
        <v>#REF!</v>
      </c>
      <c r="L6126" s="1">
        <v>893307</v>
      </c>
      <c r="M6126" t="e">
        <f>_xlfn.XLOOKUP(Tabuľka9[[#This Row],[IČO]],#REF!,#REF!)</f>
        <v>#REF!</v>
      </c>
      <c r="N6126" t="e">
        <f>_xlfn.XLOOKUP(Tabuľka9[[#This Row],[IČO]],#REF!,#REF!)</f>
        <v>#REF!</v>
      </c>
    </row>
    <row r="6127" spans="1:14" hidden="1" x14ac:dyDescent="0.35">
      <c r="A6127" t="s">
        <v>10</v>
      </c>
      <c r="B6127" t="s">
        <v>17</v>
      </c>
      <c r="C6127" t="s">
        <v>13</v>
      </c>
      <c r="D6127" s="9">
        <v>1.1000000000000001</v>
      </c>
      <c r="E6127" s="10">
        <f>IF(COUNTIF(cis_DPH!$B$2:$B$84,B6127)&gt;0,D6127*1.1,IF(COUNTIF(cis_DPH!$B$85:$B$171,B6127)&gt;0,D6127*1.2,"chyba"))</f>
        <v>1.2100000000000002</v>
      </c>
      <c r="G6127" s="16" t="e">
        <f>_xlfn.XLOOKUP(Tabuľka9[[#This Row],[položka]],#REF!,#REF!)</f>
        <v>#REF!</v>
      </c>
      <c r="H6127">
        <v>2</v>
      </c>
      <c r="I6127" s="15">
        <f>Tabuľka9[[#This Row],[Aktuálna cena v RZ s DPH]]*Tabuľka9[[#This Row],[Priemerný odber za mesiac]]</f>
        <v>2.4200000000000004</v>
      </c>
      <c r="J6127">
        <v>10</v>
      </c>
      <c r="K6127" s="17" t="e">
        <f>Tabuľka9[[#This Row],[Cena za MJ s DPH]]*Tabuľka9[[#This Row],[Predpokladaný odber počas 6 mesiacov]]</f>
        <v>#REF!</v>
      </c>
      <c r="L6127" s="1">
        <v>893307</v>
      </c>
      <c r="M6127" t="e">
        <f>_xlfn.XLOOKUP(Tabuľka9[[#This Row],[IČO]],#REF!,#REF!)</f>
        <v>#REF!</v>
      </c>
      <c r="N6127" t="e">
        <f>_xlfn.XLOOKUP(Tabuľka9[[#This Row],[IČO]],#REF!,#REF!)</f>
        <v>#REF!</v>
      </c>
    </row>
    <row r="6128" spans="1:14" hidden="1" x14ac:dyDescent="0.35">
      <c r="A6128" t="s">
        <v>10</v>
      </c>
      <c r="B6128" t="s">
        <v>18</v>
      </c>
      <c r="C6128" t="s">
        <v>19</v>
      </c>
      <c r="D6128" s="9">
        <v>0.7</v>
      </c>
      <c r="E6128" s="10">
        <f>IF(COUNTIF(cis_DPH!$B$2:$B$84,B6128)&gt;0,D6128*1.1,IF(COUNTIF(cis_DPH!$B$85:$B$171,B6128)&gt;0,D6128*1.2,"chyba"))</f>
        <v>0.77</v>
      </c>
      <c r="G6128" s="16" t="e">
        <f>_xlfn.XLOOKUP(Tabuľka9[[#This Row],[položka]],#REF!,#REF!)</f>
        <v>#REF!</v>
      </c>
      <c r="H6128">
        <v>12</v>
      </c>
      <c r="I6128" s="15">
        <f>Tabuľka9[[#This Row],[Aktuálna cena v RZ s DPH]]*Tabuľka9[[#This Row],[Priemerný odber za mesiac]]</f>
        <v>9.24</v>
      </c>
      <c r="J6128">
        <v>50</v>
      </c>
      <c r="K6128" s="17" t="e">
        <f>Tabuľka9[[#This Row],[Cena za MJ s DPH]]*Tabuľka9[[#This Row],[Predpokladaný odber počas 6 mesiacov]]</f>
        <v>#REF!</v>
      </c>
      <c r="L6128" s="1">
        <v>893307</v>
      </c>
      <c r="M6128" t="e">
        <f>_xlfn.XLOOKUP(Tabuľka9[[#This Row],[IČO]],#REF!,#REF!)</f>
        <v>#REF!</v>
      </c>
      <c r="N6128" t="e">
        <f>_xlfn.XLOOKUP(Tabuľka9[[#This Row],[IČO]],#REF!,#REF!)</f>
        <v>#REF!</v>
      </c>
    </row>
    <row r="6129" spans="1:14" hidden="1" x14ac:dyDescent="0.35">
      <c r="A6129" t="s">
        <v>10</v>
      </c>
      <c r="B6129" t="s">
        <v>20</v>
      </c>
      <c r="C6129" t="s">
        <v>13</v>
      </c>
      <c r="D6129" s="9">
        <v>4</v>
      </c>
      <c r="E6129" s="10">
        <f>IF(COUNTIF(cis_DPH!$B$2:$B$84,B6129)&gt;0,D6129*1.1,IF(COUNTIF(cis_DPH!$B$85:$B$171,B6129)&gt;0,D6129*1.2,"chyba"))</f>
        <v>4.4000000000000004</v>
      </c>
      <c r="G6129" s="16" t="e">
        <f>_xlfn.XLOOKUP(Tabuľka9[[#This Row],[položka]],#REF!,#REF!)</f>
        <v>#REF!</v>
      </c>
      <c r="H6129">
        <v>5</v>
      </c>
      <c r="I6129" s="15">
        <f>Tabuľka9[[#This Row],[Aktuálna cena v RZ s DPH]]*Tabuľka9[[#This Row],[Priemerný odber za mesiac]]</f>
        <v>22</v>
      </c>
      <c r="J6129">
        <v>30</v>
      </c>
      <c r="K6129" s="17" t="e">
        <f>Tabuľka9[[#This Row],[Cena za MJ s DPH]]*Tabuľka9[[#This Row],[Predpokladaný odber počas 6 mesiacov]]</f>
        <v>#REF!</v>
      </c>
      <c r="L6129" s="1">
        <v>893307</v>
      </c>
      <c r="M6129" t="e">
        <f>_xlfn.XLOOKUP(Tabuľka9[[#This Row],[IČO]],#REF!,#REF!)</f>
        <v>#REF!</v>
      </c>
      <c r="N6129" t="e">
        <f>_xlfn.XLOOKUP(Tabuľka9[[#This Row],[IČO]],#REF!,#REF!)</f>
        <v>#REF!</v>
      </c>
    </row>
    <row r="6130" spans="1:14" hidden="1" x14ac:dyDescent="0.35">
      <c r="A6130" t="s">
        <v>10</v>
      </c>
      <c r="B6130" t="s">
        <v>21</v>
      </c>
      <c r="C6130" t="s">
        <v>13</v>
      </c>
      <c r="D6130" s="9">
        <v>0.8</v>
      </c>
      <c r="E6130" s="10">
        <f>IF(COUNTIF(cis_DPH!$B$2:$B$84,B6130)&gt;0,D6130*1.1,IF(COUNTIF(cis_DPH!$B$85:$B$171,B6130)&gt;0,D6130*1.2,"chyba"))</f>
        <v>0.96</v>
      </c>
      <c r="G6130" s="16" t="e">
        <f>_xlfn.XLOOKUP(Tabuľka9[[#This Row],[položka]],#REF!,#REF!)</f>
        <v>#REF!</v>
      </c>
      <c r="I6130" s="15">
        <f>Tabuľka9[[#This Row],[Aktuálna cena v RZ s DPH]]*Tabuľka9[[#This Row],[Priemerný odber za mesiac]]</f>
        <v>0</v>
      </c>
      <c r="K6130" s="17" t="e">
        <f>Tabuľka9[[#This Row],[Cena za MJ s DPH]]*Tabuľka9[[#This Row],[Predpokladaný odber počas 6 mesiacov]]</f>
        <v>#REF!</v>
      </c>
      <c r="L6130" s="1">
        <v>893307</v>
      </c>
      <c r="M6130" t="e">
        <f>_xlfn.XLOOKUP(Tabuľka9[[#This Row],[IČO]],#REF!,#REF!)</f>
        <v>#REF!</v>
      </c>
      <c r="N6130" t="e">
        <f>_xlfn.XLOOKUP(Tabuľka9[[#This Row],[IČO]],#REF!,#REF!)</f>
        <v>#REF!</v>
      </c>
    </row>
    <row r="6131" spans="1:14" hidden="1" x14ac:dyDescent="0.35">
      <c r="A6131" t="s">
        <v>10</v>
      </c>
      <c r="B6131" t="s">
        <v>22</v>
      </c>
      <c r="C6131" t="s">
        <v>13</v>
      </c>
      <c r="D6131" s="9">
        <v>1.7</v>
      </c>
      <c r="E6131" s="10">
        <f>IF(COUNTIF(cis_DPH!$B$2:$B$84,B6131)&gt;0,D6131*1.1,IF(COUNTIF(cis_DPH!$B$85:$B$171,B6131)&gt;0,D6131*1.2,"chyba"))</f>
        <v>1.87</v>
      </c>
      <c r="G6131" s="16" t="e">
        <f>_xlfn.XLOOKUP(Tabuľka9[[#This Row],[položka]],#REF!,#REF!)</f>
        <v>#REF!</v>
      </c>
      <c r="H6131">
        <v>5</v>
      </c>
      <c r="I6131" s="15">
        <f>Tabuľka9[[#This Row],[Aktuálna cena v RZ s DPH]]*Tabuľka9[[#This Row],[Priemerný odber za mesiac]]</f>
        <v>9.3500000000000014</v>
      </c>
      <c r="J6131">
        <v>20</v>
      </c>
      <c r="K6131" s="17" t="e">
        <f>Tabuľka9[[#This Row],[Cena za MJ s DPH]]*Tabuľka9[[#This Row],[Predpokladaný odber počas 6 mesiacov]]</f>
        <v>#REF!</v>
      </c>
      <c r="L6131" s="1">
        <v>893307</v>
      </c>
      <c r="M6131" t="e">
        <f>_xlfn.XLOOKUP(Tabuľka9[[#This Row],[IČO]],#REF!,#REF!)</f>
        <v>#REF!</v>
      </c>
      <c r="N6131" t="e">
        <f>_xlfn.XLOOKUP(Tabuľka9[[#This Row],[IČO]],#REF!,#REF!)</f>
        <v>#REF!</v>
      </c>
    </row>
    <row r="6132" spans="1:14" hidden="1" x14ac:dyDescent="0.35">
      <c r="A6132" t="s">
        <v>10</v>
      </c>
      <c r="B6132" t="s">
        <v>23</v>
      </c>
      <c r="C6132" t="s">
        <v>13</v>
      </c>
      <c r="D6132" s="9">
        <v>1.76</v>
      </c>
      <c r="E6132" s="10">
        <f>IF(COUNTIF(cis_DPH!$B$2:$B$84,B6132)&gt;0,D6132*1.1,IF(COUNTIF(cis_DPH!$B$85:$B$171,B6132)&gt;0,D6132*1.2,"chyba"))</f>
        <v>2.1120000000000001</v>
      </c>
      <c r="G6132" s="16" t="e">
        <f>_xlfn.XLOOKUP(Tabuľka9[[#This Row],[položka]],#REF!,#REF!)</f>
        <v>#REF!</v>
      </c>
      <c r="H6132">
        <v>25</v>
      </c>
      <c r="I6132" s="15">
        <f>Tabuľka9[[#This Row],[Aktuálna cena v RZ s DPH]]*Tabuľka9[[#This Row],[Priemerný odber za mesiac]]</f>
        <v>52.800000000000004</v>
      </c>
      <c r="J6132">
        <v>100</v>
      </c>
      <c r="K6132" s="17" t="e">
        <f>Tabuľka9[[#This Row],[Cena za MJ s DPH]]*Tabuľka9[[#This Row],[Predpokladaný odber počas 6 mesiacov]]</f>
        <v>#REF!</v>
      </c>
      <c r="L6132" s="1">
        <v>893307</v>
      </c>
      <c r="M6132" t="e">
        <f>_xlfn.XLOOKUP(Tabuľka9[[#This Row],[IČO]],#REF!,#REF!)</f>
        <v>#REF!</v>
      </c>
      <c r="N6132" t="e">
        <f>_xlfn.XLOOKUP(Tabuľka9[[#This Row],[IČO]],#REF!,#REF!)</f>
        <v>#REF!</v>
      </c>
    </row>
    <row r="6133" spans="1:14" hidden="1" x14ac:dyDescent="0.35">
      <c r="A6133" t="s">
        <v>10</v>
      </c>
      <c r="B6133" t="s">
        <v>24</v>
      </c>
      <c r="C6133" t="s">
        <v>25</v>
      </c>
      <c r="D6133" s="9">
        <v>6.4</v>
      </c>
      <c r="E6133" s="10">
        <f>IF(COUNTIF(cis_DPH!$B$2:$B$84,B6133)&gt;0,D6133*1.1,IF(COUNTIF(cis_DPH!$B$85:$B$171,B6133)&gt;0,D6133*1.2,"chyba"))</f>
        <v>7.68</v>
      </c>
      <c r="G6133" s="16" t="e">
        <f>_xlfn.XLOOKUP(Tabuľka9[[#This Row],[položka]],#REF!,#REF!)</f>
        <v>#REF!</v>
      </c>
      <c r="I6133" s="15">
        <f>Tabuľka9[[#This Row],[Aktuálna cena v RZ s DPH]]*Tabuľka9[[#This Row],[Priemerný odber za mesiac]]</f>
        <v>0</v>
      </c>
      <c r="K6133" s="17" t="e">
        <f>Tabuľka9[[#This Row],[Cena za MJ s DPH]]*Tabuľka9[[#This Row],[Predpokladaný odber počas 6 mesiacov]]</f>
        <v>#REF!</v>
      </c>
      <c r="L6133" s="1">
        <v>893307</v>
      </c>
      <c r="M6133" t="e">
        <f>_xlfn.XLOOKUP(Tabuľka9[[#This Row],[IČO]],#REF!,#REF!)</f>
        <v>#REF!</v>
      </c>
      <c r="N6133" t="e">
        <f>_xlfn.XLOOKUP(Tabuľka9[[#This Row],[IČO]],#REF!,#REF!)</f>
        <v>#REF!</v>
      </c>
    </row>
    <row r="6134" spans="1:14" hidden="1" x14ac:dyDescent="0.35">
      <c r="A6134" t="s">
        <v>10</v>
      </c>
      <c r="B6134" t="s">
        <v>26</v>
      </c>
      <c r="C6134" t="s">
        <v>13</v>
      </c>
      <c r="D6134" s="9">
        <v>3.7</v>
      </c>
      <c r="E6134" s="10">
        <f>IF(COUNTIF(cis_DPH!$B$2:$B$84,B6134)&gt;0,D6134*1.1,IF(COUNTIF(cis_DPH!$B$85:$B$171,B6134)&gt;0,D6134*1.2,"chyba"))</f>
        <v>4.4400000000000004</v>
      </c>
      <c r="G6134" s="16" t="e">
        <f>_xlfn.XLOOKUP(Tabuľka9[[#This Row],[položka]],#REF!,#REF!)</f>
        <v>#REF!</v>
      </c>
      <c r="H6134">
        <v>5</v>
      </c>
      <c r="I6134" s="15">
        <f>Tabuľka9[[#This Row],[Aktuálna cena v RZ s DPH]]*Tabuľka9[[#This Row],[Priemerný odber za mesiac]]</f>
        <v>22.200000000000003</v>
      </c>
      <c r="J6134">
        <v>20</v>
      </c>
      <c r="K6134" s="17" t="e">
        <f>Tabuľka9[[#This Row],[Cena za MJ s DPH]]*Tabuľka9[[#This Row],[Predpokladaný odber počas 6 mesiacov]]</f>
        <v>#REF!</v>
      </c>
      <c r="L6134" s="1">
        <v>893307</v>
      </c>
      <c r="M6134" t="e">
        <f>_xlfn.XLOOKUP(Tabuľka9[[#This Row],[IČO]],#REF!,#REF!)</f>
        <v>#REF!</v>
      </c>
      <c r="N6134" t="e">
        <f>_xlfn.XLOOKUP(Tabuľka9[[#This Row],[IČO]],#REF!,#REF!)</f>
        <v>#REF!</v>
      </c>
    </row>
    <row r="6135" spans="1:14" hidden="1" x14ac:dyDescent="0.35">
      <c r="A6135" t="s">
        <v>10</v>
      </c>
      <c r="B6135" t="s">
        <v>27</v>
      </c>
      <c r="C6135" t="s">
        <v>13</v>
      </c>
      <c r="D6135" s="9">
        <v>3.45</v>
      </c>
      <c r="E6135" s="10">
        <f>IF(COUNTIF(cis_DPH!$B$2:$B$84,B6135)&gt;0,D6135*1.1,IF(COUNTIF(cis_DPH!$B$85:$B$171,B6135)&gt;0,D6135*1.2,"chyba"))</f>
        <v>4.1399999999999997</v>
      </c>
      <c r="G6135" s="16" t="e">
        <f>_xlfn.XLOOKUP(Tabuľka9[[#This Row],[položka]],#REF!,#REF!)</f>
        <v>#REF!</v>
      </c>
      <c r="I6135" s="15">
        <f>Tabuľka9[[#This Row],[Aktuálna cena v RZ s DPH]]*Tabuľka9[[#This Row],[Priemerný odber za mesiac]]</f>
        <v>0</v>
      </c>
      <c r="K6135" s="17" t="e">
        <f>Tabuľka9[[#This Row],[Cena za MJ s DPH]]*Tabuľka9[[#This Row],[Predpokladaný odber počas 6 mesiacov]]</f>
        <v>#REF!</v>
      </c>
      <c r="L6135" s="1">
        <v>893307</v>
      </c>
      <c r="M6135" t="e">
        <f>_xlfn.XLOOKUP(Tabuľka9[[#This Row],[IČO]],#REF!,#REF!)</f>
        <v>#REF!</v>
      </c>
      <c r="N6135" t="e">
        <f>_xlfn.XLOOKUP(Tabuľka9[[#This Row],[IČO]],#REF!,#REF!)</f>
        <v>#REF!</v>
      </c>
    </row>
    <row r="6136" spans="1:14" hidden="1" x14ac:dyDescent="0.35">
      <c r="A6136" t="s">
        <v>10</v>
      </c>
      <c r="B6136" t="s">
        <v>28</v>
      </c>
      <c r="C6136" t="s">
        <v>13</v>
      </c>
      <c r="D6136" s="9">
        <v>4.3</v>
      </c>
      <c r="E6136" s="10">
        <f>IF(COUNTIF(cis_DPH!$B$2:$B$84,B6136)&gt;0,D6136*1.1,IF(COUNTIF(cis_DPH!$B$85:$B$171,B6136)&gt;0,D6136*1.2,"chyba"))</f>
        <v>5.1599999999999993</v>
      </c>
      <c r="G6136" s="16" t="e">
        <f>_xlfn.XLOOKUP(Tabuľka9[[#This Row],[položka]],#REF!,#REF!)</f>
        <v>#REF!</v>
      </c>
      <c r="I6136" s="15">
        <f>Tabuľka9[[#This Row],[Aktuálna cena v RZ s DPH]]*Tabuľka9[[#This Row],[Priemerný odber za mesiac]]</f>
        <v>0</v>
      </c>
      <c r="K6136" s="17" t="e">
        <f>Tabuľka9[[#This Row],[Cena za MJ s DPH]]*Tabuľka9[[#This Row],[Predpokladaný odber počas 6 mesiacov]]</f>
        <v>#REF!</v>
      </c>
      <c r="L6136" s="1">
        <v>893307</v>
      </c>
      <c r="M6136" t="e">
        <f>_xlfn.XLOOKUP(Tabuľka9[[#This Row],[IČO]],#REF!,#REF!)</f>
        <v>#REF!</v>
      </c>
      <c r="N6136" t="e">
        <f>_xlfn.XLOOKUP(Tabuľka9[[#This Row],[IČO]],#REF!,#REF!)</f>
        <v>#REF!</v>
      </c>
    </row>
    <row r="6137" spans="1:14" hidden="1" x14ac:dyDescent="0.35">
      <c r="A6137" t="s">
        <v>10</v>
      </c>
      <c r="B6137" t="s">
        <v>29</v>
      </c>
      <c r="C6137" t="s">
        <v>13</v>
      </c>
      <c r="D6137" s="9">
        <v>1.9</v>
      </c>
      <c r="E6137" s="10">
        <f>IF(COUNTIF(cis_DPH!$B$2:$B$84,B6137)&gt;0,D6137*1.1,IF(COUNTIF(cis_DPH!$B$85:$B$171,B6137)&gt;0,D6137*1.2,"chyba"))</f>
        <v>2.09</v>
      </c>
      <c r="G6137" s="16" t="e">
        <f>_xlfn.XLOOKUP(Tabuľka9[[#This Row],[položka]],#REF!,#REF!)</f>
        <v>#REF!</v>
      </c>
      <c r="H6137">
        <v>12</v>
      </c>
      <c r="I6137" s="15">
        <f>Tabuľka9[[#This Row],[Aktuálna cena v RZ s DPH]]*Tabuľka9[[#This Row],[Priemerný odber za mesiac]]</f>
        <v>25.08</v>
      </c>
      <c r="J6137">
        <v>50</v>
      </c>
      <c r="K6137" s="17" t="e">
        <f>Tabuľka9[[#This Row],[Cena za MJ s DPH]]*Tabuľka9[[#This Row],[Predpokladaný odber počas 6 mesiacov]]</f>
        <v>#REF!</v>
      </c>
      <c r="L6137" s="1">
        <v>893307</v>
      </c>
      <c r="M6137" t="e">
        <f>_xlfn.XLOOKUP(Tabuľka9[[#This Row],[IČO]],#REF!,#REF!)</f>
        <v>#REF!</v>
      </c>
      <c r="N6137" t="e">
        <f>_xlfn.XLOOKUP(Tabuľka9[[#This Row],[IČO]],#REF!,#REF!)</f>
        <v>#REF!</v>
      </c>
    </row>
    <row r="6138" spans="1:14" hidden="1" x14ac:dyDescent="0.35">
      <c r="A6138" t="s">
        <v>10</v>
      </c>
      <c r="B6138" t="s">
        <v>30</v>
      </c>
      <c r="C6138" t="s">
        <v>13</v>
      </c>
      <c r="D6138" s="9">
        <v>0.9</v>
      </c>
      <c r="E6138" s="10">
        <f>IF(COUNTIF(cis_DPH!$B$2:$B$84,B6138)&gt;0,D6138*1.1,IF(COUNTIF(cis_DPH!$B$85:$B$171,B6138)&gt;0,D6138*1.2,"chyba"))</f>
        <v>0.9900000000000001</v>
      </c>
      <c r="G6138" s="16" t="e">
        <f>_xlfn.XLOOKUP(Tabuľka9[[#This Row],[položka]],#REF!,#REF!)</f>
        <v>#REF!</v>
      </c>
      <c r="H6138">
        <v>100</v>
      </c>
      <c r="I6138" s="15">
        <f>Tabuľka9[[#This Row],[Aktuálna cena v RZ s DPH]]*Tabuľka9[[#This Row],[Priemerný odber za mesiac]]</f>
        <v>99.000000000000014</v>
      </c>
      <c r="J6138">
        <v>400</v>
      </c>
      <c r="K6138" s="17" t="e">
        <f>Tabuľka9[[#This Row],[Cena za MJ s DPH]]*Tabuľka9[[#This Row],[Predpokladaný odber počas 6 mesiacov]]</f>
        <v>#REF!</v>
      </c>
      <c r="L6138" s="1">
        <v>893307</v>
      </c>
      <c r="M6138" t="e">
        <f>_xlfn.XLOOKUP(Tabuľka9[[#This Row],[IČO]],#REF!,#REF!)</f>
        <v>#REF!</v>
      </c>
      <c r="N6138" t="e">
        <f>_xlfn.XLOOKUP(Tabuľka9[[#This Row],[IČO]],#REF!,#REF!)</f>
        <v>#REF!</v>
      </c>
    </row>
    <row r="6139" spans="1:14" hidden="1" x14ac:dyDescent="0.35">
      <c r="A6139" t="s">
        <v>10</v>
      </c>
      <c r="B6139" t="s">
        <v>31</v>
      </c>
      <c r="C6139" t="s">
        <v>13</v>
      </c>
      <c r="D6139" s="9">
        <v>1</v>
      </c>
      <c r="E6139" s="10">
        <f>IF(COUNTIF(cis_DPH!$B$2:$B$84,B6139)&gt;0,D6139*1.1,IF(COUNTIF(cis_DPH!$B$85:$B$171,B6139)&gt;0,D6139*1.2,"chyba"))</f>
        <v>1.1000000000000001</v>
      </c>
      <c r="G6139" s="16" t="e">
        <f>_xlfn.XLOOKUP(Tabuľka9[[#This Row],[položka]],#REF!,#REF!)</f>
        <v>#REF!</v>
      </c>
      <c r="H6139">
        <v>25</v>
      </c>
      <c r="I6139" s="15">
        <f>Tabuľka9[[#This Row],[Aktuálna cena v RZ s DPH]]*Tabuľka9[[#This Row],[Priemerný odber za mesiac]]</f>
        <v>27.500000000000004</v>
      </c>
      <c r="J6139">
        <v>100</v>
      </c>
      <c r="K6139" s="17" t="e">
        <f>Tabuľka9[[#This Row],[Cena za MJ s DPH]]*Tabuľka9[[#This Row],[Predpokladaný odber počas 6 mesiacov]]</f>
        <v>#REF!</v>
      </c>
      <c r="L6139" s="1">
        <v>893307</v>
      </c>
      <c r="M6139" t="e">
        <f>_xlfn.XLOOKUP(Tabuľka9[[#This Row],[IČO]],#REF!,#REF!)</f>
        <v>#REF!</v>
      </c>
      <c r="N6139" t="e">
        <f>_xlfn.XLOOKUP(Tabuľka9[[#This Row],[IČO]],#REF!,#REF!)</f>
        <v>#REF!</v>
      </c>
    </row>
    <row r="6140" spans="1:14" hidden="1" x14ac:dyDescent="0.35">
      <c r="A6140" t="s">
        <v>10</v>
      </c>
      <c r="B6140" t="s">
        <v>32</v>
      </c>
      <c r="C6140" t="s">
        <v>19</v>
      </c>
      <c r="D6140" s="9">
        <v>0.7</v>
      </c>
      <c r="E6140" s="10">
        <f>IF(COUNTIF(cis_DPH!$B$2:$B$84,B6140)&gt;0,D6140*1.1,IF(COUNTIF(cis_DPH!$B$85:$B$171,B6140)&gt;0,D6140*1.2,"chyba"))</f>
        <v>0.77</v>
      </c>
      <c r="G6140" s="16" t="e">
        <f>_xlfn.XLOOKUP(Tabuľka9[[#This Row],[položka]],#REF!,#REF!)</f>
        <v>#REF!</v>
      </c>
      <c r="I6140" s="15">
        <f>Tabuľka9[[#This Row],[Aktuálna cena v RZ s DPH]]*Tabuľka9[[#This Row],[Priemerný odber za mesiac]]</f>
        <v>0</v>
      </c>
      <c r="K6140" s="17" t="e">
        <f>Tabuľka9[[#This Row],[Cena za MJ s DPH]]*Tabuľka9[[#This Row],[Predpokladaný odber počas 6 mesiacov]]</f>
        <v>#REF!</v>
      </c>
      <c r="L6140" s="1">
        <v>893307</v>
      </c>
      <c r="M6140" t="e">
        <f>_xlfn.XLOOKUP(Tabuľka9[[#This Row],[IČO]],#REF!,#REF!)</f>
        <v>#REF!</v>
      </c>
      <c r="N6140" t="e">
        <f>_xlfn.XLOOKUP(Tabuľka9[[#This Row],[IČO]],#REF!,#REF!)</f>
        <v>#REF!</v>
      </c>
    </row>
    <row r="6141" spans="1:14" hidden="1" x14ac:dyDescent="0.35">
      <c r="A6141" t="s">
        <v>10</v>
      </c>
      <c r="B6141" t="s">
        <v>33</v>
      </c>
      <c r="C6141" t="s">
        <v>13</v>
      </c>
      <c r="D6141" s="9">
        <v>1.5</v>
      </c>
      <c r="E6141" s="10">
        <f>IF(COUNTIF(cis_DPH!$B$2:$B$84,B6141)&gt;0,D6141*1.1,IF(COUNTIF(cis_DPH!$B$85:$B$171,B6141)&gt;0,D6141*1.2,"chyba"))</f>
        <v>1.6500000000000001</v>
      </c>
      <c r="G6141" s="16" t="e">
        <f>_xlfn.XLOOKUP(Tabuľka9[[#This Row],[položka]],#REF!,#REF!)</f>
        <v>#REF!</v>
      </c>
      <c r="I6141" s="15">
        <f>Tabuľka9[[#This Row],[Aktuálna cena v RZ s DPH]]*Tabuľka9[[#This Row],[Priemerný odber za mesiac]]</f>
        <v>0</v>
      </c>
      <c r="K6141" s="17" t="e">
        <f>Tabuľka9[[#This Row],[Cena za MJ s DPH]]*Tabuľka9[[#This Row],[Predpokladaný odber počas 6 mesiacov]]</f>
        <v>#REF!</v>
      </c>
      <c r="L6141" s="1">
        <v>893307</v>
      </c>
      <c r="M6141" t="e">
        <f>_xlfn.XLOOKUP(Tabuľka9[[#This Row],[IČO]],#REF!,#REF!)</f>
        <v>#REF!</v>
      </c>
      <c r="N6141" t="e">
        <f>_xlfn.XLOOKUP(Tabuľka9[[#This Row],[IČO]],#REF!,#REF!)</f>
        <v>#REF!</v>
      </c>
    </row>
    <row r="6142" spans="1:14" hidden="1" x14ac:dyDescent="0.35">
      <c r="A6142" t="s">
        <v>10</v>
      </c>
      <c r="B6142" t="s">
        <v>34</v>
      </c>
      <c r="C6142" t="s">
        <v>13</v>
      </c>
      <c r="D6142" s="9">
        <v>1.4</v>
      </c>
      <c r="E6142" s="10">
        <f>IF(COUNTIF(cis_DPH!$B$2:$B$84,B6142)&gt;0,D6142*1.1,IF(COUNTIF(cis_DPH!$B$85:$B$171,B6142)&gt;0,D6142*1.2,"chyba"))</f>
        <v>1.54</v>
      </c>
      <c r="G6142" s="16" t="e">
        <f>_xlfn.XLOOKUP(Tabuľka9[[#This Row],[položka]],#REF!,#REF!)</f>
        <v>#REF!</v>
      </c>
      <c r="H6142">
        <v>25</v>
      </c>
      <c r="I6142" s="15">
        <f>Tabuľka9[[#This Row],[Aktuálna cena v RZ s DPH]]*Tabuľka9[[#This Row],[Priemerný odber za mesiac]]</f>
        <v>38.5</v>
      </c>
      <c r="J6142">
        <v>100</v>
      </c>
      <c r="K6142" s="17" t="e">
        <f>Tabuľka9[[#This Row],[Cena za MJ s DPH]]*Tabuľka9[[#This Row],[Predpokladaný odber počas 6 mesiacov]]</f>
        <v>#REF!</v>
      </c>
      <c r="L6142" s="1">
        <v>893307</v>
      </c>
      <c r="M6142" t="e">
        <f>_xlfn.XLOOKUP(Tabuľka9[[#This Row],[IČO]],#REF!,#REF!)</f>
        <v>#REF!</v>
      </c>
      <c r="N6142" t="e">
        <f>_xlfn.XLOOKUP(Tabuľka9[[#This Row],[IČO]],#REF!,#REF!)</f>
        <v>#REF!</v>
      </c>
    </row>
    <row r="6143" spans="1:14" hidden="1" x14ac:dyDescent="0.35">
      <c r="A6143" t="s">
        <v>10</v>
      </c>
      <c r="B6143" t="s">
        <v>35</v>
      </c>
      <c r="C6143" t="s">
        <v>13</v>
      </c>
      <c r="D6143" s="9">
        <v>1</v>
      </c>
      <c r="E6143" s="10">
        <f>IF(COUNTIF(cis_DPH!$B$2:$B$84,B6143)&gt;0,D6143*1.1,IF(COUNTIF(cis_DPH!$B$85:$B$171,B6143)&gt;0,D6143*1.2,"chyba"))</f>
        <v>1.1000000000000001</v>
      </c>
      <c r="G6143" s="16" t="e">
        <f>_xlfn.XLOOKUP(Tabuľka9[[#This Row],[položka]],#REF!,#REF!)</f>
        <v>#REF!</v>
      </c>
      <c r="H6143">
        <v>80</v>
      </c>
      <c r="I6143" s="15">
        <f>Tabuľka9[[#This Row],[Aktuálna cena v RZ s DPH]]*Tabuľka9[[#This Row],[Priemerný odber za mesiac]]</f>
        <v>88</v>
      </c>
      <c r="J6143">
        <v>300</v>
      </c>
      <c r="K6143" s="17" t="e">
        <f>Tabuľka9[[#This Row],[Cena za MJ s DPH]]*Tabuľka9[[#This Row],[Predpokladaný odber počas 6 mesiacov]]</f>
        <v>#REF!</v>
      </c>
      <c r="L6143" s="1">
        <v>893307</v>
      </c>
      <c r="M6143" t="e">
        <f>_xlfn.XLOOKUP(Tabuľka9[[#This Row],[IČO]],#REF!,#REF!)</f>
        <v>#REF!</v>
      </c>
      <c r="N6143" t="e">
        <f>_xlfn.XLOOKUP(Tabuľka9[[#This Row],[IČO]],#REF!,#REF!)</f>
        <v>#REF!</v>
      </c>
    </row>
    <row r="6144" spans="1:14" hidden="1" x14ac:dyDescent="0.35">
      <c r="A6144" t="s">
        <v>10</v>
      </c>
      <c r="B6144" t="s">
        <v>36</v>
      </c>
      <c r="C6144" t="s">
        <v>13</v>
      </c>
      <c r="E6144" s="10">
        <f>IF(COUNTIF(cis_DPH!$B$2:$B$84,B6144)&gt;0,D6144*1.1,IF(COUNTIF(cis_DPH!$B$85:$B$171,B6144)&gt;0,D6144*1.2,"chyba"))</f>
        <v>0</v>
      </c>
      <c r="G6144" s="16" t="e">
        <f>_xlfn.XLOOKUP(Tabuľka9[[#This Row],[položka]],#REF!,#REF!)</f>
        <v>#REF!</v>
      </c>
      <c r="I6144" s="15">
        <f>Tabuľka9[[#This Row],[Aktuálna cena v RZ s DPH]]*Tabuľka9[[#This Row],[Priemerný odber za mesiac]]</f>
        <v>0</v>
      </c>
      <c r="K6144" s="17" t="e">
        <f>Tabuľka9[[#This Row],[Cena za MJ s DPH]]*Tabuľka9[[#This Row],[Predpokladaný odber počas 6 mesiacov]]</f>
        <v>#REF!</v>
      </c>
      <c r="L6144" s="1">
        <v>893307</v>
      </c>
      <c r="M6144" t="e">
        <f>_xlfn.XLOOKUP(Tabuľka9[[#This Row],[IČO]],#REF!,#REF!)</f>
        <v>#REF!</v>
      </c>
      <c r="N6144" t="e">
        <f>_xlfn.XLOOKUP(Tabuľka9[[#This Row],[IČO]],#REF!,#REF!)</f>
        <v>#REF!</v>
      </c>
    </row>
    <row r="6145" spans="1:14" hidden="1" x14ac:dyDescent="0.35">
      <c r="A6145" t="s">
        <v>10</v>
      </c>
      <c r="B6145" t="s">
        <v>37</v>
      </c>
      <c r="C6145" t="s">
        <v>13</v>
      </c>
      <c r="D6145" s="9">
        <v>0.7</v>
      </c>
      <c r="E6145" s="10">
        <f>IF(COUNTIF(cis_DPH!$B$2:$B$84,B6145)&gt;0,D6145*1.1,IF(COUNTIF(cis_DPH!$B$85:$B$171,B6145)&gt;0,D6145*1.2,"chyba"))</f>
        <v>0.77</v>
      </c>
      <c r="G6145" s="16" t="e">
        <f>_xlfn.XLOOKUP(Tabuľka9[[#This Row],[položka]],#REF!,#REF!)</f>
        <v>#REF!</v>
      </c>
      <c r="H6145">
        <v>80</v>
      </c>
      <c r="I6145" s="15">
        <f>Tabuľka9[[#This Row],[Aktuálna cena v RZ s DPH]]*Tabuľka9[[#This Row],[Priemerný odber za mesiac]]</f>
        <v>61.6</v>
      </c>
      <c r="J6145">
        <v>300</v>
      </c>
      <c r="K6145" s="17" t="e">
        <f>Tabuľka9[[#This Row],[Cena za MJ s DPH]]*Tabuľka9[[#This Row],[Predpokladaný odber počas 6 mesiacov]]</f>
        <v>#REF!</v>
      </c>
      <c r="L6145" s="1">
        <v>893307</v>
      </c>
      <c r="M6145" t="e">
        <f>_xlfn.XLOOKUP(Tabuľka9[[#This Row],[IČO]],#REF!,#REF!)</f>
        <v>#REF!</v>
      </c>
      <c r="N6145" t="e">
        <f>_xlfn.XLOOKUP(Tabuľka9[[#This Row],[IČO]],#REF!,#REF!)</f>
        <v>#REF!</v>
      </c>
    </row>
    <row r="6146" spans="1:14" hidden="1" x14ac:dyDescent="0.35">
      <c r="A6146" t="s">
        <v>10</v>
      </c>
      <c r="B6146" t="s">
        <v>38</v>
      </c>
      <c r="C6146" t="s">
        <v>13</v>
      </c>
      <c r="D6146" s="9">
        <v>1.05</v>
      </c>
      <c r="E6146" s="10">
        <f>IF(COUNTIF(cis_DPH!$B$2:$B$84,B6146)&gt;0,D6146*1.1,IF(COUNTIF(cis_DPH!$B$85:$B$171,B6146)&gt;0,D6146*1.2,"chyba"))</f>
        <v>1.1550000000000002</v>
      </c>
      <c r="G6146" s="16" t="e">
        <f>_xlfn.XLOOKUP(Tabuľka9[[#This Row],[položka]],#REF!,#REF!)</f>
        <v>#REF!</v>
      </c>
      <c r="H6146">
        <v>8</v>
      </c>
      <c r="I6146" s="15">
        <f>Tabuľka9[[#This Row],[Aktuálna cena v RZ s DPH]]*Tabuľka9[[#This Row],[Priemerný odber za mesiac]]</f>
        <v>9.240000000000002</v>
      </c>
      <c r="J6146">
        <v>30</v>
      </c>
      <c r="K6146" s="17" t="e">
        <f>Tabuľka9[[#This Row],[Cena za MJ s DPH]]*Tabuľka9[[#This Row],[Predpokladaný odber počas 6 mesiacov]]</f>
        <v>#REF!</v>
      </c>
      <c r="L6146" s="1">
        <v>893307</v>
      </c>
      <c r="M6146" t="e">
        <f>_xlfn.XLOOKUP(Tabuľka9[[#This Row],[IČO]],#REF!,#REF!)</f>
        <v>#REF!</v>
      </c>
      <c r="N6146" t="e">
        <f>_xlfn.XLOOKUP(Tabuľka9[[#This Row],[IČO]],#REF!,#REF!)</f>
        <v>#REF!</v>
      </c>
    </row>
    <row r="6147" spans="1:14" hidden="1" x14ac:dyDescent="0.35">
      <c r="A6147" t="s">
        <v>10</v>
      </c>
      <c r="B6147" t="s">
        <v>39</v>
      </c>
      <c r="C6147" t="s">
        <v>13</v>
      </c>
      <c r="D6147" s="9">
        <v>1.7</v>
      </c>
      <c r="E6147" s="10">
        <f>IF(COUNTIF(cis_DPH!$B$2:$B$84,B6147)&gt;0,D6147*1.1,IF(COUNTIF(cis_DPH!$B$85:$B$171,B6147)&gt;0,D6147*1.2,"chyba"))</f>
        <v>1.87</v>
      </c>
      <c r="G6147" s="16" t="e">
        <f>_xlfn.XLOOKUP(Tabuľka9[[#This Row],[položka]],#REF!,#REF!)</f>
        <v>#REF!</v>
      </c>
      <c r="I6147" s="15">
        <f>Tabuľka9[[#This Row],[Aktuálna cena v RZ s DPH]]*Tabuľka9[[#This Row],[Priemerný odber za mesiac]]</f>
        <v>0</v>
      </c>
      <c r="K6147" s="17" t="e">
        <f>Tabuľka9[[#This Row],[Cena za MJ s DPH]]*Tabuľka9[[#This Row],[Predpokladaný odber počas 6 mesiacov]]</f>
        <v>#REF!</v>
      </c>
      <c r="L6147" s="1">
        <v>893307</v>
      </c>
      <c r="M6147" t="e">
        <f>_xlfn.XLOOKUP(Tabuľka9[[#This Row],[IČO]],#REF!,#REF!)</f>
        <v>#REF!</v>
      </c>
      <c r="N6147" t="e">
        <f>_xlfn.XLOOKUP(Tabuľka9[[#This Row],[IČO]],#REF!,#REF!)</f>
        <v>#REF!</v>
      </c>
    </row>
    <row r="6148" spans="1:14" hidden="1" x14ac:dyDescent="0.35">
      <c r="A6148" t="s">
        <v>10</v>
      </c>
      <c r="B6148" t="s">
        <v>40</v>
      </c>
      <c r="C6148" t="s">
        <v>13</v>
      </c>
      <c r="E6148" s="10">
        <f>IF(COUNTIF(cis_DPH!$B$2:$B$84,B6148)&gt;0,D6148*1.1,IF(COUNTIF(cis_DPH!$B$85:$B$171,B6148)&gt;0,D6148*1.2,"chyba"))</f>
        <v>0</v>
      </c>
      <c r="G6148" s="16" t="e">
        <f>_xlfn.XLOOKUP(Tabuľka9[[#This Row],[položka]],#REF!,#REF!)</f>
        <v>#REF!</v>
      </c>
      <c r="I6148" s="15">
        <f>Tabuľka9[[#This Row],[Aktuálna cena v RZ s DPH]]*Tabuľka9[[#This Row],[Priemerný odber za mesiac]]</f>
        <v>0</v>
      </c>
      <c r="K6148" s="17" t="e">
        <f>Tabuľka9[[#This Row],[Cena za MJ s DPH]]*Tabuľka9[[#This Row],[Predpokladaný odber počas 6 mesiacov]]</f>
        <v>#REF!</v>
      </c>
      <c r="L6148" s="1">
        <v>893307</v>
      </c>
      <c r="M6148" t="e">
        <f>_xlfn.XLOOKUP(Tabuľka9[[#This Row],[IČO]],#REF!,#REF!)</f>
        <v>#REF!</v>
      </c>
      <c r="N6148" t="e">
        <f>_xlfn.XLOOKUP(Tabuľka9[[#This Row],[IČO]],#REF!,#REF!)</f>
        <v>#REF!</v>
      </c>
    </row>
    <row r="6149" spans="1:14" hidden="1" x14ac:dyDescent="0.35">
      <c r="A6149" t="s">
        <v>10</v>
      </c>
      <c r="B6149" t="s">
        <v>41</v>
      </c>
      <c r="C6149" t="s">
        <v>13</v>
      </c>
      <c r="D6149" s="9">
        <v>1.2</v>
      </c>
      <c r="E6149" s="10">
        <f>IF(COUNTIF(cis_DPH!$B$2:$B$84,B6149)&gt;0,D6149*1.1,IF(COUNTIF(cis_DPH!$B$85:$B$171,B6149)&gt;0,D6149*1.2,"chyba"))</f>
        <v>1.32</v>
      </c>
      <c r="G6149" s="16" t="e">
        <f>_xlfn.XLOOKUP(Tabuľka9[[#This Row],[položka]],#REF!,#REF!)</f>
        <v>#REF!</v>
      </c>
      <c r="H6149">
        <v>12</v>
      </c>
      <c r="I6149" s="15">
        <f>Tabuľka9[[#This Row],[Aktuálna cena v RZ s DPH]]*Tabuľka9[[#This Row],[Priemerný odber za mesiac]]</f>
        <v>15.84</v>
      </c>
      <c r="J6149">
        <v>50</v>
      </c>
      <c r="K6149" s="17" t="e">
        <f>Tabuľka9[[#This Row],[Cena za MJ s DPH]]*Tabuľka9[[#This Row],[Predpokladaný odber počas 6 mesiacov]]</f>
        <v>#REF!</v>
      </c>
      <c r="L6149" s="1">
        <v>893307</v>
      </c>
      <c r="M6149" t="e">
        <f>_xlfn.XLOOKUP(Tabuľka9[[#This Row],[IČO]],#REF!,#REF!)</f>
        <v>#REF!</v>
      </c>
      <c r="N6149" t="e">
        <f>_xlfn.XLOOKUP(Tabuľka9[[#This Row],[IČO]],#REF!,#REF!)</f>
        <v>#REF!</v>
      </c>
    </row>
    <row r="6150" spans="1:14" hidden="1" x14ac:dyDescent="0.35">
      <c r="A6150" t="s">
        <v>10</v>
      </c>
      <c r="B6150" t="s">
        <v>42</v>
      </c>
      <c r="C6150" t="s">
        <v>19</v>
      </c>
      <c r="D6150" s="9">
        <v>0.45</v>
      </c>
      <c r="E6150" s="10">
        <f>IF(COUNTIF(cis_DPH!$B$2:$B$84,B6150)&gt;0,D6150*1.1,IF(COUNTIF(cis_DPH!$B$85:$B$171,B6150)&gt;0,D6150*1.2,"chyba"))</f>
        <v>0.54</v>
      </c>
      <c r="G6150" s="16" t="e">
        <f>_xlfn.XLOOKUP(Tabuľka9[[#This Row],[položka]],#REF!,#REF!)</f>
        <v>#REF!</v>
      </c>
      <c r="I6150" s="15">
        <f>Tabuľka9[[#This Row],[Aktuálna cena v RZ s DPH]]*Tabuľka9[[#This Row],[Priemerný odber za mesiac]]</f>
        <v>0</v>
      </c>
      <c r="K6150" s="17" t="e">
        <f>Tabuľka9[[#This Row],[Cena za MJ s DPH]]*Tabuľka9[[#This Row],[Predpokladaný odber počas 6 mesiacov]]</f>
        <v>#REF!</v>
      </c>
      <c r="L6150" s="1">
        <v>893307</v>
      </c>
      <c r="M6150" t="e">
        <f>_xlfn.XLOOKUP(Tabuľka9[[#This Row],[IČO]],#REF!,#REF!)</f>
        <v>#REF!</v>
      </c>
      <c r="N6150" t="e">
        <f>_xlfn.XLOOKUP(Tabuľka9[[#This Row],[IČO]],#REF!,#REF!)</f>
        <v>#REF!</v>
      </c>
    </row>
    <row r="6151" spans="1:14" hidden="1" x14ac:dyDescent="0.35">
      <c r="A6151" t="s">
        <v>10</v>
      </c>
      <c r="B6151" t="s">
        <v>43</v>
      </c>
      <c r="C6151" t="s">
        <v>13</v>
      </c>
      <c r="D6151" s="9">
        <v>3</v>
      </c>
      <c r="E6151" s="10">
        <f>IF(COUNTIF(cis_DPH!$B$2:$B$84,B6151)&gt;0,D6151*1.1,IF(COUNTIF(cis_DPH!$B$85:$B$171,B6151)&gt;0,D6151*1.2,"chyba"))</f>
        <v>3.5999999999999996</v>
      </c>
      <c r="G6151" s="16" t="e">
        <f>_xlfn.XLOOKUP(Tabuľka9[[#This Row],[položka]],#REF!,#REF!)</f>
        <v>#REF!</v>
      </c>
      <c r="I6151" s="15">
        <f>Tabuľka9[[#This Row],[Aktuálna cena v RZ s DPH]]*Tabuľka9[[#This Row],[Priemerný odber za mesiac]]</f>
        <v>0</v>
      </c>
      <c r="K6151" s="17" t="e">
        <f>Tabuľka9[[#This Row],[Cena za MJ s DPH]]*Tabuľka9[[#This Row],[Predpokladaný odber počas 6 mesiacov]]</f>
        <v>#REF!</v>
      </c>
      <c r="L6151" s="1">
        <v>893307</v>
      </c>
      <c r="M6151" t="e">
        <f>_xlfn.XLOOKUP(Tabuľka9[[#This Row],[IČO]],#REF!,#REF!)</f>
        <v>#REF!</v>
      </c>
      <c r="N6151" t="e">
        <f>_xlfn.XLOOKUP(Tabuľka9[[#This Row],[IČO]],#REF!,#REF!)</f>
        <v>#REF!</v>
      </c>
    </row>
    <row r="6152" spans="1:14" hidden="1" x14ac:dyDescent="0.35">
      <c r="A6152" t="s">
        <v>10</v>
      </c>
      <c r="B6152" t="s">
        <v>44</v>
      </c>
      <c r="C6152" t="s">
        <v>13</v>
      </c>
      <c r="D6152" s="9">
        <v>0.6</v>
      </c>
      <c r="E6152" s="10">
        <f>IF(COUNTIF(cis_DPH!$B$2:$B$84,B6152)&gt;0,D6152*1.1,IF(COUNTIF(cis_DPH!$B$85:$B$171,B6152)&gt;0,D6152*1.2,"chyba"))</f>
        <v>0.72</v>
      </c>
      <c r="G6152" s="16" t="e">
        <f>_xlfn.XLOOKUP(Tabuľka9[[#This Row],[položka]],#REF!,#REF!)</f>
        <v>#REF!</v>
      </c>
      <c r="I6152" s="15">
        <f>Tabuľka9[[#This Row],[Aktuálna cena v RZ s DPH]]*Tabuľka9[[#This Row],[Priemerný odber za mesiac]]</f>
        <v>0</v>
      </c>
      <c r="K6152" s="17" t="e">
        <f>Tabuľka9[[#This Row],[Cena za MJ s DPH]]*Tabuľka9[[#This Row],[Predpokladaný odber počas 6 mesiacov]]</f>
        <v>#REF!</v>
      </c>
      <c r="L6152" s="1">
        <v>893307</v>
      </c>
      <c r="M6152" t="e">
        <f>_xlfn.XLOOKUP(Tabuľka9[[#This Row],[IČO]],#REF!,#REF!)</f>
        <v>#REF!</v>
      </c>
      <c r="N6152" t="e">
        <f>_xlfn.XLOOKUP(Tabuľka9[[#This Row],[IČO]],#REF!,#REF!)</f>
        <v>#REF!</v>
      </c>
    </row>
    <row r="6153" spans="1:14" hidden="1" x14ac:dyDescent="0.35">
      <c r="A6153" t="s">
        <v>10</v>
      </c>
      <c r="B6153" t="s">
        <v>45</v>
      </c>
      <c r="C6153" t="s">
        <v>13</v>
      </c>
      <c r="D6153" s="9">
        <v>1.2</v>
      </c>
      <c r="E6153" s="10">
        <f>IF(COUNTIF(cis_DPH!$B$2:$B$84,B6153)&gt;0,D6153*1.1,IF(COUNTIF(cis_DPH!$B$85:$B$171,B6153)&gt;0,D6153*1.2,"chyba"))</f>
        <v>1.44</v>
      </c>
      <c r="G6153" s="16" t="e">
        <f>_xlfn.XLOOKUP(Tabuľka9[[#This Row],[položka]],#REF!,#REF!)</f>
        <v>#REF!</v>
      </c>
      <c r="I6153" s="15">
        <f>Tabuľka9[[#This Row],[Aktuálna cena v RZ s DPH]]*Tabuľka9[[#This Row],[Priemerný odber za mesiac]]</f>
        <v>0</v>
      </c>
      <c r="K6153" s="17" t="e">
        <f>Tabuľka9[[#This Row],[Cena za MJ s DPH]]*Tabuľka9[[#This Row],[Predpokladaný odber počas 6 mesiacov]]</f>
        <v>#REF!</v>
      </c>
      <c r="L6153" s="1">
        <v>893307</v>
      </c>
      <c r="M6153" t="e">
        <f>_xlfn.XLOOKUP(Tabuľka9[[#This Row],[IČO]],#REF!,#REF!)</f>
        <v>#REF!</v>
      </c>
      <c r="N6153" t="e">
        <f>_xlfn.XLOOKUP(Tabuľka9[[#This Row],[IČO]],#REF!,#REF!)</f>
        <v>#REF!</v>
      </c>
    </row>
    <row r="6154" spans="1:14" hidden="1" x14ac:dyDescent="0.35">
      <c r="A6154" t="s">
        <v>10</v>
      </c>
      <c r="B6154" t="s">
        <v>46</v>
      </c>
      <c r="C6154" t="s">
        <v>13</v>
      </c>
      <c r="D6154" s="9">
        <v>0.7</v>
      </c>
      <c r="E6154" s="10">
        <f>IF(COUNTIF(cis_DPH!$B$2:$B$84,B6154)&gt;0,D6154*1.1,IF(COUNTIF(cis_DPH!$B$85:$B$171,B6154)&gt;0,D6154*1.2,"chyba"))</f>
        <v>0.84</v>
      </c>
      <c r="G6154" s="16" t="e">
        <f>_xlfn.XLOOKUP(Tabuľka9[[#This Row],[položka]],#REF!,#REF!)</f>
        <v>#REF!</v>
      </c>
      <c r="H6154">
        <v>25</v>
      </c>
      <c r="I6154" s="15">
        <f>Tabuľka9[[#This Row],[Aktuálna cena v RZ s DPH]]*Tabuľka9[[#This Row],[Priemerný odber za mesiac]]</f>
        <v>21</v>
      </c>
      <c r="J6154">
        <v>100</v>
      </c>
      <c r="K6154" s="17" t="e">
        <f>Tabuľka9[[#This Row],[Cena za MJ s DPH]]*Tabuľka9[[#This Row],[Predpokladaný odber počas 6 mesiacov]]</f>
        <v>#REF!</v>
      </c>
      <c r="L6154" s="1">
        <v>893307</v>
      </c>
      <c r="M6154" t="e">
        <f>_xlfn.XLOOKUP(Tabuľka9[[#This Row],[IČO]],#REF!,#REF!)</f>
        <v>#REF!</v>
      </c>
      <c r="N6154" t="e">
        <f>_xlfn.XLOOKUP(Tabuľka9[[#This Row],[IČO]],#REF!,#REF!)</f>
        <v>#REF!</v>
      </c>
    </row>
    <row r="6155" spans="1:14" hidden="1" x14ac:dyDescent="0.35">
      <c r="A6155" t="s">
        <v>10</v>
      </c>
      <c r="B6155" t="s">
        <v>47</v>
      </c>
      <c r="C6155" t="s">
        <v>48</v>
      </c>
      <c r="E6155" s="10">
        <f>IF(COUNTIF(cis_DPH!$B$2:$B$84,B6155)&gt;0,D6155*1.1,IF(COUNTIF(cis_DPH!$B$85:$B$171,B6155)&gt;0,D6155*1.2,"chyba"))</f>
        <v>0</v>
      </c>
      <c r="G6155" s="16" t="e">
        <f>_xlfn.XLOOKUP(Tabuľka9[[#This Row],[položka]],#REF!,#REF!)</f>
        <v>#REF!</v>
      </c>
      <c r="I6155" s="15">
        <f>Tabuľka9[[#This Row],[Aktuálna cena v RZ s DPH]]*Tabuľka9[[#This Row],[Priemerný odber za mesiac]]</f>
        <v>0</v>
      </c>
      <c r="K6155" s="17" t="e">
        <f>Tabuľka9[[#This Row],[Cena za MJ s DPH]]*Tabuľka9[[#This Row],[Predpokladaný odber počas 6 mesiacov]]</f>
        <v>#REF!</v>
      </c>
      <c r="L6155" s="1">
        <v>893307</v>
      </c>
      <c r="M6155" t="e">
        <f>_xlfn.XLOOKUP(Tabuľka9[[#This Row],[IČO]],#REF!,#REF!)</f>
        <v>#REF!</v>
      </c>
      <c r="N6155" t="e">
        <f>_xlfn.XLOOKUP(Tabuľka9[[#This Row],[IČO]],#REF!,#REF!)</f>
        <v>#REF!</v>
      </c>
    </row>
    <row r="6156" spans="1:14" hidden="1" x14ac:dyDescent="0.35">
      <c r="A6156" t="s">
        <v>10</v>
      </c>
      <c r="B6156" t="s">
        <v>49</v>
      </c>
      <c r="C6156" t="s">
        <v>48</v>
      </c>
      <c r="E6156" s="10">
        <f>IF(COUNTIF(cis_DPH!$B$2:$B$84,B6156)&gt;0,D6156*1.1,IF(COUNTIF(cis_DPH!$B$85:$B$171,B6156)&gt;0,D6156*1.2,"chyba"))</f>
        <v>0</v>
      </c>
      <c r="G6156" s="16" t="e">
        <f>_xlfn.XLOOKUP(Tabuľka9[[#This Row],[položka]],#REF!,#REF!)</f>
        <v>#REF!</v>
      </c>
      <c r="I6156" s="15">
        <f>Tabuľka9[[#This Row],[Aktuálna cena v RZ s DPH]]*Tabuľka9[[#This Row],[Priemerný odber za mesiac]]</f>
        <v>0</v>
      </c>
      <c r="K6156" s="17" t="e">
        <f>Tabuľka9[[#This Row],[Cena za MJ s DPH]]*Tabuľka9[[#This Row],[Predpokladaný odber počas 6 mesiacov]]</f>
        <v>#REF!</v>
      </c>
      <c r="L6156" s="1">
        <v>893307</v>
      </c>
      <c r="M6156" t="e">
        <f>_xlfn.XLOOKUP(Tabuľka9[[#This Row],[IČO]],#REF!,#REF!)</f>
        <v>#REF!</v>
      </c>
      <c r="N6156" t="e">
        <f>_xlfn.XLOOKUP(Tabuľka9[[#This Row],[IČO]],#REF!,#REF!)</f>
        <v>#REF!</v>
      </c>
    </row>
    <row r="6157" spans="1:14" hidden="1" x14ac:dyDescent="0.35">
      <c r="A6157" t="s">
        <v>10</v>
      </c>
      <c r="B6157" t="s">
        <v>50</v>
      </c>
      <c r="C6157" t="s">
        <v>13</v>
      </c>
      <c r="E6157" s="10">
        <f>IF(COUNTIF(cis_DPH!$B$2:$B$84,B6157)&gt;0,D6157*1.1,IF(COUNTIF(cis_DPH!$B$85:$B$171,B6157)&gt;0,D6157*1.2,"chyba"))</f>
        <v>0</v>
      </c>
      <c r="G6157" s="16" t="e">
        <f>_xlfn.XLOOKUP(Tabuľka9[[#This Row],[položka]],#REF!,#REF!)</f>
        <v>#REF!</v>
      </c>
      <c r="I6157" s="15">
        <f>Tabuľka9[[#This Row],[Aktuálna cena v RZ s DPH]]*Tabuľka9[[#This Row],[Priemerný odber za mesiac]]</f>
        <v>0</v>
      </c>
      <c r="K6157" s="17" t="e">
        <f>Tabuľka9[[#This Row],[Cena za MJ s DPH]]*Tabuľka9[[#This Row],[Predpokladaný odber počas 6 mesiacov]]</f>
        <v>#REF!</v>
      </c>
      <c r="L6157" s="1">
        <v>893307</v>
      </c>
      <c r="M6157" t="e">
        <f>_xlfn.XLOOKUP(Tabuľka9[[#This Row],[IČO]],#REF!,#REF!)</f>
        <v>#REF!</v>
      </c>
      <c r="N6157" t="e">
        <f>_xlfn.XLOOKUP(Tabuľka9[[#This Row],[IČO]],#REF!,#REF!)</f>
        <v>#REF!</v>
      </c>
    </row>
    <row r="6158" spans="1:14" hidden="1" x14ac:dyDescent="0.35">
      <c r="A6158" t="s">
        <v>10</v>
      </c>
      <c r="B6158" t="s">
        <v>51</v>
      </c>
      <c r="C6158" t="s">
        <v>13</v>
      </c>
      <c r="D6158" s="9">
        <v>2.5</v>
      </c>
      <c r="E6158" s="10">
        <f>IF(COUNTIF(cis_DPH!$B$2:$B$84,B6158)&gt;0,D6158*1.1,IF(COUNTIF(cis_DPH!$B$85:$B$171,B6158)&gt;0,D6158*1.2,"chyba"))</f>
        <v>2.75</v>
      </c>
      <c r="G6158" s="16" t="e">
        <f>_xlfn.XLOOKUP(Tabuľka9[[#This Row],[položka]],#REF!,#REF!)</f>
        <v>#REF!</v>
      </c>
      <c r="H6158">
        <v>8</v>
      </c>
      <c r="I6158" s="15">
        <f>Tabuľka9[[#This Row],[Aktuálna cena v RZ s DPH]]*Tabuľka9[[#This Row],[Priemerný odber za mesiac]]</f>
        <v>22</v>
      </c>
      <c r="J6158">
        <v>30</v>
      </c>
      <c r="K6158" s="17" t="e">
        <f>Tabuľka9[[#This Row],[Cena za MJ s DPH]]*Tabuľka9[[#This Row],[Predpokladaný odber počas 6 mesiacov]]</f>
        <v>#REF!</v>
      </c>
      <c r="L6158" s="1">
        <v>893307</v>
      </c>
      <c r="M6158" t="e">
        <f>_xlfn.XLOOKUP(Tabuľka9[[#This Row],[IČO]],#REF!,#REF!)</f>
        <v>#REF!</v>
      </c>
      <c r="N6158" t="e">
        <f>_xlfn.XLOOKUP(Tabuľka9[[#This Row],[IČO]],#REF!,#REF!)</f>
        <v>#REF!</v>
      </c>
    </row>
    <row r="6159" spans="1:14" hidden="1" x14ac:dyDescent="0.35">
      <c r="A6159" t="s">
        <v>10</v>
      </c>
      <c r="B6159" t="s">
        <v>52</v>
      </c>
      <c r="C6159" t="s">
        <v>13</v>
      </c>
      <c r="D6159" s="9">
        <v>3</v>
      </c>
      <c r="E6159" s="10">
        <f>IF(COUNTIF(cis_DPH!$B$2:$B$84,B6159)&gt;0,D6159*1.1,IF(COUNTIF(cis_DPH!$B$85:$B$171,B6159)&gt;0,D6159*1.2,"chyba"))</f>
        <v>3.3000000000000003</v>
      </c>
      <c r="G6159" s="16" t="e">
        <f>_xlfn.XLOOKUP(Tabuľka9[[#This Row],[položka]],#REF!,#REF!)</f>
        <v>#REF!</v>
      </c>
      <c r="H6159">
        <v>2</v>
      </c>
      <c r="I6159" s="15">
        <f>Tabuľka9[[#This Row],[Aktuálna cena v RZ s DPH]]*Tabuľka9[[#This Row],[Priemerný odber za mesiac]]</f>
        <v>6.6000000000000005</v>
      </c>
      <c r="J6159">
        <v>10</v>
      </c>
      <c r="K6159" s="17" t="e">
        <f>Tabuľka9[[#This Row],[Cena za MJ s DPH]]*Tabuľka9[[#This Row],[Predpokladaný odber počas 6 mesiacov]]</f>
        <v>#REF!</v>
      </c>
      <c r="L6159" s="1">
        <v>893307</v>
      </c>
      <c r="M6159" t="e">
        <f>_xlfn.XLOOKUP(Tabuľka9[[#This Row],[IČO]],#REF!,#REF!)</f>
        <v>#REF!</v>
      </c>
      <c r="N6159" t="e">
        <f>_xlfn.XLOOKUP(Tabuľka9[[#This Row],[IČO]],#REF!,#REF!)</f>
        <v>#REF!</v>
      </c>
    </row>
    <row r="6160" spans="1:14" hidden="1" x14ac:dyDescent="0.35">
      <c r="A6160" t="s">
        <v>10</v>
      </c>
      <c r="B6160" t="s">
        <v>53</v>
      </c>
      <c r="C6160" t="s">
        <v>13</v>
      </c>
      <c r="D6160" s="9">
        <v>2.7</v>
      </c>
      <c r="E6160" s="10">
        <f>IF(COUNTIF(cis_DPH!$B$2:$B$84,B6160)&gt;0,D6160*1.1,IF(COUNTIF(cis_DPH!$B$85:$B$171,B6160)&gt;0,D6160*1.2,"chyba"))</f>
        <v>2.9700000000000006</v>
      </c>
      <c r="G6160" s="16" t="e">
        <f>_xlfn.XLOOKUP(Tabuľka9[[#This Row],[položka]],#REF!,#REF!)</f>
        <v>#REF!</v>
      </c>
      <c r="H6160">
        <v>2</v>
      </c>
      <c r="I6160" s="15">
        <f>Tabuľka9[[#This Row],[Aktuálna cena v RZ s DPH]]*Tabuľka9[[#This Row],[Priemerný odber za mesiac]]</f>
        <v>5.9400000000000013</v>
      </c>
      <c r="J6160">
        <v>10</v>
      </c>
      <c r="K6160" s="17" t="e">
        <f>Tabuľka9[[#This Row],[Cena za MJ s DPH]]*Tabuľka9[[#This Row],[Predpokladaný odber počas 6 mesiacov]]</f>
        <v>#REF!</v>
      </c>
      <c r="L6160" s="1">
        <v>893307</v>
      </c>
      <c r="M6160" t="e">
        <f>_xlfn.XLOOKUP(Tabuľka9[[#This Row],[IČO]],#REF!,#REF!)</f>
        <v>#REF!</v>
      </c>
      <c r="N6160" t="e">
        <f>_xlfn.XLOOKUP(Tabuľka9[[#This Row],[IČO]],#REF!,#REF!)</f>
        <v>#REF!</v>
      </c>
    </row>
    <row r="6161" spans="1:14" hidden="1" x14ac:dyDescent="0.35">
      <c r="A6161" t="s">
        <v>10</v>
      </c>
      <c r="B6161" t="s">
        <v>54</v>
      </c>
      <c r="C6161" t="s">
        <v>13</v>
      </c>
      <c r="D6161" s="9">
        <v>3.4</v>
      </c>
      <c r="E6161" s="10">
        <f>IF(COUNTIF(cis_DPH!$B$2:$B$84,B6161)&gt;0,D6161*1.1,IF(COUNTIF(cis_DPH!$B$85:$B$171,B6161)&gt;0,D6161*1.2,"chyba"))</f>
        <v>3.74</v>
      </c>
      <c r="G6161" s="16" t="e">
        <f>_xlfn.XLOOKUP(Tabuľka9[[#This Row],[položka]],#REF!,#REF!)</f>
        <v>#REF!</v>
      </c>
      <c r="H6161">
        <v>2</v>
      </c>
      <c r="I6161" s="15">
        <f>Tabuľka9[[#This Row],[Aktuálna cena v RZ s DPH]]*Tabuľka9[[#This Row],[Priemerný odber za mesiac]]</f>
        <v>7.48</v>
      </c>
      <c r="J6161">
        <v>10</v>
      </c>
      <c r="K6161" s="17" t="e">
        <f>Tabuľka9[[#This Row],[Cena za MJ s DPH]]*Tabuľka9[[#This Row],[Predpokladaný odber počas 6 mesiacov]]</f>
        <v>#REF!</v>
      </c>
      <c r="L6161" s="1">
        <v>893307</v>
      </c>
      <c r="M6161" t="e">
        <f>_xlfn.XLOOKUP(Tabuľka9[[#This Row],[IČO]],#REF!,#REF!)</f>
        <v>#REF!</v>
      </c>
      <c r="N6161" t="e">
        <f>_xlfn.XLOOKUP(Tabuľka9[[#This Row],[IČO]],#REF!,#REF!)</f>
        <v>#REF!</v>
      </c>
    </row>
    <row r="6162" spans="1:14" hidden="1" x14ac:dyDescent="0.35">
      <c r="A6162" t="s">
        <v>10</v>
      </c>
      <c r="B6162" t="s">
        <v>55</v>
      </c>
      <c r="C6162" t="s">
        <v>13</v>
      </c>
      <c r="D6162" s="9">
        <v>2.7</v>
      </c>
      <c r="E6162" s="10">
        <f>IF(COUNTIF(cis_DPH!$B$2:$B$84,B6162)&gt;0,D6162*1.1,IF(COUNTIF(cis_DPH!$B$85:$B$171,B6162)&gt;0,D6162*1.2,"chyba"))</f>
        <v>2.9700000000000006</v>
      </c>
      <c r="G6162" s="16" t="e">
        <f>_xlfn.XLOOKUP(Tabuľka9[[#This Row],[položka]],#REF!,#REF!)</f>
        <v>#REF!</v>
      </c>
      <c r="H6162">
        <v>4</v>
      </c>
      <c r="I6162" s="15">
        <f>Tabuľka9[[#This Row],[Aktuálna cena v RZ s DPH]]*Tabuľka9[[#This Row],[Priemerný odber za mesiac]]</f>
        <v>11.880000000000003</v>
      </c>
      <c r="J6162">
        <v>15</v>
      </c>
      <c r="K6162" s="17" t="e">
        <f>Tabuľka9[[#This Row],[Cena za MJ s DPH]]*Tabuľka9[[#This Row],[Predpokladaný odber počas 6 mesiacov]]</f>
        <v>#REF!</v>
      </c>
      <c r="L6162" s="1">
        <v>893307</v>
      </c>
      <c r="M6162" t="e">
        <f>_xlfn.XLOOKUP(Tabuľka9[[#This Row],[IČO]],#REF!,#REF!)</f>
        <v>#REF!</v>
      </c>
      <c r="N6162" t="e">
        <f>_xlfn.XLOOKUP(Tabuľka9[[#This Row],[IČO]],#REF!,#REF!)</f>
        <v>#REF!</v>
      </c>
    </row>
    <row r="6163" spans="1:14" hidden="1" x14ac:dyDescent="0.35">
      <c r="A6163" t="s">
        <v>10</v>
      </c>
      <c r="B6163" t="s">
        <v>56</v>
      </c>
      <c r="C6163" t="s">
        <v>13</v>
      </c>
      <c r="D6163" s="9">
        <v>2.2000000000000002</v>
      </c>
      <c r="E6163" s="10">
        <f>IF(COUNTIF(cis_DPH!$B$2:$B$84,B6163)&gt;0,D6163*1.1,IF(COUNTIF(cis_DPH!$B$85:$B$171,B6163)&gt;0,D6163*1.2,"chyba"))</f>
        <v>2.4200000000000004</v>
      </c>
      <c r="G6163" s="16" t="e">
        <f>_xlfn.XLOOKUP(Tabuľka9[[#This Row],[položka]],#REF!,#REF!)</f>
        <v>#REF!</v>
      </c>
      <c r="H6163">
        <v>50</v>
      </c>
      <c r="I6163" s="15">
        <f>Tabuľka9[[#This Row],[Aktuálna cena v RZ s DPH]]*Tabuľka9[[#This Row],[Priemerný odber za mesiac]]</f>
        <v>121.00000000000001</v>
      </c>
      <c r="J6163">
        <v>200</v>
      </c>
      <c r="K6163" s="17" t="e">
        <f>Tabuľka9[[#This Row],[Cena za MJ s DPH]]*Tabuľka9[[#This Row],[Predpokladaný odber počas 6 mesiacov]]</f>
        <v>#REF!</v>
      </c>
      <c r="L6163" s="1">
        <v>893307</v>
      </c>
      <c r="M6163" t="e">
        <f>_xlfn.XLOOKUP(Tabuľka9[[#This Row],[IČO]],#REF!,#REF!)</f>
        <v>#REF!</v>
      </c>
      <c r="N6163" t="e">
        <f>_xlfn.XLOOKUP(Tabuľka9[[#This Row],[IČO]],#REF!,#REF!)</f>
        <v>#REF!</v>
      </c>
    </row>
    <row r="6164" spans="1:14" hidden="1" x14ac:dyDescent="0.35">
      <c r="A6164" t="s">
        <v>10</v>
      </c>
      <c r="B6164" t="s">
        <v>57</v>
      </c>
      <c r="C6164" t="s">
        <v>13</v>
      </c>
      <c r="D6164" s="9">
        <v>2.8</v>
      </c>
      <c r="E6164" s="10">
        <f>IF(COUNTIF(cis_DPH!$B$2:$B$84,B6164)&gt;0,D6164*1.1,IF(COUNTIF(cis_DPH!$B$85:$B$171,B6164)&gt;0,D6164*1.2,"chyba"))</f>
        <v>3.08</v>
      </c>
      <c r="G6164" s="16" t="e">
        <f>_xlfn.XLOOKUP(Tabuľka9[[#This Row],[položka]],#REF!,#REF!)</f>
        <v>#REF!</v>
      </c>
      <c r="I6164" s="15">
        <f>Tabuľka9[[#This Row],[Aktuálna cena v RZ s DPH]]*Tabuľka9[[#This Row],[Priemerný odber za mesiac]]</f>
        <v>0</v>
      </c>
      <c r="K6164" s="17" t="e">
        <f>Tabuľka9[[#This Row],[Cena za MJ s DPH]]*Tabuľka9[[#This Row],[Predpokladaný odber počas 6 mesiacov]]</f>
        <v>#REF!</v>
      </c>
      <c r="L6164" s="1">
        <v>893307</v>
      </c>
      <c r="M6164" t="e">
        <f>_xlfn.XLOOKUP(Tabuľka9[[#This Row],[IČO]],#REF!,#REF!)</f>
        <v>#REF!</v>
      </c>
      <c r="N6164" t="e">
        <f>_xlfn.XLOOKUP(Tabuľka9[[#This Row],[IČO]],#REF!,#REF!)</f>
        <v>#REF!</v>
      </c>
    </row>
    <row r="6165" spans="1:14" hidden="1" x14ac:dyDescent="0.35">
      <c r="A6165" t="s">
        <v>10</v>
      </c>
      <c r="B6165" t="s">
        <v>58</v>
      </c>
      <c r="C6165" t="s">
        <v>13</v>
      </c>
      <c r="E6165" s="10">
        <f>IF(COUNTIF(cis_DPH!$B$2:$B$84,B6165)&gt;0,D6165*1.1,IF(COUNTIF(cis_DPH!$B$85:$B$171,B6165)&gt;0,D6165*1.2,"chyba"))</f>
        <v>0</v>
      </c>
      <c r="G6165" s="16" t="e">
        <f>_xlfn.XLOOKUP(Tabuľka9[[#This Row],[položka]],#REF!,#REF!)</f>
        <v>#REF!</v>
      </c>
      <c r="I6165" s="15">
        <f>Tabuľka9[[#This Row],[Aktuálna cena v RZ s DPH]]*Tabuľka9[[#This Row],[Priemerný odber za mesiac]]</f>
        <v>0</v>
      </c>
      <c r="K6165" s="17" t="e">
        <f>Tabuľka9[[#This Row],[Cena za MJ s DPH]]*Tabuľka9[[#This Row],[Predpokladaný odber počas 6 mesiacov]]</f>
        <v>#REF!</v>
      </c>
      <c r="L6165" s="1">
        <v>893307</v>
      </c>
      <c r="M6165" t="e">
        <f>_xlfn.XLOOKUP(Tabuľka9[[#This Row],[IČO]],#REF!,#REF!)</f>
        <v>#REF!</v>
      </c>
      <c r="N6165" t="e">
        <f>_xlfn.XLOOKUP(Tabuľka9[[#This Row],[IČO]],#REF!,#REF!)</f>
        <v>#REF!</v>
      </c>
    </row>
    <row r="6166" spans="1:14" hidden="1" x14ac:dyDescent="0.35">
      <c r="A6166" t="s">
        <v>10</v>
      </c>
      <c r="B6166" t="s">
        <v>59</v>
      </c>
      <c r="C6166" t="s">
        <v>13</v>
      </c>
      <c r="D6166" s="9">
        <v>1.35</v>
      </c>
      <c r="E6166" s="10">
        <f>IF(COUNTIF(cis_DPH!$B$2:$B$84,B6166)&gt;0,D6166*1.1,IF(COUNTIF(cis_DPH!$B$85:$B$171,B6166)&gt;0,D6166*1.2,"chyba"))</f>
        <v>1.62</v>
      </c>
      <c r="G6166" s="16" t="e">
        <f>_xlfn.XLOOKUP(Tabuľka9[[#This Row],[položka]],#REF!,#REF!)</f>
        <v>#REF!</v>
      </c>
      <c r="H6166">
        <v>8</v>
      </c>
      <c r="I6166" s="15">
        <f>Tabuľka9[[#This Row],[Aktuálna cena v RZ s DPH]]*Tabuľka9[[#This Row],[Priemerný odber za mesiac]]</f>
        <v>12.96</v>
      </c>
      <c r="J6166">
        <v>30</v>
      </c>
      <c r="K6166" s="17" t="e">
        <f>Tabuľka9[[#This Row],[Cena za MJ s DPH]]*Tabuľka9[[#This Row],[Predpokladaný odber počas 6 mesiacov]]</f>
        <v>#REF!</v>
      </c>
      <c r="L6166" s="1">
        <v>893307</v>
      </c>
      <c r="M6166" t="e">
        <f>_xlfn.XLOOKUP(Tabuľka9[[#This Row],[IČO]],#REF!,#REF!)</f>
        <v>#REF!</v>
      </c>
      <c r="N6166" t="e">
        <f>_xlfn.XLOOKUP(Tabuľka9[[#This Row],[IČO]],#REF!,#REF!)</f>
        <v>#REF!</v>
      </c>
    </row>
    <row r="6167" spans="1:14" hidden="1" x14ac:dyDescent="0.35">
      <c r="A6167" t="s">
        <v>10</v>
      </c>
      <c r="B6167" t="s">
        <v>60</v>
      </c>
      <c r="C6167" t="s">
        <v>13</v>
      </c>
      <c r="D6167" s="9">
        <v>0.8</v>
      </c>
      <c r="E6167" s="10">
        <f>IF(COUNTIF(cis_DPH!$B$2:$B$84,B6167)&gt;0,D6167*1.1,IF(COUNTIF(cis_DPH!$B$85:$B$171,B6167)&gt;0,D6167*1.2,"chyba"))</f>
        <v>0.96</v>
      </c>
      <c r="G6167" s="16" t="e">
        <f>_xlfn.XLOOKUP(Tabuľka9[[#This Row],[položka]],#REF!,#REF!)</f>
        <v>#REF!</v>
      </c>
      <c r="I6167" s="15">
        <f>Tabuľka9[[#This Row],[Aktuálna cena v RZ s DPH]]*Tabuľka9[[#This Row],[Priemerný odber za mesiac]]</f>
        <v>0</v>
      </c>
      <c r="K6167" s="17" t="e">
        <f>Tabuľka9[[#This Row],[Cena za MJ s DPH]]*Tabuľka9[[#This Row],[Predpokladaný odber počas 6 mesiacov]]</f>
        <v>#REF!</v>
      </c>
      <c r="L6167" s="1">
        <v>893307</v>
      </c>
      <c r="M6167" t="e">
        <f>_xlfn.XLOOKUP(Tabuľka9[[#This Row],[IČO]],#REF!,#REF!)</f>
        <v>#REF!</v>
      </c>
      <c r="N6167" t="e">
        <f>_xlfn.XLOOKUP(Tabuľka9[[#This Row],[IČO]],#REF!,#REF!)</f>
        <v>#REF!</v>
      </c>
    </row>
    <row r="6168" spans="1:14" hidden="1" x14ac:dyDescent="0.35">
      <c r="A6168" t="s">
        <v>10</v>
      </c>
      <c r="B6168" t="s">
        <v>61</v>
      </c>
      <c r="C6168" t="s">
        <v>19</v>
      </c>
      <c r="D6168" s="9">
        <v>0.55000000000000004</v>
      </c>
      <c r="E6168" s="10">
        <f>IF(COUNTIF(cis_DPH!$B$2:$B$84,B6168)&gt;0,D6168*1.1,IF(COUNTIF(cis_DPH!$B$85:$B$171,B6168)&gt;0,D6168*1.2,"chyba"))</f>
        <v>0.66</v>
      </c>
      <c r="G6168" s="16" t="e">
        <f>_xlfn.XLOOKUP(Tabuľka9[[#This Row],[položka]],#REF!,#REF!)</f>
        <v>#REF!</v>
      </c>
      <c r="H6168">
        <v>8</v>
      </c>
      <c r="I6168" s="15">
        <f>Tabuľka9[[#This Row],[Aktuálna cena v RZ s DPH]]*Tabuľka9[[#This Row],[Priemerný odber za mesiac]]</f>
        <v>5.28</v>
      </c>
      <c r="J6168">
        <v>30</v>
      </c>
      <c r="K6168" s="17" t="e">
        <f>Tabuľka9[[#This Row],[Cena za MJ s DPH]]*Tabuľka9[[#This Row],[Predpokladaný odber počas 6 mesiacov]]</f>
        <v>#REF!</v>
      </c>
      <c r="L6168" s="1">
        <v>893307</v>
      </c>
      <c r="M6168" t="e">
        <f>_xlfn.XLOOKUP(Tabuľka9[[#This Row],[IČO]],#REF!,#REF!)</f>
        <v>#REF!</v>
      </c>
      <c r="N6168" t="e">
        <f>_xlfn.XLOOKUP(Tabuľka9[[#This Row],[IČO]],#REF!,#REF!)</f>
        <v>#REF!</v>
      </c>
    </row>
    <row r="6169" spans="1:14" hidden="1" x14ac:dyDescent="0.35">
      <c r="A6169" t="s">
        <v>10</v>
      </c>
      <c r="B6169" t="s">
        <v>62</v>
      </c>
      <c r="C6169" t="s">
        <v>13</v>
      </c>
      <c r="D6169" s="9">
        <v>2.9</v>
      </c>
      <c r="E6169" s="10">
        <f>IF(COUNTIF(cis_DPH!$B$2:$B$84,B6169)&gt;0,D6169*1.1,IF(COUNTIF(cis_DPH!$B$85:$B$171,B6169)&gt;0,D6169*1.2,"chyba"))</f>
        <v>3.48</v>
      </c>
      <c r="G6169" s="16" t="e">
        <f>_xlfn.XLOOKUP(Tabuľka9[[#This Row],[položka]],#REF!,#REF!)</f>
        <v>#REF!</v>
      </c>
      <c r="I6169" s="15">
        <f>Tabuľka9[[#This Row],[Aktuálna cena v RZ s DPH]]*Tabuľka9[[#This Row],[Priemerný odber za mesiac]]</f>
        <v>0</v>
      </c>
      <c r="K6169" s="17" t="e">
        <f>Tabuľka9[[#This Row],[Cena za MJ s DPH]]*Tabuľka9[[#This Row],[Predpokladaný odber počas 6 mesiacov]]</f>
        <v>#REF!</v>
      </c>
      <c r="L6169" s="1">
        <v>893307</v>
      </c>
      <c r="M6169" t="e">
        <f>_xlfn.XLOOKUP(Tabuľka9[[#This Row],[IČO]],#REF!,#REF!)</f>
        <v>#REF!</v>
      </c>
      <c r="N6169" t="e">
        <f>_xlfn.XLOOKUP(Tabuľka9[[#This Row],[IČO]],#REF!,#REF!)</f>
        <v>#REF!</v>
      </c>
    </row>
    <row r="6170" spans="1:14" hidden="1" x14ac:dyDescent="0.35">
      <c r="A6170" t="s">
        <v>10</v>
      </c>
      <c r="B6170" t="s">
        <v>63</v>
      </c>
      <c r="C6170" t="s">
        <v>13</v>
      </c>
      <c r="E6170" s="10">
        <f>IF(COUNTIF(cis_DPH!$B$2:$B$84,B6170)&gt;0,D6170*1.1,IF(COUNTIF(cis_DPH!$B$85:$B$171,B6170)&gt;0,D6170*1.2,"chyba"))</f>
        <v>0</v>
      </c>
      <c r="G6170" s="16" t="e">
        <f>_xlfn.XLOOKUP(Tabuľka9[[#This Row],[položka]],#REF!,#REF!)</f>
        <v>#REF!</v>
      </c>
      <c r="I6170" s="15">
        <f>Tabuľka9[[#This Row],[Aktuálna cena v RZ s DPH]]*Tabuľka9[[#This Row],[Priemerný odber za mesiac]]</f>
        <v>0</v>
      </c>
      <c r="K6170" s="17" t="e">
        <f>Tabuľka9[[#This Row],[Cena za MJ s DPH]]*Tabuľka9[[#This Row],[Predpokladaný odber počas 6 mesiacov]]</f>
        <v>#REF!</v>
      </c>
      <c r="L6170" s="1">
        <v>893307</v>
      </c>
      <c r="M6170" t="e">
        <f>_xlfn.XLOOKUP(Tabuľka9[[#This Row],[IČO]],#REF!,#REF!)</f>
        <v>#REF!</v>
      </c>
      <c r="N6170" t="e">
        <f>_xlfn.XLOOKUP(Tabuľka9[[#This Row],[IČO]],#REF!,#REF!)</f>
        <v>#REF!</v>
      </c>
    </row>
    <row r="6171" spans="1:14" hidden="1" x14ac:dyDescent="0.35">
      <c r="A6171" t="s">
        <v>10</v>
      </c>
      <c r="B6171" t="s">
        <v>64</v>
      </c>
      <c r="C6171" t="s">
        <v>19</v>
      </c>
      <c r="D6171" s="9">
        <v>1</v>
      </c>
      <c r="E6171" s="10">
        <f>IF(COUNTIF(cis_DPH!$B$2:$B$84,B6171)&gt;0,D6171*1.1,IF(COUNTIF(cis_DPH!$B$85:$B$171,B6171)&gt;0,D6171*1.2,"chyba"))</f>
        <v>1.1000000000000001</v>
      </c>
      <c r="G6171" s="16" t="e">
        <f>_xlfn.XLOOKUP(Tabuľka9[[#This Row],[položka]],#REF!,#REF!)</f>
        <v>#REF!</v>
      </c>
      <c r="H6171">
        <v>12</v>
      </c>
      <c r="I6171" s="15">
        <f>Tabuľka9[[#This Row],[Aktuálna cena v RZ s DPH]]*Tabuľka9[[#This Row],[Priemerný odber za mesiac]]</f>
        <v>13.200000000000001</v>
      </c>
      <c r="J6171">
        <v>50</v>
      </c>
      <c r="K6171" s="17" t="e">
        <f>Tabuľka9[[#This Row],[Cena za MJ s DPH]]*Tabuľka9[[#This Row],[Predpokladaný odber počas 6 mesiacov]]</f>
        <v>#REF!</v>
      </c>
      <c r="L6171" s="1">
        <v>893307</v>
      </c>
      <c r="M6171" t="e">
        <f>_xlfn.XLOOKUP(Tabuľka9[[#This Row],[IČO]],#REF!,#REF!)</f>
        <v>#REF!</v>
      </c>
      <c r="N6171" t="e">
        <f>_xlfn.XLOOKUP(Tabuľka9[[#This Row],[IČO]],#REF!,#REF!)</f>
        <v>#REF!</v>
      </c>
    </row>
    <row r="6172" spans="1:14" hidden="1" x14ac:dyDescent="0.35">
      <c r="A6172" t="s">
        <v>10</v>
      </c>
      <c r="B6172" t="s">
        <v>65</v>
      </c>
      <c r="C6172" t="s">
        <v>19</v>
      </c>
      <c r="D6172" s="9">
        <v>1.5</v>
      </c>
      <c r="E6172" s="10">
        <f>IF(COUNTIF(cis_DPH!$B$2:$B$84,B6172)&gt;0,D6172*1.1,IF(COUNTIF(cis_DPH!$B$85:$B$171,B6172)&gt;0,D6172*1.2,"chyba"))</f>
        <v>1.6500000000000001</v>
      </c>
      <c r="G6172" s="16" t="e">
        <f>_xlfn.XLOOKUP(Tabuľka9[[#This Row],[položka]],#REF!,#REF!)</f>
        <v>#REF!</v>
      </c>
      <c r="H6172">
        <v>25</v>
      </c>
      <c r="I6172" s="15">
        <f>Tabuľka9[[#This Row],[Aktuálna cena v RZ s DPH]]*Tabuľka9[[#This Row],[Priemerný odber za mesiac]]</f>
        <v>41.25</v>
      </c>
      <c r="J6172">
        <v>100</v>
      </c>
      <c r="K6172" s="17" t="e">
        <f>Tabuľka9[[#This Row],[Cena za MJ s DPH]]*Tabuľka9[[#This Row],[Predpokladaný odber počas 6 mesiacov]]</f>
        <v>#REF!</v>
      </c>
      <c r="L6172" s="1">
        <v>893307</v>
      </c>
      <c r="M6172" t="e">
        <f>_xlfn.XLOOKUP(Tabuľka9[[#This Row],[IČO]],#REF!,#REF!)</f>
        <v>#REF!</v>
      </c>
      <c r="N6172" t="e">
        <f>_xlfn.XLOOKUP(Tabuľka9[[#This Row],[IČO]],#REF!,#REF!)</f>
        <v>#REF!</v>
      </c>
    </row>
    <row r="6173" spans="1:14" hidden="1" x14ac:dyDescent="0.35">
      <c r="A6173" t="s">
        <v>10</v>
      </c>
      <c r="B6173" t="s">
        <v>66</v>
      </c>
      <c r="C6173" t="s">
        <v>19</v>
      </c>
      <c r="D6173" s="9">
        <v>1.5</v>
      </c>
      <c r="E6173" s="10">
        <f>IF(COUNTIF(cis_DPH!$B$2:$B$84,B6173)&gt;0,D6173*1.1,IF(COUNTIF(cis_DPH!$B$85:$B$171,B6173)&gt;0,D6173*1.2,"chyba"))</f>
        <v>1.6500000000000001</v>
      </c>
      <c r="G6173" s="16" t="e">
        <f>_xlfn.XLOOKUP(Tabuľka9[[#This Row],[položka]],#REF!,#REF!)</f>
        <v>#REF!</v>
      </c>
      <c r="I6173" s="15">
        <f>Tabuľka9[[#This Row],[Aktuálna cena v RZ s DPH]]*Tabuľka9[[#This Row],[Priemerný odber za mesiac]]</f>
        <v>0</v>
      </c>
      <c r="K6173" s="17" t="e">
        <f>Tabuľka9[[#This Row],[Cena za MJ s DPH]]*Tabuľka9[[#This Row],[Predpokladaný odber počas 6 mesiacov]]</f>
        <v>#REF!</v>
      </c>
      <c r="L6173" s="1">
        <v>893307</v>
      </c>
      <c r="M6173" t="e">
        <f>_xlfn.XLOOKUP(Tabuľka9[[#This Row],[IČO]],#REF!,#REF!)</f>
        <v>#REF!</v>
      </c>
      <c r="N6173" t="e">
        <f>_xlfn.XLOOKUP(Tabuľka9[[#This Row],[IČO]],#REF!,#REF!)</f>
        <v>#REF!</v>
      </c>
    </row>
    <row r="6174" spans="1:14" hidden="1" x14ac:dyDescent="0.35">
      <c r="A6174" t="s">
        <v>10</v>
      </c>
      <c r="B6174" t="s">
        <v>67</v>
      </c>
      <c r="C6174" t="s">
        <v>13</v>
      </c>
      <c r="D6174" s="9">
        <v>2.64</v>
      </c>
      <c r="E6174" s="10">
        <f>IF(COUNTIF(cis_DPH!$B$2:$B$84,B6174)&gt;0,D6174*1.1,IF(COUNTIF(cis_DPH!$B$85:$B$171,B6174)&gt;0,D6174*1.2,"chyba"))</f>
        <v>3.1680000000000001</v>
      </c>
      <c r="G6174" s="16" t="e">
        <f>_xlfn.XLOOKUP(Tabuľka9[[#This Row],[položka]],#REF!,#REF!)</f>
        <v>#REF!</v>
      </c>
      <c r="I6174" s="15">
        <f>Tabuľka9[[#This Row],[Aktuálna cena v RZ s DPH]]*Tabuľka9[[#This Row],[Priemerný odber za mesiac]]</f>
        <v>0</v>
      </c>
      <c r="K6174" s="17" t="e">
        <f>Tabuľka9[[#This Row],[Cena za MJ s DPH]]*Tabuľka9[[#This Row],[Predpokladaný odber počas 6 mesiacov]]</f>
        <v>#REF!</v>
      </c>
      <c r="L6174" s="1">
        <v>893307</v>
      </c>
      <c r="M6174" t="e">
        <f>_xlfn.XLOOKUP(Tabuľka9[[#This Row],[IČO]],#REF!,#REF!)</f>
        <v>#REF!</v>
      </c>
      <c r="N6174" t="e">
        <f>_xlfn.XLOOKUP(Tabuľka9[[#This Row],[IČO]],#REF!,#REF!)</f>
        <v>#REF!</v>
      </c>
    </row>
    <row r="6175" spans="1:14" hidden="1" x14ac:dyDescent="0.35">
      <c r="A6175" t="s">
        <v>10</v>
      </c>
      <c r="B6175" t="s">
        <v>68</v>
      </c>
      <c r="C6175" t="s">
        <v>13</v>
      </c>
      <c r="D6175" s="9">
        <v>1.5</v>
      </c>
      <c r="E6175" s="10">
        <f>IF(COUNTIF(cis_DPH!$B$2:$B$84,B6175)&gt;0,D6175*1.1,IF(COUNTIF(cis_DPH!$B$85:$B$171,B6175)&gt;0,D6175*1.2,"chyba"))</f>
        <v>1.6500000000000001</v>
      </c>
      <c r="G6175" s="16" t="e">
        <f>_xlfn.XLOOKUP(Tabuľka9[[#This Row],[položka]],#REF!,#REF!)</f>
        <v>#REF!</v>
      </c>
      <c r="I6175" s="15">
        <f>Tabuľka9[[#This Row],[Aktuálna cena v RZ s DPH]]*Tabuľka9[[#This Row],[Priemerný odber za mesiac]]</f>
        <v>0</v>
      </c>
      <c r="K6175" s="17" t="e">
        <f>Tabuľka9[[#This Row],[Cena za MJ s DPH]]*Tabuľka9[[#This Row],[Predpokladaný odber počas 6 mesiacov]]</f>
        <v>#REF!</v>
      </c>
      <c r="L6175" s="1">
        <v>893307</v>
      </c>
      <c r="M6175" t="e">
        <f>_xlfn.XLOOKUP(Tabuľka9[[#This Row],[IČO]],#REF!,#REF!)</f>
        <v>#REF!</v>
      </c>
      <c r="N6175" t="e">
        <f>_xlfn.XLOOKUP(Tabuľka9[[#This Row],[IČO]],#REF!,#REF!)</f>
        <v>#REF!</v>
      </c>
    </row>
    <row r="6176" spans="1:14" hidden="1" x14ac:dyDescent="0.35">
      <c r="A6176" t="s">
        <v>10</v>
      </c>
      <c r="B6176" t="s">
        <v>69</v>
      </c>
      <c r="C6176" t="s">
        <v>13</v>
      </c>
      <c r="D6176" s="9">
        <v>2</v>
      </c>
      <c r="E6176" s="10">
        <f>IF(COUNTIF(cis_DPH!$B$2:$B$84,B6176)&gt;0,D6176*1.1,IF(COUNTIF(cis_DPH!$B$85:$B$171,B6176)&gt;0,D6176*1.2,"chyba"))</f>
        <v>2.2000000000000002</v>
      </c>
      <c r="G6176" s="16" t="e">
        <f>_xlfn.XLOOKUP(Tabuľka9[[#This Row],[položka]],#REF!,#REF!)</f>
        <v>#REF!</v>
      </c>
      <c r="H6176">
        <v>25</v>
      </c>
      <c r="I6176" s="15">
        <f>Tabuľka9[[#This Row],[Aktuálna cena v RZ s DPH]]*Tabuľka9[[#This Row],[Priemerný odber za mesiac]]</f>
        <v>55.000000000000007</v>
      </c>
      <c r="J6176">
        <v>100</v>
      </c>
      <c r="K6176" s="17" t="e">
        <f>Tabuľka9[[#This Row],[Cena za MJ s DPH]]*Tabuľka9[[#This Row],[Predpokladaný odber počas 6 mesiacov]]</f>
        <v>#REF!</v>
      </c>
      <c r="L6176" s="1">
        <v>893307</v>
      </c>
      <c r="M6176" t="e">
        <f>_xlfn.XLOOKUP(Tabuľka9[[#This Row],[IČO]],#REF!,#REF!)</f>
        <v>#REF!</v>
      </c>
      <c r="N6176" t="e">
        <f>_xlfn.XLOOKUP(Tabuľka9[[#This Row],[IČO]],#REF!,#REF!)</f>
        <v>#REF!</v>
      </c>
    </row>
    <row r="6177" spans="1:14" hidden="1" x14ac:dyDescent="0.35">
      <c r="A6177" t="s">
        <v>10</v>
      </c>
      <c r="B6177" t="s">
        <v>70</v>
      </c>
      <c r="C6177" t="s">
        <v>13</v>
      </c>
      <c r="D6177" s="9">
        <v>2.5</v>
      </c>
      <c r="E6177" s="10">
        <f>IF(COUNTIF(cis_DPH!$B$2:$B$84,B6177)&gt;0,D6177*1.1,IF(COUNTIF(cis_DPH!$B$85:$B$171,B6177)&gt;0,D6177*1.2,"chyba"))</f>
        <v>2.75</v>
      </c>
      <c r="G6177" s="16" t="e">
        <f>_xlfn.XLOOKUP(Tabuľka9[[#This Row],[položka]],#REF!,#REF!)</f>
        <v>#REF!</v>
      </c>
      <c r="I6177" s="15">
        <f>Tabuľka9[[#This Row],[Aktuálna cena v RZ s DPH]]*Tabuľka9[[#This Row],[Priemerný odber za mesiac]]</f>
        <v>0</v>
      </c>
      <c r="K6177" s="17" t="e">
        <f>Tabuľka9[[#This Row],[Cena za MJ s DPH]]*Tabuľka9[[#This Row],[Predpokladaný odber počas 6 mesiacov]]</f>
        <v>#REF!</v>
      </c>
      <c r="L6177" s="1">
        <v>893307</v>
      </c>
      <c r="M6177" t="e">
        <f>_xlfn.XLOOKUP(Tabuľka9[[#This Row],[IČO]],#REF!,#REF!)</f>
        <v>#REF!</v>
      </c>
      <c r="N6177" t="e">
        <f>_xlfn.XLOOKUP(Tabuľka9[[#This Row],[IČO]],#REF!,#REF!)</f>
        <v>#REF!</v>
      </c>
    </row>
    <row r="6178" spans="1:14" hidden="1" x14ac:dyDescent="0.35">
      <c r="A6178" t="s">
        <v>10</v>
      </c>
      <c r="B6178" t="s">
        <v>71</v>
      </c>
      <c r="C6178" t="s">
        <v>13</v>
      </c>
      <c r="D6178" s="9">
        <v>1.6</v>
      </c>
      <c r="E6178" s="10">
        <f>IF(COUNTIF(cis_DPH!$B$2:$B$84,B6178)&gt;0,D6178*1.1,IF(COUNTIF(cis_DPH!$B$85:$B$171,B6178)&gt;0,D6178*1.2,"chyba"))</f>
        <v>1.7600000000000002</v>
      </c>
      <c r="G6178" s="16" t="e">
        <f>_xlfn.XLOOKUP(Tabuľka9[[#This Row],[položka]],#REF!,#REF!)</f>
        <v>#REF!</v>
      </c>
      <c r="I6178" s="15">
        <f>Tabuľka9[[#This Row],[Aktuálna cena v RZ s DPH]]*Tabuľka9[[#This Row],[Priemerný odber za mesiac]]</f>
        <v>0</v>
      </c>
      <c r="K6178" s="17" t="e">
        <f>Tabuľka9[[#This Row],[Cena za MJ s DPH]]*Tabuľka9[[#This Row],[Predpokladaný odber počas 6 mesiacov]]</f>
        <v>#REF!</v>
      </c>
      <c r="L6178" s="1">
        <v>893307</v>
      </c>
      <c r="M6178" t="e">
        <f>_xlfn.XLOOKUP(Tabuľka9[[#This Row],[IČO]],#REF!,#REF!)</f>
        <v>#REF!</v>
      </c>
      <c r="N6178" t="e">
        <f>_xlfn.XLOOKUP(Tabuľka9[[#This Row],[IČO]],#REF!,#REF!)</f>
        <v>#REF!</v>
      </c>
    </row>
    <row r="6179" spans="1:14" hidden="1" x14ac:dyDescent="0.35">
      <c r="A6179" t="s">
        <v>10</v>
      </c>
      <c r="B6179" t="s">
        <v>72</v>
      </c>
      <c r="C6179" t="s">
        <v>13</v>
      </c>
      <c r="D6179" s="9">
        <v>1.4</v>
      </c>
      <c r="E6179" s="10">
        <f>IF(COUNTIF(cis_DPH!$B$2:$B$84,B6179)&gt;0,D6179*1.1,IF(COUNTIF(cis_DPH!$B$85:$B$171,B6179)&gt;0,D6179*1.2,"chyba"))</f>
        <v>1.54</v>
      </c>
      <c r="G6179" s="16" t="e">
        <f>_xlfn.XLOOKUP(Tabuľka9[[#This Row],[položka]],#REF!,#REF!)</f>
        <v>#REF!</v>
      </c>
      <c r="I6179" s="15">
        <f>Tabuľka9[[#This Row],[Aktuálna cena v RZ s DPH]]*Tabuľka9[[#This Row],[Priemerný odber za mesiac]]</f>
        <v>0</v>
      </c>
      <c r="K6179" s="17" t="e">
        <f>Tabuľka9[[#This Row],[Cena za MJ s DPH]]*Tabuľka9[[#This Row],[Predpokladaný odber počas 6 mesiacov]]</f>
        <v>#REF!</v>
      </c>
      <c r="L6179" s="1">
        <v>893307</v>
      </c>
      <c r="M6179" t="e">
        <f>_xlfn.XLOOKUP(Tabuľka9[[#This Row],[IČO]],#REF!,#REF!)</f>
        <v>#REF!</v>
      </c>
      <c r="N6179" t="e">
        <f>_xlfn.XLOOKUP(Tabuľka9[[#This Row],[IČO]],#REF!,#REF!)</f>
        <v>#REF!</v>
      </c>
    </row>
    <row r="6180" spans="1:14" hidden="1" x14ac:dyDescent="0.35">
      <c r="A6180" t="s">
        <v>10</v>
      </c>
      <c r="B6180" t="s">
        <v>73</v>
      </c>
      <c r="C6180" t="s">
        <v>13</v>
      </c>
      <c r="D6180" s="9">
        <v>1.2</v>
      </c>
      <c r="E6180" s="10">
        <f>IF(COUNTIF(cis_DPH!$B$2:$B$84,B6180)&gt;0,D6180*1.1,IF(COUNTIF(cis_DPH!$B$85:$B$171,B6180)&gt;0,D6180*1.2,"chyba"))</f>
        <v>1.44</v>
      </c>
      <c r="G6180" s="16" t="e">
        <f>_xlfn.XLOOKUP(Tabuľka9[[#This Row],[položka]],#REF!,#REF!)</f>
        <v>#REF!</v>
      </c>
      <c r="H6180">
        <v>4</v>
      </c>
      <c r="I6180" s="15">
        <f>Tabuľka9[[#This Row],[Aktuálna cena v RZ s DPH]]*Tabuľka9[[#This Row],[Priemerný odber za mesiac]]</f>
        <v>5.76</v>
      </c>
      <c r="J6180">
        <v>15</v>
      </c>
      <c r="K6180" s="17" t="e">
        <f>Tabuľka9[[#This Row],[Cena za MJ s DPH]]*Tabuľka9[[#This Row],[Predpokladaný odber počas 6 mesiacov]]</f>
        <v>#REF!</v>
      </c>
      <c r="L6180" s="1">
        <v>893307</v>
      </c>
      <c r="M6180" t="e">
        <f>_xlfn.XLOOKUP(Tabuľka9[[#This Row],[IČO]],#REF!,#REF!)</f>
        <v>#REF!</v>
      </c>
      <c r="N6180" t="e">
        <f>_xlfn.XLOOKUP(Tabuľka9[[#This Row],[IČO]],#REF!,#REF!)</f>
        <v>#REF!</v>
      </c>
    </row>
    <row r="6181" spans="1:14" hidden="1" x14ac:dyDescent="0.35">
      <c r="A6181" t="s">
        <v>10</v>
      </c>
      <c r="B6181" t="s">
        <v>74</v>
      </c>
      <c r="C6181" t="s">
        <v>13</v>
      </c>
      <c r="D6181" s="9">
        <v>0.8</v>
      </c>
      <c r="E6181" s="10">
        <f>IF(COUNTIF(cis_DPH!$B$2:$B$84,B6181)&gt;0,D6181*1.1,IF(COUNTIF(cis_DPH!$B$85:$B$171,B6181)&gt;0,D6181*1.2,"chyba"))</f>
        <v>0.88000000000000012</v>
      </c>
      <c r="G6181" s="16" t="e">
        <f>_xlfn.XLOOKUP(Tabuľka9[[#This Row],[položka]],#REF!,#REF!)</f>
        <v>#REF!</v>
      </c>
      <c r="H6181">
        <v>60</v>
      </c>
      <c r="I6181" s="15">
        <f>Tabuľka9[[#This Row],[Aktuálna cena v RZ s DPH]]*Tabuľka9[[#This Row],[Priemerný odber za mesiac]]</f>
        <v>52.800000000000004</v>
      </c>
      <c r="J6181">
        <v>250</v>
      </c>
      <c r="K6181" s="17" t="e">
        <f>Tabuľka9[[#This Row],[Cena za MJ s DPH]]*Tabuľka9[[#This Row],[Predpokladaný odber počas 6 mesiacov]]</f>
        <v>#REF!</v>
      </c>
      <c r="L6181" s="1">
        <v>893307</v>
      </c>
      <c r="M6181" t="e">
        <f>_xlfn.XLOOKUP(Tabuľka9[[#This Row],[IČO]],#REF!,#REF!)</f>
        <v>#REF!</v>
      </c>
      <c r="N6181" t="e">
        <f>_xlfn.XLOOKUP(Tabuľka9[[#This Row],[IČO]],#REF!,#REF!)</f>
        <v>#REF!</v>
      </c>
    </row>
    <row r="6182" spans="1:14" hidden="1" x14ac:dyDescent="0.35">
      <c r="A6182" t="s">
        <v>10</v>
      </c>
      <c r="B6182" t="s">
        <v>75</v>
      </c>
      <c r="C6182" t="s">
        <v>13</v>
      </c>
      <c r="D6182" s="9">
        <v>0.45</v>
      </c>
      <c r="E6182" s="10">
        <f>IF(COUNTIF(cis_DPH!$B$2:$B$84,B6182)&gt;0,D6182*1.1,IF(COUNTIF(cis_DPH!$B$85:$B$171,B6182)&gt;0,D6182*1.2,"chyba"))</f>
        <v>0.49500000000000005</v>
      </c>
      <c r="G6182" s="16" t="e">
        <f>_xlfn.XLOOKUP(Tabuľka9[[#This Row],[položka]],#REF!,#REF!)</f>
        <v>#REF!</v>
      </c>
      <c r="H6182">
        <v>550</v>
      </c>
      <c r="I6182" s="15">
        <f>Tabuľka9[[#This Row],[Aktuálna cena v RZ s DPH]]*Tabuľka9[[#This Row],[Priemerný odber za mesiac]]</f>
        <v>272.25</v>
      </c>
      <c r="J6182">
        <v>2500</v>
      </c>
      <c r="K6182" s="17" t="e">
        <f>Tabuľka9[[#This Row],[Cena za MJ s DPH]]*Tabuľka9[[#This Row],[Predpokladaný odber počas 6 mesiacov]]</f>
        <v>#REF!</v>
      </c>
      <c r="L6182" s="1">
        <v>893307</v>
      </c>
      <c r="M6182" t="e">
        <f>_xlfn.XLOOKUP(Tabuľka9[[#This Row],[IČO]],#REF!,#REF!)</f>
        <v>#REF!</v>
      </c>
      <c r="N6182" t="e">
        <f>_xlfn.XLOOKUP(Tabuľka9[[#This Row],[IČO]],#REF!,#REF!)</f>
        <v>#REF!</v>
      </c>
    </row>
    <row r="6183" spans="1:14" hidden="1" x14ac:dyDescent="0.35">
      <c r="A6183" t="s">
        <v>10</v>
      </c>
      <c r="B6183" t="s">
        <v>76</v>
      </c>
      <c r="C6183" t="s">
        <v>13</v>
      </c>
      <c r="E6183" s="10">
        <f>IF(COUNTIF(cis_DPH!$B$2:$B$84,B6183)&gt;0,D6183*1.1,IF(COUNTIF(cis_DPH!$B$85:$B$171,B6183)&gt;0,D6183*1.2,"chyba"))</f>
        <v>0</v>
      </c>
      <c r="G6183" s="16" t="e">
        <f>_xlfn.XLOOKUP(Tabuľka9[[#This Row],[položka]],#REF!,#REF!)</f>
        <v>#REF!</v>
      </c>
      <c r="I6183" s="15">
        <f>Tabuľka9[[#This Row],[Aktuálna cena v RZ s DPH]]*Tabuľka9[[#This Row],[Priemerný odber za mesiac]]</f>
        <v>0</v>
      </c>
      <c r="K6183" s="17" t="e">
        <f>Tabuľka9[[#This Row],[Cena za MJ s DPH]]*Tabuľka9[[#This Row],[Predpokladaný odber počas 6 mesiacov]]</f>
        <v>#REF!</v>
      </c>
      <c r="L6183" s="1">
        <v>893307</v>
      </c>
      <c r="M6183" t="e">
        <f>_xlfn.XLOOKUP(Tabuľka9[[#This Row],[IČO]],#REF!,#REF!)</f>
        <v>#REF!</v>
      </c>
      <c r="N6183" t="e">
        <f>_xlfn.XLOOKUP(Tabuľka9[[#This Row],[IČO]],#REF!,#REF!)</f>
        <v>#REF!</v>
      </c>
    </row>
    <row r="6184" spans="1:14" hidden="1" x14ac:dyDescent="0.35">
      <c r="A6184" t="s">
        <v>10</v>
      </c>
      <c r="B6184" t="s">
        <v>77</v>
      </c>
      <c r="C6184" t="s">
        <v>13</v>
      </c>
      <c r="D6184" s="9">
        <v>1.1200000000000001</v>
      </c>
      <c r="E6184" s="10">
        <f>IF(COUNTIF(cis_DPH!$B$2:$B$84,B6184)&gt;0,D6184*1.1,IF(COUNTIF(cis_DPH!$B$85:$B$171,B6184)&gt;0,D6184*1.2,"chyba"))</f>
        <v>1.2320000000000002</v>
      </c>
      <c r="G6184" s="16" t="e">
        <f>_xlfn.XLOOKUP(Tabuľka9[[#This Row],[položka]],#REF!,#REF!)</f>
        <v>#REF!</v>
      </c>
      <c r="I6184" s="15">
        <f>Tabuľka9[[#This Row],[Aktuálna cena v RZ s DPH]]*Tabuľka9[[#This Row],[Priemerný odber za mesiac]]</f>
        <v>0</v>
      </c>
      <c r="K6184" s="17" t="e">
        <f>Tabuľka9[[#This Row],[Cena za MJ s DPH]]*Tabuľka9[[#This Row],[Predpokladaný odber počas 6 mesiacov]]</f>
        <v>#REF!</v>
      </c>
      <c r="L6184" s="1">
        <v>893307</v>
      </c>
      <c r="M6184" t="e">
        <f>_xlfn.XLOOKUP(Tabuľka9[[#This Row],[IČO]],#REF!,#REF!)</f>
        <v>#REF!</v>
      </c>
      <c r="N6184" t="e">
        <f>_xlfn.XLOOKUP(Tabuľka9[[#This Row],[IČO]],#REF!,#REF!)</f>
        <v>#REF!</v>
      </c>
    </row>
    <row r="6185" spans="1:14" hidden="1" x14ac:dyDescent="0.35">
      <c r="A6185" t="s">
        <v>10</v>
      </c>
      <c r="B6185" t="s">
        <v>78</v>
      </c>
      <c r="C6185" t="s">
        <v>13</v>
      </c>
      <c r="D6185" s="9">
        <v>1.3</v>
      </c>
      <c r="E6185" s="10">
        <f>IF(COUNTIF(cis_DPH!$B$2:$B$84,B6185)&gt;0,D6185*1.1,IF(COUNTIF(cis_DPH!$B$85:$B$171,B6185)&gt;0,D6185*1.2,"chyba"))</f>
        <v>1.4300000000000002</v>
      </c>
      <c r="G6185" s="16" t="e">
        <f>_xlfn.XLOOKUP(Tabuľka9[[#This Row],[položka]],#REF!,#REF!)</f>
        <v>#REF!</v>
      </c>
      <c r="H6185">
        <v>25</v>
      </c>
      <c r="I6185" s="15">
        <f>Tabuľka9[[#This Row],[Aktuálna cena v RZ s DPH]]*Tabuľka9[[#This Row],[Priemerný odber za mesiac]]</f>
        <v>35.750000000000007</v>
      </c>
      <c r="J6185">
        <v>100</v>
      </c>
      <c r="K6185" s="17" t="e">
        <f>Tabuľka9[[#This Row],[Cena za MJ s DPH]]*Tabuľka9[[#This Row],[Predpokladaný odber počas 6 mesiacov]]</f>
        <v>#REF!</v>
      </c>
      <c r="L6185" s="1">
        <v>893307</v>
      </c>
      <c r="M6185" t="e">
        <f>_xlfn.XLOOKUP(Tabuľka9[[#This Row],[IČO]],#REF!,#REF!)</f>
        <v>#REF!</v>
      </c>
      <c r="N6185" t="e">
        <f>_xlfn.XLOOKUP(Tabuľka9[[#This Row],[IČO]],#REF!,#REF!)</f>
        <v>#REF!</v>
      </c>
    </row>
    <row r="6186" spans="1:14" hidden="1" x14ac:dyDescent="0.35">
      <c r="A6186" t="s">
        <v>10</v>
      </c>
      <c r="B6186" t="s">
        <v>79</v>
      </c>
      <c r="C6186" t="s">
        <v>13</v>
      </c>
      <c r="D6186" s="9">
        <v>1.1299999999999999</v>
      </c>
      <c r="E6186" s="10">
        <f>IF(COUNTIF(cis_DPH!$B$2:$B$84,B6186)&gt;0,D6186*1.1,IF(COUNTIF(cis_DPH!$B$85:$B$171,B6186)&gt;0,D6186*1.2,"chyba"))</f>
        <v>1.2429999999999999</v>
      </c>
      <c r="G6186" s="16" t="e">
        <f>_xlfn.XLOOKUP(Tabuľka9[[#This Row],[položka]],#REF!,#REF!)</f>
        <v>#REF!</v>
      </c>
      <c r="H6186">
        <v>25</v>
      </c>
      <c r="I6186" s="15">
        <f>Tabuľka9[[#This Row],[Aktuálna cena v RZ s DPH]]*Tabuľka9[[#This Row],[Priemerný odber za mesiac]]</f>
        <v>31.074999999999996</v>
      </c>
      <c r="J6186">
        <v>100</v>
      </c>
      <c r="K6186" s="17" t="e">
        <f>Tabuľka9[[#This Row],[Cena za MJ s DPH]]*Tabuľka9[[#This Row],[Predpokladaný odber počas 6 mesiacov]]</f>
        <v>#REF!</v>
      </c>
      <c r="L6186" s="1">
        <v>893307</v>
      </c>
      <c r="M6186" t="e">
        <f>_xlfn.XLOOKUP(Tabuľka9[[#This Row],[IČO]],#REF!,#REF!)</f>
        <v>#REF!</v>
      </c>
      <c r="N6186" t="e">
        <f>_xlfn.XLOOKUP(Tabuľka9[[#This Row],[IČO]],#REF!,#REF!)</f>
        <v>#REF!</v>
      </c>
    </row>
    <row r="6187" spans="1:14" hidden="1" x14ac:dyDescent="0.35">
      <c r="A6187" t="s">
        <v>10</v>
      </c>
      <c r="B6187" t="s">
        <v>80</v>
      </c>
      <c r="C6187" t="s">
        <v>13</v>
      </c>
      <c r="E6187" s="10">
        <f>IF(COUNTIF(cis_DPH!$B$2:$B$84,B6187)&gt;0,D6187*1.1,IF(COUNTIF(cis_DPH!$B$85:$B$171,B6187)&gt;0,D6187*1.2,"chyba"))</f>
        <v>0</v>
      </c>
      <c r="G6187" s="16" t="e">
        <f>_xlfn.XLOOKUP(Tabuľka9[[#This Row],[položka]],#REF!,#REF!)</f>
        <v>#REF!</v>
      </c>
      <c r="I6187" s="15">
        <f>Tabuľka9[[#This Row],[Aktuálna cena v RZ s DPH]]*Tabuľka9[[#This Row],[Priemerný odber za mesiac]]</f>
        <v>0</v>
      </c>
      <c r="K6187" s="17" t="e">
        <f>Tabuľka9[[#This Row],[Cena za MJ s DPH]]*Tabuľka9[[#This Row],[Predpokladaný odber počas 6 mesiacov]]</f>
        <v>#REF!</v>
      </c>
      <c r="L6187" s="1">
        <v>893307</v>
      </c>
      <c r="M6187" t="e">
        <f>_xlfn.XLOOKUP(Tabuľka9[[#This Row],[IČO]],#REF!,#REF!)</f>
        <v>#REF!</v>
      </c>
      <c r="N6187" t="e">
        <f>_xlfn.XLOOKUP(Tabuľka9[[#This Row],[IČO]],#REF!,#REF!)</f>
        <v>#REF!</v>
      </c>
    </row>
    <row r="6188" spans="1:14" hidden="1" x14ac:dyDescent="0.35">
      <c r="A6188" t="s">
        <v>81</v>
      </c>
      <c r="B6188" t="s">
        <v>82</v>
      </c>
      <c r="C6188" t="s">
        <v>19</v>
      </c>
      <c r="D6188" s="9">
        <v>0.1</v>
      </c>
      <c r="E6188" s="10">
        <f>IF(COUNTIF(cis_DPH!$B$2:$B$84,B6188)&gt;0,D6188*1.1,IF(COUNTIF(cis_DPH!$B$85:$B$171,B6188)&gt;0,D6188*1.2,"chyba"))</f>
        <v>0.12</v>
      </c>
      <c r="G6188" s="16" t="e">
        <f>_xlfn.XLOOKUP(Tabuľka9[[#This Row],[položka]],#REF!,#REF!)</f>
        <v>#REF!</v>
      </c>
      <c r="H6188">
        <v>300</v>
      </c>
      <c r="I6188" s="15">
        <f>Tabuľka9[[#This Row],[Aktuálna cena v RZ s DPH]]*Tabuľka9[[#This Row],[Priemerný odber za mesiac]]</f>
        <v>36</v>
      </c>
      <c r="J6188">
        <v>1800</v>
      </c>
      <c r="K6188" s="17" t="e">
        <f>Tabuľka9[[#This Row],[Cena za MJ s DPH]]*Tabuľka9[[#This Row],[Predpokladaný odber počas 6 mesiacov]]</f>
        <v>#REF!</v>
      </c>
      <c r="L6188" s="1">
        <v>42195438</v>
      </c>
      <c r="M6188" t="e">
        <f>_xlfn.XLOOKUP(Tabuľka9[[#This Row],[IČO]],#REF!,#REF!)</f>
        <v>#REF!</v>
      </c>
      <c r="N6188" t="e">
        <f>_xlfn.XLOOKUP(Tabuľka9[[#This Row],[IČO]],#REF!,#REF!)</f>
        <v>#REF!</v>
      </c>
    </row>
    <row r="6189" spans="1:14" hidden="1" x14ac:dyDescent="0.35">
      <c r="A6189" t="s">
        <v>81</v>
      </c>
      <c r="B6189" t="s">
        <v>83</v>
      </c>
      <c r="C6189" t="s">
        <v>19</v>
      </c>
      <c r="E6189" s="10">
        <f>IF(COUNTIF(cis_DPH!$B$2:$B$84,B6189)&gt;0,D6189*1.1,IF(COUNTIF(cis_DPH!$B$85:$B$171,B6189)&gt;0,D6189*1.2,"chyba"))</f>
        <v>0</v>
      </c>
      <c r="G6189" s="16" t="e">
        <f>_xlfn.XLOOKUP(Tabuľka9[[#This Row],[položka]],#REF!,#REF!)</f>
        <v>#REF!</v>
      </c>
      <c r="I6189" s="15">
        <f>Tabuľka9[[#This Row],[Aktuálna cena v RZ s DPH]]*Tabuľka9[[#This Row],[Priemerný odber za mesiac]]</f>
        <v>0</v>
      </c>
      <c r="K6189" s="17" t="e">
        <f>Tabuľka9[[#This Row],[Cena za MJ s DPH]]*Tabuľka9[[#This Row],[Predpokladaný odber počas 6 mesiacov]]</f>
        <v>#REF!</v>
      </c>
      <c r="L6189" s="1">
        <v>35679565</v>
      </c>
      <c r="M6189" t="e">
        <f>_xlfn.XLOOKUP(Tabuľka9[[#This Row],[IČO]],#REF!,#REF!)</f>
        <v>#REF!</v>
      </c>
      <c r="N6189" t="e">
        <f>_xlfn.XLOOKUP(Tabuľka9[[#This Row],[IČO]],#REF!,#REF!)</f>
        <v>#REF!</v>
      </c>
    </row>
    <row r="6190" spans="1:14" hidden="1" x14ac:dyDescent="0.35">
      <c r="A6190" t="s">
        <v>84</v>
      </c>
      <c r="B6190" t="s">
        <v>85</v>
      </c>
      <c r="C6190" t="s">
        <v>13</v>
      </c>
      <c r="D6190" s="9">
        <v>3.99</v>
      </c>
      <c r="E6190" s="10">
        <f>IF(COUNTIF(cis_DPH!$B$2:$B$84,B6190)&gt;0,D6190*1.1,IF(COUNTIF(cis_DPH!$B$85:$B$171,B6190)&gt;0,D6190*1.2,"chyba"))</f>
        <v>4.3890000000000002</v>
      </c>
      <c r="G6190" s="16" t="e">
        <f>_xlfn.XLOOKUP(Tabuľka9[[#This Row],[položka]],#REF!,#REF!)</f>
        <v>#REF!</v>
      </c>
      <c r="H6190">
        <v>100</v>
      </c>
      <c r="I6190" s="15">
        <f>Tabuľka9[[#This Row],[Aktuálna cena v RZ s DPH]]*Tabuľka9[[#This Row],[Priemerný odber za mesiac]]</f>
        <v>438.90000000000003</v>
      </c>
      <c r="J6190">
        <v>350</v>
      </c>
      <c r="K6190" s="17" t="e">
        <f>Tabuľka9[[#This Row],[Cena za MJ s DPH]]*Tabuľka9[[#This Row],[Predpokladaný odber počas 6 mesiacov]]</f>
        <v>#REF!</v>
      </c>
      <c r="L6190" s="1">
        <v>893307</v>
      </c>
      <c r="M6190" t="e">
        <f>_xlfn.XLOOKUP(Tabuľka9[[#This Row],[IČO]],#REF!,#REF!)</f>
        <v>#REF!</v>
      </c>
      <c r="N6190" t="e">
        <f>_xlfn.XLOOKUP(Tabuľka9[[#This Row],[IČO]],#REF!,#REF!)</f>
        <v>#REF!</v>
      </c>
    </row>
    <row r="6191" spans="1:14" hidden="1" x14ac:dyDescent="0.35">
      <c r="A6191" t="s">
        <v>84</v>
      </c>
      <c r="B6191" t="s">
        <v>86</v>
      </c>
      <c r="C6191" t="s">
        <v>13</v>
      </c>
      <c r="E6191" s="10">
        <f>IF(COUNTIF(cis_DPH!$B$2:$B$84,B6191)&gt;0,D6191*1.1,IF(COUNTIF(cis_DPH!$B$85:$B$171,B6191)&gt;0,D6191*1.2,"chyba"))</f>
        <v>0</v>
      </c>
      <c r="G6191" s="16" t="e">
        <f>_xlfn.XLOOKUP(Tabuľka9[[#This Row],[položka]],#REF!,#REF!)</f>
        <v>#REF!</v>
      </c>
      <c r="H6191">
        <v>100</v>
      </c>
      <c r="I6191" s="15">
        <f>Tabuľka9[[#This Row],[Aktuálna cena v RZ s DPH]]*Tabuľka9[[#This Row],[Priemerný odber za mesiac]]</f>
        <v>0</v>
      </c>
      <c r="J6191">
        <v>350</v>
      </c>
      <c r="K6191" s="17" t="e">
        <f>Tabuľka9[[#This Row],[Cena za MJ s DPH]]*Tabuľka9[[#This Row],[Predpokladaný odber počas 6 mesiacov]]</f>
        <v>#REF!</v>
      </c>
      <c r="L6191" s="1">
        <v>893307</v>
      </c>
      <c r="M6191" t="e">
        <f>_xlfn.XLOOKUP(Tabuľka9[[#This Row],[IČO]],#REF!,#REF!)</f>
        <v>#REF!</v>
      </c>
      <c r="N6191" t="e">
        <f>_xlfn.XLOOKUP(Tabuľka9[[#This Row],[IČO]],#REF!,#REF!)</f>
        <v>#REF!</v>
      </c>
    </row>
    <row r="6192" spans="1:14" hidden="1" x14ac:dyDescent="0.35">
      <c r="A6192" t="s">
        <v>84</v>
      </c>
      <c r="B6192" t="s">
        <v>87</v>
      </c>
      <c r="C6192" t="s">
        <v>13</v>
      </c>
      <c r="E6192" s="10">
        <f>IF(COUNTIF(cis_DPH!$B$2:$B$84,B6192)&gt;0,D6192*1.1,IF(COUNTIF(cis_DPH!$B$85:$B$171,B6192)&gt;0,D6192*1.2,"chyba"))</f>
        <v>0</v>
      </c>
      <c r="G6192" s="16" t="e">
        <f>_xlfn.XLOOKUP(Tabuľka9[[#This Row],[položka]],#REF!,#REF!)</f>
        <v>#REF!</v>
      </c>
      <c r="I6192" s="15">
        <f>Tabuľka9[[#This Row],[Aktuálna cena v RZ s DPH]]*Tabuľka9[[#This Row],[Priemerný odber za mesiac]]</f>
        <v>0</v>
      </c>
      <c r="K6192" s="17" t="e">
        <f>Tabuľka9[[#This Row],[Cena za MJ s DPH]]*Tabuľka9[[#This Row],[Predpokladaný odber počas 6 mesiacov]]</f>
        <v>#REF!</v>
      </c>
      <c r="L6192" s="1">
        <v>893307</v>
      </c>
      <c r="M6192" t="e">
        <f>_xlfn.XLOOKUP(Tabuľka9[[#This Row],[IČO]],#REF!,#REF!)</f>
        <v>#REF!</v>
      </c>
      <c r="N6192" t="e">
        <f>_xlfn.XLOOKUP(Tabuľka9[[#This Row],[IČO]],#REF!,#REF!)</f>
        <v>#REF!</v>
      </c>
    </row>
    <row r="6193" spans="1:14" hidden="1" x14ac:dyDescent="0.35">
      <c r="A6193" t="s">
        <v>84</v>
      </c>
      <c r="B6193" t="s">
        <v>88</v>
      </c>
      <c r="C6193" t="s">
        <v>13</v>
      </c>
      <c r="D6193" s="9">
        <v>3.5</v>
      </c>
      <c r="E6193" s="10">
        <f>IF(COUNTIF(cis_DPH!$B$2:$B$84,B6193)&gt;0,D6193*1.1,IF(COUNTIF(cis_DPH!$B$85:$B$171,B6193)&gt;0,D6193*1.2,"chyba"))</f>
        <v>3.8500000000000005</v>
      </c>
      <c r="G6193" s="16" t="e">
        <f>_xlfn.XLOOKUP(Tabuľka9[[#This Row],[položka]],#REF!,#REF!)</f>
        <v>#REF!</v>
      </c>
      <c r="H6193">
        <v>100</v>
      </c>
      <c r="I6193" s="15">
        <f>Tabuľka9[[#This Row],[Aktuálna cena v RZ s DPH]]*Tabuľka9[[#This Row],[Priemerný odber za mesiac]]</f>
        <v>385.00000000000006</v>
      </c>
      <c r="J6193">
        <v>400</v>
      </c>
      <c r="K6193" s="17" t="e">
        <f>Tabuľka9[[#This Row],[Cena za MJ s DPH]]*Tabuľka9[[#This Row],[Predpokladaný odber počas 6 mesiacov]]</f>
        <v>#REF!</v>
      </c>
      <c r="L6193" s="1">
        <v>893307</v>
      </c>
      <c r="M6193" t="e">
        <f>_xlfn.XLOOKUP(Tabuľka9[[#This Row],[IČO]],#REF!,#REF!)</f>
        <v>#REF!</v>
      </c>
      <c r="N6193" t="e">
        <f>_xlfn.XLOOKUP(Tabuľka9[[#This Row],[IČO]],#REF!,#REF!)</f>
        <v>#REF!</v>
      </c>
    </row>
    <row r="6194" spans="1:14" hidden="1" x14ac:dyDescent="0.35">
      <c r="A6194" t="s">
        <v>84</v>
      </c>
      <c r="B6194" t="s">
        <v>89</v>
      </c>
      <c r="C6194" t="s">
        <v>13</v>
      </c>
      <c r="E6194" s="10">
        <f>IF(COUNTIF(cis_DPH!$B$2:$B$84,B6194)&gt;0,D6194*1.1,IF(COUNTIF(cis_DPH!$B$85:$B$171,B6194)&gt;0,D6194*1.2,"chyba"))</f>
        <v>0</v>
      </c>
      <c r="G6194" s="16" t="e">
        <f>_xlfn.XLOOKUP(Tabuľka9[[#This Row],[položka]],#REF!,#REF!)</f>
        <v>#REF!</v>
      </c>
      <c r="I6194" s="15">
        <f>Tabuľka9[[#This Row],[Aktuálna cena v RZ s DPH]]*Tabuľka9[[#This Row],[Priemerný odber za mesiac]]</f>
        <v>0</v>
      </c>
      <c r="K6194" s="17" t="e">
        <f>Tabuľka9[[#This Row],[Cena za MJ s DPH]]*Tabuľka9[[#This Row],[Predpokladaný odber počas 6 mesiacov]]</f>
        <v>#REF!</v>
      </c>
      <c r="L6194" s="1">
        <v>893307</v>
      </c>
      <c r="M6194" t="e">
        <f>_xlfn.XLOOKUP(Tabuľka9[[#This Row],[IČO]],#REF!,#REF!)</f>
        <v>#REF!</v>
      </c>
      <c r="N6194" t="e">
        <f>_xlfn.XLOOKUP(Tabuľka9[[#This Row],[IČO]],#REF!,#REF!)</f>
        <v>#REF!</v>
      </c>
    </row>
    <row r="6195" spans="1:14" hidden="1" x14ac:dyDescent="0.35">
      <c r="A6195" t="s">
        <v>84</v>
      </c>
      <c r="B6195" t="s">
        <v>90</v>
      </c>
      <c r="C6195" t="s">
        <v>13</v>
      </c>
      <c r="E6195" s="10">
        <f>IF(COUNTIF(cis_DPH!$B$2:$B$84,B6195)&gt;0,D6195*1.1,IF(COUNTIF(cis_DPH!$B$85:$B$171,B6195)&gt;0,D6195*1.2,"chyba"))</f>
        <v>0</v>
      </c>
      <c r="G6195" s="16" t="e">
        <f>_xlfn.XLOOKUP(Tabuľka9[[#This Row],[položka]],#REF!,#REF!)</f>
        <v>#REF!</v>
      </c>
      <c r="I6195" s="15">
        <f>Tabuľka9[[#This Row],[Aktuálna cena v RZ s DPH]]*Tabuľka9[[#This Row],[Priemerný odber za mesiac]]</f>
        <v>0</v>
      </c>
      <c r="K6195" s="17" t="e">
        <f>Tabuľka9[[#This Row],[Cena za MJ s DPH]]*Tabuľka9[[#This Row],[Predpokladaný odber počas 6 mesiacov]]</f>
        <v>#REF!</v>
      </c>
      <c r="L6195" s="1">
        <v>893307</v>
      </c>
      <c r="M6195" t="e">
        <f>_xlfn.XLOOKUP(Tabuľka9[[#This Row],[IČO]],#REF!,#REF!)</f>
        <v>#REF!</v>
      </c>
      <c r="N6195" t="e">
        <f>_xlfn.XLOOKUP(Tabuľka9[[#This Row],[IČO]],#REF!,#REF!)</f>
        <v>#REF!</v>
      </c>
    </row>
    <row r="6196" spans="1:14" hidden="1" x14ac:dyDescent="0.35">
      <c r="A6196" t="s">
        <v>84</v>
      </c>
      <c r="B6196" t="s">
        <v>91</v>
      </c>
      <c r="C6196" t="s">
        <v>13</v>
      </c>
      <c r="E6196" s="10">
        <f>IF(COUNTIF(cis_DPH!$B$2:$B$84,B6196)&gt;0,D6196*1.1,IF(COUNTIF(cis_DPH!$B$85:$B$171,B6196)&gt;0,D6196*1.2,"chyba"))</f>
        <v>0</v>
      </c>
      <c r="G6196" s="16" t="e">
        <f>_xlfn.XLOOKUP(Tabuľka9[[#This Row],[položka]],#REF!,#REF!)</f>
        <v>#REF!</v>
      </c>
      <c r="I6196" s="15">
        <f>Tabuľka9[[#This Row],[Aktuálna cena v RZ s DPH]]*Tabuľka9[[#This Row],[Priemerný odber za mesiac]]</f>
        <v>0</v>
      </c>
      <c r="K6196" s="17" t="e">
        <f>Tabuľka9[[#This Row],[Cena za MJ s DPH]]*Tabuľka9[[#This Row],[Predpokladaný odber počas 6 mesiacov]]</f>
        <v>#REF!</v>
      </c>
      <c r="L6196" s="1">
        <v>893307</v>
      </c>
      <c r="M6196" t="e">
        <f>_xlfn.XLOOKUP(Tabuľka9[[#This Row],[IČO]],#REF!,#REF!)</f>
        <v>#REF!</v>
      </c>
      <c r="N6196" t="e">
        <f>_xlfn.XLOOKUP(Tabuľka9[[#This Row],[IČO]],#REF!,#REF!)</f>
        <v>#REF!</v>
      </c>
    </row>
    <row r="6197" spans="1:14" hidden="1" x14ac:dyDescent="0.35">
      <c r="A6197" t="s">
        <v>84</v>
      </c>
      <c r="B6197" t="s">
        <v>92</v>
      </c>
      <c r="C6197" t="s">
        <v>13</v>
      </c>
      <c r="E6197" s="10">
        <f>IF(COUNTIF(cis_DPH!$B$2:$B$84,B6197)&gt;0,D6197*1.1,IF(COUNTIF(cis_DPH!$B$85:$B$171,B6197)&gt;0,D6197*1.2,"chyba"))</f>
        <v>0</v>
      </c>
      <c r="G6197" s="16" t="e">
        <f>_xlfn.XLOOKUP(Tabuľka9[[#This Row],[položka]],#REF!,#REF!)</f>
        <v>#REF!</v>
      </c>
      <c r="I6197" s="15">
        <f>Tabuľka9[[#This Row],[Aktuálna cena v RZ s DPH]]*Tabuľka9[[#This Row],[Priemerný odber za mesiac]]</f>
        <v>0</v>
      </c>
      <c r="K6197" s="17" t="e">
        <f>Tabuľka9[[#This Row],[Cena za MJ s DPH]]*Tabuľka9[[#This Row],[Predpokladaný odber počas 6 mesiacov]]</f>
        <v>#REF!</v>
      </c>
      <c r="L6197" s="1">
        <v>893307</v>
      </c>
      <c r="M6197" t="e">
        <f>_xlfn.XLOOKUP(Tabuľka9[[#This Row],[IČO]],#REF!,#REF!)</f>
        <v>#REF!</v>
      </c>
      <c r="N6197" t="e">
        <f>_xlfn.XLOOKUP(Tabuľka9[[#This Row],[IČO]],#REF!,#REF!)</f>
        <v>#REF!</v>
      </c>
    </row>
    <row r="6198" spans="1:14" hidden="1" x14ac:dyDescent="0.35">
      <c r="A6198" t="s">
        <v>93</v>
      </c>
      <c r="B6198" t="s">
        <v>94</v>
      </c>
      <c r="C6198" t="s">
        <v>13</v>
      </c>
      <c r="D6198" s="9">
        <v>0.7</v>
      </c>
      <c r="E6198" s="10">
        <f>IF(COUNTIF(cis_DPH!$B$2:$B$84,B6198)&gt;0,D6198*1.1,IF(COUNTIF(cis_DPH!$B$85:$B$171,B6198)&gt;0,D6198*1.2,"chyba"))</f>
        <v>0.77</v>
      </c>
      <c r="G6198" s="16" t="e">
        <f>_xlfn.XLOOKUP(Tabuľka9[[#This Row],[položka]],#REF!,#REF!)</f>
        <v>#REF!</v>
      </c>
      <c r="H6198">
        <v>180</v>
      </c>
      <c r="I6198" s="15">
        <f>Tabuľka9[[#This Row],[Aktuálna cena v RZ s DPH]]*Tabuľka9[[#This Row],[Priemerný odber za mesiac]]</f>
        <v>138.6</v>
      </c>
      <c r="J6198">
        <v>700</v>
      </c>
      <c r="K6198" s="17" t="e">
        <f>Tabuľka9[[#This Row],[Cena za MJ s DPH]]*Tabuľka9[[#This Row],[Predpokladaný odber počas 6 mesiacov]]</f>
        <v>#REF!</v>
      </c>
      <c r="L6198" s="1">
        <v>893307</v>
      </c>
      <c r="M6198" t="e">
        <f>_xlfn.XLOOKUP(Tabuľka9[[#This Row],[IČO]],#REF!,#REF!)</f>
        <v>#REF!</v>
      </c>
      <c r="N6198" t="e">
        <f>_xlfn.XLOOKUP(Tabuľka9[[#This Row],[IČO]],#REF!,#REF!)</f>
        <v>#REF!</v>
      </c>
    </row>
    <row r="6199" spans="1:14" hidden="1" x14ac:dyDescent="0.35">
      <c r="A6199" t="s">
        <v>95</v>
      </c>
      <c r="B6199" t="s">
        <v>96</v>
      </c>
      <c r="C6199" t="s">
        <v>13</v>
      </c>
      <c r="E6199" s="10">
        <f>IF(COUNTIF(cis_DPH!$B$2:$B$84,B6199)&gt;0,D6199*1.1,IF(COUNTIF(cis_DPH!$B$85:$B$171,B6199)&gt;0,D6199*1.2,"chyba"))</f>
        <v>0</v>
      </c>
      <c r="G6199" s="16" t="e">
        <f>_xlfn.XLOOKUP(Tabuľka9[[#This Row],[položka]],#REF!,#REF!)</f>
        <v>#REF!</v>
      </c>
      <c r="H6199">
        <v>4</v>
      </c>
      <c r="I6199" s="15">
        <f>Tabuľka9[[#This Row],[Aktuálna cena v RZ s DPH]]*Tabuľka9[[#This Row],[Priemerný odber za mesiac]]</f>
        <v>0</v>
      </c>
      <c r="J6199">
        <v>15</v>
      </c>
      <c r="K6199" s="17" t="e">
        <f>Tabuľka9[[#This Row],[Cena za MJ s DPH]]*Tabuľka9[[#This Row],[Predpokladaný odber počas 6 mesiacov]]</f>
        <v>#REF!</v>
      </c>
      <c r="L6199" s="1">
        <v>893307</v>
      </c>
      <c r="M6199" t="e">
        <f>_xlfn.XLOOKUP(Tabuľka9[[#This Row],[IČO]],#REF!,#REF!)</f>
        <v>#REF!</v>
      </c>
      <c r="N6199" t="e">
        <f>_xlfn.XLOOKUP(Tabuľka9[[#This Row],[IČO]],#REF!,#REF!)</f>
        <v>#REF!</v>
      </c>
    </row>
    <row r="6200" spans="1:14" hidden="1" x14ac:dyDescent="0.35">
      <c r="A6200" t="s">
        <v>95</v>
      </c>
      <c r="B6200" t="s">
        <v>97</v>
      </c>
      <c r="C6200" t="s">
        <v>13</v>
      </c>
      <c r="D6200" s="9">
        <v>1.38</v>
      </c>
      <c r="E6200" s="10">
        <f>IF(COUNTIF(cis_DPH!$B$2:$B$84,B6200)&gt;0,D6200*1.1,IF(COUNTIF(cis_DPH!$B$85:$B$171,B6200)&gt;0,D6200*1.2,"chyba"))</f>
        <v>1.518</v>
      </c>
      <c r="G6200" s="16" t="e">
        <f>_xlfn.XLOOKUP(Tabuľka9[[#This Row],[položka]],#REF!,#REF!)</f>
        <v>#REF!</v>
      </c>
      <c r="H6200">
        <v>4</v>
      </c>
      <c r="I6200" s="15">
        <f>Tabuľka9[[#This Row],[Aktuálna cena v RZ s DPH]]*Tabuľka9[[#This Row],[Priemerný odber za mesiac]]</f>
        <v>6.0720000000000001</v>
      </c>
      <c r="J6200">
        <v>15</v>
      </c>
      <c r="K6200" s="17" t="e">
        <f>Tabuľka9[[#This Row],[Cena za MJ s DPH]]*Tabuľka9[[#This Row],[Predpokladaný odber počas 6 mesiacov]]</f>
        <v>#REF!</v>
      </c>
      <c r="L6200" s="1">
        <v>893307</v>
      </c>
      <c r="M6200" t="e">
        <f>_xlfn.XLOOKUP(Tabuľka9[[#This Row],[IČO]],#REF!,#REF!)</f>
        <v>#REF!</v>
      </c>
      <c r="N6200" t="e">
        <f>_xlfn.XLOOKUP(Tabuľka9[[#This Row],[IČO]],#REF!,#REF!)</f>
        <v>#REF!</v>
      </c>
    </row>
    <row r="6201" spans="1:14" hidden="1" x14ac:dyDescent="0.35">
      <c r="A6201" t="s">
        <v>95</v>
      </c>
      <c r="B6201" t="s">
        <v>98</v>
      </c>
      <c r="C6201" t="s">
        <v>13</v>
      </c>
      <c r="D6201" s="9">
        <v>0.2</v>
      </c>
      <c r="E6201" s="10">
        <f>IF(COUNTIF(cis_DPH!$B$2:$B$84,B6201)&gt;0,D6201*1.1,IF(COUNTIF(cis_DPH!$B$85:$B$171,B6201)&gt;0,D6201*1.2,"chyba"))</f>
        <v>0.22000000000000003</v>
      </c>
      <c r="G6201" s="16" t="e">
        <f>_xlfn.XLOOKUP(Tabuľka9[[#This Row],[položka]],#REF!,#REF!)</f>
        <v>#REF!</v>
      </c>
      <c r="I6201" s="15">
        <f>Tabuľka9[[#This Row],[Aktuálna cena v RZ s DPH]]*Tabuľka9[[#This Row],[Priemerný odber za mesiac]]</f>
        <v>0</v>
      </c>
      <c r="K6201" s="17" t="e">
        <f>Tabuľka9[[#This Row],[Cena za MJ s DPH]]*Tabuľka9[[#This Row],[Predpokladaný odber počas 6 mesiacov]]</f>
        <v>#REF!</v>
      </c>
      <c r="L6201" s="1">
        <v>893307</v>
      </c>
      <c r="M6201" t="e">
        <f>_xlfn.XLOOKUP(Tabuľka9[[#This Row],[IČO]],#REF!,#REF!)</f>
        <v>#REF!</v>
      </c>
      <c r="N6201" t="e">
        <f>_xlfn.XLOOKUP(Tabuľka9[[#This Row],[IČO]],#REF!,#REF!)</f>
        <v>#REF!</v>
      </c>
    </row>
    <row r="6202" spans="1:14" hidden="1" x14ac:dyDescent="0.35">
      <c r="A6202" t="s">
        <v>95</v>
      </c>
      <c r="B6202" t="s">
        <v>99</v>
      </c>
      <c r="C6202" t="s">
        <v>13</v>
      </c>
      <c r="E6202" s="10">
        <f>IF(COUNTIF(cis_DPH!$B$2:$B$84,B6202)&gt;0,D6202*1.1,IF(COUNTIF(cis_DPH!$B$85:$B$171,B6202)&gt;0,D6202*1.2,"chyba"))</f>
        <v>0</v>
      </c>
      <c r="G6202" s="16" t="e">
        <f>_xlfn.XLOOKUP(Tabuľka9[[#This Row],[položka]],#REF!,#REF!)</f>
        <v>#REF!</v>
      </c>
      <c r="I6202" s="15">
        <f>Tabuľka9[[#This Row],[Aktuálna cena v RZ s DPH]]*Tabuľka9[[#This Row],[Priemerný odber za mesiac]]</f>
        <v>0</v>
      </c>
      <c r="K6202" s="17" t="e">
        <f>Tabuľka9[[#This Row],[Cena za MJ s DPH]]*Tabuľka9[[#This Row],[Predpokladaný odber počas 6 mesiacov]]</f>
        <v>#REF!</v>
      </c>
      <c r="L6202" s="1">
        <v>893307</v>
      </c>
      <c r="M6202" t="e">
        <f>_xlfn.XLOOKUP(Tabuľka9[[#This Row],[IČO]],#REF!,#REF!)</f>
        <v>#REF!</v>
      </c>
      <c r="N6202" t="e">
        <f>_xlfn.XLOOKUP(Tabuľka9[[#This Row],[IČO]],#REF!,#REF!)</f>
        <v>#REF!</v>
      </c>
    </row>
    <row r="6203" spans="1:14" hidden="1" x14ac:dyDescent="0.35">
      <c r="A6203" t="s">
        <v>95</v>
      </c>
      <c r="B6203" t="s">
        <v>100</v>
      </c>
      <c r="C6203" t="s">
        <v>13</v>
      </c>
      <c r="D6203" s="9">
        <v>0.25</v>
      </c>
      <c r="E6203" s="10">
        <f>IF(COUNTIF(cis_DPH!$B$2:$B$84,B6203)&gt;0,D6203*1.1,IF(COUNTIF(cis_DPH!$B$85:$B$171,B6203)&gt;0,D6203*1.2,"chyba"))</f>
        <v>0.27500000000000002</v>
      </c>
      <c r="G6203" s="16" t="e">
        <f>_xlfn.XLOOKUP(Tabuľka9[[#This Row],[položka]],#REF!,#REF!)</f>
        <v>#REF!</v>
      </c>
      <c r="H6203">
        <v>4</v>
      </c>
      <c r="I6203" s="15">
        <f>Tabuľka9[[#This Row],[Aktuálna cena v RZ s DPH]]*Tabuľka9[[#This Row],[Priemerný odber za mesiac]]</f>
        <v>1.1000000000000001</v>
      </c>
      <c r="J6203">
        <v>15</v>
      </c>
      <c r="K6203" s="17" t="e">
        <f>Tabuľka9[[#This Row],[Cena za MJ s DPH]]*Tabuľka9[[#This Row],[Predpokladaný odber počas 6 mesiacov]]</f>
        <v>#REF!</v>
      </c>
      <c r="L6203" s="1">
        <v>893307</v>
      </c>
      <c r="M6203" t="e">
        <f>_xlfn.XLOOKUP(Tabuľka9[[#This Row],[IČO]],#REF!,#REF!)</f>
        <v>#REF!</v>
      </c>
      <c r="N6203" t="e">
        <f>_xlfn.XLOOKUP(Tabuľka9[[#This Row],[IČO]],#REF!,#REF!)</f>
        <v>#REF!</v>
      </c>
    </row>
    <row r="6204" spans="1:14" hidden="1" x14ac:dyDescent="0.35">
      <c r="A6204" t="s">
        <v>95</v>
      </c>
      <c r="B6204" t="s">
        <v>101</v>
      </c>
      <c r="C6204" t="s">
        <v>13</v>
      </c>
      <c r="D6204" s="9">
        <v>1.3</v>
      </c>
      <c r="E6204" s="10">
        <f>IF(COUNTIF(cis_DPH!$B$2:$B$84,B6204)&gt;0,D6204*1.1,IF(COUNTIF(cis_DPH!$B$85:$B$171,B6204)&gt;0,D6204*1.2,"chyba"))</f>
        <v>1.4300000000000002</v>
      </c>
      <c r="G6204" s="16" t="e">
        <f>_xlfn.XLOOKUP(Tabuľka9[[#This Row],[položka]],#REF!,#REF!)</f>
        <v>#REF!</v>
      </c>
      <c r="I6204" s="15">
        <f>Tabuľka9[[#This Row],[Aktuálna cena v RZ s DPH]]*Tabuľka9[[#This Row],[Priemerný odber za mesiac]]</f>
        <v>0</v>
      </c>
      <c r="K6204" s="17" t="e">
        <f>Tabuľka9[[#This Row],[Cena za MJ s DPH]]*Tabuľka9[[#This Row],[Predpokladaný odber počas 6 mesiacov]]</f>
        <v>#REF!</v>
      </c>
      <c r="L6204" s="1">
        <v>893307</v>
      </c>
      <c r="M6204" t="e">
        <f>_xlfn.XLOOKUP(Tabuľka9[[#This Row],[IČO]],#REF!,#REF!)</f>
        <v>#REF!</v>
      </c>
      <c r="N6204" t="e">
        <f>_xlfn.XLOOKUP(Tabuľka9[[#This Row],[IČO]],#REF!,#REF!)</f>
        <v>#REF!</v>
      </c>
    </row>
    <row r="6205" spans="1:14" hidden="1" x14ac:dyDescent="0.35">
      <c r="A6205" t="s">
        <v>95</v>
      </c>
      <c r="B6205" t="s">
        <v>102</v>
      </c>
      <c r="C6205" t="s">
        <v>48</v>
      </c>
      <c r="D6205" s="9">
        <v>0.7</v>
      </c>
      <c r="E6205" s="10">
        <f>IF(COUNTIF(cis_DPH!$B$2:$B$84,B6205)&gt;0,D6205*1.1,IF(COUNTIF(cis_DPH!$B$85:$B$171,B6205)&gt;0,D6205*1.2,"chyba"))</f>
        <v>0.77</v>
      </c>
      <c r="G6205" s="16" t="e">
        <f>_xlfn.XLOOKUP(Tabuľka9[[#This Row],[položka]],#REF!,#REF!)</f>
        <v>#REF!</v>
      </c>
      <c r="H6205">
        <v>12</v>
      </c>
      <c r="I6205" s="15">
        <f>Tabuľka9[[#This Row],[Aktuálna cena v RZ s DPH]]*Tabuľka9[[#This Row],[Priemerný odber za mesiac]]</f>
        <v>9.24</v>
      </c>
      <c r="J6205">
        <v>50</v>
      </c>
      <c r="K6205" s="17" t="e">
        <f>Tabuľka9[[#This Row],[Cena za MJ s DPH]]*Tabuľka9[[#This Row],[Predpokladaný odber počas 6 mesiacov]]</f>
        <v>#REF!</v>
      </c>
      <c r="L6205" s="1">
        <v>893307</v>
      </c>
      <c r="M6205" t="e">
        <f>_xlfn.XLOOKUP(Tabuľka9[[#This Row],[IČO]],#REF!,#REF!)</f>
        <v>#REF!</v>
      </c>
      <c r="N6205" t="e">
        <f>_xlfn.XLOOKUP(Tabuľka9[[#This Row],[IČO]],#REF!,#REF!)</f>
        <v>#REF!</v>
      </c>
    </row>
    <row r="6206" spans="1:14" hidden="1" x14ac:dyDescent="0.35">
      <c r="A6206" t="s">
        <v>95</v>
      </c>
      <c r="B6206" t="s">
        <v>103</v>
      </c>
      <c r="C6206" t="s">
        <v>13</v>
      </c>
      <c r="D6206" s="9">
        <v>8.8000000000000007</v>
      </c>
      <c r="E6206" s="10">
        <f>IF(COUNTIF(cis_DPH!$B$2:$B$84,B6206)&gt;0,D6206*1.1,IF(COUNTIF(cis_DPH!$B$85:$B$171,B6206)&gt;0,D6206*1.2,"chyba"))</f>
        <v>9.6800000000000015</v>
      </c>
      <c r="G6206" s="16" t="e">
        <f>_xlfn.XLOOKUP(Tabuľka9[[#This Row],[položka]],#REF!,#REF!)</f>
        <v>#REF!</v>
      </c>
      <c r="H6206">
        <v>7</v>
      </c>
      <c r="I6206" s="15">
        <f>Tabuľka9[[#This Row],[Aktuálna cena v RZ s DPH]]*Tabuľka9[[#This Row],[Priemerný odber za mesiac]]</f>
        <v>67.760000000000005</v>
      </c>
      <c r="J6206">
        <v>30</v>
      </c>
      <c r="K6206" s="17" t="e">
        <f>Tabuľka9[[#This Row],[Cena za MJ s DPH]]*Tabuľka9[[#This Row],[Predpokladaný odber počas 6 mesiacov]]</f>
        <v>#REF!</v>
      </c>
      <c r="L6206" s="1">
        <v>893307</v>
      </c>
      <c r="M6206" t="e">
        <f>_xlfn.XLOOKUP(Tabuľka9[[#This Row],[IČO]],#REF!,#REF!)</f>
        <v>#REF!</v>
      </c>
      <c r="N6206" t="e">
        <f>_xlfn.XLOOKUP(Tabuľka9[[#This Row],[IČO]],#REF!,#REF!)</f>
        <v>#REF!</v>
      </c>
    </row>
    <row r="6207" spans="1:14" hidden="1" x14ac:dyDescent="0.35">
      <c r="A6207" t="s">
        <v>95</v>
      </c>
      <c r="B6207" t="s">
        <v>104</v>
      </c>
      <c r="C6207" t="s">
        <v>48</v>
      </c>
      <c r="D6207" s="9">
        <v>1.4</v>
      </c>
      <c r="E6207" s="10">
        <f>IF(COUNTIF(cis_DPH!$B$2:$B$84,B6207)&gt;0,D6207*1.1,IF(COUNTIF(cis_DPH!$B$85:$B$171,B6207)&gt;0,D6207*1.2,"chyba"))</f>
        <v>1.54</v>
      </c>
      <c r="G6207" s="16" t="e">
        <f>_xlfn.XLOOKUP(Tabuľka9[[#This Row],[položka]],#REF!,#REF!)</f>
        <v>#REF!</v>
      </c>
      <c r="I6207" s="15">
        <f>Tabuľka9[[#This Row],[Aktuálna cena v RZ s DPH]]*Tabuľka9[[#This Row],[Priemerný odber za mesiac]]</f>
        <v>0</v>
      </c>
      <c r="K6207" s="17" t="e">
        <f>Tabuľka9[[#This Row],[Cena za MJ s DPH]]*Tabuľka9[[#This Row],[Predpokladaný odber počas 6 mesiacov]]</f>
        <v>#REF!</v>
      </c>
      <c r="L6207" s="1">
        <v>893307</v>
      </c>
      <c r="M6207" t="e">
        <f>_xlfn.XLOOKUP(Tabuľka9[[#This Row],[IČO]],#REF!,#REF!)</f>
        <v>#REF!</v>
      </c>
      <c r="N6207" t="e">
        <f>_xlfn.XLOOKUP(Tabuľka9[[#This Row],[IČO]],#REF!,#REF!)</f>
        <v>#REF!</v>
      </c>
    </row>
    <row r="6208" spans="1:14" hidden="1" x14ac:dyDescent="0.35">
      <c r="A6208" t="s">
        <v>95</v>
      </c>
      <c r="B6208" t="s">
        <v>105</v>
      </c>
      <c r="C6208" t="s">
        <v>13</v>
      </c>
      <c r="D6208" s="9">
        <v>9</v>
      </c>
      <c r="E6208" s="10">
        <f>IF(COUNTIF(cis_DPH!$B$2:$B$84,B6208)&gt;0,D6208*1.1,IF(COUNTIF(cis_DPH!$B$85:$B$171,B6208)&gt;0,D6208*1.2,"chyba"))</f>
        <v>9.9</v>
      </c>
      <c r="G6208" s="16" t="e">
        <f>_xlfn.XLOOKUP(Tabuľka9[[#This Row],[položka]],#REF!,#REF!)</f>
        <v>#REF!</v>
      </c>
      <c r="I6208" s="15">
        <f>Tabuľka9[[#This Row],[Aktuálna cena v RZ s DPH]]*Tabuľka9[[#This Row],[Priemerný odber za mesiac]]</f>
        <v>0</v>
      </c>
      <c r="K6208" s="17" t="e">
        <f>Tabuľka9[[#This Row],[Cena za MJ s DPH]]*Tabuľka9[[#This Row],[Predpokladaný odber počas 6 mesiacov]]</f>
        <v>#REF!</v>
      </c>
      <c r="L6208" s="1">
        <v>893307</v>
      </c>
      <c r="M6208" t="e">
        <f>_xlfn.XLOOKUP(Tabuľka9[[#This Row],[IČO]],#REF!,#REF!)</f>
        <v>#REF!</v>
      </c>
      <c r="N6208" t="e">
        <f>_xlfn.XLOOKUP(Tabuľka9[[#This Row],[IČO]],#REF!,#REF!)</f>
        <v>#REF!</v>
      </c>
    </row>
    <row r="6209" spans="1:14" hidden="1" x14ac:dyDescent="0.35">
      <c r="A6209" t="s">
        <v>95</v>
      </c>
      <c r="B6209" t="s">
        <v>106</v>
      </c>
      <c r="C6209" t="s">
        <v>13</v>
      </c>
      <c r="D6209" s="9">
        <v>8</v>
      </c>
      <c r="E6209" s="10">
        <f>IF(COUNTIF(cis_DPH!$B$2:$B$84,B6209)&gt;0,D6209*1.1,IF(COUNTIF(cis_DPH!$B$85:$B$171,B6209)&gt;0,D6209*1.2,"chyba"))</f>
        <v>8.8000000000000007</v>
      </c>
      <c r="G6209" s="16" t="e">
        <f>_xlfn.XLOOKUP(Tabuľka9[[#This Row],[položka]],#REF!,#REF!)</f>
        <v>#REF!</v>
      </c>
      <c r="I6209" s="15">
        <f>Tabuľka9[[#This Row],[Aktuálna cena v RZ s DPH]]*Tabuľka9[[#This Row],[Priemerný odber za mesiac]]</f>
        <v>0</v>
      </c>
      <c r="K6209" s="17" t="e">
        <f>Tabuľka9[[#This Row],[Cena za MJ s DPH]]*Tabuľka9[[#This Row],[Predpokladaný odber počas 6 mesiacov]]</f>
        <v>#REF!</v>
      </c>
      <c r="L6209" s="1">
        <v>893307</v>
      </c>
      <c r="M6209" t="e">
        <f>_xlfn.XLOOKUP(Tabuľka9[[#This Row],[IČO]],#REF!,#REF!)</f>
        <v>#REF!</v>
      </c>
      <c r="N6209" t="e">
        <f>_xlfn.XLOOKUP(Tabuľka9[[#This Row],[IČO]],#REF!,#REF!)</f>
        <v>#REF!</v>
      </c>
    </row>
    <row r="6210" spans="1:14" hidden="1" x14ac:dyDescent="0.35">
      <c r="A6210" t="s">
        <v>93</v>
      </c>
      <c r="B6210" t="s">
        <v>107</v>
      </c>
      <c r="C6210" t="s">
        <v>48</v>
      </c>
      <c r="D6210" s="9">
        <v>0.86</v>
      </c>
      <c r="E6210" s="10">
        <f>IF(COUNTIF(cis_DPH!$B$2:$B$84,B6210)&gt;0,D6210*1.1,IF(COUNTIF(cis_DPH!$B$85:$B$171,B6210)&gt;0,D6210*1.2,"chyba"))</f>
        <v>0.94600000000000006</v>
      </c>
      <c r="G6210" s="16" t="e">
        <f>_xlfn.XLOOKUP(Tabuľka9[[#This Row],[položka]],#REF!,#REF!)</f>
        <v>#REF!</v>
      </c>
      <c r="H6210">
        <v>25</v>
      </c>
      <c r="I6210" s="15">
        <f>Tabuľka9[[#This Row],[Aktuálna cena v RZ s DPH]]*Tabuľka9[[#This Row],[Priemerný odber za mesiac]]</f>
        <v>23.650000000000002</v>
      </c>
      <c r="J6210">
        <v>100</v>
      </c>
      <c r="K6210" s="17" t="e">
        <f>Tabuľka9[[#This Row],[Cena za MJ s DPH]]*Tabuľka9[[#This Row],[Predpokladaný odber počas 6 mesiacov]]</f>
        <v>#REF!</v>
      </c>
      <c r="L6210" s="1">
        <v>893307</v>
      </c>
      <c r="M6210" t="e">
        <f>_xlfn.XLOOKUP(Tabuľka9[[#This Row],[IČO]],#REF!,#REF!)</f>
        <v>#REF!</v>
      </c>
      <c r="N6210" t="e">
        <f>_xlfn.XLOOKUP(Tabuľka9[[#This Row],[IČO]],#REF!,#REF!)</f>
        <v>#REF!</v>
      </c>
    </row>
    <row r="6211" spans="1:14" hidden="1" x14ac:dyDescent="0.35">
      <c r="A6211" t="s">
        <v>95</v>
      </c>
      <c r="B6211" t="s">
        <v>108</v>
      </c>
      <c r="C6211" t="s">
        <v>13</v>
      </c>
      <c r="D6211" s="9">
        <v>8.5</v>
      </c>
      <c r="E6211" s="10">
        <f>IF(COUNTIF(cis_DPH!$B$2:$B$84,B6211)&gt;0,D6211*1.1,IF(COUNTIF(cis_DPH!$B$85:$B$171,B6211)&gt;0,D6211*1.2,"chyba"))</f>
        <v>10.199999999999999</v>
      </c>
      <c r="G6211" s="16" t="e">
        <f>_xlfn.XLOOKUP(Tabuľka9[[#This Row],[položka]],#REF!,#REF!)</f>
        <v>#REF!</v>
      </c>
      <c r="I6211" s="15">
        <f>Tabuľka9[[#This Row],[Aktuálna cena v RZ s DPH]]*Tabuľka9[[#This Row],[Priemerný odber za mesiac]]</f>
        <v>0</v>
      </c>
      <c r="K6211" s="17" t="e">
        <f>Tabuľka9[[#This Row],[Cena za MJ s DPH]]*Tabuľka9[[#This Row],[Predpokladaný odber počas 6 mesiacov]]</f>
        <v>#REF!</v>
      </c>
      <c r="L6211" s="1">
        <v>893307</v>
      </c>
      <c r="M6211" t="e">
        <f>_xlfn.XLOOKUP(Tabuľka9[[#This Row],[IČO]],#REF!,#REF!)</f>
        <v>#REF!</v>
      </c>
      <c r="N6211" t="e">
        <f>_xlfn.XLOOKUP(Tabuľka9[[#This Row],[IČO]],#REF!,#REF!)</f>
        <v>#REF!</v>
      </c>
    </row>
    <row r="6212" spans="1:14" hidden="1" x14ac:dyDescent="0.35">
      <c r="A6212" t="s">
        <v>95</v>
      </c>
      <c r="B6212" t="s">
        <v>109</v>
      </c>
      <c r="C6212" t="s">
        <v>13</v>
      </c>
      <c r="D6212" s="9">
        <v>8</v>
      </c>
      <c r="E6212" s="10">
        <f>IF(COUNTIF(cis_DPH!$B$2:$B$84,B6212)&gt;0,D6212*1.1,IF(COUNTIF(cis_DPH!$B$85:$B$171,B6212)&gt;0,D6212*1.2,"chyba"))</f>
        <v>9.6</v>
      </c>
      <c r="G6212" s="16" t="e">
        <f>_xlfn.XLOOKUP(Tabuľka9[[#This Row],[položka]],#REF!,#REF!)</f>
        <v>#REF!</v>
      </c>
      <c r="I6212" s="15">
        <f>Tabuľka9[[#This Row],[Aktuálna cena v RZ s DPH]]*Tabuľka9[[#This Row],[Priemerný odber za mesiac]]</f>
        <v>0</v>
      </c>
      <c r="K6212" s="17" t="e">
        <f>Tabuľka9[[#This Row],[Cena za MJ s DPH]]*Tabuľka9[[#This Row],[Predpokladaný odber počas 6 mesiacov]]</f>
        <v>#REF!</v>
      </c>
      <c r="L6212" s="1">
        <v>893307</v>
      </c>
      <c r="M6212" t="e">
        <f>_xlfn.XLOOKUP(Tabuľka9[[#This Row],[IČO]],#REF!,#REF!)</f>
        <v>#REF!</v>
      </c>
      <c r="N6212" t="e">
        <f>_xlfn.XLOOKUP(Tabuľka9[[#This Row],[IČO]],#REF!,#REF!)</f>
        <v>#REF!</v>
      </c>
    </row>
    <row r="6213" spans="1:14" hidden="1" x14ac:dyDescent="0.35">
      <c r="A6213" t="s">
        <v>95</v>
      </c>
      <c r="B6213" t="s">
        <v>110</v>
      </c>
      <c r="C6213" t="s">
        <v>13</v>
      </c>
      <c r="D6213" s="9">
        <v>1.1399999999999999</v>
      </c>
      <c r="E6213" s="10">
        <f>IF(COUNTIF(cis_DPH!$B$2:$B$84,B6213)&gt;0,D6213*1.1,IF(COUNTIF(cis_DPH!$B$85:$B$171,B6213)&gt;0,D6213*1.2,"chyba"))</f>
        <v>1.254</v>
      </c>
      <c r="G6213" s="16" t="e">
        <f>_xlfn.XLOOKUP(Tabuľka9[[#This Row],[položka]],#REF!,#REF!)</f>
        <v>#REF!</v>
      </c>
      <c r="H6213">
        <v>2</v>
      </c>
      <c r="I6213" s="15">
        <f>Tabuľka9[[#This Row],[Aktuálna cena v RZ s DPH]]*Tabuľka9[[#This Row],[Priemerný odber za mesiac]]</f>
        <v>2.508</v>
      </c>
      <c r="J6213">
        <v>10</v>
      </c>
      <c r="K6213" s="17" t="e">
        <f>Tabuľka9[[#This Row],[Cena za MJ s DPH]]*Tabuľka9[[#This Row],[Predpokladaný odber počas 6 mesiacov]]</f>
        <v>#REF!</v>
      </c>
      <c r="L6213" s="1">
        <v>893307</v>
      </c>
      <c r="M6213" t="e">
        <f>_xlfn.XLOOKUP(Tabuľka9[[#This Row],[IČO]],#REF!,#REF!)</f>
        <v>#REF!</v>
      </c>
      <c r="N6213" t="e">
        <f>_xlfn.XLOOKUP(Tabuľka9[[#This Row],[IČO]],#REF!,#REF!)</f>
        <v>#REF!</v>
      </c>
    </row>
    <row r="6214" spans="1:14" hidden="1" x14ac:dyDescent="0.35">
      <c r="A6214" t="s">
        <v>95</v>
      </c>
      <c r="B6214" t="s">
        <v>111</v>
      </c>
      <c r="C6214" t="s">
        <v>13</v>
      </c>
      <c r="D6214" s="9">
        <v>8.8000000000000007</v>
      </c>
      <c r="E6214" s="10">
        <f>IF(COUNTIF(cis_DPH!$B$2:$B$84,B6214)&gt;0,D6214*1.1,IF(COUNTIF(cis_DPH!$B$85:$B$171,B6214)&gt;0,D6214*1.2,"chyba"))</f>
        <v>9.6800000000000015</v>
      </c>
      <c r="G6214" s="16" t="e">
        <f>_xlfn.XLOOKUP(Tabuľka9[[#This Row],[položka]],#REF!,#REF!)</f>
        <v>#REF!</v>
      </c>
      <c r="H6214">
        <v>12</v>
      </c>
      <c r="I6214" s="15">
        <f>Tabuľka9[[#This Row],[Aktuálna cena v RZ s DPH]]*Tabuľka9[[#This Row],[Priemerný odber za mesiac]]</f>
        <v>116.16000000000003</v>
      </c>
      <c r="J6214">
        <v>50</v>
      </c>
      <c r="K6214" s="17" t="e">
        <f>Tabuľka9[[#This Row],[Cena za MJ s DPH]]*Tabuľka9[[#This Row],[Predpokladaný odber počas 6 mesiacov]]</f>
        <v>#REF!</v>
      </c>
      <c r="L6214" s="1">
        <v>893307</v>
      </c>
      <c r="M6214" t="e">
        <f>_xlfn.XLOOKUP(Tabuľka9[[#This Row],[IČO]],#REF!,#REF!)</f>
        <v>#REF!</v>
      </c>
      <c r="N6214" t="e">
        <f>_xlfn.XLOOKUP(Tabuľka9[[#This Row],[IČO]],#REF!,#REF!)</f>
        <v>#REF!</v>
      </c>
    </row>
    <row r="6215" spans="1:14" hidden="1" x14ac:dyDescent="0.35">
      <c r="A6215" t="s">
        <v>95</v>
      </c>
      <c r="B6215" t="s">
        <v>112</v>
      </c>
      <c r="C6215" t="s">
        <v>48</v>
      </c>
      <c r="D6215" s="9">
        <v>9</v>
      </c>
      <c r="E6215" s="10">
        <f>IF(COUNTIF(cis_DPH!$B$2:$B$84,B6215)&gt;0,D6215*1.1,IF(COUNTIF(cis_DPH!$B$85:$B$171,B6215)&gt;0,D6215*1.2,"chyba"))</f>
        <v>9.9</v>
      </c>
      <c r="G6215" s="16" t="e">
        <f>_xlfn.XLOOKUP(Tabuľka9[[#This Row],[položka]],#REF!,#REF!)</f>
        <v>#REF!</v>
      </c>
      <c r="H6215">
        <v>12</v>
      </c>
      <c r="I6215" s="15">
        <f>Tabuľka9[[#This Row],[Aktuálna cena v RZ s DPH]]*Tabuľka9[[#This Row],[Priemerný odber za mesiac]]</f>
        <v>118.80000000000001</v>
      </c>
      <c r="J6215">
        <v>50</v>
      </c>
      <c r="K6215" s="17" t="e">
        <f>Tabuľka9[[#This Row],[Cena za MJ s DPH]]*Tabuľka9[[#This Row],[Predpokladaný odber počas 6 mesiacov]]</f>
        <v>#REF!</v>
      </c>
      <c r="L6215" s="1">
        <v>893307</v>
      </c>
      <c r="M6215" t="e">
        <f>_xlfn.XLOOKUP(Tabuľka9[[#This Row],[IČO]],#REF!,#REF!)</f>
        <v>#REF!</v>
      </c>
      <c r="N6215" t="e">
        <f>_xlfn.XLOOKUP(Tabuľka9[[#This Row],[IČO]],#REF!,#REF!)</f>
        <v>#REF!</v>
      </c>
    </row>
    <row r="6216" spans="1:14" hidden="1" x14ac:dyDescent="0.35">
      <c r="A6216" t="s">
        <v>95</v>
      </c>
      <c r="B6216" t="s">
        <v>113</v>
      </c>
      <c r="C6216" t="s">
        <v>13</v>
      </c>
      <c r="E6216" s="10">
        <f>IF(COUNTIF(cis_DPH!$B$2:$B$84,B6216)&gt;0,D6216*1.1,IF(COUNTIF(cis_DPH!$B$85:$B$171,B6216)&gt;0,D6216*1.2,"chyba"))</f>
        <v>0</v>
      </c>
      <c r="G6216" s="16" t="e">
        <f>_xlfn.XLOOKUP(Tabuľka9[[#This Row],[položka]],#REF!,#REF!)</f>
        <v>#REF!</v>
      </c>
      <c r="H6216">
        <v>12</v>
      </c>
      <c r="I6216" s="15">
        <f>Tabuľka9[[#This Row],[Aktuálna cena v RZ s DPH]]*Tabuľka9[[#This Row],[Priemerný odber za mesiac]]</f>
        <v>0</v>
      </c>
      <c r="J6216">
        <v>50</v>
      </c>
      <c r="K6216" s="17" t="e">
        <f>Tabuľka9[[#This Row],[Cena za MJ s DPH]]*Tabuľka9[[#This Row],[Predpokladaný odber počas 6 mesiacov]]</f>
        <v>#REF!</v>
      </c>
      <c r="L6216" s="1">
        <v>893307</v>
      </c>
      <c r="M6216" t="e">
        <f>_xlfn.XLOOKUP(Tabuľka9[[#This Row],[IČO]],#REF!,#REF!)</f>
        <v>#REF!</v>
      </c>
      <c r="N6216" t="e">
        <f>_xlfn.XLOOKUP(Tabuľka9[[#This Row],[IČO]],#REF!,#REF!)</f>
        <v>#REF!</v>
      </c>
    </row>
    <row r="6217" spans="1:14" hidden="1" x14ac:dyDescent="0.35">
      <c r="A6217" t="s">
        <v>95</v>
      </c>
      <c r="B6217" t="s">
        <v>114</v>
      </c>
      <c r="C6217" t="s">
        <v>13</v>
      </c>
      <c r="D6217" s="9">
        <v>7.59</v>
      </c>
      <c r="E6217" s="10">
        <f>IF(COUNTIF(cis_DPH!$B$2:$B$84,B6217)&gt;0,D6217*1.1,IF(COUNTIF(cis_DPH!$B$85:$B$171,B6217)&gt;0,D6217*1.2,"chyba"))</f>
        <v>8.3490000000000002</v>
      </c>
      <c r="G6217" s="16" t="e">
        <f>_xlfn.XLOOKUP(Tabuľka9[[#This Row],[položka]],#REF!,#REF!)</f>
        <v>#REF!</v>
      </c>
      <c r="H6217">
        <v>15</v>
      </c>
      <c r="I6217" s="15">
        <f>Tabuľka9[[#This Row],[Aktuálna cena v RZ s DPH]]*Tabuľka9[[#This Row],[Priemerný odber za mesiac]]</f>
        <v>125.235</v>
      </c>
      <c r="J6217">
        <v>60</v>
      </c>
      <c r="K6217" s="17" t="e">
        <f>Tabuľka9[[#This Row],[Cena za MJ s DPH]]*Tabuľka9[[#This Row],[Predpokladaný odber počas 6 mesiacov]]</f>
        <v>#REF!</v>
      </c>
      <c r="L6217" s="1">
        <v>893307</v>
      </c>
      <c r="M6217" t="e">
        <f>_xlfn.XLOOKUP(Tabuľka9[[#This Row],[IČO]],#REF!,#REF!)</f>
        <v>#REF!</v>
      </c>
      <c r="N6217" t="e">
        <f>_xlfn.XLOOKUP(Tabuľka9[[#This Row],[IČO]],#REF!,#REF!)</f>
        <v>#REF!</v>
      </c>
    </row>
    <row r="6218" spans="1:14" hidden="1" x14ac:dyDescent="0.35">
      <c r="A6218" t="s">
        <v>95</v>
      </c>
      <c r="B6218" t="s">
        <v>115</v>
      </c>
      <c r="C6218" t="s">
        <v>13</v>
      </c>
      <c r="D6218" s="9">
        <v>3.6</v>
      </c>
      <c r="E6218" s="10">
        <f>IF(COUNTIF(cis_DPH!$B$2:$B$84,B6218)&gt;0,D6218*1.1,IF(COUNTIF(cis_DPH!$B$85:$B$171,B6218)&gt;0,D6218*1.2,"chyba"))</f>
        <v>3.9600000000000004</v>
      </c>
      <c r="G6218" s="16" t="e">
        <f>_xlfn.XLOOKUP(Tabuľka9[[#This Row],[položka]],#REF!,#REF!)</f>
        <v>#REF!</v>
      </c>
      <c r="H6218">
        <v>12</v>
      </c>
      <c r="I6218" s="15">
        <f>Tabuľka9[[#This Row],[Aktuálna cena v RZ s DPH]]*Tabuľka9[[#This Row],[Priemerný odber za mesiac]]</f>
        <v>47.52</v>
      </c>
      <c r="J6218">
        <v>50</v>
      </c>
      <c r="K6218" s="17" t="e">
        <f>Tabuľka9[[#This Row],[Cena za MJ s DPH]]*Tabuľka9[[#This Row],[Predpokladaný odber počas 6 mesiacov]]</f>
        <v>#REF!</v>
      </c>
      <c r="L6218" s="1">
        <v>893307</v>
      </c>
      <c r="M6218" t="e">
        <f>_xlfn.XLOOKUP(Tabuľka9[[#This Row],[IČO]],#REF!,#REF!)</f>
        <v>#REF!</v>
      </c>
      <c r="N6218" t="e">
        <f>_xlfn.XLOOKUP(Tabuľka9[[#This Row],[IČO]],#REF!,#REF!)</f>
        <v>#REF!</v>
      </c>
    </row>
    <row r="6219" spans="1:14" hidden="1" x14ac:dyDescent="0.35">
      <c r="A6219" t="s">
        <v>95</v>
      </c>
      <c r="B6219" t="s">
        <v>116</v>
      </c>
      <c r="C6219" t="s">
        <v>13</v>
      </c>
      <c r="D6219" s="9">
        <v>10</v>
      </c>
      <c r="E6219" s="10">
        <f>IF(COUNTIF(cis_DPH!$B$2:$B$84,B6219)&gt;0,D6219*1.1,IF(COUNTIF(cis_DPH!$B$85:$B$171,B6219)&gt;0,D6219*1.2,"chyba"))</f>
        <v>11</v>
      </c>
      <c r="G6219" s="16" t="e">
        <f>_xlfn.XLOOKUP(Tabuľka9[[#This Row],[položka]],#REF!,#REF!)</f>
        <v>#REF!</v>
      </c>
      <c r="H6219">
        <v>15</v>
      </c>
      <c r="I6219" s="15">
        <f>Tabuľka9[[#This Row],[Aktuálna cena v RZ s DPH]]*Tabuľka9[[#This Row],[Priemerný odber za mesiac]]</f>
        <v>165</v>
      </c>
      <c r="J6219">
        <v>60</v>
      </c>
      <c r="K6219" s="17" t="e">
        <f>Tabuľka9[[#This Row],[Cena za MJ s DPH]]*Tabuľka9[[#This Row],[Predpokladaný odber počas 6 mesiacov]]</f>
        <v>#REF!</v>
      </c>
      <c r="L6219" s="1">
        <v>893307</v>
      </c>
      <c r="M6219" t="e">
        <f>_xlfn.XLOOKUP(Tabuľka9[[#This Row],[IČO]],#REF!,#REF!)</f>
        <v>#REF!</v>
      </c>
      <c r="N6219" t="e">
        <f>_xlfn.XLOOKUP(Tabuľka9[[#This Row],[IČO]],#REF!,#REF!)</f>
        <v>#REF!</v>
      </c>
    </row>
    <row r="6220" spans="1:14" hidden="1" x14ac:dyDescent="0.35">
      <c r="A6220" t="s">
        <v>84</v>
      </c>
      <c r="B6220" t="s">
        <v>117</v>
      </c>
      <c r="C6220" t="s">
        <v>13</v>
      </c>
      <c r="D6220" s="9">
        <v>1.2</v>
      </c>
      <c r="E6220" s="10">
        <f>IF(COUNTIF(cis_DPH!$B$2:$B$84,B6220)&gt;0,D6220*1.1,IF(COUNTIF(cis_DPH!$B$85:$B$171,B6220)&gt;0,D6220*1.2,"chyba"))</f>
        <v>1.32</v>
      </c>
      <c r="G6220" s="16" t="e">
        <f>_xlfn.XLOOKUP(Tabuľka9[[#This Row],[položka]],#REF!,#REF!)</f>
        <v>#REF!</v>
      </c>
      <c r="I6220" s="15">
        <f>Tabuľka9[[#This Row],[Aktuálna cena v RZ s DPH]]*Tabuľka9[[#This Row],[Priemerný odber za mesiac]]</f>
        <v>0</v>
      </c>
      <c r="K6220" s="17" t="e">
        <f>Tabuľka9[[#This Row],[Cena za MJ s DPH]]*Tabuľka9[[#This Row],[Predpokladaný odber počas 6 mesiacov]]</f>
        <v>#REF!</v>
      </c>
      <c r="L6220" s="1">
        <v>893307</v>
      </c>
      <c r="M6220" t="e">
        <f>_xlfn.XLOOKUP(Tabuľka9[[#This Row],[IČO]],#REF!,#REF!)</f>
        <v>#REF!</v>
      </c>
      <c r="N6220" t="e">
        <f>_xlfn.XLOOKUP(Tabuľka9[[#This Row],[IČO]],#REF!,#REF!)</f>
        <v>#REF!</v>
      </c>
    </row>
    <row r="6221" spans="1:14" hidden="1" x14ac:dyDescent="0.35">
      <c r="A6221" t="s">
        <v>84</v>
      </c>
      <c r="B6221" t="s">
        <v>118</v>
      </c>
      <c r="C6221" t="s">
        <v>13</v>
      </c>
      <c r="D6221" s="9">
        <v>8</v>
      </c>
      <c r="E6221" s="10">
        <f>IF(COUNTIF(cis_DPH!$B$2:$B$84,B6221)&gt;0,D6221*1.1,IF(COUNTIF(cis_DPH!$B$85:$B$171,B6221)&gt;0,D6221*1.2,"chyba"))</f>
        <v>8.8000000000000007</v>
      </c>
      <c r="G6221" s="16" t="e">
        <f>_xlfn.XLOOKUP(Tabuľka9[[#This Row],[položka]],#REF!,#REF!)</f>
        <v>#REF!</v>
      </c>
      <c r="H6221">
        <v>25</v>
      </c>
      <c r="I6221" s="15">
        <f>Tabuľka9[[#This Row],[Aktuálna cena v RZ s DPH]]*Tabuľka9[[#This Row],[Priemerný odber za mesiac]]</f>
        <v>220.00000000000003</v>
      </c>
      <c r="J6221">
        <v>100</v>
      </c>
      <c r="K6221" s="17" t="e">
        <f>Tabuľka9[[#This Row],[Cena za MJ s DPH]]*Tabuľka9[[#This Row],[Predpokladaný odber počas 6 mesiacov]]</f>
        <v>#REF!</v>
      </c>
      <c r="L6221" s="1">
        <v>893307</v>
      </c>
      <c r="M6221" t="e">
        <f>_xlfn.XLOOKUP(Tabuľka9[[#This Row],[IČO]],#REF!,#REF!)</f>
        <v>#REF!</v>
      </c>
      <c r="N6221" t="e">
        <f>_xlfn.XLOOKUP(Tabuľka9[[#This Row],[IČO]],#REF!,#REF!)</f>
        <v>#REF!</v>
      </c>
    </row>
    <row r="6222" spans="1:14" hidden="1" x14ac:dyDescent="0.35">
      <c r="A6222" t="s">
        <v>84</v>
      </c>
      <c r="B6222" t="s">
        <v>119</v>
      </c>
      <c r="C6222" t="s">
        <v>13</v>
      </c>
      <c r="D6222" s="9">
        <v>6.5</v>
      </c>
      <c r="E6222" s="10">
        <f>IF(COUNTIF(cis_DPH!$B$2:$B$84,B6222)&gt;0,D6222*1.1,IF(COUNTIF(cis_DPH!$B$85:$B$171,B6222)&gt;0,D6222*1.2,"chyba"))</f>
        <v>7.15</v>
      </c>
      <c r="G6222" s="16" t="e">
        <f>_xlfn.XLOOKUP(Tabuľka9[[#This Row],[položka]],#REF!,#REF!)</f>
        <v>#REF!</v>
      </c>
      <c r="I6222" s="15">
        <f>Tabuľka9[[#This Row],[Aktuálna cena v RZ s DPH]]*Tabuľka9[[#This Row],[Priemerný odber za mesiac]]</f>
        <v>0</v>
      </c>
      <c r="K6222" s="17" t="e">
        <f>Tabuľka9[[#This Row],[Cena za MJ s DPH]]*Tabuľka9[[#This Row],[Predpokladaný odber počas 6 mesiacov]]</f>
        <v>#REF!</v>
      </c>
      <c r="L6222" s="1">
        <v>893307</v>
      </c>
      <c r="M6222" t="e">
        <f>_xlfn.XLOOKUP(Tabuľka9[[#This Row],[IČO]],#REF!,#REF!)</f>
        <v>#REF!</v>
      </c>
      <c r="N6222" t="e">
        <f>_xlfn.XLOOKUP(Tabuľka9[[#This Row],[IČO]],#REF!,#REF!)</f>
        <v>#REF!</v>
      </c>
    </row>
    <row r="6223" spans="1:14" hidden="1" x14ac:dyDescent="0.35">
      <c r="A6223" t="s">
        <v>84</v>
      </c>
      <c r="B6223" t="s">
        <v>120</v>
      </c>
      <c r="C6223" t="s">
        <v>13</v>
      </c>
      <c r="D6223" s="9">
        <v>4.8</v>
      </c>
      <c r="E6223" s="10">
        <f>IF(COUNTIF(cis_DPH!$B$2:$B$84,B6223)&gt;0,D6223*1.1,IF(COUNTIF(cis_DPH!$B$85:$B$171,B6223)&gt;0,D6223*1.2,"chyba"))</f>
        <v>5.28</v>
      </c>
      <c r="G6223" s="16" t="e">
        <f>_xlfn.XLOOKUP(Tabuľka9[[#This Row],[položka]],#REF!,#REF!)</f>
        <v>#REF!</v>
      </c>
      <c r="H6223">
        <v>12</v>
      </c>
      <c r="I6223" s="15">
        <f>Tabuľka9[[#This Row],[Aktuálna cena v RZ s DPH]]*Tabuľka9[[#This Row],[Priemerný odber za mesiac]]</f>
        <v>63.36</v>
      </c>
      <c r="J6223">
        <v>50</v>
      </c>
      <c r="K6223" s="17" t="e">
        <f>Tabuľka9[[#This Row],[Cena za MJ s DPH]]*Tabuľka9[[#This Row],[Predpokladaný odber počas 6 mesiacov]]</f>
        <v>#REF!</v>
      </c>
      <c r="L6223" s="1">
        <v>893307</v>
      </c>
      <c r="M6223" t="e">
        <f>_xlfn.XLOOKUP(Tabuľka9[[#This Row],[IČO]],#REF!,#REF!)</f>
        <v>#REF!</v>
      </c>
      <c r="N6223" t="e">
        <f>_xlfn.XLOOKUP(Tabuľka9[[#This Row],[IČO]],#REF!,#REF!)</f>
        <v>#REF!</v>
      </c>
    </row>
    <row r="6224" spans="1:14" hidden="1" x14ac:dyDescent="0.35">
      <c r="A6224" t="s">
        <v>84</v>
      </c>
      <c r="B6224" t="s">
        <v>121</v>
      </c>
      <c r="C6224" t="s">
        <v>13</v>
      </c>
      <c r="D6224" s="9">
        <v>8.5</v>
      </c>
      <c r="E6224" s="10">
        <f>IF(COUNTIF(cis_DPH!$B$2:$B$84,B6224)&gt;0,D6224*1.1,IF(COUNTIF(cis_DPH!$B$85:$B$171,B6224)&gt;0,D6224*1.2,"chyba"))</f>
        <v>9.3500000000000014</v>
      </c>
      <c r="G6224" s="16" t="e">
        <f>_xlfn.XLOOKUP(Tabuľka9[[#This Row],[položka]],#REF!,#REF!)</f>
        <v>#REF!</v>
      </c>
      <c r="H6224">
        <v>65</v>
      </c>
      <c r="I6224" s="15">
        <f>Tabuľka9[[#This Row],[Aktuálna cena v RZ s DPH]]*Tabuľka9[[#This Row],[Priemerný odber za mesiac]]</f>
        <v>607.75000000000011</v>
      </c>
      <c r="J6224">
        <v>300</v>
      </c>
      <c r="K6224" s="17" t="e">
        <f>Tabuľka9[[#This Row],[Cena za MJ s DPH]]*Tabuľka9[[#This Row],[Predpokladaný odber počas 6 mesiacov]]</f>
        <v>#REF!</v>
      </c>
      <c r="L6224" s="1">
        <v>893307</v>
      </c>
      <c r="M6224" t="e">
        <f>_xlfn.XLOOKUP(Tabuľka9[[#This Row],[IČO]],#REF!,#REF!)</f>
        <v>#REF!</v>
      </c>
      <c r="N6224" t="e">
        <f>_xlfn.XLOOKUP(Tabuľka9[[#This Row],[IČO]],#REF!,#REF!)</f>
        <v>#REF!</v>
      </c>
    </row>
    <row r="6225" spans="1:14" hidden="1" x14ac:dyDescent="0.35">
      <c r="A6225" t="s">
        <v>84</v>
      </c>
      <c r="B6225" t="s">
        <v>122</v>
      </c>
      <c r="C6225" t="s">
        <v>13</v>
      </c>
      <c r="D6225" s="9">
        <v>8.5</v>
      </c>
      <c r="E6225" s="10">
        <f>IF(COUNTIF(cis_DPH!$B$2:$B$84,B6225)&gt;0,D6225*1.1,IF(COUNTIF(cis_DPH!$B$85:$B$171,B6225)&gt;0,D6225*1.2,"chyba"))</f>
        <v>9.3500000000000014</v>
      </c>
      <c r="G6225" s="16" t="e">
        <f>_xlfn.XLOOKUP(Tabuľka9[[#This Row],[položka]],#REF!,#REF!)</f>
        <v>#REF!</v>
      </c>
      <c r="I6225" s="15">
        <f>Tabuľka9[[#This Row],[Aktuálna cena v RZ s DPH]]*Tabuľka9[[#This Row],[Priemerný odber za mesiac]]</f>
        <v>0</v>
      </c>
      <c r="K6225" s="17" t="e">
        <f>Tabuľka9[[#This Row],[Cena za MJ s DPH]]*Tabuľka9[[#This Row],[Predpokladaný odber počas 6 mesiacov]]</f>
        <v>#REF!</v>
      </c>
      <c r="L6225" s="1">
        <v>893307</v>
      </c>
      <c r="M6225" t="e">
        <f>_xlfn.XLOOKUP(Tabuľka9[[#This Row],[IČO]],#REF!,#REF!)</f>
        <v>#REF!</v>
      </c>
      <c r="N6225" t="e">
        <f>_xlfn.XLOOKUP(Tabuľka9[[#This Row],[IČO]],#REF!,#REF!)</f>
        <v>#REF!</v>
      </c>
    </row>
    <row r="6226" spans="1:14" hidden="1" x14ac:dyDescent="0.35">
      <c r="A6226" t="s">
        <v>84</v>
      </c>
      <c r="B6226" t="s">
        <v>123</v>
      </c>
      <c r="C6226" t="s">
        <v>13</v>
      </c>
      <c r="D6226" s="9">
        <v>8.5</v>
      </c>
      <c r="E6226" s="10">
        <f>IF(COUNTIF(cis_DPH!$B$2:$B$84,B6226)&gt;0,D6226*1.1,IF(COUNTIF(cis_DPH!$B$85:$B$171,B6226)&gt;0,D6226*1.2,"chyba"))</f>
        <v>9.3500000000000014</v>
      </c>
      <c r="G6226" s="16" t="e">
        <f>_xlfn.XLOOKUP(Tabuľka9[[#This Row],[položka]],#REF!,#REF!)</f>
        <v>#REF!</v>
      </c>
      <c r="H6226">
        <v>40</v>
      </c>
      <c r="I6226" s="15">
        <f>Tabuľka9[[#This Row],[Aktuálna cena v RZ s DPH]]*Tabuľka9[[#This Row],[Priemerný odber za mesiac]]</f>
        <v>374.00000000000006</v>
      </c>
      <c r="J6226">
        <v>150</v>
      </c>
      <c r="K6226" s="17" t="e">
        <f>Tabuľka9[[#This Row],[Cena za MJ s DPH]]*Tabuľka9[[#This Row],[Predpokladaný odber počas 6 mesiacov]]</f>
        <v>#REF!</v>
      </c>
      <c r="L6226" s="1">
        <v>893307</v>
      </c>
      <c r="M6226" t="e">
        <f>_xlfn.XLOOKUP(Tabuľka9[[#This Row],[IČO]],#REF!,#REF!)</f>
        <v>#REF!</v>
      </c>
      <c r="N6226" t="e">
        <f>_xlfn.XLOOKUP(Tabuľka9[[#This Row],[IČO]],#REF!,#REF!)</f>
        <v>#REF!</v>
      </c>
    </row>
    <row r="6227" spans="1:14" hidden="1" x14ac:dyDescent="0.35">
      <c r="A6227" t="s">
        <v>84</v>
      </c>
      <c r="B6227" t="s">
        <v>124</v>
      </c>
      <c r="C6227" t="s">
        <v>13</v>
      </c>
      <c r="D6227" s="9">
        <v>9</v>
      </c>
      <c r="E6227" s="10">
        <f>IF(COUNTIF(cis_DPH!$B$2:$B$84,B6227)&gt;0,D6227*1.1,IF(COUNTIF(cis_DPH!$B$85:$B$171,B6227)&gt;0,D6227*1.2,"chyba"))</f>
        <v>9.9</v>
      </c>
      <c r="G6227" s="16" t="e">
        <f>_xlfn.XLOOKUP(Tabuľka9[[#This Row],[položka]],#REF!,#REF!)</f>
        <v>#REF!</v>
      </c>
      <c r="I6227" s="15">
        <f>Tabuľka9[[#This Row],[Aktuálna cena v RZ s DPH]]*Tabuľka9[[#This Row],[Priemerný odber za mesiac]]</f>
        <v>0</v>
      </c>
      <c r="K6227" s="17" t="e">
        <f>Tabuľka9[[#This Row],[Cena za MJ s DPH]]*Tabuľka9[[#This Row],[Predpokladaný odber počas 6 mesiacov]]</f>
        <v>#REF!</v>
      </c>
      <c r="L6227" s="1">
        <v>893307</v>
      </c>
      <c r="M6227" t="e">
        <f>_xlfn.XLOOKUP(Tabuľka9[[#This Row],[IČO]],#REF!,#REF!)</f>
        <v>#REF!</v>
      </c>
      <c r="N6227" t="e">
        <f>_xlfn.XLOOKUP(Tabuľka9[[#This Row],[IČO]],#REF!,#REF!)</f>
        <v>#REF!</v>
      </c>
    </row>
    <row r="6228" spans="1:14" hidden="1" x14ac:dyDescent="0.35">
      <c r="A6228" t="s">
        <v>125</v>
      </c>
      <c r="B6228" t="s">
        <v>126</v>
      </c>
      <c r="C6228" t="s">
        <v>13</v>
      </c>
      <c r="E6228" s="10">
        <f>IF(COUNTIF(cis_DPH!$B$2:$B$84,B6228)&gt;0,D6228*1.1,IF(COUNTIF(cis_DPH!$B$85:$B$171,B6228)&gt;0,D6228*1.2,"chyba"))</f>
        <v>0</v>
      </c>
      <c r="G6228" s="16" t="e">
        <f>_xlfn.XLOOKUP(Tabuľka9[[#This Row],[položka]],#REF!,#REF!)</f>
        <v>#REF!</v>
      </c>
      <c r="I6228" s="15">
        <f>Tabuľka9[[#This Row],[Aktuálna cena v RZ s DPH]]*Tabuľka9[[#This Row],[Priemerný odber za mesiac]]</f>
        <v>0</v>
      </c>
      <c r="K6228" s="17" t="e">
        <f>Tabuľka9[[#This Row],[Cena za MJ s DPH]]*Tabuľka9[[#This Row],[Predpokladaný odber počas 6 mesiacov]]</f>
        <v>#REF!</v>
      </c>
      <c r="L6228" s="1">
        <v>893307</v>
      </c>
      <c r="M6228" t="e">
        <f>_xlfn.XLOOKUP(Tabuľka9[[#This Row],[IČO]],#REF!,#REF!)</f>
        <v>#REF!</v>
      </c>
      <c r="N6228" t="e">
        <f>_xlfn.XLOOKUP(Tabuľka9[[#This Row],[IČO]],#REF!,#REF!)</f>
        <v>#REF!</v>
      </c>
    </row>
    <row r="6229" spans="1:14" hidden="1" x14ac:dyDescent="0.35">
      <c r="A6229" t="s">
        <v>125</v>
      </c>
      <c r="B6229" t="s">
        <v>127</v>
      </c>
      <c r="C6229" t="s">
        <v>13</v>
      </c>
      <c r="D6229" s="9">
        <v>4.2</v>
      </c>
      <c r="E6229" s="10">
        <f>IF(COUNTIF(cis_DPH!$B$2:$B$84,B6229)&gt;0,D6229*1.1,IF(COUNTIF(cis_DPH!$B$85:$B$171,B6229)&gt;0,D6229*1.2,"chyba"))</f>
        <v>5.04</v>
      </c>
      <c r="G6229" s="16" t="e">
        <f>_xlfn.XLOOKUP(Tabuľka9[[#This Row],[položka]],#REF!,#REF!)</f>
        <v>#REF!</v>
      </c>
      <c r="H6229">
        <v>5</v>
      </c>
      <c r="I6229" s="15">
        <f>Tabuľka9[[#This Row],[Aktuálna cena v RZ s DPH]]*Tabuľka9[[#This Row],[Priemerný odber za mesiac]]</f>
        <v>25.2</v>
      </c>
      <c r="J6229">
        <v>20</v>
      </c>
      <c r="K6229" s="17" t="e">
        <f>Tabuľka9[[#This Row],[Cena za MJ s DPH]]*Tabuľka9[[#This Row],[Predpokladaný odber počas 6 mesiacov]]</f>
        <v>#REF!</v>
      </c>
      <c r="L6229" s="1">
        <v>893307</v>
      </c>
      <c r="M6229" t="e">
        <f>_xlfn.XLOOKUP(Tabuľka9[[#This Row],[IČO]],#REF!,#REF!)</f>
        <v>#REF!</v>
      </c>
      <c r="N6229" t="e">
        <f>_xlfn.XLOOKUP(Tabuľka9[[#This Row],[IČO]],#REF!,#REF!)</f>
        <v>#REF!</v>
      </c>
    </row>
    <row r="6230" spans="1:14" hidden="1" x14ac:dyDescent="0.35">
      <c r="A6230" t="s">
        <v>125</v>
      </c>
      <c r="B6230" t="s">
        <v>128</v>
      </c>
      <c r="C6230" t="s">
        <v>13</v>
      </c>
      <c r="D6230" s="9">
        <v>5.99</v>
      </c>
      <c r="E6230" s="10">
        <f>IF(COUNTIF(cis_DPH!$B$2:$B$84,B6230)&gt;0,D6230*1.1,IF(COUNTIF(cis_DPH!$B$85:$B$171,B6230)&gt;0,D6230*1.2,"chyba"))</f>
        <v>7.1879999999999997</v>
      </c>
      <c r="G6230" s="16" t="e">
        <f>_xlfn.XLOOKUP(Tabuľka9[[#This Row],[položka]],#REF!,#REF!)</f>
        <v>#REF!</v>
      </c>
      <c r="H6230">
        <v>2</v>
      </c>
      <c r="I6230" s="15">
        <f>Tabuľka9[[#This Row],[Aktuálna cena v RZ s DPH]]*Tabuľka9[[#This Row],[Priemerný odber za mesiac]]</f>
        <v>14.375999999999999</v>
      </c>
      <c r="J6230">
        <v>10</v>
      </c>
      <c r="K6230" s="17" t="e">
        <f>Tabuľka9[[#This Row],[Cena za MJ s DPH]]*Tabuľka9[[#This Row],[Predpokladaný odber počas 6 mesiacov]]</f>
        <v>#REF!</v>
      </c>
      <c r="L6230" s="1">
        <v>893307</v>
      </c>
      <c r="M6230" t="e">
        <f>_xlfn.XLOOKUP(Tabuľka9[[#This Row],[IČO]],#REF!,#REF!)</f>
        <v>#REF!</v>
      </c>
      <c r="N6230" t="e">
        <f>_xlfn.XLOOKUP(Tabuľka9[[#This Row],[IČO]],#REF!,#REF!)</f>
        <v>#REF!</v>
      </c>
    </row>
    <row r="6231" spans="1:14" hidden="1" x14ac:dyDescent="0.35">
      <c r="A6231" t="s">
        <v>125</v>
      </c>
      <c r="B6231" t="s">
        <v>129</v>
      </c>
      <c r="C6231" t="s">
        <v>13</v>
      </c>
      <c r="E6231" s="10">
        <f>IF(COUNTIF(cis_DPH!$B$2:$B$84,B6231)&gt;0,D6231*1.1,IF(COUNTIF(cis_DPH!$B$85:$B$171,B6231)&gt;0,D6231*1.2,"chyba"))</f>
        <v>0</v>
      </c>
      <c r="G6231" s="16" t="e">
        <f>_xlfn.XLOOKUP(Tabuľka9[[#This Row],[položka]],#REF!,#REF!)</f>
        <v>#REF!</v>
      </c>
      <c r="I6231" s="15">
        <f>Tabuľka9[[#This Row],[Aktuálna cena v RZ s DPH]]*Tabuľka9[[#This Row],[Priemerný odber za mesiac]]</f>
        <v>0</v>
      </c>
      <c r="K6231" s="17" t="e">
        <f>Tabuľka9[[#This Row],[Cena za MJ s DPH]]*Tabuľka9[[#This Row],[Predpokladaný odber počas 6 mesiacov]]</f>
        <v>#REF!</v>
      </c>
      <c r="L6231" s="1">
        <v>893307</v>
      </c>
      <c r="M6231" t="e">
        <f>_xlfn.XLOOKUP(Tabuľka9[[#This Row],[IČO]],#REF!,#REF!)</f>
        <v>#REF!</v>
      </c>
      <c r="N6231" t="e">
        <f>_xlfn.XLOOKUP(Tabuľka9[[#This Row],[IČO]],#REF!,#REF!)</f>
        <v>#REF!</v>
      </c>
    </row>
    <row r="6232" spans="1:14" hidden="1" x14ac:dyDescent="0.35">
      <c r="A6232" t="s">
        <v>125</v>
      </c>
      <c r="B6232" t="s">
        <v>130</v>
      </c>
      <c r="C6232" t="s">
        <v>13</v>
      </c>
      <c r="E6232" s="10">
        <f>IF(COUNTIF(cis_DPH!$B$2:$B$84,B6232)&gt;0,D6232*1.1,IF(COUNTIF(cis_DPH!$B$85:$B$171,B6232)&gt;0,D6232*1.2,"chyba"))</f>
        <v>0</v>
      </c>
      <c r="G6232" s="16" t="e">
        <f>_xlfn.XLOOKUP(Tabuľka9[[#This Row],[položka]],#REF!,#REF!)</f>
        <v>#REF!</v>
      </c>
      <c r="I6232" s="15">
        <f>Tabuľka9[[#This Row],[Aktuálna cena v RZ s DPH]]*Tabuľka9[[#This Row],[Priemerný odber za mesiac]]</f>
        <v>0</v>
      </c>
      <c r="K6232" s="17" t="e">
        <f>Tabuľka9[[#This Row],[Cena za MJ s DPH]]*Tabuľka9[[#This Row],[Predpokladaný odber počas 6 mesiacov]]</f>
        <v>#REF!</v>
      </c>
      <c r="L6232" s="1">
        <v>893307</v>
      </c>
      <c r="M6232" t="e">
        <f>_xlfn.XLOOKUP(Tabuľka9[[#This Row],[IČO]],#REF!,#REF!)</f>
        <v>#REF!</v>
      </c>
      <c r="N6232" t="e">
        <f>_xlfn.XLOOKUP(Tabuľka9[[#This Row],[IČO]],#REF!,#REF!)</f>
        <v>#REF!</v>
      </c>
    </row>
    <row r="6233" spans="1:14" hidden="1" x14ac:dyDescent="0.35">
      <c r="A6233" t="s">
        <v>125</v>
      </c>
      <c r="B6233" t="s">
        <v>131</v>
      </c>
      <c r="C6233" t="s">
        <v>13</v>
      </c>
      <c r="D6233" s="9">
        <v>4.79</v>
      </c>
      <c r="E6233" s="10">
        <f>IF(COUNTIF(cis_DPH!$B$2:$B$84,B6233)&gt;0,D6233*1.1,IF(COUNTIF(cis_DPH!$B$85:$B$171,B6233)&gt;0,D6233*1.2,"chyba"))</f>
        <v>5.7480000000000002</v>
      </c>
      <c r="G6233" s="16" t="e">
        <f>_xlfn.XLOOKUP(Tabuľka9[[#This Row],[položka]],#REF!,#REF!)</f>
        <v>#REF!</v>
      </c>
      <c r="H6233">
        <v>8</v>
      </c>
      <c r="I6233" s="15">
        <f>Tabuľka9[[#This Row],[Aktuálna cena v RZ s DPH]]*Tabuľka9[[#This Row],[Priemerný odber za mesiac]]</f>
        <v>45.984000000000002</v>
      </c>
      <c r="J6233">
        <v>30</v>
      </c>
      <c r="K6233" s="17" t="e">
        <f>Tabuľka9[[#This Row],[Cena za MJ s DPH]]*Tabuľka9[[#This Row],[Predpokladaný odber počas 6 mesiacov]]</f>
        <v>#REF!</v>
      </c>
      <c r="L6233" s="1">
        <v>893307</v>
      </c>
      <c r="M6233" t="e">
        <f>_xlfn.XLOOKUP(Tabuľka9[[#This Row],[IČO]],#REF!,#REF!)</f>
        <v>#REF!</v>
      </c>
      <c r="N6233" t="e">
        <f>_xlfn.XLOOKUP(Tabuľka9[[#This Row],[IČO]],#REF!,#REF!)</f>
        <v>#REF!</v>
      </c>
    </row>
    <row r="6234" spans="1:14" hidden="1" x14ac:dyDescent="0.35">
      <c r="A6234" t="s">
        <v>125</v>
      </c>
      <c r="B6234" t="s">
        <v>132</v>
      </c>
      <c r="C6234" t="s">
        <v>13</v>
      </c>
      <c r="E6234" s="10">
        <f>IF(COUNTIF(cis_DPH!$B$2:$B$84,B6234)&gt;0,D6234*1.1,IF(COUNTIF(cis_DPH!$B$85:$B$171,B6234)&gt;0,D6234*1.2,"chyba"))</f>
        <v>0</v>
      </c>
      <c r="G6234" s="16" t="e">
        <f>_xlfn.XLOOKUP(Tabuľka9[[#This Row],[položka]],#REF!,#REF!)</f>
        <v>#REF!</v>
      </c>
      <c r="I6234" s="15">
        <f>Tabuľka9[[#This Row],[Aktuálna cena v RZ s DPH]]*Tabuľka9[[#This Row],[Priemerný odber za mesiac]]</f>
        <v>0</v>
      </c>
      <c r="K6234" s="17" t="e">
        <f>Tabuľka9[[#This Row],[Cena za MJ s DPH]]*Tabuľka9[[#This Row],[Predpokladaný odber počas 6 mesiacov]]</f>
        <v>#REF!</v>
      </c>
      <c r="L6234" s="1">
        <v>893307</v>
      </c>
      <c r="M6234" t="e">
        <f>_xlfn.XLOOKUP(Tabuľka9[[#This Row],[IČO]],#REF!,#REF!)</f>
        <v>#REF!</v>
      </c>
      <c r="N6234" t="e">
        <f>_xlfn.XLOOKUP(Tabuľka9[[#This Row],[IČO]],#REF!,#REF!)</f>
        <v>#REF!</v>
      </c>
    </row>
    <row r="6235" spans="1:14" hidden="1" x14ac:dyDescent="0.35">
      <c r="A6235" t="s">
        <v>125</v>
      </c>
      <c r="B6235" t="s">
        <v>133</v>
      </c>
      <c r="C6235" t="s">
        <v>13</v>
      </c>
      <c r="D6235" s="9">
        <v>6</v>
      </c>
      <c r="E6235" s="10">
        <f>IF(COUNTIF(cis_DPH!$B$2:$B$84,B6235)&gt;0,D6235*1.1,IF(COUNTIF(cis_DPH!$B$85:$B$171,B6235)&gt;0,D6235*1.2,"chyba"))</f>
        <v>7.1999999999999993</v>
      </c>
      <c r="G6235" s="16" t="e">
        <f>_xlfn.XLOOKUP(Tabuľka9[[#This Row],[položka]],#REF!,#REF!)</f>
        <v>#REF!</v>
      </c>
      <c r="H6235">
        <v>1</v>
      </c>
      <c r="I6235" s="15">
        <f>Tabuľka9[[#This Row],[Aktuálna cena v RZ s DPH]]*Tabuľka9[[#This Row],[Priemerný odber za mesiac]]</f>
        <v>7.1999999999999993</v>
      </c>
      <c r="J6235">
        <v>5</v>
      </c>
      <c r="K6235" s="17" t="e">
        <f>Tabuľka9[[#This Row],[Cena za MJ s DPH]]*Tabuľka9[[#This Row],[Predpokladaný odber počas 6 mesiacov]]</f>
        <v>#REF!</v>
      </c>
      <c r="L6235" s="1">
        <v>893307</v>
      </c>
      <c r="M6235" t="e">
        <f>_xlfn.XLOOKUP(Tabuľka9[[#This Row],[IČO]],#REF!,#REF!)</f>
        <v>#REF!</v>
      </c>
      <c r="N6235" t="e">
        <f>_xlfn.XLOOKUP(Tabuľka9[[#This Row],[IČO]],#REF!,#REF!)</f>
        <v>#REF!</v>
      </c>
    </row>
    <row r="6236" spans="1:14" hidden="1" x14ac:dyDescent="0.35">
      <c r="A6236" t="s">
        <v>125</v>
      </c>
      <c r="B6236" t="s">
        <v>134</v>
      </c>
      <c r="C6236" t="s">
        <v>13</v>
      </c>
      <c r="E6236" s="10">
        <f>IF(COUNTIF(cis_DPH!$B$2:$B$84,B6236)&gt;0,D6236*1.1,IF(COUNTIF(cis_DPH!$B$85:$B$171,B6236)&gt;0,D6236*1.2,"chyba"))</f>
        <v>0</v>
      </c>
      <c r="G6236" s="16" t="e">
        <f>_xlfn.XLOOKUP(Tabuľka9[[#This Row],[položka]],#REF!,#REF!)</f>
        <v>#REF!</v>
      </c>
      <c r="I6236" s="15">
        <f>Tabuľka9[[#This Row],[Aktuálna cena v RZ s DPH]]*Tabuľka9[[#This Row],[Priemerný odber za mesiac]]</f>
        <v>0</v>
      </c>
      <c r="K6236" s="17" t="e">
        <f>Tabuľka9[[#This Row],[Cena za MJ s DPH]]*Tabuľka9[[#This Row],[Predpokladaný odber počas 6 mesiacov]]</f>
        <v>#REF!</v>
      </c>
      <c r="L6236" s="1">
        <v>893307</v>
      </c>
      <c r="M6236" t="e">
        <f>_xlfn.XLOOKUP(Tabuľka9[[#This Row],[IČO]],#REF!,#REF!)</f>
        <v>#REF!</v>
      </c>
      <c r="N6236" t="e">
        <f>_xlfn.XLOOKUP(Tabuľka9[[#This Row],[IČO]],#REF!,#REF!)</f>
        <v>#REF!</v>
      </c>
    </row>
    <row r="6237" spans="1:14" hidden="1" x14ac:dyDescent="0.35">
      <c r="A6237" t="s">
        <v>125</v>
      </c>
      <c r="B6237" t="s">
        <v>135</v>
      </c>
      <c r="C6237" t="s">
        <v>13</v>
      </c>
      <c r="D6237" s="9">
        <v>3.72</v>
      </c>
      <c r="E6237" s="10">
        <f>IF(COUNTIF(cis_DPH!$B$2:$B$84,B6237)&gt;0,D6237*1.1,IF(COUNTIF(cis_DPH!$B$85:$B$171,B6237)&gt;0,D6237*1.2,"chyba"))</f>
        <v>4.4640000000000004</v>
      </c>
      <c r="G6237" s="16" t="e">
        <f>_xlfn.XLOOKUP(Tabuľka9[[#This Row],[položka]],#REF!,#REF!)</f>
        <v>#REF!</v>
      </c>
      <c r="H6237">
        <v>2</v>
      </c>
      <c r="I6237" s="15">
        <f>Tabuľka9[[#This Row],[Aktuálna cena v RZ s DPH]]*Tabuľka9[[#This Row],[Priemerný odber za mesiac]]</f>
        <v>8.9280000000000008</v>
      </c>
      <c r="J6237">
        <v>10</v>
      </c>
      <c r="K6237" s="17" t="e">
        <f>Tabuľka9[[#This Row],[Cena za MJ s DPH]]*Tabuľka9[[#This Row],[Predpokladaný odber počas 6 mesiacov]]</f>
        <v>#REF!</v>
      </c>
      <c r="L6237" s="1">
        <v>893307</v>
      </c>
      <c r="M6237" t="e">
        <f>_xlfn.XLOOKUP(Tabuľka9[[#This Row],[IČO]],#REF!,#REF!)</f>
        <v>#REF!</v>
      </c>
      <c r="N6237" t="e">
        <f>_xlfn.XLOOKUP(Tabuľka9[[#This Row],[IČO]],#REF!,#REF!)</f>
        <v>#REF!</v>
      </c>
    </row>
    <row r="6238" spans="1:14" hidden="1" x14ac:dyDescent="0.35">
      <c r="A6238" t="s">
        <v>125</v>
      </c>
      <c r="B6238" t="s">
        <v>136</v>
      </c>
      <c r="C6238" t="s">
        <v>13</v>
      </c>
      <c r="D6238" s="9">
        <v>4.9800000000000004</v>
      </c>
      <c r="E6238" s="10">
        <f>IF(COUNTIF(cis_DPH!$B$2:$B$84,B6238)&gt;0,D6238*1.1,IF(COUNTIF(cis_DPH!$B$85:$B$171,B6238)&gt;0,D6238*1.2,"chyba"))</f>
        <v>5.976</v>
      </c>
      <c r="G6238" s="16" t="e">
        <f>_xlfn.XLOOKUP(Tabuľka9[[#This Row],[položka]],#REF!,#REF!)</f>
        <v>#REF!</v>
      </c>
      <c r="H6238">
        <v>8</v>
      </c>
      <c r="I6238" s="15">
        <f>Tabuľka9[[#This Row],[Aktuálna cena v RZ s DPH]]*Tabuľka9[[#This Row],[Priemerný odber za mesiac]]</f>
        <v>47.808</v>
      </c>
      <c r="J6238">
        <v>30</v>
      </c>
      <c r="K6238" s="17" t="e">
        <f>Tabuľka9[[#This Row],[Cena za MJ s DPH]]*Tabuľka9[[#This Row],[Predpokladaný odber počas 6 mesiacov]]</f>
        <v>#REF!</v>
      </c>
      <c r="L6238" s="1">
        <v>893307</v>
      </c>
      <c r="M6238" t="e">
        <f>_xlfn.XLOOKUP(Tabuľka9[[#This Row],[IČO]],#REF!,#REF!)</f>
        <v>#REF!</v>
      </c>
      <c r="N6238" t="e">
        <f>_xlfn.XLOOKUP(Tabuľka9[[#This Row],[IČO]],#REF!,#REF!)</f>
        <v>#REF!</v>
      </c>
    </row>
    <row r="6239" spans="1:14" hidden="1" x14ac:dyDescent="0.35">
      <c r="A6239" t="s">
        <v>125</v>
      </c>
      <c r="B6239" t="s">
        <v>137</v>
      </c>
      <c r="C6239" t="s">
        <v>13</v>
      </c>
      <c r="E6239" s="10">
        <f>IF(COUNTIF(cis_DPH!$B$2:$B$84,B6239)&gt;0,D6239*1.1,IF(COUNTIF(cis_DPH!$B$85:$B$171,B6239)&gt;0,D6239*1.2,"chyba"))</f>
        <v>0</v>
      </c>
      <c r="G6239" s="16" t="e">
        <f>_xlfn.XLOOKUP(Tabuľka9[[#This Row],[položka]],#REF!,#REF!)</f>
        <v>#REF!</v>
      </c>
      <c r="I6239" s="15">
        <f>Tabuľka9[[#This Row],[Aktuálna cena v RZ s DPH]]*Tabuľka9[[#This Row],[Priemerný odber za mesiac]]</f>
        <v>0</v>
      </c>
      <c r="K6239" s="17" t="e">
        <f>Tabuľka9[[#This Row],[Cena za MJ s DPH]]*Tabuľka9[[#This Row],[Predpokladaný odber počas 6 mesiacov]]</f>
        <v>#REF!</v>
      </c>
      <c r="L6239" s="1">
        <v>893307</v>
      </c>
      <c r="M6239" t="e">
        <f>_xlfn.XLOOKUP(Tabuľka9[[#This Row],[IČO]],#REF!,#REF!)</f>
        <v>#REF!</v>
      </c>
      <c r="N6239" t="e">
        <f>_xlfn.XLOOKUP(Tabuľka9[[#This Row],[IČO]],#REF!,#REF!)</f>
        <v>#REF!</v>
      </c>
    </row>
    <row r="6240" spans="1:14" hidden="1" x14ac:dyDescent="0.35">
      <c r="A6240" t="s">
        <v>125</v>
      </c>
      <c r="B6240" t="s">
        <v>138</v>
      </c>
      <c r="C6240" t="s">
        <v>13</v>
      </c>
      <c r="E6240" s="10">
        <f>IF(COUNTIF(cis_DPH!$B$2:$B$84,B6240)&gt;0,D6240*1.1,IF(COUNTIF(cis_DPH!$B$85:$B$171,B6240)&gt;0,D6240*1.2,"chyba"))</f>
        <v>0</v>
      </c>
      <c r="G6240" s="16" t="e">
        <f>_xlfn.XLOOKUP(Tabuľka9[[#This Row],[položka]],#REF!,#REF!)</f>
        <v>#REF!</v>
      </c>
      <c r="I6240" s="15">
        <f>Tabuľka9[[#This Row],[Aktuálna cena v RZ s DPH]]*Tabuľka9[[#This Row],[Priemerný odber za mesiac]]</f>
        <v>0</v>
      </c>
      <c r="K6240" s="17" t="e">
        <f>Tabuľka9[[#This Row],[Cena za MJ s DPH]]*Tabuľka9[[#This Row],[Predpokladaný odber počas 6 mesiacov]]</f>
        <v>#REF!</v>
      </c>
      <c r="L6240" s="1">
        <v>893307</v>
      </c>
      <c r="M6240" t="e">
        <f>_xlfn.XLOOKUP(Tabuľka9[[#This Row],[IČO]],#REF!,#REF!)</f>
        <v>#REF!</v>
      </c>
      <c r="N6240" t="e">
        <f>_xlfn.XLOOKUP(Tabuľka9[[#This Row],[IČO]],#REF!,#REF!)</f>
        <v>#REF!</v>
      </c>
    </row>
    <row r="6241" spans="1:14" hidden="1" x14ac:dyDescent="0.35">
      <c r="A6241" t="s">
        <v>125</v>
      </c>
      <c r="B6241" t="s">
        <v>139</v>
      </c>
      <c r="C6241" t="s">
        <v>13</v>
      </c>
      <c r="E6241" s="10">
        <f>IF(COUNTIF(cis_DPH!$B$2:$B$84,B6241)&gt;0,D6241*1.1,IF(COUNTIF(cis_DPH!$B$85:$B$171,B6241)&gt;0,D6241*1.2,"chyba"))</f>
        <v>0</v>
      </c>
      <c r="G6241" s="16" t="e">
        <f>_xlfn.XLOOKUP(Tabuľka9[[#This Row],[položka]],#REF!,#REF!)</f>
        <v>#REF!</v>
      </c>
      <c r="I6241" s="15">
        <f>Tabuľka9[[#This Row],[Aktuálna cena v RZ s DPH]]*Tabuľka9[[#This Row],[Priemerný odber za mesiac]]</f>
        <v>0</v>
      </c>
      <c r="K6241" s="17" t="e">
        <f>Tabuľka9[[#This Row],[Cena za MJ s DPH]]*Tabuľka9[[#This Row],[Predpokladaný odber počas 6 mesiacov]]</f>
        <v>#REF!</v>
      </c>
      <c r="L6241" s="1">
        <v>893307</v>
      </c>
      <c r="M6241" t="e">
        <f>_xlfn.XLOOKUP(Tabuľka9[[#This Row],[IČO]],#REF!,#REF!)</f>
        <v>#REF!</v>
      </c>
      <c r="N6241" t="e">
        <f>_xlfn.XLOOKUP(Tabuľka9[[#This Row],[IČO]],#REF!,#REF!)</f>
        <v>#REF!</v>
      </c>
    </row>
    <row r="6242" spans="1:14" hidden="1" x14ac:dyDescent="0.35">
      <c r="A6242" t="s">
        <v>125</v>
      </c>
      <c r="B6242" t="s">
        <v>140</v>
      </c>
      <c r="C6242" t="s">
        <v>13</v>
      </c>
      <c r="E6242" s="10">
        <f>IF(COUNTIF(cis_DPH!$B$2:$B$84,B6242)&gt;0,D6242*1.1,IF(COUNTIF(cis_DPH!$B$85:$B$171,B6242)&gt;0,D6242*1.2,"chyba"))</f>
        <v>0</v>
      </c>
      <c r="G6242" s="16" t="e">
        <f>_xlfn.XLOOKUP(Tabuľka9[[#This Row],[položka]],#REF!,#REF!)</f>
        <v>#REF!</v>
      </c>
      <c r="I6242" s="15">
        <f>Tabuľka9[[#This Row],[Aktuálna cena v RZ s DPH]]*Tabuľka9[[#This Row],[Priemerný odber za mesiac]]</f>
        <v>0</v>
      </c>
      <c r="K6242" s="17" t="e">
        <f>Tabuľka9[[#This Row],[Cena za MJ s DPH]]*Tabuľka9[[#This Row],[Predpokladaný odber počas 6 mesiacov]]</f>
        <v>#REF!</v>
      </c>
      <c r="L6242" s="1">
        <v>893307</v>
      </c>
      <c r="M6242" t="e">
        <f>_xlfn.XLOOKUP(Tabuľka9[[#This Row],[IČO]],#REF!,#REF!)</f>
        <v>#REF!</v>
      </c>
      <c r="N6242" t="e">
        <f>_xlfn.XLOOKUP(Tabuľka9[[#This Row],[IČO]],#REF!,#REF!)</f>
        <v>#REF!</v>
      </c>
    </row>
    <row r="6243" spans="1:14" hidden="1" x14ac:dyDescent="0.35">
      <c r="A6243" t="s">
        <v>125</v>
      </c>
      <c r="B6243" t="s">
        <v>141</v>
      </c>
      <c r="C6243" t="s">
        <v>13</v>
      </c>
      <c r="E6243" s="10">
        <f>IF(COUNTIF(cis_DPH!$B$2:$B$84,B6243)&gt;0,D6243*1.1,IF(COUNTIF(cis_DPH!$B$85:$B$171,B6243)&gt;0,D6243*1.2,"chyba"))</f>
        <v>0</v>
      </c>
      <c r="G6243" s="16" t="e">
        <f>_xlfn.XLOOKUP(Tabuľka9[[#This Row],[položka]],#REF!,#REF!)</f>
        <v>#REF!</v>
      </c>
      <c r="I6243" s="15">
        <f>Tabuľka9[[#This Row],[Aktuálna cena v RZ s DPH]]*Tabuľka9[[#This Row],[Priemerný odber za mesiac]]</f>
        <v>0</v>
      </c>
      <c r="K6243" s="17" t="e">
        <f>Tabuľka9[[#This Row],[Cena za MJ s DPH]]*Tabuľka9[[#This Row],[Predpokladaný odber počas 6 mesiacov]]</f>
        <v>#REF!</v>
      </c>
      <c r="L6243" s="1">
        <v>893307</v>
      </c>
      <c r="M6243" t="e">
        <f>_xlfn.XLOOKUP(Tabuľka9[[#This Row],[IČO]],#REF!,#REF!)</f>
        <v>#REF!</v>
      </c>
      <c r="N6243" t="e">
        <f>_xlfn.XLOOKUP(Tabuľka9[[#This Row],[IČO]],#REF!,#REF!)</f>
        <v>#REF!</v>
      </c>
    </row>
    <row r="6244" spans="1:14" hidden="1" x14ac:dyDescent="0.35">
      <c r="A6244" t="s">
        <v>125</v>
      </c>
      <c r="B6244" t="s">
        <v>142</v>
      </c>
      <c r="C6244" t="s">
        <v>13</v>
      </c>
      <c r="E6244" s="10">
        <f>IF(COUNTIF(cis_DPH!$B$2:$B$84,B6244)&gt;0,D6244*1.1,IF(COUNTIF(cis_DPH!$B$85:$B$171,B6244)&gt;0,D6244*1.2,"chyba"))</f>
        <v>0</v>
      </c>
      <c r="G6244" s="16" t="e">
        <f>_xlfn.XLOOKUP(Tabuľka9[[#This Row],[položka]],#REF!,#REF!)</f>
        <v>#REF!</v>
      </c>
      <c r="I6244" s="15">
        <f>Tabuľka9[[#This Row],[Aktuálna cena v RZ s DPH]]*Tabuľka9[[#This Row],[Priemerný odber za mesiac]]</f>
        <v>0</v>
      </c>
      <c r="K6244" s="17" t="e">
        <f>Tabuľka9[[#This Row],[Cena za MJ s DPH]]*Tabuľka9[[#This Row],[Predpokladaný odber počas 6 mesiacov]]</f>
        <v>#REF!</v>
      </c>
      <c r="L6244" s="1">
        <v>893307</v>
      </c>
      <c r="M6244" t="e">
        <f>_xlfn.XLOOKUP(Tabuľka9[[#This Row],[IČO]],#REF!,#REF!)</f>
        <v>#REF!</v>
      </c>
      <c r="N6244" t="e">
        <f>_xlfn.XLOOKUP(Tabuľka9[[#This Row],[IČO]],#REF!,#REF!)</f>
        <v>#REF!</v>
      </c>
    </row>
    <row r="6245" spans="1:14" hidden="1" x14ac:dyDescent="0.35">
      <c r="A6245" t="s">
        <v>125</v>
      </c>
      <c r="B6245" t="s">
        <v>143</v>
      </c>
      <c r="C6245" t="s">
        <v>13</v>
      </c>
      <c r="E6245" s="10">
        <f>IF(COUNTIF(cis_DPH!$B$2:$B$84,B6245)&gt;0,D6245*1.1,IF(COUNTIF(cis_DPH!$B$85:$B$171,B6245)&gt;0,D6245*1.2,"chyba"))</f>
        <v>0</v>
      </c>
      <c r="G6245" s="16" t="e">
        <f>_xlfn.XLOOKUP(Tabuľka9[[#This Row],[položka]],#REF!,#REF!)</f>
        <v>#REF!</v>
      </c>
      <c r="I6245" s="15">
        <f>Tabuľka9[[#This Row],[Aktuálna cena v RZ s DPH]]*Tabuľka9[[#This Row],[Priemerný odber za mesiac]]</f>
        <v>0</v>
      </c>
      <c r="K6245" s="17" t="e">
        <f>Tabuľka9[[#This Row],[Cena za MJ s DPH]]*Tabuľka9[[#This Row],[Predpokladaný odber počas 6 mesiacov]]</f>
        <v>#REF!</v>
      </c>
      <c r="L6245" s="1">
        <v>893307</v>
      </c>
      <c r="M6245" t="e">
        <f>_xlfn.XLOOKUP(Tabuľka9[[#This Row],[IČO]],#REF!,#REF!)</f>
        <v>#REF!</v>
      </c>
      <c r="N6245" t="e">
        <f>_xlfn.XLOOKUP(Tabuľka9[[#This Row],[IČO]],#REF!,#REF!)</f>
        <v>#REF!</v>
      </c>
    </row>
    <row r="6246" spans="1:14" hidden="1" x14ac:dyDescent="0.35">
      <c r="A6246" t="s">
        <v>125</v>
      </c>
      <c r="B6246" t="s">
        <v>144</v>
      </c>
      <c r="C6246" t="s">
        <v>13</v>
      </c>
      <c r="E6246" s="10">
        <f>IF(COUNTIF(cis_DPH!$B$2:$B$84,B6246)&gt;0,D6246*1.1,IF(COUNTIF(cis_DPH!$B$85:$B$171,B6246)&gt;0,D6246*1.2,"chyba"))</f>
        <v>0</v>
      </c>
      <c r="G6246" s="16" t="e">
        <f>_xlfn.XLOOKUP(Tabuľka9[[#This Row],[položka]],#REF!,#REF!)</f>
        <v>#REF!</v>
      </c>
      <c r="I6246" s="15">
        <f>Tabuľka9[[#This Row],[Aktuálna cena v RZ s DPH]]*Tabuľka9[[#This Row],[Priemerný odber za mesiac]]</f>
        <v>0</v>
      </c>
      <c r="K6246" s="17" t="e">
        <f>Tabuľka9[[#This Row],[Cena za MJ s DPH]]*Tabuľka9[[#This Row],[Predpokladaný odber počas 6 mesiacov]]</f>
        <v>#REF!</v>
      </c>
      <c r="L6246" s="1">
        <v>893307</v>
      </c>
      <c r="M6246" t="e">
        <f>_xlfn.XLOOKUP(Tabuľka9[[#This Row],[IČO]],#REF!,#REF!)</f>
        <v>#REF!</v>
      </c>
      <c r="N6246" t="e">
        <f>_xlfn.XLOOKUP(Tabuľka9[[#This Row],[IČO]],#REF!,#REF!)</f>
        <v>#REF!</v>
      </c>
    </row>
    <row r="6247" spans="1:14" hidden="1" x14ac:dyDescent="0.35">
      <c r="A6247" t="s">
        <v>125</v>
      </c>
      <c r="B6247" t="s">
        <v>145</v>
      </c>
      <c r="C6247" t="s">
        <v>13</v>
      </c>
      <c r="E6247" s="10">
        <f>IF(COUNTIF(cis_DPH!$B$2:$B$84,B6247)&gt;0,D6247*1.1,IF(COUNTIF(cis_DPH!$B$85:$B$171,B6247)&gt;0,D6247*1.2,"chyba"))</f>
        <v>0</v>
      </c>
      <c r="G6247" s="16" t="e">
        <f>_xlfn.XLOOKUP(Tabuľka9[[#This Row],[položka]],#REF!,#REF!)</f>
        <v>#REF!</v>
      </c>
      <c r="I6247" s="15">
        <f>Tabuľka9[[#This Row],[Aktuálna cena v RZ s DPH]]*Tabuľka9[[#This Row],[Priemerný odber za mesiac]]</f>
        <v>0</v>
      </c>
      <c r="K6247" s="17" t="e">
        <f>Tabuľka9[[#This Row],[Cena za MJ s DPH]]*Tabuľka9[[#This Row],[Predpokladaný odber počas 6 mesiacov]]</f>
        <v>#REF!</v>
      </c>
      <c r="L6247" s="1">
        <v>893307</v>
      </c>
      <c r="M6247" t="e">
        <f>_xlfn.XLOOKUP(Tabuľka9[[#This Row],[IČO]],#REF!,#REF!)</f>
        <v>#REF!</v>
      </c>
      <c r="N6247" t="e">
        <f>_xlfn.XLOOKUP(Tabuľka9[[#This Row],[IČO]],#REF!,#REF!)</f>
        <v>#REF!</v>
      </c>
    </row>
    <row r="6248" spans="1:14" hidden="1" x14ac:dyDescent="0.35">
      <c r="A6248" t="s">
        <v>125</v>
      </c>
      <c r="B6248" t="s">
        <v>146</v>
      </c>
      <c r="C6248" t="s">
        <v>13</v>
      </c>
      <c r="D6248" s="9">
        <v>5.22</v>
      </c>
      <c r="E6248" s="10">
        <f>IF(COUNTIF(cis_DPH!$B$2:$B$84,B6248)&gt;0,D6248*1.1,IF(COUNTIF(cis_DPH!$B$85:$B$171,B6248)&gt;0,D6248*1.2,"chyba"))</f>
        <v>6.2639999999999993</v>
      </c>
      <c r="G6248" s="16" t="e">
        <f>_xlfn.XLOOKUP(Tabuľka9[[#This Row],[položka]],#REF!,#REF!)</f>
        <v>#REF!</v>
      </c>
      <c r="H6248">
        <v>1</v>
      </c>
      <c r="I6248" s="15">
        <f>Tabuľka9[[#This Row],[Aktuálna cena v RZ s DPH]]*Tabuľka9[[#This Row],[Priemerný odber za mesiac]]</f>
        <v>6.2639999999999993</v>
      </c>
      <c r="J6248">
        <v>5</v>
      </c>
      <c r="K6248" s="17" t="e">
        <f>Tabuľka9[[#This Row],[Cena za MJ s DPH]]*Tabuľka9[[#This Row],[Predpokladaný odber počas 6 mesiacov]]</f>
        <v>#REF!</v>
      </c>
      <c r="L6248" s="1">
        <v>893307</v>
      </c>
      <c r="M6248" t="e">
        <f>_xlfn.XLOOKUP(Tabuľka9[[#This Row],[IČO]],#REF!,#REF!)</f>
        <v>#REF!</v>
      </c>
      <c r="N6248" t="e">
        <f>_xlfn.XLOOKUP(Tabuľka9[[#This Row],[IČO]],#REF!,#REF!)</f>
        <v>#REF!</v>
      </c>
    </row>
    <row r="6249" spans="1:14" hidden="1" x14ac:dyDescent="0.35">
      <c r="A6249" t="s">
        <v>125</v>
      </c>
      <c r="B6249" t="s">
        <v>147</v>
      </c>
      <c r="C6249" t="s">
        <v>13</v>
      </c>
      <c r="E6249" s="10">
        <f>IF(COUNTIF(cis_DPH!$B$2:$B$84,B6249)&gt;0,D6249*1.1,IF(COUNTIF(cis_DPH!$B$85:$B$171,B6249)&gt;0,D6249*1.2,"chyba"))</f>
        <v>0</v>
      </c>
      <c r="G6249" s="16" t="e">
        <f>_xlfn.XLOOKUP(Tabuľka9[[#This Row],[položka]],#REF!,#REF!)</f>
        <v>#REF!</v>
      </c>
      <c r="I6249" s="15">
        <f>Tabuľka9[[#This Row],[Aktuálna cena v RZ s DPH]]*Tabuľka9[[#This Row],[Priemerný odber za mesiac]]</f>
        <v>0</v>
      </c>
      <c r="K6249" s="17" t="e">
        <f>Tabuľka9[[#This Row],[Cena za MJ s DPH]]*Tabuľka9[[#This Row],[Predpokladaný odber počas 6 mesiacov]]</f>
        <v>#REF!</v>
      </c>
      <c r="L6249" s="1">
        <v>893307</v>
      </c>
      <c r="M6249" t="e">
        <f>_xlfn.XLOOKUP(Tabuľka9[[#This Row],[IČO]],#REF!,#REF!)</f>
        <v>#REF!</v>
      </c>
      <c r="N6249" t="e">
        <f>_xlfn.XLOOKUP(Tabuľka9[[#This Row],[IČO]],#REF!,#REF!)</f>
        <v>#REF!</v>
      </c>
    </row>
    <row r="6250" spans="1:14" hidden="1" x14ac:dyDescent="0.35">
      <c r="A6250" t="s">
        <v>125</v>
      </c>
      <c r="B6250" t="s">
        <v>148</v>
      </c>
      <c r="C6250" t="s">
        <v>13</v>
      </c>
      <c r="E6250" s="10">
        <f>IF(COUNTIF(cis_DPH!$B$2:$B$84,B6250)&gt;0,D6250*1.1,IF(COUNTIF(cis_DPH!$B$85:$B$171,B6250)&gt;0,D6250*1.2,"chyba"))</f>
        <v>0</v>
      </c>
      <c r="G6250" s="16" t="e">
        <f>_xlfn.XLOOKUP(Tabuľka9[[#This Row],[položka]],#REF!,#REF!)</f>
        <v>#REF!</v>
      </c>
      <c r="I6250" s="15">
        <f>Tabuľka9[[#This Row],[Aktuálna cena v RZ s DPH]]*Tabuľka9[[#This Row],[Priemerný odber za mesiac]]</f>
        <v>0</v>
      </c>
      <c r="K6250" s="17" t="e">
        <f>Tabuľka9[[#This Row],[Cena za MJ s DPH]]*Tabuľka9[[#This Row],[Predpokladaný odber počas 6 mesiacov]]</f>
        <v>#REF!</v>
      </c>
      <c r="L6250" s="1">
        <v>893307</v>
      </c>
      <c r="M6250" t="e">
        <f>_xlfn.XLOOKUP(Tabuľka9[[#This Row],[IČO]],#REF!,#REF!)</f>
        <v>#REF!</v>
      </c>
      <c r="N6250" t="e">
        <f>_xlfn.XLOOKUP(Tabuľka9[[#This Row],[IČO]],#REF!,#REF!)</f>
        <v>#REF!</v>
      </c>
    </row>
    <row r="6251" spans="1:14" hidden="1" x14ac:dyDescent="0.35">
      <c r="A6251" t="s">
        <v>125</v>
      </c>
      <c r="B6251" t="s">
        <v>149</v>
      </c>
      <c r="C6251" t="s">
        <v>13</v>
      </c>
      <c r="E6251" s="10">
        <f>IF(COUNTIF(cis_DPH!$B$2:$B$84,B6251)&gt;0,D6251*1.1,IF(COUNTIF(cis_DPH!$B$85:$B$171,B6251)&gt;0,D6251*1.2,"chyba"))</f>
        <v>0</v>
      </c>
      <c r="G6251" s="16" t="e">
        <f>_xlfn.XLOOKUP(Tabuľka9[[#This Row],[položka]],#REF!,#REF!)</f>
        <v>#REF!</v>
      </c>
      <c r="I6251" s="15">
        <f>Tabuľka9[[#This Row],[Aktuálna cena v RZ s DPH]]*Tabuľka9[[#This Row],[Priemerný odber za mesiac]]</f>
        <v>0</v>
      </c>
      <c r="K6251" s="17" t="e">
        <f>Tabuľka9[[#This Row],[Cena za MJ s DPH]]*Tabuľka9[[#This Row],[Predpokladaný odber počas 6 mesiacov]]</f>
        <v>#REF!</v>
      </c>
      <c r="L6251" s="1">
        <v>893307</v>
      </c>
      <c r="M6251" t="e">
        <f>_xlfn.XLOOKUP(Tabuľka9[[#This Row],[IČO]],#REF!,#REF!)</f>
        <v>#REF!</v>
      </c>
      <c r="N6251" t="e">
        <f>_xlfn.XLOOKUP(Tabuľka9[[#This Row],[IČO]],#REF!,#REF!)</f>
        <v>#REF!</v>
      </c>
    </row>
    <row r="6252" spans="1:14" hidden="1" x14ac:dyDescent="0.35">
      <c r="A6252" t="s">
        <v>125</v>
      </c>
      <c r="B6252" t="s">
        <v>150</v>
      </c>
      <c r="C6252" t="s">
        <v>13</v>
      </c>
      <c r="E6252" s="10">
        <f>IF(COUNTIF(cis_DPH!$B$2:$B$84,B6252)&gt;0,D6252*1.1,IF(COUNTIF(cis_DPH!$B$85:$B$171,B6252)&gt;0,D6252*1.2,"chyba"))</f>
        <v>0</v>
      </c>
      <c r="G6252" s="16" t="e">
        <f>_xlfn.XLOOKUP(Tabuľka9[[#This Row],[položka]],#REF!,#REF!)</f>
        <v>#REF!</v>
      </c>
      <c r="I6252" s="15">
        <f>Tabuľka9[[#This Row],[Aktuálna cena v RZ s DPH]]*Tabuľka9[[#This Row],[Priemerný odber za mesiac]]</f>
        <v>0</v>
      </c>
      <c r="K6252" s="17" t="e">
        <f>Tabuľka9[[#This Row],[Cena za MJ s DPH]]*Tabuľka9[[#This Row],[Predpokladaný odber počas 6 mesiacov]]</f>
        <v>#REF!</v>
      </c>
      <c r="L6252" s="1">
        <v>893307</v>
      </c>
      <c r="M6252" t="e">
        <f>_xlfn.XLOOKUP(Tabuľka9[[#This Row],[IČO]],#REF!,#REF!)</f>
        <v>#REF!</v>
      </c>
      <c r="N6252" t="e">
        <f>_xlfn.XLOOKUP(Tabuľka9[[#This Row],[IČO]],#REF!,#REF!)</f>
        <v>#REF!</v>
      </c>
    </row>
    <row r="6253" spans="1:14" hidden="1" x14ac:dyDescent="0.35">
      <c r="A6253" t="s">
        <v>125</v>
      </c>
      <c r="B6253" t="s">
        <v>151</v>
      </c>
      <c r="C6253" t="s">
        <v>13</v>
      </c>
      <c r="E6253" s="10">
        <f>IF(COUNTIF(cis_DPH!$B$2:$B$84,B6253)&gt;0,D6253*1.1,IF(COUNTIF(cis_DPH!$B$85:$B$171,B6253)&gt;0,D6253*1.2,"chyba"))</f>
        <v>0</v>
      </c>
      <c r="G6253" s="16" t="e">
        <f>_xlfn.XLOOKUP(Tabuľka9[[#This Row],[položka]],#REF!,#REF!)</f>
        <v>#REF!</v>
      </c>
      <c r="I6253" s="15">
        <f>Tabuľka9[[#This Row],[Aktuálna cena v RZ s DPH]]*Tabuľka9[[#This Row],[Priemerný odber za mesiac]]</f>
        <v>0</v>
      </c>
      <c r="K6253" s="17" t="e">
        <f>Tabuľka9[[#This Row],[Cena za MJ s DPH]]*Tabuľka9[[#This Row],[Predpokladaný odber počas 6 mesiacov]]</f>
        <v>#REF!</v>
      </c>
      <c r="L6253" s="1">
        <v>893307</v>
      </c>
      <c r="M6253" t="e">
        <f>_xlfn.XLOOKUP(Tabuľka9[[#This Row],[IČO]],#REF!,#REF!)</f>
        <v>#REF!</v>
      </c>
      <c r="N6253" t="e">
        <f>_xlfn.XLOOKUP(Tabuľka9[[#This Row],[IČO]],#REF!,#REF!)</f>
        <v>#REF!</v>
      </c>
    </row>
    <row r="6254" spans="1:14" hidden="1" x14ac:dyDescent="0.35">
      <c r="A6254" t="s">
        <v>125</v>
      </c>
      <c r="B6254" t="s">
        <v>152</v>
      </c>
      <c r="C6254" t="s">
        <v>13</v>
      </c>
      <c r="E6254" s="10">
        <f>IF(COUNTIF(cis_DPH!$B$2:$B$84,B6254)&gt;0,D6254*1.1,IF(COUNTIF(cis_DPH!$B$85:$B$171,B6254)&gt;0,D6254*1.2,"chyba"))</f>
        <v>0</v>
      </c>
      <c r="G6254" s="16" t="e">
        <f>_xlfn.XLOOKUP(Tabuľka9[[#This Row],[položka]],#REF!,#REF!)</f>
        <v>#REF!</v>
      </c>
      <c r="I6254" s="15">
        <f>Tabuľka9[[#This Row],[Aktuálna cena v RZ s DPH]]*Tabuľka9[[#This Row],[Priemerný odber za mesiac]]</f>
        <v>0</v>
      </c>
      <c r="K6254" s="17" t="e">
        <f>Tabuľka9[[#This Row],[Cena za MJ s DPH]]*Tabuľka9[[#This Row],[Predpokladaný odber počas 6 mesiacov]]</f>
        <v>#REF!</v>
      </c>
      <c r="L6254" s="1">
        <v>893307</v>
      </c>
      <c r="M6254" t="e">
        <f>_xlfn.XLOOKUP(Tabuľka9[[#This Row],[IČO]],#REF!,#REF!)</f>
        <v>#REF!</v>
      </c>
      <c r="N6254" t="e">
        <f>_xlfn.XLOOKUP(Tabuľka9[[#This Row],[IČO]],#REF!,#REF!)</f>
        <v>#REF!</v>
      </c>
    </row>
    <row r="6255" spans="1:14" hidden="1" x14ac:dyDescent="0.35">
      <c r="A6255" t="s">
        <v>125</v>
      </c>
      <c r="B6255" t="s">
        <v>153</v>
      </c>
      <c r="C6255" t="s">
        <v>13</v>
      </c>
      <c r="E6255" s="10">
        <f>IF(COUNTIF(cis_DPH!$B$2:$B$84,B6255)&gt;0,D6255*1.1,IF(COUNTIF(cis_DPH!$B$85:$B$171,B6255)&gt;0,D6255*1.2,"chyba"))</f>
        <v>0</v>
      </c>
      <c r="G6255" s="16" t="e">
        <f>_xlfn.XLOOKUP(Tabuľka9[[#This Row],[položka]],#REF!,#REF!)</f>
        <v>#REF!</v>
      </c>
      <c r="I6255" s="15">
        <f>Tabuľka9[[#This Row],[Aktuálna cena v RZ s DPH]]*Tabuľka9[[#This Row],[Priemerný odber za mesiac]]</f>
        <v>0</v>
      </c>
      <c r="K6255" s="17" t="e">
        <f>Tabuľka9[[#This Row],[Cena za MJ s DPH]]*Tabuľka9[[#This Row],[Predpokladaný odber počas 6 mesiacov]]</f>
        <v>#REF!</v>
      </c>
      <c r="L6255" s="1">
        <v>893307</v>
      </c>
      <c r="M6255" t="e">
        <f>_xlfn.XLOOKUP(Tabuľka9[[#This Row],[IČO]],#REF!,#REF!)</f>
        <v>#REF!</v>
      </c>
      <c r="N6255" t="e">
        <f>_xlfn.XLOOKUP(Tabuľka9[[#This Row],[IČO]],#REF!,#REF!)</f>
        <v>#REF!</v>
      </c>
    </row>
    <row r="6256" spans="1:14" hidden="1" x14ac:dyDescent="0.35">
      <c r="A6256" t="s">
        <v>125</v>
      </c>
      <c r="B6256" t="s">
        <v>154</v>
      </c>
      <c r="C6256" t="s">
        <v>13</v>
      </c>
      <c r="D6256" s="9">
        <v>7.07</v>
      </c>
      <c r="E6256" s="10">
        <f>IF(COUNTIF(cis_DPH!$B$2:$B$84,B6256)&gt;0,D6256*1.1,IF(COUNTIF(cis_DPH!$B$85:$B$171,B6256)&gt;0,D6256*1.2,"chyba"))</f>
        <v>8.484</v>
      </c>
      <c r="G6256" s="16" t="e">
        <f>_xlfn.XLOOKUP(Tabuľka9[[#This Row],[položka]],#REF!,#REF!)</f>
        <v>#REF!</v>
      </c>
      <c r="H6256">
        <v>1</v>
      </c>
      <c r="I6256" s="15">
        <f>Tabuľka9[[#This Row],[Aktuálna cena v RZ s DPH]]*Tabuľka9[[#This Row],[Priemerný odber za mesiac]]</f>
        <v>8.484</v>
      </c>
      <c r="J6256">
        <v>3</v>
      </c>
      <c r="K6256" s="17" t="e">
        <f>Tabuľka9[[#This Row],[Cena za MJ s DPH]]*Tabuľka9[[#This Row],[Predpokladaný odber počas 6 mesiacov]]</f>
        <v>#REF!</v>
      </c>
      <c r="L6256" s="1">
        <v>893307</v>
      </c>
      <c r="M6256" t="e">
        <f>_xlfn.XLOOKUP(Tabuľka9[[#This Row],[IČO]],#REF!,#REF!)</f>
        <v>#REF!</v>
      </c>
      <c r="N6256" t="e">
        <f>_xlfn.XLOOKUP(Tabuľka9[[#This Row],[IČO]],#REF!,#REF!)</f>
        <v>#REF!</v>
      </c>
    </row>
    <row r="6257" spans="1:14" hidden="1" x14ac:dyDescent="0.35">
      <c r="A6257" t="s">
        <v>125</v>
      </c>
      <c r="B6257" t="s">
        <v>155</v>
      </c>
      <c r="C6257" t="s">
        <v>13</v>
      </c>
      <c r="D6257" s="9">
        <v>3.84</v>
      </c>
      <c r="E6257" s="10">
        <f>IF(COUNTIF(cis_DPH!$B$2:$B$84,B6257)&gt;0,D6257*1.1,IF(COUNTIF(cis_DPH!$B$85:$B$171,B6257)&gt;0,D6257*1.2,"chyba"))</f>
        <v>4.6079999999999997</v>
      </c>
      <c r="G6257" s="16" t="e">
        <f>_xlfn.XLOOKUP(Tabuľka9[[#This Row],[položka]],#REF!,#REF!)</f>
        <v>#REF!</v>
      </c>
      <c r="H6257">
        <v>8</v>
      </c>
      <c r="I6257" s="15">
        <f>Tabuľka9[[#This Row],[Aktuálna cena v RZ s DPH]]*Tabuľka9[[#This Row],[Priemerný odber za mesiac]]</f>
        <v>36.863999999999997</v>
      </c>
      <c r="J6257">
        <v>30</v>
      </c>
      <c r="K6257" s="17" t="e">
        <f>Tabuľka9[[#This Row],[Cena za MJ s DPH]]*Tabuľka9[[#This Row],[Predpokladaný odber počas 6 mesiacov]]</f>
        <v>#REF!</v>
      </c>
      <c r="L6257" s="1">
        <v>893307</v>
      </c>
      <c r="M6257" t="e">
        <f>_xlfn.XLOOKUP(Tabuľka9[[#This Row],[IČO]],#REF!,#REF!)</f>
        <v>#REF!</v>
      </c>
      <c r="N6257" t="e">
        <f>_xlfn.XLOOKUP(Tabuľka9[[#This Row],[IČO]],#REF!,#REF!)</f>
        <v>#REF!</v>
      </c>
    </row>
    <row r="6258" spans="1:14" hidden="1" x14ac:dyDescent="0.35">
      <c r="A6258" t="s">
        <v>125</v>
      </c>
      <c r="B6258" t="s">
        <v>156</v>
      </c>
      <c r="C6258" t="s">
        <v>13</v>
      </c>
      <c r="D6258" s="9">
        <v>4.9800000000000004</v>
      </c>
      <c r="E6258" s="10">
        <f>IF(COUNTIF(cis_DPH!$B$2:$B$84,B6258)&gt;0,D6258*1.1,IF(COUNTIF(cis_DPH!$B$85:$B$171,B6258)&gt;0,D6258*1.2,"chyba"))</f>
        <v>5.976</v>
      </c>
      <c r="G6258" s="16" t="e">
        <f>_xlfn.XLOOKUP(Tabuľka9[[#This Row],[položka]],#REF!,#REF!)</f>
        <v>#REF!</v>
      </c>
      <c r="H6258">
        <v>2</v>
      </c>
      <c r="I6258" s="15">
        <f>Tabuľka9[[#This Row],[Aktuálna cena v RZ s DPH]]*Tabuľka9[[#This Row],[Priemerný odber za mesiac]]</f>
        <v>11.952</v>
      </c>
      <c r="J6258">
        <v>10</v>
      </c>
      <c r="K6258" s="17" t="e">
        <f>Tabuľka9[[#This Row],[Cena za MJ s DPH]]*Tabuľka9[[#This Row],[Predpokladaný odber počas 6 mesiacov]]</f>
        <v>#REF!</v>
      </c>
      <c r="L6258" s="1">
        <v>893307</v>
      </c>
      <c r="M6258" t="e">
        <f>_xlfn.XLOOKUP(Tabuľka9[[#This Row],[IČO]],#REF!,#REF!)</f>
        <v>#REF!</v>
      </c>
      <c r="N6258" t="e">
        <f>_xlfn.XLOOKUP(Tabuľka9[[#This Row],[IČO]],#REF!,#REF!)</f>
        <v>#REF!</v>
      </c>
    </row>
    <row r="6259" spans="1:14" hidden="1" x14ac:dyDescent="0.35">
      <c r="A6259" t="s">
        <v>125</v>
      </c>
      <c r="B6259" t="s">
        <v>157</v>
      </c>
      <c r="C6259" t="s">
        <v>13</v>
      </c>
      <c r="D6259" s="9">
        <v>10.42</v>
      </c>
      <c r="E6259" s="10">
        <f>IF(COUNTIF(cis_DPH!$B$2:$B$84,B6259)&gt;0,D6259*1.1,IF(COUNTIF(cis_DPH!$B$85:$B$171,B6259)&gt;0,D6259*1.2,"chyba"))</f>
        <v>12.504</v>
      </c>
      <c r="G6259" s="16" t="e">
        <f>_xlfn.XLOOKUP(Tabuľka9[[#This Row],[položka]],#REF!,#REF!)</f>
        <v>#REF!</v>
      </c>
      <c r="I6259" s="15">
        <f>Tabuľka9[[#This Row],[Aktuálna cena v RZ s DPH]]*Tabuľka9[[#This Row],[Priemerný odber za mesiac]]</f>
        <v>0</v>
      </c>
      <c r="J6259">
        <v>2</v>
      </c>
      <c r="K6259" s="17" t="e">
        <f>Tabuľka9[[#This Row],[Cena za MJ s DPH]]*Tabuľka9[[#This Row],[Predpokladaný odber počas 6 mesiacov]]</f>
        <v>#REF!</v>
      </c>
      <c r="L6259" s="1">
        <v>893307</v>
      </c>
      <c r="M6259" t="e">
        <f>_xlfn.XLOOKUP(Tabuľka9[[#This Row],[IČO]],#REF!,#REF!)</f>
        <v>#REF!</v>
      </c>
      <c r="N6259" t="e">
        <f>_xlfn.XLOOKUP(Tabuľka9[[#This Row],[IČO]],#REF!,#REF!)</f>
        <v>#REF!</v>
      </c>
    </row>
    <row r="6260" spans="1:14" hidden="1" x14ac:dyDescent="0.35">
      <c r="A6260" t="s">
        <v>125</v>
      </c>
      <c r="B6260" t="s">
        <v>158</v>
      </c>
      <c r="C6260" t="s">
        <v>13</v>
      </c>
      <c r="E6260" s="10">
        <f>IF(COUNTIF(cis_DPH!$B$2:$B$84,B6260)&gt;0,D6260*1.1,IF(COUNTIF(cis_DPH!$B$85:$B$171,B6260)&gt;0,D6260*1.2,"chyba"))</f>
        <v>0</v>
      </c>
      <c r="G6260" s="16" t="e">
        <f>_xlfn.XLOOKUP(Tabuľka9[[#This Row],[položka]],#REF!,#REF!)</f>
        <v>#REF!</v>
      </c>
      <c r="I6260" s="15">
        <f>Tabuľka9[[#This Row],[Aktuálna cena v RZ s DPH]]*Tabuľka9[[#This Row],[Priemerný odber za mesiac]]</f>
        <v>0</v>
      </c>
      <c r="K6260" s="17" t="e">
        <f>Tabuľka9[[#This Row],[Cena za MJ s DPH]]*Tabuľka9[[#This Row],[Predpokladaný odber počas 6 mesiacov]]</f>
        <v>#REF!</v>
      </c>
      <c r="L6260" s="1">
        <v>893307</v>
      </c>
      <c r="M6260" t="e">
        <f>_xlfn.XLOOKUP(Tabuľka9[[#This Row],[IČO]],#REF!,#REF!)</f>
        <v>#REF!</v>
      </c>
      <c r="N6260" t="e">
        <f>_xlfn.XLOOKUP(Tabuľka9[[#This Row],[IČO]],#REF!,#REF!)</f>
        <v>#REF!</v>
      </c>
    </row>
    <row r="6261" spans="1:14" hidden="1" x14ac:dyDescent="0.35">
      <c r="A6261" t="s">
        <v>125</v>
      </c>
      <c r="B6261" t="s">
        <v>159</v>
      </c>
      <c r="C6261" t="s">
        <v>13</v>
      </c>
      <c r="E6261" s="10">
        <f>IF(COUNTIF(cis_DPH!$B$2:$B$84,B6261)&gt;0,D6261*1.1,IF(COUNTIF(cis_DPH!$B$85:$B$171,B6261)&gt;0,D6261*1.2,"chyba"))</f>
        <v>0</v>
      </c>
      <c r="G6261" s="16" t="e">
        <f>_xlfn.XLOOKUP(Tabuľka9[[#This Row],[položka]],#REF!,#REF!)</f>
        <v>#REF!</v>
      </c>
      <c r="I6261" s="15">
        <f>Tabuľka9[[#This Row],[Aktuálna cena v RZ s DPH]]*Tabuľka9[[#This Row],[Priemerný odber za mesiac]]</f>
        <v>0</v>
      </c>
      <c r="K6261" s="17" t="e">
        <f>Tabuľka9[[#This Row],[Cena za MJ s DPH]]*Tabuľka9[[#This Row],[Predpokladaný odber počas 6 mesiacov]]</f>
        <v>#REF!</v>
      </c>
      <c r="L6261" s="1">
        <v>893307</v>
      </c>
      <c r="M6261" t="e">
        <f>_xlfn.XLOOKUP(Tabuľka9[[#This Row],[IČO]],#REF!,#REF!)</f>
        <v>#REF!</v>
      </c>
      <c r="N6261" t="e">
        <f>_xlfn.XLOOKUP(Tabuľka9[[#This Row],[IČO]],#REF!,#REF!)</f>
        <v>#REF!</v>
      </c>
    </row>
    <row r="6262" spans="1:14" hidden="1" x14ac:dyDescent="0.35">
      <c r="A6262" t="s">
        <v>125</v>
      </c>
      <c r="B6262" t="s">
        <v>160</v>
      </c>
      <c r="C6262" t="s">
        <v>13</v>
      </c>
      <c r="E6262" s="10">
        <f>IF(COUNTIF(cis_DPH!$B$2:$B$84,B6262)&gt;0,D6262*1.1,IF(COUNTIF(cis_DPH!$B$85:$B$171,B6262)&gt;0,D6262*1.2,"chyba"))</f>
        <v>0</v>
      </c>
      <c r="G6262" s="16" t="e">
        <f>_xlfn.XLOOKUP(Tabuľka9[[#This Row],[položka]],#REF!,#REF!)</f>
        <v>#REF!</v>
      </c>
      <c r="I6262" s="15">
        <f>Tabuľka9[[#This Row],[Aktuálna cena v RZ s DPH]]*Tabuľka9[[#This Row],[Priemerný odber za mesiac]]</f>
        <v>0</v>
      </c>
      <c r="K6262" s="17" t="e">
        <f>Tabuľka9[[#This Row],[Cena za MJ s DPH]]*Tabuľka9[[#This Row],[Predpokladaný odber počas 6 mesiacov]]</f>
        <v>#REF!</v>
      </c>
      <c r="L6262" s="1">
        <v>893307</v>
      </c>
      <c r="M6262" t="e">
        <f>_xlfn.XLOOKUP(Tabuľka9[[#This Row],[IČO]],#REF!,#REF!)</f>
        <v>#REF!</v>
      </c>
      <c r="N6262" t="e">
        <f>_xlfn.XLOOKUP(Tabuľka9[[#This Row],[IČO]],#REF!,#REF!)</f>
        <v>#REF!</v>
      </c>
    </row>
    <row r="6263" spans="1:14" hidden="1" x14ac:dyDescent="0.35">
      <c r="A6263" t="s">
        <v>125</v>
      </c>
      <c r="B6263" t="s">
        <v>161</v>
      </c>
      <c r="C6263" t="s">
        <v>13</v>
      </c>
      <c r="E6263" s="10">
        <f>IF(COUNTIF(cis_DPH!$B$2:$B$84,B6263)&gt;0,D6263*1.1,IF(COUNTIF(cis_DPH!$B$85:$B$171,B6263)&gt;0,D6263*1.2,"chyba"))</f>
        <v>0</v>
      </c>
      <c r="G6263" s="16" t="e">
        <f>_xlfn.XLOOKUP(Tabuľka9[[#This Row],[položka]],#REF!,#REF!)</f>
        <v>#REF!</v>
      </c>
      <c r="I6263" s="15">
        <f>Tabuľka9[[#This Row],[Aktuálna cena v RZ s DPH]]*Tabuľka9[[#This Row],[Priemerný odber za mesiac]]</f>
        <v>0</v>
      </c>
      <c r="K6263" s="17" t="e">
        <f>Tabuľka9[[#This Row],[Cena za MJ s DPH]]*Tabuľka9[[#This Row],[Predpokladaný odber počas 6 mesiacov]]</f>
        <v>#REF!</v>
      </c>
      <c r="L6263" s="1">
        <v>893307</v>
      </c>
      <c r="M6263" t="e">
        <f>_xlfn.XLOOKUP(Tabuľka9[[#This Row],[IČO]],#REF!,#REF!)</f>
        <v>#REF!</v>
      </c>
      <c r="N6263" t="e">
        <f>_xlfn.XLOOKUP(Tabuľka9[[#This Row],[IČO]],#REF!,#REF!)</f>
        <v>#REF!</v>
      </c>
    </row>
    <row r="6264" spans="1:14" hidden="1" x14ac:dyDescent="0.35">
      <c r="A6264" t="s">
        <v>125</v>
      </c>
      <c r="B6264" t="s">
        <v>162</v>
      </c>
      <c r="C6264" t="s">
        <v>13</v>
      </c>
      <c r="E6264" s="10">
        <f>IF(COUNTIF(cis_DPH!$B$2:$B$84,B6264)&gt;0,D6264*1.1,IF(COUNTIF(cis_DPH!$B$85:$B$171,B6264)&gt;0,D6264*1.2,"chyba"))</f>
        <v>0</v>
      </c>
      <c r="G6264" s="16" t="e">
        <f>_xlfn.XLOOKUP(Tabuľka9[[#This Row],[položka]],#REF!,#REF!)</f>
        <v>#REF!</v>
      </c>
      <c r="I6264" s="15">
        <f>Tabuľka9[[#This Row],[Aktuálna cena v RZ s DPH]]*Tabuľka9[[#This Row],[Priemerný odber za mesiac]]</f>
        <v>0</v>
      </c>
      <c r="K6264" s="17" t="e">
        <f>Tabuľka9[[#This Row],[Cena za MJ s DPH]]*Tabuľka9[[#This Row],[Predpokladaný odber počas 6 mesiacov]]</f>
        <v>#REF!</v>
      </c>
      <c r="L6264" s="1">
        <v>893307</v>
      </c>
      <c r="M6264" t="e">
        <f>_xlfn.XLOOKUP(Tabuľka9[[#This Row],[IČO]],#REF!,#REF!)</f>
        <v>#REF!</v>
      </c>
      <c r="N6264" t="e">
        <f>_xlfn.XLOOKUP(Tabuľka9[[#This Row],[IČO]],#REF!,#REF!)</f>
        <v>#REF!</v>
      </c>
    </row>
    <row r="6265" spans="1:14" hidden="1" x14ac:dyDescent="0.35">
      <c r="A6265" t="s">
        <v>125</v>
      </c>
      <c r="B6265" t="s">
        <v>163</v>
      </c>
      <c r="C6265" t="s">
        <v>13</v>
      </c>
      <c r="E6265" s="10">
        <f>IF(COUNTIF(cis_DPH!$B$2:$B$84,B6265)&gt;0,D6265*1.1,IF(COUNTIF(cis_DPH!$B$85:$B$171,B6265)&gt;0,D6265*1.2,"chyba"))</f>
        <v>0</v>
      </c>
      <c r="G6265" s="16" t="e">
        <f>_xlfn.XLOOKUP(Tabuľka9[[#This Row],[položka]],#REF!,#REF!)</f>
        <v>#REF!</v>
      </c>
      <c r="I6265" s="15">
        <f>Tabuľka9[[#This Row],[Aktuálna cena v RZ s DPH]]*Tabuľka9[[#This Row],[Priemerný odber za mesiac]]</f>
        <v>0</v>
      </c>
      <c r="K6265" s="17" t="e">
        <f>Tabuľka9[[#This Row],[Cena za MJ s DPH]]*Tabuľka9[[#This Row],[Predpokladaný odber počas 6 mesiacov]]</f>
        <v>#REF!</v>
      </c>
      <c r="L6265" s="1">
        <v>893307</v>
      </c>
      <c r="M6265" t="e">
        <f>_xlfn.XLOOKUP(Tabuľka9[[#This Row],[IČO]],#REF!,#REF!)</f>
        <v>#REF!</v>
      </c>
      <c r="N6265" t="e">
        <f>_xlfn.XLOOKUP(Tabuľka9[[#This Row],[IČO]],#REF!,#REF!)</f>
        <v>#REF!</v>
      </c>
    </row>
    <row r="6266" spans="1:14" hidden="1" x14ac:dyDescent="0.35">
      <c r="A6266" t="s">
        <v>125</v>
      </c>
      <c r="B6266" t="s">
        <v>164</v>
      </c>
      <c r="C6266" t="s">
        <v>13</v>
      </c>
      <c r="D6266" s="9">
        <v>3.84</v>
      </c>
      <c r="E6266" s="10">
        <f>IF(COUNTIF(cis_DPH!$B$2:$B$84,B6266)&gt;0,D6266*1.1,IF(COUNTIF(cis_DPH!$B$85:$B$171,B6266)&gt;0,D6266*1.2,"chyba"))</f>
        <v>4.6079999999999997</v>
      </c>
      <c r="G6266" s="16" t="e">
        <f>_xlfn.XLOOKUP(Tabuľka9[[#This Row],[položka]],#REF!,#REF!)</f>
        <v>#REF!</v>
      </c>
      <c r="H6266">
        <v>1</v>
      </c>
      <c r="I6266" s="15">
        <f>Tabuľka9[[#This Row],[Aktuálna cena v RZ s DPH]]*Tabuľka9[[#This Row],[Priemerný odber za mesiac]]</f>
        <v>4.6079999999999997</v>
      </c>
      <c r="J6266">
        <v>5</v>
      </c>
      <c r="K6266" s="17" t="e">
        <f>Tabuľka9[[#This Row],[Cena za MJ s DPH]]*Tabuľka9[[#This Row],[Predpokladaný odber počas 6 mesiacov]]</f>
        <v>#REF!</v>
      </c>
      <c r="L6266" s="1">
        <v>893307</v>
      </c>
      <c r="M6266" t="e">
        <f>_xlfn.XLOOKUP(Tabuľka9[[#This Row],[IČO]],#REF!,#REF!)</f>
        <v>#REF!</v>
      </c>
      <c r="N6266" t="e">
        <f>_xlfn.XLOOKUP(Tabuľka9[[#This Row],[IČO]],#REF!,#REF!)</f>
        <v>#REF!</v>
      </c>
    </row>
    <row r="6267" spans="1:14" hidden="1" x14ac:dyDescent="0.35">
      <c r="A6267" t="s">
        <v>125</v>
      </c>
      <c r="B6267" t="s">
        <v>165</v>
      </c>
      <c r="C6267" t="s">
        <v>13</v>
      </c>
      <c r="D6267" s="9">
        <v>5.4</v>
      </c>
      <c r="E6267" s="10">
        <f>IF(COUNTIF(cis_DPH!$B$2:$B$84,B6267)&gt;0,D6267*1.1,IF(COUNTIF(cis_DPH!$B$85:$B$171,B6267)&gt;0,D6267*1.2,"chyba"))</f>
        <v>6.48</v>
      </c>
      <c r="G6267" s="16" t="e">
        <f>_xlfn.XLOOKUP(Tabuľka9[[#This Row],[položka]],#REF!,#REF!)</f>
        <v>#REF!</v>
      </c>
      <c r="I6267" s="15">
        <f>Tabuľka9[[#This Row],[Aktuálna cena v RZ s DPH]]*Tabuľka9[[#This Row],[Priemerný odber za mesiac]]</f>
        <v>0</v>
      </c>
      <c r="J6267">
        <v>2</v>
      </c>
      <c r="K6267" s="17" t="e">
        <f>Tabuľka9[[#This Row],[Cena za MJ s DPH]]*Tabuľka9[[#This Row],[Predpokladaný odber počas 6 mesiacov]]</f>
        <v>#REF!</v>
      </c>
      <c r="L6267" s="1">
        <v>893307</v>
      </c>
      <c r="M6267" t="e">
        <f>_xlfn.XLOOKUP(Tabuľka9[[#This Row],[IČO]],#REF!,#REF!)</f>
        <v>#REF!</v>
      </c>
      <c r="N6267" t="e">
        <f>_xlfn.XLOOKUP(Tabuľka9[[#This Row],[IČO]],#REF!,#REF!)</f>
        <v>#REF!</v>
      </c>
    </row>
    <row r="6268" spans="1:14" hidden="1" x14ac:dyDescent="0.35">
      <c r="A6268" t="s">
        <v>125</v>
      </c>
      <c r="B6268" t="s">
        <v>166</v>
      </c>
      <c r="C6268" t="s">
        <v>13</v>
      </c>
      <c r="E6268" s="10">
        <f>IF(COUNTIF(cis_DPH!$B$2:$B$84,B6268)&gt;0,D6268*1.1,IF(COUNTIF(cis_DPH!$B$85:$B$171,B6268)&gt;0,D6268*1.2,"chyba"))</f>
        <v>0</v>
      </c>
      <c r="G6268" s="16" t="e">
        <f>_xlfn.XLOOKUP(Tabuľka9[[#This Row],[položka]],#REF!,#REF!)</f>
        <v>#REF!</v>
      </c>
      <c r="I6268" s="15">
        <f>Tabuľka9[[#This Row],[Aktuálna cena v RZ s DPH]]*Tabuľka9[[#This Row],[Priemerný odber za mesiac]]</f>
        <v>0</v>
      </c>
      <c r="K6268" s="17" t="e">
        <f>Tabuľka9[[#This Row],[Cena za MJ s DPH]]*Tabuľka9[[#This Row],[Predpokladaný odber počas 6 mesiacov]]</f>
        <v>#REF!</v>
      </c>
      <c r="L6268" s="1">
        <v>893307</v>
      </c>
      <c r="M6268" t="e">
        <f>_xlfn.XLOOKUP(Tabuľka9[[#This Row],[IČO]],#REF!,#REF!)</f>
        <v>#REF!</v>
      </c>
      <c r="N6268" t="e">
        <f>_xlfn.XLOOKUP(Tabuľka9[[#This Row],[IČO]],#REF!,#REF!)</f>
        <v>#REF!</v>
      </c>
    </row>
    <row r="6269" spans="1:14" hidden="1" x14ac:dyDescent="0.35">
      <c r="A6269" t="s">
        <v>125</v>
      </c>
      <c r="B6269" t="s">
        <v>167</v>
      </c>
      <c r="C6269" t="s">
        <v>13</v>
      </c>
      <c r="D6269" s="9">
        <v>4</v>
      </c>
      <c r="E6269" s="10">
        <f>IF(COUNTIF(cis_DPH!$B$2:$B$84,B6269)&gt;0,D6269*1.1,IF(COUNTIF(cis_DPH!$B$85:$B$171,B6269)&gt;0,D6269*1.2,"chyba"))</f>
        <v>4.8</v>
      </c>
      <c r="G6269" s="16" t="e">
        <f>_xlfn.XLOOKUP(Tabuľka9[[#This Row],[položka]],#REF!,#REF!)</f>
        <v>#REF!</v>
      </c>
      <c r="I6269" s="15">
        <f>Tabuľka9[[#This Row],[Aktuálna cena v RZ s DPH]]*Tabuľka9[[#This Row],[Priemerný odber za mesiac]]</f>
        <v>0</v>
      </c>
      <c r="K6269" s="17" t="e">
        <f>Tabuľka9[[#This Row],[Cena za MJ s DPH]]*Tabuľka9[[#This Row],[Predpokladaný odber počas 6 mesiacov]]</f>
        <v>#REF!</v>
      </c>
      <c r="L6269" s="1">
        <v>893307</v>
      </c>
      <c r="M6269" t="e">
        <f>_xlfn.XLOOKUP(Tabuľka9[[#This Row],[IČO]],#REF!,#REF!)</f>
        <v>#REF!</v>
      </c>
      <c r="N6269" t="e">
        <f>_xlfn.XLOOKUP(Tabuľka9[[#This Row],[IČO]],#REF!,#REF!)</f>
        <v>#REF!</v>
      </c>
    </row>
    <row r="6270" spans="1:14" hidden="1" x14ac:dyDescent="0.35">
      <c r="A6270" t="s">
        <v>125</v>
      </c>
      <c r="B6270" t="s">
        <v>168</v>
      </c>
      <c r="C6270" t="s">
        <v>13</v>
      </c>
      <c r="D6270" s="9">
        <v>4.79</v>
      </c>
      <c r="E6270" s="10">
        <f>IF(COUNTIF(cis_DPH!$B$2:$B$84,B6270)&gt;0,D6270*1.1,IF(COUNTIF(cis_DPH!$B$85:$B$171,B6270)&gt;0,D6270*1.2,"chyba"))</f>
        <v>5.7480000000000002</v>
      </c>
      <c r="G6270" s="16" t="e">
        <f>_xlfn.XLOOKUP(Tabuľka9[[#This Row],[položka]],#REF!,#REF!)</f>
        <v>#REF!</v>
      </c>
      <c r="H6270">
        <v>12</v>
      </c>
      <c r="I6270" s="15">
        <f>Tabuľka9[[#This Row],[Aktuálna cena v RZ s DPH]]*Tabuľka9[[#This Row],[Priemerný odber za mesiac]]</f>
        <v>68.975999999999999</v>
      </c>
      <c r="J6270">
        <v>50</v>
      </c>
      <c r="K6270" s="17" t="e">
        <f>Tabuľka9[[#This Row],[Cena za MJ s DPH]]*Tabuľka9[[#This Row],[Predpokladaný odber počas 6 mesiacov]]</f>
        <v>#REF!</v>
      </c>
      <c r="L6270" s="1">
        <v>893307</v>
      </c>
      <c r="M6270" t="e">
        <f>_xlfn.XLOOKUP(Tabuľka9[[#This Row],[IČO]],#REF!,#REF!)</f>
        <v>#REF!</v>
      </c>
      <c r="N6270" t="e">
        <f>_xlfn.XLOOKUP(Tabuľka9[[#This Row],[IČO]],#REF!,#REF!)</f>
        <v>#REF!</v>
      </c>
    </row>
    <row r="6271" spans="1:14" hidden="1" x14ac:dyDescent="0.35">
      <c r="A6271" t="s">
        <v>125</v>
      </c>
      <c r="B6271" t="s">
        <v>169</v>
      </c>
      <c r="C6271" t="s">
        <v>13</v>
      </c>
      <c r="E6271" s="10">
        <f>IF(COUNTIF(cis_DPH!$B$2:$B$84,B6271)&gt;0,D6271*1.1,IF(COUNTIF(cis_DPH!$B$85:$B$171,B6271)&gt;0,D6271*1.2,"chyba"))</f>
        <v>0</v>
      </c>
      <c r="G6271" s="16" t="e">
        <f>_xlfn.XLOOKUP(Tabuľka9[[#This Row],[položka]],#REF!,#REF!)</f>
        <v>#REF!</v>
      </c>
      <c r="I6271" s="15">
        <f>Tabuľka9[[#This Row],[Aktuálna cena v RZ s DPH]]*Tabuľka9[[#This Row],[Priemerný odber za mesiac]]</f>
        <v>0</v>
      </c>
      <c r="K6271" s="17" t="e">
        <f>Tabuľka9[[#This Row],[Cena za MJ s DPH]]*Tabuľka9[[#This Row],[Predpokladaný odber počas 6 mesiacov]]</f>
        <v>#REF!</v>
      </c>
      <c r="L6271" s="1">
        <v>893307</v>
      </c>
      <c r="M6271" t="e">
        <f>_xlfn.XLOOKUP(Tabuľka9[[#This Row],[IČO]],#REF!,#REF!)</f>
        <v>#REF!</v>
      </c>
      <c r="N6271" t="e">
        <f>_xlfn.XLOOKUP(Tabuľka9[[#This Row],[IČO]],#REF!,#REF!)</f>
        <v>#REF!</v>
      </c>
    </row>
    <row r="6272" spans="1:14" hidden="1" x14ac:dyDescent="0.35">
      <c r="A6272" t="s">
        <v>125</v>
      </c>
      <c r="B6272" t="s">
        <v>170</v>
      </c>
      <c r="C6272" t="s">
        <v>13</v>
      </c>
      <c r="D6272" s="9">
        <v>4.99</v>
      </c>
      <c r="E6272" s="10">
        <f>IF(COUNTIF(cis_DPH!$B$2:$B$84,B6272)&gt;0,D6272*1.1,IF(COUNTIF(cis_DPH!$B$85:$B$171,B6272)&gt;0,D6272*1.2,"chyba"))</f>
        <v>5.9880000000000004</v>
      </c>
      <c r="G6272" s="16" t="e">
        <f>_xlfn.XLOOKUP(Tabuľka9[[#This Row],[položka]],#REF!,#REF!)</f>
        <v>#REF!</v>
      </c>
      <c r="H6272">
        <v>1</v>
      </c>
      <c r="I6272" s="15">
        <f>Tabuľka9[[#This Row],[Aktuálna cena v RZ s DPH]]*Tabuľka9[[#This Row],[Priemerný odber za mesiac]]</f>
        <v>5.9880000000000004</v>
      </c>
      <c r="J6272">
        <v>5</v>
      </c>
      <c r="K6272" s="17" t="e">
        <f>Tabuľka9[[#This Row],[Cena za MJ s DPH]]*Tabuľka9[[#This Row],[Predpokladaný odber počas 6 mesiacov]]</f>
        <v>#REF!</v>
      </c>
      <c r="L6272" s="1">
        <v>893307</v>
      </c>
      <c r="M6272" t="e">
        <f>_xlfn.XLOOKUP(Tabuľka9[[#This Row],[IČO]],#REF!,#REF!)</f>
        <v>#REF!</v>
      </c>
      <c r="N6272" t="e">
        <f>_xlfn.XLOOKUP(Tabuľka9[[#This Row],[IČO]],#REF!,#REF!)</f>
        <v>#REF!</v>
      </c>
    </row>
    <row r="6273" spans="1:14" hidden="1" x14ac:dyDescent="0.35">
      <c r="A6273" t="s">
        <v>125</v>
      </c>
      <c r="B6273" t="s">
        <v>171</v>
      </c>
      <c r="C6273" t="s">
        <v>13</v>
      </c>
      <c r="E6273" s="10">
        <f>IF(COUNTIF(cis_DPH!$B$2:$B$84,B6273)&gt;0,D6273*1.1,IF(COUNTIF(cis_DPH!$B$85:$B$171,B6273)&gt;0,D6273*1.2,"chyba"))</f>
        <v>0</v>
      </c>
      <c r="G6273" s="16" t="e">
        <f>_xlfn.XLOOKUP(Tabuľka9[[#This Row],[položka]],#REF!,#REF!)</f>
        <v>#REF!</v>
      </c>
      <c r="I6273" s="15">
        <f>Tabuľka9[[#This Row],[Aktuálna cena v RZ s DPH]]*Tabuľka9[[#This Row],[Priemerný odber za mesiac]]</f>
        <v>0</v>
      </c>
      <c r="K6273" s="17" t="e">
        <f>Tabuľka9[[#This Row],[Cena za MJ s DPH]]*Tabuľka9[[#This Row],[Predpokladaný odber počas 6 mesiacov]]</f>
        <v>#REF!</v>
      </c>
      <c r="L6273" s="1">
        <v>893307</v>
      </c>
      <c r="M6273" t="e">
        <f>_xlfn.XLOOKUP(Tabuľka9[[#This Row],[IČO]],#REF!,#REF!)</f>
        <v>#REF!</v>
      </c>
      <c r="N6273" t="e">
        <f>_xlfn.XLOOKUP(Tabuľka9[[#This Row],[IČO]],#REF!,#REF!)</f>
        <v>#REF!</v>
      </c>
    </row>
    <row r="6274" spans="1:14" hidden="1" x14ac:dyDescent="0.35">
      <c r="A6274" t="s">
        <v>125</v>
      </c>
      <c r="B6274" t="s">
        <v>172</v>
      </c>
      <c r="C6274" t="s">
        <v>13</v>
      </c>
      <c r="E6274" s="10">
        <f>IF(COUNTIF(cis_DPH!$B$2:$B$84,B6274)&gt;0,D6274*1.1,IF(COUNTIF(cis_DPH!$B$85:$B$171,B6274)&gt;0,D6274*1.2,"chyba"))</f>
        <v>0</v>
      </c>
      <c r="G6274" s="16" t="e">
        <f>_xlfn.XLOOKUP(Tabuľka9[[#This Row],[položka]],#REF!,#REF!)</f>
        <v>#REF!</v>
      </c>
      <c r="I6274" s="15">
        <f>Tabuľka9[[#This Row],[Aktuálna cena v RZ s DPH]]*Tabuľka9[[#This Row],[Priemerný odber za mesiac]]</f>
        <v>0</v>
      </c>
      <c r="K6274" s="17" t="e">
        <f>Tabuľka9[[#This Row],[Cena za MJ s DPH]]*Tabuľka9[[#This Row],[Predpokladaný odber počas 6 mesiacov]]</f>
        <v>#REF!</v>
      </c>
      <c r="L6274" s="1">
        <v>893307</v>
      </c>
      <c r="M6274" t="e">
        <f>_xlfn.XLOOKUP(Tabuľka9[[#This Row],[IČO]],#REF!,#REF!)</f>
        <v>#REF!</v>
      </c>
      <c r="N6274" t="e">
        <f>_xlfn.XLOOKUP(Tabuľka9[[#This Row],[IČO]],#REF!,#REF!)</f>
        <v>#REF!</v>
      </c>
    </row>
    <row r="6275" spans="1:14" hidden="1" x14ac:dyDescent="0.35">
      <c r="A6275" t="s">
        <v>125</v>
      </c>
      <c r="B6275" t="s">
        <v>173</v>
      </c>
      <c r="C6275" t="s">
        <v>13</v>
      </c>
      <c r="E6275" s="10">
        <f>IF(COUNTIF(cis_DPH!$B$2:$B$84,B6275)&gt;0,D6275*1.1,IF(COUNTIF(cis_DPH!$B$85:$B$171,B6275)&gt;0,D6275*1.2,"chyba"))</f>
        <v>0</v>
      </c>
      <c r="G6275" s="16" t="e">
        <f>_xlfn.XLOOKUP(Tabuľka9[[#This Row],[položka]],#REF!,#REF!)</f>
        <v>#REF!</v>
      </c>
      <c r="H6275">
        <v>1</v>
      </c>
      <c r="I6275" s="15">
        <f>Tabuľka9[[#This Row],[Aktuálna cena v RZ s DPH]]*Tabuľka9[[#This Row],[Priemerný odber za mesiac]]</f>
        <v>0</v>
      </c>
      <c r="J6275">
        <v>5</v>
      </c>
      <c r="K6275" s="17" t="e">
        <f>Tabuľka9[[#This Row],[Cena za MJ s DPH]]*Tabuľka9[[#This Row],[Predpokladaný odber počas 6 mesiacov]]</f>
        <v>#REF!</v>
      </c>
      <c r="L6275" s="1">
        <v>893307</v>
      </c>
      <c r="M6275" t="e">
        <f>_xlfn.XLOOKUP(Tabuľka9[[#This Row],[IČO]],#REF!,#REF!)</f>
        <v>#REF!</v>
      </c>
      <c r="N6275" t="e">
        <f>_xlfn.XLOOKUP(Tabuľka9[[#This Row],[IČO]],#REF!,#REF!)</f>
        <v>#REF!</v>
      </c>
    </row>
    <row r="6276" spans="1:14" hidden="1" x14ac:dyDescent="0.35">
      <c r="A6276" t="s">
        <v>125</v>
      </c>
      <c r="B6276" t="s">
        <v>174</v>
      </c>
      <c r="C6276" t="s">
        <v>13</v>
      </c>
      <c r="D6276" s="9">
        <v>4.9800000000000004</v>
      </c>
      <c r="E6276" s="10">
        <f>IF(COUNTIF(cis_DPH!$B$2:$B$84,B6276)&gt;0,D6276*1.1,IF(COUNTIF(cis_DPH!$B$85:$B$171,B6276)&gt;0,D6276*1.2,"chyba"))</f>
        <v>5.976</v>
      </c>
      <c r="G6276" s="16" t="e">
        <f>_xlfn.XLOOKUP(Tabuľka9[[#This Row],[položka]],#REF!,#REF!)</f>
        <v>#REF!</v>
      </c>
      <c r="I6276" s="15">
        <f>Tabuľka9[[#This Row],[Aktuálna cena v RZ s DPH]]*Tabuľka9[[#This Row],[Priemerný odber za mesiac]]</f>
        <v>0</v>
      </c>
      <c r="K6276" s="17" t="e">
        <f>Tabuľka9[[#This Row],[Cena za MJ s DPH]]*Tabuľka9[[#This Row],[Predpokladaný odber počas 6 mesiacov]]</f>
        <v>#REF!</v>
      </c>
      <c r="L6276" s="1">
        <v>893307</v>
      </c>
      <c r="M6276" t="e">
        <f>_xlfn.XLOOKUP(Tabuľka9[[#This Row],[IČO]],#REF!,#REF!)</f>
        <v>#REF!</v>
      </c>
      <c r="N6276" t="e">
        <f>_xlfn.XLOOKUP(Tabuľka9[[#This Row],[IČO]],#REF!,#REF!)</f>
        <v>#REF!</v>
      </c>
    </row>
    <row r="6277" spans="1:14" hidden="1" x14ac:dyDescent="0.35">
      <c r="A6277" t="s">
        <v>125</v>
      </c>
      <c r="B6277" t="s">
        <v>175</v>
      </c>
      <c r="C6277" t="s">
        <v>13</v>
      </c>
      <c r="D6277" s="9">
        <v>7.8</v>
      </c>
      <c r="E6277" s="10">
        <f>IF(COUNTIF(cis_DPH!$B$2:$B$84,B6277)&gt;0,D6277*1.1,IF(COUNTIF(cis_DPH!$B$85:$B$171,B6277)&gt;0,D6277*1.2,"chyba"))</f>
        <v>9.36</v>
      </c>
      <c r="G6277" s="16" t="e">
        <f>_xlfn.XLOOKUP(Tabuľka9[[#This Row],[položka]],#REF!,#REF!)</f>
        <v>#REF!</v>
      </c>
      <c r="I6277" s="15">
        <f>Tabuľka9[[#This Row],[Aktuálna cena v RZ s DPH]]*Tabuľka9[[#This Row],[Priemerný odber za mesiac]]</f>
        <v>0</v>
      </c>
      <c r="K6277" s="17" t="e">
        <f>Tabuľka9[[#This Row],[Cena za MJ s DPH]]*Tabuľka9[[#This Row],[Predpokladaný odber počas 6 mesiacov]]</f>
        <v>#REF!</v>
      </c>
      <c r="L6277" s="1">
        <v>893307</v>
      </c>
      <c r="M6277" t="e">
        <f>_xlfn.XLOOKUP(Tabuľka9[[#This Row],[IČO]],#REF!,#REF!)</f>
        <v>#REF!</v>
      </c>
      <c r="N6277" t="e">
        <f>_xlfn.XLOOKUP(Tabuľka9[[#This Row],[IČO]],#REF!,#REF!)</f>
        <v>#REF!</v>
      </c>
    </row>
    <row r="6278" spans="1:14" hidden="1" x14ac:dyDescent="0.35">
      <c r="A6278" t="s">
        <v>125</v>
      </c>
      <c r="B6278" t="s">
        <v>176</v>
      </c>
      <c r="C6278" t="s">
        <v>13</v>
      </c>
      <c r="D6278" s="9">
        <v>7.2</v>
      </c>
      <c r="E6278" s="10">
        <f>IF(COUNTIF(cis_DPH!$B$2:$B$84,B6278)&gt;0,D6278*1.1,IF(COUNTIF(cis_DPH!$B$85:$B$171,B6278)&gt;0,D6278*1.2,"chyba"))</f>
        <v>8.64</v>
      </c>
      <c r="G6278" s="16" t="e">
        <f>_xlfn.XLOOKUP(Tabuľka9[[#This Row],[položka]],#REF!,#REF!)</f>
        <v>#REF!</v>
      </c>
      <c r="H6278">
        <v>1</v>
      </c>
      <c r="I6278" s="15">
        <f>Tabuľka9[[#This Row],[Aktuálna cena v RZ s DPH]]*Tabuľka9[[#This Row],[Priemerný odber za mesiac]]</f>
        <v>8.64</v>
      </c>
      <c r="J6278">
        <v>3</v>
      </c>
      <c r="K6278" s="17" t="e">
        <f>Tabuľka9[[#This Row],[Cena za MJ s DPH]]*Tabuľka9[[#This Row],[Predpokladaný odber počas 6 mesiacov]]</f>
        <v>#REF!</v>
      </c>
      <c r="L6278" s="1">
        <v>893307</v>
      </c>
      <c r="M6278" t="e">
        <f>_xlfn.XLOOKUP(Tabuľka9[[#This Row],[IČO]],#REF!,#REF!)</f>
        <v>#REF!</v>
      </c>
      <c r="N6278" t="e">
        <f>_xlfn.XLOOKUP(Tabuľka9[[#This Row],[IČO]],#REF!,#REF!)</f>
        <v>#REF!</v>
      </c>
    </row>
    <row r="6279" spans="1:14" hidden="1" x14ac:dyDescent="0.35">
      <c r="A6279" t="s">
        <v>125</v>
      </c>
      <c r="B6279" t="s">
        <v>177</v>
      </c>
      <c r="C6279" t="s">
        <v>13</v>
      </c>
      <c r="E6279" s="10">
        <f>IF(COUNTIF(cis_DPH!$B$2:$B$84,B6279)&gt;0,D6279*1.1,IF(COUNTIF(cis_DPH!$B$85:$B$171,B6279)&gt;0,D6279*1.2,"chyba"))</f>
        <v>0</v>
      </c>
      <c r="G6279" s="16" t="e">
        <f>_xlfn.XLOOKUP(Tabuľka9[[#This Row],[položka]],#REF!,#REF!)</f>
        <v>#REF!</v>
      </c>
      <c r="I6279" s="15">
        <f>Tabuľka9[[#This Row],[Aktuálna cena v RZ s DPH]]*Tabuľka9[[#This Row],[Priemerný odber za mesiac]]</f>
        <v>0</v>
      </c>
      <c r="K6279" s="17" t="e">
        <f>Tabuľka9[[#This Row],[Cena za MJ s DPH]]*Tabuľka9[[#This Row],[Predpokladaný odber počas 6 mesiacov]]</f>
        <v>#REF!</v>
      </c>
      <c r="L6279" s="1">
        <v>893307</v>
      </c>
      <c r="M6279" t="e">
        <f>_xlfn.XLOOKUP(Tabuľka9[[#This Row],[IČO]],#REF!,#REF!)</f>
        <v>#REF!</v>
      </c>
      <c r="N6279" t="e">
        <f>_xlfn.XLOOKUP(Tabuľka9[[#This Row],[IČO]],#REF!,#REF!)</f>
        <v>#REF!</v>
      </c>
    </row>
    <row r="6280" spans="1:14" hidden="1" x14ac:dyDescent="0.35">
      <c r="A6280" t="s">
        <v>125</v>
      </c>
      <c r="B6280" t="s">
        <v>178</v>
      </c>
      <c r="C6280" t="s">
        <v>13</v>
      </c>
      <c r="E6280" s="10">
        <f>IF(COUNTIF(cis_DPH!$B$2:$B$84,B6280)&gt;0,D6280*1.1,IF(COUNTIF(cis_DPH!$B$85:$B$171,B6280)&gt;0,D6280*1.2,"chyba"))</f>
        <v>0</v>
      </c>
      <c r="G6280" s="16" t="e">
        <f>_xlfn.XLOOKUP(Tabuľka9[[#This Row],[položka]],#REF!,#REF!)</f>
        <v>#REF!</v>
      </c>
      <c r="I6280" s="15">
        <f>Tabuľka9[[#This Row],[Aktuálna cena v RZ s DPH]]*Tabuľka9[[#This Row],[Priemerný odber za mesiac]]</f>
        <v>0</v>
      </c>
      <c r="K6280" s="17" t="e">
        <f>Tabuľka9[[#This Row],[Cena za MJ s DPH]]*Tabuľka9[[#This Row],[Predpokladaný odber počas 6 mesiacov]]</f>
        <v>#REF!</v>
      </c>
      <c r="L6280" s="1">
        <v>893307</v>
      </c>
      <c r="M6280" t="e">
        <f>_xlfn.XLOOKUP(Tabuľka9[[#This Row],[IČO]],#REF!,#REF!)</f>
        <v>#REF!</v>
      </c>
      <c r="N6280" t="e">
        <f>_xlfn.XLOOKUP(Tabuľka9[[#This Row],[IČO]],#REF!,#REF!)</f>
        <v>#REF!</v>
      </c>
    </row>
    <row r="6281" spans="1:14" hidden="1" x14ac:dyDescent="0.35">
      <c r="A6281" t="s">
        <v>125</v>
      </c>
      <c r="B6281" t="s">
        <v>179</v>
      </c>
      <c r="C6281" t="s">
        <v>13</v>
      </c>
      <c r="D6281" s="9">
        <v>6.5</v>
      </c>
      <c r="E6281" s="10">
        <f>IF(COUNTIF(cis_DPH!$B$2:$B$84,B6281)&gt;0,D6281*1.1,IF(COUNTIF(cis_DPH!$B$85:$B$171,B6281)&gt;0,D6281*1.2,"chyba"))</f>
        <v>7.8</v>
      </c>
      <c r="G6281" s="16" t="e">
        <f>_xlfn.XLOOKUP(Tabuľka9[[#This Row],[položka]],#REF!,#REF!)</f>
        <v>#REF!</v>
      </c>
      <c r="H6281">
        <v>1</v>
      </c>
      <c r="I6281" s="15">
        <f>Tabuľka9[[#This Row],[Aktuálna cena v RZ s DPH]]*Tabuľka9[[#This Row],[Priemerný odber za mesiac]]</f>
        <v>7.8</v>
      </c>
      <c r="J6281">
        <v>5</v>
      </c>
      <c r="K6281" s="17" t="e">
        <f>Tabuľka9[[#This Row],[Cena za MJ s DPH]]*Tabuľka9[[#This Row],[Predpokladaný odber počas 6 mesiacov]]</f>
        <v>#REF!</v>
      </c>
      <c r="L6281" s="1">
        <v>893307</v>
      </c>
      <c r="M6281" t="e">
        <f>_xlfn.XLOOKUP(Tabuľka9[[#This Row],[IČO]],#REF!,#REF!)</f>
        <v>#REF!</v>
      </c>
      <c r="N6281" t="e">
        <f>_xlfn.XLOOKUP(Tabuľka9[[#This Row],[IČO]],#REF!,#REF!)</f>
        <v>#REF!</v>
      </c>
    </row>
    <row r="6282" spans="1:14" hidden="1" x14ac:dyDescent="0.35">
      <c r="A6282" t="s">
        <v>125</v>
      </c>
      <c r="B6282" t="s">
        <v>180</v>
      </c>
      <c r="C6282" t="s">
        <v>13</v>
      </c>
      <c r="D6282" s="9">
        <v>5.4</v>
      </c>
      <c r="E6282" s="10">
        <f>IF(COUNTIF(cis_DPH!$B$2:$B$84,B6282)&gt;0,D6282*1.1,IF(COUNTIF(cis_DPH!$B$85:$B$171,B6282)&gt;0,D6282*1.2,"chyba"))</f>
        <v>6.48</v>
      </c>
      <c r="G6282" s="16" t="e">
        <f>_xlfn.XLOOKUP(Tabuľka9[[#This Row],[položka]],#REF!,#REF!)</f>
        <v>#REF!</v>
      </c>
      <c r="H6282">
        <v>5</v>
      </c>
      <c r="I6282" s="15">
        <f>Tabuľka9[[#This Row],[Aktuálna cena v RZ s DPH]]*Tabuľka9[[#This Row],[Priemerný odber za mesiac]]</f>
        <v>32.400000000000006</v>
      </c>
      <c r="J6282">
        <v>15</v>
      </c>
      <c r="K6282" s="17" t="e">
        <f>Tabuľka9[[#This Row],[Cena za MJ s DPH]]*Tabuľka9[[#This Row],[Predpokladaný odber počas 6 mesiacov]]</f>
        <v>#REF!</v>
      </c>
      <c r="L6282" s="1">
        <v>893307</v>
      </c>
      <c r="M6282" t="e">
        <f>_xlfn.XLOOKUP(Tabuľka9[[#This Row],[IČO]],#REF!,#REF!)</f>
        <v>#REF!</v>
      </c>
      <c r="N6282" t="e">
        <f>_xlfn.XLOOKUP(Tabuľka9[[#This Row],[IČO]],#REF!,#REF!)</f>
        <v>#REF!</v>
      </c>
    </row>
    <row r="6283" spans="1:14" hidden="1" x14ac:dyDescent="0.35">
      <c r="A6283" t="s">
        <v>125</v>
      </c>
      <c r="B6283" t="s">
        <v>181</v>
      </c>
      <c r="C6283" t="s">
        <v>13</v>
      </c>
      <c r="D6283" s="9">
        <v>5.99</v>
      </c>
      <c r="E6283" s="10">
        <f>IF(COUNTIF(cis_DPH!$B$2:$B$84,B6283)&gt;0,D6283*1.1,IF(COUNTIF(cis_DPH!$B$85:$B$171,B6283)&gt;0,D6283*1.2,"chyba"))</f>
        <v>7.1879999999999997</v>
      </c>
      <c r="G6283" s="16" t="e">
        <f>_xlfn.XLOOKUP(Tabuľka9[[#This Row],[položka]],#REF!,#REF!)</f>
        <v>#REF!</v>
      </c>
      <c r="I6283" s="15">
        <f>Tabuľka9[[#This Row],[Aktuálna cena v RZ s DPH]]*Tabuľka9[[#This Row],[Priemerný odber za mesiac]]</f>
        <v>0</v>
      </c>
      <c r="K6283" s="17" t="e">
        <f>Tabuľka9[[#This Row],[Cena za MJ s DPH]]*Tabuľka9[[#This Row],[Predpokladaný odber počas 6 mesiacov]]</f>
        <v>#REF!</v>
      </c>
      <c r="L6283" s="1">
        <v>893307</v>
      </c>
      <c r="M6283" t="e">
        <f>_xlfn.XLOOKUP(Tabuľka9[[#This Row],[IČO]],#REF!,#REF!)</f>
        <v>#REF!</v>
      </c>
      <c r="N6283" t="e">
        <f>_xlfn.XLOOKUP(Tabuľka9[[#This Row],[IČO]],#REF!,#REF!)</f>
        <v>#REF!</v>
      </c>
    </row>
    <row r="6284" spans="1:14" hidden="1" x14ac:dyDescent="0.35">
      <c r="A6284" t="s">
        <v>125</v>
      </c>
      <c r="B6284" t="s">
        <v>182</v>
      </c>
      <c r="C6284" t="s">
        <v>13</v>
      </c>
      <c r="D6284" s="9">
        <v>4.5599999999999996</v>
      </c>
      <c r="E6284" s="10">
        <f>IF(COUNTIF(cis_DPH!$B$2:$B$84,B6284)&gt;0,D6284*1.1,IF(COUNTIF(cis_DPH!$B$85:$B$171,B6284)&gt;0,D6284*1.2,"chyba"))</f>
        <v>5.4719999999999995</v>
      </c>
      <c r="G6284" s="16" t="e">
        <f>_xlfn.XLOOKUP(Tabuľka9[[#This Row],[položka]],#REF!,#REF!)</f>
        <v>#REF!</v>
      </c>
      <c r="I6284" s="15">
        <f>Tabuľka9[[#This Row],[Aktuálna cena v RZ s DPH]]*Tabuľka9[[#This Row],[Priemerný odber za mesiac]]</f>
        <v>0</v>
      </c>
      <c r="K6284" s="17" t="e">
        <f>Tabuľka9[[#This Row],[Cena za MJ s DPH]]*Tabuľka9[[#This Row],[Predpokladaný odber počas 6 mesiacov]]</f>
        <v>#REF!</v>
      </c>
      <c r="L6284" s="1">
        <v>893307</v>
      </c>
      <c r="M6284" t="e">
        <f>_xlfn.XLOOKUP(Tabuľka9[[#This Row],[IČO]],#REF!,#REF!)</f>
        <v>#REF!</v>
      </c>
      <c r="N6284" t="e">
        <f>_xlfn.XLOOKUP(Tabuľka9[[#This Row],[IČO]],#REF!,#REF!)</f>
        <v>#REF!</v>
      </c>
    </row>
    <row r="6285" spans="1:14" hidden="1" x14ac:dyDescent="0.35">
      <c r="A6285" t="s">
        <v>125</v>
      </c>
      <c r="B6285" t="s">
        <v>183</v>
      </c>
      <c r="C6285" t="s">
        <v>13</v>
      </c>
      <c r="E6285" s="10">
        <f>IF(COUNTIF(cis_DPH!$B$2:$B$84,B6285)&gt;0,D6285*1.1,IF(COUNTIF(cis_DPH!$B$85:$B$171,B6285)&gt;0,D6285*1.2,"chyba"))</f>
        <v>0</v>
      </c>
      <c r="G6285" s="16" t="e">
        <f>_xlfn.XLOOKUP(Tabuľka9[[#This Row],[položka]],#REF!,#REF!)</f>
        <v>#REF!</v>
      </c>
      <c r="I6285" s="15">
        <f>Tabuľka9[[#This Row],[Aktuálna cena v RZ s DPH]]*Tabuľka9[[#This Row],[Priemerný odber za mesiac]]</f>
        <v>0</v>
      </c>
      <c r="K6285" s="17" t="e">
        <f>Tabuľka9[[#This Row],[Cena za MJ s DPH]]*Tabuľka9[[#This Row],[Predpokladaný odber počas 6 mesiacov]]</f>
        <v>#REF!</v>
      </c>
      <c r="L6285" s="1">
        <v>893307</v>
      </c>
      <c r="M6285" t="e">
        <f>_xlfn.XLOOKUP(Tabuľka9[[#This Row],[IČO]],#REF!,#REF!)</f>
        <v>#REF!</v>
      </c>
      <c r="N6285" t="e">
        <f>_xlfn.XLOOKUP(Tabuľka9[[#This Row],[IČO]],#REF!,#REF!)</f>
        <v>#REF!</v>
      </c>
    </row>
    <row r="6286" spans="1:14" hidden="1" x14ac:dyDescent="0.35">
      <c r="A6286" t="s">
        <v>125</v>
      </c>
      <c r="B6286" t="s">
        <v>184</v>
      </c>
      <c r="C6286" t="s">
        <v>13</v>
      </c>
      <c r="E6286" s="10">
        <f>IF(COUNTIF(cis_DPH!$B$2:$B$84,B6286)&gt;0,D6286*1.1,IF(COUNTIF(cis_DPH!$B$85:$B$171,B6286)&gt;0,D6286*1.2,"chyba"))</f>
        <v>0</v>
      </c>
      <c r="G6286" s="16" t="e">
        <f>_xlfn.XLOOKUP(Tabuľka9[[#This Row],[položka]],#REF!,#REF!)</f>
        <v>#REF!</v>
      </c>
      <c r="I6286" s="15">
        <f>Tabuľka9[[#This Row],[Aktuálna cena v RZ s DPH]]*Tabuľka9[[#This Row],[Priemerný odber za mesiac]]</f>
        <v>0</v>
      </c>
      <c r="K6286" s="17" t="e">
        <f>Tabuľka9[[#This Row],[Cena za MJ s DPH]]*Tabuľka9[[#This Row],[Predpokladaný odber počas 6 mesiacov]]</f>
        <v>#REF!</v>
      </c>
      <c r="L6286" s="1">
        <v>893307</v>
      </c>
      <c r="M6286" t="e">
        <f>_xlfn.XLOOKUP(Tabuľka9[[#This Row],[IČO]],#REF!,#REF!)</f>
        <v>#REF!</v>
      </c>
      <c r="N6286" t="e">
        <f>_xlfn.XLOOKUP(Tabuľka9[[#This Row],[IČO]],#REF!,#REF!)</f>
        <v>#REF!</v>
      </c>
    </row>
    <row r="6287" spans="1:14" hidden="1" x14ac:dyDescent="0.35">
      <c r="A6287" t="s">
        <v>125</v>
      </c>
      <c r="B6287" t="s">
        <v>185</v>
      </c>
      <c r="C6287" t="s">
        <v>13</v>
      </c>
      <c r="D6287" s="9">
        <v>5.52</v>
      </c>
      <c r="E6287" s="10">
        <f>IF(COUNTIF(cis_DPH!$B$2:$B$84,B6287)&gt;0,D6287*1.1,IF(COUNTIF(cis_DPH!$B$85:$B$171,B6287)&gt;0,D6287*1.2,"chyba"))</f>
        <v>6.6239999999999997</v>
      </c>
      <c r="G6287" s="16" t="e">
        <f>_xlfn.XLOOKUP(Tabuľka9[[#This Row],[položka]],#REF!,#REF!)</f>
        <v>#REF!</v>
      </c>
      <c r="H6287">
        <v>1</v>
      </c>
      <c r="I6287" s="15">
        <f>Tabuľka9[[#This Row],[Aktuálna cena v RZ s DPH]]*Tabuľka9[[#This Row],[Priemerný odber za mesiac]]</f>
        <v>6.6239999999999997</v>
      </c>
      <c r="J6287">
        <v>5</v>
      </c>
      <c r="K6287" s="17" t="e">
        <f>Tabuľka9[[#This Row],[Cena za MJ s DPH]]*Tabuľka9[[#This Row],[Predpokladaný odber počas 6 mesiacov]]</f>
        <v>#REF!</v>
      </c>
      <c r="L6287" s="1">
        <v>893307</v>
      </c>
      <c r="M6287" t="e">
        <f>_xlfn.XLOOKUP(Tabuľka9[[#This Row],[IČO]],#REF!,#REF!)</f>
        <v>#REF!</v>
      </c>
      <c r="N6287" t="e">
        <f>_xlfn.XLOOKUP(Tabuľka9[[#This Row],[IČO]],#REF!,#REF!)</f>
        <v>#REF!</v>
      </c>
    </row>
    <row r="6288" spans="1:14" hidden="1" x14ac:dyDescent="0.35">
      <c r="A6288" t="s">
        <v>125</v>
      </c>
      <c r="B6288" t="s">
        <v>186</v>
      </c>
      <c r="C6288" t="s">
        <v>13</v>
      </c>
      <c r="D6288" s="9">
        <v>6.42</v>
      </c>
      <c r="E6288" s="10">
        <f>IF(COUNTIF(cis_DPH!$B$2:$B$84,B6288)&gt;0,D6288*1.1,IF(COUNTIF(cis_DPH!$B$85:$B$171,B6288)&gt;0,D6288*1.2,"chyba"))</f>
        <v>7.7039999999999997</v>
      </c>
      <c r="G6288" s="16" t="e">
        <f>_xlfn.XLOOKUP(Tabuľka9[[#This Row],[položka]],#REF!,#REF!)</f>
        <v>#REF!</v>
      </c>
      <c r="H6288">
        <v>1</v>
      </c>
      <c r="I6288" s="15">
        <f>Tabuľka9[[#This Row],[Aktuálna cena v RZ s DPH]]*Tabuľka9[[#This Row],[Priemerný odber za mesiac]]</f>
        <v>7.7039999999999997</v>
      </c>
      <c r="J6288">
        <v>3</v>
      </c>
      <c r="K6288" s="17" t="e">
        <f>Tabuľka9[[#This Row],[Cena za MJ s DPH]]*Tabuľka9[[#This Row],[Predpokladaný odber počas 6 mesiacov]]</f>
        <v>#REF!</v>
      </c>
      <c r="L6288" s="1">
        <v>893307</v>
      </c>
      <c r="M6288" t="e">
        <f>_xlfn.XLOOKUP(Tabuľka9[[#This Row],[IČO]],#REF!,#REF!)</f>
        <v>#REF!</v>
      </c>
      <c r="N6288" t="e">
        <f>_xlfn.XLOOKUP(Tabuľka9[[#This Row],[IČO]],#REF!,#REF!)</f>
        <v>#REF!</v>
      </c>
    </row>
    <row r="6289" spans="1:14" hidden="1" x14ac:dyDescent="0.35">
      <c r="A6289" t="s">
        <v>95</v>
      </c>
      <c r="B6289" t="s">
        <v>187</v>
      </c>
      <c r="C6289" t="s">
        <v>48</v>
      </c>
      <c r="D6289" s="9">
        <v>1.1399999999999999</v>
      </c>
      <c r="E6289" s="10">
        <f>IF(COUNTIF(cis_DPH!$B$2:$B$84,B6289)&gt;0,D6289*1.1,IF(COUNTIF(cis_DPH!$B$85:$B$171,B6289)&gt;0,D6289*1.2,"chyba"))</f>
        <v>1.254</v>
      </c>
      <c r="G6289" s="16" t="e">
        <f>_xlfn.XLOOKUP(Tabuľka9[[#This Row],[položka]],#REF!,#REF!)</f>
        <v>#REF!</v>
      </c>
      <c r="H6289">
        <v>5</v>
      </c>
      <c r="I6289" s="15">
        <f>Tabuľka9[[#This Row],[Aktuálna cena v RZ s DPH]]*Tabuľka9[[#This Row],[Priemerný odber za mesiac]]</f>
        <v>6.27</v>
      </c>
      <c r="J6289">
        <v>20</v>
      </c>
      <c r="K6289" s="17" t="e">
        <f>Tabuľka9[[#This Row],[Cena za MJ s DPH]]*Tabuľka9[[#This Row],[Predpokladaný odber počas 6 mesiacov]]</f>
        <v>#REF!</v>
      </c>
      <c r="L6289" s="1">
        <v>893307</v>
      </c>
      <c r="M6289" t="e">
        <f>_xlfn.XLOOKUP(Tabuľka9[[#This Row],[IČO]],#REF!,#REF!)</f>
        <v>#REF!</v>
      </c>
      <c r="N6289" t="e">
        <f>_xlfn.XLOOKUP(Tabuľka9[[#This Row],[IČO]],#REF!,#REF!)</f>
        <v>#REF!</v>
      </c>
    </row>
    <row r="6290" spans="1:14" hidden="1" x14ac:dyDescent="0.35">
      <c r="A6290" t="s">
        <v>95</v>
      </c>
      <c r="B6290" t="s">
        <v>188</v>
      </c>
      <c r="C6290" t="s">
        <v>13</v>
      </c>
      <c r="D6290" s="9">
        <v>1.1499999999999999</v>
      </c>
      <c r="E6290" s="10">
        <f>IF(COUNTIF(cis_DPH!$B$2:$B$84,B6290)&gt;0,D6290*1.1,IF(COUNTIF(cis_DPH!$B$85:$B$171,B6290)&gt;0,D6290*1.2,"chyba"))</f>
        <v>1.2649999999999999</v>
      </c>
      <c r="G6290" s="16" t="e">
        <f>_xlfn.XLOOKUP(Tabuľka9[[#This Row],[položka]],#REF!,#REF!)</f>
        <v>#REF!</v>
      </c>
      <c r="I6290" s="15">
        <f>Tabuľka9[[#This Row],[Aktuálna cena v RZ s DPH]]*Tabuľka9[[#This Row],[Priemerný odber za mesiac]]</f>
        <v>0</v>
      </c>
      <c r="K6290" s="17" t="e">
        <f>Tabuľka9[[#This Row],[Cena za MJ s DPH]]*Tabuľka9[[#This Row],[Predpokladaný odber počas 6 mesiacov]]</f>
        <v>#REF!</v>
      </c>
      <c r="L6290" s="1">
        <v>893307</v>
      </c>
      <c r="M6290" t="e">
        <f>_xlfn.XLOOKUP(Tabuľka9[[#This Row],[IČO]],#REF!,#REF!)</f>
        <v>#REF!</v>
      </c>
      <c r="N6290" t="e">
        <f>_xlfn.XLOOKUP(Tabuľka9[[#This Row],[IČO]],#REF!,#REF!)</f>
        <v>#REF!</v>
      </c>
    </row>
    <row r="6291" spans="1:14" hidden="1" x14ac:dyDescent="0.35">
      <c r="A6291" t="s">
        <v>95</v>
      </c>
      <c r="B6291" t="s">
        <v>189</v>
      </c>
      <c r="C6291" t="s">
        <v>13</v>
      </c>
      <c r="E6291" s="10">
        <f>IF(COUNTIF(cis_DPH!$B$2:$B$84,B6291)&gt;0,D6291*1.1,IF(COUNTIF(cis_DPH!$B$85:$B$171,B6291)&gt;0,D6291*1.2,"chyba"))</f>
        <v>0</v>
      </c>
      <c r="G6291" s="16" t="e">
        <f>_xlfn.XLOOKUP(Tabuľka9[[#This Row],[položka]],#REF!,#REF!)</f>
        <v>#REF!</v>
      </c>
      <c r="H6291">
        <v>1</v>
      </c>
      <c r="I6291" s="15">
        <f>Tabuľka9[[#This Row],[Aktuálna cena v RZ s DPH]]*Tabuľka9[[#This Row],[Priemerný odber za mesiac]]</f>
        <v>0</v>
      </c>
      <c r="J6291">
        <v>5</v>
      </c>
      <c r="K6291" s="17" t="e">
        <f>Tabuľka9[[#This Row],[Cena za MJ s DPH]]*Tabuľka9[[#This Row],[Predpokladaný odber počas 6 mesiacov]]</f>
        <v>#REF!</v>
      </c>
      <c r="L6291" s="1">
        <v>893307</v>
      </c>
      <c r="M6291" t="e">
        <f>_xlfn.XLOOKUP(Tabuľka9[[#This Row],[IČO]],#REF!,#REF!)</f>
        <v>#REF!</v>
      </c>
      <c r="N6291" t="e">
        <f>_xlfn.XLOOKUP(Tabuľka9[[#This Row],[IČO]],#REF!,#REF!)</f>
        <v>#REF!</v>
      </c>
    </row>
    <row r="6292" spans="1:14" hidden="1" x14ac:dyDescent="0.35">
      <c r="A6292" t="s">
        <v>10</v>
      </c>
      <c r="B6292" t="s">
        <v>11</v>
      </c>
      <c r="C6292" t="s">
        <v>13</v>
      </c>
      <c r="D6292" s="9">
        <v>1.32</v>
      </c>
      <c r="E6292" s="10">
        <f>IF(COUNTIF(cis_DPH!$B$2:$B$84,B6292)&gt;0,D6292*1.1,IF(COUNTIF(cis_DPH!$B$85:$B$171,B6292)&gt;0,D6292*1.2,"chyba"))</f>
        <v>1.4520000000000002</v>
      </c>
      <c r="G6292" s="16" t="e">
        <f>_xlfn.XLOOKUP(Tabuľka9[[#This Row],[položka]],#REF!,#REF!)</f>
        <v>#REF!</v>
      </c>
      <c r="H6292">
        <v>15</v>
      </c>
      <c r="I6292" s="15">
        <f>Tabuľka9[[#This Row],[Aktuálna cena v RZ s DPH]]*Tabuľka9[[#This Row],[Priemerný odber za mesiac]]</f>
        <v>21.78</v>
      </c>
      <c r="J6292">
        <v>50</v>
      </c>
      <c r="K6292" s="17" t="e">
        <f>Tabuľka9[[#This Row],[Cena za MJ s DPH]]*Tabuľka9[[#This Row],[Predpokladaný odber počas 6 mesiacov]]</f>
        <v>#REF!</v>
      </c>
      <c r="L6292" s="1">
        <v>516554</v>
      </c>
      <c r="M6292" t="e">
        <f>_xlfn.XLOOKUP(Tabuľka9[[#This Row],[IČO]],#REF!,#REF!)</f>
        <v>#REF!</v>
      </c>
      <c r="N6292" t="e">
        <f>_xlfn.XLOOKUP(Tabuľka9[[#This Row],[IČO]],#REF!,#REF!)</f>
        <v>#REF!</v>
      </c>
    </row>
    <row r="6293" spans="1:14" hidden="1" x14ac:dyDescent="0.35">
      <c r="A6293" t="s">
        <v>10</v>
      </c>
      <c r="B6293" t="s">
        <v>12</v>
      </c>
      <c r="C6293" t="s">
        <v>13</v>
      </c>
      <c r="E6293" s="10">
        <f>IF(COUNTIF(cis_DPH!$B$2:$B$84,B6293)&gt;0,D6293*1.1,IF(COUNTIF(cis_DPH!$B$85:$B$171,B6293)&gt;0,D6293*1.2,"chyba"))</f>
        <v>0</v>
      </c>
      <c r="G6293" s="16" t="e">
        <f>_xlfn.XLOOKUP(Tabuľka9[[#This Row],[položka]],#REF!,#REF!)</f>
        <v>#REF!</v>
      </c>
      <c r="I6293" s="15">
        <f>Tabuľka9[[#This Row],[Aktuálna cena v RZ s DPH]]*Tabuľka9[[#This Row],[Priemerný odber za mesiac]]</f>
        <v>0</v>
      </c>
      <c r="K6293" s="17" t="e">
        <f>Tabuľka9[[#This Row],[Cena za MJ s DPH]]*Tabuľka9[[#This Row],[Predpokladaný odber počas 6 mesiacov]]</f>
        <v>#REF!</v>
      </c>
      <c r="L6293" s="1">
        <v>516554</v>
      </c>
      <c r="M6293" t="e">
        <f>_xlfn.XLOOKUP(Tabuľka9[[#This Row],[IČO]],#REF!,#REF!)</f>
        <v>#REF!</v>
      </c>
      <c r="N6293" t="e">
        <f>_xlfn.XLOOKUP(Tabuľka9[[#This Row],[IČO]],#REF!,#REF!)</f>
        <v>#REF!</v>
      </c>
    </row>
    <row r="6294" spans="1:14" hidden="1" x14ac:dyDescent="0.35">
      <c r="A6294" t="s">
        <v>10</v>
      </c>
      <c r="B6294" t="s">
        <v>14</v>
      </c>
      <c r="C6294" t="s">
        <v>13</v>
      </c>
      <c r="D6294" s="9">
        <v>1.44</v>
      </c>
      <c r="E6294" s="10">
        <f>IF(COUNTIF(cis_DPH!$B$2:$B$84,B6294)&gt;0,D6294*1.1,IF(COUNTIF(cis_DPH!$B$85:$B$171,B6294)&gt;0,D6294*1.2,"chyba"))</f>
        <v>1.728</v>
      </c>
      <c r="G6294" s="16" t="e">
        <f>_xlfn.XLOOKUP(Tabuľka9[[#This Row],[položka]],#REF!,#REF!)</f>
        <v>#REF!</v>
      </c>
      <c r="H6294">
        <v>100</v>
      </c>
      <c r="I6294" s="15">
        <f>Tabuľka9[[#This Row],[Aktuálna cena v RZ s DPH]]*Tabuľka9[[#This Row],[Priemerný odber za mesiac]]</f>
        <v>172.8</v>
      </c>
      <c r="K6294" s="17" t="e">
        <f>Tabuľka9[[#This Row],[Cena za MJ s DPH]]*Tabuľka9[[#This Row],[Predpokladaný odber počas 6 mesiacov]]</f>
        <v>#REF!</v>
      </c>
      <c r="L6294" s="1">
        <v>516554</v>
      </c>
      <c r="M6294" t="e">
        <f>_xlfn.XLOOKUP(Tabuľka9[[#This Row],[IČO]],#REF!,#REF!)</f>
        <v>#REF!</v>
      </c>
      <c r="N6294" t="e">
        <f>_xlfn.XLOOKUP(Tabuľka9[[#This Row],[IČO]],#REF!,#REF!)</f>
        <v>#REF!</v>
      </c>
    </row>
    <row r="6295" spans="1:14" hidden="1" x14ac:dyDescent="0.35">
      <c r="A6295" t="s">
        <v>10</v>
      </c>
      <c r="B6295" t="s">
        <v>15</v>
      </c>
      <c r="C6295" t="s">
        <v>13</v>
      </c>
      <c r="D6295" s="9">
        <v>0.495</v>
      </c>
      <c r="E6295" s="10">
        <f>IF(COUNTIF(cis_DPH!$B$2:$B$84,B6295)&gt;0,D6295*1.1,IF(COUNTIF(cis_DPH!$B$85:$B$171,B6295)&gt;0,D6295*1.2,"chyba"))</f>
        <v>0.54449999999999998</v>
      </c>
      <c r="G6295" s="16" t="e">
        <f>_xlfn.XLOOKUP(Tabuľka9[[#This Row],[položka]],#REF!,#REF!)</f>
        <v>#REF!</v>
      </c>
      <c r="H6295">
        <v>100</v>
      </c>
      <c r="I6295" s="15">
        <f>Tabuľka9[[#This Row],[Aktuálna cena v RZ s DPH]]*Tabuľka9[[#This Row],[Priemerný odber za mesiac]]</f>
        <v>54.449999999999996</v>
      </c>
      <c r="J6295">
        <v>400</v>
      </c>
      <c r="K6295" s="17" t="e">
        <f>Tabuľka9[[#This Row],[Cena za MJ s DPH]]*Tabuľka9[[#This Row],[Predpokladaný odber počas 6 mesiacov]]</f>
        <v>#REF!</v>
      </c>
      <c r="L6295" s="1">
        <v>516554</v>
      </c>
      <c r="M6295" t="e">
        <f>_xlfn.XLOOKUP(Tabuľka9[[#This Row],[IČO]],#REF!,#REF!)</f>
        <v>#REF!</v>
      </c>
      <c r="N6295" t="e">
        <f>_xlfn.XLOOKUP(Tabuľka9[[#This Row],[IČO]],#REF!,#REF!)</f>
        <v>#REF!</v>
      </c>
    </row>
    <row r="6296" spans="1:14" hidden="1" x14ac:dyDescent="0.35">
      <c r="A6296" t="s">
        <v>10</v>
      </c>
      <c r="B6296" t="s">
        <v>16</v>
      </c>
      <c r="C6296" t="s">
        <v>13</v>
      </c>
      <c r="E6296" s="10">
        <f>IF(COUNTIF(cis_DPH!$B$2:$B$84,B6296)&gt;0,D6296*1.1,IF(COUNTIF(cis_DPH!$B$85:$B$171,B6296)&gt;0,D6296*1.2,"chyba"))</f>
        <v>0</v>
      </c>
      <c r="G6296" s="16" t="e">
        <f>_xlfn.XLOOKUP(Tabuľka9[[#This Row],[položka]],#REF!,#REF!)</f>
        <v>#REF!</v>
      </c>
      <c r="I6296" s="15">
        <f>Tabuľka9[[#This Row],[Aktuálna cena v RZ s DPH]]*Tabuľka9[[#This Row],[Priemerný odber za mesiac]]</f>
        <v>0</v>
      </c>
      <c r="K6296" s="17" t="e">
        <f>Tabuľka9[[#This Row],[Cena za MJ s DPH]]*Tabuľka9[[#This Row],[Predpokladaný odber počas 6 mesiacov]]</f>
        <v>#REF!</v>
      </c>
      <c r="L6296" s="1">
        <v>516554</v>
      </c>
      <c r="M6296" t="e">
        <f>_xlfn.XLOOKUP(Tabuľka9[[#This Row],[IČO]],#REF!,#REF!)</f>
        <v>#REF!</v>
      </c>
      <c r="N6296" t="e">
        <f>_xlfn.XLOOKUP(Tabuľka9[[#This Row],[IČO]],#REF!,#REF!)</f>
        <v>#REF!</v>
      </c>
    </row>
    <row r="6297" spans="1:14" hidden="1" x14ac:dyDescent="0.35">
      <c r="A6297" t="s">
        <v>10</v>
      </c>
      <c r="B6297" t="s">
        <v>17</v>
      </c>
      <c r="C6297" t="s">
        <v>13</v>
      </c>
      <c r="E6297" s="10">
        <f>IF(COUNTIF(cis_DPH!$B$2:$B$84,B6297)&gt;0,D6297*1.1,IF(COUNTIF(cis_DPH!$B$85:$B$171,B6297)&gt;0,D6297*1.2,"chyba"))</f>
        <v>0</v>
      </c>
      <c r="G6297" s="16" t="e">
        <f>_xlfn.XLOOKUP(Tabuľka9[[#This Row],[položka]],#REF!,#REF!)</f>
        <v>#REF!</v>
      </c>
      <c r="I6297" s="15">
        <f>Tabuľka9[[#This Row],[Aktuálna cena v RZ s DPH]]*Tabuľka9[[#This Row],[Priemerný odber za mesiac]]</f>
        <v>0</v>
      </c>
      <c r="K6297" s="17" t="e">
        <f>Tabuľka9[[#This Row],[Cena za MJ s DPH]]*Tabuľka9[[#This Row],[Predpokladaný odber počas 6 mesiacov]]</f>
        <v>#REF!</v>
      </c>
      <c r="L6297" s="1">
        <v>516554</v>
      </c>
      <c r="M6297" t="e">
        <f>_xlfn.XLOOKUP(Tabuľka9[[#This Row],[IČO]],#REF!,#REF!)</f>
        <v>#REF!</v>
      </c>
      <c r="N6297" t="e">
        <f>_xlfn.XLOOKUP(Tabuľka9[[#This Row],[IČO]],#REF!,#REF!)</f>
        <v>#REF!</v>
      </c>
    </row>
    <row r="6298" spans="1:14" hidden="1" x14ac:dyDescent="0.35">
      <c r="A6298" t="s">
        <v>10</v>
      </c>
      <c r="B6298" t="s">
        <v>18</v>
      </c>
      <c r="C6298" t="s">
        <v>19</v>
      </c>
      <c r="E6298" s="10">
        <f>IF(COUNTIF(cis_DPH!$B$2:$B$84,B6298)&gt;0,D6298*1.1,IF(COUNTIF(cis_DPH!$B$85:$B$171,B6298)&gt;0,D6298*1.2,"chyba"))</f>
        <v>0</v>
      </c>
      <c r="G6298" s="16" t="e">
        <f>_xlfn.XLOOKUP(Tabuľka9[[#This Row],[položka]],#REF!,#REF!)</f>
        <v>#REF!</v>
      </c>
      <c r="I6298" s="15">
        <f>Tabuľka9[[#This Row],[Aktuálna cena v RZ s DPH]]*Tabuľka9[[#This Row],[Priemerný odber za mesiac]]</f>
        <v>0</v>
      </c>
      <c r="J6298">
        <v>50</v>
      </c>
      <c r="K6298" s="17" t="e">
        <f>Tabuľka9[[#This Row],[Cena za MJ s DPH]]*Tabuľka9[[#This Row],[Predpokladaný odber počas 6 mesiacov]]</f>
        <v>#REF!</v>
      </c>
      <c r="L6298" s="1">
        <v>516554</v>
      </c>
      <c r="M6298" t="e">
        <f>_xlfn.XLOOKUP(Tabuľka9[[#This Row],[IČO]],#REF!,#REF!)</f>
        <v>#REF!</v>
      </c>
      <c r="N6298" t="e">
        <f>_xlfn.XLOOKUP(Tabuľka9[[#This Row],[IČO]],#REF!,#REF!)</f>
        <v>#REF!</v>
      </c>
    </row>
    <row r="6299" spans="1:14" hidden="1" x14ac:dyDescent="0.35">
      <c r="A6299" t="s">
        <v>10</v>
      </c>
      <c r="B6299" t="s">
        <v>20</v>
      </c>
      <c r="C6299" t="s">
        <v>13</v>
      </c>
      <c r="D6299" s="9">
        <v>4.4000000000000004</v>
      </c>
      <c r="E6299" s="10">
        <f>IF(COUNTIF(cis_DPH!$B$2:$B$84,B6299)&gt;0,D6299*1.1,IF(COUNTIF(cis_DPH!$B$85:$B$171,B6299)&gt;0,D6299*1.2,"chyba"))</f>
        <v>4.8400000000000007</v>
      </c>
      <c r="G6299" s="16" t="e">
        <f>_xlfn.XLOOKUP(Tabuľka9[[#This Row],[položka]],#REF!,#REF!)</f>
        <v>#REF!</v>
      </c>
      <c r="H6299">
        <v>6</v>
      </c>
      <c r="I6299" s="15">
        <f>Tabuľka9[[#This Row],[Aktuálna cena v RZ s DPH]]*Tabuľka9[[#This Row],[Priemerný odber za mesiac]]</f>
        <v>29.040000000000006</v>
      </c>
      <c r="J6299">
        <v>20</v>
      </c>
      <c r="K6299" s="17" t="e">
        <f>Tabuľka9[[#This Row],[Cena za MJ s DPH]]*Tabuľka9[[#This Row],[Predpokladaný odber počas 6 mesiacov]]</f>
        <v>#REF!</v>
      </c>
      <c r="L6299" s="1">
        <v>516554</v>
      </c>
      <c r="M6299" t="e">
        <f>_xlfn.XLOOKUP(Tabuľka9[[#This Row],[IČO]],#REF!,#REF!)</f>
        <v>#REF!</v>
      </c>
      <c r="N6299" t="e">
        <f>_xlfn.XLOOKUP(Tabuľka9[[#This Row],[IČO]],#REF!,#REF!)</f>
        <v>#REF!</v>
      </c>
    </row>
    <row r="6300" spans="1:14" hidden="1" x14ac:dyDescent="0.35">
      <c r="A6300" t="s">
        <v>10</v>
      </c>
      <c r="B6300" t="s">
        <v>21</v>
      </c>
      <c r="C6300" t="s">
        <v>13</v>
      </c>
      <c r="D6300" s="9">
        <v>0.44</v>
      </c>
      <c r="E6300" s="10">
        <f>IF(COUNTIF(cis_DPH!$B$2:$B$84,B6300)&gt;0,D6300*1.1,IF(COUNTIF(cis_DPH!$B$85:$B$171,B6300)&gt;0,D6300*1.2,"chyba"))</f>
        <v>0.52800000000000002</v>
      </c>
      <c r="G6300" s="16" t="e">
        <f>_xlfn.XLOOKUP(Tabuľka9[[#This Row],[položka]],#REF!,#REF!)</f>
        <v>#REF!</v>
      </c>
      <c r="H6300">
        <v>10</v>
      </c>
      <c r="I6300" s="15">
        <f>Tabuľka9[[#This Row],[Aktuálna cena v RZ s DPH]]*Tabuľka9[[#This Row],[Priemerný odber za mesiac]]</f>
        <v>5.28</v>
      </c>
      <c r="J6300">
        <v>40</v>
      </c>
      <c r="K6300" s="17" t="e">
        <f>Tabuľka9[[#This Row],[Cena za MJ s DPH]]*Tabuľka9[[#This Row],[Predpokladaný odber počas 6 mesiacov]]</f>
        <v>#REF!</v>
      </c>
      <c r="L6300" s="1">
        <v>516554</v>
      </c>
      <c r="M6300" t="e">
        <f>_xlfn.XLOOKUP(Tabuľka9[[#This Row],[IČO]],#REF!,#REF!)</f>
        <v>#REF!</v>
      </c>
      <c r="N6300" t="e">
        <f>_xlfn.XLOOKUP(Tabuľka9[[#This Row],[IČO]],#REF!,#REF!)</f>
        <v>#REF!</v>
      </c>
    </row>
    <row r="6301" spans="1:14" hidden="1" x14ac:dyDescent="0.35">
      <c r="A6301" t="s">
        <v>10</v>
      </c>
      <c r="B6301" t="s">
        <v>22</v>
      </c>
      <c r="C6301" t="s">
        <v>13</v>
      </c>
      <c r="D6301" s="9">
        <v>1.1000000000000001</v>
      </c>
      <c r="E6301" s="10">
        <f>IF(COUNTIF(cis_DPH!$B$2:$B$84,B6301)&gt;0,D6301*1.1,IF(COUNTIF(cis_DPH!$B$85:$B$171,B6301)&gt;0,D6301*1.2,"chyba"))</f>
        <v>1.2100000000000002</v>
      </c>
      <c r="G6301" s="16" t="e">
        <f>_xlfn.XLOOKUP(Tabuľka9[[#This Row],[položka]],#REF!,#REF!)</f>
        <v>#REF!</v>
      </c>
      <c r="H6301">
        <v>20</v>
      </c>
      <c r="I6301" s="15">
        <f>Tabuľka9[[#This Row],[Aktuálna cena v RZ s DPH]]*Tabuľka9[[#This Row],[Priemerný odber za mesiac]]</f>
        <v>24.200000000000003</v>
      </c>
      <c r="J6301">
        <v>80</v>
      </c>
      <c r="K6301" s="17" t="e">
        <f>Tabuľka9[[#This Row],[Cena za MJ s DPH]]*Tabuľka9[[#This Row],[Predpokladaný odber počas 6 mesiacov]]</f>
        <v>#REF!</v>
      </c>
      <c r="L6301" s="1">
        <v>516554</v>
      </c>
      <c r="M6301" t="e">
        <f>_xlfn.XLOOKUP(Tabuľka9[[#This Row],[IČO]],#REF!,#REF!)</f>
        <v>#REF!</v>
      </c>
      <c r="N6301" t="e">
        <f>_xlfn.XLOOKUP(Tabuľka9[[#This Row],[IČO]],#REF!,#REF!)</f>
        <v>#REF!</v>
      </c>
    </row>
    <row r="6302" spans="1:14" hidden="1" x14ac:dyDescent="0.35">
      <c r="A6302" t="s">
        <v>10</v>
      </c>
      <c r="B6302" t="s">
        <v>23</v>
      </c>
      <c r="C6302" t="s">
        <v>13</v>
      </c>
      <c r="E6302" s="10">
        <f>IF(COUNTIF(cis_DPH!$B$2:$B$84,B6302)&gt;0,D6302*1.1,IF(COUNTIF(cis_DPH!$B$85:$B$171,B6302)&gt;0,D6302*1.2,"chyba"))</f>
        <v>0</v>
      </c>
      <c r="G6302" s="16" t="e">
        <f>_xlfn.XLOOKUP(Tabuľka9[[#This Row],[položka]],#REF!,#REF!)</f>
        <v>#REF!</v>
      </c>
      <c r="I6302" s="15">
        <f>Tabuľka9[[#This Row],[Aktuálna cena v RZ s DPH]]*Tabuľka9[[#This Row],[Priemerný odber za mesiac]]</f>
        <v>0</v>
      </c>
      <c r="K6302" s="17" t="e">
        <f>Tabuľka9[[#This Row],[Cena za MJ s DPH]]*Tabuľka9[[#This Row],[Predpokladaný odber počas 6 mesiacov]]</f>
        <v>#REF!</v>
      </c>
      <c r="L6302" s="1">
        <v>516554</v>
      </c>
      <c r="M6302" t="e">
        <f>_xlfn.XLOOKUP(Tabuľka9[[#This Row],[IČO]],#REF!,#REF!)</f>
        <v>#REF!</v>
      </c>
      <c r="N6302" t="e">
        <f>_xlfn.XLOOKUP(Tabuľka9[[#This Row],[IČO]],#REF!,#REF!)</f>
        <v>#REF!</v>
      </c>
    </row>
    <row r="6303" spans="1:14" hidden="1" x14ac:dyDescent="0.35">
      <c r="A6303" t="s">
        <v>10</v>
      </c>
      <c r="B6303" t="s">
        <v>24</v>
      </c>
      <c r="C6303" t="s">
        <v>25</v>
      </c>
      <c r="E6303" s="10">
        <f>IF(COUNTIF(cis_DPH!$B$2:$B$84,B6303)&gt;0,D6303*1.1,IF(COUNTIF(cis_DPH!$B$85:$B$171,B6303)&gt;0,D6303*1.2,"chyba"))</f>
        <v>0</v>
      </c>
      <c r="G6303" s="16" t="e">
        <f>_xlfn.XLOOKUP(Tabuľka9[[#This Row],[položka]],#REF!,#REF!)</f>
        <v>#REF!</v>
      </c>
      <c r="I6303" s="15">
        <f>Tabuľka9[[#This Row],[Aktuálna cena v RZ s DPH]]*Tabuľka9[[#This Row],[Priemerný odber za mesiac]]</f>
        <v>0</v>
      </c>
      <c r="K6303" s="17" t="e">
        <f>Tabuľka9[[#This Row],[Cena za MJ s DPH]]*Tabuľka9[[#This Row],[Predpokladaný odber počas 6 mesiacov]]</f>
        <v>#REF!</v>
      </c>
      <c r="L6303" s="1">
        <v>516554</v>
      </c>
      <c r="M6303" t="e">
        <f>_xlfn.XLOOKUP(Tabuľka9[[#This Row],[IČO]],#REF!,#REF!)</f>
        <v>#REF!</v>
      </c>
      <c r="N6303" t="e">
        <f>_xlfn.XLOOKUP(Tabuľka9[[#This Row],[IČO]],#REF!,#REF!)</f>
        <v>#REF!</v>
      </c>
    </row>
    <row r="6304" spans="1:14" hidden="1" x14ac:dyDescent="0.35">
      <c r="A6304" t="s">
        <v>10</v>
      </c>
      <c r="B6304" t="s">
        <v>26</v>
      </c>
      <c r="C6304" t="s">
        <v>13</v>
      </c>
      <c r="D6304" s="9">
        <v>3.08</v>
      </c>
      <c r="E6304" s="10">
        <f>IF(COUNTIF(cis_DPH!$B$2:$B$84,B6304)&gt;0,D6304*1.1,IF(COUNTIF(cis_DPH!$B$85:$B$171,B6304)&gt;0,D6304*1.2,"chyba"))</f>
        <v>3.6959999999999997</v>
      </c>
      <c r="G6304" s="16" t="e">
        <f>_xlfn.XLOOKUP(Tabuľka9[[#This Row],[položka]],#REF!,#REF!)</f>
        <v>#REF!</v>
      </c>
      <c r="H6304">
        <v>5</v>
      </c>
      <c r="I6304" s="15">
        <f>Tabuľka9[[#This Row],[Aktuálna cena v RZ s DPH]]*Tabuľka9[[#This Row],[Priemerný odber za mesiac]]</f>
        <v>18.479999999999997</v>
      </c>
      <c r="J6304">
        <v>10</v>
      </c>
      <c r="K6304" s="17" t="e">
        <f>Tabuľka9[[#This Row],[Cena za MJ s DPH]]*Tabuľka9[[#This Row],[Predpokladaný odber počas 6 mesiacov]]</f>
        <v>#REF!</v>
      </c>
      <c r="L6304" s="1">
        <v>516554</v>
      </c>
      <c r="M6304" t="e">
        <f>_xlfn.XLOOKUP(Tabuľka9[[#This Row],[IČO]],#REF!,#REF!)</f>
        <v>#REF!</v>
      </c>
      <c r="N6304" t="e">
        <f>_xlfn.XLOOKUP(Tabuľka9[[#This Row],[IČO]],#REF!,#REF!)</f>
        <v>#REF!</v>
      </c>
    </row>
    <row r="6305" spans="1:14" hidden="1" x14ac:dyDescent="0.35">
      <c r="A6305" t="s">
        <v>10</v>
      </c>
      <c r="B6305" t="s">
        <v>27</v>
      </c>
      <c r="C6305" t="s">
        <v>13</v>
      </c>
      <c r="D6305" s="9">
        <v>1.43</v>
      </c>
      <c r="E6305" s="10">
        <f>IF(COUNTIF(cis_DPH!$B$2:$B$84,B6305)&gt;0,D6305*1.1,IF(COUNTIF(cis_DPH!$B$85:$B$171,B6305)&gt;0,D6305*1.2,"chyba"))</f>
        <v>1.716</v>
      </c>
      <c r="G6305" s="16" t="e">
        <f>_xlfn.XLOOKUP(Tabuľka9[[#This Row],[položka]],#REF!,#REF!)</f>
        <v>#REF!</v>
      </c>
      <c r="H6305">
        <v>400</v>
      </c>
      <c r="I6305" s="15">
        <f>Tabuľka9[[#This Row],[Aktuálna cena v RZ s DPH]]*Tabuľka9[[#This Row],[Priemerný odber za mesiac]]</f>
        <v>686.4</v>
      </c>
      <c r="J6305">
        <v>1000</v>
      </c>
      <c r="K6305" s="17" t="e">
        <f>Tabuľka9[[#This Row],[Cena za MJ s DPH]]*Tabuľka9[[#This Row],[Predpokladaný odber počas 6 mesiacov]]</f>
        <v>#REF!</v>
      </c>
      <c r="L6305" s="1">
        <v>516554</v>
      </c>
      <c r="M6305" t="e">
        <f>_xlfn.XLOOKUP(Tabuľka9[[#This Row],[IČO]],#REF!,#REF!)</f>
        <v>#REF!</v>
      </c>
      <c r="N6305" t="e">
        <f>_xlfn.XLOOKUP(Tabuľka9[[#This Row],[IČO]],#REF!,#REF!)</f>
        <v>#REF!</v>
      </c>
    </row>
    <row r="6306" spans="1:14" hidden="1" x14ac:dyDescent="0.35">
      <c r="A6306" t="s">
        <v>10</v>
      </c>
      <c r="B6306" t="s">
        <v>28</v>
      </c>
      <c r="C6306" t="s">
        <v>13</v>
      </c>
      <c r="E6306" s="10">
        <f>IF(COUNTIF(cis_DPH!$B$2:$B$84,B6306)&gt;0,D6306*1.1,IF(COUNTIF(cis_DPH!$B$85:$B$171,B6306)&gt;0,D6306*1.2,"chyba"))</f>
        <v>0</v>
      </c>
      <c r="G6306" s="16" t="e">
        <f>_xlfn.XLOOKUP(Tabuľka9[[#This Row],[položka]],#REF!,#REF!)</f>
        <v>#REF!</v>
      </c>
      <c r="I6306" s="15">
        <f>Tabuľka9[[#This Row],[Aktuálna cena v RZ s DPH]]*Tabuľka9[[#This Row],[Priemerný odber za mesiac]]</f>
        <v>0</v>
      </c>
      <c r="K6306" s="17" t="e">
        <f>Tabuľka9[[#This Row],[Cena za MJ s DPH]]*Tabuľka9[[#This Row],[Predpokladaný odber počas 6 mesiacov]]</f>
        <v>#REF!</v>
      </c>
      <c r="L6306" s="1">
        <v>516554</v>
      </c>
      <c r="M6306" t="e">
        <f>_xlfn.XLOOKUP(Tabuľka9[[#This Row],[IČO]],#REF!,#REF!)</f>
        <v>#REF!</v>
      </c>
      <c r="N6306" t="e">
        <f>_xlfn.XLOOKUP(Tabuľka9[[#This Row],[IČO]],#REF!,#REF!)</f>
        <v>#REF!</v>
      </c>
    </row>
    <row r="6307" spans="1:14" hidden="1" x14ac:dyDescent="0.35">
      <c r="A6307" t="s">
        <v>10</v>
      </c>
      <c r="B6307" t="s">
        <v>29</v>
      </c>
      <c r="C6307" t="s">
        <v>13</v>
      </c>
      <c r="D6307" s="9">
        <v>1.155</v>
      </c>
      <c r="E6307" s="10">
        <f>IF(COUNTIF(cis_DPH!$B$2:$B$84,B6307)&gt;0,D6307*1.1,IF(COUNTIF(cis_DPH!$B$85:$B$171,B6307)&gt;0,D6307*1.2,"chyba"))</f>
        <v>1.2705000000000002</v>
      </c>
      <c r="G6307" s="16" t="e">
        <f>_xlfn.XLOOKUP(Tabuľka9[[#This Row],[položka]],#REF!,#REF!)</f>
        <v>#REF!</v>
      </c>
      <c r="H6307">
        <v>150</v>
      </c>
      <c r="I6307" s="15">
        <f>Tabuľka9[[#This Row],[Aktuálna cena v RZ s DPH]]*Tabuľka9[[#This Row],[Priemerný odber za mesiac]]</f>
        <v>190.57500000000002</v>
      </c>
      <c r="J6307">
        <v>600</v>
      </c>
      <c r="K6307" s="17" t="e">
        <f>Tabuľka9[[#This Row],[Cena za MJ s DPH]]*Tabuľka9[[#This Row],[Predpokladaný odber počas 6 mesiacov]]</f>
        <v>#REF!</v>
      </c>
      <c r="L6307" s="1">
        <v>516554</v>
      </c>
      <c r="M6307" t="e">
        <f>_xlfn.XLOOKUP(Tabuľka9[[#This Row],[IČO]],#REF!,#REF!)</f>
        <v>#REF!</v>
      </c>
      <c r="N6307" t="e">
        <f>_xlfn.XLOOKUP(Tabuľka9[[#This Row],[IČO]],#REF!,#REF!)</f>
        <v>#REF!</v>
      </c>
    </row>
    <row r="6308" spans="1:14" hidden="1" x14ac:dyDescent="0.35">
      <c r="A6308" t="s">
        <v>10</v>
      </c>
      <c r="B6308" t="s">
        <v>30</v>
      </c>
      <c r="C6308" t="s">
        <v>13</v>
      </c>
      <c r="D6308" s="9">
        <v>0.71499999999999997</v>
      </c>
      <c r="E6308" s="10">
        <f>IF(COUNTIF(cis_DPH!$B$2:$B$84,B6308)&gt;0,D6308*1.1,IF(COUNTIF(cis_DPH!$B$85:$B$171,B6308)&gt;0,D6308*1.2,"chyba"))</f>
        <v>0.78649999999999998</v>
      </c>
      <c r="G6308" s="16" t="e">
        <f>_xlfn.XLOOKUP(Tabuľka9[[#This Row],[položka]],#REF!,#REF!)</f>
        <v>#REF!</v>
      </c>
      <c r="H6308">
        <v>400</v>
      </c>
      <c r="I6308" s="15">
        <f>Tabuľka9[[#This Row],[Aktuálna cena v RZ s DPH]]*Tabuľka9[[#This Row],[Priemerný odber za mesiac]]</f>
        <v>314.59999999999997</v>
      </c>
      <c r="J6308">
        <v>1600</v>
      </c>
      <c r="K6308" s="17" t="e">
        <f>Tabuľka9[[#This Row],[Cena za MJ s DPH]]*Tabuľka9[[#This Row],[Predpokladaný odber počas 6 mesiacov]]</f>
        <v>#REF!</v>
      </c>
      <c r="L6308" s="1">
        <v>516554</v>
      </c>
      <c r="M6308" t="e">
        <f>_xlfn.XLOOKUP(Tabuľka9[[#This Row],[IČO]],#REF!,#REF!)</f>
        <v>#REF!</v>
      </c>
      <c r="N6308" t="e">
        <f>_xlfn.XLOOKUP(Tabuľka9[[#This Row],[IČO]],#REF!,#REF!)</f>
        <v>#REF!</v>
      </c>
    </row>
    <row r="6309" spans="1:14" hidden="1" x14ac:dyDescent="0.35">
      <c r="A6309" t="s">
        <v>10</v>
      </c>
      <c r="B6309" t="s">
        <v>31</v>
      </c>
      <c r="C6309" t="s">
        <v>13</v>
      </c>
      <c r="D6309" s="9">
        <v>0.71499999999999997</v>
      </c>
      <c r="E6309" s="10">
        <f>IF(COUNTIF(cis_DPH!$B$2:$B$84,B6309)&gt;0,D6309*1.1,IF(COUNTIF(cis_DPH!$B$85:$B$171,B6309)&gt;0,D6309*1.2,"chyba"))</f>
        <v>0.78649999999999998</v>
      </c>
      <c r="G6309" s="16" t="e">
        <f>_xlfn.XLOOKUP(Tabuľka9[[#This Row],[položka]],#REF!,#REF!)</f>
        <v>#REF!</v>
      </c>
      <c r="H6309">
        <v>200</v>
      </c>
      <c r="I6309" s="15">
        <f>Tabuľka9[[#This Row],[Aktuálna cena v RZ s DPH]]*Tabuľka9[[#This Row],[Priemerný odber za mesiac]]</f>
        <v>157.29999999999998</v>
      </c>
      <c r="J6309">
        <v>800</v>
      </c>
      <c r="K6309" s="17" t="e">
        <f>Tabuľka9[[#This Row],[Cena za MJ s DPH]]*Tabuľka9[[#This Row],[Predpokladaný odber počas 6 mesiacov]]</f>
        <v>#REF!</v>
      </c>
      <c r="L6309" s="1">
        <v>516554</v>
      </c>
      <c r="M6309" t="e">
        <f>_xlfn.XLOOKUP(Tabuľka9[[#This Row],[IČO]],#REF!,#REF!)</f>
        <v>#REF!</v>
      </c>
      <c r="N6309" t="e">
        <f>_xlfn.XLOOKUP(Tabuľka9[[#This Row],[IČO]],#REF!,#REF!)</f>
        <v>#REF!</v>
      </c>
    </row>
    <row r="6310" spans="1:14" hidden="1" x14ac:dyDescent="0.35">
      <c r="A6310" t="s">
        <v>10</v>
      </c>
      <c r="B6310" t="s">
        <v>32</v>
      </c>
      <c r="C6310" t="s">
        <v>19</v>
      </c>
      <c r="E6310" s="10">
        <f>IF(COUNTIF(cis_DPH!$B$2:$B$84,B6310)&gt;0,D6310*1.1,IF(COUNTIF(cis_DPH!$B$85:$B$171,B6310)&gt;0,D6310*1.2,"chyba"))</f>
        <v>0</v>
      </c>
      <c r="G6310" s="16" t="e">
        <f>_xlfn.XLOOKUP(Tabuľka9[[#This Row],[položka]],#REF!,#REF!)</f>
        <v>#REF!</v>
      </c>
      <c r="I6310" s="15">
        <f>Tabuľka9[[#This Row],[Aktuálna cena v RZ s DPH]]*Tabuľka9[[#This Row],[Priemerný odber za mesiac]]</f>
        <v>0</v>
      </c>
      <c r="K6310" s="17" t="e">
        <f>Tabuľka9[[#This Row],[Cena za MJ s DPH]]*Tabuľka9[[#This Row],[Predpokladaný odber počas 6 mesiacov]]</f>
        <v>#REF!</v>
      </c>
      <c r="L6310" s="1">
        <v>516554</v>
      </c>
      <c r="M6310" t="e">
        <f>_xlfn.XLOOKUP(Tabuľka9[[#This Row],[IČO]],#REF!,#REF!)</f>
        <v>#REF!</v>
      </c>
      <c r="N6310" t="e">
        <f>_xlfn.XLOOKUP(Tabuľka9[[#This Row],[IČO]],#REF!,#REF!)</f>
        <v>#REF!</v>
      </c>
    </row>
    <row r="6311" spans="1:14" hidden="1" x14ac:dyDescent="0.35">
      <c r="A6311" t="s">
        <v>10</v>
      </c>
      <c r="B6311" t="s">
        <v>33</v>
      </c>
      <c r="C6311" t="s">
        <v>13</v>
      </c>
      <c r="D6311" s="9">
        <v>0.33</v>
      </c>
      <c r="E6311" s="10">
        <f>IF(COUNTIF(cis_DPH!$B$2:$B$84,B6311)&gt;0,D6311*1.1,IF(COUNTIF(cis_DPH!$B$85:$B$171,B6311)&gt;0,D6311*1.2,"chyba"))</f>
        <v>0.36300000000000004</v>
      </c>
      <c r="G6311" s="16" t="e">
        <f>_xlfn.XLOOKUP(Tabuľka9[[#This Row],[položka]],#REF!,#REF!)</f>
        <v>#REF!</v>
      </c>
      <c r="H6311">
        <v>20</v>
      </c>
      <c r="I6311" s="15">
        <f>Tabuľka9[[#This Row],[Aktuálna cena v RZ s DPH]]*Tabuľka9[[#This Row],[Priemerný odber za mesiac]]</f>
        <v>7.2600000000000007</v>
      </c>
      <c r="J6311">
        <v>80</v>
      </c>
      <c r="K6311" s="17" t="e">
        <f>Tabuľka9[[#This Row],[Cena za MJ s DPH]]*Tabuľka9[[#This Row],[Predpokladaný odber počas 6 mesiacov]]</f>
        <v>#REF!</v>
      </c>
      <c r="L6311" s="1">
        <v>516554</v>
      </c>
      <c r="M6311" t="e">
        <f>_xlfn.XLOOKUP(Tabuľka9[[#This Row],[IČO]],#REF!,#REF!)</f>
        <v>#REF!</v>
      </c>
      <c r="N6311" t="e">
        <f>_xlfn.XLOOKUP(Tabuľka9[[#This Row],[IČO]],#REF!,#REF!)</f>
        <v>#REF!</v>
      </c>
    </row>
    <row r="6312" spans="1:14" hidden="1" x14ac:dyDescent="0.35">
      <c r="A6312" t="s">
        <v>10</v>
      </c>
      <c r="B6312" t="s">
        <v>34</v>
      </c>
      <c r="C6312" t="s">
        <v>13</v>
      </c>
      <c r="D6312" s="9">
        <v>0.60499999999999998</v>
      </c>
      <c r="E6312" s="10">
        <f>IF(COUNTIF(cis_DPH!$B$2:$B$84,B6312)&gt;0,D6312*1.1,IF(COUNTIF(cis_DPH!$B$85:$B$171,B6312)&gt;0,D6312*1.2,"chyba"))</f>
        <v>0.66549999999999998</v>
      </c>
      <c r="G6312" s="16" t="e">
        <f>_xlfn.XLOOKUP(Tabuľka9[[#This Row],[položka]],#REF!,#REF!)</f>
        <v>#REF!</v>
      </c>
      <c r="H6312">
        <v>30</v>
      </c>
      <c r="I6312" s="15">
        <f>Tabuľka9[[#This Row],[Aktuálna cena v RZ s DPH]]*Tabuľka9[[#This Row],[Priemerný odber za mesiac]]</f>
        <v>19.965</v>
      </c>
      <c r="J6312">
        <v>100</v>
      </c>
      <c r="K6312" s="17" t="e">
        <f>Tabuľka9[[#This Row],[Cena za MJ s DPH]]*Tabuľka9[[#This Row],[Predpokladaný odber počas 6 mesiacov]]</f>
        <v>#REF!</v>
      </c>
      <c r="L6312" s="1">
        <v>516554</v>
      </c>
      <c r="M6312" t="e">
        <f>_xlfn.XLOOKUP(Tabuľka9[[#This Row],[IČO]],#REF!,#REF!)</f>
        <v>#REF!</v>
      </c>
      <c r="N6312" t="e">
        <f>_xlfn.XLOOKUP(Tabuľka9[[#This Row],[IČO]],#REF!,#REF!)</f>
        <v>#REF!</v>
      </c>
    </row>
    <row r="6313" spans="1:14" hidden="1" x14ac:dyDescent="0.35">
      <c r="A6313" t="s">
        <v>10</v>
      </c>
      <c r="B6313" t="s">
        <v>35</v>
      </c>
      <c r="C6313" t="s">
        <v>13</v>
      </c>
      <c r="D6313" s="9">
        <v>0.66</v>
      </c>
      <c r="E6313" s="10">
        <f>IF(COUNTIF(cis_DPH!$B$2:$B$84,B6313)&gt;0,D6313*1.1,IF(COUNTIF(cis_DPH!$B$85:$B$171,B6313)&gt;0,D6313*1.2,"chyba"))</f>
        <v>0.72600000000000009</v>
      </c>
      <c r="G6313" s="16" t="e">
        <f>_xlfn.XLOOKUP(Tabuľka9[[#This Row],[položka]],#REF!,#REF!)</f>
        <v>#REF!</v>
      </c>
      <c r="H6313">
        <v>40</v>
      </c>
      <c r="I6313" s="15">
        <f>Tabuľka9[[#This Row],[Aktuálna cena v RZ s DPH]]*Tabuľka9[[#This Row],[Priemerný odber za mesiac]]</f>
        <v>29.040000000000003</v>
      </c>
      <c r="J6313">
        <v>160</v>
      </c>
      <c r="K6313" s="17" t="e">
        <f>Tabuľka9[[#This Row],[Cena za MJ s DPH]]*Tabuľka9[[#This Row],[Predpokladaný odber počas 6 mesiacov]]</f>
        <v>#REF!</v>
      </c>
      <c r="L6313" s="1">
        <v>516554</v>
      </c>
      <c r="M6313" t="e">
        <f>_xlfn.XLOOKUP(Tabuľka9[[#This Row],[IČO]],#REF!,#REF!)</f>
        <v>#REF!</v>
      </c>
      <c r="N6313" t="e">
        <f>_xlfn.XLOOKUP(Tabuľka9[[#This Row],[IČO]],#REF!,#REF!)</f>
        <v>#REF!</v>
      </c>
    </row>
    <row r="6314" spans="1:14" hidden="1" x14ac:dyDescent="0.35">
      <c r="A6314" t="s">
        <v>10</v>
      </c>
      <c r="B6314" t="s">
        <v>36</v>
      </c>
      <c r="C6314" t="s">
        <v>13</v>
      </c>
      <c r="E6314" s="10">
        <f>IF(COUNTIF(cis_DPH!$B$2:$B$84,B6314)&gt;0,D6314*1.1,IF(COUNTIF(cis_DPH!$B$85:$B$171,B6314)&gt;0,D6314*1.2,"chyba"))</f>
        <v>0</v>
      </c>
      <c r="G6314" s="16" t="e">
        <f>_xlfn.XLOOKUP(Tabuľka9[[#This Row],[položka]],#REF!,#REF!)</f>
        <v>#REF!</v>
      </c>
      <c r="I6314" s="15">
        <f>Tabuľka9[[#This Row],[Aktuálna cena v RZ s DPH]]*Tabuľka9[[#This Row],[Priemerný odber za mesiac]]</f>
        <v>0</v>
      </c>
      <c r="K6314" s="17" t="e">
        <f>Tabuľka9[[#This Row],[Cena za MJ s DPH]]*Tabuľka9[[#This Row],[Predpokladaný odber počas 6 mesiacov]]</f>
        <v>#REF!</v>
      </c>
      <c r="L6314" s="1">
        <v>516554</v>
      </c>
      <c r="M6314" t="e">
        <f>_xlfn.XLOOKUP(Tabuľka9[[#This Row],[IČO]],#REF!,#REF!)</f>
        <v>#REF!</v>
      </c>
      <c r="N6314" t="e">
        <f>_xlfn.XLOOKUP(Tabuľka9[[#This Row],[IČO]],#REF!,#REF!)</f>
        <v>#REF!</v>
      </c>
    </row>
    <row r="6315" spans="1:14" hidden="1" x14ac:dyDescent="0.35">
      <c r="A6315" t="s">
        <v>10</v>
      </c>
      <c r="B6315" t="s">
        <v>37</v>
      </c>
      <c r="C6315" t="s">
        <v>13</v>
      </c>
      <c r="D6315" s="9">
        <v>0.44</v>
      </c>
      <c r="E6315" s="10">
        <f>IF(COUNTIF(cis_DPH!$B$2:$B$84,B6315)&gt;0,D6315*1.1,IF(COUNTIF(cis_DPH!$B$85:$B$171,B6315)&gt;0,D6315*1.2,"chyba"))</f>
        <v>0.48400000000000004</v>
      </c>
      <c r="G6315" s="16" t="e">
        <f>_xlfn.XLOOKUP(Tabuľka9[[#This Row],[položka]],#REF!,#REF!)</f>
        <v>#REF!</v>
      </c>
      <c r="H6315">
        <v>40</v>
      </c>
      <c r="I6315" s="15">
        <f>Tabuľka9[[#This Row],[Aktuálna cena v RZ s DPH]]*Tabuľka9[[#This Row],[Priemerný odber za mesiac]]</f>
        <v>19.360000000000003</v>
      </c>
      <c r="J6315">
        <v>160</v>
      </c>
      <c r="K6315" s="17" t="e">
        <f>Tabuľka9[[#This Row],[Cena za MJ s DPH]]*Tabuľka9[[#This Row],[Predpokladaný odber počas 6 mesiacov]]</f>
        <v>#REF!</v>
      </c>
      <c r="L6315" s="1">
        <v>516554</v>
      </c>
      <c r="M6315" t="e">
        <f>_xlfn.XLOOKUP(Tabuľka9[[#This Row],[IČO]],#REF!,#REF!)</f>
        <v>#REF!</v>
      </c>
      <c r="N6315" t="e">
        <f>_xlfn.XLOOKUP(Tabuľka9[[#This Row],[IČO]],#REF!,#REF!)</f>
        <v>#REF!</v>
      </c>
    </row>
    <row r="6316" spans="1:14" hidden="1" x14ac:dyDescent="0.35">
      <c r="A6316" t="s">
        <v>10</v>
      </c>
      <c r="B6316" t="s">
        <v>38</v>
      </c>
      <c r="C6316" t="s">
        <v>13</v>
      </c>
      <c r="D6316" s="9">
        <v>0.495</v>
      </c>
      <c r="E6316" s="10">
        <f>IF(COUNTIF(cis_DPH!$B$2:$B$84,B6316)&gt;0,D6316*1.1,IF(COUNTIF(cis_DPH!$B$85:$B$171,B6316)&gt;0,D6316*1.2,"chyba"))</f>
        <v>0.54449999999999998</v>
      </c>
      <c r="G6316" s="16" t="e">
        <f>_xlfn.XLOOKUP(Tabuľka9[[#This Row],[položka]],#REF!,#REF!)</f>
        <v>#REF!</v>
      </c>
      <c r="H6316">
        <v>15</v>
      </c>
      <c r="I6316" s="15">
        <f>Tabuľka9[[#This Row],[Aktuálna cena v RZ s DPH]]*Tabuľka9[[#This Row],[Priemerný odber za mesiac]]</f>
        <v>8.1675000000000004</v>
      </c>
      <c r="J6316">
        <v>60</v>
      </c>
      <c r="K6316" s="17" t="e">
        <f>Tabuľka9[[#This Row],[Cena za MJ s DPH]]*Tabuľka9[[#This Row],[Predpokladaný odber počas 6 mesiacov]]</f>
        <v>#REF!</v>
      </c>
      <c r="L6316" s="1">
        <v>516554</v>
      </c>
      <c r="M6316" t="e">
        <f>_xlfn.XLOOKUP(Tabuľka9[[#This Row],[IČO]],#REF!,#REF!)</f>
        <v>#REF!</v>
      </c>
      <c r="N6316" t="e">
        <f>_xlfn.XLOOKUP(Tabuľka9[[#This Row],[IČO]],#REF!,#REF!)</f>
        <v>#REF!</v>
      </c>
    </row>
    <row r="6317" spans="1:14" hidden="1" x14ac:dyDescent="0.35">
      <c r="A6317" t="s">
        <v>10</v>
      </c>
      <c r="B6317" t="s">
        <v>39</v>
      </c>
      <c r="C6317" t="s">
        <v>13</v>
      </c>
      <c r="E6317" s="10">
        <f>IF(COUNTIF(cis_DPH!$B$2:$B$84,B6317)&gt;0,D6317*1.1,IF(COUNTIF(cis_DPH!$B$85:$B$171,B6317)&gt;0,D6317*1.2,"chyba"))</f>
        <v>0</v>
      </c>
      <c r="G6317" s="16" t="e">
        <f>_xlfn.XLOOKUP(Tabuľka9[[#This Row],[položka]],#REF!,#REF!)</f>
        <v>#REF!</v>
      </c>
      <c r="I6317" s="15">
        <f>Tabuľka9[[#This Row],[Aktuálna cena v RZ s DPH]]*Tabuľka9[[#This Row],[Priemerný odber za mesiac]]</f>
        <v>0</v>
      </c>
      <c r="K6317" s="17" t="e">
        <f>Tabuľka9[[#This Row],[Cena za MJ s DPH]]*Tabuľka9[[#This Row],[Predpokladaný odber počas 6 mesiacov]]</f>
        <v>#REF!</v>
      </c>
      <c r="L6317" s="1">
        <v>516554</v>
      </c>
      <c r="M6317" t="e">
        <f>_xlfn.XLOOKUP(Tabuľka9[[#This Row],[IČO]],#REF!,#REF!)</f>
        <v>#REF!</v>
      </c>
      <c r="N6317" t="e">
        <f>_xlfn.XLOOKUP(Tabuľka9[[#This Row],[IČO]],#REF!,#REF!)</f>
        <v>#REF!</v>
      </c>
    </row>
    <row r="6318" spans="1:14" hidden="1" x14ac:dyDescent="0.35">
      <c r="A6318" t="s">
        <v>10</v>
      </c>
      <c r="B6318" t="s">
        <v>40</v>
      </c>
      <c r="C6318" t="s">
        <v>13</v>
      </c>
      <c r="E6318" s="10">
        <f>IF(COUNTIF(cis_DPH!$B$2:$B$84,B6318)&gt;0,D6318*1.1,IF(COUNTIF(cis_DPH!$B$85:$B$171,B6318)&gt;0,D6318*1.2,"chyba"))</f>
        <v>0</v>
      </c>
      <c r="G6318" s="16" t="e">
        <f>_xlfn.XLOOKUP(Tabuľka9[[#This Row],[položka]],#REF!,#REF!)</f>
        <v>#REF!</v>
      </c>
      <c r="I6318" s="15">
        <f>Tabuľka9[[#This Row],[Aktuálna cena v RZ s DPH]]*Tabuľka9[[#This Row],[Priemerný odber za mesiac]]</f>
        <v>0</v>
      </c>
      <c r="K6318" s="17" t="e">
        <f>Tabuľka9[[#This Row],[Cena za MJ s DPH]]*Tabuľka9[[#This Row],[Predpokladaný odber počas 6 mesiacov]]</f>
        <v>#REF!</v>
      </c>
      <c r="L6318" s="1">
        <v>516554</v>
      </c>
      <c r="M6318" t="e">
        <f>_xlfn.XLOOKUP(Tabuľka9[[#This Row],[IČO]],#REF!,#REF!)</f>
        <v>#REF!</v>
      </c>
      <c r="N6318" t="e">
        <f>_xlfn.XLOOKUP(Tabuľka9[[#This Row],[IČO]],#REF!,#REF!)</f>
        <v>#REF!</v>
      </c>
    </row>
    <row r="6319" spans="1:14" hidden="1" x14ac:dyDescent="0.35">
      <c r="A6319" t="s">
        <v>10</v>
      </c>
      <c r="B6319" t="s">
        <v>41</v>
      </c>
      <c r="C6319" t="s">
        <v>13</v>
      </c>
      <c r="E6319" s="10">
        <f>IF(COUNTIF(cis_DPH!$B$2:$B$84,B6319)&gt;0,D6319*1.1,IF(COUNTIF(cis_DPH!$B$85:$B$171,B6319)&gt;0,D6319*1.2,"chyba"))</f>
        <v>0</v>
      </c>
      <c r="G6319" s="16" t="e">
        <f>_xlfn.XLOOKUP(Tabuľka9[[#This Row],[položka]],#REF!,#REF!)</f>
        <v>#REF!</v>
      </c>
      <c r="I6319" s="15">
        <f>Tabuľka9[[#This Row],[Aktuálna cena v RZ s DPH]]*Tabuľka9[[#This Row],[Priemerný odber za mesiac]]</f>
        <v>0</v>
      </c>
      <c r="K6319" s="17" t="e">
        <f>Tabuľka9[[#This Row],[Cena za MJ s DPH]]*Tabuľka9[[#This Row],[Predpokladaný odber počas 6 mesiacov]]</f>
        <v>#REF!</v>
      </c>
      <c r="L6319" s="1">
        <v>516554</v>
      </c>
      <c r="M6319" t="e">
        <f>_xlfn.XLOOKUP(Tabuľka9[[#This Row],[IČO]],#REF!,#REF!)</f>
        <v>#REF!</v>
      </c>
      <c r="N6319" t="e">
        <f>_xlfn.XLOOKUP(Tabuľka9[[#This Row],[IČO]],#REF!,#REF!)</f>
        <v>#REF!</v>
      </c>
    </row>
    <row r="6320" spans="1:14" hidden="1" x14ac:dyDescent="0.35">
      <c r="A6320" t="s">
        <v>10</v>
      </c>
      <c r="B6320" t="s">
        <v>42</v>
      </c>
      <c r="C6320" t="s">
        <v>19</v>
      </c>
      <c r="E6320" s="10">
        <f>IF(COUNTIF(cis_DPH!$B$2:$B$84,B6320)&gt;0,D6320*1.1,IF(COUNTIF(cis_DPH!$B$85:$B$171,B6320)&gt;0,D6320*1.2,"chyba"))</f>
        <v>0</v>
      </c>
      <c r="G6320" s="16" t="e">
        <f>_xlfn.XLOOKUP(Tabuľka9[[#This Row],[položka]],#REF!,#REF!)</f>
        <v>#REF!</v>
      </c>
      <c r="I6320" s="15">
        <f>Tabuľka9[[#This Row],[Aktuálna cena v RZ s DPH]]*Tabuľka9[[#This Row],[Priemerný odber za mesiac]]</f>
        <v>0</v>
      </c>
      <c r="K6320" s="17" t="e">
        <f>Tabuľka9[[#This Row],[Cena za MJ s DPH]]*Tabuľka9[[#This Row],[Predpokladaný odber počas 6 mesiacov]]</f>
        <v>#REF!</v>
      </c>
      <c r="L6320" s="1">
        <v>516554</v>
      </c>
      <c r="M6320" t="e">
        <f>_xlfn.XLOOKUP(Tabuľka9[[#This Row],[IČO]],#REF!,#REF!)</f>
        <v>#REF!</v>
      </c>
      <c r="N6320" t="e">
        <f>_xlfn.XLOOKUP(Tabuľka9[[#This Row],[IČO]],#REF!,#REF!)</f>
        <v>#REF!</v>
      </c>
    </row>
    <row r="6321" spans="1:14" hidden="1" x14ac:dyDescent="0.35">
      <c r="A6321" t="s">
        <v>10</v>
      </c>
      <c r="B6321" t="s">
        <v>43</v>
      </c>
      <c r="C6321" t="s">
        <v>13</v>
      </c>
      <c r="E6321" s="10">
        <f>IF(COUNTIF(cis_DPH!$B$2:$B$84,B6321)&gt;0,D6321*1.1,IF(COUNTIF(cis_DPH!$B$85:$B$171,B6321)&gt;0,D6321*1.2,"chyba"))</f>
        <v>0</v>
      </c>
      <c r="G6321" s="16" t="e">
        <f>_xlfn.XLOOKUP(Tabuľka9[[#This Row],[položka]],#REF!,#REF!)</f>
        <v>#REF!</v>
      </c>
      <c r="I6321" s="15">
        <f>Tabuľka9[[#This Row],[Aktuálna cena v RZ s DPH]]*Tabuľka9[[#This Row],[Priemerný odber za mesiac]]</f>
        <v>0</v>
      </c>
      <c r="K6321" s="17" t="e">
        <f>Tabuľka9[[#This Row],[Cena za MJ s DPH]]*Tabuľka9[[#This Row],[Predpokladaný odber počas 6 mesiacov]]</f>
        <v>#REF!</v>
      </c>
      <c r="L6321" s="1">
        <v>516554</v>
      </c>
      <c r="M6321" t="e">
        <f>_xlfn.XLOOKUP(Tabuľka9[[#This Row],[IČO]],#REF!,#REF!)</f>
        <v>#REF!</v>
      </c>
      <c r="N6321" t="e">
        <f>_xlfn.XLOOKUP(Tabuľka9[[#This Row],[IČO]],#REF!,#REF!)</f>
        <v>#REF!</v>
      </c>
    </row>
    <row r="6322" spans="1:14" hidden="1" x14ac:dyDescent="0.35">
      <c r="A6322" t="s">
        <v>10</v>
      </c>
      <c r="B6322" t="s">
        <v>44</v>
      </c>
      <c r="C6322" t="s">
        <v>13</v>
      </c>
      <c r="E6322" s="10">
        <f>IF(COUNTIF(cis_DPH!$B$2:$B$84,B6322)&gt;0,D6322*1.1,IF(COUNTIF(cis_DPH!$B$85:$B$171,B6322)&gt;0,D6322*1.2,"chyba"))</f>
        <v>0</v>
      </c>
      <c r="G6322" s="16" t="e">
        <f>_xlfn.XLOOKUP(Tabuľka9[[#This Row],[položka]],#REF!,#REF!)</f>
        <v>#REF!</v>
      </c>
      <c r="I6322" s="15">
        <f>Tabuľka9[[#This Row],[Aktuálna cena v RZ s DPH]]*Tabuľka9[[#This Row],[Priemerný odber za mesiac]]</f>
        <v>0</v>
      </c>
      <c r="K6322" s="17" t="e">
        <f>Tabuľka9[[#This Row],[Cena za MJ s DPH]]*Tabuľka9[[#This Row],[Predpokladaný odber počas 6 mesiacov]]</f>
        <v>#REF!</v>
      </c>
      <c r="L6322" s="1">
        <v>516554</v>
      </c>
      <c r="M6322" t="e">
        <f>_xlfn.XLOOKUP(Tabuľka9[[#This Row],[IČO]],#REF!,#REF!)</f>
        <v>#REF!</v>
      </c>
      <c r="N6322" t="e">
        <f>_xlfn.XLOOKUP(Tabuľka9[[#This Row],[IČO]],#REF!,#REF!)</f>
        <v>#REF!</v>
      </c>
    </row>
    <row r="6323" spans="1:14" hidden="1" x14ac:dyDescent="0.35">
      <c r="A6323" t="s">
        <v>10</v>
      </c>
      <c r="B6323" t="s">
        <v>45</v>
      </c>
      <c r="C6323" t="s">
        <v>13</v>
      </c>
      <c r="E6323" s="10">
        <f>IF(COUNTIF(cis_DPH!$B$2:$B$84,B6323)&gt;0,D6323*1.1,IF(COUNTIF(cis_DPH!$B$85:$B$171,B6323)&gt;0,D6323*1.2,"chyba"))</f>
        <v>0</v>
      </c>
      <c r="G6323" s="16" t="e">
        <f>_xlfn.XLOOKUP(Tabuľka9[[#This Row],[položka]],#REF!,#REF!)</f>
        <v>#REF!</v>
      </c>
      <c r="I6323" s="15">
        <f>Tabuľka9[[#This Row],[Aktuálna cena v RZ s DPH]]*Tabuľka9[[#This Row],[Priemerný odber za mesiac]]</f>
        <v>0</v>
      </c>
      <c r="K6323" s="17" t="e">
        <f>Tabuľka9[[#This Row],[Cena za MJ s DPH]]*Tabuľka9[[#This Row],[Predpokladaný odber počas 6 mesiacov]]</f>
        <v>#REF!</v>
      </c>
      <c r="L6323" s="1">
        <v>516554</v>
      </c>
      <c r="M6323" t="e">
        <f>_xlfn.XLOOKUP(Tabuľka9[[#This Row],[IČO]],#REF!,#REF!)</f>
        <v>#REF!</v>
      </c>
      <c r="N6323" t="e">
        <f>_xlfn.XLOOKUP(Tabuľka9[[#This Row],[IČO]],#REF!,#REF!)</f>
        <v>#REF!</v>
      </c>
    </row>
    <row r="6324" spans="1:14" hidden="1" x14ac:dyDescent="0.35">
      <c r="A6324" t="s">
        <v>10</v>
      </c>
      <c r="B6324" t="s">
        <v>46</v>
      </c>
      <c r="C6324" t="s">
        <v>13</v>
      </c>
      <c r="D6324" s="9">
        <v>0.38500000000000001</v>
      </c>
      <c r="E6324" s="10">
        <f>IF(COUNTIF(cis_DPH!$B$2:$B$84,B6324)&gt;0,D6324*1.1,IF(COUNTIF(cis_DPH!$B$85:$B$171,B6324)&gt;0,D6324*1.2,"chyba"))</f>
        <v>0.46199999999999997</v>
      </c>
      <c r="G6324" s="16" t="e">
        <f>_xlfn.XLOOKUP(Tabuľka9[[#This Row],[položka]],#REF!,#REF!)</f>
        <v>#REF!</v>
      </c>
      <c r="H6324">
        <v>40</v>
      </c>
      <c r="I6324" s="15">
        <f>Tabuľka9[[#This Row],[Aktuálna cena v RZ s DPH]]*Tabuľka9[[#This Row],[Priemerný odber za mesiac]]</f>
        <v>18.479999999999997</v>
      </c>
      <c r="J6324">
        <v>160</v>
      </c>
      <c r="K6324" s="17" t="e">
        <f>Tabuľka9[[#This Row],[Cena za MJ s DPH]]*Tabuľka9[[#This Row],[Predpokladaný odber počas 6 mesiacov]]</f>
        <v>#REF!</v>
      </c>
      <c r="L6324" s="1">
        <v>516554</v>
      </c>
      <c r="M6324" t="e">
        <f>_xlfn.XLOOKUP(Tabuľka9[[#This Row],[IČO]],#REF!,#REF!)</f>
        <v>#REF!</v>
      </c>
      <c r="N6324" t="e">
        <f>_xlfn.XLOOKUP(Tabuľka9[[#This Row],[IČO]],#REF!,#REF!)</f>
        <v>#REF!</v>
      </c>
    </row>
    <row r="6325" spans="1:14" hidden="1" x14ac:dyDescent="0.35">
      <c r="A6325" t="s">
        <v>10</v>
      </c>
      <c r="B6325" t="s">
        <v>47</v>
      </c>
      <c r="C6325" t="s">
        <v>48</v>
      </c>
      <c r="E6325" s="10">
        <f>IF(COUNTIF(cis_DPH!$B$2:$B$84,B6325)&gt;0,D6325*1.1,IF(COUNTIF(cis_DPH!$B$85:$B$171,B6325)&gt;0,D6325*1.2,"chyba"))</f>
        <v>0</v>
      </c>
      <c r="G6325" s="16" t="e">
        <f>_xlfn.XLOOKUP(Tabuľka9[[#This Row],[položka]],#REF!,#REF!)</f>
        <v>#REF!</v>
      </c>
      <c r="I6325" s="15">
        <f>Tabuľka9[[#This Row],[Aktuálna cena v RZ s DPH]]*Tabuľka9[[#This Row],[Priemerný odber za mesiac]]</f>
        <v>0</v>
      </c>
      <c r="K6325" s="17" t="e">
        <f>Tabuľka9[[#This Row],[Cena za MJ s DPH]]*Tabuľka9[[#This Row],[Predpokladaný odber počas 6 mesiacov]]</f>
        <v>#REF!</v>
      </c>
      <c r="L6325" s="1">
        <v>516554</v>
      </c>
      <c r="M6325" t="e">
        <f>_xlfn.XLOOKUP(Tabuľka9[[#This Row],[IČO]],#REF!,#REF!)</f>
        <v>#REF!</v>
      </c>
      <c r="N6325" t="e">
        <f>_xlfn.XLOOKUP(Tabuľka9[[#This Row],[IČO]],#REF!,#REF!)</f>
        <v>#REF!</v>
      </c>
    </row>
    <row r="6326" spans="1:14" hidden="1" x14ac:dyDescent="0.35">
      <c r="A6326" t="s">
        <v>10</v>
      </c>
      <c r="B6326" t="s">
        <v>49</v>
      </c>
      <c r="C6326" t="s">
        <v>48</v>
      </c>
      <c r="E6326" s="10">
        <f>IF(COUNTIF(cis_DPH!$B$2:$B$84,B6326)&gt;0,D6326*1.1,IF(COUNTIF(cis_DPH!$B$85:$B$171,B6326)&gt;0,D6326*1.2,"chyba"))</f>
        <v>0</v>
      </c>
      <c r="G6326" s="16" t="e">
        <f>_xlfn.XLOOKUP(Tabuľka9[[#This Row],[položka]],#REF!,#REF!)</f>
        <v>#REF!</v>
      </c>
      <c r="I6326" s="15">
        <f>Tabuľka9[[#This Row],[Aktuálna cena v RZ s DPH]]*Tabuľka9[[#This Row],[Priemerný odber za mesiac]]</f>
        <v>0</v>
      </c>
      <c r="K6326" s="17" t="e">
        <f>Tabuľka9[[#This Row],[Cena za MJ s DPH]]*Tabuľka9[[#This Row],[Predpokladaný odber počas 6 mesiacov]]</f>
        <v>#REF!</v>
      </c>
      <c r="L6326" s="1">
        <v>516554</v>
      </c>
      <c r="M6326" t="e">
        <f>_xlfn.XLOOKUP(Tabuľka9[[#This Row],[IČO]],#REF!,#REF!)</f>
        <v>#REF!</v>
      </c>
      <c r="N6326" t="e">
        <f>_xlfn.XLOOKUP(Tabuľka9[[#This Row],[IČO]],#REF!,#REF!)</f>
        <v>#REF!</v>
      </c>
    </row>
    <row r="6327" spans="1:14" hidden="1" x14ac:dyDescent="0.35">
      <c r="A6327" t="s">
        <v>10</v>
      </c>
      <c r="B6327" t="s">
        <v>50</v>
      </c>
      <c r="C6327" t="s">
        <v>13</v>
      </c>
      <c r="E6327" s="10">
        <f>IF(COUNTIF(cis_DPH!$B$2:$B$84,B6327)&gt;0,D6327*1.1,IF(COUNTIF(cis_DPH!$B$85:$B$171,B6327)&gt;0,D6327*1.2,"chyba"))</f>
        <v>0</v>
      </c>
      <c r="G6327" s="16" t="e">
        <f>_xlfn.XLOOKUP(Tabuľka9[[#This Row],[položka]],#REF!,#REF!)</f>
        <v>#REF!</v>
      </c>
      <c r="I6327" s="15">
        <f>Tabuľka9[[#This Row],[Aktuálna cena v RZ s DPH]]*Tabuľka9[[#This Row],[Priemerný odber za mesiac]]</f>
        <v>0</v>
      </c>
      <c r="K6327" s="17" t="e">
        <f>Tabuľka9[[#This Row],[Cena za MJ s DPH]]*Tabuľka9[[#This Row],[Predpokladaný odber počas 6 mesiacov]]</f>
        <v>#REF!</v>
      </c>
      <c r="L6327" s="1">
        <v>516554</v>
      </c>
      <c r="M6327" t="e">
        <f>_xlfn.XLOOKUP(Tabuľka9[[#This Row],[IČO]],#REF!,#REF!)</f>
        <v>#REF!</v>
      </c>
      <c r="N6327" t="e">
        <f>_xlfn.XLOOKUP(Tabuľka9[[#This Row],[IČO]],#REF!,#REF!)</f>
        <v>#REF!</v>
      </c>
    </row>
    <row r="6328" spans="1:14" hidden="1" x14ac:dyDescent="0.35">
      <c r="A6328" t="s">
        <v>10</v>
      </c>
      <c r="B6328" t="s">
        <v>51</v>
      </c>
      <c r="C6328" t="s">
        <v>13</v>
      </c>
      <c r="D6328" s="9">
        <v>1.32</v>
      </c>
      <c r="E6328" s="10">
        <f>IF(COUNTIF(cis_DPH!$B$2:$B$84,B6328)&gt;0,D6328*1.1,IF(COUNTIF(cis_DPH!$B$85:$B$171,B6328)&gt;0,D6328*1.2,"chyba"))</f>
        <v>1.4520000000000002</v>
      </c>
      <c r="G6328" s="16" t="e">
        <f>_xlfn.XLOOKUP(Tabuľka9[[#This Row],[položka]],#REF!,#REF!)</f>
        <v>#REF!</v>
      </c>
      <c r="H6328">
        <v>100</v>
      </c>
      <c r="I6328" s="15">
        <f>Tabuľka9[[#This Row],[Aktuálna cena v RZ s DPH]]*Tabuľka9[[#This Row],[Priemerný odber za mesiac]]</f>
        <v>145.20000000000002</v>
      </c>
      <c r="J6328">
        <v>500</v>
      </c>
      <c r="K6328" s="17" t="e">
        <f>Tabuľka9[[#This Row],[Cena za MJ s DPH]]*Tabuľka9[[#This Row],[Predpokladaný odber počas 6 mesiacov]]</f>
        <v>#REF!</v>
      </c>
      <c r="L6328" s="1">
        <v>516554</v>
      </c>
      <c r="M6328" t="e">
        <f>_xlfn.XLOOKUP(Tabuľka9[[#This Row],[IČO]],#REF!,#REF!)</f>
        <v>#REF!</v>
      </c>
      <c r="N6328" t="e">
        <f>_xlfn.XLOOKUP(Tabuľka9[[#This Row],[IČO]],#REF!,#REF!)</f>
        <v>#REF!</v>
      </c>
    </row>
    <row r="6329" spans="1:14" hidden="1" x14ac:dyDescent="0.35">
      <c r="A6329" t="s">
        <v>10</v>
      </c>
      <c r="B6329" t="s">
        <v>52</v>
      </c>
      <c r="C6329" t="s">
        <v>13</v>
      </c>
      <c r="E6329" s="10">
        <f>IF(COUNTIF(cis_DPH!$B$2:$B$84,B6329)&gt;0,D6329*1.1,IF(COUNTIF(cis_DPH!$B$85:$B$171,B6329)&gt;0,D6329*1.2,"chyba"))</f>
        <v>0</v>
      </c>
      <c r="G6329" s="16" t="e">
        <f>_xlfn.XLOOKUP(Tabuľka9[[#This Row],[položka]],#REF!,#REF!)</f>
        <v>#REF!</v>
      </c>
      <c r="I6329" s="15">
        <f>Tabuľka9[[#This Row],[Aktuálna cena v RZ s DPH]]*Tabuľka9[[#This Row],[Priemerný odber za mesiac]]</f>
        <v>0</v>
      </c>
      <c r="K6329" s="17" t="e">
        <f>Tabuľka9[[#This Row],[Cena za MJ s DPH]]*Tabuľka9[[#This Row],[Predpokladaný odber počas 6 mesiacov]]</f>
        <v>#REF!</v>
      </c>
      <c r="L6329" s="1">
        <v>516554</v>
      </c>
      <c r="M6329" t="e">
        <f>_xlfn.XLOOKUP(Tabuľka9[[#This Row],[IČO]],#REF!,#REF!)</f>
        <v>#REF!</v>
      </c>
      <c r="N6329" t="e">
        <f>_xlfn.XLOOKUP(Tabuľka9[[#This Row],[IČO]],#REF!,#REF!)</f>
        <v>#REF!</v>
      </c>
    </row>
    <row r="6330" spans="1:14" hidden="1" x14ac:dyDescent="0.35">
      <c r="A6330" t="s">
        <v>10</v>
      </c>
      <c r="B6330" t="s">
        <v>53</v>
      </c>
      <c r="C6330" t="s">
        <v>13</v>
      </c>
      <c r="E6330" s="10">
        <f>IF(COUNTIF(cis_DPH!$B$2:$B$84,B6330)&gt;0,D6330*1.1,IF(COUNTIF(cis_DPH!$B$85:$B$171,B6330)&gt;0,D6330*1.2,"chyba"))</f>
        <v>0</v>
      </c>
      <c r="G6330" s="16" t="e">
        <f>_xlfn.XLOOKUP(Tabuľka9[[#This Row],[položka]],#REF!,#REF!)</f>
        <v>#REF!</v>
      </c>
      <c r="I6330" s="15">
        <f>Tabuľka9[[#This Row],[Aktuálna cena v RZ s DPH]]*Tabuľka9[[#This Row],[Priemerný odber za mesiac]]</f>
        <v>0</v>
      </c>
      <c r="K6330" s="17" t="e">
        <f>Tabuľka9[[#This Row],[Cena za MJ s DPH]]*Tabuľka9[[#This Row],[Predpokladaný odber počas 6 mesiacov]]</f>
        <v>#REF!</v>
      </c>
      <c r="L6330" s="1">
        <v>516554</v>
      </c>
      <c r="M6330" t="e">
        <f>_xlfn.XLOOKUP(Tabuľka9[[#This Row],[IČO]],#REF!,#REF!)</f>
        <v>#REF!</v>
      </c>
      <c r="N6330" t="e">
        <f>_xlfn.XLOOKUP(Tabuľka9[[#This Row],[IČO]],#REF!,#REF!)</f>
        <v>#REF!</v>
      </c>
    </row>
    <row r="6331" spans="1:14" hidden="1" x14ac:dyDescent="0.35">
      <c r="A6331" t="s">
        <v>10</v>
      </c>
      <c r="B6331" t="s">
        <v>54</v>
      </c>
      <c r="C6331" t="s">
        <v>13</v>
      </c>
      <c r="D6331" s="9">
        <v>1.32</v>
      </c>
      <c r="E6331" s="10">
        <f>IF(COUNTIF(cis_DPH!$B$2:$B$84,B6331)&gt;0,D6331*1.1,IF(COUNTIF(cis_DPH!$B$85:$B$171,B6331)&gt;0,D6331*1.2,"chyba"))</f>
        <v>1.4520000000000002</v>
      </c>
      <c r="G6331" s="16" t="e">
        <f>_xlfn.XLOOKUP(Tabuľka9[[#This Row],[položka]],#REF!,#REF!)</f>
        <v>#REF!</v>
      </c>
      <c r="H6331">
        <v>20</v>
      </c>
      <c r="I6331" s="15">
        <f>Tabuľka9[[#This Row],[Aktuálna cena v RZ s DPH]]*Tabuľka9[[#This Row],[Priemerný odber za mesiac]]</f>
        <v>29.040000000000003</v>
      </c>
      <c r="J6331">
        <v>100</v>
      </c>
      <c r="K6331" s="17" t="e">
        <f>Tabuľka9[[#This Row],[Cena za MJ s DPH]]*Tabuľka9[[#This Row],[Predpokladaný odber počas 6 mesiacov]]</f>
        <v>#REF!</v>
      </c>
      <c r="L6331" s="1">
        <v>516554</v>
      </c>
      <c r="M6331" t="e">
        <f>_xlfn.XLOOKUP(Tabuľka9[[#This Row],[IČO]],#REF!,#REF!)</f>
        <v>#REF!</v>
      </c>
      <c r="N6331" t="e">
        <f>_xlfn.XLOOKUP(Tabuľka9[[#This Row],[IČO]],#REF!,#REF!)</f>
        <v>#REF!</v>
      </c>
    </row>
    <row r="6332" spans="1:14" hidden="1" x14ac:dyDescent="0.35">
      <c r="A6332" t="s">
        <v>10</v>
      </c>
      <c r="B6332" t="s">
        <v>55</v>
      </c>
      <c r="C6332" t="s">
        <v>13</v>
      </c>
      <c r="E6332" s="10">
        <f>IF(COUNTIF(cis_DPH!$B$2:$B$84,B6332)&gt;0,D6332*1.1,IF(COUNTIF(cis_DPH!$B$85:$B$171,B6332)&gt;0,D6332*1.2,"chyba"))</f>
        <v>0</v>
      </c>
      <c r="G6332" s="16" t="e">
        <f>_xlfn.XLOOKUP(Tabuľka9[[#This Row],[položka]],#REF!,#REF!)</f>
        <v>#REF!</v>
      </c>
      <c r="I6332" s="15">
        <f>Tabuľka9[[#This Row],[Aktuálna cena v RZ s DPH]]*Tabuľka9[[#This Row],[Priemerný odber za mesiac]]</f>
        <v>0</v>
      </c>
      <c r="K6332" s="17" t="e">
        <f>Tabuľka9[[#This Row],[Cena za MJ s DPH]]*Tabuľka9[[#This Row],[Predpokladaný odber počas 6 mesiacov]]</f>
        <v>#REF!</v>
      </c>
      <c r="L6332" s="1">
        <v>516554</v>
      </c>
      <c r="M6332" t="e">
        <f>_xlfn.XLOOKUP(Tabuľka9[[#This Row],[IČO]],#REF!,#REF!)</f>
        <v>#REF!</v>
      </c>
      <c r="N6332" t="e">
        <f>_xlfn.XLOOKUP(Tabuľka9[[#This Row],[IČO]],#REF!,#REF!)</f>
        <v>#REF!</v>
      </c>
    </row>
    <row r="6333" spans="1:14" hidden="1" x14ac:dyDescent="0.35">
      <c r="A6333" t="s">
        <v>10</v>
      </c>
      <c r="B6333" t="s">
        <v>56</v>
      </c>
      <c r="C6333" t="s">
        <v>13</v>
      </c>
      <c r="D6333" s="9">
        <v>0.93500000000000005</v>
      </c>
      <c r="E6333" s="10">
        <f>IF(COUNTIF(cis_DPH!$B$2:$B$84,B6333)&gt;0,D6333*1.1,IF(COUNTIF(cis_DPH!$B$85:$B$171,B6333)&gt;0,D6333*1.2,"chyba"))</f>
        <v>1.0285000000000002</v>
      </c>
      <c r="G6333" s="16" t="e">
        <f>_xlfn.XLOOKUP(Tabuľka9[[#This Row],[položka]],#REF!,#REF!)</f>
        <v>#REF!</v>
      </c>
      <c r="H6333">
        <v>100</v>
      </c>
      <c r="I6333" s="15">
        <f>Tabuľka9[[#This Row],[Aktuálna cena v RZ s DPH]]*Tabuľka9[[#This Row],[Priemerný odber za mesiac]]</f>
        <v>102.85000000000002</v>
      </c>
      <c r="J6333">
        <v>500</v>
      </c>
      <c r="K6333" s="17" t="e">
        <f>Tabuľka9[[#This Row],[Cena za MJ s DPH]]*Tabuľka9[[#This Row],[Predpokladaný odber počas 6 mesiacov]]</f>
        <v>#REF!</v>
      </c>
      <c r="L6333" s="1">
        <v>516554</v>
      </c>
      <c r="M6333" t="e">
        <f>_xlfn.XLOOKUP(Tabuľka9[[#This Row],[IČO]],#REF!,#REF!)</f>
        <v>#REF!</v>
      </c>
      <c r="N6333" t="e">
        <f>_xlfn.XLOOKUP(Tabuľka9[[#This Row],[IČO]],#REF!,#REF!)</f>
        <v>#REF!</v>
      </c>
    </row>
    <row r="6334" spans="1:14" hidden="1" x14ac:dyDescent="0.35">
      <c r="A6334" t="s">
        <v>10</v>
      </c>
      <c r="B6334" t="s">
        <v>57</v>
      </c>
      <c r="C6334" t="s">
        <v>13</v>
      </c>
      <c r="E6334" s="10">
        <f>IF(COUNTIF(cis_DPH!$B$2:$B$84,B6334)&gt;0,D6334*1.1,IF(COUNTIF(cis_DPH!$B$85:$B$171,B6334)&gt;0,D6334*1.2,"chyba"))</f>
        <v>0</v>
      </c>
      <c r="G6334" s="16" t="e">
        <f>_xlfn.XLOOKUP(Tabuľka9[[#This Row],[položka]],#REF!,#REF!)</f>
        <v>#REF!</v>
      </c>
      <c r="I6334" s="15">
        <f>Tabuľka9[[#This Row],[Aktuálna cena v RZ s DPH]]*Tabuľka9[[#This Row],[Priemerný odber za mesiac]]</f>
        <v>0</v>
      </c>
      <c r="K6334" s="17" t="e">
        <f>Tabuľka9[[#This Row],[Cena za MJ s DPH]]*Tabuľka9[[#This Row],[Predpokladaný odber počas 6 mesiacov]]</f>
        <v>#REF!</v>
      </c>
      <c r="L6334" s="1">
        <v>516554</v>
      </c>
      <c r="M6334" t="e">
        <f>_xlfn.XLOOKUP(Tabuľka9[[#This Row],[IČO]],#REF!,#REF!)</f>
        <v>#REF!</v>
      </c>
      <c r="N6334" t="e">
        <f>_xlfn.XLOOKUP(Tabuľka9[[#This Row],[IČO]],#REF!,#REF!)</f>
        <v>#REF!</v>
      </c>
    </row>
    <row r="6335" spans="1:14" hidden="1" x14ac:dyDescent="0.35">
      <c r="A6335" t="s">
        <v>10</v>
      </c>
      <c r="B6335" t="s">
        <v>58</v>
      </c>
      <c r="C6335" t="s">
        <v>13</v>
      </c>
      <c r="E6335" s="10">
        <f>IF(COUNTIF(cis_DPH!$B$2:$B$84,B6335)&gt;0,D6335*1.1,IF(COUNTIF(cis_DPH!$B$85:$B$171,B6335)&gt;0,D6335*1.2,"chyba"))</f>
        <v>0</v>
      </c>
      <c r="G6335" s="16" t="e">
        <f>_xlfn.XLOOKUP(Tabuľka9[[#This Row],[položka]],#REF!,#REF!)</f>
        <v>#REF!</v>
      </c>
      <c r="I6335" s="15">
        <f>Tabuľka9[[#This Row],[Aktuálna cena v RZ s DPH]]*Tabuľka9[[#This Row],[Priemerný odber za mesiac]]</f>
        <v>0</v>
      </c>
      <c r="K6335" s="17" t="e">
        <f>Tabuľka9[[#This Row],[Cena za MJ s DPH]]*Tabuľka9[[#This Row],[Predpokladaný odber počas 6 mesiacov]]</f>
        <v>#REF!</v>
      </c>
      <c r="L6335" s="1">
        <v>516554</v>
      </c>
      <c r="M6335" t="e">
        <f>_xlfn.XLOOKUP(Tabuľka9[[#This Row],[IČO]],#REF!,#REF!)</f>
        <v>#REF!</v>
      </c>
      <c r="N6335" t="e">
        <f>_xlfn.XLOOKUP(Tabuľka9[[#This Row],[IČO]],#REF!,#REF!)</f>
        <v>#REF!</v>
      </c>
    </row>
    <row r="6336" spans="1:14" hidden="1" x14ac:dyDescent="0.35">
      <c r="A6336" t="s">
        <v>10</v>
      </c>
      <c r="B6336" t="s">
        <v>59</v>
      </c>
      <c r="C6336" t="s">
        <v>13</v>
      </c>
      <c r="D6336" s="9">
        <v>0.77</v>
      </c>
      <c r="E6336" s="10">
        <f>IF(COUNTIF(cis_DPH!$B$2:$B$84,B6336)&gt;0,D6336*1.1,IF(COUNTIF(cis_DPH!$B$85:$B$171,B6336)&gt;0,D6336*1.2,"chyba"))</f>
        <v>0.92399999999999993</v>
      </c>
      <c r="G6336" s="16" t="e">
        <f>_xlfn.XLOOKUP(Tabuľka9[[#This Row],[položka]],#REF!,#REF!)</f>
        <v>#REF!</v>
      </c>
      <c r="H6336">
        <v>20</v>
      </c>
      <c r="I6336" s="15">
        <f>Tabuľka9[[#This Row],[Aktuálna cena v RZ s DPH]]*Tabuľka9[[#This Row],[Priemerný odber za mesiac]]</f>
        <v>18.479999999999997</v>
      </c>
      <c r="J6336">
        <v>80</v>
      </c>
      <c r="K6336" s="17" t="e">
        <f>Tabuľka9[[#This Row],[Cena za MJ s DPH]]*Tabuľka9[[#This Row],[Predpokladaný odber počas 6 mesiacov]]</f>
        <v>#REF!</v>
      </c>
      <c r="L6336" s="1">
        <v>516554</v>
      </c>
      <c r="M6336" t="e">
        <f>_xlfn.XLOOKUP(Tabuľka9[[#This Row],[IČO]],#REF!,#REF!)</f>
        <v>#REF!</v>
      </c>
      <c r="N6336" t="e">
        <f>_xlfn.XLOOKUP(Tabuľka9[[#This Row],[IČO]],#REF!,#REF!)</f>
        <v>#REF!</v>
      </c>
    </row>
    <row r="6337" spans="1:14" hidden="1" x14ac:dyDescent="0.35">
      <c r="A6337" t="s">
        <v>10</v>
      </c>
      <c r="B6337" t="s">
        <v>60</v>
      </c>
      <c r="C6337" t="s">
        <v>13</v>
      </c>
      <c r="E6337" s="10">
        <f>IF(COUNTIF(cis_DPH!$B$2:$B$84,B6337)&gt;0,D6337*1.1,IF(COUNTIF(cis_DPH!$B$85:$B$171,B6337)&gt;0,D6337*1.2,"chyba"))</f>
        <v>0</v>
      </c>
      <c r="G6337" s="16" t="e">
        <f>_xlfn.XLOOKUP(Tabuľka9[[#This Row],[položka]],#REF!,#REF!)</f>
        <v>#REF!</v>
      </c>
      <c r="I6337" s="15">
        <f>Tabuľka9[[#This Row],[Aktuálna cena v RZ s DPH]]*Tabuľka9[[#This Row],[Priemerný odber za mesiac]]</f>
        <v>0</v>
      </c>
      <c r="K6337" s="17" t="e">
        <f>Tabuľka9[[#This Row],[Cena za MJ s DPH]]*Tabuľka9[[#This Row],[Predpokladaný odber počas 6 mesiacov]]</f>
        <v>#REF!</v>
      </c>
      <c r="L6337" s="1">
        <v>516554</v>
      </c>
      <c r="M6337" t="e">
        <f>_xlfn.XLOOKUP(Tabuľka9[[#This Row],[IČO]],#REF!,#REF!)</f>
        <v>#REF!</v>
      </c>
      <c r="N6337" t="e">
        <f>_xlfn.XLOOKUP(Tabuľka9[[#This Row],[IČO]],#REF!,#REF!)</f>
        <v>#REF!</v>
      </c>
    </row>
    <row r="6338" spans="1:14" hidden="1" x14ac:dyDescent="0.35">
      <c r="A6338" t="s">
        <v>10</v>
      </c>
      <c r="B6338" t="s">
        <v>61</v>
      </c>
      <c r="C6338" t="s">
        <v>19</v>
      </c>
      <c r="E6338" s="10">
        <f>IF(COUNTIF(cis_DPH!$B$2:$B$84,B6338)&gt;0,D6338*1.1,IF(COUNTIF(cis_DPH!$B$85:$B$171,B6338)&gt;0,D6338*1.2,"chyba"))</f>
        <v>0</v>
      </c>
      <c r="G6338" s="16" t="e">
        <f>_xlfn.XLOOKUP(Tabuľka9[[#This Row],[položka]],#REF!,#REF!)</f>
        <v>#REF!</v>
      </c>
      <c r="H6338">
        <v>20</v>
      </c>
      <c r="I6338" s="15">
        <f>Tabuľka9[[#This Row],[Aktuálna cena v RZ s DPH]]*Tabuľka9[[#This Row],[Priemerný odber za mesiac]]</f>
        <v>0</v>
      </c>
      <c r="J6338">
        <v>80</v>
      </c>
      <c r="K6338" s="17" t="e">
        <f>Tabuľka9[[#This Row],[Cena za MJ s DPH]]*Tabuľka9[[#This Row],[Predpokladaný odber počas 6 mesiacov]]</f>
        <v>#REF!</v>
      </c>
      <c r="L6338" s="1">
        <v>516554</v>
      </c>
      <c r="M6338" t="e">
        <f>_xlfn.XLOOKUP(Tabuľka9[[#This Row],[IČO]],#REF!,#REF!)</f>
        <v>#REF!</v>
      </c>
      <c r="N6338" t="e">
        <f>_xlfn.XLOOKUP(Tabuľka9[[#This Row],[IČO]],#REF!,#REF!)</f>
        <v>#REF!</v>
      </c>
    </row>
    <row r="6339" spans="1:14" hidden="1" x14ac:dyDescent="0.35">
      <c r="A6339" t="s">
        <v>10</v>
      </c>
      <c r="B6339" t="s">
        <v>62</v>
      </c>
      <c r="C6339" t="s">
        <v>13</v>
      </c>
      <c r="D6339" s="9">
        <v>2.2000000000000002</v>
      </c>
      <c r="E6339" s="10">
        <f>IF(COUNTIF(cis_DPH!$B$2:$B$84,B6339)&gt;0,D6339*1.1,IF(COUNTIF(cis_DPH!$B$85:$B$171,B6339)&gt;0,D6339*1.2,"chyba"))</f>
        <v>2.64</v>
      </c>
      <c r="G6339" s="16" t="e">
        <f>_xlfn.XLOOKUP(Tabuľka9[[#This Row],[položka]],#REF!,#REF!)</f>
        <v>#REF!</v>
      </c>
      <c r="H6339">
        <v>100</v>
      </c>
      <c r="I6339" s="15">
        <f>Tabuľka9[[#This Row],[Aktuálna cena v RZ s DPH]]*Tabuľka9[[#This Row],[Priemerný odber za mesiac]]</f>
        <v>264</v>
      </c>
      <c r="J6339">
        <v>400</v>
      </c>
      <c r="K6339" s="17" t="e">
        <f>Tabuľka9[[#This Row],[Cena za MJ s DPH]]*Tabuľka9[[#This Row],[Predpokladaný odber počas 6 mesiacov]]</f>
        <v>#REF!</v>
      </c>
      <c r="L6339" s="1">
        <v>516554</v>
      </c>
      <c r="M6339" t="e">
        <f>_xlfn.XLOOKUP(Tabuľka9[[#This Row],[IČO]],#REF!,#REF!)</f>
        <v>#REF!</v>
      </c>
      <c r="N6339" t="e">
        <f>_xlfn.XLOOKUP(Tabuľka9[[#This Row],[IČO]],#REF!,#REF!)</f>
        <v>#REF!</v>
      </c>
    </row>
    <row r="6340" spans="1:14" hidden="1" x14ac:dyDescent="0.35">
      <c r="A6340" t="s">
        <v>10</v>
      </c>
      <c r="B6340" t="s">
        <v>63</v>
      </c>
      <c r="C6340" t="s">
        <v>13</v>
      </c>
      <c r="E6340" s="10">
        <f>IF(COUNTIF(cis_DPH!$B$2:$B$84,B6340)&gt;0,D6340*1.1,IF(COUNTIF(cis_DPH!$B$85:$B$171,B6340)&gt;0,D6340*1.2,"chyba"))</f>
        <v>0</v>
      </c>
      <c r="G6340" s="16" t="e">
        <f>_xlfn.XLOOKUP(Tabuľka9[[#This Row],[položka]],#REF!,#REF!)</f>
        <v>#REF!</v>
      </c>
      <c r="I6340" s="15">
        <f>Tabuľka9[[#This Row],[Aktuálna cena v RZ s DPH]]*Tabuľka9[[#This Row],[Priemerný odber za mesiac]]</f>
        <v>0</v>
      </c>
      <c r="K6340" s="17" t="e">
        <f>Tabuľka9[[#This Row],[Cena za MJ s DPH]]*Tabuľka9[[#This Row],[Predpokladaný odber počas 6 mesiacov]]</f>
        <v>#REF!</v>
      </c>
      <c r="L6340" s="1">
        <v>516554</v>
      </c>
      <c r="M6340" t="e">
        <f>_xlfn.XLOOKUP(Tabuľka9[[#This Row],[IČO]],#REF!,#REF!)</f>
        <v>#REF!</v>
      </c>
      <c r="N6340" t="e">
        <f>_xlfn.XLOOKUP(Tabuľka9[[#This Row],[IČO]],#REF!,#REF!)</f>
        <v>#REF!</v>
      </c>
    </row>
    <row r="6341" spans="1:14" hidden="1" x14ac:dyDescent="0.35">
      <c r="A6341" t="s">
        <v>10</v>
      </c>
      <c r="B6341" t="s">
        <v>64</v>
      </c>
      <c r="C6341" t="s">
        <v>19</v>
      </c>
      <c r="D6341" s="9">
        <v>0.60499999999999998</v>
      </c>
      <c r="E6341" s="10">
        <f>IF(COUNTIF(cis_DPH!$B$2:$B$84,B6341)&gt;0,D6341*1.1,IF(COUNTIF(cis_DPH!$B$85:$B$171,B6341)&gt;0,D6341*1.2,"chyba"))</f>
        <v>0.66549999999999998</v>
      </c>
      <c r="G6341" s="16" t="e">
        <f>_xlfn.XLOOKUP(Tabuľka9[[#This Row],[položka]],#REF!,#REF!)</f>
        <v>#REF!</v>
      </c>
      <c r="H6341">
        <v>40</v>
      </c>
      <c r="I6341" s="15">
        <f>Tabuľka9[[#This Row],[Aktuálna cena v RZ s DPH]]*Tabuľka9[[#This Row],[Priemerný odber za mesiac]]</f>
        <v>26.619999999999997</v>
      </c>
      <c r="J6341">
        <v>200</v>
      </c>
      <c r="K6341" s="17" t="e">
        <f>Tabuľka9[[#This Row],[Cena za MJ s DPH]]*Tabuľka9[[#This Row],[Predpokladaný odber počas 6 mesiacov]]</f>
        <v>#REF!</v>
      </c>
      <c r="L6341" s="1">
        <v>516554</v>
      </c>
      <c r="M6341" t="e">
        <f>_xlfn.XLOOKUP(Tabuľka9[[#This Row],[IČO]],#REF!,#REF!)</f>
        <v>#REF!</v>
      </c>
      <c r="N6341" t="e">
        <f>_xlfn.XLOOKUP(Tabuľka9[[#This Row],[IČO]],#REF!,#REF!)</f>
        <v>#REF!</v>
      </c>
    </row>
    <row r="6342" spans="1:14" hidden="1" x14ac:dyDescent="0.35">
      <c r="A6342" t="s">
        <v>10</v>
      </c>
      <c r="B6342" t="s">
        <v>65</v>
      </c>
      <c r="C6342" t="s">
        <v>19</v>
      </c>
      <c r="E6342" s="10">
        <f>IF(COUNTIF(cis_DPH!$B$2:$B$84,B6342)&gt;0,D6342*1.1,IF(COUNTIF(cis_DPH!$B$85:$B$171,B6342)&gt;0,D6342*1.2,"chyba"))</f>
        <v>0</v>
      </c>
      <c r="G6342" s="16" t="e">
        <f>_xlfn.XLOOKUP(Tabuľka9[[#This Row],[položka]],#REF!,#REF!)</f>
        <v>#REF!</v>
      </c>
      <c r="I6342" s="15">
        <f>Tabuľka9[[#This Row],[Aktuálna cena v RZ s DPH]]*Tabuľka9[[#This Row],[Priemerný odber za mesiac]]</f>
        <v>0</v>
      </c>
      <c r="K6342" s="17" t="e">
        <f>Tabuľka9[[#This Row],[Cena za MJ s DPH]]*Tabuľka9[[#This Row],[Predpokladaný odber počas 6 mesiacov]]</f>
        <v>#REF!</v>
      </c>
      <c r="L6342" s="1">
        <v>516554</v>
      </c>
      <c r="M6342" t="e">
        <f>_xlfn.XLOOKUP(Tabuľka9[[#This Row],[IČO]],#REF!,#REF!)</f>
        <v>#REF!</v>
      </c>
      <c r="N6342" t="e">
        <f>_xlfn.XLOOKUP(Tabuľka9[[#This Row],[IČO]],#REF!,#REF!)</f>
        <v>#REF!</v>
      </c>
    </row>
    <row r="6343" spans="1:14" hidden="1" x14ac:dyDescent="0.35">
      <c r="A6343" t="s">
        <v>10</v>
      </c>
      <c r="B6343" t="s">
        <v>66</v>
      </c>
      <c r="C6343" t="s">
        <v>19</v>
      </c>
      <c r="E6343" s="10">
        <f>IF(COUNTIF(cis_DPH!$B$2:$B$84,B6343)&gt;0,D6343*1.1,IF(COUNTIF(cis_DPH!$B$85:$B$171,B6343)&gt;0,D6343*1.2,"chyba"))</f>
        <v>0</v>
      </c>
      <c r="G6343" s="16" t="e">
        <f>_xlfn.XLOOKUP(Tabuľka9[[#This Row],[položka]],#REF!,#REF!)</f>
        <v>#REF!</v>
      </c>
      <c r="I6343" s="15">
        <f>Tabuľka9[[#This Row],[Aktuálna cena v RZ s DPH]]*Tabuľka9[[#This Row],[Priemerný odber za mesiac]]</f>
        <v>0</v>
      </c>
      <c r="K6343" s="17" t="e">
        <f>Tabuľka9[[#This Row],[Cena za MJ s DPH]]*Tabuľka9[[#This Row],[Predpokladaný odber počas 6 mesiacov]]</f>
        <v>#REF!</v>
      </c>
      <c r="L6343" s="1">
        <v>516554</v>
      </c>
      <c r="M6343" t="e">
        <f>_xlfn.XLOOKUP(Tabuľka9[[#This Row],[IČO]],#REF!,#REF!)</f>
        <v>#REF!</v>
      </c>
      <c r="N6343" t="e">
        <f>_xlfn.XLOOKUP(Tabuľka9[[#This Row],[IČO]],#REF!,#REF!)</f>
        <v>#REF!</v>
      </c>
    </row>
    <row r="6344" spans="1:14" hidden="1" x14ac:dyDescent="0.35">
      <c r="A6344" t="s">
        <v>10</v>
      </c>
      <c r="B6344" t="s">
        <v>67</v>
      </c>
      <c r="C6344" t="s">
        <v>13</v>
      </c>
      <c r="D6344" s="9">
        <v>2.0790000000000002</v>
      </c>
      <c r="E6344" s="10">
        <f>IF(COUNTIF(cis_DPH!$B$2:$B$84,B6344)&gt;0,D6344*1.1,IF(COUNTIF(cis_DPH!$B$85:$B$171,B6344)&gt;0,D6344*1.2,"chyba"))</f>
        <v>2.4948000000000001</v>
      </c>
      <c r="G6344" s="16" t="e">
        <f>_xlfn.XLOOKUP(Tabuľka9[[#This Row],[položka]],#REF!,#REF!)</f>
        <v>#REF!</v>
      </c>
      <c r="H6344">
        <v>10</v>
      </c>
      <c r="I6344" s="15">
        <f>Tabuľka9[[#This Row],[Aktuálna cena v RZ s DPH]]*Tabuľka9[[#This Row],[Priemerný odber za mesiac]]</f>
        <v>24.948</v>
      </c>
      <c r="J6344">
        <v>50</v>
      </c>
      <c r="K6344" s="17" t="e">
        <f>Tabuľka9[[#This Row],[Cena za MJ s DPH]]*Tabuľka9[[#This Row],[Predpokladaný odber počas 6 mesiacov]]</f>
        <v>#REF!</v>
      </c>
      <c r="L6344" s="1">
        <v>516554</v>
      </c>
      <c r="M6344" t="e">
        <f>_xlfn.XLOOKUP(Tabuľka9[[#This Row],[IČO]],#REF!,#REF!)</f>
        <v>#REF!</v>
      </c>
      <c r="N6344" t="e">
        <f>_xlfn.XLOOKUP(Tabuľka9[[#This Row],[IČO]],#REF!,#REF!)</f>
        <v>#REF!</v>
      </c>
    </row>
    <row r="6345" spans="1:14" hidden="1" x14ac:dyDescent="0.35">
      <c r="A6345" t="s">
        <v>10</v>
      </c>
      <c r="B6345" t="s">
        <v>68</v>
      </c>
      <c r="C6345" t="s">
        <v>13</v>
      </c>
      <c r="D6345" s="9">
        <v>0.99</v>
      </c>
      <c r="E6345" s="10">
        <f>IF(COUNTIF(cis_DPH!$B$2:$B$84,B6345)&gt;0,D6345*1.1,IF(COUNTIF(cis_DPH!$B$85:$B$171,B6345)&gt;0,D6345*1.2,"chyba"))</f>
        <v>1.089</v>
      </c>
      <c r="G6345" s="16" t="e">
        <f>_xlfn.XLOOKUP(Tabuľka9[[#This Row],[položka]],#REF!,#REF!)</f>
        <v>#REF!</v>
      </c>
      <c r="H6345">
        <v>150</v>
      </c>
      <c r="I6345" s="15">
        <f>Tabuľka9[[#This Row],[Aktuálna cena v RZ s DPH]]*Tabuľka9[[#This Row],[Priemerný odber za mesiac]]</f>
        <v>163.35</v>
      </c>
      <c r="J6345">
        <v>700</v>
      </c>
      <c r="K6345" s="17" t="e">
        <f>Tabuľka9[[#This Row],[Cena za MJ s DPH]]*Tabuľka9[[#This Row],[Predpokladaný odber počas 6 mesiacov]]</f>
        <v>#REF!</v>
      </c>
      <c r="L6345" s="1">
        <v>516554</v>
      </c>
      <c r="M6345" t="e">
        <f>_xlfn.XLOOKUP(Tabuľka9[[#This Row],[IČO]],#REF!,#REF!)</f>
        <v>#REF!</v>
      </c>
      <c r="N6345" t="e">
        <f>_xlfn.XLOOKUP(Tabuľka9[[#This Row],[IČO]],#REF!,#REF!)</f>
        <v>#REF!</v>
      </c>
    </row>
    <row r="6346" spans="1:14" hidden="1" x14ac:dyDescent="0.35">
      <c r="A6346" t="s">
        <v>10</v>
      </c>
      <c r="B6346" t="s">
        <v>69</v>
      </c>
      <c r="C6346" t="s">
        <v>13</v>
      </c>
      <c r="D6346" s="9">
        <v>0.99</v>
      </c>
      <c r="E6346" s="10">
        <f>IF(COUNTIF(cis_DPH!$B$2:$B$84,B6346)&gt;0,D6346*1.1,IF(COUNTIF(cis_DPH!$B$85:$B$171,B6346)&gt;0,D6346*1.2,"chyba"))</f>
        <v>1.089</v>
      </c>
      <c r="G6346" s="16" t="e">
        <f>_xlfn.XLOOKUP(Tabuľka9[[#This Row],[položka]],#REF!,#REF!)</f>
        <v>#REF!</v>
      </c>
      <c r="H6346">
        <v>50</v>
      </c>
      <c r="I6346" s="15">
        <f>Tabuľka9[[#This Row],[Aktuálna cena v RZ s DPH]]*Tabuľka9[[#This Row],[Priemerný odber za mesiac]]</f>
        <v>54.449999999999996</v>
      </c>
      <c r="J6346">
        <v>200</v>
      </c>
      <c r="K6346" s="17" t="e">
        <f>Tabuľka9[[#This Row],[Cena za MJ s DPH]]*Tabuľka9[[#This Row],[Predpokladaný odber počas 6 mesiacov]]</f>
        <v>#REF!</v>
      </c>
      <c r="L6346" s="1">
        <v>516554</v>
      </c>
      <c r="M6346" t="e">
        <f>_xlfn.XLOOKUP(Tabuľka9[[#This Row],[IČO]],#REF!,#REF!)</f>
        <v>#REF!</v>
      </c>
      <c r="N6346" t="e">
        <f>_xlfn.XLOOKUP(Tabuľka9[[#This Row],[IČO]],#REF!,#REF!)</f>
        <v>#REF!</v>
      </c>
    </row>
    <row r="6347" spans="1:14" hidden="1" x14ac:dyDescent="0.35">
      <c r="A6347" t="s">
        <v>10</v>
      </c>
      <c r="B6347" t="s">
        <v>70</v>
      </c>
      <c r="C6347" t="s">
        <v>13</v>
      </c>
      <c r="E6347" s="10">
        <f>IF(COUNTIF(cis_DPH!$B$2:$B$84,B6347)&gt;0,D6347*1.1,IF(COUNTIF(cis_DPH!$B$85:$B$171,B6347)&gt;0,D6347*1.2,"chyba"))</f>
        <v>0</v>
      </c>
      <c r="G6347" s="16" t="e">
        <f>_xlfn.XLOOKUP(Tabuľka9[[#This Row],[položka]],#REF!,#REF!)</f>
        <v>#REF!</v>
      </c>
      <c r="I6347" s="15">
        <f>Tabuľka9[[#This Row],[Aktuálna cena v RZ s DPH]]*Tabuľka9[[#This Row],[Priemerný odber za mesiac]]</f>
        <v>0</v>
      </c>
      <c r="K6347" s="17" t="e">
        <f>Tabuľka9[[#This Row],[Cena za MJ s DPH]]*Tabuľka9[[#This Row],[Predpokladaný odber počas 6 mesiacov]]</f>
        <v>#REF!</v>
      </c>
      <c r="L6347" s="1">
        <v>516554</v>
      </c>
      <c r="M6347" t="e">
        <f>_xlfn.XLOOKUP(Tabuľka9[[#This Row],[IČO]],#REF!,#REF!)</f>
        <v>#REF!</v>
      </c>
      <c r="N6347" t="e">
        <f>_xlfn.XLOOKUP(Tabuľka9[[#This Row],[IČO]],#REF!,#REF!)</f>
        <v>#REF!</v>
      </c>
    </row>
    <row r="6348" spans="1:14" hidden="1" x14ac:dyDescent="0.35">
      <c r="A6348" t="s">
        <v>10</v>
      </c>
      <c r="B6348" t="s">
        <v>71</v>
      </c>
      <c r="C6348" t="s">
        <v>13</v>
      </c>
      <c r="E6348" s="10">
        <f>IF(COUNTIF(cis_DPH!$B$2:$B$84,B6348)&gt;0,D6348*1.1,IF(COUNTIF(cis_DPH!$B$85:$B$171,B6348)&gt;0,D6348*1.2,"chyba"))</f>
        <v>0</v>
      </c>
      <c r="G6348" s="16" t="e">
        <f>_xlfn.XLOOKUP(Tabuľka9[[#This Row],[položka]],#REF!,#REF!)</f>
        <v>#REF!</v>
      </c>
      <c r="I6348" s="15">
        <f>Tabuľka9[[#This Row],[Aktuálna cena v RZ s DPH]]*Tabuľka9[[#This Row],[Priemerný odber za mesiac]]</f>
        <v>0</v>
      </c>
      <c r="K6348" s="17" t="e">
        <f>Tabuľka9[[#This Row],[Cena za MJ s DPH]]*Tabuľka9[[#This Row],[Predpokladaný odber počas 6 mesiacov]]</f>
        <v>#REF!</v>
      </c>
      <c r="L6348" s="1">
        <v>516554</v>
      </c>
      <c r="M6348" t="e">
        <f>_xlfn.XLOOKUP(Tabuľka9[[#This Row],[IČO]],#REF!,#REF!)</f>
        <v>#REF!</v>
      </c>
      <c r="N6348" t="e">
        <f>_xlfn.XLOOKUP(Tabuľka9[[#This Row],[IČO]],#REF!,#REF!)</f>
        <v>#REF!</v>
      </c>
    </row>
    <row r="6349" spans="1:14" hidden="1" x14ac:dyDescent="0.35">
      <c r="A6349" t="s">
        <v>10</v>
      </c>
      <c r="B6349" t="s">
        <v>72</v>
      </c>
      <c r="C6349" t="s">
        <v>13</v>
      </c>
      <c r="E6349" s="10">
        <f>IF(COUNTIF(cis_DPH!$B$2:$B$84,B6349)&gt;0,D6349*1.1,IF(COUNTIF(cis_DPH!$B$85:$B$171,B6349)&gt;0,D6349*1.2,"chyba"))</f>
        <v>0</v>
      </c>
      <c r="G6349" s="16" t="e">
        <f>_xlfn.XLOOKUP(Tabuľka9[[#This Row],[položka]],#REF!,#REF!)</f>
        <v>#REF!</v>
      </c>
      <c r="I6349" s="15">
        <f>Tabuľka9[[#This Row],[Aktuálna cena v RZ s DPH]]*Tabuľka9[[#This Row],[Priemerný odber za mesiac]]</f>
        <v>0</v>
      </c>
      <c r="K6349" s="17" t="e">
        <f>Tabuľka9[[#This Row],[Cena za MJ s DPH]]*Tabuľka9[[#This Row],[Predpokladaný odber počas 6 mesiacov]]</f>
        <v>#REF!</v>
      </c>
      <c r="L6349" s="1">
        <v>516554</v>
      </c>
      <c r="M6349" t="e">
        <f>_xlfn.XLOOKUP(Tabuľka9[[#This Row],[IČO]],#REF!,#REF!)</f>
        <v>#REF!</v>
      </c>
      <c r="N6349" t="e">
        <f>_xlfn.XLOOKUP(Tabuľka9[[#This Row],[IČO]],#REF!,#REF!)</f>
        <v>#REF!</v>
      </c>
    </row>
    <row r="6350" spans="1:14" hidden="1" x14ac:dyDescent="0.35">
      <c r="A6350" t="s">
        <v>10</v>
      </c>
      <c r="B6350" t="s">
        <v>73</v>
      </c>
      <c r="C6350" t="s">
        <v>13</v>
      </c>
      <c r="D6350" s="9">
        <v>0.71499999999999997</v>
      </c>
      <c r="E6350" s="10">
        <f>IF(COUNTIF(cis_DPH!$B$2:$B$84,B6350)&gt;0,D6350*1.1,IF(COUNTIF(cis_DPH!$B$85:$B$171,B6350)&gt;0,D6350*1.2,"chyba"))</f>
        <v>0.85799999999999998</v>
      </c>
      <c r="G6350" s="16" t="e">
        <f>_xlfn.XLOOKUP(Tabuľka9[[#This Row],[položka]],#REF!,#REF!)</f>
        <v>#REF!</v>
      </c>
      <c r="H6350">
        <v>30</v>
      </c>
      <c r="I6350" s="15">
        <f>Tabuľka9[[#This Row],[Aktuálna cena v RZ s DPH]]*Tabuľka9[[#This Row],[Priemerný odber za mesiac]]</f>
        <v>25.74</v>
      </c>
      <c r="J6350">
        <v>120</v>
      </c>
      <c r="K6350" s="17" t="e">
        <f>Tabuľka9[[#This Row],[Cena za MJ s DPH]]*Tabuľka9[[#This Row],[Predpokladaný odber počas 6 mesiacov]]</f>
        <v>#REF!</v>
      </c>
      <c r="L6350" s="1">
        <v>516554</v>
      </c>
      <c r="M6350" t="e">
        <f>_xlfn.XLOOKUP(Tabuľka9[[#This Row],[IČO]],#REF!,#REF!)</f>
        <v>#REF!</v>
      </c>
      <c r="N6350" t="e">
        <f>_xlfn.XLOOKUP(Tabuľka9[[#This Row],[IČO]],#REF!,#REF!)</f>
        <v>#REF!</v>
      </c>
    </row>
    <row r="6351" spans="1:14" hidden="1" x14ac:dyDescent="0.35">
      <c r="A6351" t="s">
        <v>10</v>
      </c>
      <c r="B6351" t="s">
        <v>74</v>
      </c>
      <c r="C6351" t="s">
        <v>13</v>
      </c>
      <c r="D6351" s="9">
        <v>0.374</v>
      </c>
      <c r="E6351" s="10">
        <f>IF(COUNTIF(cis_DPH!$B$2:$B$84,B6351)&gt;0,D6351*1.1,IF(COUNTIF(cis_DPH!$B$85:$B$171,B6351)&gt;0,D6351*1.2,"chyba"))</f>
        <v>0.41140000000000004</v>
      </c>
      <c r="G6351" s="16" t="e">
        <f>_xlfn.XLOOKUP(Tabuľka9[[#This Row],[položka]],#REF!,#REF!)</f>
        <v>#REF!</v>
      </c>
      <c r="H6351">
        <v>500</v>
      </c>
      <c r="I6351" s="15">
        <f>Tabuľka9[[#This Row],[Aktuálna cena v RZ s DPH]]*Tabuľka9[[#This Row],[Priemerný odber za mesiac]]</f>
        <v>205.70000000000002</v>
      </c>
      <c r="J6351">
        <v>20000</v>
      </c>
      <c r="K6351" s="17" t="e">
        <f>Tabuľka9[[#This Row],[Cena za MJ s DPH]]*Tabuľka9[[#This Row],[Predpokladaný odber počas 6 mesiacov]]</f>
        <v>#REF!</v>
      </c>
      <c r="L6351" s="1">
        <v>516554</v>
      </c>
      <c r="M6351" t="e">
        <f>_xlfn.XLOOKUP(Tabuľka9[[#This Row],[IČO]],#REF!,#REF!)</f>
        <v>#REF!</v>
      </c>
      <c r="N6351" t="e">
        <f>_xlfn.XLOOKUP(Tabuľka9[[#This Row],[IČO]],#REF!,#REF!)</f>
        <v>#REF!</v>
      </c>
    </row>
    <row r="6352" spans="1:14" hidden="1" x14ac:dyDescent="0.35">
      <c r="A6352" t="s">
        <v>10</v>
      </c>
      <c r="B6352" t="s">
        <v>75</v>
      </c>
      <c r="C6352" t="s">
        <v>13</v>
      </c>
      <c r="D6352" s="9">
        <v>0.374</v>
      </c>
      <c r="E6352" s="10">
        <f>IF(COUNTIF(cis_DPH!$B$2:$B$84,B6352)&gt;0,D6352*1.1,IF(COUNTIF(cis_DPH!$B$85:$B$171,B6352)&gt;0,D6352*1.2,"chyba"))</f>
        <v>0.41140000000000004</v>
      </c>
      <c r="G6352" s="16" t="e">
        <f>_xlfn.XLOOKUP(Tabuľka9[[#This Row],[položka]],#REF!,#REF!)</f>
        <v>#REF!</v>
      </c>
      <c r="I6352" s="15">
        <f>Tabuľka9[[#This Row],[Aktuálna cena v RZ s DPH]]*Tabuľka9[[#This Row],[Priemerný odber za mesiac]]</f>
        <v>0</v>
      </c>
      <c r="K6352" s="17" t="e">
        <f>Tabuľka9[[#This Row],[Cena za MJ s DPH]]*Tabuľka9[[#This Row],[Predpokladaný odber počas 6 mesiacov]]</f>
        <v>#REF!</v>
      </c>
      <c r="L6352" s="1">
        <v>516554</v>
      </c>
      <c r="M6352" t="e">
        <f>_xlfn.XLOOKUP(Tabuľka9[[#This Row],[IČO]],#REF!,#REF!)</f>
        <v>#REF!</v>
      </c>
      <c r="N6352" t="e">
        <f>_xlfn.XLOOKUP(Tabuľka9[[#This Row],[IČO]],#REF!,#REF!)</f>
        <v>#REF!</v>
      </c>
    </row>
    <row r="6353" spans="1:14" hidden="1" x14ac:dyDescent="0.35">
      <c r="A6353" t="s">
        <v>10</v>
      </c>
      <c r="B6353" t="s">
        <v>76</v>
      </c>
      <c r="C6353" t="s">
        <v>13</v>
      </c>
      <c r="E6353" s="10">
        <f>IF(COUNTIF(cis_DPH!$B$2:$B$84,B6353)&gt;0,D6353*1.1,IF(COUNTIF(cis_DPH!$B$85:$B$171,B6353)&gt;0,D6353*1.2,"chyba"))</f>
        <v>0</v>
      </c>
      <c r="G6353" s="16" t="e">
        <f>_xlfn.XLOOKUP(Tabuľka9[[#This Row],[položka]],#REF!,#REF!)</f>
        <v>#REF!</v>
      </c>
      <c r="I6353" s="15">
        <f>Tabuľka9[[#This Row],[Aktuálna cena v RZ s DPH]]*Tabuľka9[[#This Row],[Priemerný odber za mesiac]]</f>
        <v>0</v>
      </c>
      <c r="K6353" s="17" t="e">
        <f>Tabuľka9[[#This Row],[Cena za MJ s DPH]]*Tabuľka9[[#This Row],[Predpokladaný odber počas 6 mesiacov]]</f>
        <v>#REF!</v>
      </c>
      <c r="L6353" s="1">
        <v>516554</v>
      </c>
      <c r="M6353" t="e">
        <f>_xlfn.XLOOKUP(Tabuľka9[[#This Row],[IČO]],#REF!,#REF!)</f>
        <v>#REF!</v>
      </c>
      <c r="N6353" t="e">
        <f>_xlfn.XLOOKUP(Tabuľka9[[#This Row],[IČO]],#REF!,#REF!)</f>
        <v>#REF!</v>
      </c>
    </row>
    <row r="6354" spans="1:14" hidden="1" x14ac:dyDescent="0.35">
      <c r="A6354" t="s">
        <v>10</v>
      </c>
      <c r="B6354" t="s">
        <v>77</v>
      </c>
      <c r="C6354" t="s">
        <v>13</v>
      </c>
      <c r="D6354" s="9">
        <v>0.77</v>
      </c>
      <c r="E6354" s="10">
        <f>IF(COUNTIF(cis_DPH!$B$2:$B$84,B6354)&gt;0,D6354*1.1,IF(COUNTIF(cis_DPH!$B$85:$B$171,B6354)&gt;0,D6354*1.2,"chyba"))</f>
        <v>0.84700000000000009</v>
      </c>
      <c r="G6354" s="16" t="e">
        <f>_xlfn.XLOOKUP(Tabuľka9[[#This Row],[položka]],#REF!,#REF!)</f>
        <v>#REF!</v>
      </c>
      <c r="H6354">
        <v>500</v>
      </c>
      <c r="I6354" s="15">
        <f>Tabuľka9[[#This Row],[Aktuálna cena v RZ s DPH]]*Tabuľka9[[#This Row],[Priemerný odber za mesiac]]</f>
        <v>423.50000000000006</v>
      </c>
      <c r="J6354">
        <v>2000</v>
      </c>
      <c r="K6354" s="17" t="e">
        <f>Tabuľka9[[#This Row],[Cena za MJ s DPH]]*Tabuľka9[[#This Row],[Predpokladaný odber počas 6 mesiacov]]</f>
        <v>#REF!</v>
      </c>
      <c r="L6354" s="1">
        <v>516554</v>
      </c>
      <c r="M6354" t="e">
        <f>_xlfn.XLOOKUP(Tabuľka9[[#This Row],[IČO]],#REF!,#REF!)</f>
        <v>#REF!</v>
      </c>
      <c r="N6354" t="e">
        <f>_xlfn.XLOOKUP(Tabuľka9[[#This Row],[IČO]],#REF!,#REF!)</f>
        <v>#REF!</v>
      </c>
    </row>
    <row r="6355" spans="1:14" hidden="1" x14ac:dyDescent="0.35">
      <c r="A6355" t="s">
        <v>10</v>
      </c>
      <c r="B6355" t="s">
        <v>78</v>
      </c>
      <c r="C6355" t="s">
        <v>13</v>
      </c>
      <c r="E6355" s="10">
        <f>IF(COUNTIF(cis_DPH!$B$2:$B$84,B6355)&gt;0,D6355*1.1,IF(COUNTIF(cis_DPH!$B$85:$B$171,B6355)&gt;0,D6355*1.2,"chyba"))</f>
        <v>0</v>
      </c>
      <c r="G6355" s="16" t="e">
        <f>_xlfn.XLOOKUP(Tabuľka9[[#This Row],[položka]],#REF!,#REF!)</f>
        <v>#REF!</v>
      </c>
      <c r="I6355" s="15">
        <f>Tabuľka9[[#This Row],[Aktuálna cena v RZ s DPH]]*Tabuľka9[[#This Row],[Priemerný odber za mesiac]]</f>
        <v>0</v>
      </c>
      <c r="K6355" s="17" t="e">
        <f>Tabuľka9[[#This Row],[Cena za MJ s DPH]]*Tabuľka9[[#This Row],[Predpokladaný odber počas 6 mesiacov]]</f>
        <v>#REF!</v>
      </c>
      <c r="L6355" s="1">
        <v>516554</v>
      </c>
      <c r="M6355" t="e">
        <f>_xlfn.XLOOKUP(Tabuľka9[[#This Row],[IČO]],#REF!,#REF!)</f>
        <v>#REF!</v>
      </c>
      <c r="N6355" t="e">
        <f>_xlfn.XLOOKUP(Tabuľka9[[#This Row],[IČO]],#REF!,#REF!)</f>
        <v>#REF!</v>
      </c>
    </row>
    <row r="6356" spans="1:14" hidden="1" x14ac:dyDescent="0.35">
      <c r="A6356" t="s">
        <v>10</v>
      </c>
      <c r="B6356" t="s">
        <v>79</v>
      </c>
      <c r="C6356" t="s">
        <v>13</v>
      </c>
      <c r="E6356" s="10">
        <f>IF(COUNTIF(cis_DPH!$B$2:$B$84,B6356)&gt;0,D6356*1.1,IF(COUNTIF(cis_DPH!$B$85:$B$171,B6356)&gt;0,D6356*1.2,"chyba"))</f>
        <v>0</v>
      </c>
      <c r="G6356" s="16" t="e">
        <f>_xlfn.XLOOKUP(Tabuľka9[[#This Row],[položka]],#REF!,#REF!)</f>
        <v>#REF!</v>
      </c>
      <c r="I6356" s="15">
        <f>Tabuľka9[[#This Row],[Aktuálna cena v RZ s DPH]]*Tabuľka9[[#This Row],[Priemerný odber za mesiac]]</f>
        <v>0</v>
      </c>
      <c r="K6356" s="17" t="e">
        <f>Tabuľka9[[#This Row],[Cena za MJ s DPH]]*Tabuľka9[[#This Row],[Predpokladaný odber počas 6 mesiacov]]</f>
        <v>#REF!</v>
      </c>
      <c r="L6356" s="1">
        <v>516554</v>
      </c>
      <c r="M6356" t="e">
        <f>_xlfn.XLOOKUP(Tabuľka9[[#This Row],[IČO]],#REF!,#REF!)</f>
        <v>#REF!</v>
      </c>
      <c r="N6356" t="e">
        <f>_xlfn.XLOOKUP(Tabuľka9[[#This Row],[IČO]],#REF!,#REF!)</f>
        <v>#REF!</v>
      </c>
    </row>
    <row r="6357" spans="1:14" hidden="1" x14ac:dyDescent="0.35">
      <c r="A6357" t="s">
        <v>10</v>
      </c>
      <c r="B6357" t="s">
        <v>80</v>
      </c>
      <c r="C6357" t="s">
        <v>13</v>
      </c>
      <c r="E6357" s="10">
        <f>IF(COUNTIF(cis_DPH!$B$2:$B$84,B6357)&gt;0,D6357*1.1,IF(COUNTIF(cis_DPH!$B$85:$B$171,B6357)&gt;0,D6357*1.2,"chyba"))</f>
        <v>0</v>
      </c>
      <c r="G6357" s="16" t="e">
        <f>_xlfn.XLOOKUP(Tabuľka9[[#This Row],[položka]],#REF!,#REF!)</f>
        <v>#REF!</v>
      </c>
      <c r="I6357" s="15">
        <f>Tabuľka9[[#This Row],[Aktuálna cena v RZ s DPH]]*Tabuľka9[[#This Row],[Priemerný odber za mesiac]]</f>
        <v>0</v>
      </c>
      <c r="K6357" s="17" t="e">
        <f>Tabuľka9[[#This Row],[Cena za MJ s DPH]]*Tabuľka9[[#This Row],[Predpokladaný odber počas 6 mesiacov]]</f>
        <v>#REF!</v>
      </c>
      <c r="L6357" s="1">
        <v>516554</v>
      </c>
      <c r="M6357" t="e">
        <f>_xlfn.XLOOKUP(Tabuľka9[[#This Row],[IČO]],#REF!,#REF!)</f>
        <v>#REF!</v>
      </c>
      <c r="N6357" t="e">
        <f>_xlfn.XLOOKUP(Tabuľka9[[#This Row],[IČO]],#REF!,#REF!)</f>
        <v>#REF!</v>
      </c>
    </row>
    <row r="6358" spans="1:14" hidden="1" x14ac:dyDescent="0.35">
      <c r="A6358" t="s">
        <v>81</v>
      </c>
      <c r="B6358" t="s">
        <v>82</v>
      </c>
      <c r="C6358" t="s">
        <v>19</v>
      </c>
      <c r="E6358" s="10">
        <f>IF(COUNTIF(cis_DPH!$B$2:$B$84,B6358)&gt;0,D6358*1.1,IF(COUNTIF(cis_DPH!$B$85:$B$171,B6358)&gt;0,D6358*1.2,"chyba"))</f>
        <v>0</v>
      </c>
      <c r="G6358" s="16" t="e">
        <f>_xlfn.XLOOKUP(Tabuľka9[[#This Row],[položka]],#REF!,#REF!)</f>
        <v>#REF!</v>
      </c>
      <c r="I6358" s="15">
        <f>Tabuľka9[[#This Row],[Aktuálna cena v RZ s DPH]]*Tabuľka9[[#This Row],[Priemerný odber za mesiac]]</f>
        <v>0</v>
      </c>
      <c r="K6358" s="17" t="e">
        <f>Tabuľka9[[#This Row],[Cena za MJ s DPH]]*Tabuľka9[[#This Row],[Predpokladaný odber počas 6 mesiacov]]</f>
        <v>#REF!</v>
      </c>
      <c r="L6358" s="1">
        <v>516554</v>
      </c>
      <c r="M6358" t="e">
        <f>_xlfn.XLOOKUP(Tabuľka9[[#This Row],[IČO]],#REF!,#REF!)</f>
        <v>#REF!</v>
      </c>
      <c r="N6358" t="e">
        <f>_xlfn.XLOOKUP(Tabuľka9[[#This Row],[IČO]],#REF!,#REF!)</f>
        <v>#REF!</v>
      </c>
    </row>
    <row r="6359" spans="1:14" hidden="1" x14ac:dyDescent="0.35">
      <c r="A6359" t="s">
        <v>81</v>
      </c>
      <c r="B6359" t="s">
        <v>83</v>
      </c>
      <c r="C6359" t="s">
        <v>19</v>
      </c>
      <c r="E6359" s="10">
        <f>IF(COUNTIF(cis_DPH!$B$2:$B$84,B6359)&gt;0,D6359*1.1,IF(COUNTIF(cis_DPH!$B$85:$B$171,B6359)&gt;0,D6359*1.2,"chyba"))</f>
        <v>0</v>
      </c>
      <c r="G6359" s="16" t="e">
        <f>_xlfn.XLOOKUP(Tabuľka9[[#This Row],[položka]],#REF!,#REF!)</f>
        <v>#REF!</v>
      </c>
      <c r="H6359">
        <v>583</v>
      </c>
      <c r="I6359" s="15">
        <f>Tabuľka9[[#This Row],[Aktuálna cena v RZ s DPH]]*Tabuľka9[[#This Row],[Priemerný odber za mesiac]]</f>
        <v>0</v>
      </c>
      <c r="J6359">
        <v>3500</v>
      </c>
      <c r="K6359" s="17" t="e">
        <f>Tabuľka9[[#This Row],[Cena za MJ s DPH]]*Tabuľka9[[#This Row],[Predpokladaný odber počas 6 mesiacov]]</f>
        <v>#REF!</v>
      </c>
      <c r="L6359" s="1">
        <v>42195438</v>
      </c>
      <c r="M6359" t="e">
        <f>_xlfn.XLOOKUP(Tabuľka9[[#This Row],[IČO]],#REF!,#REF!)</f>
        <v>#REF!</v>
      </c>
      <c r="N6359" t="e">
        <f>_xlfn.XLOOKUP(Tabuľka9[[#This Row],[IČO]],#REF!,#REF!)</f>
        <v>#REF!</v>
      </c>
    </row>
    <row r="6360" spans="1:14" hidden="1" x14ac:dyDescent="0.35">
      <c r="A6360" t="s">
        <v>84</v>
      </c>
      <c r="B6360" t="s">
        <v>85</v>
      </c>
      <c r="C6360" t="s">
        <v>13</v>
      </c>
      <c r="D6360" s="9">
        <v>3.65</v>
      </c>
      <c r="E6360" s="10">
        <f>IF(COUNTIF(cis_DPH!$B$2:$B$84,B6360)&gt;0,D6360*1.1,IF(COUNTIF(cis_DPH!$B$85:$B$171,B6360)&gt;0,D6360*1.2,"chyba"))</f>
        <v>4.0150000000000006</v>
      </c>
      <c r="G6360" s="16" t="e">
        <f>_xlfn.XLOOKUP(Tabuľka9[[#This Row],[položka]],#REF!,#REF!)</f>
        <v>#REF!</v>
      </c>
      <c r="H6360">
        <v>200</v>
      </c>
      <c r="I6360" s="15">
        <f>Tabuľka9[[#This Row],[Aktuálna cena v RZ s DPH]]*Tabuľka9[[#This Row],[Priemerný odber za mesiac]]</f>
        <v>803.00000000000011</v>
      </c>
      <c r="J6360">
        <v>800</v>
      </c>
      <c r="K6360" s="17" t="e">
        <f>Tabuľka9[[#This Row],[Cena za MJ s DPH]]*Tabuľka9[[#This Row],[Predpokladaný odber počas 6 mesiacov]]</f>
        <v>#REF!</v>
      </c>
      <c r="L6360" s="1">
        <v>516554</v>
      </c>
      <c r="M6360" t="e">
        <f>_xlfn.XLOOKUP(Tabuľka9[[#This Row],[IČO]],#REF!,#REF!)</f>
        <v>#REF!</v>
      </c>
      <c r="N6360" t="e">
        <f>_xlfn.XLOOKUP(Tabuľka9[[#This Row],[IČO]],#REF!,#REF!)</f>
        <v>#REF!</v>
      </c>
    </row>
    <row r="6361" spans="1:14" hidden="1" x14ac:dyDescent="0.35">
      <c r="A6361" t="s">
        <v>84</v>
      </c>
      <c r="B6361" t="s">
        <v>86</v>
      </c>
      <c r="C6361" t="s">
        <v>13</v>
      </c>
      <c r="D6361" s="9">
        <v>2.99</v>
      </c>
      <c r="E6361" s="10">
        <f>IF(COUNTIF(cis_DPH!$B$2:$B$84,B6361)&gt;0,D6361*1.1,IF(COUNTIF(cis_DPH!$B$85:$B$171,B6361)&gt;0,D6361*1.2,"chyba"))</f>
        <v>3.2890000000000006</v>
      </c>
      <c r="G6361" s="16" t="e">
        <f>_xlfn.XLOOKUP(Tabuľka9[[#This Row],[položka]],#REF!,#REF!)</f>
        <v>#REF!</v>
      </c>
      <c r="H6361">
        <v>400</v>
      </c>
      <c r="I6361" s="15">
        <f>Tabuľka9[[#This Row],[Aktuálna cena v RZ s DPH]]*Tabuľka9[[#This Row],[Priemerný odber za mesiac]]</f>
        <v>1315.6000000000001</v>
      </c>
      <c r="J6361">
        <v>1000</v>
      </c>
      <c r="K6361" s="17" t="e">
        <f>Tabuľka9[[#This Row],[Cena za MJ s DPH]]*Tabuľka9[[#This Row],[Predpokladaný odber počas 6 mesiacov]]</f>
        <v>#REF!</v>
      </c>
      <c r="L6361" s="1">
        <v>516554</v>
      </c>
      <c r="M6361" t="e">
        <f>_xlfn.XLOOKUP(Tabuľka9[[#This Row],[IČO]],#REF!,#REF!)</f>
        <v>#REF!</v>
      </c>
      <c r="N6361" t="e">
        <f>_xlfn.XLOOKUP(Tabuľka9[[#This Row],[IČO]],#REF!,#REF!)</f>
        <v>#REF!</v>
      </c>
    </row>
    <row r="6362" spans="1:14" hidden="1" x14ac:dyDescent="0.35">
      <c r="A6362" t="s">
        <v>84</v>
      </c>
      <c r="B6362" t="s">
        <v>87</v>
      </c>
      <c r="C6362" t="s">
        <v>13</v>
      </c>
      <c r="E6362" s="10">
        <f>IF(COUNTIF(cis_DPH!$B$2:$B$84,B6362)&gt;0,D6362*1.1,IF(COUNTIF(cis_DPH!$B$85:$B$171,B6362)&gt;0,D6362*1.2,"chyba"))</f>
        <v>0</v>
      </c>
      <c r="G6362" s="16" t="e">
        <f>_xlfn.XLOOKUP(Tabuľka9[[#This Row],[položka]],#REF!,#REF!)</f>
        <v>#REF!</v>
      </c>
      <c r="I6362" s="15">
        <f>Tabuľka9[[#This Row],[Aktuálna cena v RZ s DPH]]*Tabuľka9[[#This Row],[Priemerný odber za mesiac]]</f>
        <v>0</v>
      </c>
      <c r="K6362" s="17" t="e">
        <f>Tabuľka9[[#This Row],[Cena za MJ s DPH]]*Tabuľka9[[#This Row],[Predpokladaný odber počas 6 mesiacov]]</f>
        <v>#REF!</v>
      </c>
      <c r="L6362" s="1">
        <v>516554</v>
      </c>
      <c r="M6362" t="e">
        <f>_xlfn.XLOOKUP(Tabuľka9[[#This Row],[IČO]],#REF!,#REF!)</f>
        <v>#REF!</v>
      </c>
      <c r="N6362" t="e">
        <f>_xlfn.XLOOKUP(Tabuľka9[[#This Row],[IČO]],#REF!,#REF!)</f>
        <v>#REF!</v>
      </c>
    </row>
    <row r="6363" spans="1:14" hidden="1" x14ac:dyDescent="0.35">
      <c r="A6363" t="s">
        <v>84</v>
      </c>
      <c r="B6363" t="s">
        <v>88</v>
      </c>
      <c r="C6363" t="s">
        <v>13</v>
      </c>
      <c r="D6363" s="9">
        <v>2.85</v>
      </c>
      <c r="E6363" s="10">
        <f>IF(COUNTIF(cis_DPH!$B$2:$B$84,B6363)&gt;0,D6363*1.1,IF(COUNTIF(cis_DPH!$B$85:$B$171,B6363)&gt;0,D6363*1.2,"chyba"))</f>
        <v>3.1350000000000002</v>
      </c>
      <c r="G6363" s="16" t="e">
        <f>_xlfn.XLOOKUP(Tabuľka9[[#This Row],[položka]],#REF!,#REF!)</f>
        <v>#REF!</v>
      </c>
      <c r="H6363">
        <v>250</v>
      </c>
      <c r="I6363" s="15">
        <f>Tabuľka9[[#This Row],[Aktuálna cena v RZ s DPH]]*Tabuľka9[[#This Row],[Priemerný odber za mesiac]]</f>
        <v>783.75000000000011</v>
      </c>
      <c r="J6363">
        <v>1000</v>
      </c>
      <c r="K6363" s="17" t="e">
        <f>Tabuľka9[[#This Row],[Cena za MJ s DPH]]*Tabuľka9[[#This Row],[Predpokladaný odber počas 6 mesiacov]]</f>
        <v>#REF!</v>
      </c>
      <c r="L6363" s="1">
        <v>516554</v>
      </c>
      <c r="M6363" t="e">
        <f>_xlfn.XLOOKUP(Tabuľka9[[#This Row],[IČO]],#REF!,#REF!)</f>
        <v>#REF!</v>
      </c>
      <c r="N6363" t="e">
        <f>_xlfn.XLOOKUP(Tabuľka9[[#This Row],[IČO]],#REF!,#REF!)</f>
        <v>#REF!</v>
      </c>
    </row>
    <row r="6364" spans="1:14" hidden="1" x14ac:dyDescent="0.35">
      <c r="A6364" t="s">
        <v>84</v>
      </c>
      <c r="B6364" t="s">
        <v>89</v>
      </c>
      <c r="C6364" t="s">
        <v>13</v>
      </c>
      <c r="E6364" s="10">
        <f>IF(COUNTIF(cis_DPH!$B$2:$B$84,B6364)&gt;0,D6364*1.1,IF(COUNTIF(cis_DPH!$B$85:$B$171,B6364)&gt;0,D6364*1.2,"chyba"))</f>
        <v>0</v>
      </c>
      <c r="G6364" s="16" t="e">
        <f>_xlfn.XLOOKUP(Tabuľka9[[#This Row],[položka]],#REF!,#REF!)</f>
        <v>#REF!</v>
      </c>
      <c r="I6364" s="15">
        <f>Tabuľka9[[#This Row],[Aktuálna cena v RZ s DPH]]*Tabuľka9[[#This Row],[Priemerný odber za mesiac]]</f>
        <v>0</v>
      </c>
      <c r="K6364" s="17" t="e">
        <f>Tabuľka9[[#This Row],[Cena za MJ s DPH]]*Tabuľka9[[#This Row],[Predpokladaný odber počas 6 mesiacov]]</f>
        <v>#REF!</v>
      </c>
      <c r="L6364" s="1">
        <v>516554</v>
      </c>
      <c r="M6364" t="e">
        <f>_xlfn.XLOOKUP(Tabuľka9[[#This Row],[IČO]],#REF!,#REF!)</f>
        <v>#REF!</v>
      </c>
      <c r="N6364" t="e">
        <f>_xlfn.XLOOKUP(Tabuľka9[[#This Row],[IČO]],#REF!,#REF!)</f>
        <v>#REF!</v>
      </c>
    </row>
    <row r="6365" spans="1:14" hidden="1" x14ac:dyDescent="0.35">
      <c r="A6365" t="s">
        <v>84</v>
      </c>
      <c r="B6365" t="s">
        <v>90</v>
      </c>
      <c r="C6365" t="s">
        <v>13</v>
      </c>
      <c r="E6365" s="10">
        <f>IF(COUNTIF(cis_DPH!$B$2:$B$84,B6365)&gt;0,D6365*1.1,IF(COUNTIF(cis_DPH!$B$85:$B$171,B6365)&gt;0,D6365*1.2,"chyba"))</f>
        <v>0</v>
      </c>
      <c r="G6365" s="16" t="e">
        <f>_xlfn.XLOOKUP(Tabuľka9[[#This Row],[položka]],#REF!,#REF!)</f>
        <v>#REF!</v>
      </c>
      <c r="I6365" s="15">
        <f>Tabuľka9[[#This Row],[Aktuálna cena v RZ s DPH]]*Tabuľka9[[#This Row],[Priemerný odber za mesiac]]</f>
        <v>0</v>
      </c>
      <c r="K6365" s="17" t="e">
        <f>Tabuľka9[[#This Row],[Cena za MJ s DPH]]*Tabuľka9[[#This Row],[Predpokladaný odber počas 6 mesiacov]]</f>
        <v>#REF!</v>
      </c>
      <c r="L6365" s="1">
        <v>516554</v>
      </c>
      <c r="M6365" t="e">
        <f>_xlfn.XLOOKUP(Tabuľka9[[#This Row],[IČO]],#REF!,#REF!)</f>
        <v>#REF!</v>
      </c>
      <c r="N6365" t="e">
        <f>_xlfn.XLOOKUP(Tabuľka9[[#This Row],[IČO]],#REF!,#REF!)</f>
        <v>#REF!</v>
      </c>
    </row>
    <row r="6366" spans="1:14" hidden="1" x14ac:dyDescent="0.35">
      <c r="A6366" t="s">
        <v>84</v>
      </c>
      <c r="B6366" t="s">
        <v>91</v>
      </c>
      <c r="C6366" t="s">
        <v>13</v>
      </c>
      <c r="E6366" s="10">
        <f>IF(COUNTIF(cis_DPH!$B$2:$B$84,B6366)&gt;0,D6366*1.1,IF(COUNTIF(cis_DPH!$B$85:$B$171,B6366)&gt;0,D6366*1.2,"chyba"))</f>
        <v>0</v>
      </c>
      <c r="G6366" s="16" t="e">
        <f>_xlfn.XLOOKUP(Tabuľka9[[#This Row],[položka]],#REF!,#REF!)</f>
        <v>#REF!</v>
      </c>
      <c r="I6366" s="15">
        <f>Tabuľka9[[#This Row],[Aktuálna cena v RZ s DPH]]*Tabuľka9[[#This Row],[Priemerný odber za mesiac]]</f>
        <v>0</v>
      </c>
      <c r="K6366" s="17" t="e">
        <f>Tabuľka9[[#This Row],[Cena za MJ s DPH]]*Tabuľka9[[#This Row],[Predpokladaný odber počas 6 mesiacov]]</f>
        <v>#REF!</v>
      </c>
      <c r="L6366" s="1">
        <v>516554</v>
      </c>
      <c r="M6366" t="e">
        <f>_xlfn.XLOOKUP(Tabuľka9[[#This Row],[IČO]],#REF!,#REF!)</f>
        <v>#REF!</v>
      </c>
      <c r="N6366" t="e">
        <f>_xlfn.XLOOKUP(Tabuľka9[[#This Row],[IČO]],#REF!,#REF!)</f>
        <v>#REF!</v>
      </c>
    </row>
    <row r="6367" spans="1:14" hidden="1" x14ac:dyDescent="0.35">
      <c r="A6367" t="s">
        <v>84</v>
      </c>
      <c r="B6367" t="s">
        <v>92</v>
      </c>
      <c r="C6367" t="s">
        <v>13</v>
      </c>
      <c r="E6367" s="10">
        <f>IF(COUNTIF(cis_DPH!$B$2:$B$84,B6367)&gt;0,D6367*1.1,IF(COUNTIF(cis_DPH!$B$85:$B$171,B6367)&gt;0,D6367*1.2,"chyba"))</f>
        <v>0</v>
      </c>
      <c r="G6367" s="16" t="e">
        <f>_xlfn.XLOOKUP(Tabuľka9[[#This Row],[položka]],#REF!,#REF!)</f>
        <v>#REF!</v>
      </c>
      <c r="I6367" s="15">
        <f>Tabuľka9[[#This Row],[Aktuálna cena v RZ s DPH]]*Tabuľka9[[#This Row],[Priemerný odber za mesiac]]</f>
        <v>0</v>
      </c>
      <c r="K6367" s="17" t="e">
        <f>Tabuľka9[[#This Row],[Cena za MJ s DPH]]*Tabuľka9[[#This Row],[Predpokladaný odber počas 6 mesiacov]]</f>
        <v>#REF!</v>
      </c>
      <c r="L6367" s="1">
        <v>516554</v>
      </c>
      <c r="M6367" t="e">
        <f>_xlfn.XLOOKUP(Tabuľka9[[#This Row],[IČO]],#REF!,#REF!)</f>
        <v>#REF!</v>
      </c>
      <c r="N6367" t="e">
        <f>_xlfn.XLOOKUP(Tabuľka9[[#This Row],[IČO]],#REF!,#REF!)</f>
        <v>#REF!</v>
      </c>
    </row>
    <row r="6368" spans="1:14" hidden="1" x14ac:dyDescent="0.35">
      <c r="A6368" t="s">
        <v>93</v>
      </c>
      <c r="B6368" t="s">
        <v>94</v>
      </c>
      <c r="C6368" t="s">
        <v>13</v>
      </c>
      <c r="D6368" s="9">
        <v>0.46700000000000003</v>
      </c>
      <c r="E6368" s="10">
        <f>IF(COUNTIF(cis_DPH!$B$2:$B$84,B6368)&gt;0,D6368*1.1,IF(COUNTIF(cis_DPH!$B$85:$B$171,B6368)&gt;0,D6368*1.2,"chyba"))</f>
        <v>0.51370000000000005</v>
      </c>
      <c r="G6368" s="16" t="e">
        <f>_xlfn.XLOOKUP(Tabuľka9[[#This Row],[položka]],#REF!,#REF!)</f>
        <v>#REF!</v>
      </c>
      <c r="H6368">
        <v>800</v>
      </c>
      <c r="I6368" s="15">
        <f>Tabuľka9[[#This Row],[Aktuálna cena v RZ s DPH]]*Tabuľka9[[#This Row],[Priemerný odber za mesiac]]</f>
        <v>410.96000000000004</v>
      </c>
      <c r="J6368">
        <v>4000</v>
      </c>
      <c r="K6368" s="17" t="e">
        <f>Tabuľka9[[#This Row],[Cena za MJ s DPH]]*Tabuľka9[[#This Row],[Predpokladaný odber počas 6 mesiacov]]</f>
        <v>#REF!</v>
      </c>
      <c r="L6368" s="1">
        <v>516554</v>
      </c>
      <c r="M6368" t="e">
        <f>_xlfn.XLOOKUP(Tabuľka9[[#This Row],[IČO]],#REF!,#REF!)</f>
        <v>#REF!</v>
      </c>
      <c r="N6368" t="e">
        <f>_xlfn.XLOOKUP(Tabuľka9[[#This Row],[IČO]],#REF!,#REF!)</f>
        <v>#REF!</v>
      </c>
    </row>
    <row r="6369" spans="1:14" hidden="1" x14ac:dyDescent="0.35">
      <c r="A6369" t="s">
        <v>95</v>
      </c>
      <c r="B6369" t="s">
        <v>96</v>
      </c>
      <c r="C6369" t="s">
        <v>13</v>
      </c>
      <c r="D6369" s="9">
        <v>0.34799999999999998</v>
      </c>
      <c r="E6369" s="10">
        <f>IF(COUNTIF(cis_DPH!$B$2:$B$84,B6369)&gt;0,D6369*1.1,IF(COUNTIF(cis_DPH!$B$85:$B$171,B6369)&gt;0,D6369*1.2,"chyba"))</f>
        <v>0.38280000000000003</v>
      </c>
      <c r="G6369" s="16" t="e">
        <f>_xlfn.XLOOKUP(Tabuľka9[[#This Row],[položka]],#REF!,#REF!)</f>
        <v>#REF!</v>
      </c>
      <c r="H6369">
        <v>1000</v>
      </c>
      <c r="I6369" s="15">
        <f>Tabuľka9[[#This Row],[Aktuálna cena v RZ s DPH]]*Tabuľka9[[#This Row],[Priemerný odber za mesiac]]</f>
        <v>382.8</v>
      </c>
      <c r="J6369">
        <v>5000</v>
      </c>
      <c r="K6369" s="17" t="e">
        <f>Tabuľka9[[#This Row],[Cena za MJ s DPH]]*Tabuľka9[[#This Row],[Predpokladaný odber počas 6 mesiacov]]</f>
        <v>#REF!</v>
      </c>
      <c r="L6369" s="1">
        <v>516554</v>
      </c>
      <c r="M6369" t="e">
        <f>_xlfn.XLOOKUP(Tabuľka9[[#This Row],[IČO]],#REF!,#REF!)</f>
        <v>#REF!</v>
      </c>
      <c r="N6369" t="e">
        <f>_xlfn.XLOOKUP(Tabuľka9[[#This Row],[IČO]],#REF!,#REF!)</f>
        <v>#REF!</v>
      </c>
    </row>
    <row r="6370" spans="1:14" hidden="1" x14ac:dyDescent="0.35">
      <c r="A6370" t="s">
        <v>95</v>
      </c>
      <c r="B6370" t="s">
        <v>97</v>
      </c>
      <c r="C6370" t="s">
        <v>13</v>
      </c>
      <c r="D6370" s="9">
        <v>2.0459999999999998</v>
      </c>
      <c r="E6370" s="10">
        <f>IF(COUNTIF(cis_DPH!$B$2:$B$84,B6370)&gt;0,D6370*1.1,IF(COUNTIF(cis_DPH!$B$85:$B$171,B6370)&gt;0,D6370*1.2,"chyba"))</f>
        <v>2.2505999999999999</v>
      </c>
      <c r="G6370" s="16" t="e">
        <f>_xlfn.XLOOKUP(Tabuľka9[[#This Row],[položka]],#REF!,#REF!)</f>
        <v>#REF!</v>
      </c>
      <c r="H6370">
        <v>80</v>
      </c>
      <c r="I6370" s="15">
        <f>Tabuľka9[[#This Row],[Aktuálna cena v RZ s DPH]]*Tabuľka9[[#This Row],[Priemerný odber za mesiac]]</f>
        <v>180.048</v>
      </c>
      <c r="J6370">
        <v>400</v>
      </c>
      <c r="K6370" s="17" t="e">
        <f>Tabuľka9[[#This Row],[Cena za MJ s DPH]]*Tabuľka9[[#This Row],[Predpokladaný odber počas 6 mesiacov]]</f>
        <v>#REF!</v>
      </c>
      <c r="L6370" s="1">
        <v>516554</v>
      </c>
      <c r="M6370" t="e">
        <f>_xlfn.XLOOKUP(Tabuľka9[[#This Row],[IČO]],#REF!,#REF!)</f>
        <v>#REF!</v>
      </c>
      <c r="N6370" t="e">
        <f>_xlfn.XLOOKUP(Tabuľka9[[#This Row],[IČO]],#REF!,#REF!)</f>
        <v>#REF!</v>
      </c>
    </row>
    <row r="6371" spans="1:14" hidden="1" x14ac:dyDescent="0.35">
      <c r="A6371" t="s">
        <v>95</v>
      </c>
      <c r="B6371" t="s">
        <v>98</v>
      </c>
      <c r="C6371" t="s">
        <v>13</v>
      </c>
      <c r="E6371" s="10">
        <f>IF(COUNTIF(cis_DPH!$B$2:$B$84,B6371)&gt;0,D6371*1.1,IF(COUNTIF(cis_DPH!$B$85:$B$171,B6371)&gt;0,D6371*1.2,"chyba"))</f>
        <v>0</v>
      </c>
      <c r="G6371" s="16" t="e">
        <f>_xlfn.XLOOKUP(Tabuľka9[[#This Row],[položka]],#REF!,#REF!)</f>
        <v>#REF!</v>
      </c>
      <c r="I6371" s="15">
        <f>Tabuľka9[[#This Row],[Aktuálna cena v RZ s DPH]]*Tabuľka9[[#This Row],[Priemerný odber za mesiac]]</f>
        <v>0</v>
      </c>
      <c r="K6371" s="17" t="e">
        <f>Tabuľka9[[#This Row],[Cena za MJ s DPH]]*Tabuľka9[[#This Row],[Predpokladaný odber počas 6 mesiacov]]</f>
        <v>#REF!</v>
      </c>
      <c r="L6371" s="1">
        <v>516554</v>
      </c>
      <c r="M6371" t="e">
        <f>_xlfn.XLOOKUP(Tabuľka9[[#This Row],[IČO]],#REF!,#REF!)</f>
        <v>#REF!</v>
      </c>
      <c r="N6371" t="e">
        <f>_xlfn.XLOOKUP(Tabuľka9[[#This Row],[IČO]],#REF!,#REF!)</f>
        <v>#REF!</v>
      </c>
    </row>
    <row r="6372" spans="1:14" hidden="1" x14ac:dyDescent="0.35">
      <c r="A6372" t="s">
        <v>95</v>
      </c>
      <c r="B6372" t="s">
        <v>99</v>
      </c>
      <c r="C6372" t="s">
        <v>13</v>
      </c>
      <c r="E6372" s="10">
        <f>IF(COUNTIF(cis_DPH!$B$2:$B$84,B6372)&gt;0,D6372*1.1,IF(COUNTIF(cis_DPH!$B$85:$B$171,B6372)&gt;0,D6372*1.2,"chyba"))</f>
        <v>0</v>
      </c>
      <c r="G6372" s="16" t="e">
        <f>_xlfn.XLOOKUP(Tabuľka9[[#This Row],[položka]],#REF!,#REF!)</f>
        <v>#REF!</v>
      </c>
      <c r="I6372" s="15">
        <f>Tabuľka9[[#This Row],[Aktuálna cena v RZ s DPH]]*Tabuľka9[[#This Row],[Priemerný odber za mesiac]]</f>
        <v>0</v>
      </c>
      <c r="K6372" s="17" t="e">
        <f>Tabuľka9[[#This Row],[Cena za MJ s DPH]]*Tabuľka9[[#This Row],[Predpokladaný odber počas 6 mesiacov]]</f>
        <v>#REF!</v>
      </c>
      <c r="L6372" s="1">
        <v>516554</v>
      </c>
      <c r="M6372" t="e">
        <f>_xlfn.XLOOKUP(Tabuľka9[[#This Row],[IČO]],#REF!,#REF!)</f>
        <v>#REF!</v>
      </c>
      <c r="N6372" t="e">
        <f>_xlfn.XLOOKUP(Tabuľka9[[#This Row],[IČO]],#REF!,#REF!)</f>
        <v>#REF!</v>
      </c>
    </row>
    <row r="6373" spans="1:14" hidden="1" x14ac:dyDescent="0.35">
      <c r="A6373" t="s">
        <v>95</v>
      </c>
      <c r="B6373" t="s">
        <v>100</v>
      </c>
      <c r="C6373" t="s">
        <v>13</v>
      </c>
      <c r="D6373" s="9">
        <v>0.34799999999999998</v>
      </c>
      <c r="E6373" s="10">
        <f>IF(COUNTIF(cis_DPH!$B$2:$B$84,B6373)&gt;0,D6373*1.1,IF(COUNTIF(cis_DPH!$B$85:$B$171,B6373)&gt;0,D6373*1.2,"chyba"))</f>
        <v>0.38280000000000003</v>
      </c>
      <c r="G6373" s="16" t="e">
        <f>_xlfn.XLOOKUP(Tabuľka9[[#This Row],[položka]],#REF!,#REF!)</f>
        <v>#REF!</v>
      </c>
      <c r="H6373">
        <v>200</v>
      </c>
      <c r="I6373" s="15">
        <f>Tabuľka9[[#This Row],[Aktuálna cena v RZ s DPH]]*Tabuľka9[[#This Row],[Priemerný odber za mesiac]]</f>
        <v>76.56</v>
      </c>
      <c r="J6373">
        <v>1000</v>
      </c>
      <c r="K6373" s="17" t="e">
        <f>Tabuľka9[[#This Row],[Cena za MJ s DPH]]*Tabuľka9[[#This Row],[Predpokladaný odber počas 6 mesiacov]]</f>
        <v>#REF!</v>
      </c>
      <c r="L6373" s="1">
        <v>516554</v>
      </c>
      <c r="M6373" t="e">
        <f>_xlfn.XLOOKUP(Tabuľka9[[#This Row],[IČO]],#REF!,#REF!)</f>
        <v>#REF!</v>
      </c>
      <c r="N6373" t="e">
        <f>_xlfn.XLOOKUP(Tabuľka9[[#This Row],[IČO]],#REF!,#REF!)</f>
        <v>#REF!</v>
      </c>
    </row>
    <row r="6374" spans="1:14" hidden="1" x14ac:dyDescent="0.35">
      <c r="A6374" t="s">
        <v>95</v>
      </c>
      <c r="B6374" t="s">
        <v>101</v>
      </c>
      <c r="C6374" t="s">
        <v>13</v>
      </c>
      <c r="D6374" s="9">
        <v>2.0459999999999998</v>
      </c>
      <c r="E6374" s="10">
        <f>IF(COUNTIF(cis_DPH!$B$2:$B$84,B6374)&gt;0,D6374*1.1,IF(COUNTIF(cis_DPH!$B$85:$B$171,B6374)&gt;0,D6374*1.2,"chyba"))</f>
        <v>2.2505999999999999</v>
      </c>
      <c r="G6374" s="16" t="e">
        <f>_xlfn.XLOOKUP(Tabuľka9[[#This Row],[položka]],#REF!,#REF!)</f>
        <v>#REF!</v>
      </c>
      <c r="H6374">
        <v>20</v>
      </c>
      <c r="I6374" s="15">
        <f>Tabuľka9[[#This Row],[Aktuálna cena v RZ s DPH]]*Tabuľka9[[#This Row],[Priemerný odber za mesiac]]</f>
        <v>45.012</v>
      </c>
      <c r="J6374">
        <v>100</v>
      </c>
      <c r="K6374" s="17" t="e">
        <f>Tabuľka9[[#This Row],[Cena za MJ s DPH]]*Tabuľka9[[#This Row],[Predpokladaný odber počas 6 mesiacov]]</f>
        <v>#REF!</v>
      </c>
      <c r="L6374" s="1">
        <v>516554</v>
      </c>
      <c r="M6374" t="e">
        <f>_xlfn.XLOOKUP(Tabuľka9[[#This Row],[IČO]],#REF!,#REF!)</f>
        <v>#REF!</v>
      </c>
      <c r="N6374" t="e">
        <f>_xlfn.XLOOKUP(Tabuľka9[[#This Row],[IČO]],#REF!,#REF!)</f>
        <v>#REF!</v>
      </c>
    </row>
    <row r="6375" spans="1:14" hidden="1" x14ac:dyDescent="0.35">
      <c r="A6375" t="s">
        <v>95</v>
      </c>
      <c r="B6375" t="s">
        <v>102</v>
      </c>
      <c r="C6375" t="s">
        <v>48</v>
      </c>
      <c r="E6375" s="10">
        <f>IF(COUNTIF(cis_DPH!$B$2:$B$84,B6375)&gt;0,D6375*1.1,IF(COUNTIF(cis_DPH!$B$85:$B$171,B6375)&gt;0,D6375*1.2,"chyba"))</f>
        <v>0</v>
      </c>
      <c r="G6375" s="16" t="e">
        <f>_xlfn.XLOOKUP(Tabuľka9[[#This Row],[položka]],#REF!,#REF!)</f>
        <v>#REF!</v>
      </c>
      <c r="I6375" s="15">
        <f>Tabuľka9[[#This Row],[Aktuálna cena v RZ s DPH]]*Tabuľka9[[#This Row],[Priemerný odber za mesiac]]</f>
        <v>0</v>
      </c>
      <c r="K6375" s="17" t="e">
        <f>Tabuľka9[[#This Row],[Cena za MJ s DPH]]*Tabuľka9[[#This Row],[Predpokladaný odber počas 6 mesiacov]]</f>
        <v>#REF!</v>
      </c>
      <c r="L6375" s="1">
        <v>516554</v>
      </c>
      <c r="M6375" t="e">
        <f>_xlfn.XLOOKUP(Tabuľka9[[#This Row],[IČO]],#REF!,#REF!)</f>
        <v>#REF!</v>
      </c>
      <c r="N6375" t="e">
        <f>_xlfn.XLOOKUP(Tabuľka9[[#This Row],[IČO]],#REF!,#REF!)</f>
        <v>#REF!</v>
      </c>
    </row>
    <row r="6376" spans="1:14" hidden="1" x14ac:dyDescent="0.35">
      <c r="A6376" t="s">
        <v>95</v>
      </c>
      <c r="B6376" t="s">
        <v>103</v>
      </c>
      <c r="C6376" t="s">
        <v>13</v>
      </c>
      <c r="D6376" s="9">
        <v>2.9329999999999998</v>
      </c>
      <c r="E6376" s="10">
        <f>IF(COUNTIF(cis_DPH!$B$2:$B$84,B6376)&gt;0,D6376*1.1,IF(COUNTIF(cis_DPH!$B$85:$B$171,B6376)&gt;0,D6376*1.2,"chyba"))</f>
        <v>3.2263000000000002</v>
      </c>
      <c r="G6376" s="16" t="e">
        <f>_xlfn.XLOOKUP(Tabuľka9[[#This Row],[položka]],#REF!,#REF!)</f>
        <v>#REF!</v>
      </c>
      <c r="H6376">
        <v>20</v>
      </c>
      <c r="I6376" s="15">
        <f>Tabuľka9[[#This Row],[Aktuálna cena v RZ s DPH]]*Tabuľka9[[#This Row],[Priemerný odber za mesiac]]</f>
        <v>64.52600000000001</v>
      </c>
      <c r="J6376">
        <v>100</v>
      </c>
      <c r="K6376" s="17" t="e">
        <f>Tabuľka9[[#This Row],[Cena za MJ s DPH]]*Tabuľka9[[#This Row],[Predpokladaný odber počas 6 mesiacov]]</f>
        <v>#REF!</v>
      </c>
      <c r="L6376" s="1">
        <v>516554</v>
      </c>
      <c r="M6376" t="e">
        <f>_xlfn.XLOOKUP(Tabuľka9[[#This Row],[IČO]],#REF!,#REF!)</f>
        <v>#REF!</v>
      </c>
      <c r="N6376" t="e">
        <f>_xlfn.XLOOKUP(Tabuľka9[[#This Row],[IČO]],#REF!,#REF!)</f>
        <v>#REF!</v>
      </c>
    </row>
    <row r="6377" spans="1:14" hidden="1" x14ac:dyDescent="0.35">
      <c r="A6377" t="s">
        <v>95</v>
      </c>
      <c r="B6377" t="s">
        <v>104</v>
      </c>
      <c r="C6377" t="s">
        <v>48</v>
      </c>
      <c r="E6377" s="10">
        <f>IF(COUNTIF(cis_DPH!$B$2:$B$84,B6377)&gt;0,D6377*1.1,IF(COUNTIF(cis_DPH!$B$85:$B$171,B6377)&gt;0,D6377*1.2,"chyba"))</f>
        <v>0</v>
      </c>
      <c r="G6377" s="16" t="e">
        <f>_xlfn.XLOOKUP(Tabuľka9[[#This Row],[položka]],#REF!,#REF!)</f>
        <v>#REF!</v>
      </c>
      <c r="I6377" s="15">
        <f>Tabuľka9[[#This Row],[Aktuálna cena v RZ s DPH]]*Tabuľka9[[#This Row],[Priemerný odber za mesiac]]</f>
        <v>0</v>
      </c>
      <c r="K6377" s="17" t="e">
        <f>Tabuľka9[[#This Row],[Cena za MJ s DPH]]*Tabuľka9[[#This Row],[Predpokladaný odber počas 6 mesiacov]]</f>
        <v>#REF!</v>
      </c>
      <c r="L6377" s="1">
        <v>516554</v>
      </c>
      <c r="M6377" t="e">
        <f>_xlfn.XLOOKUP(Tabuľka9[[#This Row],[IČO]],#REF!,#REF!)</f>
        <v>#REF!</v>
      </c>
      <c r="N6377" t="e">
        <f>_xlfn.XLOOKUP(Tabuľka9[[#This Row],[IČO]],#REF!,#REF!)</f>
        <v>#REF!</v>
      </c>
    </row>
    <row r="6378" spans="1:14" hidden="1" x14ac:dyDescent="0.35">
      <c r="A6378" t="s">
        <v>95</v>
      </c>
      <c r="B6378" t="s">
        <v>105</v>
      </c>
      <c r="C6378" t="s">
        <v>13</v>
      </c>
      <c r="E6378" s="10">
        <f>IF(COUNTIF(cis_DPH!$B$2:$B$84,B6378)&gt;0,D6378*1.1,IF(COUNTIF(cis_DPH!$B$85:$B$171,B6378)&gt;0,D6378*1.2,"chyba"))</f>
        <v>0</v>
      </c>
      <c r="G6378" s="16" t="e">
        <f>_xlfn.XLOOKUP(Tabuľka9[[#This Row],[položka]],#REF!,#REF!)</f>
        <v>#REF!</v>
      </c>
      <c r="I6378" s="15">
        <f>Tabuľka9[[#This Row],[Aktuálna cena v RZ s DPH]]*Tabuľka9[[#This Row],[Priemerný odber za mesiac]]</f>
        <v>0</v>
      </c>
      <c r="K6378" s="17" t="e">
        <f>Tabuľka9[[#This Row],[Cena za MJ s DPH]]*Tabuľka9[[#This Row],[Predpokladaný odber počas 6 mesiacov]]</f>
        <v>#REF!</v>
      </c>
      <c r="L6378" s="1">
        <v>516554</v>
      </c>
      <c r="M6378" t="e">
        <f>_xlfn.XLOOKUP(Tabuľka9[[#This Row],[IČO]],#REF!,#REF!)</f>
        <v>#REF!</v>
      </c>
      <c r="N6378" t="e">
        <f>_xlfn.XLOOKUP(Tabuľka9[[#This Row],[IČO]],#REF!,#REF!)</f>
        <v>#REF!</v>
      </c>
    </row>
    <row r="6379" spans="1:14" hidden="1" x14ac:dyDescent="0.35">
      <c r="A6379" t="s">
        <v>95</v>
      </c>
      <c r="B6379" t="s">
        <v>106</v>
      </c>
      <c r="C6379" t="s">
        <v>13</v>
      </c>
      <c r="E6379" s="10">
        <f>IF(COUNTIF(cis_DPH!$B$2:$B$84,B6379)&gt;0,D6379*1.1,IF(COUNTIF(cis_DPH!$B$85:$B$171,B6379)&gt;0,D6379*1.2,"chyba"))</f>
        <v>0</v>
      </c>
      <c r="G6379" s="16" t="e">
        <f>_xlfn.XLOOKUP(Tabuľka9[[#This Row],[položka]],#REF!,#REF!)</f>
        <v>#REF!</v>
      </c>
      <c r="I6379" s="15">
        <f>Tabuľka9[[#This Row],[Aktuálna cena v RZ s DPH]]*Tabuľka9[[#This Row],[Priemerný odber za mesiac]]</f>
        <v>0</v>
      </c>
      <c r="K6379" s="17" t="e">
        <f>Tabuľka9[[#This Row],[Cena za MJ s DPH]]*Tabuľka9[[#This Row],[Predpokladaný odber počas 6 mesiacov]]</f>
        <v>#REF!</v>
      </c>
      <c r="L6379" s="1">
        <v>516554</v>
      </c>
      <c r="M6379" t="e">
        <f>_xlfn.XLOOKUP(Tabuľka9[[#This Row],[IČO]],#REF!,#REF!)</f>
        <v>#REF!</v>
      </c>
      <c r="N6379" t="e">
        <f>_xlfn.XLOOKUP(Tabuľka9[[#This Row],[IČO]],#REF!,#REF!)</f>
        <v>#REF!</v>
      </c>
    </row>
    <row r="6380" spans="1:14" hidden="1" x14ac:dyDescent="0.35">
      <c r="A6380" t="s">
        <v>93</v>
      </c>
      <c r="B6380" t="s">
        <v>107</v>
      </c>
      <c r="C6380" t="s">
        <v>48</v>
      </c>
      <c r="E6380" s="10">
        <f>IF(COUNTIF(cis_DPH!$B$2:$B$84,B6380)&gt;0,D6380*1.1,IF(COUNTIF(cis_DPH!$B$85:$B$171,B6380)&gt;0,D6380*1.2,"chyba"))</f>
        <v>0</v>
      </c>
      <c r="G6380" s="16" t="e">
        <f>_xlfn.XLOOKUP(Tabuľka9[[#This Row],[položka]],#REF!,#REF!)</f>
        <v>#REF!</v>
      </c>
      <c r="I6380" s="15">
        <f>Tabuľka9[[#This Row],[Aktuálna cena v RZ s DPH]]*Tabuľka9[[#This Row],[Priemerný odber za mesiac]]</f>
        <v>0</v>
      </c>
      <c r="K6380" s="17" t="e">
        <f>Tabuľka9[[#This Row],[Cena za MJ s DPH]]*Tabuľka9[[#This Row],[Predpokladaný odber počas 6 mesiacov]]</f>
        <v>#REF!</v>
      </c>
      <c r="L6380" s="1">
        <v>516554</v>
      </c>
      <c r="M6380" t="e">
        <f>_xlfn.XLOOKUP(Tabuľka9[[#This Row],[IČO]],#REF!,#REF!)</f>
        <v>#REF!</v>
      </c>
      <c r="N6380" t="e">
        <f>_xlfn.XLOOKUP(Tabuľka9[[#This Row],[IČO]],#REF!,#REF!)</f>
        <v>#REF!</v>
      </c>
    </row>
    <row r="6381" spans="1:14" hidden="1" x14ac:dyDescent="0.35">
      <c r="A6381" t="s">
        <v>95</v>
      </c>
      <c r="B6381" t="s">
        <v>108</v>
      </c>
      <c r="C6381" t="s">
        <v>13</v>
      </c>
      <c r="E6381" s="10">
        <f>IF(COUNTIF(cis_DPH!$B$2:$B$84,B6381)&gt;0,D6381*1.1,IF(COUNTIF(cis_DPH!$B$85:$B$171,B6381)&gt;0,D6381*1.2,"chyba"))</f>
        <v>0</v>
      </c>
      <c r="G6381" s="16" t="e">
        <f>_xlfn.XLOOKUP(Tabuľka9[[#This Row],[položka]],#REF!,#REF!)</f>
        <v>#REF!</v>
      </c>
      <c r="I6381" s="15">
        <f>Tabuľka9[[#This Row],[Aktuálna cena v RZ s DPH]]*Tabuľka9[[#This Row],[Priemerný odber za mesiac]]</f>
        <v>0</v>
      </c>
      <c r="K6381" s="17" t="e">
        <f>Tabuľka9[[#This Row],[Cena za MJ s DPH]]*Tabuľka9[[#This Row],[Predpokladaný odber počas 6 mesiacov]]</f>
        <v>#REF!</v>
      </c>
      <c r="L6381" s="1">
        <v>516554</v>
      </c>
      <c r="M6381" t="e">
        <f>_xlfn.XLOOKUP(Tabuľka9[[#This Row],[IČO]],#REF!,#REF!)</f>
        <v>#REF!</v>
      </c>
      <c r="N6381" t="e">
        <f>_xlfn.XLOOKUP(Tabuľka9[[#This Row],[IČO]],#REF!,#REF!)</f>
        <v>#REF!</v>
      </c>
    </row>
    <row r="6382" spans="1:14" hidden="1" x14ac:dyDescent="0.35">
      <c r="A6382" t="s">
        <v>95</v>
      </c>
      <c r="B6382" t="s">
        <v>109</v>
      </c>
      <c r="C6382" t="s">
        <v>13</v>
      </c>
      <c r="E6382" s="10">
        <f>IF(COUNTIF(cis_DPH!$B$2:$B$84,B6382)&gt;0,D6382*1.1,IF(COUNTIF(cis_DPH!$B$85:$B$171,B6382)&gt;0,D6382*1.2,"chyba"))</f>
        <v>0</v>
      </c>
      <c r="G6382" s="16" t="e">
        <f>_xlfn.XLOOKUP(Tabuľka9[[#This Row],[položka]],#REF!,#REF!)</f>
        <v>#REF!</v>
      </c>
      <c r="I6382" s="15">
        <f>Tabuľka9[[#This Row],[Aktuálna cena v RZ s DPH]]*Tabuľka9[[#This Row],[Priemerný odber za mesiac]]</f>
        <v>0</v>
      </c>
      <c r="K6382" s="17" t="e">
        <f>Tabuľka9[[#This Row],[Cena za MJ s DPH]]*Tabuľka9[[#This Row],[Predpokladaný odber počas 6 mesiacov]]</f>
        <v>#REF!</v>
      </c>
      <c r="L6382" s="1">
        <v>516554</v>
      </c>
      <c r="M6382" t="e">
        <f>_xlfn.XLOOKUP(Tabuľka9[[#This Row],[IČO]],#REF!,#REF!)</f>
        <v>#REF!</v>
      </c>
      <c r="N6382" t="e">
        <f>_xlfn.XLOOKUP(Tabuľka9[[#This Row],[IČO]],#REF!,#REF!)</f>
        <v>#REF!</v>
      </c>
    </row>
    <row r="6383" spans="1:14" hidden="1" x14ac:dyDescent="0.35">
      <c r="A6383" t="s">
        <v>95</v>
      </c>
      <c r="B6383" t="s">
        <v>110</v>
      </c>
      <c r="C6383" t="s">
        <v>13</v>
      </c>
      <c r="E6383" s="10">
        <f>IF(COUNTIF(cis_DPH!$B$2:$B$84,B6383)&gt;0,D6383*1.1,IF(COUNTIF(cis_DPH!$B$85:$B$171,B6383)&gt;0,D6383*1.2,"chyba"))</f>
        <v>0</v>
      </c>
      <c r="G6383" s="16" t="e">
        <f>_xlfn.XLOOKUP(Tabuľka9[[#This Row],[položka]],#REF!,#REF!)</f>
        <v>#REF!</v>
      </c>
      <c r="I6383" s="15">
        <f>Tabuľka9[[#This Row],[Aktuálna cena v RZ s DPH]]*Tabuľka9[[#This Row],[Priemerný odber za mesiac]]</f>
        <v>0</v>
      </c>
      <c r="K6383" s="17" t="e">
        <f>Tabuľka9[[#This Row],[Cena za MJ s DPH]]*Tabuľka9[[#This Row],[Predpokladaný odber počas 6 mesiacov]]</f>
        <v>#REF!</v>
      </c>
      <c r="L6383" s="1">
        <v>516554</v>
      </c>
      <c r="M6383" t="e">
        <f>_xlfn.XLOOKUP(Tabuľka9[[#This Row],[IČO]],#REF!,#REF!)</f>
        <v>#REF!</v>
      </c>
      <c r="N6383" t="e">
        <f>_xlfn.XLOOKUP(Tabuľka9[[#This Row],[IČO]],#REF!,#REF!)</f>
        <v>#REF!</v>
      </c>
    </row>
    <row r="6384" spans="1:14" hidden="1" x14ac:dyDescent="0.35">
      <c r="A6384" t="s">
        <v>95</v>
      </c>
      <c r="B6384" t="s">
        <v>111</v>
      </c>
      <c r="C6384" t="s">
        <v>13</v>
      </c>
      <c r="D6384" s="9">
        <v>5.6580000000000004</v>
      </c>
      <c r="E6384" s="10">
        <f>IF(COUNTIF(cis_DPH!$B$2:$B$84,B6384)&gt;0,D6384*1.1,IF(COUNTIF(cis_DPH!$B$85:$B$171,B6384)&gt;0,D6384*1.2,"chyba"))</f>
        <v>6.2238000000000007</v>
      </c>
      <c r="G6384" s="16" t="e">
        <f>_xlfn.XLOOKUP(Tabuľka9[[#This Row],[položka]],#REF!,#REF!)</f>
        <v>#REF!</v>
      </c>
      <c r="H6384">
        <v>100</v>
      </c>
      <c r="I6384" s="15">
        <f>Tabuľka9[[#This Row],[Aktuálna cena v RZ s DPH]]*Tabuľka9[[#This Row],[Priemerný odber za mesiac]]</f>
        <v>622.38000000000011</v>
      </c>
      <c r="J6384">
        <v>500</v>
      </c>
      <c r="K6384" s="17" t="e">
        <f>Tabuľka9[[#This Row],[Cena za MJ s DPH]]*Tabuľka9[[#This Row],[Predpokladaný odber počas 6 mesiacov]]</f>
        <v>#REF!</v>
      </c>
      <c r="L6384" s="1">
        <v>516554</v>
      </c>
      <c r="M6384" t="e">
        <f>_xlfn.XLOOKUP(Tabuľka9[[#This Row],[IČO]],#REF!,#REF!)</f>
        <v>#REF!</v>
      </c>
      <c r="N6384" t="e">
        <f>_xlfn.XLOOKUP(Tabuľka9[[#This Row],[IČO]],#REF!,#REF!)</f>
        <v>#REF!</v>
      </c>
    </row>
    <row r="6385" spans="1:14" hidden="1" x14ac:dyDescent="0.35">
      <c r="A6385" t="s">
        <v>95</v>
      </c>
      <c r="B6385" t="s">
        <v>112</v>
      </c>
      <c r="C6385" t="s">
        <v>48</v>
      </c>
      <c r="D6385" s="9">
        <v>3.7879999999999998</v>
      </c>
      <c r="E6385" s="10">
        <f>IF(COUNTIF(cis_DPH!$B$2:$B$84,B6385)&gt;0,D6385*1.1,IF(COUNTIF(cis_DPH!$B$85:$B$171,B6385)&gt;0,D6385*1.2,"chyba"))</f>
        <v>4.1668000000000003</v>
      </c>
      <c r="G6385" s="16" t="e">
        <f>_xlfn.XLOOKUP(Tabuľka9[[#This Row],[položka]],#REF!,#REF!)</f>
        <v>#REF!</v>
      </c>
      <c r="H6385">
        <v>50</v>
      </c>
      <c r="I6385" s="15">
        <f>Tabuľka9[[#This Row],[Aktuálna cena v RZ s DPH]]*Tabuľka9[[#This Row],[Priemerný odber za mesiac]]</f>
        <v>208.34</v>
      </c>
      <c r="J6385">
        <v>250</v>
      </c>
      <c r="K6385" s="17" t="e">
        <f>Tabuľka9[[#This Row],[Cena za MJ s DPH]]*Tabuľka9[[#This Row],[Predpokladaný odber počas 6 mesiacov]]</f>
        <v>#REF!</v>
      </c>
      <c r="L6385" s="1">
        <v>516554</v>
      </c>
      <c r="M6385" t="e">
        <f>_xlfn.XLOOKUP(Tabuľka9[[#This Row],[IČO]],#REF!,#REF!)</f>
        <v>#REF!</v>
      </c>
      <c r="N6385" t="e">
        <f>_xlfn.XLOOKUP(Tabuľka9[[#This Row],[IČO]],#REF!,#REF!)</f>
        <v>#REF!</v>
      </c>
    </row>
    <row r="6386" spans="1:14" hidden="1" x14ac:dyDescent="0.35">
      <c r="A6386" t="s">
        <v>95</v>
      </c>
      <c r="B6386" t="s">
        <v>113</v>
      </c>
      <c r="C6386" t="s">
        <v>13</v>
      </c>
      <c r="D6386" s="9">
        <v>4.9000000000000004</v>
      </c>
      <c r="E6386" s="10">
        <f>IF(COUNTIF(cis_DPH!$B$2:$B$84,B6386)&gt;0,D6386*1.1,IF(COUNTIF(cis_DPH!$B$85:$B$171,B6386)&gt;0,D6386*1.2,"chyba"))</f>
        <v>5.3900000000000006</v>
      </c>
      <c r="G6386" s="16" t="e">
        <f>_xlfn.XLOOKUP(Tabuľka9[[#This Row],[položka]],#REF!,#REF!)</f>
        <v>#REF!</v>
      </c>
      <c r="H6386">
        <v>100</v>
      </c>
      <c r="I6386" s="15">
        <f>Tabuľka9[[#This Row],[Aktuálna cena v RZ s DPH]]*Tabuľka9[[#This Row],[Priemerný odber za mesiac]]</f>
        <v>539</v>
      </c>
      <c r="J6386">
        <v>500</v>
      </c>
      <c r="K6386" s="17" t="e">
        <f>Tabuľka9[[#This Row],[Cena za MJ s DPH]]*Tabuľka9[[#This Row],[Predpokladaný odber počas 6 mesiacov]]</f>
        <v>#REF!</v>
      </c>
      <c r="L6386" s="1">
        <v>516554</v>
      </c>
      <c r="M6386" t="e">
        <f>_xlfn.XLOOKUP(Tabuľka9[[#This Row],[IČO]],#REF!,#REF!)</f>
        <v>#REF!</v>
      </c>
      <c r="N6386" t="e">
        <f>_xlfn.XLOOKUP(Tabuľka9[[#This Row],[IČO]],#REF!,#REF!)</f>
        <v>#REF!</v>
      </c>
    </row>
    <row r="6387" spans="1:14" hidden="1" x14ac:dyDescent="0.35">
      <c r="A6387" t="s">
        <v>95</v>
      </c>
      <c r="B6387" t="s">
        <v>114</v>
      </c>
      <c r="C6387" t="s">
        <v>13</v>
      </c>
      <c r="D6387" s="9">
        <v>6.2</v>
      </c>
      <c r="E6387" s="10">
        <f>IF(COUNTIF(cis_DPH!$B$2:$B$84,B6387)&gt;0,D6387*1.1,IF(COUNTIF(cis_DPH!$B$85:$B$171,B6387)&gt;0,D6387*1.2,"chyba"))</f>
        <v>6.8200000000000012</v>
      </c>
      <c r="G6387" s="16" t="e">
        <f>_xlfn.XLOOKUP(Tabuľka9[[#This Row],[položka]],#REF!,#REF!)</f>
        <v>#REF!</v>
      </c>
      <c r="H6387">
        <v>50</v>
      </c>
      <c r="I6387" s="15">
        <f>Tabuľka9[[#This Row],[Aktuálna cena v RZ s DPH]]*Tabuľka9[[#This Row],[Priemerný odber za mesiac]]</f>
        <v>341.00000000000006</v>
      </c>
      <c r="J6387">
        <v>200</v>
      </c>
      <c r="K6387" s="17" t="e">
        <f>Tabuľka9[[#This Row],[Cena za MJ s DPH]]*Tabuľka9[[#This Row],[Predpokladaný odber počas 6 mesiacov]]</f>
        <v>#REF!</v>
      </c>
      <c r="L6387" s="1">
        <v>516554</v>
      </c>
      <c r="M6387" t="e">
        <f>_xlfn.XLOOKUP(Tabuľka9[[#This Row],[IČO]],#REF!,#REF!)</f>
        <v>#REF!</v>
      </c>
      <c r="N6387" t="e">
        <f>_xlfn.XLOOKUP(Tabuľka9[[#This Row],[IČO]],#REF!,#REF!)</f>
        <v>#REF!</v>
      </c>
    </row>
    <row r="6388" spans="1:14" hidden="1" x14ac:dyDescent="0.35">
      <c r="A6388" t="s">
        <v>95</v>
      </c>
      <c r="B6388" t="s">
        <v>115</v>
      </c>
      <c r="C6388" t="s">
        <v>13</v>
      </c>
      <c r="D6388" s="9">
        <v>3.4540000000000002</v>
      </c>
      <c r="E6388" s="10">
        <f>IF(COUNTIF(cis_DPH!$B$2:$B$84,B6388)&gt;0,D6388*1.1,IF(COUNTIF(cis_DPH!$B$85:$B$171,B6388)&gt;0,D6388*1.2,"chyba"))</f>
        <v>3.7994000000000003</v>
      </c>
      <c r="G6388" s="16" t="e">
        <f>_xlfn.XLOOKUP(Tabuľka9[[#This Row],[položka]],#REF!,#REF!)</f>
        <v>#REF!</v>
      </c>
      <c r="H6388">
        <v>30</v>
      </c>
      <c r="I6388" s="15">
        <f>Tabuľka9[[#This Row],[Aktuálna cena v RZ s DPH]]*Tabuľka9[[#This Row],[Priemerný odber za mesiac]]</f>
        <v>113.98200000000001</v>
      </c>
      <c r="J6388">
        <v>150</v>
      </c>
      <c r="K6388" s="17" t="e">
        <f>Tabuľka9[[#This Row],[Cena za MJ s DPH]]*Tabuľka9[[#This Row],[Predpokladaný odber počas 6 mesiacov]]</f>
        <v>#REF!</v>
      </c>
      <c r="L6388" s="1">
        <v>516554</v>
      </c>
      <c r="M6388" t="e">
        <f>_xlfn.XLOOKUP(Tabuľka9[[#This Row],[IČO]],#REF!,#REF!)</f>
        <v>#REF!</v>
      </c>
      <c r="N6388" t="e">
        <f>_xlfn.XLOOKUP(Tabuľka9[[#This Row],[IČO]],#REF!,#REF!)</f>
        <v>#REF!</v>
      </c>
    </row>
    <row r="6389" spans="1:14" hidden="1" x14ac:dyDescent="0.35">
      <c r="A6389" t="s">
        <v>95</v>
      </c>
      <c r="B6389" t="s">
        <v>116</v>
      </c>
      <c r="C6389" t="s">
        <v>13</v>
      </c>
      <c r="E6389" s="10">
        <f>IF(COUNTIF(cis_DPH!$B$2:$B$84,B6389)&gt;0,D6389*1.1,IF(COUNTIF(cis_DPH!$B$85:$B$171,B6389)&gt;0,D6389*1.2,"chyba"))</f>
        <v>0</v>
      </c>
      <c r="G6389" s="16" t="e">
        <f>_xlfn.XLOOKUP(Tabuľka9[[#This Row],[položka]],#REF!,#REF!)</f>
        <v>#REF!</v>
      </c>
      <c r="I6389" s="15">
        <f>Tabuľka9[[#This Row],[Aktuálna cena v RZ s DPH]]*Tabuľka9[[#This Row],[Priemerný odber za mesiac]]</f>
        <v>0</v>
      </c>
      <c r="K6389" s="17" t="e">
        <f>Tabuľka9[[#This Row],[Cena za MJ s DPH]]*Tabuľka9[[#This Row],[Predpokladaný odber počas 6 mesiacov]]</f>
        <v>#REF!</v>
      </c>
      <c r="L6389" s="1">
        <v>516554</v>
      </c>
      <c r="M6389" t="e">
        <f>_xlfn.XLOOKUP(Tabuľka9[[#This Row],[IČO]],#REF!,#REF!)</f>
        <v>#REF!</v>
      </c>
      <c r="N6389" t="e">
        <f>_xlfn.XLOOKUP(Tabuľka9[[#This Row],[IČO]],#REF!,#REF!)</f>
        <v>#REF!</v>
      </c>
    </row>
    <row r="6390" spans="1:14" hidden="1" x14ac:dyDescent="0.35">
      <c r="A6390" t="s">
        <v>84</v>
      </c>
      <c r="B6390" t="s">
        <v>117</v>
      </c>
      <c r="C6390" t="s">
        <v>13</v>
      </c>
      <c r="E6390" s="10">
        <f>IF(COUNTIF(cis_DPH!$B$2:$B$84,B6390)&gt;0,D6390*1.1,IF(COUNTIF(cis_DPH!$B$85:$B$171,B6390)&gt;0,D6390*1.2,"chyba"))</f>
        <v>0</v>
      </c>
      <c r="G6390" s="16" t="e">
        <f>_xlfn.XLOOKUP(Tabuľka9[[#This Row],[položka]],#REF!,#REF!)</f>
        <v>#REF!</v>
      </c>
      <c r="I6390" s="15">
        <f>Tabuľka9[[#This Row],[Aktuálna cena v RZ s DPH]]*Tabuľka9[[#This Row],[Priemerný odber za mesiac]]</f>
        <v>0</v>
      </c>
      <c r="K6390" s="17" t="e">
        <f>Tabuľka9[[#This Row],[Cena za MJ s DPH]]*Tabuľka9[[#This Row],[Predpokladaný odber počas 6 mesiacov]]</f>
        <v>#REF!</v>
      </c>
      <c r="L6390" s="1">
        <v>516554</v>
      </c>
      <c r="M6390" t="e">
        <f>_xlfn.XLOOKUP(Tabuľka9[[#This Row],[IČO]],#REF!,#REF!)</f>
        <v>#REF!</v>
      </c>
      <c r="N6390" t="e">
        <f>_xlfn.XLOOKUP(Tabuľka9[[#This Row],[IČO]],#REF!,#REF!)</f>
        <v>#REF!</v>
      </c>
    </row>
    <row r="6391" spans="1:14" hidden="1" x14ac:dyDescent="0.35">
      <c r="A6391" t="s">
        <v>84</v>
      </c>
      <c r="B6391" t="s">
        <v>118</v>
      </c>
      <c r="C6391" t="s">
        <v>13</v>
      </c>
      <c r="E6391" s="10">
        <f>IF(COUNTIF(cis_DPH!$B$2:$B$84,B6391)&gt;0,D6391*1.1,IF(COUNTIF(cis_DPH!$B$85:$B$171,B6391)&gt;0,D6391*1.2,"chyba"))</f>
        <v>0</v>
      </c>
      <c r="G6391" s="16" t="e">
        <f>_xlfn.XLOOKUP(Tabuľka9[[#This Row],[položka]],#REF!,#REF!)</f>
        <v>#REF!</v>
      </c>
      <c r="I6391" s="15">
        <f>Tabuľka9[[#This Row],[Aktuálna cena v RZ s DPH]]*Tabuľka9[[#This Row],[Priemerný odber za mesiac]]</f>
        <v>0</v>
      </c>
      <c r="K6391" s="17" t="e">
        <f>Tabuľka9[[#This Row],[Cena za MJ s DPH]]*Tabuľka9[[#This Row],[Predpokladaný odber počas 6 mesiacov]]</f>
        <v>#REF!</v>
      </c>
      <c r="L6391" s="1">
        <v>516554</v>
      </c>
      <c r="M6391" t="e">
        <f>_xlfn.XLOOKUP(Tabuľka9[[#This Row],[IČO]],#REF!,#REF!)</f>
        <v>#REF!</v>
      </c>
      <c r="N6391" t="e">
        <f>_xlfn.XLOOKUP(Tabuľka9[[#This Row],[IČO]],#REF!,#REF!)</f>
        <v>#REF!</v>
      </c>
    </row>
    <row r="6392" spans="1:14" hidden="1" x14ac:dyDescent="0.35">
      <c r="A6392" t="s">
        <v>84</v>
      </c>
      <c r="B6392" t="s">
        <v>119</v>
      </c>
      <c r="C6392" t="s">
        <v>13</v>
      </c>
      <c r="E6392" s="10">
        <f>IF(COUNTIF(cis_DPH!$B$2:$B$84,B6392)&gt;0,D6392*1.1,IF(COUNTIF(cis_DPH!$B$85:$B$171,B6392)&gt;0,D6392*1.2,"chyba"))</f>
        <v>0</v>
      </c>
      <c r="G6392" s="16" t="e">
        <f>_xlfn.XLOOKUP(Tabuľka9[[#This Row],[položka]],#REF!,#REF!)</f>
        <v>#REF!</v>
      </c>
      <c r="I6392" s="15">
        <f>Tabuľka9[[#This Row],[Aktuálna cena v RZ s DPH]]*Tabuľka9[[#This Row],[Priemerný odber za mesiac]]</f>
        <v>0</v>
      </c>
      <c r="K6392" s="17" t="e">
        <f>Tabuľka9[[#This Row],[Cena za MJ s DPH]]*Tabuľka9[[#This Row],[Predpokladaný odber počas 6 mesiacov]]</f>
        <v>#REF!</v>
      </c>
      <c r="L6392" s="1">
        <v>516554</v>
      </c>
      <c r="M6392" t="e">
        <f>_xlfn.XLOOKUP(Tabuľka9[[#This Row],[IČO]],#REF!,#REF!)</f>
        <v>#REF!</v>
      </c>
      <c r="N6392" t="e">
        <f>_xlfn.XLOOKUP(Tabuľka9[[#This Row],[IČO]],#REF!,#REF!)</f>
        <v>#REF!</v>
      </c>
    </row>
    <row r="6393" spans="1:14" hidden="1" x14ac:dyDescent="0.35">
      <c r="A6393" t="s">
        <v>84</v>
      </c>
      <c r="B6393" t="s">
        <v>120</v>
      </c>
      <c r="C6393" t="s">
        <v>13</v>
      </c>
      <c r="E6393" s="10">
        <f>IF(COUNTIF(cis_DPH!$B$2:$B$84,B6393)&gt;0,D6393*1.1,IF(COUNTIF(cis_DPH!$B$85:$B$171,B6393)&gt;0,D6393*1.2,"chyba"))</f>
        <v>0</v>
      </c>
      <c r="G6393" s="16" t="e">
        <f>_xlfn.XLOOKUP(Tabuľka9[[#This Row],[položka]],#REF!,#REF!)</f>
        <v>#REF!</v>
      </c>
      <c r="I6393" s="15">
        <f>Tabuľka9[[#This Row],[Aktuálna cena v RZ s DPH]]*Tabuľka9[[#This Row],[Priemerný odber za mesiac]]</f>
        <v>0</v>
      </c>
      <c r="K6393" s="17" t="e">
        <f>Tabuľka9[[#This Row],[Cena za MJ s DPH]]*Tabuľka9[[#This Row],[Predpokladaný odber počas 6 mesiacov]]</f>
        <v>#REF!</v>
      </c>
      <c r="L6393" s="1">
        <v>516554</v>
      </c>
      <c r="M6393" t="e">
        <f>_xlfn.XLOOKUP(Tabuľka9[[#This Row],[IČO]],#REF!,#REF!)</f>
        <v>#REF!</v>
      </c>
      <c r="N6393" t="e">
        <f>_xlfn.XLOOKUP(Tabuľka9[[#This Row],[IČO]],#REF!,#REF!)</f>
        <v>#REF!</v>
      </c>
    </row>
    <row r="6394" spans="1:14" hidden="1" x14ac:dyDescent="0.35">
      <c r="A6394" t="s">
        <v>84</v>
      </c>
      <c r="B6394" t="s">
        <v>121</v>
      </c>
      <c r="C6394" t="s">
        <v>13</v>
      </c>
      <c r="E6394" s="10">
        <f>IF(COUNTIF(cis_DPH!$B$2:$B$84,B6394)&gt;0,D6394*1.1,IF(COUNTIF(cis_DPH!$B$85:$B$171,B6394)&gt;0,D6394*1.2,"chyba"))</f>
        <v>0</v>
      </c>
      <c r="G6394" s="16" t="e">
        <f>_xlfn.XLOOKUP(Tabuľka9[[#This Row],[položka]],#REF!,#REF!)</f>
        <v>#REF!</v>
      </c>
      <c r="I6394" s="15">
        <f>Tabuľka9[[#This Row],[Aktuálna cena v RZ s DPH]]*Tabuľka9[[#This Row],[Priemerný odber za mesiac]]</f>
        <v>0</v>
      </c>
      <c r="K6394" s="17" t="e">
        <f>Tabuľka9[[#This Row],[Cena za MJ s DPH]]*Tabuľka9[[#This Row],[Predpokladaný odber počas 6 mesiacov]]</f>
        <v>#REF!</v>
      </c>
      <c r="L6394" s="1">
        <v>516554</v>
      </c>
      <c r="M6394" t="e">
        <f>_xlfn.XLOOKUP(Tabuľka9[[#This Row],[IČO]],#REF!,#REF!)</f>
        <v>#REF!</v>
      </c>
      <c r="N6394" t="e">
        <f>_xlfn.XLOOKUP(Tabuľka9[[#This Row],[IČO]],#REF!,#REF!)</f>
        <v>#REF!</v>
      </c>
    </row>
    <row r="6395" spans="1:14" hidden="1" x14ac:dyDescent="0.35">
      <c r="A6395" t="s">
        <v>84</v>
      </c>
      <c r="B6395" t="s">
        <v>122</v>
      </c>
      <c r="C6395" t="s">
        <v>13</v>
      </c>
      <c r="E6395" s="10">
        <f>IF(COUNTIF(cis_DPH!$B$2:$B$84,B6395)&gt;0,D6395*1.1,IF(COUNTIF(cis_DPH!$B$85:$B$171,B6395)&gt;0,D6395*1.2,"chyba"))</f>
        <v>0</v>
      </c>
      <c r="G6395" s="16" t="e">
        <f>_xlfn.XLOOKUP(Tabuľka9[[#This Row],[položka]],#REF!,#REF!)</f>
        <v>#REF!</v>
      </c>
      <c r="I6395" s="15">
        <f>Tabuľka9[[#This Row],[Aktuálna cena v RZ s DPH]]*Tabuľka9[[#This Row],[Priemerný odber za mesiac]]</f>
        <v>0</v>
      </c>
      <c r="K6395" s="17" t="e">
        <f>Tabuľka9[[#This Row],[Cena za MJ s DPH]]*Tabuľka9[[#This Row],[Predpokladaný odber počas 6 mesiacov]]</f>
        <v>#REF!</v>
      </c>
      <c r="L6395" s="1">
        <v>516554</v>
      </c>
      <c r="M6395" t="e">
        <f>_xlfn.XLOOKUP(Tabuľka9[[#This Row],[IČO]],#REF!,#REF!)</f>
        <v>#REF!</v>
      </c>
      <c r="N6395" t="e">
        <f>_xlfn.XLOOKUP(Tabuľka9[[#This Row],[IČO]],#REF!,#REF!)</f>
        <v>#REF!</v>
      </c>
    </row>
    <row r="6396" spans="1:14" hidden="1" x14ac:dyDescent="0.35">
      <c r="A6396" t="s">
        <v>84</v>
      </c>
      <c r="B6396" t="s">
        <v>123</v>
      </c>
      <c r="C6396" t="s">
        <v>13</v>
      </c>
      <c r="D6396" s="9">
        <v>5.85</v>
      </c>
      <c r="E6396" s="10">
        <f>IF(COUNTIF(cis_DPH!$B$2:$B$84,B6396)&gt;0,D6396*1.1,IF(COUNTIF(cis_DPH!$B$85:$B$171,B6396)&gt;0,D6396*1.2,"chyba"))</f>
        <v>6.4350000000000005</v>
      </c>
      <c r="G6396" s="16" t="e">
        <f>_xlfn.XLOOKUP(Tabuľka9[[#This Row],[položka]],#REF!,#REF!)</f>
        <v>#REF!</v>
      </c>
      <c r="H6396">
        <v>200</v>
      </c>
      <c r="I6396" s="15">
        <f>Tabuľka9[[#This Row],[Aktuálna cena v RZ s DPH]]*Tabuľka9[[#This Row],[Priemerný odber za mesiac]]</f>
        <v>1287</v>
      </c>
      <c r="J6396">
        <v>1000</v>
      </c>
      <c r="K6396" s="17" t="e">
        <f>Tabuľka9[[#This Row],[Cena za MJ s DPH]]*Tabuľka9[[#This Row],[Predpokladaný odber počas 6 mesiacov]]</f>
        <v>#REF!</v>
      </c>
      <c r="L6396" s="1">
        <v>516554</v>
      </c>
      <c r="M6396" t="e">
        <f>_xlfn.XLOOKUP(Tabuľka9[[#This Row],[IČO]],#REF!,#REF!)</f>
        <v>#REF!</v>
      </c>
      <c r="N6396" t="e">
        <f>_xlfn.XLOOKUP(Tabuľka9[[#This Row],[IČO]],#REF!,#REF!)</f>
        <v>#REF!</v>
      </c>
    </row>
    <row r="6397" spans="1:14" hidden="1" x14ac:dyDescent="0.35">
      <c r="A6397" t="s">
        <v>84</v>
      </c>
      <c r="B6397" t="s">
        <v>124</v>
      </c>
      <c r="C6397" t="s">
        <v>13</v>
      </c>
      <c r="E6397" s="10">
        <f>IF(COUNTIF(cis_DPH!$B$2:$B$84,B6397)&gt;0,D6397*1.1,IF(COUNTIF(cis_DPH!$B$85:$B$171,B6397)&gt;0,D6397*1.2,"chyba"))</f>
        <v>0</v>
      </c>
      <c r="G6397" s="16" t="e">
        <f>_xlfn.XLOOKUP(Tabuľka9[[#This Row],[položka]],#REF!,#REF!)</f>
        <v>#REF!</v>
      </c>
      <c r="I6397" s="15">
        <f>Tabuľka9[[#This Row],[Aktuálna cena v RZ s DPH]]*Tabuľka9[[#This Row],[Priemerný odber za mesiac]]</f>
        <v>0</v>
      </c>
      <c r="K6397" s="17" t="e">
        <f>Tabuľka9[[#This Row],[Cena za MJ s DPH]]*Tabuľka9[[#This Row],[Predpokladaný odber počas 6 mesiacov]]</f>
        <v>#REF!</v>
      </c>
      <c r="L6397" s="1">
        <v>516554</v>
      </c>
      <c r="M6397" t="e">
        <f>_xlfn.XLOOKUP(Tabuľka9[[#This Row],[IČO]],#REF!,#REF!)</f>
        <v>#REF!</v>
      </c>
      <c r="N6397" t="e">
        <f>_xlfn.XLOOKUP(Tabuľka9[[#This Row],[IČO]],#REF!,#REF!)</f>
        <v>#REF!</v>
      </c>
    </row>
    <row r="6398" spans="1:14" hidden="1" x14ac:dyDescent="0.35">
      <c r="A6398" t="s">
        <v>125</v>
      </c>
      <c r="B6398" t="s">
        <v>126</v>
      </c>
      <c r="C6398" t="s">
        <v>13</v>
      </c>
      <c r="E6398" s="10">
        <f>IF(COUNTIF(cis_DPH!$B$2:$B$84,B6398)&gt;0,D6398*1.1,IF(COUNTIF(cis_DPH!$B$85:$B$171,B6398)&gt;0,D6398*1.2,"chyba"))</f>
        <v>0</v>
      </c>
      <c r="G6398" s="16" t="e">
        <f>_xlfn.XLOOKUP(Tabuľka9[[#This Row],[položka]],#REF!,#REF!)</f>
        <v>#REF!</v>
      </c>
      <c r="I6398" s="15">
        <f>Tabuľka9[[#This Row],[Aktuálna cena v RZ s DPH]]*Tabuľka9[[#This Row],[Priemerný odber za mesiac]]</f>
        <v>0</v>
      </c>
      <c r="K6398" s="17" t="e">
        <f>Tabuľka9[[#This Row],[Cena za MJ s DPH]]*Tabuľka9[[#This Row],[Predpokladaný odber počas 6 mesiacov]]</f>
        <v>#REF!</v>
      </c>
      <c r="L6398" s="1">
        <v>516554</v>
      </c>
      <c r="M6398" t="e">
        <f>_xlfn.XLOOKUP(Tabuľka9[[#This Row],[IČO]],#REF!,#REF!)</f>
        <v>#REF!</v>
      </c>
      <c r="N6398" t="e">
        <f>_xlfn.XLOOKUP(Tabuľka9[[#This Row],[IČO]],#REF!,#REF!)</f>
        <v>#REF!</v>
      </c>
    </row>
    <row r="6399" spans="1:14" hidden="1" x14ac:dyDescent="0.35">
      <c r="A6399" t="s">
        <v>125</v>
      </c>
      <c r="B6399" t="s">
        <v>127</v>
      </c>
      <c r="C6399" t="s">
        <v>13</v>
      </c>
      <c r="E6399" s="10">
        <f>IF(COUNTIF(cis_DPH!$B$2:$B$84,B6399)&gt;0,D6399*1.1,IF(COUNTIF(cis_DPH!$B$85:$B$171,B6399)&gt;0,D6399*1.2,"chyba"))</f>
        <v>0</v>
      </c>
      <c r="G6399" s="16" t="e">
        <f>_xlfn.XLOOKUP(Tabuľka9[[#This Row],[položka]],#REF!,#REF!)</f>
        <v>#REF!</v>
      </c>
      <c r="I6399" s="15">
        <f>Tabuľka9[[#This Row],[Aktuálna cena v RZ s DPH]]*Tabuľka9[[#This Row],[Priemerný odber za mesiac]]</f>
        <v>0</v>
      </c>
      <c r="K6399" s="17" t="e">
        <f>Tabuľka9[[#This Row],[Cena za MJ s DPH]]*Tabuľka9[[#This Row],[Predpokladaný odber počas 6 mesiacov]]</f>
        <v>#REF!</v>
      </c>
      <c r="L6399" s="1">
        <v>516554</v>
      </c>
      <c r="M6399" t="e">
        <f>_xlfn.XLOOKUP(Tabuľka9[[#This Row],[IČO]],#REF!,#REF!)</f>
        <v>#REF!</v>
      </c>
      <c r="N6399" t="e">
        <f>_xlfn.XLOOKUP(Tabuľka9[[#This Row],[IČO]],#REF!,#REF!)</f>
        <v>#REF!</v>
      </c>
    </row>
    <row r="6400" spans="1:14" hidden="1" x14ac:dyDescent="0.35">
      <c r="A6400" t="s">
        <v>125</v>
      </c>
      <c r="B6400" t="s">
        <v>128</v>
      </c>
      <c r="C6400" t="s">
        <v>13</v>
      </c>
      <c r="D6400" s="9">
        <v>4</v>
      </c>
      <c r="E6400" s="10">
        <f>IF(COUNTIF(cis_DPH!$B$2:$B$84,B6400)&gt;0,D6400*1.1,IF(COUNTIF(cis_DPH!$B$85:$B$171,B6400)&gt;0,D6400*1.2,"chyba"))</f>
        <v>4.8</v>
      </c>
      <c r="G6400" s="16" t="e">
        <f>_xlfn.XLOOKUP(Tabuľka9[[#This Row],[položka]],#REF!,#REF!)</f>
        <v>#REF!</v>
      </c>
      <c r="H6400">
        <v>50</v>
      </c>
      <c r="I6400" s="15">
        <f>Tabuľka9[[#This Row],[Aktuálna cena v RZ s DPH]]*Tabuľka9[[#This Row],[Priemerný odber za mesiac]]</f>
        <v>240</v>
      </c>
      <c r="J6400">
        <v>300</v>
      </c>
      <c r="K6400" s="17" t="e">
        <f>Tabuľka9[[#This Row],[Cena za MJ s DPH]]*Tabuľka9[[#This Row],[Predpokladaný odber počas 6 mesiacov]]</f>
        <v>#REF!</v>
      </c>
      <c r="L6400" s="1">
        <v>516554</v>
      </c>
      <c r="M6400" t="e">
        <f>_xlfn.XLOOKUP(Tabuľka9[[#This Row],[IČO]],#REF!,#REF!)</f>
        <v>#REF!</v>
      </c>
      <c r="N6400" t="e">
        <f>_xlfn.XLOOKUP(Tabuľka9[[#This Row],[IČO]],#REF!,#REF!)</f>
        <v>#REF!</v>
      </c>
    </row>
    <row r="6401" spans="1:14" hidden="1" x14ac:dyDescent="0.35">
      <c r="A6401" t="s">
        <v>125</v>
      </c>
      <c r="B6401" t="s">
        <v>129</v>
      </c>
      <c r="C6401" t="s">
        <v>13</v>
      </c>
      <c r="E6401" s="10">
        <f>IF(COUNTIF(cis_DPH!$B$2:$B$84,B6401)&gt;0,D6401*1.1,IF(COUNTIF(cis_DPH!$B$85:$B$171,B6401)&gt;0,D6401*1.2,"chyba"))</f>
        <v>0</v>
      </c>
      <c r="G6401" s="16" t="e">
        <f>_xlfn.XLOOKUP(Tabuľka9[[#This Row],[položka]],#REF!,#REF!)</f>
        <v>#REF!</v>
      </c>
      <c r="I6401" s="15">
        <f>Tabuľka9[[#This Row],[Aktuálna cena v RZ s DPH]]*Tabuľka9[[#This Row],[Priemerný odber za mesiac]]</f>
        <v>0</v>
      </c>
      <c r="K6401" s="17" t="e">
        <f>Tabuľka9[[#This Row],[Cena za MJ s DPH]]*Tabuľka9[[#This Row],[Predpokladaný odber počas 6 mesiacov]]</f>
        <v>#REF!</v>
      </c>
      <c r="L6401" s="1">
        <v>516554</v>
      </c>
      <c r="M6401" t="e">
        <f>_xlfn.XLOOKUP(Tabuľka9[[#This Row],[IČO]],#REF!,#REF!)</f>
        <v>#REF!</v>
      </c>
      <c r="N6401" t="e">
        <f>_xlfn.XLOOKUP(Tabuľka9[[#This Row],[IČO]],#REF!,#REF!)</f>
        <v>#REF!</v>
      </c>
    </row>
    <row r="6402" spans="1:14" hidden="1" x14ac:dyDescent="0.35">
      <c r="A6402" t="s">
        <v>125</v>
      </c>
      <c r="B6402" t="s">
        <v>130</v>
      </c>
      <c r="C6402" t="s">
        <v>13</v>
      </c>
      <c r="E6402" s="10">
        <f>IF(COUNTIF(cis_DPH!$B$2:$B$84,B6402)&gt;0,D6402*1.1,IF(COUNTIF(cis_DPH!$B$85:$B$171,B6402)&gt;0,D6402*1.2,"chyba"))</f>
        <v>0</v>
      </c>
      <c r="G6402" s="16" t="e">
        <f>_xlfn.XLOOKUP(Tabuľka9[[#This Row],[položka]],#REF!,#REF!)</f>
        <v>#REF!</v>
      </c>
      <c r="I6402" s="15">
        <f>Tabuľka9[[#This Row],[Aktuálna cena v RZ s DPH]]*Tabuľka9[[#This Row],[Priemerný odber za mesiac]]</f>
        <v>0</v>
      </c>
      <c r="K6402" s="17" t="e">
        <f>Tabuľka9[[#This Row],[Cena za MJ s DPH]]*Tabuľka9[[#This Row],[Predpokladaný odber počas 6 mesiacov]]</f>
        <v>#REF!</v>
      </c>
      <c r="L6402" s="1">
        <v>516554</v>
      </c>
      <c r="M6402" t="e">
        <f>_xlfn.XLOOKUP(Tabuľka9[[#This Row],[IČO]],#REF!,#REF!)</f>
        <v>#REF!</v>
      </c>
      <c r="N6402" t="e">
        <f>_xlfn.XLOOKUP(Tabuľka9[[#This Row],[IČO]],#REF!,#REF!)</f>
        <v>#REF!</v>
      </c>
    </row>
    <row r="6403" spans="1:14" hidden="1" x14ac:dyDescent="0.35">
      <c r="A6403" t="s">
        <v>125</v>
      </c>
      <c r="B6403" t="s">
        <v>131</v>
      </c>
      <c r="C6403" t="s">
        <v>13</v>
      </c>
      <c r="E6403" s="10">
        <f>IF(COUNTIF(cis_DPH!$B$2:$B$84,B6403)&gt;0,D6403*1.1,IF(COUNTIF(cis_DPH!$B$85:$B$171,B6403)&gt;0,D6403*1.2,"chyba"))</f>
        <v>0</v>
      </c>
      <c r="G6403" s="16" t="e">
        <f>_xlfn.XLOOKUP(Tabuľka9[[#This Row],[položka]],#REF!,#REF!)</f>
        <v>#REF!</v>
      </c>
      <c r="I6403" s="15">
        <f>Tabuľka9[[#This Row],[Aktuálna cena v RZ s DPH]]*Tabuľka9[[#This Row],[Priemerný odber za mesiac]]</f>
        <v>0</v>
      </c>
      <c r="K6403" s="17" t="e">
        <f>Tabuľka9[[#This Row],[Cena za MJ s DPH]]*Tabuľka9[[#This Row],[Predpokladaný odber počas 6 mesiacov]]</f>
        <v>#REF!</v>
      </c>
      <c r="L6403" s="1">
        <v>516554</v>
      </c>
      <c r="M6403" t="e">
        <f>_xlfn.XLOOKUP(Tabuľka9[[#This Row],[IČO]],#REF!,#REF!)</f>
        <v>#REF!</v>
      </c>
      <c r="N6403" t="e">
        <f>_xlfn.XLOOKUP(Tabuľka9[[#This Row],[IČO]],#REF!,#REF!)</f>
        <v>#REF!</v>
      </c>
    </row>
    <row r="6404" spans="1:14" hidden="1" x14ac:dyDescent="0.35">
      <c r="A6404" t="s">
        <v>125</v>
      </c>
      <c r="B6404" t="s">
        <v>132</v>
      </c>
      <c r="C6404" t="s">
        <v>13</v>
      </c>
      <c r="E6404" s="10">
        <f>IF(COUNTIF(cis_DPH!$B$2:$B$84,B6404)&gt;0,D6404*1.1,IF(COUNTIF(cis_DPH!$B$85:$B$171,B6404)&gt;0,D6404*1.2,"chyba"))</f>
        <v>0</v>
      </c>
      <c r="G6404" s="16" t="e">
        <f>_xlfn.XLOOKUP(Tabuľka9[[#This Row],[položka]],#REF!,#REF!)</f>
        <v>#REF!</v>
      </c>
      <c r="I6404" s="15">
        <f>Tabuľka9[[#This Row],[Aktuálna cena v RZ s DPH]]*Tabuľka9[[#This Row],[Priemerný odber za mesiac]]</f>
        <v>0</v>
      </c>
      <c r="K6404" s="17" t="e">
        <f>Tabuľka9[[#This Row],[Cena za MJ s DPH]]*Tabuľka9[[#This Row],[Predpokladaný odber počas 6 mesiacov]]</f>
        <v>#REF!</v>
      </c>
      <c r="L6404" s="1">
        <v>516554</v>
      </c>
      <c r="M6404" t="e">
        <f>_xlfn.XLOOKUP(Tabuľka9[[#This Row],[IČO]],#REF!,#REF!)</f>
        <v>#REF!</v>
      </c>
      <c r="N6404" t="e">
        <f>_xlfn.XLOOKUP(Tabuľka9[[#This Row],[IČO]],#REF!,#REF!)</f>
        <v>#REF!</v>
      </c>
    </row>
    <row r="6405" spans="1:14" hidden="1" x14ac:dyDescent="0.35">
      <c r="A6405" t="s">
        <v>125</v>
      </c>
      <c r="B6405" t="s">
        <v>133</v>
      </c>
      <c r="C6405" t="s">
        <v>13</v>
      </c>
      <c r="E6405" s="10">
        <f>IF(COUNTIF(cis_DPH!$B$2:$B$84,B6405)&gt;0,D6405*1.1,IF(COUNTIF(cis_DPH!$B$85:$B$171,B6405)&gt;0,D6405*1.2,"chyba"))</f>
        <v>0</v>
      </c>
      <c r="G6405" s="16" t="e">
        <f>_xlfn.XLOOKUP(Tabuľka9[[#This Row],[položka]],#REF!,#REF!)</f>
        <v>#REF!</v>
      </c>
      <c r="I6405" s="15">
        <f>Tabuľka9[[#This Row],[Aktuálna cena v RZ s DPH]]*Tabuľka9[[#This Row],[Priemerný odber za mesiac]]</f>
        <v>0</v>
      </c>
      <c r="K6405" s="17" t="e">
        <f>Tabuľka9[[#This Row],[Cena za MJ s DPH]]*Tabuľka9[[#This Row],[Predpokladaný odber počas 6 mesiacov]]</f>
        <v>#REF!</v>
      </c>
      <c r="L6405" s="1">
        <v>516554</v>
      </c>
      <c r="M6405" t="e">
        <f>_xlfn.XLOOKUP(Tabuľka9[[#This Row],[IČO]],#REF!,#REF!)</f>
        <v>#REF!</v>
      </c>
      <c r="N6405" t="e">
        <f>_xlfn.XLOOKUP(Tabuľka9[[#This Row],[IČO]],#REF!,#REF!)</f>
        <v>#REF!</v>
      </c>
    </row>
    <row r="6406" spans="1:14" hidden="1" x14ac:dyDescent="0.35">
      <c r="A6406" t="s">
        <v>125</v>
      </c>
      <c r="B6406" t="s">
        <v>134</v>
      </c>
      <c r="C6406" t="s">
        <v>13</v>
      </c>
      <c r="E6406" s="10">
        <f>IF(COUNTIF(cis_DPH!$B$2:$B$84,B6406)&gt;0,D6406*1.1,IF(COUNTIF(cis_DPH!$B$85:$B$171,B6406)&gt;0,D6406*1.2,"chyba"))</f>
        <v>0</v>
      </c>
      <c r="G6406" s="16" t="e">
        <f>_xlfn.XLOOKUP(Tabuľka9[[#This Row],[položka]],#REF!,#REF!)</f>
        <v>#REF!</v>
      </c>
      <c r="I6406" s="15">
        <f>Tabuľka9[[#This Row],[Aktuálna cena v RZ s DPH]]*Tabuľka9[[#This Row],[Priemerný odber za mesiac]]</f>
        <v>0</v>
      </c>
      <c r="K6406" s="17" t="e">
        <f>Tabuľka9[[#This Row],[Cena za MJ s DPH]]*Tabuľka9[[#This Row],[Predpokladaný odber počas 6 mesiacov]]</f>
        <v>#REF!</v>
      </c>
      <c r="L6406" s="1">
        <v>516554</v>
      </c>
      <c r="M6406" t="e">
        <f>_xlfn.XLOOKUP(Tabuľka9[[#This Row],[IČO]],#REF!,#REF!)</f>
        <v>#REF!</v>
      </c>
      <c r="N6406" t="e">
        <f>_xlfn.XLOOKUP(Tabuľka9[[#This Row],[IČO]],#REF!,#REF!)</f>
        <v>#REF!</v>
      </c>
    </row>
    <row r="6407" spans="1:14" hidden="1" x14ac:dyDescent="0.35">
      <c r="A6407" t="s">
        <v>125</v>
      </c>
      <c r="B6407" t="s">
        <v>135</v>
      </c>
      <c r="C6407" t="s">
        <v>13</v>
      </c>
      <c r="E6407" s="10">
        <f>IF(COUNTIF(cis_DPH!$B$2:$B$84,B6407)&gt;0,D6407*1.1,IF(COUNTIF(cis_DPH!$B$85:$B$171,B6407)&gt;0,D6407*1.2,"chyba"))</f>
        <v>0</v>
      </c>
      <c r="G6407" s="16" t="e">
        <f>_xlfn.XLOOKUP(Tabuľka9[[#This Row],[položka]],#REF!,#REF!)</f>
        <v>#REF!</v>
      </c>
      <c r="I6407" s="15">
        <f>Tabuľka9[[#This Row],[Aktuálna cena v RZ s DPH]]*Tabuľka9[[#This Row],[Priemerný odber za mesiac]]</f>
        <v>0</v>
      </c>
      <c r="K6407" s="17" t="e">
        <f>Tabuľka9[[#This Row],[Cena za MJ s DPH]]*Tabuľka9[[#This Row],[Predpokladaný odber počas 6 mesiacov]]</f>
        <v>#REF!</v>
      </c>
      <c r="L6407" s="1">
        <v>516554</v>
      </c>
      <c r="M6407" t="e">
        <f>_xlfn.XLOOKUP(Tabuľka9[[#This Row],[IČO]],#REF!,#REF!)</f>
        <v>#REF!</v>
      </c>
      <c r="N6407" t="e">
        <f>_xlfn.XLOOKUP(Tabuľka9[[#This Row],[IČO]],#REF!,#REF!)</f>
        <v>#REF!</v>
      </c>
    </row>
    <row r="6408" spans="1:14" hidden="1" x14ac:dyDescent="0.35">
      <c r="A6408" t="s">
        <v>125</v>
      </c>
      <c r="B6408" t="s">
        <v>136</v>
      </c>
      <c r="C6408" t="s">
        <v>13</v>
      </c>
      <c r="E6408" s="10">
        <f>IF(COUNTIF(cis_DPH!$B$2:$B$84,B6408)&gt;0,D6408*1.1,IF(COUNTIF(cis_DPH!$B$85:$B$171,B6408)&gt;0,D6408*1.2,"chyba"))</f>
        <v>0</v>
      </c>
      <c r="G6408" s="16" t="e">
        <f>_xlfn.XLOOKUP(Tabuľka9[[#This Row],[položka]],#REF!,#REF!)</f>
        <v>#REF!</v>
      </c>
      <c r="I6408" s="15">
        <f>Tabuľka9[[#This Row],[Aktuálna cena v RZ s DPH]]*Tabuľka9[[#This Row],[Priemerný odber za mesiac]]</f>
        <v>0</v>
      </c>
      <c r="K6408" s="17" t="e">
        <f>Tabuľka9[[#This Row],[Cena za MJ s DPH]]*Tabuľka9[[#This Row],[Predpokladaný odber počas 6 mesiacov]]</f>
        <v>#REF!</v>
      </c>
      <c r="L6408" s="1">
        <v>516554</v>
      </c>
      <c r="M6408" t="e">
        <f>_xlfn.XLOOKUP(Tabuľka9[[#This Row],[IČO]],#REF!,#REF!)</f>
        <v>#REF!</v>
      </c>
      <c r="N6408" t="e">
        <f>_xlfn.XLOOKUP(Tabuľka9[[#This Row],[IČO]],#REF!,#REF!)</f>
        <v>#REF!</v>
      </c>
    </row>
    <row r="6409" spans="1:14" hidden="1" x14ac:dyDescent="0.35">
      <c r="A6409" t="s">
        <v>125</v>
      </c>
      <c r="B6409" t="s">
        <v>137</v>
      </c>
      <c r="C6409" t="s">
        <v>13</v>
      </c>
      <c r="E6409" s="10">
        <f>IF(COUNTIF(cis_DPH!$B$2:$B$84,B6409)&gt;0,D6409*1.1,IF(COUNTIF(cis_DPH!$B$85:$B$171,B6409)&gt;0,D6409*1.2,"chyba"))</f>
        <v>0</v>
      </c>
      <c r="G6409" s="16" t="e">
        <f>_xlfn.XLOOKUP(Tabuľka9[[#This Row],[položka]],#REF!,#REF!)</f>
        <v>#REF!</v>
      </c>
      <c r="I6409" s="15">
        <f>Tabuľka9[[#This Row],[Aktuálna cena v RZ s DPH]]*Tabuľka9[[#This Row],[Priemerný odber za mesiac]]</f>
        <v>0</v>
      </c>
      <c r="K6409" s="17" t="e">
        <f>Tabuľka9[[#This Row],[Cena za MJ s DPH]]*Tabuľka9[[#This Row],[Predpokladaný odber počas 6 mesiacov]]</f>
        <v>#REF!</v>
      </c>
      <c r="L6409" s="1">
        <v>516554</v>
      </c>
      <c r="M6409" t="e">
        <f>_xlfn.XLOOKUP(Tabuľka9[[#This Row],[IČO]],#REF!,#REF!)</f>
        <v>#REF!</v>
      </c>
      <c r="N6409" t="e">
        <f>_xlfn.XLOOKUP(Tabuľka9[[#This Row],[IČO]],#REF!,#REF!)</f>
        <v>#REF!</v>
      </c>
    </row>
    <row r="6410" spans="1:14" hidden="1" x14ac:dyDescent="0.35">
      <c r="A6410" t="s">
        <v>125</v>
      </c>
      <c r="B6410" t="s">
        <v>138</v>
      </c>
      <c r="C6410" t="s">
        <v>13</v>
      </c>
      <c r="E6410" s="10">
        <f>IF(COUNTIF(cis_DPH!$B$2:$B$84,B6410)&gt;0,D6410*1.1,IF(COUNTIF(cis_DPH!$B$85:$B$171,B6410)&gt;0,D6410*1.2,"chyba"))</f>
        <v>0</v>
      </c>
      <c r="G6410" s="16" t="e">
        <f>_xlfn.XLOOKUP(Tabuľka9[[#This Row],[položka]],#REF!,#REF!)</f>
        <v>#REF!</v>
      </c>
      <c r="I6410" s="15">
        <f>Tabuľka9[[#This Row],[Aktuálna cena v RZ s DPH]]*Tabuľka9[[#This Row],[Priemerný odber za mesiac]]</f>
        <v>0</v>
      </c>
      <c r="K6410" s="17" t="e">
        <f>Tabuľka9[[#This Row],[Cena za MJ s DPH]]*Tabuľka9[[#This Row],[Predpokladaný odber počas 6 mesiacov]]</f>
        <v>#REF!</v>
      </c>
      <c r="L6410" s="1">
        <v>516554</v>
      </c>
      <c r="M6410" t="e">
        <f>_xlfn.XLOOKUP(Tabuľka9[[#This Row],[IČO]],#REF!,#REF!)</f>
        <v>#REF!</v>
      </c>
      <c r="N6410" t="e">
        <f>_xlfn.XLOOKUP(Tabuľka9[[#This Row],[IČO]],#REF!,#REF!)</f>
        <v>#REF!</v>
      </c>
    </row>
    <row r="6411" spans="1:14" hidden="1" x14ac:dyDescent="0.35">
      <c r="A6411" t="s">
        <v>125</v>
      </c>
      <c r="B6411" t="s">
        <v>139</v>
      </c>
      <c r="C6411" t="s">
        <v>13</v>
      </c>
      <c r="E6411" s="10">
        <f>IF(COUNTIF(cis_DPH!$B$2:$B$84,B6411)&gt;0,D6411*1.1,IF(COUNTIF(cis_DPH!$B$85:$B$171,B6411)&gt;0,D6411*1.2,"chyba"))</f>
        <v>0</v>
      </c>
      <c r="G6411" s="16" t="e">
        <f>_xlfn.XLOOKUP(Tabuľka9[[#This Row],[položka]],#REF!,#REF!)</f>
        <v>#REF!</v>
      </c>
      <c r="I6411" s="15">
        <f>Tabuľka9[[#This Row],[Aktuálna cena v RZ s DPH]]*Tabuľka9[[#This Row],[Priemerný odber za mesiac]]</f>
        <v>0</v>
      </c>
      <c r="K6411" s="17" t="e">
        <f>Tabuľka9[[#This Row],[Cena za MJ s DPH]]*Tabuľka9[[#This Row],[Predpokladaný odber počas 6 mesiacov]]</f>
        <v>#REF!</v>
      </c>
      <c r="L6411" s="1">
        <v>516554</v>
      </c>
      <c r="M6411" t="e">
        <f>_xlfn.XLOOKUP(Tabuľka9[[#This Row],[IČO]],#REF!,#REF!)</f>
        <v>#REF!</v>
      </c>
      <c r="N6411" t="e">
        <f>_xlfn.XLOOKUP(Tabuľka9[[#This Row],[IČO]],#REF!,#REF!)</f>
        <v>#REF!</v>
      </c>
    </row>
    <row r="6412" spans="1:14" hidden="1" x14ac:dyDescent="0.35">
      <c r="A6412" t="s">
        <v>125</v>
      </c>
      <c r="B6412" t="s">
        <v>140</v>
      </c>
      <c r="C6412" t="s">
        <v>13</v>
      </c>
      <c r="E6412" s="10">
        <f>IF(COUNTIF(cis_DPH!$B$2:$B$84,B6412)&gt;0,D6412*1.1,IF(COUNTIF(cis_DPH!$B$85:$B$171,B6412)&gt;0,D6412*1.2,"chyba"))</f>
        <v>0</v>
      </c>
      <c r="G6412" s="16" t="e">
        <f>_xlfn.XLOOKUP(Tabuľka9[[#This Row],[položka]],#REF!,#REF!)</f>
        <v>#REF!</v>
      </c>
      <c r="I6412" s="15">
        <f>Tabuľka9[[#This Row],[Aktuálna cena v RZ s DPH]]*Tabuľka9[[#This Row],[Priemerný odber za mesiac]]</f>
        <v>0</v>
      </c>
      <c r="K6412" s="17" t="e">
        <f>Tabuľka9[[#This Row],[Cena za MJ s DPH]]*Tabuľka9[[#This Row],[Predpokladaný odber počas 6 mesiacov]]</f>
        <v>#REF!</v>
      </c>
      <c r="L6412" s="1">
        <v>516554</v>
      </c>
      <c r="M6412" t="e">
        <f>_xlfn.XLOOKUP(Tabuľka9[[#This Row],[IČO]],#REF!,#REF!)</f>
        <v>#REF!</v>
      </c>
      <c r="N6412" t="e">
        <f>_xlfn.XLOOKUP(Tabuľka9[[#This Row],[IČO]],#REF!,#REF!)</f>
        <v>#REF!</v>
      </c>
    </row>
    <row r="6413" spans="1:14" hidden="1" x14ac:dyDescent="0.35">
      <c r="A6413" t="s">
        <v>125</v>
      </c>
      <c r="B6413" t="s">
        <v>141</v>
      </c>
      <c r="C6413" t="s">
        <v>13</v>
      </c>
      <c r="E6413" s="10">
        <f>IF(COUNTIF(cis_DPH!$B$2:$B$84,B6413)&gt;0,D6413*1.1,IF(COUNTIF(cis_DPH!$B$85:$B$171,B6413)&gt;0,D6413*1.2,"chyba"))</f>
        <v>0</v>
      </c>
      <c r="G6413" s="16" t="e">
        <f>_xlfn.XLOOKUP(Tabuľka9[[#This Row],[položka]],#REF!,#REF!)</f>
        <v>#REF!</v>
      </c>
      <c r="I6413" s="15">
        <f>Tabuľka9[[#This Row],[Aktuálna cena v RZ s DPH]]*Tabuľka9[[#This Row],[Priemerný odber za mesiac]]</f>
        <v>0</v>
      </c>
      <c r="K6413" s="17" t="e">
        <f>Tabuľka9[[#This Row],[Cena za MJ s DPH]]*Tabuľka9[[#This Row],[Predpokladaný odber počas 6 mesiacov]]</f>
        <v>#REF!</v>
      </c>
      <c r="L6413" s="1">
        <v>516554</v>
      </c>
      <c r="M6413" t="e">
        <f>_xlfn.XLOOKUP(Tabuľka9[[#This Row],[IČO]],#REF!,#REF!)</f>
        <v>#REF!</v>
      </c>
      <c r="N6413" t="e">
        <f>_xlfn.XLOOKUP(Tabuľka9[[#This Row],[IČO]],#REF!,#REF!)</f>
        <v>#REF!</v>
      </c>
    </row>
    <row r="6414" spans="1:14" hidden="1" x14ac:dyDescent="0.35">
      <c r="A6414" t="s">
        <v>125</v>
      </c>
      <c r="B6414" t="s">
        <v>142</v>
      </c>
      <c r="C6414" t="s">
        <v>13</v>
      </c>
      <c r="E6414" s="10">
        <f>IF(COUNTIF(cis_DPH!$B$2:$B$84,B6414)&gt;0,D6414*1.1,IF(COUNTIF(cis_DPH!$B$85:$B$171,B6414)&gt;0,D6414*1.2,"chyba"))</f>
        <v>0</v>
      </c>
      <c r="G6414" s="16" t="e">
        <f>_xlfn.XLOOKUP(Tabuľka9[[#This Row],[položka]],#REF!,#REF!)</f>
        <v>#REF!</v>
      </c>
      <c r="I6414" s="15">
        <f>Tabuľka9[[#This Row],[Aktuálna cena v RZ s DPH]]*Tabuľka9[[#This Row],[Priemerný odber za mesiac]]</f>
        <v>0</v>
      </c>
      <c r="K6414" s="17" t="e">
        <f>Tabuľka9[[#This Row],[Cena za MJ s DPH]]*Tabuľka9[[#This Row],[Predpokladaný odber počas 6 mesiacov]]</f>
        <v>#REF!</v>
      </c>
      <c r="L6414" s="1">
        <v>516554</v>
      </c>
      <c r="M6414" t="e">
        <f>_xlfn.XLOOKUP(Tabuľka9[[#This Row],[IČO]],#REF!,#REF!)</f>
        <v>#REF!</v>
      </c>
      <c r="N6414" t="e">
        <f>_xlfn.XLOOKUP(Tabuľka9[[#This Row],[IČO]],#REF!,#REF!)</f>
        <v>#REF!</v>
      </c>
    </row>
    <row r="6415" spans="1:14" hidden="1" x14ac:dyDescent="0.35">
      <c r="A6415" t="s">
        <v>125</v>
      </c>
      <c r="B6415" t="s">
        <v>143</v>
      </c>
      <c r="C6415" t="s">
        <v>13</v>
      </c>
      <c r="E6415" s="10">
        <f>IF(COUNTIF(cis_DPH!$B$2:$B$84,B6415)&gt;0,D6415*1.1,IF(COUNTIF(cis_DPH!$B$85:$B$171,B6415)&gt;0,D6415*1.2,"chyba"))</f>
        <v>0</v>
      </c>
      <c r="G6415" s="16" t="e">
        <f>_xlfn.XLOOKUP(Tabuľka9[[#This Row],[položka]],#REF!,#REF!)</f>
        <v>#REF!</v>
      </c>
      <c r="I6415" s="15">
        <f>Tabuľka9[[#This Row],[Aktuálna cena v RZ s DPH]]*Tabuľka9[[#This Row],[Priemerný odber za mesiac]]</f>
        <v>0</v>
      </c>
      <c r="K6415" s="17" t="e">
        <f>Tabuľka9[[#This Row],[Cena za MJ s DPH]]*Tabuľka9[[#This Row],[Predpokladaný odber počas 6 mesiacov]]</f>
        <v>#REF!</v>
      </c>
      <c r="L6415" s="1">
        <v>516554</v>
      </c>
      <c r="M6415" t="e">
        <f>_xlfn.XLOOKUP(Tabuľka9[[#This Row],[IČO]],#REF!,#REF!)</f>
        <v>#REF!</v>
      </c>
      <c r="N6415" t="e">
        <f>_xlfn.XLOOKUP(Tabuľka9[[#This Row],[IČO]],#REF!,#REF!)</f>
        <v>#REF!</v>
      </c>
    </row>
    <row r="6416" spans="1:14" hidden="1" x14ac:dyDescent="0.35">
      <c r="A6416" t="s">
        <v>125</v>
      </c>
      <c r="B6416" t="s">
        <v>144</v>
      </c>
      <c r="C6416" t="s">
        <v>13</v>
      </c>
      <c r="E6416" s="10">
        <f>IF(COUNTIF(cis_DPH!$B$2:$B$84,B6416)&gt;0,D6416*1.1,IF(COUNTIF(cis_DPH!$B$85:$B$171,B6416)&gt;0,D6416*1.2,"chyba"))</f>
        <v>0</v>
      </c>
      <c r="G6416" s="16" t="e">
        <f>_xlfn.XLOOKUP(Tabuľka9[[#This Row],[položka]],#REF!,#REF!)</f>
        <v>#REF!</v>
      </c>
      <c r="I6416" s="15">
        <f>Tabuľka9[[#This Row],[Aktuálna cena v RZ s DPH]]*Tabuľka9[[#This Row],[Priemerný odber za mesiac]]</f>
        <v>0</v>
      </c>
      <c r="K6416" s="17" t="e">
        <f>Tabuľka9[[#This Row],[Cena za MJ s DPH]]*Tabuľka9[[#This Row],[Predpokladaný odber počas 6 mesiacov]]</f>
        <v>#REF!</v>
      </c>
      <c r="L6416" s="1">
        <v>516554</v>
      </c>
      <c r="M6416" t="e">
        <f>_xlfn.XLOOKUP(Tabuľka9[[#This Row],[IČO]],#REF!,#REF!)</f>
        <v>#REF!</v>
      </c>
      <c r="N6416" t="e">
        <f>_xlfn.XLOOKUP(Tabuľka9[[#This Row],[IČO]],#REF!,#REF!)</f>
        <v>#REF!</v>
      </c>
    </row>
    <row r="6417" spans="1:14" hidden="1" x14ac:dyDescent="0.35">
      <c r="A6417" t="s">
        <v>125</v>
      </c>
      <c r="B6417" t="s">
        <v>145</v>
      </c>
      <c r="C6417" t="s">
        <v>13</v>
      </c>
      <c r="E6417" s="10">
        <f>IF(COUNTIF(cis_DPH!$B$2:$B$84,B6417)&gt;0,D6417*1.1,IF(COUNTIF(cis_DPH!$B$85:$B$171,B6417)&gt;0,D6417*1.2,"chyba"))</f>
        <v>0</v>
      </c>
      <c r="G6417" s="16" t="e">
        <f>_xlfn.XLOOKUP(Tabuľka9[[#This Row],[položka]],#REF!,#REF!)</f>
        <v>#REF!</v>
      </c>
      <c r="I6417" s="15">
        <f>Tabuľka9[[#This Row],[Aktuálna cena v RZ s DPH]]*Tabuľka9[[#This Row],[Priemerný odber za mesiac]]</f>
        <v>0</v>
      </c>
      <c r="K6417" s="17" t="e">
        <f>Tabuľka9[[#This Row],[Cena za MJ s DPH]]*Tabuľka9[[#This Row],[Predpokladaný odber počas 6 mesiacov]]</f>
        <v>#REF!</v>
      </c>
      <c r="L6417" s="1">
        <v>516554</v>
      </c>
      <c r="M6417" t="e">
        <f>_xlfn.XLOOKUP(Tabuľka9[[#This Row],[IČO]],#REF!,#REF!)</f>
        <v>#REF!</v>
      </c>
      <c r="N6417" t="e">
        <f>_xlfn.XLOOKUP(Tabuľka9[[#This Row],[IČO]],#REF!,#REF!)</f>
        <v>#REF!</v>
      </c>
    </row>
    <row r="6418" spans="1:14" hidden="1" x14ac:dyDescent="0.35">
      <c r="A6418" t="s">
        <v>125</v>
      </c>
      <c r="B6418" t="s">
        <v>146</v>
      </c>
      <c r="C6418" t="s">
        <v>13</v>
      </c>
      <c r="E6418" s="10">
        <f>IF(COUNTIF(cis_DPH!$B$2:$B$84,B6418)&gt;0,D6418*1.1,IF(COUNTIF(cis_DPH!$B$85:$B$171,B6418)&gt;0,D6418*1.2,"chyba"))</f>
        <v>0</v>
      </c>
      <c r="G6418" s="16" t="e">
        <f>_xlfn.XLOOKUP(Tabuľka9[[#This Row],[položka]],#REF!,#REF!)</f>
        <v>#REF!</v>
      </c>
      <c r="I6418" s="15">
        <f>Tabuľka9[[#This Row],[Aktuálna cena v RZ s DPH]]*Tabuľka9[[#This Row],[Priemerný odber za mesiac]]</f>
        <v>0</v>
      </c>
      <c r="K6418" s="17" t="e">
        <f>Tabuľka9[[#This Row],[Cena za MJ s DPH]]*Tabuľka9[[#This Row],[Predpokladaný odber počas 6 mesiacov]]</f>
        <v>#REF!</v>
      </c>
      <c r="L6418" s="1">
        <v>516554</v>
      </c>
      <c r="M6418" t="e">
        <f>_xlfn.XLOOKUP(Tabuľka9[[#This Row],[IČO]],#REF!,#REF!)</f>
        <v>#REF!</v>
      </c>
      <c r="N6418" t="e">
        <f>_xlfn.XLOOKUP(Tabuľka9[[#This Row],[IČO]],#REF!,#REF!)</f>
        <v>#REF!</v>
      </c>
    </row>
    <row r="6419" spans="1:14" hidden="1" x14ac:dyDescent="0.35">
      <c r="A6419" t="s">
        <v>125</v>
      </c>
      <c r="B6419" t="s">
        <v>147</v>
      </c>
      <c r="C6419" t="s">
        <v>13</v>
      </c>
      <c r="E6419" s="10">
        <f>IF(COUNTIF(cis_DPH!$B$2:$B$84,B6419)&gt;0,D6419*1.1,IF(COUNTIF(cis_DPH!$B$85:$B$171,B6419)&gt;0,D6419*1.2,"chyba"))</f>
        <v>0</v>
      </c>
      <c r="G6419" s="16" t="e">
        <f>_xlfn.XLOOKUP(Tabuľka9[[#This Row],[položka]],#REF!,#REF!)</f>
        <v>#REF!</v>
      </c>
      <c r="I6419" s="15">
        <f>Tabuľka9[[#This Row],[Aktuálna cena v RZ s DPH]]*Tabuľka9[[#This Row],[Priemerný odber za mesiac]]</f>
        <v>0</v>
      </c>
      <c r="K6419" s="17" t="e">
        <f>Tabuľka9[[#This Row],[Cena za MJ s DPH]]*Tabuľka9[[#This Row],[Predpokladaný odber počas 6 mesiacov]]</f>
        <v>#REF!</v>
      </c>
      <c r="L6419" s="1">
        <v>516554</v>
      </c>
      <c r="M6419" t="e">
        <f>_xlfn.XLOOKUP(Tabuľka9[[#This Row],[IČO]],#REF!,#REF!)</f>
        <v>#REF!</v>
      </c>
      <c r="N6419" t="e">
        <f>_xlfn.XLOOKUP(Tabuľka9[[#This Row],[IČO]],#REF!,#REF!)</f>
        <v>#REF!</v>
      </c>
    </row>
    <row r="6420" spans="1:14" hidden="1" x14ac:dyDescent="0.35">
      <c r="A6420" t="s">
        <v>125</v>
      </c>
      <c r="B6420" t="s">
        <v>148</v>
      </c>
      <c r="C6420" t="s">
        <v>13</v>
      </c>
      <c r="E6420" s="10">
        <f>IF(COUNTIF(cis_DPH!$B$2:$B$84,B6420)&gt;0,D6420*1.1,IF(COUNTIF(cis_DPH!$B$85:$B$171,B6420)&gt;0,D6420*1.2,"chyba"))</f>
        <v>0</v>
      </c>
      <c r="G6420" s="16" t="e">
        <f>_xlfn.XLOOKUP(Tabuľka9[[#This Row],[položka]],#REF!,#REF!)</f>
        <v>#REF!</v>
      </c>
      <c r="I6420" s="15">
        <f>Tabuľka9[[#This Row],[Aktuálna cena v RZ s DPH]]*Tabuľka9[[#This Row],[Priemerný odber za mesiac]]</f>
        <v>0</v>
      </c>
      <c r="K6420" s="17" t="e">
        <f>Tabuľka9[[#This Row],[Cena za MJ s DPH]]*Tabuľka9[[#This Row],[Predpokladaný odber počas 6 mesiacov]]</f>
        <v>#REF!</v>
      </c>
      <c r="L6420" s="1">
        <v>516554</v>
      </c>
      <c r="M6420" t="e">
        <f>_xlfn.XLOOKUP(Tabuľka9[[#This Row],[IČO]],#REF!,#REF!)</f>
        <v>#REF!</v>
      </c>
      <c r="N6420" t="e">
        <f>_xlfn.XLOOKUP(Tabuľka9[[#This Row],[IČO]],#REF!,#REF!)</f>
        <v>#REF!</v>
      </c>
    </row>
    <row r="6421" spans="1:14" hidden="1" x14ac:dyDescent="0.35">
      <c r="A6421" t="s">
        <v>125</v>
      </c>
      <c r="B6421" t="s">
        <v>149</v>
      </c>
      <c r="C6421" t="s">
        <v>13</v>
      </c>
      <c r="D6421" s="9">
        <v>3.3</v>
      </c>
      <c r="E6421" s="10">
        <f>IF(COUNTIF(cis_DPH!$B$2:$B$84,B6421)&gt;0,D6421*1.1,IF(COUNTIF(cis_DPH!$B$85:$B$171,B6421)&gt;0,D6421*1.2,"chyba"))</f>
        <v>3.9599999999999995</v>
      </c>
      <c r="G6421" s="16" t="e">
        <f>_xlfn.XLOOKUP(Tabuľka9[[#This Row],[položka]],#REF!,#REF!)</f>
        <v>#REF!</v>
      </c>
      <c r="H6421">
        <v>10</v>
      </c>
      <c r="I6421" s="15">
        <f>Tabuľka9[[#This Row],[Aktuálna cena v RZ s DPH]]*Tabuľka9[[#This Row],[Priemerný odber za mesiac]]</f>
        <v>39.599999999999994</v>
      </c>
      <c r="J6421">
        <v>50</v>
      </c>
      <c r="K6421" s="17" t="e">
        <f>Tabuľka9[[#This Row],[Cena za MJ s DPH]]*Tabuľka9[[#This Row],[Predpokladaný odber počas 6 mesiacov]]</f>
        <v>#REF!</v>
      </c>
      <c r="L6421" s="1">
        <v>516554</v>
      </c>
      <c r="M6421" t="e">
        <f>_xlfn.XLOOKUP(Tabuľka9[[#This Row],[IČO]],#REF!,#REF!)</f>
        <v>#REF!</v>
      </c>
      <c r="N6421" t="e">
        <f>_xlfn.XLOOKUP(Tabuľka9[[#This Row],[IČO]],#REF!,#REF!)</f>
        <v>#REF!</v>
      </c>
    </row>
    <row r="6422" spans="1:14" hidden="1" x14ac:dyDescent="0.35">
      <c r="A6422" t="s">
        <v>125</v>
      </c>
      <c r="B6422" t="s">
        <v>150</v>
      </c>
      <c r="C6422" t="s">
        <v>13</v>
      </c>
      <c r="E6422" s="10">
        <f>IF(COUNTIF(cis_DPH!$B$2:$B$84,B6422)&gt;0,D6422*1.1,IF(COUNTIF(cis_DPH!$B$85:$B$171,B6422)&gt;0,D6422*1.2,"chyba"))</f>
        <v>0</v>
      </c>
      <c r="G6422" s="16" t="e">
        <f>_xlfn.XLOOKUP(Tabuľka9[[#This Row],[položka]],#REF!,#REF!)</f>
        <v>#REF!</v>
      </c>
      <c r="I6422" s="15">
        <f>Tabuľka9[[#This Row],[Aktuálna cena v RZ s DPH]]*Tabuľka9[[#This Row],[Priemerný odber za mesiac]]</f>
        <v>0</v>
      </c>
      <c r="K6422" s="17" t="e">
        <f>Tabuľka9[[#This Row],[Cena za MJ s DPH]]*Tabuľka9[[#This Row],[Predpokladaný odber počas 6 mesiacov]]</f>
        <v>#REF!</v>
      </c>
      <c r="L6422" s="1">
        <v>516554</v>
      </c>
      <c r="M6422" t="e">
        <f>_xlfn.XLOOKUP(Tabuľka9[[#This Row],[IČO]],#REF!,#REF!)</f>
        <v>#REF!</v>
      </c>
      <c r="N6422" t="e">
        <f>_xlfn.XLOOKUP(Tabuľka9[[#This Row],[IČO]],#REF!,#REF!)</f>
        <v>#REF!</v>
      </c>
    </row>
    <row r="6423" spans="1:14" hidden="1" x14ac:dyDescent="0.35">
      <c r="A6423" t="s">
        <v>125</v>
      </c>
      <c r="B6423" t="s">
        <v>151</v>
      </c>
      <c r="C6423" t="s">
        <v>13</v>
      </c>
      <c r="E6423" s="10">
        <f>IF(COUNTIF(cis_DPH!$B$2:$B$84,B6423)&gt;0,D6423*1.1,IF(COUNTIF(cis_DPH!$B$85:$B$171,B6423)&gt;0,D6423*1.2,"chyba"))</f>
        <v>0</v>
      </c>
      <c r="G6423" s="16" t="e">
        <f>_xlfn.XLOOKUP(Tabuľka9[[#This Row],[položka]],#REF!,#REF!)</f>
        <v>#REF!</v>
      </c>
      <c r="I6423" s="15">
        <f>Tabuľka9[[#This Row],[Aktuálna cena v RZ s DPH]]*Tabuľka9[[#This Row],[Priemerný odber za mesiac]]</f>
        <v>0</v>
      </c>
      <c r="K6423" s="17" t="e">
        <f>Tabuľka9[[#This Row],[Cena za MJ s DPH]]*Tabuľka9[[#This Row],[Predpokladaný odber počas 6 mesiacov]]</f>
        <v>#REF!</v>
      </c>
      <c r="L6423" s="1">
        <v>516554</v>
      </c>
      <c r="M6423" t="e">
        <f>_xlfn.XLOOKUP(Tabuľka9[[#This Row],[IČO]],#REF!,#REF!)</f>
        <v>#REF!</v>
      </c>
      <c r="N6423" t="e">
        <f>_xlfn.XLOOKUP(Tabuľka9[[#This Row],[IČO]],#REF!,#REF!)</f>
        <v>#REF!</v>
      </c>
    </row>
    <row r="6424" spans="1:14" hidden="1" x14ac:dyDescent="0.35">
      <c r="A6424" t="s">
        <v>125</v>
      </c>
      <c r="B6424" t="s">
        <v>152</v>
      </c>
      <c r="C6424" t="s">
        <v>13</v>
      </c>
      <c r="D6424" s="9">
        <v>5.99</v>
      </c>
      <c r="E6424" s="10">
        <f>IF(COUNTIF(cis_DPH!$B$2:$B$84,B6424)&gt;0,D6424*1.1,IF(COUNTIF(cis_DPH!$B$85:$B$171,B6424)&gt;0,D6424*1.2,"chyba"))</f>
        <v>7.1879999999999997</v>
      </c>
      <c r="G6424" s="16" t="e">
        <f>_xlfn.XLOOKUP(Tabuľka9[[#This Row],[položka]],#REF!,#REF!)</f>
        <v>#REF!</v>
      </c>
      <c r="H6424">
        <v>10</v>
      </c>
      <c r="I6424" s="15">
        <f>Tabuľka9[[#This Row],[Aktuálna cena v RZ s DPH]]*Tabuľka9[[#This Row],[Priemerný odber za mesiac]]</f>
        <v>71.88</v>
      </c>
      <c r="J6424">
        <v>50</v>
      </c>
      <c r="K6424" s="17" t="e">
        <f>Tabuľka9[[#This Row],[Cena za MJ s DPH]]*Tabuľka9[[#This Row],[Predpokladaný odber počas 6 mesiacov]]</f>
        <v>#REF!</v>
      </c>
      <c r="L6424" s="1">
        <v>516554</v>
      </c>
      <c r="M6424" t="e">
        <f>_xlfn.XLOOKUP(Tabuľka9[[#This Row],[IČO]],#REF!,#REF!)</f>
        <v>#REF!</v>
      </c>
      <c r="N6424" t="e">
        <f>_xlfn.XLOOKUP(Tabuľka9[[#This Row],[IČO]],#REF!,#REF!)</f>
        <v>#REF!</v>
      </c>
    </row>
    <row r="6425" spans="1:14" hidden="1" x14ac:dyDescent="0.35">
      <c r="A6425" t="s">
        <v>125</v>
      </c>
      <c r="B6425" t="s">
        <v>153</v>
      </c>
      <c r="C6425" t="s">
        <v>13</v>
      </c>
      <c r="E6425" s="10">
        <f>IF(COUNTIF(cis_DPH!$B$2:$B$84,B6425)&gt;0,D6425*1.1,IF(COUNTIF(cis_DPH!$B$85:$B$171,B6425)&gt;0,D6425*1.2,"chyba"))</f>
        <v>0</v>
      </c>
      <c r="G6425" s="16" t="e">
        <f>_xlfn.XLOOKUP(Tabuľka9[[#This Row],[položka]],#REF!,#REF!)</f>
        <v>#REF!</v>
      </c>
      <c r="I6425" s="15">
        <f>Tabuľka9[[#This Row],[Aktuálna cena v RZ s DPH]]*Tabuľka9[[#This Row],[Priemerný odber za mesiac]]</f>
        <v>0</v>
      </c>
      <c r="K6425" s="17" t="e">
        <f>Tabuľka9[[#This Row],[Cena za MJ s DPH]]*Tabuľka9[[#This Row],[Predpokladaný odber počas 6 mesiacov]]</f>
        <v>#REF!</v>
      </c>
      <c r="L6425" s="1">
        <v>516554</v>
      </c>
      <c r="M6425" t="e">
        <f>_xlfn.XLOOKUP(Tabuľka9[[#This Row],[IČO]],#REF!,#REF!)</f>
        <v>#REF!</v>
      </c>
      <c r="N6425" t="e">
        <f>_xlfn.XLOOKUP(Tabuľka9[[#This Row],[IČO]],#REF!,#REF!)</f>
        <v>#REF!</v>
      </c>
    </row>
    <row r="6426" spans="1:14" hidden="1" x14ac:dyDescent="0.35">
      <c r="A6426" t="s">
        <v>125</v>
      </c>
      <c r="B6426" t="s">
        <v>154</v>
      </c>
      <c r="C6426" t="s">
        <v>13</v>
      </c>
      <c r="D6426" s="9">
        <v>5.99</v>
      </c>
      <c r="E6426" s="10">
        <f>IF(COUNTIF(cis_DPH!$B$2:$B$84,B6426)&gt;0,D6426*1.1,IF(COUNTIF(cis_DPH!$B$85:$B$171,B6426)&gt;0,D6426*1.2,"chyba"))</f>
        <v>7.1879999999999997</v>
      </c>
      <c r="G6426" s="16" t="e">
        <f>_xlfn.XLOOKUP(Tabuľka9[[#This Row],[položka]],#REF!,#REF!)</f>
        <v>#REF!</v>
      </c>
      <c r="H6426">
        <v>20</v>
      </c>
      <c r="I6426" s="15">
        <f>Tabuľka9[[#This Row],[Aktuálna cena v RZ s DPH]]*Tabuľka9[[#This Row],[Priemerný odber za mesiac]]</f>
        <v>143.76</v>
      </c>
      <c r="J6426">
        <v>100</v>
      </c>
      <c r="K6426" s="17" t="e">
        <f>Tabuľka9[[#This Row],[Cena za MJ s DPH]]*Tabuľka9[[#This Row],[Predpokladaný odber počas 6 mesiacov]]</f>
        <v>#REF!</v>
      </c>
      <c r="L6426" s="1">
        <v>516554</v>
      </c>
      <c r="M6426" t="e">
        <f>_xlfn.XLOOKUP(Tabuľka9[[#This Row],[IČO]],#REF!,#REF!)</f>
        <v>#REF!</v>
      </c>
      <c r="N6426" t="e">
        <f>_xlfn.XLOOKUP(Tabuľka9[[#This Row],[IČO]],#REF!,#REF!)</f>
        <v>#REF!</v>
      </c>
    </row>
    <row r="6427" spans="1:14" hidden="1" x14ac:dyDescent="0.35">
      <c r="A6427" t="s">
        <v>125</v>
      </c>
      <c r="B6427" t="s">
        <v>155</v>
      </c>
      <c r="C6427" t="s">
        <v>13</v>
      </c>
      <c r="E6427" s="10">
        <f>IF(COUNTIF(cis_DPH!$B$2:$B$84,B6427)&gt;0,D6427*1.1,IF(COUNTIF(cis_DPH!$B$85:$B$171,B6427)&gt;0,D6427*1.2,"chyba"))</f>
        <v>0</v>
      </c>
      <c r="G6427" s="16" t="e">
        <f>_xlfn.XLOOKUP(Tabuľka9[[#This Row],[položka]],#REF!,#REF!)</f>
        <v>#REF!</v>
      </c>
      <c r="I6427" s="15">
        <f>Tabuľka9[[#This Row],[Aktuálna cena v RZ s DPH]]*Tabuľka9[[#This Row],[Priemerný odber za mesiac]]</f>
        <v>0</v>
      </c>
      <c r="K6427" s="17" t="e">
        <f>Tabuľka9[[#This Row],[Cena za MJ s DPH]]*Tabuľka9[[#This Row],[Predpokladaný odber počas 6 mesiacov]]</f>
        <v>#REF!</v>
      </c>
      <c r="L6427" s="1">
        <v>516554</v>
      </c>
      <c r="M6427" t="e">
        <f>_xlfn.XLOOKUP(Tabuľka9[[#This Row],[IČO]],#REF!,#REF!)</f>
        <v>#REF!</v>
      </c>
      <c r="N6427" t="e">
        <f>_xlfn.XLOOKUP(Tabuľka9[[#This Row],[IČO]],#REF!,#REF!)</f>
        <v>#REF!</v>
      </c>
    </row>
    <row r="6428" spans="1:14" hidden="1" x14ac:dyDescent="0.35">
      <c r="A6428" t="s">
        <v>125</v>
      </c>
      <c r="B6428" t="s">
        <v>156</v>
      </c>
      <c r="C6428" t="s">
        <v>13</v>
      </c>
      <c r="E6428" s="10">
        <f>IF(COUNTIF(cis_DPH!$B$2:$B$84,B6428)&gt;0,D6428*1.1,IF(COUNTIF(cis_DPH!$B$85:$B$171,B6428)&gt;0,D6428*1.2,"chyba"))</f>
        <v>0</v>
      </c>
      <c r="G6428" s="16" t="e">
        <f>_xlfn.XLOOKUP(Tabuľka9[[#This Row],[položka]],#REF!,#REF!)</f>
        <v>#REF!</v>
      </c>
      <c r="I6428" s="15">
        <f>Tabuľka9[[#This Row],[Aktuálna cena v RZ s DPH]]*Tabuľka9[[#This Row],[Priemerný odber za mesiac]]</f>
        <v>0</v>
      </c>
      <c r="K6428" s="17" t="e">
        <f>Tabuľka9[[#This Row],[Cena za MJ s DPH]]*Tabuľka9[[#This Row],[Predpokladaný odber počas 6 mesiacov]]</f>
        <v>#REF!</v>
      </c>
      <c r="L6428" s="1">
        <v>516554</v>
      </c>
      <c r="M6428" t="e">
        <f>_xlfn.XLOOKUP(Tabuľka9[[#This Row],[IČO]],#REF!,#REF!)</f>
        <v>#REF!</v>
      </c>
      <c r="N6428" t="e">
        <f>_xlfn.XLOOKUP(Tabuľka9[[#This Row],[IČO]],#REF!,#REF!)</f>
        <v>#REF!</v>
      </c>
    </row>
    <row r="6429" spans="1:14" hidden="1" x14ac:dyDescent="0.35">
      <c r="A6429" t="s">
        <v>125</v>
      </c>
      <c r="B6429" t="s">
        <v>157</v>
      </c>
      <c r="C6429" t="s">
        <v>13</v>
      </c>
      <c r="E6429" s="10">
        <f>IF(COUNTIF(cis_DPH!$B$2:$B$84,B6429)&gt;0,D6429*1.1,IF(COUNTIF(cis_DPH!$B$85:$B$171,B6429)&gt;0,D6429*1.2,"chyba"))</f>
        <v>0</v>
      </c>
      <c r="G6429" s="16" t="e">
        <f>_xlfn.XLOOKUP(Tabuľka9[[#This Row],[položka]],#REF!,#REF!)</f>
        <v>#REF!</v>
      </c>
      <c r="I6429" s="15">
        <f>Tabuľka9[[#This Row],[Aktuálna cena v RZ s DPH]]*Tabuľka9[[#This Row],[Priemerný odber za mesiac]]</f>
        <v>0</v>
      </c>
      <c r="K6429" s="17" t="e">
        <f>Tabuľka9[[#This Row],[Cena za MJ s DPH]]*Tabuľka9[[#This Row],[Predpokladaný odber počas 6 mesiacov]]</f>
        <v>#REF!</v>
      </c>
      <c r="L6429" s="1">
        <v>516554</v>
      </c>
      <c r="M6429" t="e">
        <f>_xlfn.XLOOKUP(Tabuľka9[[#This Row],[IČO]],#REF!,#REF!)</f>
        <v>#REF!</v>
      </c>
      <c r="N6429" t="e">
        <f>_xlfn.XLOOKUP(Tabuľka9[[#This Row],[IČO]],#REF!,#REF!)</f>
        <v>#REF!</v>
      </c>
    </row>
    <row r="6430" spans="1:14" hidden="1" x14ac:dyDescent="0.35">
      <c r="A6430" t="s">
        <v>125</v>
      </c>
      <c r="B6430" t="s">
        <v>158</v>
      </c>
      <c r="C6430" t="s">
        <v>13</v>
      </c>
      <c r="E6430" s="10">
        <f>IF(COUNTIF(cis_DPH!$B$2:$B$84,B6430)&gt;0,D6430*1.1,IF(COUNTIF(cis_DPH!$B$85:$B$171,B6430)&gt;0,D6430*1.2,"chyba"))</f>
        <v>0</v>
      </c>
      <c r="G6430" s="16" t="e">
        <f>_xlfn.XLOOKUP(Tabuľka9[[#This Row],[položka]],#REF!,#REF!)</f>
        <v>#REF!</v>
      </c>
      <c r="I6430" s="15">
        <f>Tabuľka9[[#This Row],[Aktuálna cena v RZ s DPH]]*Tabuľka9[[#This Row],[Priemerný odber za mesiac]]</f>
        <v>0</v>
      </c>
      <c r="K6430" s="17" t="e">
        <f>Tabuľka9[[#This Row],[Cena za MJ s DPH]]*Tabuľka9[[#This Row],[Predpokladaný odber počas 6 mesiacov]]</f>
        <v>#REF!</v>
      </c>
      <c r="L6430" s="1">
        <v>516554</v>
      </c>
      <c r="M6430" t="e">
        <f>_xlfn.XLOOKUP(Tabuľka9[[#This Row],[IČO]],#REF!,#REF!)</f>
        <v>#REF!</v>
      </c>
      <c r="N6430" t="e">
        <f>_xlfn.XLOOKUP(Tabuľka9[[#This Row],[IČO]],#REF!,#REF!)</f>
        <v>#REF!</v>
      </c>
    </row>
    <row r="6431" spans="1:14" hidden="1" x14ac:dyDescent="0.35">
      <c r="A6431" t="s">
        <v>125</v>
      </c>
      <c r="B6431" t="s">
        <v>159</v>
      </c>
      <c r="C6431" t="s">
        <v>13</v>
      </c>
      <c r="E6431" s="10">
        <f>IF(COUNTIF(cis_DPH!$B$2:$B$84,B6431)&gt;0,D6431*1.1,IF(COUNTIF(cis_DPH!$B$85:$B$171,B6431)&gt;0,D6431*1.2,"chyba"))</f>
        <v>0</v>
      </c>
      <c r="G6431" s="16" t="e">
        <f>_xlfn.XLOOKUP(Tabuľka9[[#This Row],[položka]],#REF!,#REF!)</f>
        <v>#REF!</v>
      </c>
      <c r="I6431" s="15">
        <f>Tabuľka9[[#This Row],[Aktuálna cena v RZ s DPH]]*Tabuľka9[[#This Row],[Priemerný odber za mesiac]]</f>
        <v>0</v>
      </c>
      <c r="K6431" s="17" t="e">
        <f>Tabuľka9[[#This Row],[Cena za MJ s DPH]]*Tabuľka9[[#This Row],[Predpokladaný odber počas 6 mesiacov]]</f>
        <v>#REF!</v>
      </c>
      <c r="L6431" s="1">
        <v>516554</v>
      </c>
      <c r="M6431" t="e">
        <f>_xlfn.XLOOKUP(Tabuľka9[[#This Row],[IČO]],#REF!,#REF!)</f>
        <v>#REF!</v>
      </c>
      <c r="N6431" t="e">
        <f>_xlfn.XLOOKUP(Tabuľka9[[#This Row],[IČO]],#REF!,#REF!)</f>
        <v>#REF!</v>
      </c>
    </row>
    <row r="6432" spans="1:14" hidden="1" x14ac:dyDescent="0.35">
      <c r="A6432" t="s">
        <v>125</v>
      </c>
      <c r="B6432" t="s">
        <v>160</v>
      </c>
      <c r="C6432" t="s">
        <v>13</v>
      </c>
      <c r="E6432" s="10">
        <f>IF(COUNTIF(cis_DPH!$B$2:$B$84,B6432)&gt;0,D6432*1.1,IF(COUNTIF(cis_DPH!$B$85:$B$171,B6432)&gt;0,D6432*1.2,"chyba"))</f>
        <v>0</v>
      </c>
      <c r="G6432" s="16" t="e">
        <f>_xlfn.XLOOKUP(Tabuľka9[[#This Row],[položka]],#REF!,#REF!)</f>
        <v>#REF!</v>
      </c>
      <c r="I6432" s="15">
        <f>Tabuľka9[[#This Row],[Aktuálna cena v RZ s DPH]]*Tabuľka9[[#This Row],[Priemerný odber za mesiac]]</f>
        <v>0</v>
      </c>
      <c r="K6432" s="17" t="e">
        <f>Tabuľka9[[#This Row],[Cena za MJ s DPH]]*Tabuľka9[[#This Row],[Predpokladaný odber počas 6 mesiacov]]</f>
        <v>#REF!</v>
      </c>
      <c r="L6432" s="1">
        <v>516554</v>
      </c>
      <c r="M6432" t="e">
        <f>_xlfn.XLOOKUP(Tabuľka9[[#This Row],[IČO]],#REF!,#REF!)</f>
        <v>#REF!</v>
      </c>
      <c r="N6432" t="e">
        <f>_xlfn.XLOOKUP(Tabuľka9[[#This Row],[IČO]],#REF!,#REF!)</f>
        <v>#REF!</v>
      </c>
    </row>
    <row r="6433" spans="1:14" hidden="1" x14ac:dyDescent="0.35">
      <c r="A6433" t="s">
        <v>125</v>
      </c>
      <c r="B6433" t="s">
        <v>161</v>
      </c>
      <c r="C6433" t="s">
        <v>13</v>
      </c>
      <c r="E6433" s="10">
        <f>IF(COUNTIF(cis_DPH!$B$2:$B$84,B6433)&gt;0,D6433*1.1,IF(COUNTIF(cis_DPH!$B$85:$B$171,B6433)&gt;0,D6433*1.2,"chyba"))</f>
        <v>0</v>
      </c>
      <c r="G6433" s="16" t="e">
        <f>_xlfn.XLOOKUP(Tabuľka9[[#This Row],[položka]],#REF!,#REF!)</f>
        <v>#REF!</v>
      </c>
      <c r="I6433" s="15">
        <f>Tabuľka9[[#This Row],[Aktuálna cena v RZ s DPH]]*Tabuľka9[[#This Row],[Priemerný odber za mesiac]]</f>
        <v>0</v>
      </c>
      <c r="K6433" s="17" t="e">
        <f>Tabuľka9[[#This Row],[Cena za MJ s DPH]]*Tabuľka9[[#This Row],[Predpokladaný odber počas 6 mesiacov]]</f>
        <v>#REF!</v>
      </c>
      <c r="L6433" s="1">
        <v>516554</v>
      </c>
      <c r="M6433" t="e">
        <f>_xlfn.XLOOKUP(Tabuľka9[[#This Row],[IČO]],#REF!,#REF!)</f>
        <v>#REF!</v>
      </c>
      <c r="N6433" t="e">
        <f>_xlfn.XLOOKUP(Tabuľka9[[#This Row],[IČO]],#REF!,#REF!)</f>
        <v>#REF!</v>
      </c>
    </row>
    <row r="6434" spans="1:14" hidden="1" x14ac:dyDescent="0.35">
      <c r="A6434" t="s">
        <v>125</v>
      </c>
      <c r="B6434" t="s">
        <v>162</v>
      </c>
      <c r="C6434" t="s">
        <v>13</v>
      </c>
      <c r="E6434" s="10">
        <f>IF(COUNTIF(cis_DPH!$B$2:$B$84,B6434)&gt;0,D6434*1.1,IF(COUNTIF(cis_DPH!$B$85:$B$171,B6434)&gt;0,D6434*1.2,"chyba"))</f>
        <v>0</v>
      </c>
      <c r="G6434" s="16" t="e">
        <f>_xlfn.XLOOKUP(Tabuľka9[[#This Row],[položka]],#REF!,#REF!)</f>
        <v>#REF!</v>
      </c>
      <c r="I6434" s="15">
        <f>Tabuľka9[[#This Row],[Aktuálna cena v RZ s DPH]]*Tabuľka9[[#This Row],[Priemerný odber za mesiac]]</f>
        <v>0</v>
      </c>
      <c r="K6434" s="17" t="e">
        <f>Tabuľka9[[#This Row],[Cena za MJ s DPH]]*Tabuľka9[[#This Row],[Predpokladaný odber počas 6 mesiacov]]</f>
        <v>#REF!</v>
      </c>
      <c r="L6434" s="1">
        <v>516554</v>
      </c>
      <c r="M6434" t="e">
        <f>_xlfn.XLOOKUP(Tabuľka9[[#This Row],[IČO]],#REF!,#REF!)</f>
        <v>#REF!</v>
      </c>
      <c r="N6434" t="e">
        <f>_xlfn.XLOOKUP(Tabuľka9[[#This Row],[IČO]],#REF!,#REF!)</f>
        <v>#REF!</v>
      </c>
    </row>
    <row r="6435" spans="1:14" hidden="1" x14ac:dyDescent="0.35">
      <c r="A6435" t="s">
        <v>125</v>
      </c>
      <c r="B6435" t="s">
        <v>163</v>
      </c>
      <c r="C6435" t="s">
        <v>13</v>
      </c>
      <c r="E6435" s="10">
        <f>IF(COUNTIF(cis_DPH!$B$2:$B$84,B6435)&gt;0,D6435*1.1,IF(COUNTIF(cis_DPH!$B$85:$B$171,B6435)&gt;0,D6435*1.2,"chyba"))</f>
        <v>0</v>
      </c>
      <c r="G6435" s="16" t="e">
        <f>_xlfn.XLOOKUP(Tabuľka9[[#This Row],[položka]],#REF!,#REF!)</f>
        <v>#REF!</v>
      </c>
      <c r="I6435" s="15">
        <f>Tabuľka9[[#This Row],[Aktuálna cena v RZ s DPH]]*Tabuľka9[[#This Row],[Priemerný odber za mesiac]]</f>
        <v>0</v>
      </c>
      <c r="K6435" s="17" t="e">
        <f>Tabuľka9[[#This Row],[Cena za MJ s DPH]]*Tabuľka9[[#This Row],[Predpokladaný odber počas 6 mesiacov]]</f>
        <v>#REF!</v>
      </c>
      <c r="L6435" s="1">
        <v>516554</v>
      </c>
      <c r="M6435" t="e">
        <f>_xlfn.XLOOKUP(Tabuľka9[[#This Row],[IČO]],#REF!,#REF!)</f>
        <v>#REF!</v>
      </c>
      <c r="N6435" t="e">
        <f>_xlfn.XLOOKUP(Tabuľka9[[#This Row],[IČO]],#REF!,#REF!)</f>
        <v>#REF!</v>
      </c>
    </row>
    <row r="6436" spans="1:14" hidden="1" x14ac:dyDescent="0.35">
      <c r="A6436" t="s">
        <v>125</v>
      </c>
      <c r="B6436" t="s">
        <v>164</v>
      </c>
      <c r="C6436" t="s">
        <v>13</v>
      </c>
      <c r="E6436" s="10">
        <f>IF(COUNTIF(cis_DPH!$B$2:$B$84,B6436)&gt;0,D6436*1.1,IF(COUNTIF(cis_DPH!$B$85:$B$171,B6436)&gt;0,D6436*1.2,"chyba"))</f>
        <v>0</v>
      </c>
      <c r="G6436" s="16" t="e">
        <f>_xlfn.XLOOKUP(Tabuľka9[[#This Row],[položka]],#REF!,#REF!)</f>
        <v>#REF!</v>
      </c>
      <c r="I6436" s="15">
        <f>Tabuľka9[[#This Row],[Aktuálna cena v RZ s DPH]]*Tabuľka9[[#This Row],[Priemerný odber za mesiac]]</f>
        <v>0</v>
      </c>
      <c r="K6436" s="17" t="e">
        <f>Tabuľka9[[#This Row],[Cena za MJ s DPH]]*Tabuľka9[[#This Row],[Predpokladaný odber počas 6 mesiacov]]</f>
        <v>#REF!</v>
      </c>
      <c r="L6436" s="1">
        <v>516554</v>
      </c>
      <c r="M6436" t="e">
        <f>_xlfn.XLOOKUP(Tabuľka9[[#This Row],[IČO]],#REF!,#REF!)</f>
        <v>#REF!</v>
      </c>
      <c r="N6436" t="e">
        <f>_xlfn.XLOOKUP(Tabuľka9[[#This Row],[IČO]],#REF!,#REF!)</f>
        <v>#REF!</v>
      </c>
    </row>
    <row r="6437" spans="1:14" hidden="1" x14ac:dyDescent="0.35">
      <c r="A6437" t="s">
        <v>125</v>
      </c>
      <c r="B6437" t="s">
        <v>165</v>
      </c>
      <c r="C6437" t="s">
        <v>13</v>
      </c>
      <c r="E6437" s="10">
        <f>IF(COUNTIF(cis_DPH!$B$2:$B$84,B6437)&gt;0,D6437*1.1,IF(COUNTIF(cis_DPH!$B$85:$B$171,B6437)&gt;0,D6437*1.2,"chyba"))</f>
        <v>0</v>
      </c>
      <c r="G6437" s="16" t="e">
        <f>_xlfn.XLOOKUP(Tabuľka9[[#This Row],[položka]],#REF!,#REF!)</f>
        <v>#REF!</v>
      </c>
      <c r="I6437" s="15">
        <f>Tabuľka9[[#This Row],[Aktuálna cena v RZ s DPH]]*Tabuľka9[[#This Row],[Priemerný odber za mesiac]]</f>
        <v>0</v>
      </c>
      <c r="K6437" s="17" t="e">
        <f>Tabuľka9[[#This Row],[Cena za MJ s DPH]]*Tabuľka9[[#This Row],[Predpokladaný odber počas 6 mesiacov]]</f>
        <v>#REF!</v>
      </c>
      <c r="L6437" s="1">
        <v>516554</v>
      </c>
      <c r="M6437" t="e">
        <f>_xlfn.XLOOKUP(Tabuľka9[[#This Row],[IČO]],#REF!,#REF!)</f>
        <v>#REF!</v>
      </c>
      <c r="N6437" t="e">
        <f>_xlfn.XLOOKUP(Tabuľka9[[#This Row],[IČO]],#REF!,#REF!)</f>
        <v>#REF!</v>
      </c>
    </row>
    <row r="6438" spans="1:14" hidden="1" x14ac:dyDescent="0.35">
      <c r="A6438" t="s">
        <v>125</v>
      </c>
      <c r="B6438" t="s">
        <v>166</v>
      </c>
      <c r="C6438" t="s">
        <v>13</v>
      </c>
      <c r="E6438" s="10">
        <f>IF(COUNTIF(cis_DPH!$B$2:$B$84,B6438)&gt;0,D6438*1.1,IF(COUNTIF(cis_DPH!$B$85:$B$171,B6438)&gt;0,D6438*1.2,"chyba"))</f>
        <v>0</v>
      </c>
      <c r="G6438" s="16" t="e">
        <f>_xlfn.XLOOKUP(Tabuľka9[[#This Row],[položka]],#REF!,#REF!)</f>
        <v>#REF!</v>
      </c>
      <c r="I6438" s="15">
        <f>Tabuľka9[[#This Row],[Aktuálna cena v RZ s DPH]]*Tabuľka9[[#This Row],[Priemerný odber za mesiac]]</f>
        <v>0</v>
      </c>
      <c r="K6438" s="17" t="e">
        <f>Tabuľka9[[#This Row],[Cena za MJ s DPH]]*Tabuľka9[[#This Row],[Predpokladaný odber počas 6 mesiacov]]</f>
        <v>#REF!</v>
      </c>
      <c r="L6438" s="1">
        <v>516554</v>
      </c>
      <c r="M6438" t="e">
        <f>_xlfn.XLOOKUP(Tabuľka9[[#This Row],[IČO]],#REF!,#REF!)</f>
        <v>#REF!</v>
      </c>
      <c r="N6438" t="e">
        <f>_xlfn.XLOOKUP(Tabuľka9[[#This Row],[IČO]],#REF!,#REF!)</f>
        <v>#REF!</v>
      </c>
    </row>
    <row r="6439" spans="1:14" hidden="1" x14ac:dyDescent="0.35">
      <c r="A6439" t="s">
        <v>125</v>
      </c>
      <c r="B6439" t="s">
        <v>167</v>
      </c>
      <c r="C6439" t="s">
        <v>13</v>
      </c>
      <c r="E6439" s="10">
        <f>IF(COUNTIF(cis_DPH!$B$2:$B$84,B6439)&gt;0,D6439*1.1,IF(COUNTIF(cis_DPH!$B$85:$B$171,B6439)&gt;0,D6439*1.2,"chyba"))</f>
        <v>0</v>
      </c>
      <c r="G6439" s="16" t="e">
        <f>_xlfn.XLOOKUP(Tabuľka9[[#This Row],[položka]],#REF!,#REF!)</f>
        <v>#REF!</v>
      </c>
      <c r="I6439" s="15">
        <f>Tabuľka9[[#This Row],[Aktuálna cena v RZ s DPH]]*Tabuľka9[[#This Row],[Priemerný odber za mesiac]]</f>
        <v>0</v>
      </c>
      <c r="K6439" s="17" t="e">
        <f>Tabuľka9[[#This Row],[Cena za MJ s DPH]]*Tabuľka9[[#This Row],[Predpokladaný odber počas 6 mesiacov]]</f>
        <v>#REF!</v>
      </c>
      <c r="L6439" s="1">
        <v>516554</v>
      </c>
      <c r="M6439" t="e">
        <f>_xlfn.XLOOKUP(Tabuľka9[[#This Row],[IČO]],#REF!,#REF!)</f>
        <v>#REF!</v>
      </c>
      <c r="N6439" t="e">
        <f>_xlfn.XLOOKUP(Tabuľka9[[#This Row],[IČO]],#REF!,#REF!)</f>
        <v>#REF!</v>
      </c>
    </row>
    <row r="6440" spans="1:14" hidden="1" x14ac:dyDescent="0.35">
      <c r="A6440" t="s">
        <v>125</v>
      </c>
      <c r="B6440" t="s">
        <v>168</v>
      </c>
      <c r="C6440" t="s">
        <v>13</v>
      </c>
      <c r="E6440" s="10">
        <f>IF(COUNTIF(cis_DPH!$B$2:$B$84,B6440)&gt;0,D6440*1.1,IF(COUNTIF(cis_DPH!$B$85:$B$171,B6440)&gt;0,D6440*1.2,"chyba"))</f>
        <v>0</v>
      </c>
      <c r="G6440" s="16" t="e">
        <f>_xlfn.XLOOKUP(Tabuľka9[[#This Row],[položka]],#REF!,#REF!)</f>
        <v>#REF!</v>
      </c>
      <c r="I6440" s="15">
        <f>Tabuľka9[[#This Row],[Aktuálna cena v RZ s DPH]]*Tabuľka9[[#This Row],[Priemerný odber za mesiac]]</f>
        <v>0</v>
      </c>
      <c r="K6440" s="17" t="e">
        <f>Tabuľka9[[#This Row],[Cena za MJ s DPH]]*Tabuľka9[[#This Row],[Predpokladaný odber počas 6 mesiacov]]</f>
        <v>#REF!</v>
      </c>
      <c r="L6440" s="1">
        <v>516554</v>
      </c>
      <c r="M6440" t="e">
        <f>_xlfn.XLOOKUP(Tabuľka9[[#This Row],[IČO]],#REF!,#REF!)</f>
        <v>#REF!</v>
      </c>
      <c r="N6440" t="e">
        <f>_xlfn.XLOOKUP(Tabuľka9[[#This Row],[IČO]],#REF!,#REF!)</f>
        <v>#REF!</v>
      </c>
    </row>
    <row r="6441" spans="1:14" hidden="1" x14ac:dyDescent="0.35">
      <c r="A6441" t="s">
        <v>125</v>
      </c>
      <c r="B6441" t="s">
        <v>169</v>
      </c>
      <c r="C6441" t="s">
        <v>13</v>
      </c>
      <c r="E6441" s="10">
        <f>IF(COUNTIF(cis_DPH!$B$2:$B$84,B6441)&gt;0,D6441*1.1,IF(COUNTIF(cis_DPH!$B$85:$B$171,B6441)&gt;0,D6441*1.2,"chyba"))</f>
        <v>0</v>
      </c>
      <c r="G6441" s="16" t="e">
        <f>_xlfn.XLOOKUP(Tabuľka9[[#This Row],[položka]],#REF!,#REF!)</f>
        <v>#REF!</v>
      </c>
      <c r="I6441" s="15">
        <f>Tabuľka9[[#This Row],[Aktuálna cena v RZ s DPH]]*Tabuľka9[[#This Row],[Priemerný odber za mesiac]]</f>
        <v>0</v>
      </c>
      <c r="K6441" s="17" t="e">
        <f>Tabuľka9[[#This Row],[Cena za MJ s DPH]]*Tabuľka9[[#This Row],[Predpokladaný odber počas 6 mesiacov]]</f>
        <v>#REF!</v>
      </c>
      <c r="L6441" s="1">
        <v>516554</v>
      </c>
      <c r="M6441" t="e">
        <f>_xlfn.XLOOKUP(Tabuľka9[[#This Row],[IČO]],#REF!,#REF!)</f>
        <v>#REF!</v>
      </c>
      <c r="N6441" t="e">
        <f>_xlfn.XLOOKUP(Tabuľka9[[#This Row],[IČO]],#REF!,#REF!)</f>
        <v>#REF!</v>
      </c>
    </row>
    <row r="6442" spans="1:14" hidden="1" x14ac:dyDescent="0.35">
      <c r="A6442" t="s">
        <v>125</v>
      </c>
      <c r="B6442" t="s">
        <v>170</v>
      </c>
      <c r="C6442" t="s">
        <v>13</v>
      </c>
      <c r="E6442" s="10">
        <f>IF(COUNTIF(cis_DPH!$B$2:$B$84,B6442)&gt;0,D6442*1.1,IF(COUNTIF(cis_DPH!$B$85:$B$171,B6442)&gt;0,D6442*1.2,"chyba"))</f>
        <v>0</v>
      </c>
      <c r="G6442" s="16" t="e">
        <f>_xlfn.XLOOKUP(Tabuľka9[[#This Row],[položka]],#REF!,#REF!)</f>
        <v>#REF!</v>
      </c>
      <c r="I6442" s="15">
        <f>Tabuľka9[[#This Row],[Aktuálna cena v RZ s DPH]]*Tabuľka9[[#This Row],[Priemerný odber za mesiac]]</f>
        <v>0</v>
      </c>
      <c r="K6442" s="17" t="e">
        <f>Tabuľka9[[#This Row],[Cena za MJ s DPH]]*Tabuľka9[[#This Row],[Predpokladaný odber počas 6 mesiacov]]</f>
        <v>#REF!</v>
      </c>
      <c r="L6442" s="1">
        <v>516554</v>
      </c>
      <c r="M6442" t="e">
        <f>_xlfn.XLOOKUP(Tabuľka9[[#This Row],[IČO]],#REF!,#REF!)</f>
        <v>#REF!</v>
      </c>
      <c r="N6442" t="e">
        <f>_xlfn.XLOOKUP(Tabuľka9[[#This Row],[IČO]],#REF!,#REF!)</f>
        <v>#REF!</v>
      </c>
    </row>
    <row r="6443" spans="1:14" hidden="1" x14ac:dyDescent="0.35">
      <c r="A6443" t="s">
        <v>125</v>
      </c>
      <c r="B6443" t="s">
        <v>171</v>
      </c>
      <c r="C6443" t="s">
        <v>13</v>
      </c>
      <c r="E6443" s="10">
        <f>IF(COUNTIF(cis_DPH!$B$2:$B$84,B6443)&gt;0,D6443*1.1,IF(COUNTIF(cis_DPH!$B$85:$B$171,B6443)&gt;0,D6443*1.2,"chyba"))</f>
        <v>0</v>
      </c>
      <c r="G6443" s="16" t="e">
        <f>_xlfn.XLOOKUP(Tabuľka9[[#This Row],[položka]],#REF!,#REF!)</f>
        <v>#REF!</v>
      </c>
      <c r="I6443" s="15">
        <f>Tabuľka9[[#This Row],[Aktuálna cena v RZ s DPH]]*Tabuľka9[[#This Row],[Priemerný odber za mesiac]]</f>
        <v>0</v>
      </c>
      <c r="K6443" s="17" t="e">
        <f>Tabuľka9[[#This Row],[Cena za MJ s DPH]]*Tabuľka9[[#This Row],[Predpokladaný odber počas 6 mesiacov]]</f>
        <v>#REF!</v>
      </c>
      <c r="L6443" s="1">
        <v>516554</v>
      </c>
      <c r="M6443" t="e">
        <f>_xlfn.XLOOKUP(Tabuľka9[[#This Row],[IČO]],#REF!,#REF!)</f>
        <v>#REF!</v>
      </c>
      <c r="N6443" t="e">
        <f>_xlfn.XLOOKUP(Tabuľka9[[#This Row],[IČO]],#REF!,#REF!)</f>
        <v>#REF!</v>
      </c>
    </row>
    <row r="6444" spans="1:14" hidden="1" x14ac:dyDescent="0.35">
      <c r="A6444" t="s">
        <v>125</v>
      </c>
      <c r="B6444" t="s">
        <v>172</v>
      </c>
      <c r="C6444" t="s">
        <v>13</v>
      </c>
      <c r="E6444" s="10">
        <f>IF(COUNTIF(cis_DPH!$B$2:$B$84,B6444)&gt;0,D6444*1.1,IF(COUNTIF(cis_DPH!$B$85:$B$171,B6444)&gt;0,D6444*1.2,"chyba"))</f>
        <v>0</v>
      </c>
      <c r="G6444" s="16" t="e">
        <f>_xlfn.XLOOKUP(Tabuľka9[[#This Row],[položka]],#REF!,#REF!)</f>
        <v>#REF!</v>
      </c>
      <c r="I6444" s="15">
        <f>Tabuľka9[[#This Row],[Aktuálna cena v RZ s DPH]]*Tabuľka9[[#This Row],[Priemerný odber za mesiac]]</f>
        <v>0</v>
      </c>
      <c r="K6444" s="17" t="e">
        <f>Tabuľka9[[#This Row],[Cena za MJ s DPH]]*Tabuľka9[[#This Row],[Predpokladaný odber počas 6 mesiacov]]</f>
        <v>#REF!</v>
      </c>
      <c r="L6444" s="1">
        <v>516554</v>
      </c>
      <c r="M6444" t="e">
        <f>_xlfn.XLOOKUP(Tabuľka9[[#This Row],[IČO]],#REF!,#REF!)</f>
        <v>#REF!</v>
      </c>
      <c r="N6444" t="e">
        <f>_xlfn.XLOOKUP(Tabuľka9[[#This Row],[IČO]],#REF!,#REF!)</f>
        <v>#REF!</v>
      </c>
    </row>
    <row r="6445" spans="1:14" hidden="1" x14ac:dyDescent="0.35">
      <c r="A6445" t="s">
        <v>125</v>
      </c>
      <c r="B6445" t="s">
        <v>173</v>
      </c>
      <c r="C6445" t="s">
        <v>13</v>
      </c>
      <c r="D6445" s="9">
        <v>2.25</v>
      </c>
      <c r="E6445" s="10">
        <f>IF(COUNTIF(cis_DPH!$B$2:$B$84,B6445)&gt;0,D6445*1.1,IF(COUNTIF(cis_DPH!$B$85:$B$171,B6445)&gt;0,D6445*1.2,"chyba"))</f>
        <v>2.6999999999999997</v>
      </c>
      <c r="G6445" s="16" t="e">
        <f>_xlfn.XLOOKUP(Tabuľka9[[#This Row],[položka]],#REF!,#REF!)</f>
        <v>#REF!</v>
      </c>
      <c r="H6445">
        <v>5</v>
      </c>
      <c r="I6445" s="15">
        <f>Tabuľka9[[#This Row],[Aktuálna cena v RZ s DPH]]*Tabuľka9[[#This Row],[Priemerný odber za mesiac]]</f>
        <v>13.499999999999998</v>
      </c>
      <c r="J6445">
        <v>30</v>
      </c>
      <c r="K6445" s="17" t="e">
        <f>Tabuľka9[[#This Row],[Cena za MJ s DPH]]*Tabuľka9[[#This Row],[Predpokladaný odber počas 6 mesiacov]]</f>
        <v>#REF!</v>
      </c>
      <c r="L6445" s="1">
        <v>516554</v>
      </c>
      <c r="M6445" t="e">
        <f>_xlfn.XLOOKUP(Tabuľka9[[#This Row],[IČO]],#REF!,#REF!)</f>
        <v>#REF!</v>
      </c>
      <c r="N6445" t="e">
        <f>_xlfn.XLOOKUP(Tabuľka9[[#This Row],[IČO]],#REF!,#REF!)</f>
        <v>#REF!</v>
      </c>
    </row>
    <row r="6446" spans="1:14" hidden="1" x14ac:dyDescent="0.35">
      <c r="A6446" t="s">
        <v>125</v>
      </c>
      <c r="B6446" t="s">
        <v>174</v>
      </c>
      <c r="C6446" t="s">
        <v>13</v>
      </c>
      <c r="E6446" s="10">
        <f>IF(COUNTIF(cis_DPH!$B$2:$B$84,B6446)&gt;0,D6446*1.1,IF(COUNTIF(cis_DPH!$B$85:$B$171,B6446)&gt;0,D6446*1.2,"chyba"))</f>
        <v>0</v>
      </c>
      <c r="G6446" s="16" t="e">
        <f>_xlfn.XLOOKUP(Tabuľka9[[#This Row],[položka]],#REF!,#REF!)</f>
        <v>#REF!</v>
      </c>
      <c r="I6446" s="15">
        <f>Tabuľka9[[#This Row],[Aktuálna cena v RZ s DPH]]*Tabuľka9[[#This Row],[Priemerný odber za mesiac]]</f>
        <v>0</v>
      </c>
      <c r="K6446" s="17" t="e">
        <f>Tabuľka9[[#This Row],[Cena za MJ s DPH]]*Tabuľka9[[#This Row],[Predpokladaný odber počas 6 mesiacov]]</f>
        <v>#REF!</v>
      </c>
      <c r="L6446" s="1">
        <v>516554</v>
      </c>
      <c r="M6446" t="e">
        <f>_xlfn.XLOOKUP(Tabuľka9[[#This Row],[IČO]],#REF!,#REF!)</f>
        <v>#REF!</v>
      </c>
      <c r="N6446" t="e">
        <f>_xlfn.XLOOKUP(Tabuľka9[[#This Row],[IČO]],#REF!,#REF!)</f>
        <v>#REF!</v>
      </c>
    </row>
    <row r="6447" spans="1:14" hidden="1" x14ac:dyDescent="0.35">
      <c r="A6447" t="s">
        <v>125</v>
      </c>
      <c r="B6447" t="s">
        <v>175</v>
      </c>
      <c r="C6447" t="s">
        <v>13</v>
      </c>
      <c r="E6447" s="10">
        <f>IF(COUNTIF(cis_DPH!$B$2:$B$84,B6447)&gt;0,D6447*1.1,IF(COUNTIF(cis_DPH!$B$85:$B$171,B6447)&gt;0,D6447*1.2,"chyba"))</f>
        <v>0</v>
      </c>
      <c r="G6447" s="16" t="e">
        <f>_xlfn.XLOOKUP(Tabuľka9[[#This Row],[položka]],#REF!,#REF!)</f>
        <v>#REF!</v>
      </c>
      <c r="I6447" s="15">
        <f>Tabuľka9[[#This Row],[Aktuálna cena v RZ s DPH]]*Tabuľka9[[#This Row],[Priemerný odber za mesiac]]</f>
        <v>0</v>
      </c>
      <c r="K6447" s="17" t="e">
        <f>Tabuľka9[[#This Row],[Cena za MJ s DPH]]*Tabuľka9[[#This Row],[Predpokladaný odber počas 6 mesiacov]]</f>
        <v>#REF!</v>
      </c>
      <c r="L6447" s="1">
        <v>516554</v>
      </c>
      <c r="M6447" t="e">
        <f>_xlfn.XLOOKUP(Tabuľka9[[#This Row],[IČO]],#REF!,#REF!)</f>
        <v>#REF!</v>
      </c>
      <c r="N6447" t="e">
        <f>_xlfn.XLOOKUP(Tabuľka9[[#This Row],[IČO]],#REF!,#REF!)</f>
        <v>#REF!</v>
      </c>
    </row>
    <row r="6448" spans="1:14" hidden="1" x14ac:dyDescent="0.35">
      <c r="A6448" t="s">
        <v>125</v>
      </c>
      <c r="B6448" t="s">
        <v>176</v>
      </c>
      <c r="C6448" t="s">
        <v>13</v>
      </c>
      <c r="E6448" s="10">
        <f>IF(COUNTIF(cis_DPH!$B$2:$B$84,B6448)&gt;0,D6448*1.1,IF(COUNTIF(cis_DPH!$B$85:$B$171,B6448)&gt;0,D6448*1.2,"chyba"))</f>
        <v>0</v>
      </c>
      <c r="G6448" s="16" t="e">
        <f>_xlfn.XLOOKUP(Tabuľka9[[#This Row],[položka]],#REF!,#REF!)</f>
        <v>#REF!</v>
      </c>
      <c r="I6448" s="15">
        <f>Tabuľka9[[#This Row],[Aktuálna cena v RZ s DPH]]*Tabuľka9[[#This Row],[Priemerný odber za mesiac]]</f>
        <v>0</v>
      </c>
      <c r="K6448" s="17" t="e">
        <f>Tabuľka9[[#This Row],[Cena za MJ s DPH]]*Tabuľka9[[#This Row],[Predpokladaný odber počas 6 mesiacov]]</f>
        <v>#REF!</v>
      </c>
      <c r="L6448" s="1">
        <v>516554</v>
      </c>
      <c r="M6448" t="e">
        <f>_xlfn.XLOOKUP(Tabuľka9[[#This Row],[IČO]],#REF!,#REF!)</f>
        <v>#REF!</v>
      </c>
      <c r="N6448" t="e">
        <f>_xlfn.XLOOKUP(Tabuľka9[[#This Row],[IČO]],#REF!,#REF!)</f>
        <v>#REF!</v>
      </c>
    </row>
    <row r="6449" spans="1:14" hidden="1" x14ac:dyDescent="0.35">
      <c r="A6449" t="s">
        <v>125</v>
      </c>
      <c r="B6449" t="s">
        <v>177</v>
      </c>
      <c r="C6449" t="s">
        <v>13</v>
      </c>
      <c r="E6449" s="10">
        <f>IF(COUNTIF(cis_DPH!$B$2:$B$84,B6449)&gt;0,D6449*1.1,IF(COUNTIF(cis_DPH!$B$85:$B$171,B6449)&gt;0,D6449*1.2,"chyba"))</f>
        <v>0</v>
      </c>
      <c r="G6449" s="16" t="e">
        <f>_xlfn.XLOOKUP(Tabuľka9[[#This Row],[položka]],#REF!,#REF!)</f>
        <v>#REF!</v>
      </c>
      <c r="I6449" s="15">
        <f>Tabuľka9[[#This Row],[Aktuálna cena v RZ s DPH]]*Tabuľka9[[#This Row],[Priemerný odber za mesiac]]</f>
        <v>0</v>
      </c>
      <c r="K6449" s="17" t="e">
        <f>Tabuľka9[[#This Row],[Cena za MJ s DPH]]*Tabuľka9[[#This Row],[Predpokladaný odber počas 6 mesiacov]]</f>
        <v>#REF!</v>
      </c>
      <c r="L6449" s="1">
        <v>516554</v>
      </c>
      <c r="M6449" t="e">
        <f>_xlfn.XLOOKUP(Tabuľka9[[#This Row],[IČO]],#REF!,#REF!)</f>
        <v>#REF!</v>
      </c>
      <c r="N6449" t="e">
        <f>_xlfn.XLOOKUP(Tabuľka9[[#This Row],[IČO]],#REF!,#REF!)</f>
        <v>#REF!</v>
      </c>
    </row>
    <row r="6450" spans="1:14" hidden="1" x14ac:dyDescent="0.35">
      <c r="A6450" t="s">
        <v>125</v>
      </c>
      <c r="B6450" t="s">
        <v>178</v>
      </c>
      <c r="C6450" t="s">
        <v>13</v>
      </c>
      <c r="E6450" s="10">
        <f>IF(COUNTIF(cis_DPH!$B$2:$B$84,B6450)&gt;0,D6450*1.1,IF(COUNTIF(cis_DPH!$B$85:$B$171,B6450)&gt;0,D6450*1.2,"chyba"))</f>
        <v>0</v>
      </c>
      <c r="G6450" s="16" t="e">
        <f>_xlfn.XLOOKUP(Tabuľka9[[#This Row],[položka]],#REF!,#REF!)</f>
        <v>#REF!</v>
      </c>
      <c r="I6450" s="15">
        <f>Tabuľka9[[#This Row],[Aktuálna cena v RZ s DPH]]*Tabuľka9[[#This Row],[Priemerný odber za mesiac]]</f>
        <v>0</v>
      </c>
      <c r="K6450" s="17" t="e">
        <f>Tabuľka9[[#This Row],[Cena za MJ s DPH]]*Tabuľka9[[#This Row],[Predpokladaný odber počas 6 mesiacov]]</f>
        <v>#REF!</v>
      </c>
      <c r="L6450" s="1">
        <v>516554</v>
      </c>
      <c r="M6450" t="e">
        <f>_xlfn.XLOOKUP(Tabuľka9[[#This Row],[IČO]],#REF!,#REF!)</f>
        <v>#REF!</v>
      </c>
      <c r="N6450" t="e">
        <f>_xlfn.XLOOKUP(Tabuľka9[[#This Row],[IČO]],#REF!,#REF!)</f>
        <v>#REF!</v>
      </c>
    </row>
    <row r="6451" spans="1:14" hidden="1" x14ac:dyDescent="0.35">
      <c r="A6451" t="s">
        <v>125</v>
      </c>
      <c r="B6451" t="s">
        <v>179</v>
      </c>
      <c r="C6451" t="s">
        <v>13</v>
      </c>
      <c r="E6451" s="10">
        <f>IF(COUNTIF(cis_DPH!$B$2:$B$84,B6451)&gt;0,D6451*1.1,IF(COUNTIF(cis_DPH!$B$85:$B$171,B6451)&gt;0,D6451*1.2,"chyba"))</f>
        <v>0</v>
      </c>
      <c r="G6451" s="16" t="e">
        <f>_xlfn.XLOOKUP(Tabuľka9[[#This Row],[položka]],#REF!,#REF!)</f>
        <v>#REF!</v>
      </c>
      <c r="I6451" s="15">
        <f>Tabuľka9[[#This Row],[Aktuálna cena v RZ s DPH]]*Tabuľka9[[#This Row],[Priemerný odber za mesiac]]</f>
        <v>0</v>
      </c>
      <c r="K6451" s="17" t="e">
        <f>Tabuľka9[[#This Row],[Cena za MJ s DPH]]*Tabuľka9[[#This Row],[Predpokladaný odber počas 6 mesiacov]]</f>
        <v>#REF!</v>
      </c>
      <c r="L6451" s="1">
        <v>516554</v>
      </c>
      <c r="M6451" t="e">
        <f>_xlfn.XLOOKUP(Tabuľka9[[#This Row],[IČO]],#REF!,#REF!)</f>
        <v>#REF!</v>
      </c>
      <c r="N6451" t="e">
        <f>_xlfn.XLOOKUP(Tabuľka9[[#This Row],[IČO]],#REF!,#REF!)</f>
        <v>#REF!</v>
      </c>
    </row>
    <row r="6452" spans="1:14" hidden="1" x14ac:dyDescent="0.35">
      <c r="A6452" t="s">
        <v>125</v>
      </c>
      <c r="B6452" t="s">
        <v>180</v>
      </c>
      <c r="C6452" t="s">
        <v>13</v>
      </c>
      <c r="E6452" s="10">
        <f>IF(COUNTIF(cis_DPH!$B$2:$B$84,B6452)&gt;0,D6452*1.1,IF(COUNTIF(cis_DPH!$B$85:$B$171,B6452)&gt;0,D6452*1.2,"chyba"))</f>
        <v>0</v>
      </c>
      <c r="G6452" s="16" t="e">
        <f>_xlfn.XLOOKUP(Tabuľka9[[#This Row],[položka]],#REF!,#REF!)</f>
        <v>#REF!</v>
      </c>
      <c r="I6452" s="15">
        <f>Tabuľka9[[#This Row],[Aktuálna cena v RZ s DPH]]*Tabuľka9[[#This Row],[Priemerný odber za mesiac]]</f>
        <v>0</v>
      </c>
      <c r="K6452" s="17" t="e">
        <f>Tabuľka9[[#This Row],[Cena za MJ s DPH]]*Tabuľka9[[#This Row],[Predpokladaný odber počas 6 mesiacov]]</f>
        <v>#REF!</v>
      </c>
      <c r="L6452" s="1">
        <v>516554</v>
      </c>
      <c r="M6452" t="e">
        <f>_xlfn.XLOOKUP(Tabuľka9[[#This Row],[IČO]],#REF!,#REF!)</f>
        <v>#REF!</v>
      </c>
      <c r="N6452" t="e">
        <f>_xlfn.XLOOKUP(Tabuľka9[[#This Row],[IČO]],#REF!,#REF!)</f>
        <v>#REF!</v>
      </c>
    </row>
    <row r="6453" spans="1:14" hidden="1" x14ac:dyDescent="0.35">
      <c r="A6453" t="s">
        <v>125</v>
      </c>
      <c r="B6453" t="s">
        <v>181</v>
      </c>
      <c r="C6453" t="s">
        <v>13</v>
      </c>
      <c r="E6453" s="10">
        <f>IF(COUNTIF(cis_DPH!$B$2:$B$84,B6453)&gt;0,D6453*1.1,IF(COUNTIF(cis_DPH!$B$85:$B$171,B6453)&gt;0,D6453*1.2,"chyba"))</f>
        <v>0</v>
      </c>
      <c r="G6453" s="16" t="e">
        <f>_xlfn.XLOOKUP(Tabuľka9[[#This Row],[položka]],#REF!,#REF!)</f>
        <v>#REF!</v>
      </c>
      <c r="I6453" s="15">
        <f>Tabuľka9[[#This Row],[Aktuálna cena v RZ s DPH]]*Tabuľka9[[#This Row],[Priemerný odber za mesiac]]</f>
        <v>0</v>
      </c>
      <c r="K6453" s="17" t="e">
        <f>Tabuľka9[[#This Row],[Cena za MJ s DPH]]*Tabuľka9[[#This Row],[Predpokladaný odber počas 6 mesiacov]]</f>
        <v>#REF!</v>
      </c>
      <c r="L6453" s="1">
        <v>516554</v>
      </c>
      <c r="M6453" t="e">
        <f>_xlfn.XLOOKUP(Tabuľka9[[#This Row],[IČO]],#REF!,#REF!)</f>
        <v>#REF!</v>
      </c>
      <c r="N6453" t="e">
        <f>_xlfn.XLOOKUP(Tabuľka9[[#This Row],[IČO]],#REF!,#REF!)</f>
        <v>#REF!</v>
      </c>
    </row>
    <row r="6454" spans="1:14" hidden="1" x14ac:dyDescent="0.35">
      <c r="A6454" t="s">
        <v>125</v>
      </c>
      <c r="B6454" t="s">
        <v>182</v>
      </c>
      <c r="C6454" t="s">
        <v>13</v>
      </c>
      <c r="E6454" s="10">
        <f>IF(COUNTIF(cis_DPH!$B$2:$B$84,B6454)&gt;0,D6454*1.1,IF(COUNTIF(cis_DPH!$B$85:$B$171,B6454)&gt;0,D6454*1.2,"chyba"))</f>
        <v>0</v>
      </c>
      <c r="G6454" s="16" t="e">
        <f>_xlfn.XLOOKUP(Tabuľka9[[#This Row],[položka]],#REF!,#REF!)</f>
        <v>#REF!</v>
      </c>
      <c r="I6454" s="15">
        <f>Tabuľka9[[#This Row],[Aktuálna cena v RZ s DPH]]*Tabuľka9[[#This Row],[Priemerný odber za mesiac]]</f>
        <v>0</v>
      </c>
      <c r="K6454" s="17" t="e">
        <f>Tabuľka9[[#This Row],[Cena za MJ s DPH]]*Tabuľka9[[#This Row],[Predpokladaný odber počas 6 mesiacov]]</f>
        <v>#REF!</v>
      </c>
      <c r="L6454" s="1">
        <v>516554</v>
      </c>
      <c r="M6454" t="e">
        <f>_xlfn.XLOOKUP(Tabuľka9[[#This Row],[IČO]],#REF!,#REF!)</f>
        <v>#REF!</v>
      </c>
      <c r="N6454" t="e">
        <f>_xlfn.XLOOKUP(Tabuľka9[[#This Row],[IČO]],#REF!,#REF!)</f>
        <v>#REF!</v>
      </c>
    </row>
    <row r="6455" spans="1:14" hidden="1" x14ac:dyDescent="0.35">
      <c r="A6455" t="s">
        <v>125</v>
      </c>
      <c r="B6455" t="s">
        <v>183</v>
      </c>
      <c r="C6455" t="s">
        <v>13</v>
      </c>
      <c r="E6455" s="10">
        <f>IF(COUNTIF(cis_DPH!$B$2:$B$84,B6455)&gt;0,D6455*1.1,IF(COUNTIF(cis_DPH!$B$85:$B$171,B6455)&gt;0,D6455*1.2,"chyba"))</f>
        <v>0</v>
      </c>
      <c r="G6455" s="16" t="e">
        <f>_xlfn.XLOOKUP(Tabuľka9[[#This Row],[položka]],#REF!,#REF!)</f>
        <v>#REF!</v>
      </c>
      <c r="I6455" s="15">
        <f>Tabuľka9[[#This Row],[Aktuálna cena v RZ s DPH]]*Tabuľka9[[#This Row],[Priemerný odber za mesiac]]</f>
        <v>0</v>
      </c>
      <c r="K6455" s="17" t="e">
        <f>Tabuľka9[[#This Row],[Cena za MJ s DPH]]*Tabuľka9[[#This Row],[Predpokladaný odber počas 6 mesiacov]]</f>
        <v>#REF!</v>
      </c>
      <c r="L6455" s="1">
        <v>516554</v>
      </c>
      <c r="M6455" t="e">
        <f>_xlfn.XLOOKUP(Tabuľka9[[#This Row],[IČO]],#REF!,#REF!)</f>
        <v>#REF!</v>
      </c>
      <c r="N6455" t="e">
        <f>_xlfn.XLOOKUP(Tabuľka9[[#This Row],[IČO]],#REF!,#REF!)</f>
        <v>#REF!</v>
      </c>
    </row>
    <row r="6456" spans="1:14" hidden="1" x14ac:dyDescent="0.35">
      <c r="A6456" t="s">
        <v>125</v>
      </c>
      <c r="B6456" t="s">
        <v>184</v>
      </c>
      <c r="C6456" t="s">
        <v>13</v>
      </c>
      <c r="E6456" s="10">
        <f>IF(COUNTIF(cis_DPH!$B$2:$B$84,B6456)&gt;0,D6456*1.1,IF(COUNTIF(cis_DPH!$B$85:$B$171,B6456)&gt;0,D6456*1.2,"chyba"))</f>
        <v>0</v>
      </c>
      <c r="G6456" s="16" t="e">
        <f>_xlfn.XLOOKUP(Tabuľka9[[#This Row],[položka]],#REF!,#REF!)</f>
        <v>#REF!</v>
      </c>
      <c r="I6456" s="15">
        <f>Tabuľka9[[#This Row],[Aktuálna cena v RZ s DPH]]*Tabuľka9[[#This Row],[Priemerný odber za mesiac]]</f>
        <v>0</v>
      </c>
      <c r="K6456" s="17" t="e">
        <f>Tabuľka9[[#This Row],[Cena za MJ s DPH]]*Tabuľka9[[#This Row],[Predpokladaný odber počas 6 mesiacov]]</f>
        <v>#REF!</v>
      </c>
      <c r="L6456" s="1">
        <v>516554</v>
      </c>
      <c r="M6456" t="e">
        <f>_xlfn.XLOOKUP(Tabuľka9[[#This Row],[IČO]],#REF!,#REF!)</f>
        <v>#REF!</v>
      </c>
      <c r="N6456" t="e">
        <f>_xlfn.XLOOKUP(Tabuľka9[[#This Row],[IČO]],#REF!,#REF!)</f>
        <v>#REF!</v>
      </c>
    </row>
    <row r="6457" spans="1:14" hidden="1" x14ac:dyDescent="0.35">
      <c r="A6457" t="s">
        <v>125</v>
      </c>
      <c r="B6457" t="s">
        <v>185</v>
      </c>
      <c r="C6457" t="s">
        <v>13</v>
      </c>
      <c r="E6457" s="10">
        <f>IF(COUNTIF(cis_DPH!$B$2:$B$84,B6457)&gt;0,D6457*1.1,IF(COUNTIF(cis_DPH!$B$85:$B$171,B6457)&gt;0,D6457*1.2,"chyba"))</f>
        <v>0</v>
      </c>
      <c r="G6457" s="16" t="e">
        <f>_xlfn.XLOOKUP(Tabuľka9[[#This Row],[položka]],#REF!,#REF!)</f>
        <v>#REF!</v>
      </c>
      <c r="I6457" s="15">
        <f>Tabuľka9[[#This Row],[Aktuálna cena v RZ s DPH]]*Tabuľka9[[#This Row],[Priemerný odber za mesiac]]</f>
        <v>0</v>
      </c>
      <c r="K6457" s="17" t="e">
        <f>Tabuľka9[[#This Row],[Cena za MJ s DPH]]*Tabuľka9[[#This Row],[Predpokladaný odber počas 6 mesiacov]]</f>
        <v>#REF!</v>
      </c>
      <c r="L6457" s="1">
        <v>516554</v>
      </c>
      <c r="M6457" t="e">
        <f>_xlfn.XLOOKUP(Tabuľka9[[#This Row],[IČO]],#REF!,#REF!)</f>
        <v>#REF!</v>
      </c>
      <c r="N6457" t="e">
        <f>_xlfn.XLOOKUP(Tabuľka9[[#This Row],[IČO]],#REF!,#REF!)</f>
        <v>#REF!</v>
      </c>
    </row>
    <row r="6458" spans="1:14" hidden="1" x14ac:dyDescent="0.35">
      <c r="A6458" t="s">
        <v>125</v>
      </c>
      <c r="B6458" t="s">
        <v>186</v>
      </c>
      <c r="C6458" t="s">
        <v>13</v>
      </c>
      <c r="E6458" s="10">
        <f>IF(COUNTIF(cis_DPH!$B$2:$B$84,B6458)&gt;0,D6458*1.1,IF(COUNTIF(cis_DPH!$B$85:$B$171,B6458)&gt;0,D6458*1.2,"chyba"))</f>
        <v>0</v>
      </c>
      <c r="G6458" s="16" t="e">
        <f>_xlfn.XLOOKUP(Tabuľka9[[#This Row],[položka]],#REF!,#REF!)</f>
        <v>#REF!</v>
      </c>
      <c r="I6458" s="15">
        <f>Tabuľka9[[#This Row],[Aktuálna cena v RZ s DPH]]*Tabuľka9[[#This Row],[Priemerný odber za mesiac]]</f>
        <v>0</v>
      </c>
      <c r="K6458" s="17" t="e">
        <f>Tabuľka9[[#This Row],[Cena za MJ s DPH]]*Tabuľka9[[#This Row],[Predpokladaný odber počas 6 mesiacov]]</f>
        <v>#REF!</v>
      </c>
      <c r="L6458" s="1">
        <v>516554</v>
      </c>
      <c r="M6458" t="e">
        <f>_xlfn.XLOOKUP(Tabuľka9[[#This Row],[IČO]],#REF!,#REF!)</f>
        <v>#REF!</v>
      </c>
      <c r="N6458" t="e">
        <f>_xlfn.XLOOKUP(Tabuľka9[[#This Row],[IČO]],#REF!,#REF!)</f>
        <v>#REF!</v>
      </c>
    </row>
    <row r="6459" spans="1:14" hidden="1" x14ac:dyDescent="0.35">
      <c r="A6459" t="s">
        <v>95</v>
      </c>
      <c r="B6459" t="s">
        <v>187</v>
      </c>
      <c r="C6459" t="s">
        <v>48</v>
      </c>
      <c r="E6459" s="10">
        <f>IF(COUNTIF(cis_DPH!$B$2:$B$84,B6459)&gt;0,D6459*1.1,IF(COUNTIF(cis_DPH!$B$85:$B$171,B6459)&gt;0,D6459*1.2,"chyba"))</f>
        <v>0</v>
      </c>
      <c r="G6459" s="16" t="e">
        <f>_xlfn.XLOOKUP(Tabuľka9[[#This Row],[položka]],#REF!,#REF!)</f>
        <v>#REF!</v>
      </c>
      <c r="I6459" s="15">
        <f>Tabuľka9[[#This Row],[Aktuálna cena v RZ s DPH]]*Tabuľka9[[#This Row],[Priemerný odber za mesiac]]</f>
        <v>0</v>
      </c>
      <c r="K6459" s="17" t="e">
        <f>Tabuľka9[[#This Row],[Cena za MJ s DPH]]*Tabuľka9[[#This Row],[Predpokladaný odber počas 6 mesiacov]]</f>
        <v>#REF!</v>
      </c>
      <c r="L6459" s="1">
        <v>516554</v>
      </c>
      <c r="M6459" t="e">
        <f>_xlfn.XLOOKUP(Tabuľka9[[#This Row],[IČO]],#REF!,#REF!)</f>
        <v>#REF!</v>
      </c>
      <c r="N6459" t="e">
        <f>_xlfn.XLOOKUP(Tabuľka9[[#This Row],[IČO]],#REF!,#REF!)</f>
        <v>#REF!</v>
      </c>
    </row>
    <row r="6460" spans="1:14" hidden="1" x14ac:dyDescent="0.35">
      <c r="A6460" t="s">
        <v>95</v>
      </c>
      <c r="B6460" t="s">
        <v>188</v>
      </c>
      <c r="C6460" t="s">
        <v>13</v>
      </c>
      <c r="E6460" s="10">
        <f>IF(COUNTIF(cis_DPH!$B$2:$B$84,B6460)&gt;0,D6460*1.1,IF(COUNTIF(cis_DPH!$B$85:$B$171,B6460)&gt;0,D6460*1.2,"chyba"))</f>
        <v>0</v>
      </c>
      <c r="G6460" s="16" t="e">
        <f>_xlfn.XLOOKUP(Tabuľka9[[#This Row],[položka]],#REF!,#REF!)</f>
        <v>#REF!</v>
      </c>
      <c r="I6460" s="15">
        <f>Tabuľka9[[#This Row],[Aktuálna cena v RZ s DPH]]*Tabuľka9[[#This Row],[Priemerný odber za mesiac]]</f>
        <v>0</v>
      </c>
      <c r="K6460" s="17" t="e">
        <f>Tabuľka9[[#This Row],[Cena za MJ s DPH]]*Tabuľka9[[#This Row],[Predpokladaný odber počas 6 mesiacov]]</f>
        <v>#REF!</v>
      </c>
      <c r="L6460" s="1">
        <v>516554</v>
      </c>
      <c r="M6460" t="e">
        <f>_xlfn.XLOOKUP(Tabuľka9[[#This Row],[IČO]],#REF!,#REF!)</f>
        <v>#REF!</v>
      </c>
      <c r="N6460" t="e">
        <f>_xlfn.XLOOKUP(Tabuľka9[[#This Row],[IČO]],#REF!,#REF!)</f>
        <v>#REF!</v>
      </c>
    </row>
    <row r="6461" spans="1:14" hidden="1" x14ac:dyDescent="0.35">
      <c r="A6461" t="s">
        <v>95</v>
      </c>
      <c r="B6461" t="s">
        <v>189</v>
      </c>
      <c r="C6461" t="s">
        <v>13</v>
      </c>
      <c r="E6461" s="10">
        <f>IF(COUNTIF(cis_DPH!$B$2:$B$84,B6461)&gt;0,D6461*1.1,IF(COUNTIF(cis_DPH!$B$85:$B$171,B6461)&gt;0,D6461*1.2,"chyba"))</f>
        <v>0</v>
      </c>
      <c r="G6461" s="16" t="e">
        <f>_xlfn.XLOOKUP(Tabuľka9[[#This Row],[položka]],#REF!,#REF!)</f>
        <v>#REF!</v>
      </c>
      <c r="I6461" s="15">
        <f>Tabuľka9[[#This Row],[Aktuálna cena v RZ s DPH]]*Tabuľka9[[#This Row],[Priemerný odber za mesiac]]</f>
        <v>0</v>
      </c>
      <c r="K6461" s="17" t="e">
        <f>Tabuľka9[[#This Row],[Cena za MJ s DPH]]*Tabuľka9[[#This Row],[Predpokladaný odber počas 6 mesiacov]]</f>
        <v>#REF!</v>
      </c>
      <c r="L6461" s="1">
        <v>516554</v>
      </c>
      <c r="M6461" t="e">
        <f>_xlfn.XLOOKUP(Tabuľka9[[#This Row],[IČO]],#REF!,#REF!)</f>
        <v>#REF!</v>
      </c>
      <c r="N6461" t="e">
        <f>_xlfn.XLOOKUP(Tabuľka9[[#This Row],[IČO]],#REF!,#REF!)</f>
        <v>#REF!</v>
      </c>
    </row>
    <row r="6462" spans="1:14" hidden="1" x14ac:dyDescent="0.35">
      <c r="A6462" t="s">
        <v>10</v>
      </c>
      <c r="B6462" t="s">
        <v>11</v>
      </c>
      <c r="C6462" t="s">
        <v>13</v>
      </c>
      <c r="D6462" s="9">
        <v>3.3</v>
      </c>
      <c r="E6462" s="10">
        <f>IF(COUNTIF(cis_DPH!$B$2:$B$84,B6462)&gt;0,D6462*1.1,IF(COUNTIF(cis_DPH!$B$85:$B$171,B6462)&gt;0,D6462*1.2,"chyba"))</f>
        <v>3.63</v>
      </c>
      <c r="G6462" s="16" t="e">
        <f>_xlfn.XLOOKUP(Tabuľka9[[#This Row],[položka]],#REF!,#REF!)</f>
        <v>#REF!</v>
      </c>
      <c r="H6462">
        <v>5</v>
      </c>
      <c r="I6462" s="15">
        <f>Tabuľka9[[#This Row],[Aktuálna cena v RZ s DPH]]*Tabuľka9[[#This Row],[Priemerný odber za mesiac]]</f>
        <v>18.149999999999999</v>
      </c>
      <c r="J6462">
        <v>20</v>
      </c>
      <c r="K6462" s="17" t="e">
        <f>Tabuľka9[[#This Row],[Cena za MJ s DPH]]*Tabuľka9[[#This Row],[Predpokladaný odber počas 6 mesiacov]]</f>
        <v>#REF!</v>
      </c>
      <c r="L6462" s="1">
        <v>163741</v>
      </c>
      <c r="M6462" t="e">
        <f>_xlfn.XLOOKUP(Tabuľka9[[#This Row],[IČO]],#REF!,#REF!)</f>
        <v>#REF!</v>
      </c>
      <c r="N6462" t="e">
        <f>_xlfn.XLOOKUP(Tabuľka9[[#This Row],[IČO]],#REF!,#REF!)</f>
        <v>#REF!</v>
      </c>
    </row>
    <row r="6463" spans="1:14" hidden="1" x14ac:dyDescent="0.35">
      <c r="A6463" t="s">
        <v>10</v>
      </c>
      <c r="B6463" t="s">
        <v>12</v>
      </c>
      <c r="C6463" t="s">
        <v>13</v>
      </c>
      <c r="D6463" s="9">
        <v>3.3</v>
      </c>
      <c r="E6463" s="10">
        <f>IF(COUNTIF(cis_DPH!$B$2:$B$84,B6463)&gt;0,D6463*1.1,IF(COUNTIF(cis_DPH!$B$85:$B$171,B6463)&gt;0,D6463*1.2,"chyba"))</f>
        <v>3.63</v>
      </c>
      <c r="G6463" s="16" t="e">
        <f>_xlfn.XLOOKUP(Tabuľka9[[#This Row],[položka]],#REF!,#REF!)</f>
        <v>#REF!</v>
      </c>
      <c r="H6463">
        <v>5</v>
      </c>
      <c r="I6463" s="15">
        <f>Tabuľka9[[#This Row],[Aktuálna cena v RZ s DPH]]*Tabuľka9[[#This Row],[Priemerný odber za mesiac]]</f>
        <v>18.149999999999999</v>
      </c>
      <c r="J6463">
        <v>20</v>
      </c>
      <c r="K6463" s="17" t="e">
        <f>Tabuľka9[[#This Row],[Cena za MJ s DPH]]*Tabuľka9[[#This Row],[Predpokladaný odber počas 6 mesiacov]]</f>
        <v>#REF!</v>
      </c>
      <c r="L6463" s="1">
        <v>163741</v>
      </c>
      <c r="M6463" t="e">
        <f>_xlfn.XLOOKUP(Tabuľka9[[#This Row],[IČO]],#REF!,#REF!)</f>
        <v>#REF!</v>
      </c>
      <c r="N6463" t="e">
        <f>_xlfn.XLOOKUP(Tabuľka9[[#This Row],[IČO]],#REF!,#REF!)</f>
        <v>#REF!</v>
      </c>
    </row>
    <row r="6464" spans="1:14" hidden="1" x14ac:dyDescent="0.35">
      <c r="A6464" t="s">
        <v>10</v>
      </c>
      <c r="B6464" t="s">
        <v>14</v>
      </c>
      <c r="C6464" t="s">
        <v>13</v>
      </c>
      <c r="D6464" s="9">
        <v>1.4850000000000001</v>
      </c>
      <c r="E6464" s="10">
        <f>IF(COUNTIF(cis_DPH!$B$2:$B$84,B6464)&gt;0,D6464*1.1,IF(COUNTIF(cis_DPH!$B$85:$B$171,B6464)&gt;0,D6464*1.2,"chyba"))</f>
        <v>1.782</v>
      </c>
      <c r="G6464" s="16" t="e">
        <f>_xlfn.XLOOKUP(Tabuľka9[[#This Row],[položka]],#REF!,#REF!)</f>
        <v>#REF!</v>
      </c>
      <c r="H6464">
        <v>25</v>
      </c>
      <c r="I6464" s="15">
        <f>Tabuľka9[[#This Row],[Aktuálna cena v RZ s DPH]]*Tabuľka9[[#This Row],[Priemerný odber za mesiac]]</f>
        <v>44.55</v>
      </c>
      <c r="J6464">
        <v>100</v>
      </c>
      <c r="K6464" s="17" t="e">
        <f>Tabuľka9[[#This Row],[Cena za MJ s DPH]]*Tabuľka9[[#This Row],[Predpokladaný odber počas 6 mesiacov]]</f>
        <v>#REF!</v>
      </c>
      <c r="L6464" s="1">
        <v>163741</v>
      </c>
      <c r="M6464" t="e">
        <f>_xlfn.XLOOKUP(Tabuľka9[[#This Row],[IČO]],#REF!,#REF!)</f>
        <v>#REF!</v>
      </c>
      <c r="N6464" t="e">
        <f>_xlfn.XLOOKUP(Tabuľka9[[#This Row],[IČO]],#REF!,#REF!)</f>
        <v>#REF!</v>
      </c>
    </row>
    <row r="6465" spans="1:14" hidden="1" x14ac:dyDescent="0.35">
      <c r="A6465" t="s">
        <v>10</v>
      </c>
      <c r="B6465" t="s">
        <v>15</v>
      </c>
      <c r="C6465" t="s">
        <v>13</v>
      </c>
      <c r="D6465" s="9">
        <v>0.49</v>
      </c>
      <c r="E6465" s="10">
        <f>IF(COUNTIF(cis_DPH!$B$2:$B$84,B6465)&gt;0,D6465*1.1,IF(COUNTIF(cis_DPH!$B$85:$B$171,B6465)&gt;0,D6465*1.2,"chyba"))</f>
        <v>0.53900000000000003</v>
      </c>
      <c r="G6465" s="16" t="e">
        <f>_xlfn.XLOOKUP(Tabuľka9[[#This Row],[položka]],#REF!,#REF!)</f>
        <v>#REF!</v>
      </c>
      <c r="H6465">
        <v>75</v>
      </c>
      <c r="I6465" s="15">
        <f>Tabuľka9[[#This Row],[Aktuálna cena v RZ s DPH]]*Tabuľka9[[#This Row],[Priemerný odber za mesiac]]</f>
        <v>40.425000000000004</v>
      </c>
      <c r="J6465">
        <v>300</v>
      </c>
      <c r="K6465" s="17" t="e">
        <f>Tabuľka9[[#This Row],[Cena za MJ s DPH]]*Tabuľka9[[#This Row],[Predpokladaný odber počas 6 mesiacov]]</f>
        <v>#REF!</v>
      </c>
      <c r="L6465" s="1">
        <v>163741</v>
      </c>
      <c r="M6465" t="e">
        <f>_xlfn.XLOOKUP(Tabuľka9[[#This Row],[IČO]],#REF!,#REF!)</f>
        <v>#REF!</v>
      </c>
      <c r="N6465" t="e">
        <f>_xlfn.XLOOKUP(Tabuľka9[[#This Row],[IČO]],#REF!,#REF!)</f>
        <v>#REF!</v>
      </c>
    </row>
    <row r="6466" spans="1:14" hidden="1" x14ac:dyDescent="0.35">
      <c r="A6466" t="s">
        <v>10</v>
      </c>
      <c r="B6466" t="s">
        <v>16</v>
      </c>
      <c r="C6466" t="s">
        <v>13</v>
      </c>
      <c r="D6466" s="9">
        <v>0.49</v>
      </c>
      <c r="E6466" s="10">
        <f>IF(COUNTIF(cis_DPH!$B$2:$B$84,B6466)&gt;0,D6466*1.1,IF(COUNTIF(cis_DPH!$B$85:$B$171,B6466)&gt;0,D6466*1.2,"chyba"))</f>
        <v>0.53900000000000003</v>
      </c>
      <c r="G6466" s="16" t="e">
        <f>_xlfn.XLOOKUP(Tabuľka9[[#This Row],[položka]],#REF!,#REF!)</f>
        <v>#REF!</v>
      </c>
      <c r="I6466" s="15">
        <f>Tabuľka9[[#This Row],[Aktuálna cena v RZ s DPH]]*Tabuľka9[[#This Row],[Priemerný odber za mesiac]]</f>
        <v>0</v>
      </c>
      <c r="K6466" s="17" t="e">
        <f>Tabuľka9[[#This Row],[Cena za MJ s DPH]]*Tabuľka9[[#This Row],[Predpokladaný odber počas 6 mesiacov]]</f>
        <v>#REF!</v>
      </c>
      <c r="L6466" s="1">
        <v>163741</v>
      </c>
      <c r="M6466" t="e">
        <f>_xlfn.XLOOKUP(Tabuľka9[[#This Row],[IČO]],#REF!,#REF!)</f>
        <v>#REF!</v>
      </c>
      <c r="N6466" t="e">
        <f>_xlfn.XLOOKUP(Tabuľka9[[#This Row],[IČO]],#REF!,#REF!)</f>
        <v>#REF!</v>
      </c>
    </row>
    <row r="6467" spans="1:14" hidden="1" x14ac:dyDescent="0.35">
      <c r="A6467" t="s">
        <v>10</v>
      </c>
      <c r="B6467" t="s">
        <v>17</v>
      </c>
      <c r="C6467" t="s">
        <v>13</v>
      </c>
      <c r="D6467" s="9">
        <v>0.65</v>
      </c>
      <c r="E6467" s="10">
        <f>IF(COUNTIF(cis_DPH!$B$2:$B$84,B6467)&gt;0,D6467*1.1,IF(COUNTIF(cis_DPH!$B$85:$B$171,B6467)&gt;0,D6467*1.2,"chyba"))</f>
        <v>0.71500000000000008</v>
      </c>
      <c r="G6467" s="16" t="e">
        <f>_xlfn.XLOOKUP(Tabuľka9[[#This Row],[položka]],#REF!,#REF!)</f>
        <v>#REF!</v>
      </c>
      <c r="I6467" s="15">
        <f>Tabuľka9[[#This Row],[Aktuálna cena v RZ s DPH]]*Tabuľka9[[#This Row],[Priemerný odber za mesiac]]</f>
        <v>0</v>
      </c>
      <c r="K6467" s="17" t="e">
        <f>Tabuľka9[[#This Row],[Cena za MJ s DPH]]*Tabuľka9[[#This Row],[Predpokladaný odber počas 6 mesiacov]]</f>
        <v>#REF!</v>
      </c>
      <c r="L6467" s="1">
        <v>163741</v>
      </c>
      <c r="M6467" t="e">
        <f>_xlfn.XLOOKUP(Tabuľka9[[#This Row],[IČO]],#REF!,#REF!)</f>
        <v>#REF!</v>
      </c>
      <c r="N6467" t="e">
        <f>_xlfn.XLOOKUP(Tabuľka9[[#This Row],[IČO]],#REF!,#REF!)</f>
        <v>#REF!</v>
      </c>
    </row>
    <row r="6468" spans="1:14" hidden="1" x14ac:dyDescent="0.35">
      <c r="A6468" t="s">
        <v>10</v>
      </c>
      <c r="B6468" t="s">
        <v>18</v>
      </c>
      <c r="C6468" t="s">
        <v>19</v>
      </c>
      <c r="D6468" s="9">
        <v>0.5</v>
      </c>
      <c r="E6468" s="10">
        <f>IF(COUNTIF(cis_DPH!$B$2:$B$84,B6468)&gt;0,D6468*1.1,IF(COUNTIF(cis_DPH!$B$85:$B$171,B6468)&gt;0,D6468*1.2,"chyba"))</f>
        <v>0.55000000000000004</v>
      </c>
      <c r="G6468" s="16" t="e">
        <f>_xlfn.XLOOKUP(Tabuľka9[[#This Row],[položka]],#REF!,#REF!)</f>
        <v>#REF!</v>
      </c>
      <c r="H6468">
        <v>10</v>
      </c>
      <c r="I6468" s="15">
        <f>Tabuľka9[[#This Row],[Aktuálna cena v RZ s DPH]]*Tabuľka9[[#This Row],[Priemerný odber za mesiac]]</f>
        <v>5.5</v>
      </c>
      <c r="J6468">
        <v>40</v>
      </c>
      <c r="K6468" s="17" t="e">
        <f>Tabuľka9[[#This Row],[Cena za MJ s DPH]]*Tabuľka9[[#This Row],[Predpokladaný odber počas 6 mesiacov]]</f>
        <v>#REF!</v>
      </c>
      <c r="L6468" s="1">
        <v>163741</v>
      </c>
      <c r="M6468" t="e">
        <f>_xlfn.XLOOKUP(Tabuľka9[[#This Row],[IČO]],#REF!,#REF!)</f>
        <v>#REF!</v>
      </c>
      <c r="N6468" t="e">
        <f>_xlfn.XLOOKUP(Tabuľka9[[#This Row],[IČO]],#REF!,#REF!)</f>
        <v>#REF!</v>
      </c>
    </row>
    <row r="6469" spans="1:14" hidden="1" x14ac:dyDescent="0.35">
      <c r="A6469" t="s">
        <v>10</v>
      </c>
      <c r="B6469" t="s">
        <v>20</v>
      </c>
      <c r="C6469" t="s">
        <v>13</v>
      </c>
      <c r="D6469" s="9">
        <v>3.9</v>
      </c>
      <c r="E6469" s="10">
        <f>IF(COUNTIF(cis_DPH!$B$2:$B$84,B6469)&gt;0,D6469*1.1,IF(COUNTIF(cis_DPH!$B$85:$B$171,B6469)&gt;0,D6469*1.2,"chyba"))</f>
        <v>4.29</v>
      </c>
      <c r="G6469" s="16" t="e">
        <f>_xlfn.XLOOKUP(Tabuľka9[[#This Row],[položka]],#REF!,#REF!)</f>
        <v>#REF!</v>
      </c>
      <c r="H6469">
        <v>3</v>
      </c>
      <c r="I6469" s="15">
        <f>Tabuľka9[[#This Row],[Aktuálna cena v RZ s DPH]]*Tabuľka9[[#This Row],[Priemerný odber za mesiac]]</f>
        <v>12.870000000000001</v>
      </c>
      <c r="J6469">
        <v>13</v>
      </c>
      <c r="K6469" s="17" t="e">
        <f>Tabuľka9[[#This Row],[Cena za MJ s DPH]]*Tabuľka9[[#This Row],[Predpokladaný odber počas 6 mesiacov]]</f>
        <v>#REF!</v>
      </c>
      <c r="L6469" s="1">
        <v>163741</v>
      </c>
      <c r="M6469" t="e">
        <f>_xlfn.XLOOKUP(Tabuľka9[[#This Row],[IČO]],#REF!,#REF!)</f>
        <v>#REF!</v>
      </c>
      <c r="N6469" t="e">
        <f>_xlfn.XLOOKUP(Tabuľka9[[#This Row],[IČO]],#REF!,#REF!)</f>
        <v>#REF!</v>
      </c>
    </row>
    <row r="6470" spans="1:14" hidden="1" x14ac:dyDescent="0.35">
      <c r="A6470" t="s">
        <v>10</v>
      </c>
      <c r="B6470" t="s">
        <v>21</v>
      </c>
      <c r="C6470" t="s">
        <v>13</v>
      </c>
      <c r="D6470" s="9">
        <v>0.45</v>
      </c>
      <c r="E6470" s="10">
        <f>IF(COUNTIF(cis_DPH!$B$2:$B$84,B6470)&gt;0,D6470*1.1,IF(COUNTIF(cis_DPH!$B$85:$B$171,B6470)&gt;0,D6470*1.2,"chyba"))</f>
        <v>0.54</v>
      </c>
      <c r="G6470" s="16" t="e">
        <f>_xlfn.XLOOKUP(Tabuľka9[[#This Row],[položka]],#REF!,#REF!)</f>
        <v>#REF!</v>
      </c>
      <c r="I6470" s="15">
        <f>Tabuľka9[[#This Row],[Aktuálna cena v RZ s DPH]]*Tabuľka9[[#This Row],[Priemerný odber za mesiac]]</f>
        <v>0</v>
      </c>
      <c r="K6470" s="17" t="e">
        <f>Tabuľka9[[#This Row],[Cena za MJ s DPH]]*Tabuľka9[[#This Row],[Predpokladaný odber počas 6 mesiacov]]</f>
        <v>#REF!</v>
      </c>
      <c r="L6470" s="1">
        <v>163741</v>
      </c>
      <c r="M6470" t="e">
        <f>_xlfn.XLOOKUP(Tabuľka9[[#This Row],[IČO]],#REF!,#REF!)</f>
        <v>#REF!</v>
      </c>
      <c r="N6470" t="e">
        <f>_xlfn.XLOOKUP(Tabuľka9[[#This Row],[IČO]],#REF!,#REF!)</f>
        <v>#REF!</v>
      </c>
    </row>
    <row r="6471" spans="1:14" hidden="1" x14ac:dyDescent="0.35">
      <c r="A6471" t="s">
        <v>10</v>
      </c>
      <c r="B6471" t="s">
        <v>22</v>
      </c>
      <c r="C6471" t="s">
        <v>13</v>
      </c>
      <c r="D6471" s="9">
        <v>1.1000000000000001</v>
      </c>
      <c r="E6471" s="10">
        <f>IF(COUNTIF(cis_DPH!$B$2:$B$84,B6471)&gt;0,D6471*1.1,IF(COUNTIF(cis_DPH!$B$85:$B$171,B6471)&gt;0,D6471*1.2,"chyba"))</f>
        <v>1.2100000000000002</v>
      </c>
      <c r="G6471" s="16" t="e">
        <f>_xlfn.XLOOKUP(Tabuľka9[[#This Row],[položka]],#REF!,#REF!)</f>
        <v>#REF!</v>
      </c>
      <c r="H6471">
        <v>5</v>
      </c>
      <c r="I6471" s="15">
        <f>Tabuľka9[[#This Row],[Aktuálna cena v RZ s DPH]]*Tabuľka9[[#This Row],[Priemerný odber za mesiac]]</f>
        <v>6.0500000000000007</v>
      </c>
      <c r="J6471">
        <v>20</v>
      </c>
      <c r="K6471" s="17" t="e">
        <f>Tabuľka9[[#This Row],[Cena za MJ s DPH]]*Tabuľka9[[#This Row],[Predpokladaný odber počas 6 mesiacov]]</f>
        <v>#REF!</v>
      </c>
      <c r="L6471" s="1">
        <v>163741</v>
      </c>
      <c r="M6471" t="e">
        <f>_xlfn.XLOOKUP(Tabuľka9[[#This Row],[IČO]],#REF!,#REF!)</f>
        <v>#REF!</v>
      </c>
      <c r="N6471" t="e">
        <f>_xlfn.XLOOKUP(Tabuľka9[[#This Row],[IČO]],#REF!,#REF!)</f>
        <v>#REF!</v>
      </c>
    </row>
    <row r="6472" spans="1:14" hidden="1" x14ac:dyDescent="0.35">
      <c r="A6472" t="s">
        <v>10</v>
      </c>
      <c r="B6472" t="s">
        <v>23</v>
      </c>
      <c r="C6472" t="s">
        <v>13</v>
      </c>
      <c r="D6472" s="9">
        <v>1.21</v>
      </c>
      <c r="E6472" s="10">
        <f>IF(COUNTIF(cis_DPH!$B$2:$B$84,B6472)&gt;0,D6472*1.1,IF(COUNTIF(cis_DPH!$B$85:$B$171,B6472)&gt;0,D6472*1.2,"chyba"))</f>
        <v>1.452</v>
      </c>
      <c r="G6472" s="16" t="e">
        <f>_xlfn.XLOOKUP(Tabuľka9[[#This Row],[položka]],#REF!,#REF!)</f>
        <v>#REF!</v>
      </c>
      <c r="H6472">
        <v>8</v>
      </c>
      <c r="I6472" s="15">
        <f>Tabuľka9[[#This Row],[Aktuálna cena v RZ s DPH]]*Tabuľka9[[#This Row],[Priemerný odber za mesiac]]</f>
        <v>11.616</v>
      </c>
      <c r="J6472">
        <v>30</v>
      </c>
      <c r="K6472" s="17" t="e">
        <f>Tabuľka9[[#This Row],[Cena za MJ s DPH]]*Tabuľka9[[#This Row],[Predpokladaný odber počas 6 mesiacov]]</f>
        <v>#REF!</v>
      </c>
      <c r="L6472" s="1">
        <v>163741</v>
      </c>
      <c r="M6472" t="e">
        <f>_xlfn.XLOOKUP(Tabuľka9[[#This Row],[IČO]],#REF!,#REF!)</f>
        <v>#REF!</v>
      </c>
      <c r="N6472" t="e">
        <f>_xlfn.XLOOKUP(Tabuľka9[[#This Row],[IČO]],#REF!,#REF!)</f>
        <v>#REF!</v>
      </c>
    </row>
    <row r="6473" spans="1:14" hidden="1" x14ac:dyDescent="0.35">
      <c r="A6473" t="s">
        <v>10</v>
      </c>
      <c r="B6473" t="s">
        <v>24</v>
      </c>
      <c r="C6473" t="s">
        <v>25</v>
      </c>
      <c r="E6473" s="10">
        <f>IF(COUNTIF(cis_DPH!$B$2:$B$84,B6473)&gt;0,D6473*1.1,IF(COUNTIF(cis_DPH!$B$85:$B$171,B6473)&gt;0,D6473*1.2,"chyba"))</f>
        <v>0</v>
      </c>
      <c r="G6473" s="16" t="e">
        <f>_xlfn.XLOOKUP(Tabuľka9[[#This Row],[položka]],#REF!,#REF!)</f>
        <v>#REF!</v>
      </c>
      <c r="I6473" s="15">
        <f>Tabuľka9[[#This Row],[Aktuálna cena v RZ s DPH]]*Tabuľka9[[#This Row],[Priemerný odber za mesiac]]</f>
        <v>0</v>
      </c>
      <c r="K6473" s="17" t="e">
        <f>Tabuľka9[[#This Row],[Cena za MJ s DPH]]*Tabuľka9[[#This Row],[Predpokladaný odber počas 6 mesiacov]]</f>
        <v>#REF!</v>
      </c>
      <c r="L6473" s="1">
        <v>163741</v>
      </c>
      <c r="M6473" t="e">
        <f>_xlfn.XLOOKUP(Tabuľka9[[#This Row],[IČO]],#REF!,#REF!)</f>
        <v>#REF!</v>
      </c>
      <c r="N6473" t="e">
        <f>_xlfn.XLOOKUP(Tabuľka9[[#This Row],[IČO]],#REF!,#REF!)</f>
        <v>#REF!</v>
      </c>
    </row>
    <row r="6474" spans="1:14" hidden="1" x14ac:dyDescent="0.35">
      <c r="A6474" t="s">
        <v>10</v>
      </c>
      <c r="B6474" t="s">
        <v>26</v>
      </c>
      <c r="C6474" t="s">
        <v>13</v>
      </c>
      <c r="E6474" s="10">
        <f>IF(COUNTIF(cis_DPH!$B$2:$B$84,B6474)&gt;0,D6474*1.1,IF(COUNTIF(cis_DPH!$B$85:$B$171,B6474)&gt;0,D6474*1.2,"chyba"))</f>
        <v>0</v>
      </c>
      <c r="G6474" s="16" t="e">
        <f>_xlfn.XLOOKUP(Tabuľka9[[#This Row],[položka]],#REF!,#REF!)</f>
        <v>#REF!</v>
      </c>
      <c r="I6474" s="15">
        <f>Tabuľka9[[#This Row],[Aktuálna cena v RZ s DPH]]*Tabuľka9[[#This Row],[Priemerný odber za mesiac]]</f>
        <v>0</v>
      </c>
      <c r="K6474" s="17" t="e">
        <f>Tabuľka9[[#This Row],[Cena za MJ s DPH]]*Tabuľka9[[#This Row],[Predpokladaný odber počas 6 mesiacov]]</f>
        <v>#REF!</v>
      </c>
      <c r="L6474" s="1">
        <v>163741</v>
      </c>
      <c r="M6474" t="e">
        <f>_xlfn.XLOOKUP(Tabuľka9[[#This Row],[IČO]],#REF!,#REF!)</f>
        <v>#REF!</v>
      </c>
      <c r="N6474" t="e">
        <f>_xlfn.XLOOKUP(Tabuľka9[[#This Row],[IČO]],#REF!,#REF!)</f>
        <v>#REF!</v>
      </c>
    </row>
    <row r="6475" spans="1:14" hidden="1" x14ac:dyDescent="0.35">
      <c r="A6475" t="s">
        <v>10</v>
      </c>
      <c r="B6475" t="s">
        <v>27</v>
      </c>
      <c r="C6475" t="s">
        <v>13</v>
      </c>
      <c r="D6475" s="9">
        <v>2.2000000000000002</v>
      </c>
      <c r="E6475" s="10">
        <f>IF(COUNTIF(cis_DPH!$B$2:$B$84,B6475)&gt;0,D6475*1.1,IF(COUNTIF(cis_DPH!$B$85:$B$171,B6475)&gt;0,D6475*1.2,"chyba"))</f>
        <v>2.64</v>
      </c>
      <c r="G6475" s="16" t="e">
        <f>_xlfn.XLOOKUP(Tabuľka9[[#This Row],[položka]],#REF!,#REF!)</f>
        <v>#REF!</v>
      </c>
      <c r="H6475">
        <v>5</v>
      </c>
      <c r="I6475" s="15">
        <f>Tabuľka9[[#This Row],[Aktuálna cena v RZ s DPH]]*Tabuľka9[[#This Row],[Priemerný odber za mesiac]]</f>
        <v>13.200000000000001</v>
      </c>
      <c r="J6475">
        <v>20</v>
      </c>
      <c r="K6475" s="17" t="e">
        <f>Tabuľka9[[#This Row],[Cena za MJ s DPH]]*Tabuľka9[[#This Row],[Predpokladaný odber počas 6 mesiacov]]</f>
        <v>#REF!</v>
      </c>
      <c r="L6475" s="1">
        <v>163741</v>
      </c>
      <c r="M6475" t="e">
        <f>_xlfn.XLOOKUP(Tabuľka9[[#This Row],[IČO]],#REF!,#REF!)</f>
        <v>#REF!</v>
      </c>
      <c r="N6475" t="e">
        <f>_xlfn.XLOOKUP(Tabuľka9[[#This Row],[IČO]],#REF!,#REF!)</f>
        <v>#REF!</v>
      </c>
    </row>
    <row r="6476" spans="1:14" hidden="1" x14ac:dyDescent="0.35">
      <c r="A6476" t="s">
        <v>10</v>
      </c>
      <c r="B6476" t="s">
        <v>28</v>
      </c>
      <c r="C6476" t="s">
        <v>13</v>
      </c>
      <c r="D6476" s="9">
        <v>2.2000000000000002</v>
      </c>
      <c r="E6476" s="10">
        <f>IF(COUNTIF(cis_DPH!$B$2:$B$84,B6476)&gt;0,D6476*1.1,IF(COUNTIF(cis_DPH!$B$85:$B$171,B6476)&gt;0,D6476*1.2,"chyba"))</f>
        <v>2.64</v>
      </c>
      <c r="G6476" s="16" t="e">
        <f>_xlfn.XLOOKUP(Tabuľka9[[#This Row],[položka]],#REF!,#REF!)</f>
        <v>#REF!</v>
      </c>
      <c r="H6476">
        <v>5</v>
      </c>
      <c r="I6476" s="15">
        <f>Tabuľka9[[#This Row],[Aktuálna cena v RZ s DPH]]*Tabuľka9[[#This Row],[Priemerný odber za mesiac]]</f>
        <v>13.200000000000001</v>
      </c>
      <c r="J6476">
        <v>20</v>
      </c>
      <c r="K6476" s="17" t="e">
        <f>Tabuľka9[[#This Row],[Cena za MJ s DPH]]*Tabuľka9[[#This Row],[Predpokladaný odber počas 6 mesiacov]]</f>
        <v>#REF!</v>
      </c>
      <c r="L6476" s="1">
        <v>163741</v>
      </c>
      <c r="M6476" t="e">
        <f>_xlfn.XLOOKUP(Tabuľka9[[#This Row],[IČO]],#REF!,#REF!)</f>
        <v>#REF!</v>
      </c>
      <c r="N6476" t="e">
        <f>_xlfn.XLOOKUP(Tabuľka9[[#This Row],[IČO]],#REF!,#REF!)</f>
        <v>#REF!</v>
      </c>
    </row>
    <row r="6477" spans="1:14" hidden="1" x14ac:dyDescent="0.35">
      <c r="A6477" t="s">
        <v>10</v>
      </c>
      <c r="B6477" t="s">
        <v>29</v>
      </c>
      <c r="C6477" t="s">
        <v>13</v>
      </c>
      <c r="D6477" s="9">
        <v>1.19</v>
      </c>
      <c r="E6477" s="10">
        <f>IF(COUNTIF(cis_DPH!$B$2:$B$84,B6477)&gt;0,D6477*1.1,IF(COUNTIF(cis_DPH!$B$85:$B$171,B6477)&gt;0,D6477*1.2,"chyba"))</f>
        <v>1.3089999999999999</v>
      </c>
      <c r="G6477" s="16" t="e">
        <f>_xlfn.XLOOKUP(Tabuľka9[[#This Row],[položka]],#REF!,#REF!)</f>
        <v>#REF!</v>
      </c>
      <c r="H6477">
        <v>110</v>
      </c>
      <c r="I6477" s="15">
        <f>Tabuľka9[[#This Row],[Aktuálna cena v RZ s DPH]]*Tabuľka9[[#This Row],[Priemerný odber za mesiac]]</f>
        <v>143.98999999999998</v>
      </c>
      <c r="J6477">
        <v>440</v>
      </c>
      <c r="K6477" s="17" t="e">
        <f>Tabuľka9[[#This Row],[Cena za MJ s DPH]]*Tabuľka9[[#This Row],[Predpokladaný odber počas 6 mesiacov]]</f>
        <v>#REF!</v>
      </c>
      <c r="L6477" s="1">
        <v>163741</v>
      </c>
      <c r="M6477" t="e">
        <f>_xlfn.XLOOKUP(Tabuľka9[[#This Row],[IČO]],#REF!,#REF!)</f>
        <v>#REF!</v>
      </c>
      <c r="N6477" t="e">
        <f>_xlfn.XLOOKUP(Tabuľka9[[#This Row],[IČO]],#REF!,#REF!)</f>
        <v>#REF!</v>
      </c>
    </row>
    <row r="6478" spans="1:14" hidden="1" x14ac:dyDescent="0.35">
      <c r="A6478" t="s">
        <v>10</v>
      </c>
      <c r="B6478" t="s">
        <v>30</v>
      </c>
      <c r="C6478" t="s">
        <v>13</v>
      </c>
      <c r="D6478" s="9">
        <v>0.55000000000000004</v>
      </c>
      <c r="E6478" s="10">
        <f>IF(COUNTIF(cis_DPH!$B$2:$B$84,B6478)&gt;0,D6478*1.1,IF(COUNTIF(cis_DPH!$B$85:$B$171,B6478)&gt;0,D6478*1.2,"chyba"))</f>
        <v>0.60500000000000009</v>
      </c>
      <c r="G6478" s="16" t="e">
        <f>_xlfn.XLOOKUP(Tabuľka9[[#This Row],[položka]],#REF!,#REF!)</f>
        <v>#REF!</v>
      </c>
      <c r="H6478">
        <v>150</v>
      </c>
      <c r="I6478" s="15">
        <f>Tabuľka9[[#This Row],[Aktuálna cena v RZ s DPH]]*Tabuľka9[[#This Row],[Priemerný odber za mesiac]]</f>
        <v>90.750000000000014</v>
      </c>
      <c r="J6478">
        <v>600</v>
      </c>
      <c r="K6478" s="17" t="e">
        <f>Tabuľka9[[#This Row],[Cena za MJ s DPH]]*Tabuľka9[[#This Row],[Predpokladaný odber počas 6 mesiacov]]</f>
        <v>#REF!</v>
      </c>
      <c r="L6478" s="1">
        <v>163741</v>
      </c>
      <c r="M6478" t="e">
        <f>_xlfn.XLOOKUP(Tabuľka9[[#This Row],[IČO]],#REF!,#REF!)</f>
        <v>#REF!</v>
      </c>
      <c r="N6478" t="e">
        <f>_xlfn.XLOOKUP(Tabuľka9[[#This Row],[IČO]],#REF!,#REF!)</f>
        <v>#REF!</v>
      </c>
    </row>
    <row r="6479" spans="1:14" hidden="1" x14ac:dyDescent="0.35">
      <c r="A6479" t="s">
        <v>10</v>
      </c>
      <c r="B6479" t="s">
        <v>31</v>
      </c>
      <c r="C6479" t="s">
        <v>13</v>
      </c>
      <c r="D6479" s="9">
        <v>0.65</v>
      </c>
      <c r="E6479" s="10">
        <f>IF(COUNTIF(cis_DPH!$B$2:$B$84,B6479)&gt;0,D6479*1.1,IF(COUNTIF(cis_DPH!$B$85:$B$171,B6479)&gt;0,D6479*1.2,"chyba"))</f>
        <v>0.71500000000000008</v>
      </c>
      <c r="G6479" s="16" t="e">
        <f>_xlfn.XLOOKUP(Tabuľka9[[#This Row],[položka]],#REF!,#REF!)</f>
        <v>#REF!</v>
      </c>
      <c r="H6479">
        <v>300</v>
      </c>
      <c r="I6479" s="15">
        <f>Tabuľka9[[#This Row],[Aktuálna cena v RZ s DPH]]*Tabuľka9[[#This Row],[Priemerný odber za mesiac]]</f>
        <v>214.50000000000003</v>
      </c>
      <c r="J6479">
        <v>1200</v>
      </c>
      <c r="K6479" s="17" t="e">
        <f>Tabuľka9[[#This Row],[Cena za MJ s DPH]]*Tabuľka9[[#This Row],[Predpokladaný odber počas 6 mesiacov]]</f>
        <v>#REF!</v>
      </c>
      <c r="L6479" s="1">
        <v>163741</v>
      </c>
      <c r="M6479" t="e">
        <f>_xlfn.XLOOKUP(Tabuľka9[[#This Row],[IČO]],#REF!,#REF!)</f>
        <v>#REF!</v>
      </c>
      <c r="N6479" t="e">
        <f>_xlfn.XLOOKUP(Tabuľka9[[#This Row],[IČO]],#REF!,#REF!)</f>
        <v>#REF!</v>
      </c>
    </row>
    <row r="6480" spans="1:14" hidden="1" x14ac:dyDescent="0.35">
      <c r="A6480" t="s">
        <v>10</v>
      </c>
      <c r="B6480" t="s">
        <v>32</v>
      </c>
      <c r="C6480" t="s">
        <v>19</v>
      </c>
      <c r="D6480" s="9">
        <v>0.57999999999999996</v>
      </c>
      <c r="E6480" s="10">
        <f>IF(COUNTIF(cis_DPH!$B$2:$B$84,B6480)&gt;0,D6480*1.1,IF(COUNTIF(cis_DPH!$B$85:$B$171,B6480)&gt;0,D6480*1.2,"chyba"))</f>
        <v>0.63800000000000001</v>
      </c>
      <c r="G6480" s="16" t="e">
        <f>_xlfn.XLOOKUP(Tabuľka9[[#This Row],[položka]],#REF!,#REF!)</f>
        <v>#REF!</v>
      </c>
      <c r="H6480">
        <v>20</v>
      </c>
      <c r="I6480" s="15">
        <f>Tabuľka9[[#This Row],[Aktuálna cena v RZ s DPH]]*Tabuľka9[[#This Row],[Priemerný odber za mesiac]]</f>
        <v>12.76</v>
      </c>
      <c r="J6480">
        <v>80</v>
      </c>
      <c r="K6480" s="17" t="e">
        <f>Tabuľka9[[#This Row],[Cena za MJ s DPH]]*Tabuľka9[[#This Row],[Predpokladaný odber počas 6 mesiacov]]</f>
        <v>#REF!</v>
      </c>
      <c r="L6480" s="1">
        <v>163741</v>
      </c>
      <c r="M6480" t="e">
        <f>_xlfn.XLOOKUP(Tabuľka9[[#This Row],[IČO]],#REF!,#REF!)</f>
        <v>#REF!</v>
      </c>
      <c r="N6480" t="e">
        <f>_xlfn.XLOOKUP(Tabuľka9[[#This Row],[IČO]],#REF!,#REF!)</f>
        <v>#REF!</v>
      </c>
    </row>
    <row r="6481" spans="1:14" hidden="1" x14ac:dyDescent="0.35">
      <c r="A6481" t="s">
        <v>10</v>
      </c>
      <c r="B6481" t="s">
        <v>33</v>
      </c>
      <c r="C6481" t="s">
        <v>13</v>
      </c>
      <c r="D6481" s="9">
        <v>0.38500000000000001</v>
      </c>
      <c r="E6481" s="10">
        <f>IF(COUNTIF(cis_DPH!$B$2:$B$84,B6481)&gt;0,D6481*1.1,IF(COUNTIF(cis_DPH!$B$85:$B$171,B6481)&gt;0,D6481*1.2,"chyba"))</f>
        <v>0.42350000000000004</v>
      </c>
      <c r="G6481" s="16" t="e">
        <f>_xlfn.XLOOKUP(Tabuľka9[[#This Row],[položka]],#REF!,#REF!)</f>
        <v>#REF!</v>
      </c>
      <c r="I6481" s="15">
        <f>Tabuľka9[[#This Row],[Aktuálna cena v RZ s DPH]]*Tabuľka9[[#This Row],[Priemerný odber za mesiac]]</f>
        <v>0</v>
      </c>
      <c r="K6481" s="17" t="e">
        <f>Tabuľka9[[#This Row],[Cena za MJ s DPH]]*Tabuľka9[[#This Row],[Predpokladaný odber počas 6 mesiacov]]</f>
        <v>#REF!</v>
      </c>
      <c r="L6481" s="1">
        <v>163741</v>
      </c>
      <c r="M6481" t="e">
        <f>_xlfn.XLOOKUP(Tabuľka9[[#This Row],[IČO]],#REF!,#REF!)</f>
        <v>#REF!</v>
      </c>
      <c r="N6481" t="e">
        <f>_xlfn.XLOOKUP(Tabuľka9[[#This Row],[IČO]],#REF!,#REF!)</f>
        <v>#REF!</v>
      </c>
    </row>
    <row r="6482" spans="1:14" hidden="1" x14ac:dyDescent="0.35">
      <c r="A6482" t="s">
        <v>10</v>
      </c>
      <c r="B6482" t="s">
        <v>34</v>
      </c>
      <c r="C6482" t="s">
        <v>13</v>
      </c>
      <c r="D6482" s="9">
        <v>0.77</v>
      </c>
      <c r="E6482" s="10">
        <f>IF(COUNTIF(cis_DPH!$B$2:$B$84,B6482)&gt;0,D6482*1.1,IF(COUNTIF(cis_DPH!$B$85:$B$171,B6482)&gt;0,D6482*1.2,"chyba"))</f>
        <v>0.84700000000000009</v>
      </c>
      <c r="G6482" s="16" t="e">
        <f>_xlfn.XLOOKUP(Tabuľka9[[#This Row],[položka]],#REF!,#REF!)</f>
        <v>#REF!</v>
      </c>
      <c r="H6482">
        <v>3</v>
      </c>
      <c r="I6482" s="15">
        <f>Tabuľka9[[#This Row],[Aktuálna cena v RZ s DPH]]*Tabuľka9[[#This Row],[Priemerný odber za mesiac]]</f>
        <v>2.5410000000000004</v>
      </c>
      <c r="J6482">
        <v>12</v>
      </c>
      <c r="K6482" s="17" t="e">
        <f>Tabuľka9[[#This Row],[Cena za MJ s DPH]]*Tabuľka9[[#This Row],[Predpokladaný odber počas 6 mesiacov]]</f>
        <v>#REF!</v>
      </c>
      <c r="L6482" s="1">
        <v>163741</v>
      </c>
      <c r="M6482" t="e">
        <f>_xlfn.XLOOKUP(Tabuľka9[[#This Row],[IČO]],#REF!,#REF!)</f>
        <v>#REF!</v>
      </c>
      <c r="N6482" t="e">
        <f>_xlfn.XLOOKUP(Tabuľka9[[#This Row],[IČO]],#REF!,#REF!)</f>
        <v>#REF!</v>
      </c>
    </row>
    <row r="6483" spans="1:14" hidden="1" x14ac:dyDescent="0.35">
      <c r="A6483" t="s">
        <v>10</v>
      </c>
      <c r="B6483" t="s">
        <v>35</v>
      </c>
      <c r="C6483" t="s">
        <v>13</v>
      </c>
      <c r="D6483" s="9">
        <v>0.73</v>
      </c>
      <c r="E6483" s="10">
        <f>IF(COUNTIF(cis_DPH!$B$2:$B$84,B6483)&gt;0,D6483*1.1,IF(COUNTIF(cis_DPH!$B$85:$B$171,B6483)&gt;0,D6483*1.2,"chyba"))</f>
        <v>0.80300000000000005</v>
      </c>
      <c r="G6483" s="16" t="e">
        <f>_xlfn.XLOOKUP(Tabuľka9[[#This Row],[položka]],#REF!,#REF!)</f>
        <v>#REF!</v>
      </c>
      <c r="H6483">
        <v>20</v>
      </c>
      <c r="I6483" s="15">
        <f>Tabuľka9[[#This Row],[Aktuálna cena v RZ s DPH]]*Tabuľka9[[#This Row],[Priemerný odber za mesiac]]</f>
        <v>16.060000000000002</v>
      </c>
      <c r="J6483">
        <v>80</v>
      </c>
      <c r="K6483" s="17" t="e">
        <f>Tabuľka9[[#This Row],[Cena za MJ s DPH]]*Tabuľka9[[#This Row],[Predpokladaný odber počas 6 mesiacov]]</f>
        <v>#REF!</v>
      </c>
      <c r="L6483" s="1">
        <v>163741</v>
      </c>
      <c r="M6483" t="e">
        <f>_xlfn.XLOOKUP(Tabuľka9[[#This Row],[IČO]],#REF!,#REF!)</f>
        <v>#REF!</v>
      </c>
      <c r="N6483" t="e">
        <f>_xlfn.XLOOKUP(Tabuľka9[[#This Row],[IČO]],#REF!,#REF!)</f>
        <v>#REF!</v>
      </c>
    </row>
    <row r="6484" spans="1:14" hidden="1" x14ac:dyDescent="0.35">
      <c r="A6484" t="s">
        <v>10</v>
      </c>
      <c r="B6484" t="s">
        <v>36</v>
      </c>
      <c r="C6484" t="s">
        <v>13</v>
      </c>
      <c r="D6484" s="9">
        <v>0.73</v>
      </c>
      <c r="E6484" s="10">
        <f>IF(COUNTIF(cis_DPH!$B$2:$B$84,B6484)&gt;0,D6484*1.1,IF(COUNTIF(cis_DPH!$B$85:$B$171,B6484)&gt;0,D6484*1.2,"chyba"))</f>
        <v>0.80300000000000005</v>
      </c>
      <c r="G6484" s="16" t="e">
        <f>_xlfn.XLOOKUP(Tabuľka9[[#This Row],[položka]],#REF!,#REF!)</f>
        <v>#REF!</v>
      </c>
      <c r="I6484" s="15">
        <f>Tabuľka9[[#This Row],[Aktuálna cena v RZ s DPH]]*Tabuľka9[[#This Row],[Priemerný odber za mesiac]]</f>
        <v>0</v>
      </c>
      <c r="K6484" s="17" t="e">
        <f>Tabuľka9[[#This Row],[Cena za MJ s DPH]]*Tabuľka9[[#This Row],[Predpokladaný odber počas 6 mesiacov]]</f>
        <v>#REF!</v>
      </c>
      <c r="L6484" s="1">
        <v>163741</v>
      </c>
      <c r="M6484" t="e">
        <f>_xlfn.XLOOKUP(Tabuľka9[[#This Row],[IČO]],#REF!,#REF!)</f>
        <v>#REF!</v>
      </c>
      <c r="N6484" t="e">
        <f>_xlfn.XLOOKUP(Tabuľka9[[#This Row],[IČO]],#REF!,#REF!)</f>
        <v>#REF!</v>
      </c>
    </row>
    <row r="6485" spans="1:14" hidden="1" x14ac:dyDescent="0.35">
      <c r="A6485" t="s">
        <v>10</v>
      </c>
      <c r="B6485" t="s">
        <v>37</v>
      </c>
      <c r="C6485" t="s">
        <v>13</v>
      </c>
      <c r="D6485" s="9">
        <v>0.6</v>
      </c>
      <c r="E6485" s="10">
        <f>IF(COUNTIF(cis_DPH!$B$2:$B$84,B6485)&gt;0,D6485*1.1,IF(COUNTIF(cis_DPH!$B$85:$B$171,B6485)&gt;0,D6485*1.2,"chyba"))</f>
        <v>0.66</v>
      </c>
      <c r="G6485" s="16" t="e">
        <f>_xlfn.XLOOKUP(Tabuľka9[[#This Row],[položka]],#REF!,#REF!)</f>
        <v>#REF!</v>
      </c>
      <c r="H6485">
        <v>8</v>
      </c>
      <c r="I6485" s="15">
        <f>Tabuľka9[[#This Row],[Aktuálna cena v RZ s DPH]]*Tabuľka9[[#This Row],[Priemerný odber za mesiac]]</f>
        <v>5.28</v>
      </c>
      <c r="J6485">
        <v>30</v>
      </c>
      <c r="K6485" s="17" t="e">
        <f>Tabuľka9[[#This Row],[Cena za MJ s DPH]]*Tabuľka9[[#This Row],[Predpokladaný odber počas 6 mesiacov]]</f>
        <v>#REF!</v>
      </c>
      <c r="L6485" s="1">
        <v>163741</v>
      </c>
      <c r="M6485" t="e">
        <f>_xlfn.XLOOKUP(Tabuľka9[[#This Row],[IČO]],#REF!,#REF!)</f>
        <v>#REF!</v>
      </c>
      <c r="N6485" t="e">
        <f>_xlfn.XLOOKUP(Tabuľka9[[#This Row],[IČO]],#REF!,#REF!)</f>
        <v>#REF!</v>
      </c>
    </row>
    <row r="6486" spans="1:14" hidden="1" x14ac:dyDescent="0.35">
      <c r="A6486" t="s">
        <v>10</v>
      </c>
      <c r="B6486" t="s">
        <v>38</v>
      </c>
      <c r="C6486" t="s">
        <v>13</v>
      </c>
      <c r="D6486" s="9">
        <v>0.38500000000000001</v>
      </c>
      <c r="E6486" s="10">
        <f>IF(COUNTIF(cis_DPH!$B$2:$B$84,B6486)&gt;0,D6486*1.1,IF(COUNTIF(cis_DPH!$B$85:$B$171,B6486)&gt;0,D6486*1.2,"chyba"))</f>
        <v>0.42350000000000004</v>
      </c>
      <c r="G6486" s="16" t="e">
        <f>_xlfn.XLOOKUP(Tabuľka9[[#This Row],[položka]],#REF!,#REF!)</f>
        <v>#REF!</v>
      </c>
      <c r="H6486">
        <v>8</v>
      </c>
      <c r="I6486" s="15">
        <f>Tabuľka9[[#This Row],[Aktuálna cena v RZ s DPH]]*Tabuľka9[[#This Row],[Priemerný odber za mesiac]]</f>
        <v>3.3880000000000003</v>
      </c>
      <c r="J6486">
        <v>30</v>
      </c>
      <c r="K6486" s="17" t="e">
        <f>Tabuľka9[[#This Row],[Cena za MJ s DPH]]*Tabuľka9[[#This Row],[Predpokladaný odber počas 6 mesiacov]]</f>
        <v>#REF!</v>
      </c>
      <c r="L6486" s="1">
        <v>163741</v>
      </c>
      <c r="M6486" t="e">
        <f>_xlfn.XLOOKUP(Tabuľka9[[#This Row],[IČO]],#REF!,#REF!)</f>
        <v>#REF!</v>
      </c>
      <c r="N6486" t="e">
        <f>_xlfn.XLOOKUP(Tabuľka9[[#This Row],[IČO]],#REF!,#REF!)</f>
        <v>#REF!</v>
      </c>
    </row>
    <row r="6487" spans="1:14" hidden="1" x14ac:dyDescent="0.35">
      <c r="A6487" t="s">
        <v>10</v>
      </c>
      <c r="B6487" t="s">
        <v>39</v>
      </c>
      <c r="C6487" t="s">
        <v>13</v>
      </c>
      <c r="D6487" s="9">
        <v>1.32</v>
      </c>
      <c r="E6487" s="10">
        <f>IF(COUNTIF(cis_DPH!$B$2:$B$84,B6487)&gt;0,D6487*1.1,IF(COUNTIF(cis_DPH!$B$85:$B$171,B6487)&gt;0,D6487*1.2,"chyba"))</f>
        <v>1.4520000000000002</v>
      </c>
      <c r="G6487" s="16" t="e">
        <f>_xlfn.XLOOKUP(Tabuľka9[[#This Row],[položka]],#REF!,#REF!)</f>
        <v>#REF!</v>
      </c>
      <c r="H6487">
        <v>5</v>
      </c>
      <c r="I6487" s="15">
        <f>Tabuľka9[[#This Row],[Aktuálna cena v RZ s DPH]]*Tabuľka9[[#This Row],[Priemerný odber za mesiac]]</f>
        <v>7.2600000000000007</v>
      </c>
      <c r="J6487">
        <v>20</v>
      </c>
      <c r="K6487" s="17" t="e">
        <f>Tabuľka9[[#This Row],[Cena za MJ s DPH]]*Tabuľka9[[#This Row],[Predpokladaný odber počas 6 mesiacov]]</f>
        <v>#REF!</v>
      </c>
      <c r="L6487" s="1">
        <v>163741</v>
      </c>
      <c r="M6487" t="e">
        <f>_xlfn.XLOOKUP(Tabuľka9[[#This Row],[IČO]],#REF!,#REF!)</f>
        <v>#REF!</v>
      </c>
      <c r="N6487" t="e">
        <f>_xlfn.XLOOKUP(Tabuľka9[[#This Row],[IČO]],#REF!,#REF!)</f>
        <v>#REF!</v>
      </c>
    </row>
    <row r="6488" spans="1:14" hidden="1" x14ac:dyDescent="0.35">
      <c r="A6488" t="s">
        <v>10</v>
      </c>
      <c r="B6488" t="s">
        <v>40</v>
      </c>
      <c r="C6488" t="s">
        <v>13</v>
      </c>
      <c r="D6488" s="9">
        <v>3.2</v>
      </c>
      <c r="E6488" s="10">
        <f>IF(COUNTIF(cis_DPH!$B$2:$B$84,B6488)&gt;0,D6488*1.1,IF(COUNTIF(cis_DPH!$B$85:$B$171,B6488)&gt;0,D6488*1.2,"chyba"))</f>
        <v>3.5200000000000005</v>
      </c>
      <c r="G6488" s="16" t="e">
        <f>_xlfn.XLOOKUP(Tabuľka9[[#This Row],[položka]],#REF!,#REF!)</f>
        <v>#REF!</v>
      </c>
      <c r="I6488" s="15">
        <f>Tabuľka9[[#This Row],[Aktuálna cena v RZ s DPH]]*Tabuľka9[[#This Row],[Priemerný odber za mesiac]]</f>
        <v>0</v>
      </c>
      <c r="K6488" s="17" t="e">
        <f>Tabuľka9[[#This Row],[Cena za MJ s DPH]]*Tabuľka9[[#This Row],[Predpokladaný odber počas 6 mesiacov]]</f>
        <v>#REF!</v>
      </c>
      <c r="L6488" s="1">
        <v>163741</v>
      </c>
      <c r="M6488" t="e">
        <f>_xlfn.XLOOKUP(Tabuľka9[[#This Row],[IČO]],#REF!,#REF!)</f>
        <v>#REF!</v>
      </c>
      <c r="N6488" t="e">
        <f>_xlfn.XLOOKUP(Tabuľka9[[#This Row],[IČO]],#REF!,#REF!)</f>
        <v>#REF!</v>
      </c>
    </row>
    <row r="6489" spans="1:14" hidden="1" x14ac:dyDescent="0.35">
      <c r="A6489" t="s">
        <v>10</v>
      </c>
      <c r="B6489" t="s">
        <v>41</v>
      </c>
      <c r="C6489" t="s">
        <v>13</v>
      </c>
      <c r="D6489" s="9">
        <v>0.66</v>
      </c>
      <c r="E6489" s="10">
        <f>IF(COUNTIF(cis_DPH!$B$2:$B$84,B6489)&gt;0,D6489*1.1,IF(COUNTIF(cis_DPH!$B$85:$B$171,B6489)&gt;0,D6489*1.2,"chyba"))</f>
        <v>0.72600000000000009</v>
      </c>
      <c r="G6489" s="16" t="e">
        <f>_xlfn.XLOOKUP(Tabuľka9[[#This Row],[položka]],#REF!,#REF!)</f>
        <v>#REF!</v>
      </c>
      <c r="H6489">
        <v>4</v>
      </c>
      <c r="I6489" s="15">
        <f>Tabuľka9[[#This Row],[Aktuálna cena v RZ s DPH]]*Tabuľka9[[#This Row],[Priemerný odber za mesiac]]</f>
        <v>2.9040000000000004</v>
      </c>
      <c r="J6489">
        <v>16</v>
      </c>
      <c r="K6489" s="17" t="e">
        <f>Tabuľka9[[#This Row],[Cena za MJ s DPH]]*Tabuľka9[[#This Row],[Predpokladaný odber počas 6 mesiacov]]</f>
        <v>#REF!</v>
      </c>
      <c r="L6489" s="1">
        <v>163741</v>
      </c>
      <c r="M6489" t="e">
        <f>_xlfn.XLOOKUP(Tabuľka9[[#This Row],[IČO]],#REF!,#REF!)</f>
        <v>#REF!</v>
      </c>
      <c r="N6489" t="e">
        <f>_xlfn.XLOOKUP(Tabuľka9[[#This Row],[IČO]],#REF!,#REF!)</f>
        <v>#REF!</v>
      </c>
    </row>
    <row r="6490" spans="1:14" hidden="1" x14ac:dyDescent="0.35">
      <c r="A6490" t="s">
        <v>10</v>
      </c>
      <c r="B6490" t="s">
        <v>42</v>
      </c>
      <c r="C6490" t="s">
        <v>19</v>
      </c>
      <c r="E6490" s="10">
        <f>IF(COUNTIF(cis_DPH!$B$2:$B$84,B6490)&gt;0,D6490*1.1,IF(COUNTIF(cis_DPH!$B$85:$B$171,B6490)&gt;0,D6490*1.2,"chyba"))</f>
        <v>0</v>
      </c>
      <c r="G6490" s="16" t="e">
        <f>_xlfn.XLOOKUP(Tabuľka9[[#This Row],[položka]],#REF!,#REF!)</f>
        <v>#REF!</v>
      </c>
      <c r="I6490" s="15">
        <f>Tabuľka9[[#This Row],[Aktuálna cena v RZ s DPH]]*Tabuľka9[[#This Row],[Priemerný odber za mesiac]]</f>
        <v>0</v>
      </c>
      <c r="K6490" s="17" t="e">
        <f>Tabuľka9[[#This Row],[Cena za MJ s DPH]]*Tabuľka9[[#This Row],[Predpokladaný odber počas 6 mesiacov]]</f>
        <v>#REF!</v>
      </c>
      <c r="L6490" s="1">
        <v>163741</v>
      </c>
      <c r="M6490" t="e">
        <f>_xlfn.XLOOKUP(Tabuľka9[[#This Row],[IČO]],#REF!,#REF!)</f>
        <v>#REF!</v>
      </c>
      <c r="N6490" t="e">
        <f>_xlfn.XLOOKUP(Tabuľka9[[#This Row],[IČO]],#REF!,#REF!)</f>
        <v>#REF!</v>
      </c>
    </row>
    <row r="6491" spans="1:14" hidden="1" x14ac:dyDescent="0.35">
      <c r="A6491" t="s">
        <v>10</v>
      </c>
      <c r="B6491" t="s">
        <v>43</v>
      </c>
      <c r="C6491" t="s">
        <v>13</v>
      </c>
      <c r="E6491" s="10">
        <f>IF(COUNTIF(cis_DPH!$B$2:$B$84,B6491)&gt;0,D6491*1.1,IF(COUNTIF(cis_DPH!$B$85:$B$171,B6491)&gt;0,D6491*1.2,"chyba"))</f>
        <v>0</v>
      </c>
      <c r="G6491" s="16" t="e">
        <f>_xlfn.XLOOKUP(Tabuľka9[[#This Row],[položka]],#REF!,#REF!)</f>
        <v>#REF!</v>
      </c>
      <c r="I6491" s="15">
        <f>Tabuľka9[[#This Row],[Aktuálna cena v RZ s DPH]]*Tabuľka9[[#This Row],[Priemerný odber za mesiac]]</f>
        <v>0</v>
      </c>
      <c r="K6491" s="17" t="e">
        <f>Tabuľka9[[#This Row],[Cena za MJ s DPH]]*Tabuľka9[[#This Row],[Predpokladaný odber počas 6 mesiacov]]</f>
        <v>#REF!</v>
      </c>
      <c r="L6491" s="1">
        <v>163741</v>
      </c>
      <c r="M6491" t="e">
        <f>_xlfn.XLOOKUP(Tabuľka9[[#This Row],[IČO]],#REF!,#REF!)</f>
        <v>#REF!</v>
      </c>
      <c r="N6491" t="e">
        <f>_xlfn.XLOOKUP(Tabuľka9[[#This Row],[IČO]],#REF!,#REF!)</f>
        <v>#REF!</v>
      </c>
    </row>
    <row r="6492" spans="1:14" hidden="1" x14ac:dyDescent="0.35">
      <c r="A6492" t="s">
        <v>10</v>
      </c>
      <c r="B6492" t="s">
        <v>44</v>
      </c>
      <c r="C6492" t="s">
        <v>13</v>
      </c>
      <c r="D6492" s="9">
        <v>0.495</v>
      </c>
      <c r="E6492" s="10">
        <f>IF(COUNTIF(cis_DPH!$B$2:$B$84,B6492)&gt;0,D6492*1.1,IF(COUNTIF(cis_DPH!$B$85:$B$171,B6492)&gt;0,D6492*1.2,"chyba"))</f>
        <v>0.59399999999999997</v>
      </c>
      <c r="G6492" s="16" t="e">
        <f>_xlfn.XLOOKUP(Tabuľka9[[#This Row],[položka]],#REF!,#REF!)</f>
        <v>#REF!</v>
      </c>
      <c r="H6492">
        <v>50</v>
      </c>
      <c r="I6492" s="15">
        <f>Tabuľka9[[#This Row],[Aktuálna cena v RZ s DPH]]*Tabuľka9[[#This Row],[Priemerný odber za mesiac]]</f>
        <v>29.7</v>
      </c>
      <c r="J6492">
        <v>200</v>
      </c>
      <c r="K6492" s="17" t="e">
        <f>Tabuľka9[[#This Row],[Cena za MJ s DPH]]*Tabuľka9[[#This Row],[Predpokladaný odber počas 6 mesiacov]]</f>
        <v>#REF!</v>
      </c>
      <c r="L6492" s="1">
        <v>163741</v>
      </c>
      <c r="M6492" t="e">
        <f>_xlfn.XLOOKUP(Tabuľka9[[#This Row],[IČO]],#REF!,#REF!)</f>
        <v>#REF!</v>
      </c>
      <c r="N6492" t="e">
        <f>_xlfn.XLOOKUP(Tabuľka9[[#This Row],[IČO]],#REF!,#REF!)</f>
        <v>#REF!</v>
      </c>
    </row>
    <row r="6493" spans="1:14" hidden="1" x14ac:dyDescent="0.35">
      <c r="A6493" t="s">
        <v>10</v>
      </c>
      <c r="B6493" t="s">
        <v>45</v>
      </c>
      <c r="C6493" t="s">
        <v>13</v>
      </c>
      <c r="D6493" s="9">
        <v>1.375</v>
      </c>
      <c r="E6493" s="10">
        <f>IF(COUNTIF(cis_DPH!$B$2:$B$84,B6493)&gt;0,D6493*1.1,IF(COUNTIF(cis_DPH!$B$85:$B$171,B6493)&gt;0,D6493*1.2,"chyba"))</f>
        <v>1.65</v>
      </c>
      <c r="G6493" s="16" t="e">
        <f>_xlfn.XLOOKUP(Tabuľka9[[#This Row],[položka]],#REF!,#REF!)</f>
        <v>#REF!</v>
      </c>
      <c r="H6493">
        <v>25</v>
      </c>
      <c r="I6493" s="15">
        <f>Tabuľka9[[#This Row],[Aktuálna cena v RZ s DPH]]*Tabuľka9[[#This Row],[Priemerný odber za mesiac]]</f>
        <v>41.25</v>
      </c>
      <c r="J6493">
        <v>100</v>
      </c>
      <c r="K6493" s="17" t="e">
        <f>Tabuľka9[[#This Row],[Cena za MJ s DPH]]*Tabuľka9[[#This Row],[Predpokladaný odber počas 6 mesiacov]]</f>
        <v>#REF!</v>
      </c>
      <c r="L6493" s="1">
        <v>163741</v>
      </c>
      <c r="M6493" t="e">
        <f>_xlfn.XLOOKUP(Tabuľka9[[#This Row],[IČO]],#REF!,#REF!)</f>
        <v>#REF!</v>
      </c>
      <c r="N6493" t="e">
        <f>_xlfn.XLOOKUP(Tabuľka9[[#This Row],[IČO]],#REF!,#REF!)</f>
        <v>#REF!</v>
      </c>
    </row>
    <row r="6494" spans="1:14" hidden="1" x14ac:dyDescent="0.35">
      <c r="A6494" t="s">
        <v>10</v>
      </c>
      <c r="B6494" t="s">
        <v>46</v>
      </c>
      <c r="C6494" t="s">
        <v>13</v>
      </c>
      <c r="D6494" s="9">
        <v>0.55000000000000004</v>
      </c>
      <c r="E6494" s="10">
        <f>IF(COUNTIF(cis_DPH!$B$2:$B$84,B6494)&gt;0,D6494*1.1,IF(COUNTIF(cis_DPH!$B$85:$B$171,B6494)&gt;0,D6494*1.2,"chyba"))</f>
        <v>0.66</v>
      </c>
      <c r="G6494" s="16" t="e">
        <f>_xlfn.XLOOKUP(Tabuľka9[[#This Row],[položka]],#REF!,#REF!)</f>
        <v>#REF!</v>
      </c>
      <c r="H6494">
        <v>15</v>
      </c>
      <c r="I6494" s="15">
        <f>Tabuľka9[[#This Row],[Aktuálna cena v RZ s DPH]]*Tabuľka9[[#This Row],[Priemerný odber za mesiac]]</f>
        <v>9.9</v>
      </c>
      <c r="J6494">
        <v>60</v>
      </c>
      <c r="K6494" s="17" t="e">
        <f>Tabuľka9[[#This Row],[Cena za MJ s DPH]]*Tabuľka9[[#This Row],[Predpokladaný odber počas 6 mesiacov]]</f>
        <v>#REF!</v>
      </c>
      <c r="L6494" s="1">
        <v>163741</v>
      </c>
      <c r="M6494" t="e">
        <f>_xlfn.XLOOKUP(Tabuľka9[[#This Row],[IČO]],#REF!,#REF!)</f>
        <v>#REF!</v>
      </c>
      <c r="N6494" t="e">
        <f>_xlfn.XLOOKUP(Tabuľka9[[#This Row],[IČO]],#REF!,#REF!)</f>
        <v>#REF!</v>
      </c>
    </row>
    <row r="6495" spans="1:14" hidden="1" x14ac:dyDescent="0.35">
      <c r="A6495" t="s">
        <v>10</v>
      </c>
      <c r="B6495" t="s">
        <v>47</v>
      </c>
      <c r="C6495" t="s">
        <v>48</v>
      </c>
      <c r="D6495" s="9">
        <v>1.66</v>
      </c>
      <c r="E6495" s="10">
        <f>IF(COUNTIF(cis_DPH!$B$2:$B$84,B6495)&gt;0,D6495*1.1,IF(COUNTIF(cis_DPH!$B$85:$B$171,B6495)&gt;0,D6495*1.2,"chyba"))</f>
        <v>1.9919999999999998</v>
      </c>
      <c r="G6495" s="16" t="e">
        <f>_xlfn.XLOOKUP(Tabuľka9[[#This Row],[položka]],#REF!,#REF!)</f>
        <v>#REF!</v>
      </c>
      <c r="H6495">
        <v>50</v>
      </c>
      <c r="I6495" s="15">
        <f>Tabuľka9[[#This Row],[Aktuálna cena v RZ s DPH]]*Tabuľka9[[#This Row],[Priemerný odber za mesiac]]</f>
        <v>99.6</v>
      </c>
      <c r="J6495">
        <v>200</v>
      </c>
      <c r="K6495" s="17" t="e">
        <f>Tabuľka9[[#This Row],[Cena za MJ s DPH]]*Tabuľka9[[#This Row],[Predpokladaný odber počas 6 mesiacov]]</f>
        <v>#REF!</v>
      </c>
      <c r="L6495" s="1">
        <v>163741</v>
      </c>
      <c r="M6495" t="e">
        <f>_xlfn.XLOOKUP(Tabuľka9[[#This Row],[IČO]],#REF!,#REF!)</f>
        <v>#REF!</v>
      </c>
      <c r="N6495" t="e">
        <f>_xlfn.XLOOKUP(Tabuľka9[[#This Row],[IČO]],#REF!,#REF!)</f>
        <v>#REF!</v>
      </c>
    </row>
    <row r="6496" spans="1:14" hidden="1" x14ac:dyDescent="0.35">
      <c r="A6496" t="s">
        <v>10</v>
      </c>
      <c r="B6496" t="s">
        <v>49</v>
      </c>
      <c r="C6496" t="s">
        <v>48</v>
      </c>
      <c r="D6496" s="9">
        <v>1.66</v>
      </c>
      <c r="E6496" s="10">
        <f>IF(COUNTIF(cis_DPH!$B$2:$B$84,B6496)&gt;0,D6496*1.1,IF(COUNTIF(cis_DPH!$B$85:$B$171,B6496)&gt;0,D6496*1.2,"chyba"))</f>
        <v>1.9919999999999998</v>
      </c>
      <c r="G6496" s="16" t="e">
        <f>_xlfn.XLOOKUP(Tabuľka9[[#This Row],[položka]],#REF!,#REF!)</f>
        <v>#REF!</v>
      </c>
      <c r="I6496" s="15">
        <f>Tabuľka9[[#This Row],[Aktuálna cena v RZ s DPH]]*Tabuľka9[[#This Row],[Priemerný odber za mesiac]]</f>
        <v>0</v>
      </c>
      <c r="K6496" s="17" t="e">
        <f>Tabuľka9[[#This Row],[Cena za MJ s DPH]]*Tabuľka9[[#This Row],[Predpokladaný odber počas 6 mesiacov]]</f>
        <v>#REF!</v>
      </c>
      <c r="L6496" s="1">
        <v>163741</v>
      </c>
      <c r="M6496" t="e">
        <f>_xlfn.XLOOKUP(Tabuľka9[[#This Row],[IČO]],#REF!,#REF!)</f>
        <v>#REF!</v>
      </c>
      <c r="N6496" t="e">
        <f>_xlfn.XLOOKUP(Tabuľka9[[#This Row],[IČO]],#REF!,#REF!)</f>
        <v>#REF!</v>
      </c>
    </row>
    <row r="6497" spans="1:14" hidden="1" x14ac:dyDescent="0.35">
      <c r="A6497" t="s">
        <v>10</v>
      </c>
      <c r="B6497" t="s">
        <v>50</v>
      </c>
      <c r="C6497" t="s">
        <v>13</v>
      </c>
      <c r="D6497" s="9">
        <v>11.923999999999999</v>
      </c>
      <c r="E6497" s="10">
        <f>IF(COUNTIF(cis_DPH!$B$2:$B$84,B6497)&gt;0,D6497*1.1,IF(COUNTIF(cis_DPH!$B$85:$B$171,B6497)&gt;0,D6497*1.2,"chyba"))</f>
        <v>14.3088</v>
      </c>
      <c r="G6497" s="16" t="e">
        <f>_xlfn.XLOOKUP(Tabuľka9[[#This Row],[položka]],#REF!,#REF!)</f>
        <v>#REF!</v>
      </c>
      <c r="H6497">
        <v>2</v>
      </c>
      <c r="I6497" s="15">
        <f>Tabuľka9[[#This Row],[Aktuálna cena v RZ s DPH]]*Tabuľka9[[#This Row],[Priemerný odber za mesiac]]</f>
        <v>28.617599999999999</v>
      </c>
      <c r="J6497">
        <v>10</v>
      </c>
      <c r="K6497" s="17" t="e">
        <f>Tabuľka9[[#This Row],[Cena za MJ s DPH]]*Tabuľka9[[#This Row],[Predpokladaný odber počas 6 mesiacov]]</f>
        <v>#REF!</v>
      </c>
      <c r="L6497" s="1">
        <v>163741</v>
      </c>
      <c r="M6497" t="e">
        <f>_xlfn.XLOOKUP(Tabuľka9[[#This Row],[IČO]],#REF!,#REF!)</f>
        <v>#REF!</v>
      </c>
      <c r="N6497" t="e">
        <f>_xlfn.XLOOKUP(Tabuľka9[[#This Row],[IČO]],#REF!,#REF!)</f>
        <v>#REF!</v>
      </c>
    </row>
    <row r="6498" spans="1:14" hidden="1" x14ac:dyDescent="0.35">
      <c r="A6498" t="s">
        <v>10</v>
      </c>
      <c r="B6498" t="s">
        <v>51</v>
      </c>
      <c r="C6498" t="s">
        <v>13</v>
      </c>
      <c r="D6498" s="9">
        <v>1.595</v>
      </c>
      <c r="E6498" s="10">
        <f>IF(COUNTIF(cis_DPH!$B$2:$B$84,B6498)&gt;0,D6498*1.1,IF(COUNTIF(cis_DPH!$B$85:$B$171,B6498)&gt;0,D6498*1.2,"chyba"))</f>
        <v>1.7545000000000002</v>
      </c>
      <c r="G6498" s="16" t="e">
        <f>_xlfn.XLOOKUP(Tabuľka9[[#This Row],[položka]],#REF!,#REF!)</f>
        <v>#REF!</v>
      </c>
      <c r="H6498">
        <v>10</v>
      </c>
      <c r="I6498" s="15">
        <f>Tabuľka9[[#This Row],[Aktuálna cena v RZ s DPH]]*Tabuľka9[[#This Row],[Priemerný odber za mesiac]]</f>
        <v>17.545000000000002</v>
      </c>
      <c r="J6498">
        <v>40</v>
      </c>
      <c r="K6498" s="17" t="e">
        <f>Tabuľka9[[#This Row],[Cena za MJ s DPH]]*Tabuľka9[[#This Row],[Predpokladaný odber počas 6 mesiacov]]</f>
        <v>#REF!</v>
      </c>
      <c r="L6498" s="1">
        <v>163741</v>
      </c>
      <c r="M6498" t="e">
        <f>_xlfn.XLOOKUP(Tabuľka9[[#This Row],[IČO]],#REF!,#REF!)</f>
        <v>#REF!</v>
      </c>
      <c r="N6498" t="e">
        <f>_xlfn.XLOOKUP(Tabuľka9[[#This Row],[IČO]],#REF!,#REF!)</f>
        <v>#REF!</v>
      </c>
    </row>
    <row r="6499" spans="1:14" hidden="1" x14ac:dyDescent="0.35">
      <c r="A6499" t="s">
        <v>10</v>
      </c>
      <c r="B6499" t="s">
        <v>52</v>
      </c>
      <c r="C6499" t="s">
        <v>13</v>
      </c>
      <c r="E6499" s="10">
        <f>IF(COUNTIF(cis_DPH!$B$2:$B$84,B6499)&gt;0,D6499*1.1,IF(COUNTIF(cis_DPH!$B$85:$B$171,B6499)&gt;0,D6499*1.2,"chyba"))</f>
        <v>0</v>
      </c>
      <c r="G6499" s="16" t="e">
        <f>_xlfn.XLOOKUP(Tabuľka9[[#This Row],[položka]],#REF!,#REF!)</f>
        <v>#REF!</v>
      </c>
      <c r="I6499" s="15">
        <f>Tabuľka9[[#This Row],[Aktuálna cena v RZ s DPH]]*Tabuľka9[[#This Row],[Priemerný odber za mesiac]]</f>
        <v>0</v>
      </c>
      <c r="K6499" s="17" t="e">
        <f>Tabuľka9[[#This Row],[Cena za MJ s DPH]]*Tabuľka9[[#This Row],[Predpokladaný odber počas 6 mesiacov]]</f>
        <v>#REF!</v>
      </c>
      <c r="L6499" s="1">
        <v>163741</v>
      </c>
      <c r="M6499" t="e">
        <f>_xlfn.XLOOKUP(Tabuľka9[[#This Row],[IČO]],#REF!,#REF!)</f>
        <v>#REF!</v>
      </c>
      <c r="N6499" t="e">
        <f>_xlfn.XLOOKUP(Tabuľka9[[#This Row],[IČO]],#REF!,#REF!)</f>
        <v>#REF!</v>
      </c>
    </row>
    <row r="6500" spans="1:14" hidden="1" x14ac:dyDescent="0.35">
      <c r="A6500" t="s">
        <v>10</v>
      </c>
      <c r="B6500" t="s">
        <v>53</v>
      </c>
      <c r="C6500" t="s">
        <v>13</v>
      </c>
      <c r="D6500" s="9">
        <v>1.76</v>
      </c>
      <c r="E6500" s="10">
        <f>IF(COUNTIF(cis_DPH!$B$2:$B$84,B6500)&gt;0,D6500*1.1,IF(COUNTIF(cis_DPH!$B$85:$B$171,B6500)&gt;0,D6500*1.2,"chyba"))</f>
        <v>1.9360000000000002</v>
      </c>
      <c r="G6500" s="16" t="e">
        <f>_xlfn.XLOOKUP(Tabuľka9[[#This Row],[položka]],#REF!,#REF!)</f>
        <v>#REF!</v>
      </c>
      <c r="H6500">
        <v>10</v>
      </c>
      <c r="I6500" s="15">
        <f>Tabuľka9[[#This Row],[Aktuálna cena v RZ s DPH]]*Tabuľka9[[#This Row],[Priemerný odber za mesiac]]</f>
        <v>19.360000000000003</v>
      </c>
      <c r="J6500">
        <v>40</v>
      </c>
      <c r="K6500" s="17" t="e">
        <f>Tabuľka9[[#This Row],[Cena za MJ s DPH]]*Tabuľka9[[#This Row],[Predpokladaný odber počas 6 mesiacov]]</f>
        <v>#REF!</v>
      </c>
      <c r="L6500" s="1">
        <v>163741</v>
      </c>
      <c r="M6500" t="e">
        <f>_xlfn.XLOOKUP(Tabuľka9[[#This Row],[IČO]],#REF!,#REF!)</f>
        <v>#REF!</v>
      </c>
      <c r="N6500" t="e">
        <f>_xlfn.XLOOKUP(Tabuľka9[[#This Row],[IČO]],#REF!,#REF!)</f>
        <v>#REF!</v>
      </c>
    </row>
    <row r="6501" spans="1:14" hidden="1" x14ac:dyDescent="0.35">
      <c r="A6501" t="s">
        <v>10</v>
      </c>
      <c r="B6501" t="s">
        <v>54</v>
      </c>
      <c r="C6501" t="s">
        <v>13</v>
      </c>
      <c r="D6501" s="9">
        <v>1.595</v>
      </c>
      <c r="E6501" s="10">
        <f>IF(COUNTIF(cis_DPH!$B$2:$B$84,B6501)&gt;0,D6501*1.1,IF(COUNTIF(cis_DPH!$B$85:$B$171,B6501)&gt;0,D6501*1.2,"chyba"))</f>
        <v>1.7545000000000002</v>
      </c>
      <c r="G6501" s="16" t="e">
        <f>_xlfn.XLOOKUP(Tabuľka9[[#This Row],[položka]],#REF!,#REF!)</f>
        <v>#REF!</v>
      </c>
      <c r="H6501">
        <v>15</v>
      </c>
      <c r="I6501" s="15">
        <f>Tabuľka9[[#This Row],[Aktuálna cena v RZ s DPH]]*Tabuľka9[[#This Row],[Priemerný odber za mesiac]]</f>
        <v>26.317500000000003</v>
      </c>
      <c r="J6501">
        <v>60</v>
      </c>
      <c r="K6501" s="17" t="e">
        <f>Tabuľka9[[#This Row],[Cena za MJ s DPH]]*Tabuľka9[[#This Row],[Predpokladaný odber počas 6 mesiacov]]</f>
        <v>#REF!</v>
      </c>
      <c r="L6501" s="1">
        <v>163741</v>
      </c>
      <c r="M6501" t="e">
        <f>_xlfn.XLOOKUP(Tabuľka9[[#This Row],[IČO]],#REF!,#REF!)</f>
        <v>#REF!</v>
      </c>
      <c r="N6501" t="e">
        <f>_xlfn.XLOOKUP(Tabuľka9[[#This Row],[IČO]],#REF!,#REF!)</f>
        <v>#REF!</v>
      </c>
    </row>
    <row r="6502" spans="1:14" hidden="1" x14ac:dyDescent="0.35">
      <c r="A6502" t="s">
        <v>10</v>
      </c>
      <c r="B6502" t="s">
        <v>55</v>
      </c>
      <c r="C6502" t="s">
        <v>13</v>
      </c>
      <c r="D6502" s="9">
        <v>2.2000000000000002</v>
      </c>
      <c r="E6502" s="10">
        <f>IF(COUNTIF(cis_DPH!$B$2:$B$84,B6502)&gt;0,D6502*1.1,IF(COUNTIF(cis_DPH!$B$85:$B$171,B6502)&gt;0,D6502*1.2,"chyba"))</f>
        <v>2.4200000000000004</v>
      </c>
      <c r="G6502" s="16" t="e">
        <f>_xlfn.XLOOKUP(Tabuľka9[[#This Row],[položka]],#REF!,#REF!)</f>
        <v>#REF!</v>
      </c>
      <c r="H6502">
        <v>2</v>
      </c>
      <c r="I6502" s="15">
        <f>Tabuľka9[[#This Row],[Aktuálna cena v RZ s DPH]]*Tabuľka9[[#This Row],[Priemerný odber za mesiac]]</f>
        <v>4.8400000000000007</v>
      </c>
      <c r="J6502">
        <v>10</v>
      </c>
      <c r="K6502" s="17" t="e">
        <f>Tabuľka9[[#This Row],[Cena za MJ s DPH]]*Tabuľka9[[#This Row],[Predpokladaný odber počas 6 mesiacov]]</f>
        <v>#REF!</v>
      </c>
      <c r="L6502" s="1">
        <v>163741</v>
      </c>
      <c r="M6502" t="e">
        <f>_xlfn.XLOOKUP(Tabuľka9[[#This Row],[IČO]],#REF!,#REF!)</f>
        <v>#REF!</v>
      </c>
      <c r="N6502" t="e">
        <f>_xlfn.XLOOKUP(Tabuľka9[[#This Row],[IČO]],#REF!,#REF!)</f>
        <v>#REF!</v>
      </c>
    </row>
    <row r="6503" spans="1:14" hidden="1" x14ac:dyDescent="0.35">
      <c r="A6503" t="s">
        <v>10</v>
      </c>
      <c r="B6503" t="s">
        <v>56</v>
      </c>
      <c r="C6503" t="s">
        <v>13</v>
      </c>
      <c r="D6503" s="9">
        <v>1.1000000000000001</v>
      </c>
      <c r="E6503" s="10">
        <f>IF(COUNTIF(cis_DPH!$B$2:$B$84,B6503)&gt;0,D6503*1.1,IF(COUNTIF(cis_DPH!$B$85:$B$171,B6503)&gt;0,D6503*1.2,"chyba"))</f>
        <v>1.2100000000000002</v>
      </c>
      <c r="G6503" s="16" t="e">
        <f>_xlfn.XLOOKUP(Tabuľka9[[#This Row],[položka]],#REF!,#REF!)</f>
        <v>#REF!</v>
      </c>
      <c r="H6503">
        <v>25</v>
      </c>
      <c r="I6503" s="15">
        <f>Tabuľka9[[#This Row],[Aktuálna cena v RZ s DPH]]*Tabuľka9[[#This Row],[Priemerný odber za mesiac]]</f>
        <v>30.250000000000004</v>
      </c>
      <c r="J6503">
        <v>100</v>
      </c>
      <c r="K6503" s="17" t="e">
        <f>Tabuľka9[[#This Row],[Cena za MJ s DPH]]*Tabuľka9[[#This Row],[Predpokladaný odber počas 6 mesiacov]]</f>
        <v>#REF!</v>
      </c>
      <c r="L6503" s="1">
        <v>163741</v>
      </c>
      <c r="M6503" t="e">
        <f>_xlfn.XLOOKUP(Tabuľka9[[#This Row],[IČO]],#REF!,#REF!)</f>
        <v>#REF!</v>
      </c>
      <c r="N6503" t="e">
        <f>_xlfn.XLOOKUP(Tabuľka9[[#This Row],[IČO]],#REF!,#REF!)</f>
        <v>#REF!</v>
      </c>
    </row>
    <row r="6504" spans="1:14" hidden="1" x14ac:dyDescent="0.35">
      <c r="A6504" t="s">
        <v>10</v>
      </c>
      <c r="B6504" t="s">
        <v>57</v>
      </c>
      <c r="C6504" t="s">
        <v>13</v>
      </c>
      <c r="D6504" s="9">
        <v>1.32</v>
      </c>
      <c r="E6504" s="10">
        <f>IF(COUNTIF(cis_DPH!$B$2:$B$84,B6504)&gt;0,D6504*1.1,IF(COUNTIF(cis_DPH!$B$85:$B$171,B6504)&gt;0,D6504*1.2,"chyba"))</f>
        <v>1.4520000000000002</v>
      </c>
      <c r="G6504" s="16" t="e">
        <f>_xlfn.XLOOKUP(Tabuľka9[[#This Row],[položka]],#REF!,#REF!)</f>
        <v>#REF!</v>
      </c>
      <c r="H6504">
        <v>12</v>
      </c>
      <c r="I6504" s="15">
        <f>Tabuľka9[[#This Row],[Aktuálna cena v RZ s DPH]]*Tabuľka9[[#This Row],[Priemerný odber za mesiac]]</f>
        <v>17.424000000000003</v>
      </c>
      <c r="J6504">
        <v>50</v>
      </c>
      <c r="K6504" s="17" t="e">
        <f>Tabuľka9[[#This Row],[Cena za MJ s DPH]]*Tabuľka9[[#This Row],[Predpokladaný odber počas 6 mesiacov]]</f>
        <v>#REF!</v>
      </c>
      <c r="L6504" s="1">
        <v>163741</v>
      </c>
      <c r="M6504" t="e">
        <f>_xlfn.XLOOKUP(Tabuľka9[[#This Row],[IČO]],#REF!,#REF!)</f>
        <v>#REF!</v>
      </c>
      <c r="N6504" t="e">
        <f>_xlfn.XLOOKUP(Tabuľka9[[#This Row],[IČO]],#REF!,#REF!)</f>
        <v>#REF!</v>
      </c>
    </row>
    <row r="6505" spans="1:14" hidden="1" x14ac:dyDescent="0.35">
      <c r="A6505" t="s">
        <v>10</v>
      </c>
      <c r="B6505" t="s">
        <v>58</v>
      </c>
      <c r="C6505" t="s">
        <v>13</v>
      </c>
      <c r="D6505" s="9">
        <v>3.2</v>
      </c>
      <c r="E6505" s="10">
        <f>IF(COUNTIF(cis_DPH!$B$2:$B$84,B6505)&gt;0,D6505*1.1,IF(COUNTIF(cis_DPH!$B$85:$B$171,B6505)&gt;0,D6505*1.2,"chyba"))</f>
        <v>3.5200000000000005</v>
      </c>
      <c r="G6505" s="16" t="e">
        <f>_xlfn.XLOOKUP(Tabuľka9[[#This Row],[položka]],#REF!,#REF!)</f>
        <v>#REF!</v>
      </c>
      <c r="H6505">
        <v>12</v>
      </c>
      <c r="I6505" s="15">
        <f>Tabuľka9[[#This Row],[Aktuálna cena v RZ s DPH]]*Tabuľka9[[#This Row],[Priemerný odber za mesiac]]</f>
        <v>42.240000000000009</v>
      </c>
      <c r="J6505">
        <v>50</v>
      </c>
      <c r="K6505" s="17" t="e">
        <f>Tabuľka9[[#This Row],[Cena za MJ s DPH]]*Tabuľka9[[#This Row],[Predpokladaný odber počas 6 mesiacov]]</f>
        <v>#REF!</v>
      </c>
      <c r="L6505" s="1">
        <v>163741</v>
      </c>
      <c r="M6505" t="e">
        <f>_xlfn.XLOOKUP(Tabuľka9[[#This Row],[IČO]],#REF!,#REF!)</f>
        <v>#REF!</v>
      </c>
      <c r="N6505" t="e">
        <f>_xlfn.XLOOKUP(Tabuľka9[[#This Row],[IČO]],#REF!,#REF!)</f>
        <v>#REF!</v>
      </c>
    </row>
    <row r="6506" spans="1:14" hidden="1" x14ac:dyDescent="0.35">
      <c r="A6506" t="s">
        <v>10</v>
      </c>
      <c r="B6506" t="s">
        <v>59</v>
      </c>
      <c r="C6506" t="s">
        <v>13</v>
      </c>
      <c r="D6506" s="9">
        <v>1.1000000000000001</v>
      </c>
      <c r="E6506" s="10">
        <f>IF(COUNTIF(cis_DPH!$B$2:$B$84,B6506)&gt;0,D6506*1.1,IF(COUNTIF(cis_DPH!$B$85:$B$171,B6506)&gt;0,D6506*1.2,"chyba"))</f>
        <v>1.32</v>
      </c>
      <c r="G6506" s="16" t="e">
        <f>_xlfn.XLOOKUP(Tabuľka9[[#This Row],[položka]],#REF!,#REF!)</f>
        <v>#REF!</v>
      </c>
      <c r="H6506">
        <v>2</v>
      </c>
      <c r="I6506" s="15">
        <f>Tabuľka9[[#This Row],[Aktuálna cena v RZ s DPH]]*Tabuľka9[[#This Row],[Priemerný odber za mesiac]]</f>
        <v>2.64</v>
      </c>
      <c r="J6506">
        <v>10</v>
      </c>
      <c r="K6506" s="17" t="e">
        <f>Tabuľka9[[#This Row],[Cena za MJ s DPH]]*Tabuľka9[[#This Row],[Predpokladaný odber počas 6 mesiacov]]</f>
        <v>#REF!</v>
      </c>
      <c r="L6506" s="1">
        <v>163741</v>
      </c>
      <c r="M6506" t="e">
        <f>_xlfn.XLOOKUP(Tabuľka9[[#This Row],[IČO]],#REF!,#REF!)</f>
        <v>#REF!</v>
      </c>
      <c r="N6506" t="e">
        <f>_xlfn.XLOOKUP(Tabuľka9[[#This Row],[IČO]],#REF!,#REF!)</f>
        <v>#REF!</v>
      </c>
    </row>
    <row r="6507" spans="1:14" hidden="1" x14ac:dyDescent="0.35">
      <c r="A6507" t="s">
        <v>10</v>
      </c>
      <c r="B6507" t="s">
        <v>60</v>
      </c>
      <c r="C6507" t="s">
        <v>13</v>
      </c>
      <c r="D6507" s="9">
        <v>0.45</v>
      </c>
      <c r="E6507" s="10">
        <f>IF(COUNTIF(cis_DPH!$B$2:$B$84,B6507)&gt;0,D6507*1.1,IF(COUNTIF(cis_DPH!$B$85:$B$171,B6507)&gt;0,D6507*1.2,"chyba"))</f>
        <v>0.54</v>
      </c>
      <c r="G6507" s="16" t="e">
        <f>_xlfn.XLOOKUP(Tabuľka9[[#This Row],[položka]],#REF!,#REF!)</f>
        <v>#REF!</v>
      </c>
      <c r="I6507" s="15">
        <f>Tabuľka9[[#This Row],[Aktuálna cena v RZ s DPH]]*Tabuľka9[[#This Row],[Priemerný odber za mesiac]]</f>
        <v>0</v>
      </c>
      <c r="K6507" s="17" t="e">
        <f>Tabuľka9[[#This Row],[Cena za MJ s DPH]]*Tabuľka9[[#This Row],[Predpokladaný odber počas 6 mesiacov]]</f>
        <v>#REF!</v>
      </c>
      <c r="L6507" s="1">
        <v>163741</v>
      </c>
      <c r="M6507" t="e">
        <f>_xlfn.XLOOKUP(Tabuľka9[[#This Row],[IČO]],#REF!,#REF!)</f>
        <v>#REF!</v>
      </c>
      <c r="N6507" t="e">
        <f>_xlfn.XLOOKUP(Tabuľka9[[#This Row],[IČO]],#REF!,#REF!)</f>
        <v>#REF!</v>
      </c>
    </row>
    <row r="6508" spans="1:14" hidden="1" x14ac:dyDescent="0.35">
      <c r="A6508" t="s">
        <v>10</v>
      </c>
      <c r="B6508" t="s">
        <v>61</v>
      </c>
      <c r="C6508" t="s">
        <v>19</v>
      </c>
      <c r="D6508" s="9">
        <v>0.55000000000000004</v>
      </c>
      <c r="E6508" s="10">
        <f>IF(COUNTIF(cis_DPH!$B$2:$B$84,B6508)&gt;0,D6508*1.1,IF(COUNTIF(cis_DPH!$B$85:$B$171,B6508)&gt;0,D6508*1.2,"chyba"))</f>
        <v>0.66</v>
      </c>
      <c r="G6508" s="16" t="e">
        <f>_xlfn.XLOOKUP(Tabuľka9[[#This Row],[položka]],#REF!,#REF!)</f>
        <v>#REF!</v>
      </c>
      <c r="H6508">
        <v>15</v>
      </c>
      <c r="I6508" s="15">
        <f>Tabuľka9[[#This Row],[Aktuálna cena v RZ s DPH]]*Tabuľka9[[#This Row],[Priemerný odber za mesiac]]</f>
        <v>9.9</v>
      </c>
      <c r="J6508">
        <v>60</v>
      </c>
      <c r="K6508" s="17" t="e">
        <f>Tabuľka9[[#This Row],[Cena za MJ s DPH]]*Tabuľka9[[#This Row],[Predpokladaný odber počas 6 mesiacov]]</f>
        <v>#REF!</v>
      </c>
      <c r="L6508" s="1">
        <v>163741</v>
      </c>
      <c r="M6508" t="e">
        <f>_xlfn.XLOOKUP(Tabuľka9[[#This Row],[IČO]],#REF!,#REF!)</f>
        <v>#REF!</v>
      </c>
      <c r="N6508" t="e">
        <f>_xlfn.XLOOKUP(Tabuľka9[[#This Row],[IČO]],#REF!,#REF!)</f>
        <v>#REF!</v>
      </c>
    </row>
    <row r="6509" spans="1:14" hidden="1" x14ac:dyDescent="0.35">
      <c r="A6509" t="s">
        <v>10</v>
      </c>
      <c r="B6509" t="s">
        <v>62</v>
      </c>
      <c r="C6509" t="s">
        <v>13</v>
      </c>
      <c r="D6509" s="9">
        <v>1.5289999999999999</v>
      </c>
      <c r="E6509" s="10">
        <f>IF(COUNTIF(cis_DPH!$B$2:$B$84,B6509)&gt;0,D6509*1.1,IF(COUNTIF(cis_DPH!$B$85:$B$171,B6509)&gt;0,D6509*1.2,"chyba"))</f>
        <v>1.8347999999999998</v>
      </c>
      <c r="G6509" s="16" t="e">
        <f>_xlfn.XLOOKUP(Tabuľka9[[#This Row],[položka]],#REF!,#REF!)</f>
        <v>#REF!</v>
      </c>
      <c r="H6509">
        <v>55</v>
      </c>
      <c r="I6509" s="15">
        <f>Tabuľka9[[#This Row],[Aktuálna cena v RZ s DPH]]*Tabuľka9[[#This Row],[Priemerný odber za mesiac]]</f>
        <v>100.91399999999999</v>
      </c>
      <c r="J6509">
        <v>220</v>
      </c>
      <c r="K6509" s="17" t="e">
        <f>Tabuľka9[[#This Row],[Cena za MJ s DPH]]*Tabuľka9[[#This Row],[Predpokladaný odber počas 6 mesiacov]]</f>
        <v>#REF!</v>
      </c>
      <c r="L6509" s="1">
        <v>163741</v>
      </c>
      <c r="M6509" t="e">
        <f>_xlfn.XLOOKUP(Tabuľka9[[#This Row],[IČO]],#REF!,#REF!)</f>
        <v>#REF!</v>
      </c>
      <c r="N6509" t="e">
        <f>_xlfn.XLOOKUP(Tabuľka9[[#This Row],[IČO]],#REF!,#REF!)</f>
        <v>#REF!</v>
      </c>
    </row>
    <row r="6510" spans="1:14" hidden="1" x14ac:dyDescent="0.35">
      <c r="A6510" t="s">
        <v>10</v>
      </c>
      <c r="B6510" t="s">
        <v>63</v>
      </c>
      <c r="C6510" t="s">
        <v>13</v>
      </c>
      <c r="D6510" s="9">
        <v>70.55</v>
      </c>
      <c r="E6510" s="10">
        <f>IF(COUNTIF(cis_DPH!$B$2:$B$84,B6510)&gt;0,D6510*1.1,IF(COUNTIF(cis_DPH!$B$85:$B$171,B6510)&gt;0,D6510*1.2,"chyba"))</f>
        <v>84.66</v>
      </c>
      <c r="G6510" s="16" t="e">
        <f>_xlfn.XLOOKUP(Tabuľka9[[#This Row],[položka]],#REF!,#REF!)</f>
        <v>#REF!</v>
      </c>
      <c r="I6510" s="15">
        <f>Tabuľka9[[#This Row],[Aktuálna cena v RZ s DPH]]*Tabuľka9[[#This Row],[Priemerný odber za mesiac]]</f>
        <v>0</v>
      </c>
      <c r="J6510">
        <v>1</v>
      </c>
      <c r="K6510" s="17" t="e">
        <f>Tabuľka9[[#This Row],[Cena za MJ s DPH]]*Tabuľka9[[#This Row],[Predpokladaný odber počas 6 mesiacov]]</f>
        <v>#REF!</v>
      </c>
      <c r="L6510" s="1">
        <v>163741</v>
      </c>
      <c r="M6510" t="e">
        <f>_xlfn.XLOOKUP(Tabuľka9[[#This Row],[IČO]],#REF!,#REF!)</f>
        <v>#REF!</v>
      </c>
      <c r="N6510" t="e">
        <f>_xlfn.XLOOKUP(Tabuľka9[[#This Row],[IČO]],#REF!,#REF!)</f>
        <v>#REF!</v>
      </c>
    </row>
    <row r="6511" spans="1:14" hidden="1" x14ac:dyDescent="0.35">
      <c r="A6511" t="s">
        <v>10</v>
      </c>
      <c r="B6511" t="s">
        <v>64</v>
      </c>
      <c r="C6511" t="s">
        <v>19</v>
      </c>
      <c r="D6511" s="9">
        <v>0.495</v>
      </c>
      <c r="E6511" s="10">
        <f>IF(COUNTIF(cis_DPH!$B$2:$B$84,B6511)&gt;0,D6511*1.1,IF(COUNTIF(cis_DPH!$B$85:$B$171,B6511)&gt;0,D6511*1.2,"chyba"))</f>
        <v>0.54449999999999998</v>
      </c>
      <c r="G6511" s="16" t="e">
        <f>_xlfn.XLOOKUP(Tabuľka9[[#This Row],[položka]],#REF!,#REF!)</f>
        <v>#REF!</v>
      </c>
      <c r="H6511">
        <v>10</v>
      </c>
      <c r="I6511" s="15">
        <f>Tabuľka9[[#This Row],[Aktuálna cena v RZ s DPH]]*Tabuľka9[[#This Row],[Priemerný odber za mesiac]]</f>
        <v>5.4450000000000003</v>
      </c>
      <c r="J6511">
        <v>40</v>
      </c>
      <c r="K6511" s="17" t="e">
        <f>Tabuľka9[[#This Row],[Cena za MJ s DPH]]*Tabuľka9[[#This Row],[Predpokladaný odber počas 6 mesiacov]]</f>
        <v>#REF!</v>
      </c>
      <c r="L6511" s="1">
        <v>163741</v>
      </c>
      <c r="M6511" t="e">
        <f>_xlfn.XLOOKUP(Tabuľka9[[#This Row],[IČO]],#REF!,#REF!)</f>
        <v>#REF!</v>
      </c>
      <c r="N6511" t="e">
        <f>_xlfn.XLOOKUP(Tabuľka9[[#This Row],[IČO]],#REF!,#REF!)</f>
        <v>#REF!</v>
      </c>
    </row>
    <row r="6512" spans="1:14" hidden="1" x14ac:dyDescent="0.35">
      <c r="A6512" t="s">
        <v>10</v>
      </c>
      <c r="B6512" t="s">
        <v>65</v>
      </c>
      <c r="C6512" t="s">
        <v>19</v>
      </c>
      <c r="D6512" s="9">
        <v>1.089</v>
      </c>
      <c r="E6512" s="10">
        <f>IF(COUNTIF(cis_DPH!$B$2:$B$84,B6512)&gt;0,D6512*1.1,IF(COUNTIF(cis_DPH!$B$85:$B$171,B6512)&gt;0,D6512*1.2,"chyba"))</f>
        <v>1.1979</v>
      </c>
      <c r="G6512" s="16" t="e">
        <f>_xlfn.XLOOKUP(Tabuľka9[[#This Row],[položka]],#REF!,#REF!)</f>
        <v>#REF!</v>
      </c>
      <c r="H6512">
        <v>5</v>
      </c>
      <c r="I6512" s="15">
        <f>Tabuľka9[[#This Row],[Aktuálna cena v RZ s DPH]]*Tabuľka9[[#This Row],[Priemerný odber za mesiac]]</f>
        <v>5.9894999999999996</v>
      </c>
      <c r="J6512">
        <v>20</v>
      </c>
      <c r="K6512" s="17" t="e">
        <f>Tabuľka9[[#This Row],[Cena za MJ s DPH]]*Tabuľka9[[#This Row],[Predpokladaný odber počas 6 mesiacov]]</f>
        <v>#REF!</v>
      </c>
      <c r="L6512" s="1">
        <v>163741</v>
      </c>
      <c r="M6512" t="e">
        <f>_xlfn.XLOOKUP(Tabuľka9[[#This Row],[IČO]],#REF!,#REF!)</f>
        <v>#REF!</v>
      </c>
      <c r="N6512" t="e">
        <f>_xlfn.XLOOKUP(Tabuľka9[[#This Row],[IČO]],#REF!,#REF!)</f>
        <v>#REF!</v>
      </c>
    </row>
    <row r="6513" spans="1:14" hidden="1" x14ac:dyDescent="0.35">
      <c r="A6513" t="s">
        <v>10</v>
      </c>
      <c r="B6513" t="s">
        <v>66</v>
      </c>
      <c r="C6513" t="s">
        <v>19</v>
      </c>
      <c r="E6513" s="10">
        <f>IF(COUNTIF(cis_DPH!$B$2:$B$84,B6513)&gt;0,D6513*1.1,IF(COUNTIF(cis_DPH!$B$85:$B$171,B6513)&gt;0,D6513*1.2,"chyba"))</f>
        <v>0</v>
      </c>
      <c r="G6513" s="16" t="e">
        <f>_xlfn.XLOOKUP(Tabuľka9[[#This Row],[položka]],#REF!,#REF!)</f>
        <v>#REF!</v>
      </c>
      <c r="I6513" s="15">
        <f>Tabuľka9[[#This Row],[Aktuálna cena v RZ s DPH]]*Tabuľka9[[#This Row],[Priemerný odber za mesiac]]</f>
        <v>0</v>
      </c>
      <c r="K6513" s="17" t="e">
        <f>Tabuľka9[[#This Row],[Cena za MJ s DPH]]*Tabuľka9[[#This Row],[Predpokladaný odber počas 6 mesiacov]]</f>
        <v>#REF!</v>
      </c>
      <c r="L6513" s="1">
        <v>163741</v>
      </c>
      <c r="M6513" t="e">
        <f>_xlfn.XLOOKUP(Tabuľka9[[#This Row],[IČO]],#REF!,#REF!)</f>
        <v>#REF!</v>
      </c>
      <c r="N6513" t="e">
        <f>_xlfn.XLOOKUP(Tabuľka9[[#This Row],[IČO]],#REF!,#REF!)</f>
        <v>#REF!</v>
      </c>
    </row>
    <row r="6514" spans="1:14" hidden="1" x14ac:dyDescent="0.35">
      <c r="A6514" t="s">
        <v>10</v>
      </c>
      <c r="B6514" t="s">
        <v>67</v>
      </c>
      <c r="C6514" t="s">
        <v>13</v>
      </c>
      <c r="D6514" s="9">
        <v>2.0790000000000002</v>
      </c>
      <c r="E6514" s="10">
        <f>IF(COUNTIF(cis_DPH!$B$2:$B$84,B6514)&gt;0,D6514*1.1,IF(COUNTIF(cis_DPH!$B$85:$B$171,B6514)&gt;0,D6514*1.2,"chyba"))</f>
        <v>2.4948000000000001</v>
      </c>
      <c r="G6514" s="16" t="e">
        <f>_xlfn.XLOOKUP(Tabuľka9[[#This Row],[položka]],#REF!,#REF!)</f>
        <v>#REF!</v>
      </c>
      <c r="H6514">
        <v>12</v>
      </c>
      <c r="I6514" s="15">
        <f>Tabuľka9[[#This Row],[Aktuálna cena v RZ s DPH]]*Tabuľka9[[#This Row],[Priemerný odber za mesiac]]</f>
        <v>29.937600000000003</v>
      </c>
      <c r="J6514">
        <v>50</v>
      </c>
      <c r="K6514" s="17" t="e">
        <f>Tabuľka9[[#This Row],[Cena za MJ s DPH]]*Tabuľka9[[#This Row],[Predpokladaný odber počas 6 mesiacov]]</f>
        <v>#REF!</v>
      </c>
      <c r="L6514" s="1">
        <v>163741</v>
      </c>
      <c r="M6514" t="e">
        <f>_xlfn.XLOOKUP(Tabuľka9[[#This Row],[IČO]],#REF!,#REF!)</f>
        <v>#REF!</v>
      </c>
      <c r="N6514" t="e">
        <f>_xlfn.XLOOKUP(Tabuľka9[[#This Row],[IČO]],#REF!,#REF!)</f>
        <v>#REF!</v>
      </c>
    </row>
    <row r="6515" spans="1:14" hidden="1" x14ac:dyDescent="0.35">
      <c r="A6515" t="s">
        <v>10</v>
      </c>
      <c r="B6515" t="s">
        <v>68</v>
      </c>
      <c r="C6515" t="s">
        <v>13</v>
      </c>
      <c r="D6515" s="9">
        <v>1.1000000000000001</v>
      </c>
      <c r="E6515" s="10">
        <f>IF(COUNTIF(cis_DPH!$B$2:$B$84,B6515)&gt;0,D6515*1.1,IF(COUNTIF(cis_DPH!$B$85:$B$171,B6515)&gt;0,D6515*1.2,"chyba"))</f>
        <v>1.2100000000000002</v>
      </c>
      <c r="G6515" s="16" t="e">
        <f>_xlfn.XLOOKUP(Tabuľka9[[#This Row],[položka]],#REF!,#REF!)</f>
        <v>#REF!</v>
      </c>
      <c r="H6515">
        <v>15</v>
      </c>
      <c r="I6515" s="15">
        <f>Tabuľka9[[#This Row],[Aktuálna cena v RZ s DPH]]*Tabuľka9[[#This Row],[Priemerný odber za mesiac]]</f>
        <v>18.150000000000002</v>
      </c>
      <c r="J6515">
        <v>60</v>
      </c>
      <c r="K6515" s="17" t="e">
        <f>Tabuľka9[[#This Row],[Cena za MJ s DPH]]*Tabuľka9[[#This Row],[Predpokladaný odber počas 6 mesiacov]]</f>
        <v>#REF!</v>
      </c>
      <c r="L6515" s="1">
        <v>163741</v>
      </c>
      <c r="M6515" t="e">
        <f>_xlfn.XLOOKUP(Tabuľka9[[#This Row],[IČO]],#REF!,#REF!)</f>
        <v>#REF!</v>
      </c>
      <c r="N6515" t="e">
        <f>_xlfn.XLOOKUP(Tabuľka9[[#This Row],[IČO]],#REF!,#REF!)</f>
        <v>#REF!</v>
      </c>
    </row>
    <row r="6516" spans="1:14" hidden="1" x14ac:dyDescent="0.35">
      <c r="A6516" t="s">
        <v>10</v>
      </c>
      <c r="B6516" t="s">
        <v>69</v>
      </c>
      <c r="C6516" t="s">
        <v>13</v>
      </c>
      <c r="D6516" s="9">
        <v>1.1000000000000001</v>
      </c>
      <c r="E6516" s="10">
        <f>IF(COUNTIF(cis_DPH!$B$2:$B$84,B6516)&gt;0,D6516*1.1,IF(COUNTIF(cis_DPH!$B$85:$B$171,B6516)&gt;0,D6516*1.2,"chyba"))</f>
        <v>1.2100000000000002</v>
      </c>
      <c r="G6516" s="16" t="e">
        <f>_xlfn.XLOOKUP(Tabuľka9[[#This Row],[položka]],#REF!,#REF!)</f>
        <v>#REF!</v>
      </c>
      <c r="H6516">
        <v>15</v>
      </c>
      <c r="I6516" s="15">
        <f>Tabuľka9[[#This Row],[Aktuálna cena v RZ s DPH]]*Tabuľka9[[#This Row],[Priemerný odber za mesiac]]</f>
        <v>18.150000000000002</v>
      </c>
      <c r="J6516">
        <v>60</v>
      </c>
      <c r="K6516" s="17" t="e">
        <f>Tabuľka9[[#This Row],[Cena za MJ s DPH]]*Tabuľka9[[#This Row],[Predpokladaný odber počas 6 mesiacov]]</f>
        <v>#REF!</v>
      </c>
      <c r="L6516" s="1">
        <v>163741</v>
      </c>
      <c r="M6516" t="e">
        <f>_xlfn.XLOOKUP(Tabuľka9[[#This Row],[IČO]],#REF!,#REF!)</f>
        <v>#REF!</v>
      </c>
      <c r="N6516" t="e">
        <f>_xlfn.XLOOKUP(Tabuľka9[[#This Row],[IČO]],#REF!,#REF!)</f>
        <v>#REF!</v>
      </c>
    </row>
    <row r="6517" spans="1:14" hidden="1" x14ac:dyDescent="0.35">
      <c r="A6517" t="s">
        <v>10</v>
      </c>
      <c r="B6517" t="s">
        <v>70</v>
      </c>
      <c r="C6517" t="s">
        <v>13</v>
      </c>
      <c r="E6517" s="10">
        <f>IF(COUNTIF(cis_DPH!$B$2:$B$84,B6517)&gt;0,D6517*1.1,IF(COUNTIF(cis_DPH!$B$85:$B$171,B6517)&gt;0,D6517*1.2,"chyba"))</f>
        <v>0</v>
      </c>
      <c r="G6517" s="16" t="e">
        <f>_xlfn.XLOOKUP(Tabuľka9[[#This Row],[položka]],#REF!,#REF!)</f>
        <v>#REF!</v>
      </c>
      <c r="I6517" s="15">
        <f>Tabuľka9[[#This Row],[Aktuálna cena v RZ s DPH]]*Tabuľka9[[#This Row],[Priemerný odber za mesiac]]</f>
        <v>0</v>
      </c>
      <c r="K6517" s="17" t="e">
        <f>Tabuľka9[[#This Row],[Cena za MJ s DPH]]*Tabuľka9[[#This Row],[Predpokladaný odber počas 6 mesiacov]]</f>
        <v>#REF!</v>
      </c>
      <c r="L6517" s="1">
        <v>163741</v>
      </c>
      <c r="M6517" t="e">
        <f>_xlfn.XLOOKUP(Tabuľka9[[#This Row],[IČO]],#REF!,#REF!)</f>
        <v>#REF!</v>
      </c>
      <c r="N6517" t="e">
        <f>_xlfn.XLOOKUP(Tabuľka9[[#This Row],[IČO]],#REF!,#REF!)</f>
        <v>#REF!</v>
      </c>
    </row>
    <row r="6518" spans="1:14" hidden="1" x14ac:dyDescent="0.35">
      <c r="A6518" t="s">
        <v>10</v>
      </c>
      <c r="B6518" t="s">
        <v>71</v>
      </c>
      <c r="C6518" t="s">
        <v>13</v>
      </c>
      <c r="D6518" s="9">
        <v>2.2000000000000002</v>
      </c>
      <c r="E6518" s="10">
        <f>IF(COUNTIF(cis_DPH!$B$2:$B$84,B6518)&gt;0,D6518*1.1,IF(COUNTIF(cis_DPH!$B$85:$B$171,B6518)&gt;0,D6518*1.2,"chyba"))</f>
        <v>2.4200000000000004</v>
      </c>
      <c r="G6518" s="16" t="e">
        <f>_xlfn.XLOOKUP(Tabuľka9[[#This Row],[položka]],#REF!,#REF!)</f>
        <v>#REF!</v>
      </c>
      <c r="H6518">
        <v>5</v>
      </c>
      <c r="I6518" s="15">
        <f>Tabuľka9[[#This Row],[Aktuálna cena v RZ s DPH]]*Tabuľka9[[#This Row],[Priemerný odber za mesiac]]</f>
        <v>12.100000000000001</v>
      </c>
      <c r="J6518">
        <v>20</v>
      </c>
      <c r="K6518" s="17" t="e">
        <f>Tabuľka9[[#This Row],[Cena za MJ s DPH]]*Tabuľka9[[#This Row],[Predpokladaný odber počas 6 mesiacov]]</f>
        <v>#REF!</v>
      </c>
      <c r="L6518" s="1">
        <v>163741</v>
      </c>
      <c r="M6518" t="e">
        <f>_xlfn.XLOOKUP(Tabuľka9[[#This Row],[IČO]],#REF!,#REF!)</f>
        <v>#REF!</v>
      </c>
      <c r="N6518" t="e">
        <f>_xlfn.XLOOKUP(Tabuľka9[[#This Row],[IČO]],#REF!,#REF!)</f>
        <v>#REF!</v>
      </c>
    </row>
    <row r="6519" spans="1:14" hidden="1" x14ac:dyDescent="0.35">
      <c r="A6519" t="s">
        <v>10</v>
      </c>
      <c r="B6519" t="s">
        <v>72</v>
      </c>
      <c r="C6519" t="s">
        <v>13</v>
      </c>
      <c r="D6519" s="9">
        <v>2.2000000000000002</v>
      </c>
      <c r="E6519" s="10">
        <f>IF(COUNTIF(cis_DPH!$B$2:$B$84,B6519)&gt;0,D6519*1.1,IF(COUNTIF(cis_DPH!$B$85:$B$171,B6519)&gt;0,D6519*1.2,"chyba"))</f>
        <v>2.4200000000000004</v>
      </c>
      <c r="G6519" s="16" t="e">
        <f>_xlfn.XLOOKUP(Tabuľka9[[#This Row],[položka]],#REF!,#REF!)</f>
        <v>#REF!</v>
      </c>
      <c r="H6519">
        <v>2</v>
      </c>
      <c r="I6519" s="15">
        <f>Tabuľka9[[#This Row],[Aktuálna cena v RZ s DPH]]*Tabuľka9[[#This Row],[Priemerný odber za mesiac]]</f>
        <v>4.8400000000000007</v>
      </c>
      <c r="J6519">
        <v>10</v>
      </c>
      <c r="K6519" s="17" t="e">
        <f>Tabuľka9[[#This Row],[Cena za MJ s DPH]]*Tabuľka9[[#This Row],[Predpokladaný odber počas 6 mesiacov]]</f>
        <v>#REF!</v>
      </c>
      <c r="L6519" s="1">
        <v>163741</v>
      </c>
      <c r="M6519" t="e">
        <f>_xlfn.XLOOKUP(Tabuľka9[[#This Row],[IČO]],#REF!,#REF!)</f>
        <v>#REF!</v>
      </c>
      <c r="N6519" t="e">
        <f>_xlfn.XLOOKUP(Tabuľka9[[#This Row],[IČO]],#REF!,#REF!)</f>
        <v>#REF!</v>
      </c>
    </row>
    <row r="6520" spans="1:14" hidden="1" x14ac:dyDescent="0.35">
      <c r="A6520" t="s">
        <v>10</v>
      </c>
      <c r="B6520" t="s">
        <v>73</v>
      </c>
      <c r="C6520" t="s">
        <v>13</v>
      </c>
      <c r="D6520" s="9">
        <v>0.74</v>
      </c>
      <c r="E6520" s="10">
        <f>IF(COUNTIF(cis_DPH!$B$2:$B$84,B6520)&gt;0,D6520*1.1,IF(COUNTIF(cis_DPH!$B$85:$B$171,B6520)&gt;0,D6520*1.2,"chyba"))</f>
        <v>0.88800000000000001</v>
      </c>
      <c r="G6520" s="16" t="e">
        <f>_xlfn.XLOOKUP(Tabuľka9[[#This Row],[položka]],#REF!,#REF!)</f>
        <v>#REF!</v>
      </c>
      <c r="H6520">
        <v>2</v>
      </c>
      <c r="I6520" s="15">
        <f>Tabuľka9[[#This Row],[Aktuálna cena v RZ s DPH]]*Tabuľka9[[#This Row],[Priemerný odber za mesiac]]</f>
        <v>1.776</v>
      </c>
      <c r="J6520">
        <v>10</v>
      </c>
      <c r="K6520" s="17" t="e">
        <f>Tabuľka9[[#This Row],[Cena za MJ s DPH]]*Tabuľka9[[#This Row],[Predpokladaný odber počas 6 mesiacov]]</f>
        <v>#REF!</v>
      </c>
      <c r="L6520" s="1">
        <v>163741</v>
      </c>
      <c r="M6520" t="e">
        <f>_xlfn.XLOOKUP(Tabuľka9[[#This Row],[IČO]],#REF!,#REF!)</f>
        <v>#REF!</v>
      </c>
      <c r="N6520" t="e">
        <f>_xlfn.XLOOKUP(Tabuľka9[[#This Row],[IČO]],#REF!,#REF!)</f>
        <v>#REF!</v>
      </c>
    </row>
    <row r="6521" spans="1:14" hidden="1" x14ac:dyDescent="0.35">
      <c r="A6521" t="s">
        <v>10</v>
      </c>
      <c r="B6521" t="s">
        <v>74</v>
      </c>
      <c r="C6521" t="s">
        <v>13</v>
      </c>
      <c r="D6521" s="9">
        <v>0.33</v>
      </c>
      <c r="E6521" s="10">
        <f>IF(COUNTIF(cis_DPH!$B$2:$B$84,B6521)&gt;0,D6521*1.1,IF(COUNTIF(cis_DPH!$B$85:$B$171,B6521)&gt;0,D6521*1.2,"chyba"))</f>
        <v>0.36300000000000004</v>
      </c>
      <c r="G6521" s="16" t="e">
        <f>_xlfn.XLOOKUP(Tabuľka9[[#This Row],[položka]],#REF!,#REF!)</f>
        <v>#REF!</v>
      </c>
      <c r="H6521">
        <v>375</v>
      </c>
      <c r="I6521" s="15">
        <f>Tabuľka9[[#This Row],[Aktuálna cena v RZ s DPH]]*Tabuľka9[[#This Row],[Priemerný odber za mesiac]]</f>
        <v>136.12500000000003</v>
      </c>
      <c r="J6521">
        <v>1500</v>
      </c>
      <c r="K6521" s="17" t="e">
        <f>Tabuľka9[[#This Row],[Cena za MJ s DPH]]*Tabuľka9[[#This Row],[Predpokladaný odber počas 6 mesiacov]]</f>
        <v>#REF!</v>
      </c>
      <c r="L6521" s="1">
        <v>163741</v>
      </c>
      <c r="M6521" t="e">
        <f>_xlfn.XLOOKUP(Tabuľka9[[#This Row],[IČO]],#REF!,#REF!)</f>
        <v>#REF!</v>
      </c>
      <c r="N6521" t="e">
        <f>_xlfn.XLOOKUP(Tabuľka9[[#This Row],[IČO]],#REF!,#REF!)</f>
        <v>#REF!</v>
      </c>
    </row>
    <row r="6522" spans="1:14" hidden="1" x14ac:dyDescent="0.35">
      <c r="A6522" t="s">
        <v>10</v>
      </c>
      <c r="B6522" t="s">
        <v>75</v>
      </c>
      <c r="C6522" t="s">
        <v>13</v>
      </c>
      <c r="D6522" s="9">
        <v>0.45</v>
      </c>
      <c r="E6522" s="10">
        <f>IF(COUNTIF(cis_DPH!$B$2:$B$84,B6522)&gt;0,D6522*1.1,IF(COUNTIF(cis_DPH!$B$85:$B$171,B6522)&gt;0,D6522*1.2,"chyba"))</f>
        <v>0.49500000000000005</v>
      </c>
      <c r="G6522" s="16" t="e">
        <f>_xlfn.XLOOKUP(Tabuľka9[[#This Row],[položka]],#REF!,#REF!)</f>
        <v>#REF!</v>
      </c>
      <c r="H6522">
        <v>500</v>
      </c>
      <c r="I6522" s="15">
        <f>Tabuľka9[[#This Row],[Aktuálna cena v RZ s DPH]]*Tabuľka9[[#This Row],[Priemerný odber za mesiac]]</f>
        <v>247.50000000000003</v>
      </c>
      <c r="J6522">
        <v>2000</v>
      </c>
      <c r="K6522" s="17" t="e">
        <f>Tabuľka9[[#This Row],[Cena za MJ s DPH]]*Tabuľka9[[#This Row],[Predpokladaný odber počas 6 mesiacov]]</f>
        <v>#REF!</v>
      </c>
      <c r="L6522" s="1">
        <v>163741</v>
      </c>
      <c r="M6522" t="e">
        <f>_xlfn.XLOOKUP(Tabuľka9[[#This Row],[IČO]],#REF!,#REF!)</f>
        <v>#REF!</v>
      </c>
      <c r="N6522" t="e">
        <f>_xlfn.XLOOKUP(Tabuľka9[[#This Row],[IČO]],#REF!,#REF!)</f>
        <v>#REF!</v>
      </c>
    </row>
    <row r="6523" spans="1:14" hidden="1" x14ac:dyDescent="0.35">
      <c r="A6523" t="s">
        <v>10</v>
      </c>
      <c r="B6523" t="s">
        <v>76</v>
      </c>
      <c r="C6523" t="s">
        <v>13</v>
      </c>
      <c r="D6523" s="9">
        <v>0.93500000000000005</v>
      </c>
      <c r="E6523" s="10">
        <f>IF(COUNTIF(cis_DPH!$B$2:$B$84,B6523)&gt;0,D6523*1.1,IF(COUNTIF(cis_DPH!$B$85:$B$171,B6523)&gt;0,D6523*1.2,"chyba"))</f>
        <v>1.0285000000000002</v>
      </c>
      <c r="G6523" s="16" t="e">
        <f>_xlfn.XLOOKUP(Tabuľka9[[#This Row],[položka]],#REF!,#REF!)</f>
        <v>#REF!</v>
      </c>
      <c r="H6523">
        <v>200</v>
      </c>
      <c r="I6523" s="15">
        <f>Tabuľka9[[#This Row],[Aktuálna cena v RZ s DPH]]*Tabuľka9[[#This Row],[Priemerný odber za mesiac]]</f>
        <v>205.70000000000005</v>
      </c>
      <c r="J6523">
        <v>800</v>
      </c>
      <c r="K6523" s="17" t="e">
        <f>Tabuľka9[[#This Row],[Cena za MJ s DPH]]*Tabuľka9[[#This Row],[Predpokladaný odber počas 6 mesiacov]]</f>
        <v>#REF!</v>
      </c>
      <c r="L6523" s="1">
        <v>163741</v>
      </c>
      <c r="M6523" t="e">
        <f>_xlfn.XLOOKUP(Tabuľka9[[#This Row],[IČO]],#REF!,#REF!)</f>
        <v>#REF!</v>
      </c>
      <c r="N6523" t="e">
        <f>_xlfn.XLOOKUP(Tabuľka9[[#This Row],[IČO]],#REF!,#REF!)</f>
        <v>#REF!</v>
      </c>
    </row>
    <row r="6524" spans="1:14" hidden="1" x14ac:dyDescent="0.35">
      <c r="A6524" t="s">
        <v>10</v>
      </c>
      <c r="B6524" t="s">
        <v>77</v>
      </c>
      <c r="C6524" t="s">
        <v>13</v>
      </c>
      <c r="D6524" s="9">
        <v>0.93500000000000005</v>
      </c>
      <c r="E6524" s="10">
        <f>IF(COUNTIF(cis_DPH!$B$2:$B$84,B6524)&gt;0,D6524*1.1,IF(COUNTIF(cis_DPH!$B$85:$B$171,B6524)&gt;0,D6524*1.2,"chyba"))</f>
        <v>1.0285000000000002</v>
      </c>
      <c r="G6524" s="16" t="e">
        <f>_xlfn.XLOOKUP(Tabuľka9[[#This Row],[položka]],#REF!,#REF!)</f>
        <v>#REF!</v>
      </c>
      <c r="I6524" s="15">
        <f>Tabuľka9[[#This Row],[Aktuálna cena v RZ s DPH]]*Tabuľka9[[#This Row],[Priemerný odber za mesiac]]</f>
        <v>0</v>
      </c>
      <c r="K6524" s="17" t="e">
        <f>Tabuľka9[[#This Row],[Cena za MJ s DPH]]*Tabuľka9[[#This Row],[Predpokladaný odber počas 6 mesiacov]]</f>
        <v>#REF!</v>
      </c>
      <c r="L6524" s="1">
        <v>163741</v>
      </c>
      <c r="M6524" t="e">
        <f>_xlfn.XLOOKUP(Tabuľka9[[#This Row],[IČO]],#REF!,#REF!)</f>
        <v>#REF!</v>
      </c>
      <c r="N6524" t="e">
        <f>_xlfn.XLOOKUP(Tabuľka9[[#This Row],[IČO]],#REF!,#REF!)</f>
        <v>#REF!</v>
      </c>
    </row>
    <row r="6525" spans="1:14" hidden="1" x14ac:dyDescent="0.35">
      <c r="A6525" t="s">
        <v>10</v>
      </c>
      <c r="B6525" t="s">
        <v>78</v>
      </c>
      <c r="C6525" t="s">
        <v>13</v>
      </c>
      <c r="D6525" s="9">
        <v>0.93500000000000005</v>
      </c>
      <c r="E6525" s="10">
        <f>IF(COUNTIF(cis_DPH!$B$2:$B$84,B6525)&gt;0,D6525*1.1,IF(COUNTIF(cis_DPH!$B$85:$B$171,B6525)&gt;0,D6525*1.2,"chyba"))</f>
        <v>1.0285000000000002</v>
      </c>
      <c r="G6525" s="16" t="e">
        <f>_xlfn.XLOOKUP(Tabuľka9[[#This Row],[položka]],#REF!,#REF!)</f>
        <v>#REF!</v>
      </c>
      <c r="I6525" s="15">
        <f>Tabuľka9[[#This Row],[Aktuálna cena v RZ s DPH]]*Tabuľka9[[#This Row],[Priemerný odber za mesiac]]</f>
        <v>0</v>
      </c>
      <c r="K6525" s="17" t="e">
        <f>Tabuľka9[[#This Row],[Cena za MJ s DPH]]*Tabuľka9[[#This Row],[Predpokladaný odber počas 6 mesiacov]]</f>
        <v>#REF!</v>
      </c>
      <c r="L6525" s="1">
        <v>163741</v>
      </c>
      <c r="M6525" t="e">
        <f>_xlfn.XLOOKUP(Tabuľka9[[#This Row],[IČO]],#REF!,#REF!)</f>
        <v>#REF!</v>
      </c>
      <c r="N6525" t="e">
        <f>_xlfn.XLOOKUP(Tabuľka9[[#This Row],[IČO]],#REF!,#REF!)</f>
        <v>#REF!</v>
      </c>
    </row>
    <row r="6526" spans="1:14" hidden="1" x14ac:dyDescent="0.35">
      <c r="A6526" t="s">
        <v>10</v>
      </c>
      <c r="B6526" t="s">
        <v>79</v>
      </c>
      <c r="C6526" t="s">
        <v>13</v>
      </c>
      <c r="D6526" s="9">
        <v>0.93500000000000005</v>
      </c>
      <c r="E6526" s="10">
        <f>IF(COUNTIF(cis_DPH!$B$2:$B$84,B6526)&gt;0,D6526*1.1,IF(COUNTIF(cis_DPH!$B$85:$B$171,B6526)&gt;0,D6526*1.2,"chyba"))</f>
        <v>1.0285000000000002</v>
      </c>
      <c r="G6526" s="16" t="e">
        <f>_xlfn.XLOOKUP(Tabuľka9[[#This Row],[položka]],#REF!,#REF!)</f>
        <v>#REF!</v>
      </c>
      <c r="I6526" s="15">
        <f>Tabuľka9[[#This Row],[Aktuálna cena v RZ s DPH]]*Tabuľka9[[#This Row],[Priemerný odber za mesiac]]</f>
        <v>0</v>
      </c>
      <c r="K6526" s="17" t="e">
        <f>Tabuľka9[[#This Row],[Cena za MJ s DPH]]*Tabuľka9[[#This Row],[Predpokladaný odber počas 6 mesiacov]]</f>
        <v>#REF!</v>
      </c>
      <c r="L6526" s="1">
        <v>163741</v>
      </c>
      <c r="M6526" t="e">
        <f>_xlfn.XLOOKUP(Tabuľka9[[#This Row],[IČO]],#REF!,#REF!)</f>
        <v>#REF!</v>
      </c>
      <c r="N6526" t="e">
        <f>_xlfn.XLOOKUP(Tabuľka9[[#This Row],[IČO]],#REF!,#REF!)</f>
        <v>#REF!</v>
      </c>
    </row>
    <row r="6527" spans="1:14" hidden="1" x14ac:dyDescent="0.35">
      <c r="A6527" t="s">
        <v>10</v>
      </c>
      <c r="B6527" t="s">
        <v>80</v>
      </c>
      <c r="C6527" t="s">
        <v>13</v>
      </c>
      <c r="D6527" s="9">
        <v>0.93500000000000005</v>
      </c>
      <c r="E6527" s="10">
        <f>IF(COUNTIF(cis_DPH!$B$2:$B$84,B6527)&gt;0,D6527*1.1,IF(COUNTIF(cis_DPH!$B$85:$B$171,B6527)&gt;0,D6527*1.2,"chyba"))</f>
        <v>1.0285000000000002</v>
      </c>
      <c r="G6527" s="16" t="e">
        <f>_xlfn.XLOOKUP(Tabuľka9[[#This Row],[položka]],#REF!,#REF!)</f>
        <v>#REF!</v>
      </c>
      <c r="I6527" s="15">
        <f>Tabuľka9[[#This Row],[Aktuálna cena v RZ s DPH]]*Tabuľka9[[#This Row],[Priemerný odber za mesiac]]</f>
        <v>0</v>
      </c>
      <c r="K6527" s="17" t="e">
        <f>Tabuľka9[[#This Row],[Cena za MJ s DPH]]*Tabuľka9[[#This Row],[Predpokladaný odber počas 6 mesiacov]]</f>
        <v>#REF!</v>
      </c>
      <c r="L6527" s="1">
        <v>163741</v>
      </c>
      <c r="M6527" t="e">
        <f>_xlfn.XLOOKUP(Tabuľka9[[#This Row],[IČO]],#REF!,#REF!)</f>
        <v>#REF!</v>
      </c>
      <c r="N6527" t="e">
        <f>_xlfn.XLOOKUP(Tabuľka9[[#This Row],[IČO]],#REF!,#REF!)</f>
        <v>#REF!</v>
      </c>
    </row>
    <row r="6528" spans="1:14" hidden="1" x14ac:dyDescent="0.35">
      <c r="A6528" t="s">
        <v>81</v>
      </c>
      <c r="B6528" t="s">
        <v>82</v>
      </c>
      <c r="C6528" t="s">
        <v>19</v>
      </c>
      <c r="E6528" s="10">
        <f>IF(COUNTIF(cis_DPH!$B$2:$B$84,B6528)&gt;0,D6528*1.1,IF(COUNTIF(cis_DPH!$B$85:$B$171,B6528)&gt;0,D6528*1.2,"chyba"))</f>
        <v>0</v>
      </c>
      <c r="G6528" s="16" t="e">
        <f>_xlfn.XLOOKUP(Tabuľka9[[#This Row],[položka]],#REF!,#REF!)</f>
        <v>#REF!</v>
      </c>
      <c r="I6528" s="15">
        <f>Tabuľka9[[#This Row],[Aktuálna cena v RZ s DPH]]*Tabuľka9[[#This Row],[Priemerný odber za mesiac]]</f>
        <v>0</v>
      </c>
      <c r="K6528" s="17" t="e">
        <f>Tabuľka9[[#This Row],[Cena za MJ s DPH]]*Tabuľka9[[#This Row],[Predpokladaný odber počas 6 mesiacov]]</f>
        <v>#REF!</v>
      </c>
      <c r="L6528" s="1">
        <v>163741</v>
      </c>
      <c r="M6528" t="e">
        <f>_xlfn.XLOOKUP(Tabuľka9[[#This Row],[IČO]],#REF!,#REF!)</f>
        <v>#REF!</v>
      </c>
      <c r="N6528" t="e">
        <f>_xlfn.XLOOKUP(Tabuľka9[[#This Row],[IČO]],#REF!,#REF!)</f>
        <v>#REF!</v>
      </c>
    </row>
    <row r="6529" spans="1:14" hidden="1" x14ac:dyDescent="0.35">
      <c r="A6529" t="s">
        <v>81</v>
      </c>
      <c r="B6529" t="s">
        <v>82</v>
      </c>
      <c r="C6529" t="s">
        <v>19</v>
      </c>
      <c r="D6529" s="9">
        <v>8.5000000000000006E-2</v>
      </c>
      <c r="E6529" s="10">
        <f>IF(COUNTIF(cis_DPH!$B$2:$B$84,B6529)&gt;0,D6529*1.1,IF(COUNTIF(cis_DPH!$B$85:$B$171,B6529)&gt;0,D6529*1.2,"chyba"))</f>
        <v>0.10200000000000001</v>
      </c>
      <c r="G6529" s="16" t="e">
        <f>_xlfn.XLOOKUP(Tabuľka9[[#This Row],[položka]],#REF!,#REF!)</f>
        <v>#REF!</v>
      </c>
      <c r="H6529">
        <v>900</v>
      </c>
      <c r="I6529" s="15">
        <f>Tabuľka9[[#This Row],[Aktuálna cena v RZ s DPH]]*Tabuľka9[[#This Row],[Priemerný odber za mesiac]]</f>
        <v>91.800000000000011</v>
      </c>
      <c r="J6529">
        <v>5000</v>
      </c>
      <c r="K6529" s="17" t="e">
        <f>Tabuľka9[[#This Row],[Cena za MJ s DPH]]*Tabuľka9[[#This Row],[Predpokladaný odber počas 6 mesiacov]]</f>
        <v>#REF!</v>
      </c>
      <c r="L6529" s="1">
        <v>35679565</v>
      </c>
      <c r="M6529" t="e">
        <f>_xlfn.XLOOKUP(Tabuľka9[[#This Row],[IČO]],#REF!,#REF!)</f>
        <v>#REF!</v>
      </c>
      <c r="N6529" t="e">
        <f>_xlfn.XLOOKUP(Tabuľka9[[#This Row],[IČO]],#REF!,#REF!)</f>
        <v>#REF!</v>
      </c>
    </row>
    <row r="6530" spans="1:14" hidden="1" x14ac:dyDescent="0.35">
      <c r="A6530" t="s">
        <v>84</v>
      </c>
      <c r="B6530" t="s">
        <v>85</v>
      </c>
      <c r="C6530" t="s">
        <v>13</v>
      </c>
      <c r="D6530" s="9">
        <v>3.48</v>
      </c>
      <c r="E6530" s="10">
        <f>IF(COUNTIF(cis_DPH!$B$2:$B$84,B6530)&gt;0,D6530*1.1,IF(COUNTIF(cis_DPH!$B$85:$B$171,B6530)&gt;0,D6530*1.2,"chyba"))</f>
        <v>3.8280000000000003</v>
      </c>
      <c r="G6530" s="16" t="e">
        <f>_xlfn.XLOOKUP(Tabuľka9[[#This Row],[položka]],#REF!,#REF!)</f>
        <v>#REF!</v>
      </c>
      <c r="H6530">
        <v>25</v>
      </c>
      <c r="I6530" s="15">
        <f>Tabuľka9[[#This Row],[Aktuálna cena v RZ s DPH]]*Tabuľka9[[#This Row],[Priemerný odber za mesiac]]</f>
        <v>95.7</v>
      </c>
      <c r="J6530">
        <v>100</v>
      </c>
      <c r="K6530" s="17" t="e">
        <f>Tabuľka9[[#This Row],[Cena za MJ s DPH]]*Tabuľka9[[#This Row],[Predpokladaný odber počas 6 mesiacov]]</f>
        <v>#REF!</v>
      </c>
      <c r="L6530" s="1">
        <v>163741</v>
      </c>
      <c r="M6530" t="e">
        <f>_xlfn.XLOOKUP(Tabuľka9[[#This Row],[IČO]],#REF!,#REF!)</f>
        <v>#REF!</v>
      </c>
      <c r="N6530" t="e">
        <f>_xlfn.XLOOKUP(Tabuľka9[[#This Row],[IČO]],#REF!,#REF!)</f>
        <v>#REF!</v>
      </c>
    </row>
    <row r="6531" spans="1:14" hidden="1" x14ac:dyDescent="0.35">
      <c r="A6531" t="s">
        <v>84</v>
      </c>
      <c r="B6531" t="s">
        <v>86</v>
      </c>
      <c r="C6531" t="s">
        <v>13</v>
      </c>
      <c r="D6531" s="9">
        <v>3.09</v>
      </c>
      <c r="E6531" s="10">
        <f>IF(COUNTIF(cis_DPH!$B$2:$B$84,B6531)&gt;0,D6531*1.1,IF(COUNTIF(cis_DPH!$B$85:$B$171,B6531)&gt;0,D6531*1.2,"chyba"))</f>
        <v>3.399</v>
      </c>
      <c r="G6531" s="16" t="e">
        <f>_xlfn.XLOOKUP(Tabuľka9[[#This Row],[položka]],#REF!,#REF!)</f>
        <v>#REF!</v>
      </c>
      <c r="H6531">
        <v>38</v>
      </c>
      <c r="I6531" s="15">
        <f>Tabuľka9[[#This Row],[Aktuálna cena v RZ s DPH]]*Tabuľka9[[#This Row],[Priemerný odber za mesiac]]</f>
        <v>129.16200000000001</v>
      </c>
      <c r="J6531">
        <v>150</v>
      </c>
      <c r="K6531" s="17" t="e">
        <f>Tabuľka9[[#This Row],[Cena za MJ s DPH]]*Tabuľka9[[#This Row],[Predpokladaný odber počas 6 mesiacov]]</f>
        <v>#REF!</v>
      </c>
      <c r="L6531" s="1">
        <v>163741</v>
      </c>
      <c r="M6531" t="e">
        <f>_xlfn.XLOOKUP(Tabuľka9[[#This Row],[IČO]],#REF!,#REF!)</f>
        <v>#REF!</v>
      </c>
      <c r="N6531" t="e">
        <f>_xlfn.XLOOKUP(Tabuľka9[[#This Row],[IČO]],#REF!,#REF!)</f>
        <v>#REF!</v>
      </c>
    </row>
    <row r="6532" spans="1:14" hidden="1" x14ac:dyDescent="0.35">
      <c r="A6532" t="s">
        <v>84</v>
      </c>
      <c r="B6532" t="s">
        <v>87</v>
      </c>
      <c r="C6532" t="s">
        <v>13</v>
      </c>
      <c r="D6532" s="9">
        <v>3.8</v>
      </c>
      <c r="E6532" s="10">
        <f>IF(COUNTIF(cis_DPH!$B$2:$B$84,B6532)&gt;0,D6532*1.1,IF(COUNTIF(cis_DPH!$B$85:$B$171,B6532)&gt;0,D6532*1.2,"chyba"))</f>
        <v>4.18</v>
      </c>
      <c r="G6532" s="16" t="e">
        <f>_xlfn.XLOOKUP(Tabuľka9[[#This Row],[položka]],#REF!,#REF!)</f>
        <v>#REF!</v>
      </c>
      <c r="I6532" s="15">
        <f>Tabuľka9[[#This Row],[Aktuálna cena v RZ s DPH]]*Tabuľka9[[#This Row],[Priemerný odber za mesiac]]</f>
        <v>0</v>
      </c>
      <c r="K6532" s="17" t="e">
        <f>Tabuľka9[[#This Row],[Cena za MJ s DPH]]*Tabuľka9[[#This Row],[Predpokladaný odber počas 6 mesiacov]]</f>
        <v>#REF!</v>
      </c>
      <c r="L6532" s="1">
        <v>163741</v>
      </c>
      <c r="M6532" t="e">
        <f>_xlfn.XLOOKUP(Tabuľka9[[#This Row],[IČO]],#REF!,#REF!)</f>
        <v>#REF!</v>
      </c>
      <c r="N6532" t="e">
        <f>_xlfn.XLOOKUP(Tabuľka9[[#This Row],[IČO]],#REF!,#REF!)</f>
        <v>#REF!</v>
      </c>
    </row>
    <row r="6533" spans="1:14" hidden="1" x14ac:dyDescent="0.35">
      <c r="A6533" t="s">
        <v>84</v>
      </c>
      <c r="B6533" t="s">
        <v>88</v>
      </c>
      <c r="C6533" t="s">
        <v>13</v>
      </c>
      <c r="D6533" s="9">
        <v>3.04</v>
      </c>
      <c r="E6533" s="10">
        <f>IF(COUNTIF(cis_DPH!$B$2:$B$84,B6533)&gt;0,D6533*1.1,IF(COUNTIF(cis_DPH!$B$85:$B$171,B6533)&gt;0,D6533*1.2,"chyba"))</f>
        <v>3.3440000000000003</v>
      </c>
      <c r="G6533" s="16" t="e">
        <f>_xlfn.XLOOKUP(Tabuľka9[[#This Row],[položka]],#REF!,#REF!)</f>
        <v>#REF!</v>
      </c>
      <c r="H6533">
        <v>20</v>
      </c>
      <c r="I6533" s="15">
        <f>Tabuľka9[[#This Row],[Aktuálna cena v RZ s DPH]]*Tabuľka9[[#This Row],[Priemerný odber za mesiac]]</f>
        <v>66.88000000000001</v>
      </c>
      <c r="J6533">
        <v>80</v>
      </c>
      <c r="K6533" s="17" t="e">
        <f>Tabuľka9[[#This Row],[Cena za MJ s DPH]]*Tabuľka9[[#This Row],[Predpokladaný odber počas 6 mesiacov]]</f>
        <v>#REF!</v>
      </c>
      <c r="L6533" s="1">
        <v>163741</v>
      </c>
      <c r="M6533" t="e">
        <f>_xlfn.XLOOKUP(Tabuľka9[[#This Row],[IČO]],#REF!,#REF!)</f>
        <v>#REF!</v>
      </c>
      <c r="N6533" t="e">
        <f>_xlfn.XLOOKUP(Tabuľka9[[#This Row],[IČO]],#REF!,#REF!)</f>
        <v>#REF!</v>
      </c>
    </row>
    <row r="6534" spans="1:14" hidden="1" x14ac:dyDescent="0.35">
      <c r="A6534" t="s">
        <v>84</v>
      </c>
      <c r="B6534" t="s">
        <v>89</v>
      </c>
      <c r="C6534" t="s">
        <v>13</v>
      </c>
      <c r="E6534" s="10">
        <f>IF(COUNTIF(cis_DPH!$B$2:$B$84,B6534)&gt;0,D6534*1.1,IF(COUNTIF(cis_DPH!$B$85:$B$171,B6534)&gt;0,D6534*1.2,"chyba"))</f>
        <v>0</v>
      </c>
      <c r="G6534" s="16" t="e">
        <f>_xlfn.XLOOKUP(Tabuľka9[[#This Row],[položka]],#REF!,#REF!)</f>
        <v>#REF!</v>
      </c>
      <c r="I6534" s="15">
        <f>Tabuľka9[[#This Row],[Aktuálna cena v RZ s DPH]]*Tabuľka9[[#This Row],[Priemerný odber za mesiac]]</f>
        <v>0</v>
      </c>
      <c r="K6534" s="17" t="e">
        <f>Tabuľka9[[#This Row],[Cena za MJ s DPH]]*Tabuľka9[[#This Row],[Predpokladaný odber počas 6 mesiacov]]</f>
        <v>#REF!</v>
      </c>
      <c r="L6534" s="1">
        <v>163741</v>
      </c>
      <c r="M6534" t="e">
        <f>_xlfn.XLOOKUP(Tabuľka9[[#This Row],[IČO]],#REF!,#REF!)</f>
        <v>#REF!</v>
      </c>
      <c r="N6534" t="e">
        <f>_xlfn.XLOOKUP(Tabuľka9[[#This Row],[IČO]],#REF!,#REF!)</f>
        <v>#REF!</v>
      </c>
    </row>
    <row r="6535" spans="1:14" hidden="1" x14ac:dyDescent="0.35">
      <c r="A6535" t="s">
        <v>84</v>
      </c>
      <c r="B6535" t="s">
        <v>90</v>
      </c>
      <c r="C6535" t="s">
        <v>13</v>
      </c>
      <c r="E6535" s="10">
        <f>IF(COUNTIF(cis_DPH!$B$2:$B$84,B6535)&gt;0,D6535*1.1,IF(COUNTIF(cis_DPH!$B$85:$B$171,B6535)&gt;0,D6535*1.2,"chyba"))</f>
        <v>0</v>
      </c>
      <c r="G6535" s="16" t="e">
        <f>_xlfn.XLOOKUP(Tabuľka9[[#This Row],[položka]],#REF!,#REF!)</f>
        <v>#REF!</v>
      </c>
      <c r="I6535" s="15">
        <f>Tabuľka9[[#This Row],[Aktuálna cena v RZ s DPH]]*Tabuľka9[[#This Row],[Priemerný odber za mesiac]]</f>
        <v>0</v>
      </c>
      <c r="K6535" s="17" t="e">
        <f>Tabuľka9[[#This Row],[Cena za MJ s DPH]]*Tabuľka9[[#This Row],[Predpokladaný odber počas 6 mesiacov]]</f>
        <v>#REF!</v>
      </c>
      <c r="L6535" s="1">
        <v>163741</v>
      </c>
      <c r="M6535" t="e">
        <f>_xlfn.XLOOKUP(Tabuľka9[[#This Row],[IČO]],#REF!,#REF!)</f>
        <v>#REF!</v>
      </c>
      <c r="N6535" t="e">
        <f>_xlfn.XLOOKUP(Tabuľka9[[#This Row],[IČO]],#REF!,#REF!)</f>
        <v>#REF!</v>
      </c>
    </row>
    <row r="6536" spans="1:14" hidden="1" x14ac:dyDescent="0.35">
      <c r="A6536" t="s">
        <v>84</v>
      </c>
      <c r="B6536" t="s">
        <v>91</v>
      </c>
      <c r="C6536" t="s">
        <v>13</v>
      </c>
      <c r="D6536" s="9">
        <v>6.8</v>
      </c>
      <c r="E6536" s="10">
        <f>IF(COUNTIF(cis_DPH!$B$2:$B$84,B6536)&gt;0,D6536*1.1,IF(COUNTIF(cis_DPH!$B$85:$B$171,B6536)&gt;0,D6536*1.2,"chyba"))</f>
        <v>7.48</v>
      </c>
      <c r="G6536" s="16" t="e">
        <f>_xlfn.XLOOKUP(Tabuľka9[[#This Row],[položka]],#REF!,#REF!)</f>
        <v>#REF!</v>
      </c>
      <c r="H6536">
        <v>20</v>
      </c>
      <c r="I6536" s="15">
        <f>Tabuľka9[[#This Row],[Aktuálna cena v RZ s DPH]]*Tabuľka9[[#This Row],[Priemerný odber za mesiac]]</f>
        <v>149.60000000000002</v>
      </c>
      <c r="J6536">
        <v>80</v>
      </c>
      <c r="K6536" s="17" t="e">
        <f>Tabuľka9[[#This Row],[Cena za MJ s DPH]]*Tabuľka9[[#This Row],[Predpokladaný odber počas 6 mesiacov]]</f>
        <v>#REF!</v>
      </c>
      <c r="L6536" s="1">
        <v>163741</v>
      </c>
      <c r="M6536" t="e">
        <f>_xlfn.XLOOKUP(Tabuľka9[[#This Row],[IČO]],#REF!,#REF!)</f>
        <v>#REF!</v>
      </c>
      <c r="N6536" t="e">
        <f>_xlfn.XLOOKUP(Tabuľka9[[#This Row],[IČO]],#REF!,#REF!)</f>
        <v>#REF!</v>
      </c>
    </row>
    <row r="6537" spans="1:14" hidden="1" x14ac:dyDescent="0.35">
      <c r="A6537" t="s">
        <v>84</v>
      </c>
      <c r="B6537" t="s">
        <v>92</v>
      </c>
      <c r="C6537" t="s">
        <v>13</v>
      </c>
      <c r="E6537" s="10">
        <f>IF(COUNTIF(cis_DPH!$B$2:$B$84,B6537)&gt;0,D6537*1.1,IF(COUNTIF(cis_DPH!$B$85:$B$171,B6537)&gt;0,D6537*1.2,"chyba"))</f>
        <v>0</v>
      </c>
      <c r="G6537" s="16" t="e">
        <f>_xlfn.XLOOKUP(Tabuľka9[[#This Row],[položka]],#REF!,#REF!)</f>
        <v>#REF!</v>
      </c>
      <c r="I6537" s="15">
        <f>Tabuľka9[[#This Row],[Aktuálna cena v RZ s DPH]]*Tabuľka9[[#This Row],[Priemerný odber za mesiac]]</f>
        <v>0</v>
      </c>
      <c r="K6537" s="17" t="e">
        <f>Tabuľka9[[#This Row],[Cena za MJ s DPH]]*Tabuľka9[[#This Row],[Predpokladaný odber počas 6 mesiacov]]</f>
        <v>#REF!</v>
      </c>
      <c r="L6537" s="1">
        <v>163741</v>
      </c>
      <c r="M6537" t="e">
        <f>_xlfn.XLOOKUP(Tabuľka9[[#This Row],[IČO]],#REF!,#REF!)</f>
        <v>#REF!</v>
      </c>
      <c r="N6537" t="e">
        <f>_xlfn.XLOOKUP(Tabuľka9[[#This Row],[IČO]],#REF!,#REF!)</f>
        <v>#REF!</v>
      </c>
    </row>
    <row r="6538" spans="1:14" hidden="1" x14ac:dyDescent="0.35">
      <c r="A6538" t="s">
        <v>93</v>
      </c>
      <c r="B6538" t="s">
        <v>94</v>
      </c>
      <c r="C6538" t="s">
        <v>13</v>
      </c>
      <c r="D6538" s="9">
        <v>0.79</v>
      </c>
      <c r="E6538" s="10">
        <f>IF(COUNTIF(cis_DPH!$B$2:$B$84,B6538)&gt;0,D6538*1.1,IF(COUNTIF(cis_DPH!$B$85:$B$171,B6538)&gt;0,D6538*1.2,"chyba"))</f>
        <v>0.86900000000000011</v>
      </c>
      <c r="G6538" s="16" t="e">
        <f>_xlfn.XLOOKUP(Tabuľka9[[#This Row],[položka]],#REF!,#REF!)</f>
        <v>#REF!</v>
      </c>
      <c r="H6538">
        <v>100</v>
      </c>
      <c r="I6538" s="15">
        <f>Tabuľka9[[#This Row],[Aktuálna cena v RZ s DPH]]*Tabuľka9[[#This Row],[Priemerný odber za mesiac]]</f>
        <v>86.9</v>
      </c>
      <c r="J6538">
        <v>400</v>
      </c>
      <c r="K6538" s="17" t="e">
        <f>Tabuľka9[[#This Row],[Cena za MJ s DPH]]*Tabuľka9[[#This Row],[Predpokladaný odber počas 6 mesiacov]]</f>
        <v>#REF!</v>
      </c>
      <c r="L6538" s="1">
        <v>163741</v>
      </c>
      <c r="M6538" t="e">
        <f>_xlfn.XLOOKUP(Tabuľka9[[#This Row],[IČO]],#REF!,#REF!)</f>
        <v>#REF!</v>
      </c>
      <c r="N6538" t="e">
        <f>_xlfn.XLOOKUP(Tabuľka9[[#This Row],[IČO]],#REF!,#REF!)</f>
        <v>#REF!</v>
      </c>
    </row>
    <row r="6539" spans="1:14" hidden="1" x14ac:dyDescent="0.35">
      <c r="A6539" t="s">
        <v>95</v>
      </c>
      <c r="B6539" t="s">
        <v>96</v>
      </c>
      <c r="C6539" t="s">
        <v>13</v>
      </c>
      <c r="D6539" s="9">
        <v>2.91</v>
      </c>
      <c r="E6539" s="10">
        <f>IF(COUNTIF(cis_DPH!$B$2:$B$84,B6539)&gt;0,D6539*1.1,IF(COUNTIF(cis_DPH!$B$85:$B$171,B6539)&gt;0,D6539*1.2,"chyba"))</f>
        <v>3.2010000000000005</v>
      </c>
      <c r="G6539" s="16" t="e">
        <f>_xlfn.XLOOKUP(Tabuľka9[[#This Row],[položka]],#REF!,#REF!)</f>
        <v>#REF!</v>
      </c>
      <c r="H6539">
        <v>45</v>
      </c>
      <c r="I6539" s="15">
        <f>Tabuľka9[[#This Row],[Aktuálna cena v RZ s DPH]]*Tabuľka9[[#This Row],[Priemerný odber za mesiac]]</f>
        <v>144.04500000000002</v>
      </c>
      <c r="J6539">
        <v>180</v>
      </c>
      <c r="K6539" s="17" t="e">
        <f>Tabuľka9[[#This Row],[Cena za MJ s DPH]]*Tabuľka9[[#This Row],[Predpokladaný odber počas 6 mesiacov]]</f>
        <v>#REF!</v>
      </c>
      <c r="L6539" s="1">
        <v>163741</v>
      </c>
      <c r="M6539" t="e">
        <f>_xlfn.XLOOKUP(Tabuľka9[[#This Row],[IČO]],#REF!,#REF!)</f>
        <v>#REF!</v>
      </c>
      <c r="N6539" t="e">
        <f>_xlfn.XLOOKUP(Tabuľka9[[#This Row],[IČO]],#REF!,#REF!)</f>
        <v>#REF!</v>
      </c>
    </row>
    <row r="6540" spans="1:14" hidden="1" x14ac:dyDescent="0.35">
      <c r="A6540" t="s">
        <v>95</v>
      </c>
      <c r="B6540" t="s">
        <v>97</v>
      </c>
      <c r="C6540" t="s">
        <v>13</v>
      </c>
      <c r="D6540" s="9">
        <v>2.2799999999999998</v>
      </c>
      <c r="E6540" s="10">
        <f>IF(COUNTIF(cis_DPH!$B$2:$B$84,B6540)&gt;0,D6540*1.1,IF(COUNTIF(cis_DPH!$B$85:$B$171,B6540)&gt;0,D6540*1.2,"chyba"))</f>
        <v>2.508</v>
      </c>
      <c r="G6540" s="16" t="e">
        <f>_xlfn.XLOOKUP(Tabuľka9[[#This Row],[položka]],#REF!,#REF!)</f>
        <v>#REF!</v>
      </c>
      <c r="I6540" s="15">
        <f>Tabuľka9[[#This Row],[Aktuálna cena v RZ s DPH]]*Tabuľka9[[#This Row],[Priemerný odber za mesiac]]</f>
        <v>0</v>
      </c>
      <c r="K6540" s="17" t="e">
        <f>Tabuľka9[[#This Row],[Cena za MJ s DPH]]*Tabuľka9[[#This Row],[Predpokladaný odber počas 6 mesiacov]]</f>
        <v>#REF!</v>
      </c>
      <c r="L6540" s="1">
        <v>163741</v>
      </c>
      <c r="M6540" t="e">
        <f>_xlfn.XLOOKUP(Tabuľka9[[#This Row],[IČO]],#REF!,#REF!)</f>
        <v>#REF!</v>
      </c>
      <c r="N6540" t="e">
        <f>_xlfn.XLOOKUP(Tabuľka9[[#This Row],[IČO]],#REF!,#REF!)</f>
        <v>#REF!</v>
      </c>
    </row>
    <row r="6541" spans="1:14" hidden="1" x14ac:dyDescent="0.35">
      <c r="A6541" t="s">
        <v>95</v>
      </c>
      <c r="B6541" t="s">
        <v>98</v>
      </c>
      <c r="C6541" t="s">
        <v>13</v>
      </c>
      <c r="D6541" s="9">
        <v>2.2799999999999998</v>
      </c>
      <c r="E6541" s="10">
        <f>IF(COUNTIF(cis_DPH!$B$2:$B$84,B6541)&gt;0,D6541*1.1,IF(COUNTIF(cis_DPH!$B$85:$B$171,B6541)&gt;0,D6541*1.2,"chyba"))</f>
        <v>2.508</v>
      </c>
      <c r="G6541" s="16" t="e">
        <f>_xlfn.XLOOKUP(Tabuľka9[[#This Row],[položka]],#REF!,#REF!)</f>
        <v>#REF!</v>
      </c>
      <c r="H6541">
        <v>5</v>
      </c>
      <c r="I6541" s="15">
        <f>Tabuľka9[[#This Row],[Aktuálna cena v RZ s DPH]]*Tabuľka9[[#This Row],[Priemerný odber za mesiac]]</f>
        <v>12.54</v>
      </c>
      <c r="J6541">
        <v>20</v>
      </c>
      <c r="K6541" s="17" t="e">
        <f>Tabuľka9[[#This Row],[Cena za MJ s DPH]]*Tabuľka9[[#This Row],[Predpokladaný odber počas 6 mesiacov]]</f>
        <v>#REF!</v>
      </c>
      <c r="L6541" s="1">
        <v>163741</v>
      </c>
      <c r="M6541" t="e">
        <f>_xlfn.XLOOKUP(Tabuľka9[[#This Row],[IČO]],#REF!,#REF!)</f>
        <v>#REF!</v>
      </c>
      <c r="N6541" t="e">
        <f>_xlfn.XLOOKUP(Tabuľka9[[#This Row],[IČO]],#REF!,#REF!)</f>
        <v>#REF!</v>
      </c>
    </row>
    <row r="6542" spans="1:14" hidden="1" x14ac:dyDescent="0.35">
      <c r="A6542" t="s">
        <v>95</v>
      </c>
      <c r="B6542" t="s">
        <v>99</v>
      </c>
      <c r="C6542" t="s">
        <v>13</v>
      </c>
      <c r="D6542" s="9">
        <v>2.91</v>
      </c>
      <c r="E6542" s="10">
        <f>IF(COUNTIF(cis_DPH!$B$2:$B$84,B6542)&gt;0,D6542*1.1,IF(COUNTIF(cis_DPH!$B$85:$B$171,B6542)&gt;0,D6542*1.2,"chyba"))</f>
        <v>3.2010000000000005</v>
      </c>
      <c r="G6542" s="16" t="e">
        <f>_xlfn.XLOOKUP(Tabuľka9[[#This Row],[položka]],#REF!,#REF!)</f>
        <v>#REF!</v>
      </c>
      <c r="I6542" s="15">
        <f>Tabuľka9[[#This Row],[Aktuálna cena v RZ s DPH]]*Tabuľka9[[#This Row],[Priemerný odber za mesiac]]</f>
        <v>0</v>
      </c>
      <c r="K6542" s="17" t="e">
        <f>Tabuľka9[[#This Row],[Cena za MJ s DPH]]*Tabuľka9[[#This Row],[Predpokladaný odber počas 6 mesiacov]]</f>
        <v>#REF!</v>
      </c>
      <c r="L6542" s="1">
        <v>163741</v>
      </c>
      <c r="M6542" t="e">
        <f>_xlfn.XLOOKUP(Tabuľka9[[#This Row],[IČO]],#REF!,#REF!)</f>
        <v>#REF!</v>
      </c>
      <c r="N6542" t="e">
        <f>_xlfn.XLOOKUP(Tabuľka9[[#This Row],[IČO]],#REF!,#REF!)</f>
        <v>#REF!</v>
      </c>
    </row>
    <row r="6543" spans="1:14" hidden="1" x14ac:dyDescent="0.35">
      <c r="A6543" t="s">
        <v>95</v>
      </c>
      <c r="B6543" t="s">
        <v>100</v>
      </c>
      <c r="C6543" t="s">
        <v>13</v>
      </c>
      <c r="D6543" s="9">
        <v>2.91</v>
      </c>
      <c r="E6543" s="10">
        <f>IF(COUNTIF(cis_DPH!$B$2:$B$84,B6543)&gt;0,D6543*1.1,IF(COUNTIF(cis_DPH!$B$85:$B$171,B6543)&gt;0,D6543*1.2,"chyba"))</f>
        <v>3.2010000000000005</v>
      </c>
      <c r="G6543" s="16" t="e">
        <f>_xlfn.XLOOKUP(Tabuľka9[[#This Row],[položka]],#REF!,#REF!)</f>
        <v>#REF!</v>
      </c>
      <c r="H6543">
        <v>20</v>
      </c>
      <c r="I6543" s="15">
        <f>Tabuľka9[[#This Row],[Aktuálna cena v RZ s DPH]]*Tabuľka9[[#This Row],[Priemerný odber za mesiac]]</f>
        <v>64.02000000000001</v>
      </c>
      <c r="J6543">
        <v>80</v>
      </c>
      <c r="K6543" s="17" t="e">
        <f>Tabuľka9[[#This Row],[Cena za MJ s DPH]]*Tabuľka9[[#This Row],[Predpokladaný odber počas 6 mesiacov]]</f>
        <v>#REF!</v>
      </c>
      <c r="L6543" s="1">
        <v>163741</v>
      </c>
      <c r="M6543" t="e">
        <f>_xlfn.XLOOKUP(Tabuľka9[[#This Row],[IČO]],#REF!,#REF!)</f>
        <v>#REF!</v>
      </c>
      <c r="N6543" t="e">
        <f>_xlfn.XLOOKUP(Tabuľka9[[#This Row],[IČO]],#REF!,#REF!)</f>
        <v>#REF!</v>
      </c>
    </row>
    <row r="6544" spans="1:14" hidden="1" x14ac:dyDescent="0.35">
      <c r="A6544" t="s">
        <v>95</v>
      </c>
      <c r="B6544" t="s">
        <v>101</v>
      </c>
      <c r="C6544" t="s">
        <v>13</v>
      </c>
      <c r="D6544" s="9">
        <v>2.13</v>
      </c>
      <c r="E6544" s="10">
        <f>IF(COUNTIF(cis_DPH!$B$2:$B$84,B6544)&gt;0,D6544*1.1,IF(COUNTIF(cis_DPH!$B$85:$B$171,B6544)&gt;0,D6544*1.2,"chyba"))</f>
        <v>2.343</v>
      </c>
      <c r="G6544" s="16" t="e">
        <f>_xlfn.XLOOKUP(Tabuľka9[[#This Row],[položka]],#REF!,#REF!)</f>
        <v>#REF!</v>
      </c>
      <c r="H6544">
        <v>5</v>
      </c>
      <c r="I6544" s="15">
        <f>Tabuľka9[[#This Row],[Aktuálna cena v RZ s DPH]]*Tabuľka9[[#This Row],[Priemerný odber za mesiac]]</f>
        <v>11.715</v>
      </c>
      <c r="J6544">
        <v>20</v>
      </c>
      <c r="K6544" s="17" t="e">
        <f>Tabuľka9[[#This Row],[Cena za MJ s DPH]]*Tabuľka9[[#This Row],[Predpokladaný odber počas 6 mesiacov]]</f>
        <v>#REF!</v>
      </c>
      <c r="L6544" s="1">
        <v>163741</v>
      </c>
      <c r="M6544" t="e">
        <f>_xlfn.XLOOKUP(Tabuľka9[[#This Row],[IČO]],#REF!,#REF!)</f>
        <v>#REF!</v>
      </c>
      <c r="N6544" t="e">
        <f>_xlfn.XLOOKUP(Tabuľka9[[#This Row],[IČO]],#REF!,#REF!)</f>
        <v>#REF!</v>
      </c>
    </row>
    <row r="6545" spans="1:14" hidden="1" x14ac:dyDescent="0.35">
      <c r="A6545" t="s">
        <v>95</v>
      </c>
      <c r="B6545" t="s">
        <v>102</v>
      </c>
      <c r="C6545" t="s">
        <v>48</v>
      </c>
      <c r="D6545" s="9">
        <v>1.1399999999999999</v>
      </c>
      <c r="E6545" s="10">
        <f>IF(COUNTIF(cis_DPH!$B$2:$B$84,B6545)&gt;0,D6545*1.1,IF(COUNTIF(cis_DPH!$B$85:$B$171,B6545)&gt;0,D6545*1.2,"chyba"))</f>
        <v>1.254</v>
      </c>
      <c r="G6545" s="16" t="e">
        <f>_xlfn.XLOOKUP(Tabuľka9[[#This Row],[položka]],#REF!,#REF!)</f>
        <v>#REF!</v>
      </c>
      <c r="I6545" s="15">
        <f>Tabuľka9[[#This Row],[Aktuálna cena v RZ s DPH]]*Tabuľka9[[#This Row],[Priemerný odber za mesiac]]</f>
        <v>0</v>
      </c>
      <c r="K6545" s="17" t="e">
        <f>Tabuľka9[[#This Row],[Cena za MJ s DPH]]*Tabuľka9[[#This Row],[Predpokladaný odber počas 6 mesiacov]]</f>
        <v>#REF!</v>
      </c>
      <c r="L6545" s="1">
        <v>163741</v>
      </c>
      <c r="M6545" t="e">
        <f>_xlfn.XLOOKUP(Tabuľka9[[#This Row],[IČO]],#REF!,#REF!)</f>
        <v>#REF!</v>
      </c>
      <c r="N6545" t="e">
        <f>_xlfn.XLOOKUP(Tabuľka9[[#This Row],[IČO]],#REF!,#REF!)</f>
        <v>#REF!</v>
      </c>
    </row>
    <row r="6546" spans="1:14" hidden="1" x14ac:dyDescent="0.35">
      <c r="A6546" t="s">
        <v>95</v>
      </c>
      <c r="B6546" t="s">
        <v>103</v>
      </c>
      <c r="C6546" t="s">
        <v>13</v>
      </c>
      <c r="D6546" s="9">
        <v>2.95</v>
      </c>
      <c r="E6546" s="10">
        <f>IF(COUNTIF(cis_DPH!$B$2:$B$84,B6546)&gt;0,D6546*1.1,IF(COUNTIF(cis_DPH!$B$85:$B$171,B6546)&gt;0,D6546*1.2,"chyba"))</f>
        <v>3.2450000000000006</v>
      </c>
      <c r="G6546" s="16" t="e">
        <f>_xlfn.XLOOKUP(Tabuľka9[[#This Row],[položka]],#REF!,#REF!)</f>
        <v>#REF!</v>
      </c>
      <c r="I6546" s="15">
        <f>Tabuľka9[[#This Row],[Aktuálna cena v RZ s DPH]]*Tabuľka9[[#This Row],[Priemerný odber za mesiac]]</f>
        <v>0</v>
      </c>
      <c r="K6546" s="17" t="e">
        <f>Tabuľka9[[#This Row],[Cena za MJ s DPH]]*Tabuľka9[[#This Row],[Predpokladaný odber počas 6 mesiacov]]</f>
        <v>#REF!</v>
      </c>
      <c r="L6546" s="1">
        <v>163741</v>
      </c>
      <c r="M6546" t="e">
        <f>_xlfn.XLOOKUP(Tabuľka9[[#This Row],[IČO]],#REF!,#REF!)</f>
        <v>#REF!</v>
      </c>
      <c r="N6546" t="e">
        <f>_xlfn.XLOOKUP(Tabuľka9[[#This Row],[IČO]],#REF!,#REF!)</f>
        <v>#REF!</v>
      </c>
    </row>
    <row r="6547" spans="1:14" hidden="1" x14ac:dyDescent="0.35">
      <c r="A6547" t="s">
        <v>95</v>
      </c>
      <c r="B6547" t="s">
        <v>104</v>
      </c>
      <c r="C6547" t="s">
        <v>48</v>
      </c>
      <c r="D6547" s="9">
        <v>1.61</v>
      </c>
      <c r="E6547" s="10">
        <f>IF(COUNTIF(cis_DPH!$B$2:$B$84,B6547)&gt;0,D6547*1.1,IF(COUNTIF(cis_DPH!$B$85:$B$171,B6547)&gt;0,D6547*1.2,"chyba"))</f>
        <v>1.7710000000000004</v>
      </c>
      <c r="G6547" s="16" t="e">
        <f>_xlfn.XLOOKUP(Tabuľka9[[#This Row],[položka]],#REF!,#REF!)</f>
        <v>#REF!</v>
      </c>
      <c r="I6547" s="15">
        <f>Tabuľka9[[#This Row],[Aktuálna cena v RZ s DPH]]*Tabuľka9[[#This Row],[Priemerný odber za mesiac]]</f>
        <v>0</v>
      </c>
      <c r="K6547" s="17" t="e">
        <f>Tabuľka9[[#This Row],[Cena za MJ s DPH]]*Tabuľka9[[#This Row],[Predpokladaný odber počas 6 mesiacov]]</f>
        <v>#REF!</v>
      </c>
      <c r="L6547" s="1">
        <v>163741</v>
      </c>
      <c r="M6547" t="e">
        <f>_xlfn.XLOOKUP(Tabuľka9[[#This Row],[IČO]],#REF!,#REF!)</f>
        <v>#REF!</v>
      </c>
      <c r="N6547" t="e">
        <f>_xlfn.XLOOKUP(Tabuľka9[[#This Row],[IČO]],#REF!,#REF!)</f>
        <v>#REF!</v>
      </c>
    </row>
    <row r="6548" spans="1:14" hidden="1" x14ac:dyDescent="0.35">
      <c r="A6548" t="s">
        <v>95</v>
      </c>
      <c r="B6548" t="s">
        <v>105</v>
      </c>
      <c r="C6548" t="s">
        <v>13</v>
      </c>
      <c r="D6548" s="9">
        <v>9</v>
      </c>
      <c r="E6548" s="10">
        <f>IF(COUNTIF(cis_DPH!$B$2:$B$84,B6548)&gt;0,D6548*1.1,IF(COUNTIF(cis_DPH!$B$85:$B$171,B6548)&gt;0,D6548*1.2,"chyba"))</f>
        <v>9.9</v>
      </c>
      <c r="G6548" s="16" t="e">
        <f>_xlfn.XLOOKUP(Tabuľka9[[#This Row],[položka]],#REF!,#REF!)</f>
        <v>#REF!</v>
      </c>
      <c r="I6548" s="15">
        <f>Tabuľka9[[#This Row],[Aktuálna cena v RZ s DPH]]*Tabuľka9[[#This Row],[Priemerný odber za mesiac]]</f>
        <v>0</v>
      </c>
      <c r="K6548" s="17" t="e">
        <f>Tabuľka9[[#This Row],[Cena za MJ s DPH]]*Tabuľka9[[#This Row],[Predpokladaný odber počas 6 mesiacov]]</f>
        <v>#REF!</v>
      </c>
      <c r="L6548" s="1">
        <v>163741</v>
      </c>
      <c r="M6548" t="e">
        <f>_xlfn.XLOOKUP(Tabuľka9[[#This Row],[IČO]],#REF!,#REF!)</f>
        <v>#REF!</v>
      </c>
      <c r="N6548" t="e">
        <f>_xlfn.XLOOKUP(Tabuľka9[[#This Row],[IČO]],#REF!,#REF!)</f>
        <v>#REF!</v>
      </c>
    </row>
    <row r="6549" spans="1:14" hidden="1" x14ac:dyDescent="0.35">
      <c r="A6549" t="s">
        <v>95</v>
      </c>
      <c r="B6549" t="s">
        <v>106</v>
      </c>
      <c r="C6549" t="s">
        <v>13</v>
      </c>
      <c r="D6549" s="9">
        <v>8.5</v>
      </c>
      <c r="E6549" s="10">
        <f>IF(COUNTIF(cis_DPH!$B$2:$B$84,B6549)&gt;0,D6549*1.1,IF(COUNTIF(cis_DPH!$B$85:$B$171,B6549)&gt;0,D6549*1.2,"chyba"))</f>
        <v>9.3500000000000014</v>
      </c>
      <c r="G6549" s="16" t="e">
        <f>_xlfn.XLOOKUP(Tabuľka9[[#This Row],[položka]],#REF!,#REF!)</f>
        <v>#REF!</v>
      </c>
      <c r="I6549" s="15">
        <f>Tabuľka9[[#This Row],[Aktuálna cena v RZ s DPH]]*Tabuľka9[[#This Row],[Priemerný odber za mesiac]]</f>
        <v>0</v>
      </c>
      <c r="K6549" s="17" t="e">
        <f>Tabuľka9[[#This Row],[Cena za MJ s DPH]]*Tabuľka9[[#This Row],[Predpokladaný odber počas 6 mesiacov]]</f>
        <v>#REF!</v>
      </c>
      <c r="L6549" s="1">
        <v>163741</v>
      </c>
      <c r="M6549" t="e">
        <f>_xlfn.XLOOKUP(Tabuľka9[[#This Row],[IČO]],#REF!,#REF!)</f>
        <v>#REF!</v>
      </c>
      <c r="N6549" t="e">
        <f>_xlfn.XLOOKUP(Tabuľka9[[#This Row],[IČO]],#REF!,#REF!)</f>
        <v>#REF!</v>
      </c>
    </row>
    <row r="6550" spans="1:14" hidden="1" x14ac:dyDescent="0.35">
      <c r="A6550" t="s">
        <v>93</v>
      </c>
      <c r="B6550" t="s">
        <v>107</v>
      </c>
      <c r="C6550" t="s">
        <v>48</v>
      </c>
      <c r="D6550" s="9">
        <v>0.86</v>
      </c>
      <c r="E6550" s="10">
        <f>IF(COUNTIF(cis_DPH!$B$2:$B$84,B6550)&gt;0,D6550*1.1,IF(COUNTIF(cis_DPH!$B$85:$B$171,B6550)&gt;0,D6550*1.2,"chyba"))</f>
        <v>0.94600000000000006</v>
      </c>
      <c r="G6550" s="16" t="e">
        <f>_xlfn.XLOOKUP(Tabuľka9[[#This Row],[položka]],#REF!,#REF!)</f>
        <v>#REF!</v>
      </c>
      <c r="H6550">
        <v>300</v>
      </c>
      <c r="I6550" s="15">
        <f>Tabuľka9[[#This Row],[Aktuálna cena v RZ s DPH]]*Tabuľka9[[#This Row],[Priemerný odber za mesiac]]</f>
        <v>283.8</v>
      </c>
      <c r="J6550">
        <v>1200</v>
      </c>
      <c r="K6550" s="17" t="e">
        <f>Tabuľka9[[#This Row],[Cena za MJ s DPH]]*Tabuľka9[[#This Row],[Predpokladaný odber počas 6 mesiacov]]</f>
        <v>#REF!</v>
      </c>
      <c r="L6550" s="1">
        <v>163741</v>
      </c>
      <c r="M6550" t="e">
        <f>_xlfn.XLOOKUP(Tabuľka9[[#This Row],[IČO]],#REF!,#REF!)</f>
        <v>#REF!</v>
      </c>
      <c r="N6550" t="e">
        <f>_xlfn.XLOOKUP(Tabuľka9[[#This Row],[IČO]],#REF!,#REF!)</f>
        <v>#REF!</v>
      </c>
    </row>
    <row r="6551" spans="1:14" hidden="1" x14ac:dyDescent="0.35">
      <c r="A6551" t="s">
        <v>95</v>
      </c>
      <c r="B6551" t="s">
        <v>108</v>
      </c>
      <c r="C6551" t="s">
        <v>13</v>
      </c>
      <c r="D6551" s="9">
        <v>8.5</v>
      </c>
      <c r="E6551" s="10">
        <f>IF(COUNTIF(cis_DPH!$B$2:$B$84,B6551)&gt;0,D6551*1.1,IF(COUNTIF(cis_DPH!$B$85:$B$171,B6551)&gt;0,D6551*1.2,"chyba"))</f>
        <v>10.199999999999999</v>
      </c>
      <c r="G6551" s="16" t="e">
        <f>_xlfn.XLOOKUP(Tabuľka9[[#This Row],[položka]],#REF!,#REF!)</f>
        <v>#REF!</v>
      </c>
      <c r="I6551" s="15">
        <f>Tabuľka9[[#This Row],[Aktuálna cena v RZ s DPH]]*Tabuľka9[[#This Row],[Priemerný odber za mesiac]]</f>
        <v>0</v>
      </c>
      <c r="K6551" s="17" t="e">
        <f>Tabuľka9[[#This Row],[Cena za MJ s DPH]]*Tabuľka9[[#This Row],[Predpokladaný odber počas 6 mesiacov]]</f>
        <v>#REF!</v>
      </c>
      <c r="L6551" s="1">
        <v>163741</v>
      </c>
      <c r="M6551" t="e">
        <f>_xlfn.XLOOKUP(Tabuľka9[[#This Row],[IČO]],#REF!,#REF!)</f>
        <v>#REF!</v>
      </c>
      <c r="N6551" t="e">
        <f>_xlfn.XLOOKUP(Tabuľka9[[#This Row],[IČO]],#REF!,#REF!)</f>
        <v>#REF!</v>
      </c>
    </row>
    <row r="6552" spans="1:14" hidden="1" x14ac:dyDescent="0.35">
      <c r="A6552" t="s">
        <v>95</v>
      </c>
      <c r="B6552" t="s">
        <v>109</v>
      </c>
      <c r="C6552" t="s">
        <v>13</v>
      </c>
      <c r="D6552" s="9">
        <v>8</v>
      </c>
      <c r="E6552" s="10">
        <f>IF(COUNTIF(cis_DPH!$B$2:$B$84,B6552)&gt;0,D6552*1.1,IF(COUNTIF(cis_DPH!$B$85:$B$171,B6552)&gt;0,D6552*1.2,"chyba"))</f>
        <v>9.6</v>
      </c>
      <c r="G6552" s="16" t="e">
        <f>_xlfn.XLOOKUP(Tabuľka9[[#This Row],[položka]],#REF!,#REF!)</f>
        <v>#REF!</v>
      </c>
      <c r="I6552" s="15">
        <f>Tabuľka9[[#This Row],[Aktuálna cena v RZ s DPH]]*Tabuľka9[[#This Row],[Priemerný odber za mesiac]]</f>
        <v>0</v>
      </c>
      <c r="K6552" s="17" t="e">
        <f>Tabuľka9[[#This Row],[Cena za MJ s DPH]]*Tabuľka9[[#This Row],[Predpokladaný odber počas 6 mesiacov]]</f>
        <v>#REF!</v>
      </c>
      <c r="L6552" s="1">
        <v>163741</v>
      </c>
      <c r="M6552" t="e">
        <f>_xlfn.XLOOKUP(Tabuľka9[[#This Row],[IČO]],#REF!,#REF!)</f>
        <v>#REF!</v>
      </c>
      <c r="N6552" t="e">
        <f>_xlfn.XLOOKUP(Tabuľka9[[#This Row],[IČO]],#REF!,#REF!)</f>
        <v>#REF!</v>
      </c>
    </row>
    <row r="6553" spans="1:14" hidden="1" x14ac:dyDescent="0.35">
      <c r="A6553" t="s">
        <v>95</v>
      </c>
      <c r="B6553" t="s">
        <v>110</v>
      </c>
      <c r="C6553" t="s">
        <v>13</v>
      </c>
      <c r="D6553" s="9">
        <v>1.45</v>
      </c>
      <c r="E6553" s="10">
        <f>IF(COUNTIF(cis_DPH!$B$2:$B$84,B6553)&gt;0,D6553*1.1,IF(COUNTIF(cis_DPH!$B$85:$B$171,B6553)&gt;0,D6553*1.2,"chyba"))</f>
        <v>1.595</v>
      </c>
      <c r="G6553" s="16" t="e">
        <f>_xlfn.XLOOKUP(Tabuľka9[[#This Row],[položka]],#REF!,#REF!)</f>
        <v>#REF!</v>
      </c>
      <c r="H6553">
        <v>50</v>
      </c>
      <c r="I6553" s="15">
        <f>Tabuľka9[[#This Row],[Aktuálna cena v RZ s DPH]]*Tabuľka9[[#This Row],[Priemerný odber za mesiac]]</f>
        <v>79.75</v>
      </c>
      <c r="J6553">
        <v>200</v>
      </c>
      <c r="K6553" s="17" t="e">
        <f>Tabuľka9[[#This Row],[Cena za MJ s DPH]]*Tabuľka9[[#This Row],[Predpokladaný odber počas 6 mesiacov]]</f>
        <v>#REF!</v>
      </c>
      <c r="L6553" s="1">
        <v>163741</v>
      </c>
      <c r="M6553" t="e">
        <f>_xlfn.XLOOKUP(Tabuľka9[[#This Row],[IČO]],#REF!,#REF!)</f>
        <v>#REF!</v>
      </c>
      <c r="N6553" t="e">
        <f>_xlfn.XLOOKUP(Tabuľka9[[#This Row],[IČO]],#REF!,#REF!)</f>
        <v>#REF!</v>
      </c>
    </row>
    <row r="6554" spans="1:14" hidden="1" x14ac:dyDescent="0.35">
      <c r="A6554" t="s">
        <v>95</v>
      </c>
      <c r="B6554" t="s">
        <v>111</v>
      </c>
      <c r="C6554" t="s">
        <v>13</v>
      </c>
      <c r="D6554" s="9">
        <v>8.8000000000000007</v>
      </c>
      <c r="E6554" s="10">
        <f>IF(COUNTIF(cis_DPH!$B$2:$B$84,B6554)&gt;0,D6554*1.1,IF(COUNTIF(cis_DPH!$B$85:$B$171,B6554)&gt;0,D6554*1.2,"chyba"))</f>
        <v>9.6800000000000015</v>
      </c>
      <c r="G6554" s="16" t="e">
        <f>_xlfn.XLOOKUP(Tabuľka9[[#This Row],[položka]],#REF!,#REF!)</f>
        <v>#REF!</v>
      </c>
      <c r="H6554">
        <v>50</v>
      </c>
      <c r="I6554" s="15">
        <f>Tabuľka9[[#This Row],[Aktuálna cena v RZ s DPH]]*Tabuľka9[[#This Row],[Priemerný odber za mesiac]]</f>
        <v>484.00000000000006</v>
      </c>
      <c r="J6554">
        <v>200</v>
      </c>
      <c r="K6554" s="17" t="e">
        <f>Tabuľka9[[#This Row],[Cena za MJ s DPH]]*Tabuľka9[[#This Row],[Predpokladaný odber počas 6 mesiacov]]</f>
        <v>#REF!</v>
      </c>
      <c r="L6554" s="1">
        <v>163741</v>
      </c>
      <c r="M6554" t="e">
        <f>_xlfn.XLOOKUP(Tabuľka9[[#This Row],[IČO]],#REF!,#REF!)</f>
        <v>#REF!</v>
      </c>
      <c r="N6554" t="e">
        <f>_xlfn.XLOOKUP(Tabuľka9[[#This Row],[IČO]],#REF!,#REF!)</f>
        <v>#REF!</v>
      </c>
    </row>
    <row r="6555" spans="1:14" hidden="1" x14ac:dyDescent="0.35">
      <c r="A6555" t="s">
        <v>95</v>
      </c>
      <c r="B6555" t="s">
        <v>112</v>
      </c>
      <c r="C6555" t="s">
        <v>48</v>
      </c>
      <c r="D6555" s="9">
        <v>9</v>
      </c>
      <c r="E6555" s="10">
        <f>IF(COUNTIF(cis_DPH!$B$2:$B$84,B6555)&gt;0,D6555*1.1,IF(COUNTIF(cis_DPH!$B$85:$B$171,B6555)&gt;0,D6555*1.2,"chyba"))</f>
        <v>9.9</v>
      </c>
      <c r="G6555" s="16" t="e">
        <f>_xlfn.XLOOKUP(Tabuľka9[[#This Row],[položka]],#REF!,#REF!)</f>
        <v>#REF!</v>
      </c>
      <c r="I6555" s="15">
        <f>Tabuľka9[[#This Row],[Aktuálna cena v RZ s DPH]]*Tabuľka9[[#This Row],[Priemerný odber za mesiac]]</f>
        <v>0</v>
      </c>
      <c r="K6555" s="17" t="e">
        <f>Tabuľka9[[#This Row],[Cena za MJ s DPH]]*Tabuľka9[[#This Row],[Predpokladaný odber počas 6 mesiacov]]</f>
        <v>#REF!</v>
      </c>
      <c r="L6555" s="1">
        <v>163741</v>
      </c>
      <c r="M6555" t="e">
        <f>_xlfn.XLOOKUP(Tabuľka9[[#This Row],[IČO]],#REF!,#REF!)</f>
        <v>#REF!</v>
      </c>
      <c r="N6555" t="e">
        <f>_xlfn.XLOOKUP(Tabuľka9[[#This Row],[IČO]],#REF!,#REF!)</f>
        <v>#REF!</v>
      </c>
    </row>
    <row r="6556" spans="1:14" hidden="1" x14ac:dyDescent="0.35">
      <c r="A6556" t="s">
        <v>95</v>
      </c>
      <c r="B6556" t="s">
        <v>113</v>
      </c>
      <c r="C6556" t="s">
        <v>13</v>
      </c>
      <c r="D6556" s="9">
        <v>10</v>
      </c>
      <c r="E6556" s="10">
        <f>IF(COUNTIF(cis_DPH!$B$2:$B$84,B6556)&gt;0,D6556*1.1,IF(COUNTIF(cis_DPH!$B$85:$B$171,B6556)&gt;0,D6556*1.2,"chyba"))</f>
        <v>11</v>
      </c>
      <c r="G6556" s="16" t="e">
        <f>_xlfn.XLOOKUP(Tabuľka9[[#This Row],[položka]],#REF!,#REF!)</f>
        <v>#REF!</v>
      </c>
      <c r="H6556">
        <v>10</v>
      </c>
      <c r="I6556" s="15">
        <f>Tabuľka9[[#This Row],[Aktuálna cena v RZ s DPH]]*Tabuľka9[[#This Row],[Priemerný odber za mesiac]]</f>
        <v>110</v>
      </c>
      <c r="J6556">
        <v>40</v>
      </c>
      <c r="K6556" s="17" t="e">
        <f>Tabuľka9[[#This Row],[Cena za MJ s DPH]]*Tabuľka9[[#This Row],[Predpokladaný odber počas 6 mesiacov]]</f>
        <v>#REF!</v>
      </c>
      <c r="L6556" s="1">
        <v>163741</v>
      </c>
      <c r="M6556" t="e">
        <f>_xlfn.XLOOKUP(Tabuľka9[[#This Row],[IČO]],#REF!,#REF!)</f>
        <v>#REF!</v>
      </c>
      <c r="N6556" t="e">
        <f>_xlfn.XLOOKUP(Tabuľka9[[#This Row],[IČO]],#REF!,#REF!)</f>
        <v>#REF!</v>
      </c>
    </row>
    <row r="6557" spans="1:14" hidden="1" x14ac:dyDescent="0.35">
      <c r="A6557" t="s">
        <v>95</v>
      </c>
      <c r="B6557" t="s">
        <v>114</v>
      </c>
      <c r="C6557" t="s">
        <v>13</v>
      </c>
      <c r="D6557" s="9">
        <v>10</v>
      </c>
      <c r="E6557" s="10">
        <f>IF(COUNTIF(cis_DPH!$B$2:$B$84,B6557)&gt;0,D6557*1.1,IF(COUNTIF(cis_DPH!$B$85:$B$171,B6557)&gt;0,D6557*1.2,"chyba"))</f>
        <v>11</v>
      </c>
      <c r="G6557" s="16" t="e">
        <f>_xlfn.XLOOKUP(Tabuľka9[[#This Row],[položka]],#REF!,#REF!)</f>
        <v>#REF!</v>
      </c>
      <c r="H6557">
        <v>5</v>
      </c>
      <c r="I6557" s="15">
        <f>Tabuľka9[[#This Row],[Aktuálna cena v RZ s DPH]]*Tabuľka9[[#This Row],[Priemerný odber za mesiac]]</f>
        <v>55</v>
      </c>
      <c r="J6557">
        <v>20</v>
      </c>
      <c r="K6557" s="17" t="e">
        <f>Tabuľka9[[#This Row],[Cena za MJ s DPH]]*Tabuľka9[[#This Row],[Predpokladaný odber počas 6 mesiacov]]</f>
        <v>#REF!</v>
      </c>
      <c r="L6557" s="1">
        <v>163741</v>
      </c>
      <c r="M6557" t="e">
        <f>_xlfn.XLOOKUP(Tabuľka9[[#This Row],[IČO]],#REF!,#REF!)</f>
        <v>#REF!</v>
      </c>
      <c r="N6557" t="e">
        <f>_xlfn.XLOOKUP(Tabuľka9[[#This Row],[IČO]],#REF!,#REF!)</f>
        <v>#REF!</v>
      </c>
    </row>
    <row r="6558" spans="1:14" hidden="1" x14ac:dyDescent="0.35">
      <c r="A6558" t="s">
        <v>95</v>
      </c>
      <c r="B6558" t="s">
        <v>115</v>
      </c>
      <c r="C6558" t="s">
        <v>13</v>
      </c>
      <c r="D6558" s="9">
        <v>3.6</v>
      </c>
      <c r="E6558" s="10">
        <f>IF(COUNTIF(cis_DPH!$B$2:$B$84,B6558)&gt;0,D6558*1.1,IF(COUNTIF(cis_DPH!$B$85:$B$171,B6558)&gt;0,D6558*1.2,"chyba"))</f>
        <v>3.9600000000000004</v>
      </c>
      <c r="G6558" s="16" t="e">
        <f>_xlfn.XLOOKUP(Tabuľka9[[#This Row],[položka]],#REF!,#REF!)</f>
        <v>#REF!</v>
      </c>
      <c r="H6558">
        <v>10</v>
      </c>
      <c r="I6558" s="15">
        <f>Tabuľka9[[#This Row],[Aktuálna cena v RZ s DPH]]*Tabuľka9[[#This Row],[Priemerný odber za mesiac]]</f>
        <v>39.6</v>
      </c>
      <c r="J6558">
        <v>40</v>
      </c>
      <c r="K6558" s="17" t="e">
        <f>Tabuľka9[[#This Row],[Cena za MJ s DPH]]*Tabuľka9[[#This Row],[Predpokladaný odber počas 6 mesiacov]]</f>
        <v>#REF!</v>
      </c>
      <c r="L6558" s="1">
        <v>163741</v>
      </c>
      <c r="M6558" t="e">
        <f>_xlfn.XLOOKUP(Tabuľka9[[#This Row],[IČO]],#REF!,#REF!)</f>
        <v>#REF!</v>
      </c>
      <c r="N6558" t="e">
        <f>_xlfn.XLOOKUP(Tabuľka9[[#This Row],[IČO]],#REF!,#REF!)</f>
        <v>#REF!</v>
      </c>
    </row>
    <row r="6559" spans="1:14" hidden="1" x14ac:dyDescent="0.35">
      <c r="A6559" t="s">
        <v>95</v>
      </c>
      <c r="B6559" t="s">
        <v>116</v>
      </c>
      <c r="C6559" t="s">
        <v>13</v>
      </c>
      <c r="D6559" s="9">
        <v>10</v>
      </c>
      <c r="E6559" s="10">
        <f>IF(COUNTIF(cis_DPH!$B$2:$B$84,B6559)&gt;0,D6559*1.1,IF(COUNTIF(cis_DPH!$B$85:$B$171,B6559)&gt;0,D6559*1.2,"chyba"))</f>
        <v>11</v>
      </c>
      <c r="G6559" s="16" t="e">
        <f>_xlfn.XLOOKUP(Tabuľka9[[#This Row],[položka]],#REF!,#REF!)</f>
        <v>#REF!</v>
      </c>
      <c r="I6559" s="15">
        <f>Tabuľka9[[#This Row],[Aktuálna cena v RZ s DPH]]*Tabuľka9[[#This Row],[Priemerný odber za mesiac]]</f>
        <v>0</v>
      </c>
      <c r="K6559" s="17" t="e">
        <f>Tabuľka9[[#This Row],[Cena za MJ s DPH]]*Tabuľka9[[#This Row],[Predpokladaný odber počas 6 mesiacov]]</f>
        <v>#REF!</v>
      </c>
      <c r="L6559" s="1">
        <v>163741</v>
      </c>
      <c r="M6559" t="e">
        <f>_xlfn.XLOOKUP(Tabuľka9[[#This Row],[IČO]],#REF!,#REF!)</f>
        <v>#REF!</v>
      </c>
      <c r="N6559" t="e">
        <f>_xlfn.XLOOKUP(Tabuľka9[[#This Row],[IČO]],#REF!,#REF!)</f>
        <v>#REF!</v>
      </c>
    </row>
    <row r="6560" spans="1:14" hidden="1" x14ac:dyDescent="0.35">
      <c r="A6560" t="s">
        <v>84</v>
      </c>
      <c r="B6560" t="s">
        <v>117</v>
      </c>
      <c r="C6560" t="s">
        <v>13</v>
      </c>
      <c r="E6560" s="10">
        <f>IF(COUNTIF(cis_DPH!$B$2:$B$84,B6560)&gt;0,D6560*1.1,IF(COUNTIF(cis_DPH!$B$85:$B$171,B6560)&gt;0,D6560*1.2,"chyba"))</f>
        <v>0</v>
      </c>
      <c r="G6560" s="16" t="e">
        <f>_xlfn.XLOOKUP(Tabuľka9[[#This Row],[položka]],#REF!,#REF!)</f>
        <v>#REF!</v>
      </c>
      <c r="I6560" s="15">
        <f>Tabuľka9[[#This Row],[Aktuálna cena v RZ s DPH]]*Tabuľka9[[#This Row],[Priemerný odber za mesiac]]</f>
        <v>0</v>
      </c>
      <c r="K6560" s="17" t="e">
        <f>Tabuľka9[[#This Row],[Cena za MJ s DPH]]*Tabuľka9[[#This Row],[Predpokladaný odber počas 6 mesiacov]]</f>
        <v>#REF!</v>
      </c>
      <c r="L6560" s="1">
        <v>163741</v>
      </c>
      <c r="M6560" t="e">
        <f>_xlfn.XLOOKUP(Tabuľka9[[#This Row],[IČO]],#REF!,#REF!)</f>
        <v>#REF!</v>
      </c>
      <c r="N6560" t="e">
        <f>_xlfn.XLOOKUP(Tabuľka9[[#This Row],[IČO]],#REF!,#REF!)</f>
        <v>#REF!</v>
      </c>
    </row>
    <row r="6561" spans="1:14" hidden="1" x14ac:dyDescent="0.35">
      <c r="A6561" t="s">
        <v>84</v>
      </c>
      <c r="B6561" t="s">
        <v>118</v>
      </c>
      <c r="C6561" t="s">
        <v>13</v>
      </c>
      <c r="E6561" s="10">
        <f>IF(COUNTIF(cis_DPH!$B$2:$B$84,B6561)&gt;0,D6561*1.1,IF(COUNTIF(cis_DPH!$B$85:$B$171,B6561)&gt;0,D6561*1.2,"chyba"))</f>
        <v>0</v>
      </c>
      <c r="G6561" s="16" t="e">
        <f>_xlfn.XLOOKUP(Tabuľka9[[#This Row],[položka]],#REF!,#REF!)</f>
        <v>#REF!</v>
      </c>
      <c r="I6561" s="15">
        <f>Tabuľka9[[#This Row],[Aktuálna cena v RZ s DPH]]*Tabuľka9[[#This Row],[Priemerný odber za mesiac]]</f>
        <v>0</v>
      </c>
      <c r="K6561" s="17" t="e">
        <f>Tabuľka9[[#This Row],[Cena za MJ s DPH]]*Tabuľka9[[#This Row],[Predpokladaný odber počas 6 mesiacov]]</f>
        <v>#REF!</v>
      </c>
      <c r="L6561" s="1">
        <v>163741</v>
      </c>
      <c r="M6561" t="e">
        <f>_xlfn.XLOOKUP(Tabuľka9[[#This Row],[IČO]],#REF!,#REF!)</f>
        <v>#REF!</v>
      </c>
      <c r="N6561" t="e">
        <f>_xlfn.XLOOKUP(Tabuľka9[[#This Row],[IČO]],#REF!,#REF!)</f>
        <v>#REF!</v>
      </c>
    </row>
    <row r="6562" spans="1:14" hidden="1" x14ac:dyDescent="0.35">
      <c r="A6562" t="s">
        <v>84</v>
      </c>
      <c r="B6562" t="s">
        <v>119</v>
      </c>
      <c r="C6562" t="s">
        <v>13</v>
      </c>
      <c r="E6562" s="10">
        <f>IF(COUNTIF(cis_DPH!$B$2:$B$84,B6562)&gt;0,D6562*1.1,IF(COUNTIF(cis_DPH!$B$85:$B$171,B6562)&gt;0,D6562*1.2,"chyba"))</f>
        <v>0</v>
      </c>
      <c r="G6562" s="16" t="e">
        <f>_xlfn.XLOOKUP(Tabuľka9[[#This Row],[položka]],#REF!,#REF!)</f>
        <v>#REF!</v>
      </c>
      <c r="I6562" s="15">
        <f>Tabuľka9[[#This Row],[Aktuálna cena v RZ s DPH]]*Tabuľka9[[#This Row],[Priemerný odber za mesiac]]</f>
        <v>0</v>
      </c>
      <c r="K6562" s="17" t="e">
        <f>Tabuľka9[[#This Row],[Cena za MJ s DPH]]*Tabuľka9[[#This Row],[Predpokladaný odber počas 6 mesiacov]]</f>
        <v>#REF!</v>
      </c>
      <c r="L6562" s="1">
        <v>163741</v>
      </c>
      <c r="M6562" t="e">
        <f>_xlfn.XLOOKUP(Tabuľka9[[#This Row],[IČO]],#REF!,#REF!)</f>
        <v>#REF!</v>
      </c>
      <c r="N6562" t="e">
        <f>_xlfn.XLOOKUP(Tabuľka9[[#This Row],[IČO]],#REF!,#REF!)</f>
        <v>#REF!</v>
      </c>
    </row>
    <row r="6563" spans="1:14" hidden="1" x14ac:dyDescent="0.35">
      <c r="A6563" t="s">
        <v>84</v>
      </c>
      <c r="B6563" t="s">
        <v>120</v>
      </c>
      <c r="C6563" t="s">
        <v>13</v>
      </c>
      <c r="E6563" s="10">
        <f>IF(COUNTIF(cis_DPH!$B$2:$B$84,B6563)&gt;0,D6563*1.1,IF(COUNTIF(cis_DPH!$B$85:$B$171,B6563)&gt;0,D6563*1.2,"chyba"))</f>
        <v>0</v>
      </c>
      <c r="G6563" s="16" t="e">
        <f>_xlfn.XLOOKUP(Tabuľka9[[#This Row],[položka]],#REF!,#REF!)</f>
        <v>#REF!</v>
      </c>
      <c r="I6563" s="15">
        <f>Tabuľka9[[#This Row],[Aktuálna cena v RZ s DPH]]*Tabuľka9[[#This Row],[Priemerný odber za mesiac]]</f>
        <v>0</v>
      </c>
      <c r="K6563" s="17" t="e">
        <f>Tabuľka9[[#This Row],[Cena za MJ s DPH]]*Tabuľka9[[#This Row],[Predpokladaný odber počas 6 mesiacov]]</f>
        <v>#REF!</v>
      </c>
      <c r="L6563" s="1">
        <v>163741</v>
      </c>
      <c r="M6563" t="e">
        <f>_xlfn.XLOOKUP(Tabuľka9[[#This Row],[IČO]],#REF!,#REF!)</f>
        <v>#REF!</v>
      </c>
      <c r="N6563" t="e">
        <f>_xlfn.XLOOKUP(Tabuľka9[[#This Row],[IČO]],#REF!,#REF!)</f>
        <v>#REF!</v>
      </c>
    </row>
    <row r="6564" spans="1:14" hidden="1" x14ac:dyDescent="0.35">
      <c r="A6564" t="s">
        <v>84</v>
      </c>
      <c r="B6564" t="s">
        <v>121</v>
      </c>
      <c r="C6564" t="s">
        <v>13</v>
      </c>
      <c r="D6564" s="9">
        <v>7.22</v>
      </c>
      <c r="E6564" s="10">
        <f>IF(COUNTIF(cis_DPH!$B$2:$B$84,B6564)&gt;0,D6564*1.1,IF(COUNTIF(cis_DPH!$B$85:$B$171,B6564)&gt;0,D6564*1.2,"chyba"))</f>
        <v>7.9420000000000002</v>
      </c>
      <c r="G6564" s="16" t="e">
        <f>_xlfn.XLOOKUP(Tabuľka9[[#This Row],[položka]],#REF!,#REF!)</f>
        <v>#REF!</v>
      </c>
      <c r="H6564">
        <v>38</v>
      </c>
      <c r="I6564" s="15">
        <f>Tabuľka9[[#This Row],[Aktuálna cena v RZ s DPH]]*Tabuľka9[[#This Row],[Priemerný odber za mesiac]]</f>
        <v>301.79599999999999</v>
      </c>
      <c r="J6564">
        <v>150</v>
      </c>
      <c r="K6564" s="17" t="e">
        <f>Tabuľka9[[#This Row],[Cena za MJ s DPH]]*Tabuľka9[[#This Row],[Predpokladaný odber počas 6 mesiacov]]</f>
        <v>#REF!</v>
      </c>
      <c r="L6564" s="1">
        <v>163741</v>
      </c>
      <c r="M6564" t="e">
        <f>_xlfn.XLOOKUP(Tabuľka9[[#This Row],[IČO]],#REF!,#REF!)</f>
        <v>#REF!</v>
      </c>
      <c r="N6564" t="e">
        <f>_xlfn.XLOOKUP(Tabuľka9[[#This Row],[IČO]],#REF!,#REF!)</f>
        <v>#REF!</v>
      </c>
    </row>
    <row r="6565" spans="1:14" hidden="1" x14ac:dyDescent="0.35">
      <c r="A6565" t="s">
        <v>84</v>
      </c>
      <c r="B6565" t="s">
        <v>122</v>
      </c>
      <c r="C6565" t="s">
        <v>13</v>
      </c>
      <c r="E6565" s="10">
        <f>IF(COUNTIF(cis_DPH!$B$2:$B$84,B6565)&gt;0,D6565*1.1,IF(COUNTIF(cis_DPH!$B$85:$B$171,B6565)&gt;0,D6565*1.2,"chyba"))</f>
        <v>0</v>
      </c>
      <c r="G6565" s="16" t="e">
        <f>_xlfn.XLOOKUP(Tabuľka9[[#This Row],[položka]],#REF!,#REF!)</f>
        <v>#REF!</v>
      </c>
      <c r="I6565" s="15">
        <f>Tabuľka9[[#This Row],[Aktuálna cena v RZ s DPH]]*Tabuľka9[[#This Row],[Priemerný odber za mesiac]]</f>
        <v>0</v>
      </c>
      <c r="K6565" s="17" t="e">
        <f>Tabuľka9[[#This Row],[Cena za MJ s DPH]]*Tabuľka9[[#This Row],[Predpokladaný odber počas 6 mesiacov]]</f>
        <v>#REF!</v>
      </c>
      <c r="L6565" s="1">
        <v>163741</v>
      </c>
      <c r="M6565" t="e">
        <f>_xlfn.XLOOKUP(Tabuľka9[[#This Row],[IČO]],#REF!,#REF!)</f>
        <v>#REF!</v>
      </c>
      <c r="N6565" t="e">
        <f>_xlfn.XLOOKUP(Tabuľka9[[#This Row],[IČO]],#REF!,#REF!)</f>
        <v>#REF!</v>
      </c>
    </row>
    <row r="6566" spans="1:14" hidden="1" x14ac:dyDescent="0.35">
      <c r="A6566" t="s">
        <v>84</v>
      </c>
      <c r="B6566" t="s">
        <v>123</v>
      </c>
      <c r="C6566" t="s">
        <v>13</v>
      </c>
      <c r="D6566" s="9">
        <v>7.22</v>
      </c>
      <c r="E6566" s="10">
        <f>IF(COUNTIF(cis_DPH!$B$2:$B$84,B6566)&gt;0,D6566*1.1,IF(COUNTIF(cis_DPH!$B$85:$B$171,B6566)&gt;0,D6566*1.2,"chyba"))</f>
        <v>7.9420000000000002</v>
      </c>
      <c r="G6566" s="16" t="e">
        <f>_xlfn.XLOOKUP(Tabuľka9[[#This Row],[položka]],#REF!,#REF!)</f>
        <v>#REF!</v>
      </c>
      <c r="H6566">
        <v>40</v>
      </c>
      <c r="I6566" s="15">
        <f>Tabuľka9[[#This Row],[Aktuálna cena v RZ s DPH]]*Tabuľka9[[#This Row],[Priemerný odber za mesiac]]</f>
        <v>317.68</v>
      </c>
      <c r="J6566">
        <v>160</v>
      </c>
      <c r="K6566" s="17" t="e">
        <f>Tabuľka9[[#This Row],[Cena za MJ s DPH]]*Tabuľka9[[#This Row],[Predpokladaný odber počas 6 mesiacov]]</f>
        <v>#REF!</v>
      </c>
      <c r="L6566" s="1">
        <v>163741</v>
      </c>
      <c r="M6566" t="e">
        <f>_xlfn.XLOOKUP(Tabuľka9[[#This Row],[IČO]],#REF!,#REF!)</f>
        <v>#REF!</v>
      </c>
      <c r="N6566" t="e">
        <f>_xlfn.XLOOKUP(Tabuľka9[[#This Row],[IČO]],#REF!,#REF!)</f>
        <v>#REF!</v>
      </c>
    </row>
    <row r="6567" spans="1:14" hidden="1" x14ac:dyDescent="0.35">
      <c r="A6567" t="s">
        <v>84</v>
      </c>
      <c r="B6567" t="s">
        <v>124</v>
      </c>
      <c r="C6567" t="s">
        <v>13</v>
      </c>
      <c r="D6567" s="9">
        <v>9</v>
      </c>
      <c r="E6567" s="10">
        <f>IF(COUNTIF(cis_DPH!$B$2:$B$84,B6567)&gt;0,D6567*1.1,IF(COUNTIF(cis_DPH!$B$85:$B$171,B6567)&gt;0,D6567*1.2,"chyba"))</f>
        <v>9.9</v>
      </c>
      <c r="G6567" s="16" t="e">
        <f>_xlfn.XLOOKUP(Tabuľka9[[#This Row],[položka]],#REF!,#REF!)</f>
        <v>#REF!</v>
      </c>
      <c r="H6567">
        <v>20</v>
      </c>
      <c r="I6567" s="15">
        <f>Tabuľka9[[#This Row],[Aktuálna cena v RZ s DPH]]*Tabuľka9[[#This Row],[Priemerný odber za mesiac]]</f>
        <v>198</v>
      </c>
      <c r="J6567">
        <v>80</v>
      </c>
      <c r="K6567" s="17" t="e">
        <f>Tabuľka9[[#This Row],[Cena za MJ s DPH]]*Tabuľka9[[#This Row],[Predpokladaný odber počas 6 mesiacov]]</f>
        <v>#REF!</v>
      </c>
      <c r="L6567" s="1">
        <v>163741</v>
      </c>
      <c r="M6567" t="e">
        <f>_xlfn.XLOOKUP(Tabuľka9[[#This Row],[IČO]],#REF!,#REF!)</f>
        <v>#REF!</v>
      </c>
      <c r="N6567" t="e">
        <f>_xlfn.XLOOKUP(Tabuľka9[[#This Row],[IČO]],#REF!,#REF!)</f>
        <v>#REF!</v>
      </c>
    </row>
    <row r="6568" spans="1:14" hidden="1" x14ac:dyDescent="0.35">
      <c r="A6568" t="s">
        <v>125</v>
      </c>
      <c r="B6568" t="s">
        <v>126</v>
      </c>
      <c r="C6568" t="s">
        <v>13</v>
      </c>
      <c r="E6568" s="10">
        <f>IF(COUNTIF(cis_DPH!$B$2:$B$84,B6568)&gt;0,D6568*1.1,IF(COUNTIF(cis_DPH!$B$85:$B$171,B6568)&gt;0,D6568*1.2,"chyba"))</f>
        <v>0</v>
      </c>
      <c r="G6568" s="16" t="e">
        <f>_xlfn.XLOOKUP(Tabuľka9[[#This Row],[položka]],#REF!,#REF!)</f>
        <v>#REF!</v>
      </c>
      <c r="I6568" s="15">
        <f>Tabuľka9[[#This Row],[Aktuálna cena v RZ s DPH]]*Tabuľka9[[#This Row],[Priemerný odber za mesiac]]</f>
        <v>0</v>
      </c>
      <c r="K6568" s="17" t="e">
        <f>Tabuľka9[[#This Row],[Cena za MJ s DPH]]*Tabuľka9[[#This Row],[Predpokladaný odber počas 6 mesiacov]]</f>
        <v>#REF!</v>
      </c>
      <c r="L6568" s="1">
        <v>163741</v>
      </c>
      <c r="M6568" t="e">
        <f>_xlfn.XLOOKUP(Tabuľka9[[#This Row],[IČO]],#REF!,#REF!)</f>
        <v>#REF!</v>
      </c>
      <c r="N6568" t="e">
        <f>_xlfn.XLOOKUP(Tabuľka9[[#This Row],[IČO]],#REF!,#REF!)</f>
        <v>#REF!</v>
      </c>
    </row>
    <row r="6569" spans="1:14" hidden="1" x14ac:dyDescent="0.35">
      <c r="A6569" t="s">
        <v>125</v>
      </c>
      <c r="B6569" t="s">
        <v>127</v>
      </c>
      <c r="C6569" t="s">
        <v>13</v>
      </c>
      <c r="D6569" s="9">
        <v>2.4900000000000002</v>
      </c>
      <c r="E6569" s="10">
        <f>IF(COUNTIF(cis_DPH!$B$2:$B$84,B6569)&gt;0,D6569*1.1,IF(COUNTIF(cis_DPH!$B$85:$B$171,B6569)&gt;0,D6569*1.2,"chyba"))</f>
        <v>2.988</v>
      </c>
      <c r="G6569" s="16" t="e">
        <f>_xlfn.XLOOKUP(Tabuľka9[[#This Row],[položka]],#REF!,#REF!)</f>
        <v>#REF!</v>
      </c>
      <c r="H6569">
        <v>5</v>
      </c>
      <c r="I6569" s="15">
        <f>Tabuľka9[[#This Row],[Aktuálna cena v RZ s DPH]]*Tabuľka9[[#This Row],[Priemerný odber za mesiac]]</f>
        <v>14.94</v>
      </c>
      <c r="J6569">
        <v>20</v>
      </c>
      <c r="K6569" s="17" t="e">
        <f>Tabuľka9[[#This Row],[Cena za MJ s DPH]]*Tabuľka9[[#This Row],[Predpokladaný odber počas 6 mesiacov]]</f>
        <v>#REF!</v>
      </c>
      <c r="L6569" s="1">
        <v>163741</v>
      </c>
      <c r="M6569" t="e">
        <f>_xlfn.XLOOKUP(Tabuľka9[[#This Row],[IČO]],#REF!,#REF!)</f>
        <v>#REF!</v>
      </c>
      <c r="N6569" t="e">
        <f>_xlfn.XLOOKUP(Tabuľka9[[#This Row],[IČO]],#REF!,#REF!)</f>
        <v>#REF!</v>
      </c>
    </row>
    <row r="6570" spans="1:14" hidden="1" x14ac:dyDescent="0.35">
      <c r="A6570" t="s">
        <v>125</v>
      </c>
      <c r="B6570" t="s">
        <v>128</v>
      </c>
      <c r="C6570" t="s">
        <v>13</v>
      </c>
      <c r="D6570" s="9">
        <v>4.99</v>
      </c>
      <c r="E6570" s="10">
        <f>IF(COUNTIF(cis_DPH!$B$2:$B$84,B6570)&gt;0,D6570*1.1,IF(COUNTIF(cis_DPH!$B$85:$B$171,B6570)&gt;0,D6570*1.2,"chyba"))</f>
        <v>5.9880000000000004</v>
      </c>
      <c r="G6570" s="16" t="e">
        <f>_xlfn.XLOOKUP(Tabuľka9[[#This Row],[položka]],#REF!,#REF!)</f>
        <v>#REF!</v>
      </c>
      <c r="H6570">
        <v>10</v>
      </c>
      <c r="I6570" s="15">
        <f>Tabuľka9[[#This Row],[Aktuálna cena v RZ s DPH]]*Tabuľka9[[#This Row],[Priemerný odber za mesiac]]</f>
        <v>59.88</v>
      </c>
      <c r="J6570">
        <v>40</v>
      </c>
      <c r="K6570" s="17" t="e">
        <f>Tabuľka9[[#This Row],[Cena za MJ s DPH]]*Tabuľka9[[#This Row],[Predpokladaný odber počas 6 mesiacov]]</f>
        <v>#REF!</v>
      </c>
      <c r="L6570" s="1">
        <v>163741</v>
      </c>
      <c r="M6570" t="e">
        <f>_xlfn.XLOOKUP(Tabuľka9[[#This Row],[IČO]],#REF!,#REF!)</f>
        <v>#REF!</v>
      </c>
      <c r="N6570" t="e">
        <f>_xlfn.XLOOKUP(Tabuľka9[[#This Row],[IČO]],#REF!,#REF!)</f>
        <v>#REF!</v>
      </c>
    </row>
    <row r="6571" spans="1:14" hidden="1" x14ac:dyDescent="0.35">
      <c r="A6571" t="s">
        <v>125</v>
      </c>
      <c r="B6571" t="s">
        <v>129</v>
      </c>
      <c r="C6571" t="s">
        <v>13</v>
      </c>
      <c r="E6571" s="10">
        <f>IF(COUNTIF(cis_DPH!$B$2:$B$84,B6571)&gt;0,D6571*1.1,IF(COUNTIF(cis_DPH!$B$85:$B$171,B6571)&gt;0,D6571*1.2,"chyba"))</f>
        <v>0</v>
      </c>
      <c r="G6571" s="16" t="e">
        <f>_xlfn.XLOOKUP(Tabuľka9[[#This Row],[položka]],#REF!,#REF!)</f>
        <v>#REF!</v>
      </c>
      <c r="I6571" s="15">
        <f>Tabuľka9[[#This Row],[Aktuálna cena v RZ s DPH]]*Tabuľka9[[#This Row],[Priemerný odber za mesiac]]</f>
        <v>0</v>
      </c>
      <c r="K6571" s="17" t="e">
        <f>Tabuľka9[[#This Row],[Cena za MJ s DPH]]*Tabuľka9[[#This Row],[Predpokladaný odber počas 6 mesiacov]]</f>
        <v>#REF!</v>
      </c>
      <c r="L6571" s="1">
        <v>163741</v>
      </c>
      <c r="M6571" t="e">
        <f>_xlfn.XLOOKUP(Tabuľka9[[#This Row],[IČO]],#REF!,#REF!)</f>
        <v>#REF!</v>
      </c>
      <c r="N6571" t="e">
        <f>_xlfn.XLOOKUP(Tabuľka9[[#This Row],[IČO]],#REF!,#REF!)</f>
        <v>#REF!</v>
      </c>
    </row>
    <row r="6572" spans="1:14" hidden="1" x14ac:dyDescent="0.35">
      <c r="A6572" t="s">
        <v>125</v>
      </c>
      <c r="B6572" t="s">
        <v>130</v>
      </c>
      <c r="C6572" t="s">
        <v>13</v>
      </c>
      <c r="E6572" s="10">
        <f>IF(COUNTIF(cis_DPH!$B$2:$B$84,B6572)&gt;0,D6572*1.1,IF(COUNTIF(cis_DPH!$B$85:$B$171,B6572)&gt;0,D6572*1.2,"chyba"))</f>
        <v>0</v>
      </c>
      <c r="G6572" s="16" t="e">
        <f>_xlfn.XLOOKUP(Tabuľka9[[#This Row],[položka]],#REF!,#REF!)</f>
        <v>#REF!</v>
      </c>
      <c r="I6572" s="15">
        <f>Tabuľka9[[#This Row],[Aktuálna cena v RZ s DPH]]*Tabuľka9[[#This Row],[Priemerný odber za mesiac]]</f>
        <v>0</v>
      </c>
      <c r="K6572" s="17" t="e">
        <f>Tabuľka9[[#This Row],[Cena za MJ s DPH]]*Tabuľka9[[#This Row],[Predpokladaný odber počas 6 mesiacov]]</f>
        <v>#REF!</v>
      </c>
      <c r="L6572" s="1">
        <v>163741</v>
      </c>
      <c r="M6572" t="e">
        <f>_xlfn.XLOOKUP(Tabuľka9[[#This Row],[IČO]],#REF!,#REF!)</f>
        <v>#REF!</v>
      </c>
      <c r="N6572" t="e">
        <f>_xlfn.XLOOKUP(Tabuľka9[[#This Row],[IČO]],#REF!,#REF!)</f>
        <v>#REF!</v>
      </c>
    </row>
    <row r="6573" spans="1:14" hidden="1" x14ac:dyDescent="0.35">
      <c r="A6573" t="s">
        <v>125</v>
      </c>
      <c r="B6573" t="s">
        <v>131</v>
      </c>
      <c r="C6573" t="s">
        <v>13</v>
      </c>
      <c r="E6573" s="10">
        <f>IF(COUNTIF(cis_DPH!$B$2:$B$84,B6573)&gt;0,D6573*1.1,IF(COUNTIF(cis_DPH!$B$85:$B$171,B6573)&gt;0,D6573*1.2,"chyba"))</f>
        <v>0</v>
      </c>
      <c r="G6573" s="16" t="e">
        <f>_xlfn.XLOOKUP(Tabuľka9[[#This Row],[položka]],#REF!,#REF!)</f>
        <v>#REF!</v>
      </c>
      <c r="I6573" s="15">
        <f>Tabuľka9[[#This Row],[Aktuálna cena v RZ s DPH]]*Tabuľka9[[#This Row],[Priemerný odber za mesiac]]</f>
        <v>0</v>
      </c>
      <c r="K6573" s="17" t="e">
        <f>Tabuľka9[[#This Row],[Cena za MJ s DPH]]*Tabuľka9[[#This Row],[Predpokladaný odber počas 6 mesiacov]]</f>
        <v>#REF!</v>
      </c>
      <c r="L6573" s="1">
        <v>163741</v>
      </c>
      <c r="M6573" t="e">
        <f>_xlfn.XLOOKUP(Tabuľka9[[#This Row],[IČO]],#REF!,#REF!)</f>
        <v>#REF!</v>
      </c>
      <c r="N6573" t="e">
        <f>_xlfn.XLOOKUP(Tabuľka9[[#This Row],[IČO]],#REF!,#REF!)</f>
        <v>#REF!</v>
      </c>
    </row>
    <row r="6574" spans="1:14" hidden="1" x14ac:dyDescent="0.35">
      <c r="A6574" t="s">
        <v>125</v>
      </c>
      <c r="B6574" t="s">
        <v>132</v>
      </c>
      <c r="C6574" t="s">
        <v>13</v>
      </c>
      <c r="E6574" s="10">
        <f>IF(COUNTIF(cis_DPH!$B$2:$B$84,B6574)&gt;0,D6574*1.1,IF(COUNTIF(cis_DPH!$B$85:$B$171,B6574)&gt;0,D6574*1.2,"chyba"))</f>
        <v>0</v>
      </c>
      <c r="G6574" s="16" t="e">
        <f>_xlfn.XLOOKUP(Tabuľka9[[#This Row],[položka]],#REF!,#REF!)</f>
        <v>#REF!</v>
      </c>
      <c r="I6574" s="15">
        <f>Tabuľka9[[#This Row],[Aktuálna cena v RZ s DPH]]*Tabuľka9[[#This Row],[Priemerný odber za mesiac]]</f>
        <v>0</v>
      </c>
      <c r="K6574" s="17" t="e">
        <f>Tabuľka9[[#This Row],[Cena za MJ s DPH]]*Tabuľka9[[#This Row],[Predpokladaný odber počas 6 mesiacov]]</f>
        <v>#REF!</v>
      </c>
      <c r="L6574" s="1">
        <v>163741</v>
      </c>
      <c r="M6574" t="e">
        <f>_xlfn.XLOOKUP(Tabuľka9[[#This Row],[IČO]],#REF!,#REF!)</f>
        <v>#REF!</v>
      </c>
      <c r="N6574" t="e">
        <f>_xlfn.XLOOKUP(Tabuľka9[[#This Row],[IČO]],#REF!,#REF!)</f>
        <v>#REF!</v>
      </c>
    </row>
    <row r="6575" spans="1:14" hidden="1" x14ac:dyDescent="0.35">
      <c r="A6575" t="s">
        <v>125</v>
      </c>
      <c r="B6575" t="s">
        <v>133</v>
      </c>
      <c r="C6575" t="s">
        <v>13</v>
      </c>
      <c r="D6575" s="9">
        <v>3.99</v>
      </c>
      <c r="E6575" s="10">
        <f>IF(COUNTIF(cis_DPH!$B$2:$B$84,B6575)&gt;0,D6575*1.1,IF(COUNTIF(cis_DPH!$B$85:$B$171,B6575)&gt;0,D6575*1.2,"chyba"))</f>
        <v>4.7880000000000003</v>
      </c>
      <c r="G6575" s="16" t="e">
        <f>_xlfn.XLOOKUP(Tabuľka9[[#This Row],[položka]],#REF!,#REF!)</f>
        <v>#REF!</v>
      </c>
      <c r="H6575">
        <v>5</v>
      </c>
      <c r="I6575" s="15">
        <f>Tabuľka9[[#This Row],[Aktuálna cena v RZ s DPH]]*Tabuľka9[[#This Row],[Priemerný odber za mesiac]]</f>
        <v>23.94</v>
      </c>
      <c r="J6575">
        <v>20</v>
      </c>
      <c r="K6575" s="17" t="e">
        <f>Tabuľka9[[#This Row],[Cena za MJ s DPH]]*Tabuľka9[[#This Row],[Predpokladaný odber počas 6 mesiacov]]</f>
        <v>#REF!</v>
      </c>
      <c r="L6575" s="1">
        <v>163741</v>
      </c>
      <c r="M6575" t="e">
        <f>_xlfn.XLOOKUP(Tabuľka9[[#This Row],[IČO]],#REF!,#REF!)</f>
        <v>#REF!</v>
      </c>
      <c r="N6575" t="e">
        <f>_xlfn.XLOOKUP(Tabuľka9[[#This Row],[IČO]],#REF!,#REF!)</f>
        <v>#REF!</v>
      </c>
    </row>
    <row r="6576" spans="1:14" hidden="1" x14ac:dyDescent="0.35">
      <c r="A6576" t="s">
        <v>125</v>
      </c>
      <c r="B6576" t="s">
        <v>134</v>
      </c>
      <c r="C6576" t="s">
        <v>13</v>
      </c>
      <c r="E6576" s="10">
        <f>IF(COUNTIF(cis_DPH!$B$2:$B$84,B6576)&gt;0,D6576*1.1,IF(COUNTIF(cis_DPH!$B$85:$B$171,B6576)&gt;0,D6576*1.2,"chyba"))</f>
        <v>0</v>
      </c>
      <c r="G6576" s="16" t="e">
        <f>_xlfn.XLOOKUP(Tabuľka9[[#This Row],[položka]],#REF!,#REF!)</f>
        <v>#REF!</v>
      </c>
      <c r="H6576">
        <v>5</v>
      </c>
      <c r="I6576" s="15">
        <f>Tabuľka9[[#This Row],[Aktuálna cena v RZ s DPH]]*Tabuľka9[[#This Row],[Priemerný odber za mesiac]]</f>
        <v>0</v>
      </c>
      <c r="J6576">
        <v>20</v>
      </c>
      <c r="K6576" s="17" t="e">
        <f>Tabuľka9[[#This Row],[Cena za MJ s DPH]]*Tabuľka9[[#This Row],[Predpokladaný odber počas 6 mesiacov]]</f>
        <v>#REF!</v>
      </c>
      <c r="L6576" s="1">
        <v>163741</v>
      </c>
      <c r="M6576" t="e">
        <f>_xlfn.XLOOKUP(Tabuľka9[[#This Row],[IČO]],#REF!,#REF!)</f>
        <v>#REF!</v>
      </c>
      <c r="N6576" t="e">
        <f>_xlfn.XLOOKUP(Tabuľka9[[#This Row],[IČO]],#REF!,#REF!)</f>
        <v>#REF!</v>
      </c>
    </row>
    <row r="6577" spans="1:14" hidden="1" x14ac:dyDescent="0.35">
      <c r="A6577" t="s">
        <v>125</v>
      </c>
      <c r="B6577" t="s">
        <v>135</v>
      </c>
      <c r="C6577" t="s">
        <v>13</v>
      </c>
      <c r="E6577" s="10">
        <f>IF(COUNTIF(cis_DPH!$B$2:$B$84,B6577)&gt;0,D6577*1.1,IF(COUNTIF(cis_DPH!$B$85:$B$171,B6577)&gt;0,D6577*1.2,"chyba"))</f>
        <v>0</v>
      </c>
      <c r="G6577" s="16" t="e">
        <f>_xlfn.XLOOKUP(Tabuľka9[[#This Row],[položka]],#REF!,#REF!)</f>
        <v>#REF!</v>
      </c>
      <c r="I6577" s="15">
        <f>Tabuľka9[[#This Row],[Aktuálna cena v RZ s DPH]]*Tabuľka9[[#This Row],[Priemerný odber za mesiac]]</f>
        <v>0</v>
      </c>
      <c r="K6577" s="17" t="e">
        <f>Tabuľka9[[#This Row],[Cena za MJ s DPH]]*Tabuľka9[[#This Row],[Predpokladaný odber počas 6 mesiacov]]</f>
        <v>#REF!</v>
      </c>
      <c r="L6577" s="1">
        <v>163741</v>
      </c>
      <c r="M6577" t="e">
        <f>_xlfn.XLOOKUP(Tabuľka9[[#This Row],[IČO]],#REF!,#REF!)</f>
        <v>#REF!</v>
      </c>
      <c r="N6577" t="e">
        <f>_xlfn.XLOOKUP(Tabuľka9[[#This Row],[IČO]],#REF!,#REF!)</f>
        <v>#REF!</v>
      </c>
    </row>
    <row r="6578" spans="1:14" hidden="1" x14ac:dyDescent="0.35">
      <c r="A6578" t="s">
        <v>125</v>
      </c>
      <c r="B6578" t="s">
        <v>136</v>
      </c>
      <c r="C6578" t="s">
        <v>13</v>
      </c>
      <c r="D6578" s="9">
        <v>3.89</v>
      </c>
      <c r="E6578" s="10">
        <f>IF(COUNTIF(cis_DPH!$B$2:$B$84,B6578)&gt;0,D6578*1.1,IF(COUNTIF(cis_DPH!$B$85:$B$171,B6578)&gt;0,D6578*1.2,"chyba"))</f>
        <v>4.6680000000000001</v>
      </c>
      <c r="G6578" s="16" t="e">
        <f>_xlfn.XLOOKUP(Tabuľka9[[#This Row],[položka]],#REF!,#REF!)</f>
        <v>#REF!</v>
      </c>
      <c r="H6578">
        <v>2</v>
      </c>
      <c r="I6578" s="15">
        <f>Tabuľka9[[#This Row],[Aktuálna cena v RZ s DPH]]*Tabuľka9[[#This Row],[Priemerný odber za mesiac]]</f>
        <v>9.3360000000000003</v>
      </c>
      <c r="J6578">
        <v>10</v>
      </c>
      <c r="K6578" s="17" t="e">
        <f>Tabuľka9[[#This Row],[Cena za MJ s DPH]]*Tabuľka9[[#This Row],[Predpokladaný odber počas 6 mesiacov]]</f>
        <v>#REF!</v>
      </c>
      <c r="L6578" s="1">
        <v>163741</v>
      </c>
      <c r="M6578" t="e">
        <f>_xlfn.XLOOKUP(Tabuľka9[[#This Row],[IČO]],#REF!,#REF!)</f>
        <v>#REF!</v>
      </c>
      <c r="N6578" t="e">
        <f>_xlfn.XLOOKUP(Tabuľka9[[#This Row],[IČO]],#REF!,#REF!)</f>
        <v>#REF!</v>
      </c>
    </row>
    <row r="6579" spans="1:14" hidden="1" x14ac:dyDescent="0.35">
      <c r="A6579" t="s">
        <v>125</v>
      </c>
      <c r="B6579" t="s">
        <v>137</v>
      </c>
      <c r="C6579" t="s">
        <v>13</v>
      </c>
      <c r="E6579" s="10">
        <f>IF(COUNTIF(cis_DPH!$B$2:$B$84,B6579)&gt;0,D6579*1.1,IF(COUNTIF(cis_DPH!$B$85:$B$171,B6579)&gt;0,D6579*1.2,"chyba"))</f>
        <v>0</v>
      </c>
      <c r="G6579" s="16" t="e">
        <f>_xlfn.XLOOKUP(Tabuľka9[[#This Row],[položka]],#REF!,#REF!)</f>
        <v>#REF!</v>
      </c>
      <c r="I6579" s="15">
        <f>Tabuľka9[[#This Row],[Aktuálna cena v RZ s DPH]]*Tabuľka9[[#This Row],[Priemerný odber za mesiac]]</f>
        <v>0</v>
      </c>
      <c r="K6579" s="17" t="e">
        <f>Tabuľka9[[#This Row],[Cena za MJ s DPH]]*Tabuľka9[[#This Row],[Predpokladaný odber počas 6 mesiacov]]</f>
        <v>#REF!</v>
      </c>
      <c r="L6579" s="1">
        <v>163741</v>
      </c>
      <c r="M6579" t="e">
        <f>_xlfn.XLOOKUP(Tabuľka9[[#This Row],[IČO]],#REF!,#REF!)</f>
        <v>#REF!</v>
      </c>
      <c r="N6579" t="e">
        <f>_xlfn.XLOOKUP(Tabuľka9[[#This Row],[IČO]],#REF!,#REF!)</f>
        <v>#REF!</v>
      </c>
    </row>
    <row r="6580" spans="1:14" hidden="1" x14ac:dyDescent="0.35">
      <c r="A6580" t="s">
        <v>125</v>
      </c>
      <c r="B6580" t="s">
        <v>138</v>
      </c>
      <c r="C6580" t="s">
        <v>13</v>
      </c>
      <c r="E6580" s="10">
        <f>IF(COUNTIF(cis_DPH!$B$2:$B$84,B6580)&gt;0,D6580*1.1,IF(COUNTIF(cis_DPH!$B$85:$B$171,B6580)&gt;0,D6580*1.2,"chyba"))</f>
        <v>0</v>
      </c>
      <c r="G6580" s="16" t="e">
        <f>_xlfn.XLOOKUP(Tabuľka9[[#This Row],[položka]],#REF!,#REF!)</f>
        <v>#REF!</v>
      </c>
      <c r="I6580" s="15">
        <f>Tabuľka9[[#This Row],[Aktuálna cena v RZ s DPH]]*Tabuľka9[[#This Row],[Priemerný odber za mesiac]]</f>
        <v>0</v>
      </c>
      <c r="K6580" s="17" t="e">
        <f>Tabuľka9[[#This Row],[Cena za MJ s DPH]]*Tabuľka9[[#This Row],[Predpokladaný odber počas 6 mesiacov]]</f>
        <v>#REF!</v>
      </c>
      <c r="L6580" s="1">
        <v>163741</v>
      </c>
      <c r="M6580" t="e">
        <f>_xlfn.XLOOKUP(Tabuľka9[[#This Row],[IČO]],#REF!,#REF!)</f>
        <v>#REF!</v>
      </c>
      <c r="N6580" t="e">
        <f>_xlfn.XLOOKUP(Tabuľka9[[#This Row],[IČO]],#REF!,#REF!)</f>
        <v>#REF!</v>
      </c>
    </row>
    <row r="6581" spans="1:14" hidden="1" x14ac:dyDescent="0.35">
      <c r="A6581" t="s">
        <v>125</v>
      </c>
      <c r="B6581" t="s">
        <v>139</v>
      </c>
      <c r="C6581" t="s">
        <v>13</v>
      </c>
      <c r="E6581" s="10">
        <f>IF(COUNTIF(cis_DPH!$B$2:$B$84,B6581)&gt;0,D6581*1.1,IF(COUNTIF(cis_DPH!$B$85:$B$171,B6581)&gt;0,D6581*1.2,"chyba"))</f>
        <v>0</v>
      </c>
      <c r="G6581" s="16" t="e">
        <f>_xlfn.XLOOKUP(Tabuľka9[[#This Row],[položka]],#REF!,#REF!)</f>
        <v>#REF!</v>
      </c>
      <c r="I6581" s="15">
        <f>Tabuľka9[[#This Row],[Aktuálna cena v RZ s DPH]]*Tabuľka9[[#This Row],[Priemerný odber za mesiac]]</f>
        <v>0</v>
      </c>
      <c r="K6581" s="17" t="e">
        <f>Tabuľka9[[#This Row],[Cena za MJ s DPH]]*Tabuľka9[[#This Row],[Predpokladaný odber počas 6 mesiacov]]</f>
        <v>#REF!</v>
      </c>
      <c r="L6581" s="1">
        <v>163741</v>
      </c>
      <c r="M6581" t="e">
        <f>_xlfn.XLOOKUP(Tabuľka9[[#This Row],[IČO]],#REF!,#REF!)</f>
        <v>#REF!</v>
      </c>
      <c r="N6581" t="e">
        <f>_xlfn.XLOOKUP(Tabuľka9[[#This Row],[IČO]],#REF!,#REF!)</f>
        <v>#REF!</v>
      </c>
    </row>
    <row r="6582" spans="1:14" hidden="1" x14ac:dyDescent="0.35">
      <c r="A6582" t="s">
        <v>125</v>
      </c>
      <c r="B6582" t="s">
        <v>140</v>
      </c>
      <c r="C6582" t="s">
        <v>13</v>
      </c>
      <c r="E6582" s="10">
        <f>IF(COUNTIF(cis_DPH!$B$2:$B$84,B6582)&gt;0,D6582*1.1,IF(COUNTIF(cis_DPH!$B$85:$B$171,B6582)&gt;0,D6582*1.2,"chyba"))</f>
        <v>0</v>
      </c>
      <c r="G6582" s="16" t="e">
        <f>_xlfn.XLOOKUP(Tabuľka9[[#This Row],[položka]],#REF!,#REF!)</f>
        <v>#REF!</v>
      </c>
      <c r="I6582" s="15">
        <f>Tabuľka9[[#This Row],[Aktuálna cena v RZ s DPH]]*Tabuľka9[[#This Row],[Priemerný odber za mesiac]]</f>
        <v>0</v>
      </c>
      <c r="K6582" s="17" t="e">
        <f>Tabuľka9[[#This Row],[Cena za MJ s DPH]]*Tabuľka9[[#This Row],[Predpokladaný odber počas 6 mesiacov]]</f>
        <v>#REF!</v>
      </c>
      <c r="L6582" s="1">
        <v>163741</v>
      </c>
      <c r="M6582" t="e">
        <f>_xlfn.XLOOKUP(Tabuľka9[[#This Row],[IČO]],#REF!,#REF!)</f>
        <v>#REF!</v>
      </c>
      <c r="N6582" t="e">
        <f>_xlfn.XLOOKUP(Tabuľka9[[#This Row],[IČO]],#REF!,#REF!)</f>
        <v>#REF!</v>
      </c>
    </row>
    <row r="6583" spans="1:14" hidden="1" x14ac:dyDescent="0.35">
      <c r="A6583" t="s">
        <v>125</v>
      </c>
      <c r="B6583" t="s">
        <v>141</v>
      </c>
      <c r="C6583" t="s">
        <v>13</v>
      </c>
      <c r="E6583" s="10">
        <f>IF(COUNTIF(cis_DPH!$B$2:$B$84,B6583)&gt;0,D6583*1.1,IF(COUNTIF(cis_DPH!$B$85:$B$171,B6583)&gt;0,D6583*1.2,"chyba"))</f>
        <v>0</v>
      </c>
      <c r="G6583" s="16" t="e">
        <f>_xlfn.XLOOKUP(Tabuľka9[[#This Row],[položka]],#REF!,#REF!)</f>
        <v>#REF!</v>
      </c>
      <c r="I6583" s="15">
        <f>Tabuľka9[[#This Row],[Aktuálna cena v RZ s DPH]]*Tabuľka9[[#This Row],[Priemerný odber za mesiac]]</f>
        <v>0</v>
      </c>
      <c r="K6583" s="17" t="e">
        <f>Tabuľka9[[#This Row],[Cena za MJ s DPH]]*Tabuľka9[[#This Row],[Predpokladaný odber počas 6 mesiacov]]</f>
        <v>#REF!</v>
      </c>
      <c r="L6583" s="1">
        <v>163741</v>
      </c>
      <c r="M6583" t="e">
        <f>_xlfn.XLOOKUP(Tabuľka9[[#This Row],[IČO]],#REF!,#REF!)</f>
        <v>#REF!</v>
      </c>
      <c r="N6583" t="e">
        <f>_xlfn.XLOOKUP(Tabuľka9[[#This Row],[IČO]],#REF!,#REF!)</f>
        <v>#REF!</v>
      </c>
    </row>
    <row r="6584" spans="1:14" hidden="1" x14ac:dyDescent="0.35">
      <c r="A6584" t="s">
        <v>125</v>
      </c>
      <c r="B6584" t="s">
        <v>142</v>
      </c>
      <c r="C6584" t="s">
        <v>13</v>
      </c>
      <c r="D6584" s="9">
        <v>5.59</v>
      </c>
      <c r="E6584" s="10">
        <f>IF(COUNTIF(cis_DPH!$B$2:$B$84,B6584)&gt;0,D6584*1.1,IF(COUNTIF(cis_DPH!$B$85:$B$171,B6584)&gt;0,D6584*1.2,"chyba"))</f>
        <v>6.7079999999999993</v>
      </c>
      <c r="G6584" s="16" t="e">
        <f>_xlfn.XLOOKUP(Tabuľka9[[#This Row],[položka]],#REF!,#REF!)</f>
        <v>#REF!</v>
      </c>
      <c r="H6584">
        <v>1</v>
      </c>
      <c r="I6584" s="15">
        <f>Tabuľka9[[#This Row],[Aktuálna cena v RZ s DPH]]*Tabuľka9[[#This Row],[Priemerný odber za mesiac]]</f>
        <v>6.7079999999999993</v>
      </c>
      <c r="J6584">
        <v>5</v>
      </c>
      <c r="K6584" s="17" t="e">
        <f>Tabuľka9[[#This Row],[Cena za MJ s DPH]]*Tabuľka9[[#This Row],[Predpokladaný odber počas 6 mesiacov]]</f>
        <v>#REF!</v>
      </c>
      <c r="L6584" s="1">
        <v>163741</v>
      </c>
      <c r="M6584" t="e">
        <f>_xlfn.XLOOKUP(Tabuľka9[[#This Row],[IČO]],#REF!,#REF!)</f>
        <v>#REF!</v>
      </c>
      <c r="N6584" t="e">
        <f>_xlfn.XLOOKUP(Tabuľka9[[#This Row],[IČO]],#REF!,#REF!)</f>
        <v>#REF!</v>
      </c>
    </row>
    <row r="6585" spans="1:14" hidden="1" x14ac:dyDescent="0.35">
      <c r="A6585" t="s">
        <v>125</v>
      </c>
      <c r="B6585" t="s">
        <v>143</v>
      </c>
      <c r="C6585" t="s">
        <v>13</v>
      </c>
      <c r="E6585" s="10">
        <f>IF(COUNTIF(cis_DPH!$B$2:$B$84,B6585)&gt;0,D6585*1.1,IF(COUNTIF(cis_DPH!$B$85:$B$171,B6585)&gt;0,D6585*1.2,"chyba"))</f>
        <v>0</v>
      </c>
      <c r="G6585" s="16" t="e">
        <f>_xlfn.XLOOKUP(Tabuľka9[[#This Row],[položka]],#REF!,#REF!)</f>
        <v>#REF!</v>
      </c>
      <c r="I6585" s="15">
        <f>Tabuľka9[[#This Row],[Aktuálna cena v RZ s DPH]]*Tabuľka9[[#This Row],[Priemerný odber za mesiac]]</f>
        <v>0</v>
      </c>
      <c r="K6585" s="17" t="e">
        <f>Tabuľka9[[#This Row],[Cena za MJ s DPH]]*Tabuľka9[[#This Row],[Predpokladaný odber počas 6 mesiacov]]</f>
        <v>#REF!</v>
      </c>
      <c r="L6585" s="1">
        <v>163741</v>
      </c>
      <c r="M6585" t="e">
        <f>_xlfn.XLOOKUP(Tabuľka9[[#This Row],[IČO]],#REF!,#REF!)</f>
        <v>#REF!</v>
      </c>
      <c r="N6585" t="e">
        <f>_xlfn.XLOOKUP(Tabuľka9[[#This Row],[IČO]],#REF!,#REF!)</f>
        <v>#REF!</v>
      </c>
    </row>
    <row r="6586" spans="1:14" hidden="1" x14ac:dyDescent="0.35">
      <c r="A6586" t="s">
        <v>125</v>
      </c>
      <c r="B6586" t="s">
        <v>144</v>
      </c>
      <c r="C6586" t="s">
        <v>13</v>
      </c>
      <c r="E6586" s="10">
        <f>IF(COUNTIF(cis_DPH!$B$2:$B$84,B6586)&gt;0,D6586*1.1,IF(COUNTIF(cis_DPH!$B$85:$B$171,B6586)&gt;0,D6586*1.2,"chyba"))</f>
        <v>0</v>
      </c>
      <c r="G6586" s="16" t="e">
        <f>_xlfn.XLOOKUP(Tabuľka9[[#This Row],[položka]],#REF!,#REF!)</f>
        <v>#REF!</v>
      </c>
      <c r="I6586" s="15">
        <f>Tabuľka9[[#This Row],[Aktuálna cena v RZ s DPH]]*Tabuľka9[[#This Row],[Priemerný odber za mesiac]]</f>
        <v>0</v>
      </c>
      <c r="K6586" s="17" t="e">
        <f>Tabuľka9[[#This Row],[Cena za MJ s DPH]]*Tabuľka9[[#This Row],[Predpokladaný odber počas 6 mesiacov]]</f>
        <v>#REF!</v>
      </c>
      <c r="L6586" s="1">
        <v>163741</v>
      </c>
      <c r="M6586" t="e">
        <f>_xlfn.XLOOKUP(Tabuľka9[[#This Row],[IČO]],#REF!,#REF!)</f>
        <v>#REF!</v>
      </c>
      <c r="N6586" t="e">
        <f>_xlfn.XLOOKUP(Tabuľka9[[#This Row],[IČO]],#REF!,#REF!)</f>
        <v>#REF!</v>
      </c>
    </row>
    <row r="6587" spans="1:14" hidden="1" x14ac:dyDescent="0.35">
      <c r="A6587" t="s">
        <v>125</v>
      </c>
      <c r="B6587" t="s">
        <v>145</v>
      </c>
      <c r="C6587" t="s">
        <v>13</v>
      </c>
      <c r="E6587" s="10">
        <f>IF(COUNTIF(cis_DPH!$B$2:$B$84,B6587)&gt;0,D6587*1.1,IF(COUNTIF(cis_DPH!$B$85:$B$171,B6587)&gt;0,D6587*1.2,"chyba"))</f>
        <v>0</v>
      </c>
      <c r="G6587" s="16" t="e">
        <f>_xlfn.XLOOKUP(Tabuľka9[[#This Row],[položka]],#REF!,#REF!)</f>
        <v>#REF!</v>
      </c>
      <c r="I6587" s="15">
        <f>Tabuľka9[[#This Row],[Aktuálna cena v RZ s DPH]]*Tabuľka9[[#This Row],[Priemerný odber za mesiac]]</f>
        <v>0</v>
      </c>
      <c r="K6587" s="17" t="e">
        <f>Tabuľka9[[#This Row],[Cena za MJ s DPH]]*Tabuľka9[[#This Row],[Predpokladaný odber počas 6 mesiacov]]</f>
        <v>#REF!</v>
      </c>
      <c r="L6587" s="1">
        <v>163741</v>
      </c>
      <c r="M6587" t="e">
        <f>_xlfn.XLOOKUP(Tabuľka9[[#This Row],[IČO]],#REF!,#REF!)</f>
        <v>#REF!</v>
      </c>
      <c r="N6587" t="e">
        <f>_xlfn.XLOOKUP(Tabuľka9[[#This Row],[IČO]],#REF!,#REF!)</f>
        <v>#REF!</v>
      </c>
    </row>
    <row r="6588" spans="1:14" hidden="1" x14ac:dyDescent="0.35">
      <c r="A6588" t="s">
        <v>125</v>
      </c>
      <c r="B6588" t="s">
        <v>146</v>
      </c>
      <c r="C6588" t="s">
        <v>13</v>
      </c>
      <c r="E6588" s="10">
        <f>IF(COUNTIF(cis_DPH!$B$2:$B$84,B6588)&gt;0,D6588*1.1,IF(COUNTIF(cis_DPH!$B$85:$B$171,B6588)&gt;0,D6588*1.2,"chyba"))</f>
        <v>0</v>
      </c>
      <c r="G6588" s="16" t="e">
        <f>_xlfn.XLOOKUP(Tabuľka9[[#This Row],[položka]],#REF!,#REF!)</f>
        <v>#REF!</v>
      </c>
      <c r="I6588" s="15">
        <f>Tabuľka9[[#This Row],[Aktuálna cena v RZ s DPH]]*Tabuľka9[[#This Row],[Priemerný odber za mesiac]]</f>
        <v>0</v>
      </c>
      <c r="K6588" s="17" t="e">
        <f>Tabuľka9[[#This Row],[Cena za MJ s DPH]]*Tabuľka9[[#This Row],[Predpokladaný odber počas 6 mesiacov]]</f>
        <v>#REF!</v>
      </c>
      <c r="L6588" s="1">
        <v>163741</v>
      </c>
      <c r="M6588" t="e">
        <f>_xlfn.XLOOKUP(Tabuľka9[[#This Row],[IČO]],#REF!,#REF!)</f>
        <v>#REF!</v>
      </c>
      <c r="N6588" t="e">
        <f>_xlfn.XLOOKUP(Tabuľka9[[#This Row],[IČO]],#REF!,#REF!)</f>
        <v>#REF!</v>
      </c>
    </row>
    <row r="6589" spans="1:14" hidden="1" x14ac:dyDescent="0.35">
      <c r="A6589" t="s">
        <v>125</v>
      </c>
      <c r="B6589" t="s">
        <v>147</v>
      </c>
      <c r="C6589" t="s">
        <v>13</v>
      </c>
      <c r="E6589" s="10">
        <f>IF(COUNTIF(cis_DPH!$B$2:$B$84,B6589)&gt;0,D6589*1.1,IF(COUNTIF(cis_DPH!$B$85:$B$171,B6589)&gt;0,D6589*1.2,"chyba"))</f>
        <v>0</v>
      </c>
      <c r="G6589" s="16" t="e">
        <f>_xlfn.XLOOKUP(Tabuľka9[[#This Row],[položka]],#REF!,#REF!)</f>
        <v>#REF!</v>
      </c>
      <c r="I6589" s="15">
        <f>Tabuľka9[[#This Row],[Aktuálna cena v RZ s DPH]]*Tabuľka9[[#This Row],[Priemerný odber za mesiac]]</f>
        <v>0</v>
      </c>
      <c r="K6589" s="17" t="e">
        <f>Tabuľka9[[#This Row],[Cena za MJ s DPH]]*Tabuľka9[[#This Row],[Predpokladaný odber počas 6 mesiacov]]</f>
        <v>#REF!</v>
      </c>
      <c r="L6589" s="1">
        <v>163741</v>
      </c>
      <c r="M6589" t="e">
        <f>_xlfn.XLOOKUP(Tabuľka9[[#This Row],[IČO]],#REF!,#REF!)</f>
        <v>#REF!</v>
      </c>
      <c r="N6589" t="e">
        <f>_xlfn.XLOOKUP(Tabuľka9[[#This Row],[IČO]],#REF!,#REF!)</f>
        <v>#REF!</v>
      </c>
    </row>
    <row r="6590" spans="1:14" hidden="1" x14ac:dyDescent="0.35">
      <c r="A6590" t="s">
        <v>125</v>
      </c>
      <c r="B6590" t="s">
        <v>148</v>
      </c>
      <c r="C6590" t="s">
        <v>13</v>
      </c>
      <c r="E6590" s="10">
        <f>IF(COUNTIF(cis_DPH!$B$2:$B$84,B6590)&gt;0,D6590*1.1,IF(COUNTIF(cis_DPH!$B$85:$B$171,B6590)&gt;0,D6590*1.2,"chyba"))</f>
        <v>0</v>
      </c>
      <c r="G6590" s="16" t="e">
        <f>_xlfn.XLOOKUP(Tabuľka9[[#This Row],[položka]],#REF!,#REF!)</f>
        <v>#REF!</v>
      </c>
      <c r="I6590" s="15">
        <f>Tabuľka9[[#This Row],[Aktuálna cena v RZ s DPH]]*Tabuľka9[[#This Row],[Priemerný odber za mesiac]]</f>
        <v>0</v>
      </c>
      <c r="K6590" s="17" t="e">
        <f>Tabuľka9[[#This Row],[Cena za MJ s DPH]]*Tabuľka9[[#This Row],[Predpokladaný odber počas 6 mesiacov]]</f>
        <v>#REF!</v>
      </c>
      <c r="L6590" s="1">
        <v>163741</v>
      </c>
      <c r="M6590" t="e">
        <f>_xlfn.XLOOKUP(Tabuľka9[[#This Row],[IČO]],#REF!,#REF!)</f>
        <v>#REF!</v>
      </c>
      <c r="N6590" t="e">
        <f>_xlfn.XLOOKUP(Tabuľka9[[#This Row],[IČO]],#REF!,#REF!)</f>
        <v>#REF!</v>
      </c>
    </row>
    <row r="6591" spans="1:14" hidden="1" x14ac:dyDescent="0.35">
      <c r="A6591" t="s">
        <v>125</v>
      </c>
      <c r="B6591" t="s">
        <v>149</v>
      </c>
      <c r="C6591" t="s">
        <v>13</v>
      </c>
      <c r="E6591" s="10">
        <f>IF(COUNTIF(cis_DPH!$B$2:$B$84,B6591)&gt;0,D6591*1.1,IF(COUNTIF(cis_DPH!$B$85:$B$171,B6591)&gt;0,D6591*1.2,"chyba"))</f>
        <v>0</v>
      </c>
      <c r="G6591" s="16" t="e">
        <f>_xlfn.XLOOKUP(Tabuľka9[[#This Row],[položka]],#REF!,#REF!)</f>
        <v>#REF!</v>
      </c>
      <c r="H6591">
        <v>2</v>
      </c>
      <c r="I6591" s="15">
        <f>Tabuľka9[[#This Row],[Aktuálna cena v RZ s DPH]]*Tabuľka9[[#This Row],[Priemerný odber za mesiac]]</f>
        <v>0</v>
      </c>
      <c r="J6591">
        <v>10</v>
      </c>
      <c r="K6591" s="17" t="e">
        <f>Tabuľka9[[#This Row],[Cena za MJ s DPH]]*Tabuľka9[[#This Row],[Predpokladaný odber počas 6 mesiacov]]</f>
        <v>#REF!</v>
      </c>
      <c r="L6591" s="1">
        <v>163741</v>
      </c>
      <c r="M6591" t="e">
        <f>_xlfn.XLOOKUP(Tabuľka9[[#This Row],[IČO]],#REF!,#REF!)</f>
        <v>#REF!</v>
      </c>
      <c r="N6591" t="e">
        <f>_xlfn.XLOOKUP(Tabuľka9[[#This Row],[IČO]],#REF!,#REF!)</f>
        <v>#REF!</v>
      </c>
    </row>
    <row r="6592" spans="1:14" hidden="1" x14ac:dyDescent="0.35">
      <c r="A6592" t="s">
        <v>125</v>
      </c>
      <c r="B6592" t="s">
        <v>150</v>
      </c>
      <c r="C6592" t="s">
        <v>13</v>
      </c>
      <c r="E6592" s="10">
        <f>IF(COUNTIF(cis_DPH!$B$2:$B$84,B6592)&gt;0,D6592*1.1,IF(COUNTIF(cis_DPH!$B$85:$B$171,B6592)&gt;0,D6592*1.2,"chyba"))</f>
        <v>0</v>
      </c>
      <c r="G6592" s="16" t="e">
        <f>_xlfn.XLOOKUP(Tabuľka9[[#This Row],[položka]],#REF!,#REF!)</f>
        <v>#REF!</v>
      </c>
      <c r="I6592" s="15">
        <f>Tabuľka9[[#This Row],[Aktuálna cena v RZ s DPH]]*Tabuľka9[[#This Row],[Priemerný odber za mesiac]]</f>
        <v>0</v>
      </c>
      <c r="K6592" s="17" t="e">
        <f>Tabuľka9[[#This Row],[Cena za MJ s DPH]]*Tabuľka9[[#This Row],[Predpokladaný odber počas 6 mesiacov]]</f>
        <v>#REF!</v>
      </c>
      <c r="L6592" s="1">
        <v>163741</v>
      </c>
      <c r="M6592" t="e">
        <f>_xlfn.XLOOKUP(Tabuľka9[[#This Row],[IČO]],#REF!,#REF!)</f>
        <v>#REF!</v>
      </c>
      <c r="N6592" t="e">
        <f>_xlfn.XLOOKUP(Tabuľka9[[#This Row],[IČO]],#REF!,#REF!)</f>
        <v>#REF!</v>
      </c>
    </row>
    <row r="6593" spans="1:14" hidden="1" x14ac:dyDescent="0.35">
      <c r="A6593" t="s">
        <v>125</v>
      </c>
      <c r="B6593" t="s">
        <v>151</v>
      </c>
      <c r="C6593" t="s">
        <v>13</v>
      </c>
      <c r="E6593" s="10">
        <f>IF(COUNTIF(cis_DPH!$B$2:$B$84,B6593)&gt;0,D6593*1.1,IF(COUNTIF(cis_DPH!$B$85:$B$171,B6593)&gt;0,D6593*1.2,"chyba"))</f>
        <v>0</v>
      </c>
      <c r="G6593" s="16" t="e">
        <f>_xlfn.XLOOKUP(Tabuľka9[[#This Row],[položka]],#REF!,#REF!)</f>
        <v>#REF!</v>
      </c>
      <c r="I6593" s="15">
        <f>Tabuľka9[[#This Row],[Aktuálna cena v RZ s DPH]]*Tabuľka9[[#This Row],[Priemerný odber za mesiac]]</f>
        <v>0</v>
      </c>
      <c r="K6593" s="17" t="e">
        <f>Tabuľka9[[#This Row],[Cena za MJ s DPH]]*Tabuľka9[[#This Row],[Predpokladaný odber počas 6 mesiacov]]</f>
        <v>#REF!</v>
      </c>
      <c r="L6593" s="1">
        <v>163741</v>
      </c>
      <c r="M6593" t="e">
        <f>_xlfn.XLOOKUP(Tabuľka9[[#This Row],[IČO]],#REF!,#REF!)</f>
        <v>#REF!</v>
      </c>
      <c r="N6593" t="e">
        <f>_xlfn.XLOOKUP(Tabuľka9[[#This Row],[IČO]],#REF!,#REF!)</f>
        <v>#REF!</v>
      </c>
    </row>
    <row r="6594" spans="1:14" hidden="1" x14ac:dyDescent="0.35">
      <c r="A6594" t="s">
        <v>125</v>
      </c>
      <c r="B6594" t="s">
        <v>152</v>
      </c>
      <c r="C6594" t="s">
        <v>13</v>
      </c>
      <c r="E6594" s="10">
        <f>IF(COUNTIF(cis_DPH!$B$2:$B$84,B6594)&gt;0,D6594*1.1,IF(COUNTIF(cis_DPH!$B$85:$B$171,B6594)&gt;0,D6594*1.2,"chyba"))</f>
        <v>0</v>
      </c>
      <c r="G6594" s="16" t="e">
        <f>_xlfn.XLOOKUP(Tabuľka9[[#This Row],[položka]],#REF!,#REF!)</f>
        <v>#REF!</v>
      </c>
      <c r="I6594" s="15">
        <f>Tabuľka9[[#This Row],[Aktuálna cena v RZ s DPH]]*Tabuľka9[[#This Row],[Priemerný odber za mesiac]]</f>
        <v>0</v>
      </c>
      <c r="K6594" s="17" t="e">
        <f>Tabuľka9[[#This Row],[Cena za MJ s DPH]]*Tabuľka9[[#This Row],[Predpokladaný odber počas 6 mesiacov]]</f>
        <v>#REF!</v>
      </c>
      <c r="L6594" s="1">
        <v>163741</v>
      </c>
      <c r="M6594" t="e">
        <f>_xlfn.XLOOKUP(Tabuľka9[[#This Row],[IČO]],#REF!,#REF!)</f>
        <v>#REF!</v>
      </c>
      <c r="N6594" t="e">
        <f>_xlfn.XLOOKUP(Tabuľka9[[#This Row],[IČO]],#REF!,#REF!)</f>
        <v>#REF!</v>
      </c>
    </row>
    <row r="6595" spans="1:14" hidden="1" x14ac:dyDescent="0.35">
      <c r="A6595" t="s">
        <v>125</v>
      </c>
      <c r="B6595" t="s">
        <v>153</v>
      </c>
      <c r="C6595" t="s">
        <v>13</v>
      </c>
      <c r="E6595" s="10">
        <f>IF(COUNTIF(cis_DPH!$B$2:$B$84,B6595)&gt;0,D6595*1.1,IF(COUNTIF(cis_DPH!$B$85:$B$171,B6595)&gt;0,D6595*1.2,"chyba"))</f>
        <v>0</v>
      </c>
      <c r="G6595" s="16" t="e">
        <f>_xlfn.XLOOKUP(Tabuľka9[[#This Row],[položka]],#REF!,#REF!)</f>
        <v>#REF!</v>
      </c>
      <c r="I6595" s="15">
        <f>Tabuľka9[[#This Row],[Aktuálna cena v RZ s DPH]]*Tabuľka9[[#This Row],[Priemerný odber za mesiac]]</f>
        <v>0</v>
      </c>
      <c r="K6595" s="17" t="e">
        <f>Tabuľka9[[#This Row],[Cena za MJ s DPH]]*Tabuľka9[[#This Row],[Predpokladaný odber počas 6 mesiacov]]</f>
        <v>#REF!</v>
      </c>
      <c r="L6595" s="1">
        <v>163741</v>
      </c>
      <c r="M6595" t="e">
        <f>_xlfn.XLOOKUP(Tabuľka9[[#This Row],[IČO]],#REF!,#REF!)</f>
        <v>#REF!</v>
      </c>
      <c r="N6595" t="e">
        <f>_xlfn.XLOOKUP(Tabuľka9[[#This Row],[IČO]],#REF!,#REF!)</f>
        <v>#REF!</v>
      </c>
    </row>
    <row r="6596" spans="1:14" hidden="1" x14ac:dyDescent="0.35">
      <c r="A6596" t="s">
        <v>125</v>
      </c>
      <c r="B6596" t="s">
        <v>154</v>
      </c>
      <c r="C6596" t="s">
        <v>13</v>
      </c>
      <c r="D6596" s="9">
        <v>5.39</v>
      </c>
      <c r="E6596" s="10">
        <f>IF(COUNTIF(cis_DPH!$B$2:$B$84,B6596)&gt;0,D6596*1.1,IF(COUNTIF(cis_DPH!$B$85:$B$171,B6596)&gt;0,D6596*1.2,"chyba"))</f>
        <v>6.4679999999999991</v>
      </c>
      <c r="G6596" s="16" t="e">
        <f>_xlfn.XLOOKUP(Tabuľka9[[#This Row],[položka]],#REF!,#REF!)</f>
        <v>#REF!</v>
      </c>
      <c r="H6596">
        <v>5</v>
      </c>
      <c r="I6596" s="15">
        <f>Tabuľka9[[#This Row],[Aktuálna cena v RZ s DPH]]*Tabuľka9[[#This Row],[Priemerný odber za mesiac]]</f>
        <v>32.339999999999996</v>
      </c>
      <c r="J6596">
        <v>20</v>
      </c>
      <c r="K6596" s="17" t="e">
        <f>Tabuľka9[[#This Row],[Cena za MJ s DPH]]*Tabuľka9[[#This Row],[Predpokladaný odber počas 6 mesiacov]]</f>
        <v>#REF!</v>
      </c>
      <c r="L6596" s="1">
        <v>163741</v>
      </c>
      <c r="M6596" t="e">
        <f>_xlfn.XLOOKUP(Tabuľka9[[#This Row],[IČO]],#REF!,#REF!)</f>
        <v>#REF!</v>
      </c>
      <c r="N6596" t="e">
        <f>_xlfn.XLOOKUP(Tabuľka9[[#This Row],[IČO]],#REF!,#REF!)</f>
        <v>#REF!</v>
      </c>
    </row>
    <row r="6597" spans="1:14" hidden="1" x14ac:dyDescent="0.35">
      <c r="A6597" t="s">
        <v>125</v>
      </c>
      <c r="B6597" t="s">
        <v>155</v>
      </c>
      <c r="C6597" t="s">
        <v>13</v>
      </c>
      <c r="D6597" s="9">
        <v>2.29</v>
      </c>
      <c r="E6597" s="10">
        <f>IF(COUNTIF(cis_DPH!$B$2:$B$84,B6597)&gt;0,D6597*1.1,IF(COUNTIF(cis_DPH!$B$85:$B$171,B6597)&gt;0,D6597*1.2,"chyba"))</f>
        <v>2.7479999999999998</v>
      </c>
      <c r="G6597" s="16" t="e">
        <f>_xlfn.XLOOKUP(Tabuľka9[[#This Row],[položka]],#REF!,#REF!)</f>
        <v>#REF!</v>
      </c>
      <c r="H6597">
        <v>2</v>
      </c>
      <c r="I6597" s="15">
        <f>Tabuľka9[[#This Row],[Aktuálna cena v RZ s DPH]]*Tabuľka9[[#This Row],[Priemerný odber za mesiac]]</f>
        <v>5.4959999999999996</v>
      </c>
      <c r="J6597">
        <v>10</v>
      </c>
      <c r="K6597" s="17" t="e">
        <f>Tabuľka9[[#This Row],[Cena za MJ s DPH]]*Tabuľka9[[#This Row],[Predpokladaný odber počas 6 mesiacov]]</f>
        <v>#REF!</v>
      </c>
      <c r="L6597" s="1">
        <v>163741</v>
      </c>
      <c r="M6597" t="e">
        <f>_xlfn.XLOOKUP(Tabuľka9[[#This Row],[IČO]],#REF!,#REF!)</f>
        <v>#REF!</v>
      </c>
      <c r="N6597" t="e">
        <f>_xlfn.XLOOKUP(Tabuľka9[[#This Row],[IČO]],#REF!,#REF!)</f>
        <v>#REF!</v>
      </c>
    </row>
    <row r="6598" spans="1:14" hidden="1" x14ac:dyDescent="0.35">
      <c r="A6598" t="s">
        <v>125</v>
      </c>
      <c r="B6598" t="s">
        <v>156</v>
      </c>
      <c r="C6598" t="s">
        <v>13</v>
      </c>
      <c r="D6598" s="9">
        <v>4.55</v>
      </c>
      <c r="E6598" s="10">
        <f>IF(COUNTIF(cis_DPH!$B$2:$B$84,B6598)&gt;0,D6598*1.1,IF(COUNTIF(cis_DPH!$B$85:$B$171,B6598)&gt;0,D6598*1.2,"chyba"))</f>
        <v>5.46</v>
      </c>
      <c r="G6598" s="16" t="e">
        <f>_xlfn.XLOOKUP(Tabuľka9[[#This Row],[položka]],#REF!,#REF!)</f>
        <v>#REF!</v>
      </c>
      <c r="H6598">
        <v>2</v>
      </c>
      <c r="I6598" s="15">
        <f>Tabuľka9[[#This Row],[Aktuálna cena v RZ s DPH]]*Tabuľka9[[#This Row],[Priemerný odber za mesiac]]</f>
        <v>10.92</v>
      </c>
      <c r="J6598">
        <v>10</v>
      </c>
      <c r="K6598" s="17" t="e">
        <f>Tabuľka9[[#This Row],[Cena za MJ s DPH]]*Tabuľka9[[#This Row],[Predpokladaný odber počas 6 mesiacov]]</f>
        <v>#REF!</v>
      </c>
      <c r="L6598" s="1">
        <v>163741</v>
      </c>
      <c r="M6598" t="e">
        <f>_xlfn.XLOOKUP(Tabuľka9[[#This Row],[IČO]],#REF!,#REF!)</f>
        <v>#REF!</v>
      </c>
      <c r="N6598" t="e">
        <f>_xlfn.XLOOKUP(Tabuľka9[[#This Row],[IČO]],#REF!,#REF!)</f>
        <v>#REF!</v>
      </c>
    </row>
    <row r="6599" spans="1:14" hidden="1" x14ac:dyDescent="0.35">
      <c r="A6599" t="s">
        <v>125</v>
      </c>
      <c r="B6599" t="s">
        <v>157</v>
      </c>
      <c r="C6599" t="s">
        <v>13</v>
      </c>
      <c r="D6599" s="9">
        <v>7.52</v>
      </c>
      <c r="E6599" s="10">
        <f>IF(COUNTIF(cis_DPH!$B$2:$B$84,B6599)&gt;0,D6599*1.1,IF(COUNTIF(cis_DPH!$B$85:$B$171,B6599)&gt;0,D6599*1.2,"chyba"))</f>
        <v>9.0239999999999991</v>
      </c>
      <c r="G6599" s="16" t="e">
        <f>_xlfn.XLOOKUP(Tabuľka9[[#This Row],[položka]],#REF!,#REF!)</f>
        <v>#REF!</v>
      </c>
      <c r="I6599" s="15">
        <f>Tabuľka9[[#This Row],[Aktuálna cena v RZ s DPH]]*Tabuľka9[[#This Row],[Priemerný odber za mesiac]]</f>
        <v>0</v>
      </c>
      <c r="K6599" s="17" t="e">
        <f>Tabuľka9[[#This Row],[Cena za MJ s DPH]]*Tabuľka9[[#This Row],[Predpokladaný odber počas 6 mesiacov]]</f>
        <v>#REF!</v>
      </c>
      <c r="L6599" s="1">
        <v>163741</v>
      </c>
      <c r="M6599" t="e">
        <f>_xlfn.XLOOKUP(Tabuľka9[[#This Row],[IČO]],#REF!,#REF!)</f>
        <v>#REF!</v>
      </c>
      <c r="N6599" t="e">
        <f>_xlfn.XLOOKUP(Tabuľka9[[#This Row],[IČO]],#REF!,#REF!)</f>
        <v>#REF!</v>
      </c>
    </row>
    <row r="6600" spans="1:14" hidden="1" x14ac:dyDescent="0.35">
      <c r="A6600" t="s">
        <v>125</v>
      </c>
      <c r="B6600" t="s">
        <v>158</v>
      </c>
      <c r="C6600" t="s">
        <v>13</v>
      </c>
      <c r="E6600" s="10">
        <f>IF(COUNTIF(cis_DPH!$B$2:$B$84,B6600)&gt;0,D6600*1.1,IF(COUNTIF(cis_DPH!$B$85:$B$171,B6600)&gt;0,D6600*1.2,"chyba"))</f>
        <v>0</v>
      </c>
      <c r="G6600" s="16" t="e">
        <f>_xlfn.XLOOKUP(Tabuľka9[[#This Row],[položka]],#REF!,#REF!)</f>
        <v>#REF!</v>
      </c>
      <c r="I6600" s="15">
        <f>Tabuľka9[[#This Row],[Aktuálna cena v RZ s DPH]]*Tabuľka9[[#This Row],[Priemerný odber za mesiac]]</f>
        <v>0</v>
      </c>
      <c r="K6600" s="17" t="e">
        <f>Tabuľka9[[#This Row],[Cena za MJ s DPH]]*Tabuľka9[[#This Row],[Predpokladaný odber počas 6 mesiacov]]</f>
        <v>#REF!</v>
      </c>
      <c r="L6600" s="1">
        <v>163741</v>
      </c>
      <c r="M6600" t="e">
        <f>_xlfn.XLOOKUP(Tabuľka9[[#This Row],[IČO]],#REF!,#REF!)</f>
        <v>#REF!</v>
      </c>
      <c r="N6600" t="e">
        <f>_xlfn.XLOOKUP(Tabuľka9[[#This Row],[IČO]],#REF!,#REF!)</f>
        <v>#REF!</v>
      </c>
    </row>
    <row r="6601" spans="1:14" hidden="1" x14ac:dyDescent="0.35">
      <c r="A6601" t="s">
        <v>125</v>
      </c>
      <c r="B6601" t="s">
        <v>159</v>
      </c>
      <c r="C6601" t="s">
        <v>13</v>
      </c>
      <c r="E6601" s="10">
        <f>IF(COUNTIF(cis_DPH!$B$2:$B$84,B6601)&gt;0,D6601*1.1,IF(COUNTIF(cis_DPH!$B$85:$B$171,B6601)&gt;0,D6601*1.2,"chyba"))</f>
        <v>0</v>
      </c>
      <c r="G6601" s="16" t="e">
        <f>_xlfn.XLOOKUP(Tabuľka9[[#This Row],[položka]],#REF!,#REF!)</f>
        <v>#REF!</v>
      </c>
      <c r="I6601" s="15">
        <f>Tabuľka9[[#This Row],[Aktuálna cena v RZ s DPH]]*Tabuľka9[[#This Row],[Priemerný odber za mesiac]]</f>
        <v>0</v>
      </c>
      <c r="K6601" s="17" t="e">
        <f>Tabuľka9[[#This Row],[Cena za MJ s DPH]]*Tabuľka9[[#This Row],[Predpokladaný odber počas 6 mesiacov]]</f>
        <v>#REF!</v>
      </c>
      <c r="L6601" s="1">
        <v>163741</v>
      </c>
      <c r="M6601" t="e">
        <f>_xlfn.XLOOKUP(Tabuľka9[[#This Row],[IČO]],#REF!,#REF!)</f>
        <v>#REF!</v>
      </c>
      <c r="N6601" t="e">
        <f>_xlfn.XLOOKUP(Tabuľka9[[#This Row],[IČO]],#REF!,#REF!)</f>
        <v>#REF!</v>
      </c>
    </row>
    <row r="6602" spans="1:14" hidden="1" x14ac:dyDescent="0.35">
      <c r="A6602" t="s">
        <v>125</v>
      </c>
      <c r="B6602" t="s">
        <v>160</v>
      </c>
      <c r="C6602" t="s">
        <v>13</v>
      </c>
      <c r="E6602" s="10">
        <f>IF(COUNTIF(cis_DPH!$B$2:$B$84,B6602)&gt;0,D6602*1.1,IF(COUNTIF(cis_DPH!$B$85:$B$171,B6602)&gt;0,D6602*1.2,"chyba"))</f>
        <v>0</v>
      </c>
      <c r="G6602" s="16" t="e">
        <f>_xlfn.XLOOKUP(Tabuľka9[[#This Row],[položka]],#REF!,#REF!)</f>
        <v>#REF!</v>
      </c>
      <c r="I6602" s="15">
        <f>Tabuľka9[[#This Row],[Aktuálna cena v RZ s DPH]]*Tabuľka9[[#This Row],[Priemerný odber za mesiac]]</f>
        <v>0</v>
      </c>
      <c r="K6602" s="17" t="e">
        <f>Tabuľka9[[#This Row],[Cena za MJ s DPH]]*Tabuľka9[[#This Row],[Predpokladaný odber počas 6 mesiacov]]</f>
        <v>#REF!</v>
      </c>
      <c r="L6602" s="1">
        <v>163741</v>
      </c>
      <c r="M6602" t="e">
        <f>_xlfn.XLOOKUP(Tabuľka9[[#This Row],[IČO]],#REF!,#REF!)</f>
        <v>#REF!</v>
      </c>
      <c r="N6602" t="e">
        <f>_xlfn.XLOOKUP(Tabuľka9[[#This Row],[IČO]],#REF!,#REF!)</f>
        <v>#REF!</v>
      </c>
    </row>
    <row r="6603" spans="1:14" hidden="1" x14ac:dyDescent="0.35">
      <c r="A6603" t="s">
        <v>125</v>
      </c>
      <c r="B6603" t="s">
        <v>161</v>
      </c>
      <c r="C6603" t="s">
        <v>13</v>
      </c>
      <c r="E6603" s="10">
        <f>IF(COUNTIF(cis_DPH!$B$2:$B$84,B6603)&gt;0,D6603*1.1,IF(COUNTIF(cis_DPH!$B$85:$B$171,B6603)&gt;0,D6603*1.2,"chyba"))</f>
        <v>0</v>
      </c>
      <c r="G6603" s="16" t="e">
        <f>_xlfn.XLOOKUP(Tabuľka9[[#This Row],[položka]],#REF!,#REF!)</f>
        <v>#REF!</v>
      </c>
      <c r="I6603" s="15">
        <f>Tabuľka9[[#This Row],[Aktuálna cena v RZ s DPH]]*Tabuľka9[[#This Row],[Priemerný odber za mesiac]]</f>
        <v>0</v>
      </c>
      <c r="K6603" s="17" t="e">
        <f>Tabuľka9[[#This Row],[Cena za MJ s DPH]]*Tabuľka9[[#This Row],[Predpokladaný odber počas 6 mesiacov]]</f>
        <v>#REF!</v>
      </c>
      <c r="L6603" s="1">
        <v>163741</v>
      </c>
      <c r="M6603" t="e">
        <f>_xlfn.XLOOKUP(Tabuľka9[[#This Row],[IČO]],#REF!,#REF!)</f>
        <v>#REF!</v>
      </c>
      <c r="N6603" t="e">
        <f>_xlfn.XLOOKUP(Tabuľka9[[#This Row],[IČO]],#REF!,#REF!)</f>
        <v>#REF!</v>
      </c>
    </row>
    <row r="6604" spans="1:14" hidden="1" x14ac:dyDescent="0.35">
      <c r="A6604" t="s">
        <v>125</v>
      </c>
      <c r="B6604" t="s">
        <v>162</v>
      </c>
      <c r="C6604" t="s">
        <v>13</v>
      </c>
      <c r="E6604" s="10">
        <f>IF(COUNTIF(cis_DPH!$B$2:$B$84,B6604)&gt;0,D6604*1.1,IF(COUNTIF(cis_DPH!$B$85:$B$171,B6604)&gt;0,D6604*1.2,"chyba"))</f>
        <v>0</v>
      </c>
      <c r="G6604" s="16" t="e">
        <f>_xlfn.XLOOKUP(Tabuľka9[[#This Row],[položka]],#REF!,#REF!)</f>
        <v>#REF!</v>
      </c>
      <c r="I6604" s="15">
        <f>Tabuľka9[[#This Row],[Aktuálna cena v RZ s DPH]]*Tabuľka9[[#This Row],[Priemerný odber za mesiac]]</f>
        <v>0</v>
      </c>
      <c r="K6604" s="17" t="e">
        <f>Tabuľka9[[#This Row],[Cena za MJ s DPH]]*Tabuľka9[[#This Row],[Predpokladaný odber počas 6 mesiacov]]</f>
        <v>#REF!</v>
      </c>
      <c r="L6604" s="1">
        <v>163741</v>
      </c>
      <c r="M6604" t="e">
        <f>_xlfn.XLOOKUP(Tabuľka9[[#This Row],[IČO]],#REF!,#REF!)</f>
        <v>#REF!</v>
      </c>
      <c r="N6604" t="e">
        <f>_xlfn.XLOOKUP(Tabuľka9[[#This Row],[IČO]],#REF!,#REF!)</f>
        <v>#REF!</v>
      </c>
    </row>
    <row r="6605" spans="1:14" hidden="1" x14ac:dyDescent="0.35">
      <c r="A6605" t="s">
        <v>125</v>
      </c>
      <c r="B6605" t="s">
        <v>163</v>
      </c>
      <c r="C6605" t="s">
        <v>13</v>
      </c>
      <c r="E6605" s="10">
        <f>IF(COUNTIF(cis_DPH!$B$2:$B$84,B6605)&gt;0,D6605*1.1,IF(COUNTIF(cis_DPH!$B$85:$B$171,B6605)&gt;0,D6605*1.2,"chyba"))</f>
        <v>0</v>
      </c>
      <c r="G6605" s="16" t="e">
        <f>_xlfn.XLOOKUP(Tabuľka9[[#This Row],[položka]],#REF!,#REF!)</f>
        <v>#REF!</v>
      </c>
      <c r="I6605" s="15">
        <f>Tabuľka9[[#This Row],[Aktuálna cena v RZ s DPH]]*Tabuľka9[[#This Row],[Priemerný odber za mesiac]]</f>
        <v>0</v>
      </c>
      <c r="K6605" s="17" t="e">
        <f>Tabuľka9[[#This Row],[Cena za MJ s DPH]]*Tabuľka9[[#This Row],[Predpokladaný odber počas 6 mesiacov]]</f>
        <v>#REF!</v>
      </c>
      <c r="L6605" s="1">
        <v>163741</v>
      </c>
      <c r="M6605" t="e">
        <f>_xlfn.XLOOKUP(Tabuľka9[[#This Row],[IČO]],#REF!,#REF!)</f>
        <v>#REF!</v>
      </c>
      <c r="N6605" t="e">
        <f>_xlfn.XLOOKUP(Tabuľka9[[#This Row],[IČO]],#REF!,#REF!)</f>
        <v>#REF!</v>
      </c>
    </row>
    <row r="6606" spans="1:14" hidden="1" x14ac:dyDescent="0.35">
      <c r="A6606" t="s">
        <v>125</v>
      </c>
      <c r="B6606" t="s">
        <v>164</v>
      </c>
      <c r="C6606" t="s">
        <v>13</v>
      </c>
      <c r="D6606" s="9">
        <v>4.79</v>
      </c>
      <c r="E6606" s="10">
        <f>IF(COUNTIF(cis_DPH!$B$2:$B$84,B6606)&gt;0,D6606*1.1,IF(COUNTIF(cis_DPH!$B$85:$B$171,B6606)&gt;0,D6606*1.2,"chyba"))</f>
        <v>5.7480000000000002</v>
      </c>
      <c r="G6606" s="16" t="e">
        <f>_xlfn.XLOOKUP(Tabuľka9[[#This Row],[položka]],#REF!,#REF!)</f>
        <v>#REF!</v>
      </c>
      <c r="H6606">
        <v>5</v>
      </c>
      <c r="I6606" s="15">
        <f>Tabuľka9[[#This Row],[Aktuálna cena v RZ s DPH]]*Tabuľka9[[#This Row],[Priemerný odber za mesiac]]</f>
        <v>28.740000000000002</v>
      </c>
      <c r="J6606">
        <v>20</v>
      </c>
      <c r="K6606" s="17" t="e">
        <f>Tabuľka9[[#This Row],[Cena za MJ s DPH]]*Tabuľka9[[#This Row],[Predpokladaný odber počas 6 mesiacov]]</f>
        <v>#REF!</v>
      </c>
      <c r="L6606" s="1">
        <v>163741</v>
      </c>
      <c r="M6606" t="e">
        <f>_xlfn.XLOOKUP(Tabuľka9[[#This Row],[IČO]],#REF!,#REF!)</f>
        <v>#REF!</v>
      </c>
      <c r="N6606" t="e">
        <f>_xlfn.XLOOKUP(Tabuľka9[[#This Row],[IČO]],#REF!,#REF!)</f>
        <v>#REF!</v>
      </c>
    </row>
    <row r="6607" spans="1:14" hidden="1" x14ac:dyDescent="0.35">
      <c r="A6607" t="s">
        <v>125</v>
      </c>
      <c r="B6607" t="s">
        <v>165</v>
      </c>
      <c r="C6607" t="s">
        <v>13</v>
      </c>
      <c r="E6607" s="10">
        <f>IF(COUNTIF(cis_DPH!$B$2:$B$84,B6607)&gt;0,D6607*1.1,IF(COUNTIF(cis_DPH!$B$85:$B$171,B6607)&gt;0,D6607*1.2,"chyba"))</f>
        <v>0</v>
      </c>
      <c r="G6607" s="16" t="e">
        <f>_xlfn.XLOOKUP(Tabuľka9[[#This Row],[položka]],#REF!,#REF!)</f>
        <v>#REF!</v>
      </c>
      <c r="I6607" s="15">
        <f>Tabuľka9[[#This Row],[Aktuálna cena v RZ s DPH]]*Tabuľka9[[#This Row],[Priemerný odber za mesiac]]</f>
        <v>0</v>
      </c>
      <c r="K6607" s="17" t="e">
        <f>Tabuľka9[[#This Row],[Cena za MJ s DPH]]*Tabuľka9[[#This Row],[Predpokladaný odber počas 6 mesiacov]]</f>
        <v>#REF!</v>
      </c>
      <c r="L6607" s="1">
        <v>163741</v>
      </c>
      <c r="M6607" t="e">
        <f>_xlfn.XLOOKUP(Tabuľka9[[#This Row],[IČO]],#REF!,#REF!)</f>
        <v>#REF!</v>
      </c>
      <c r="N6607" t="e">
        <f>_xlfn.XLOOKUP(Tabuľka9[[#This Row],[IČO]],#REF!,#REF!)</f>
        <v>#REF!</v>
      </c>
    </row>
    <row r="6608" spans="1:14" hidden="1" x14ac:dyDescent="0.35">
      <c r="A6608" t="s">
        <v>125</v>
      </c>
      <c r="B6608" t="s">
        <v>166</v>
      </c>
      <c r="C6608" t="s">
        <v>13</v>
      </c>
      <c r="D6608" s="9">
        <v>2.19</v>
      </c>
      <c r="E6608" s="10">
        <f>IF(COUNTIF(cis_DPH!$B$2:$B$84,B6608)&gt;0,D6608*1.1,IF(COUNTIF(cis_DPH!$B$85:$B$171,B6608)&gt;0,D6608*1.2,"chyba"))</f>
        <v>2.6279999999999997</v>
      </c>
      <c r="G6608" s="16" t="e">
        <f>_xlfn.XLOOKUP(Tabuľka9[[#This Row],[položka]],#REF!,#REF!)</f>
        <v>#REF!</v>
      </c>
      <c r="H6608">
        <v>1</v>
      </c>
      <c r="I6608" s="15">
        <f>Tabuľka9[[#This Row],[Aktuálna cena v RZ s DPH]]*Tabuľka9[[#This Row],[Priemerný odber za mesiac]]</f>
        <v>2.6279999999999997</v>
      </c>
      <c r="J6608">
        <v>5</v>
      </c>
      <c r="K6608" s="17" t="e">
        <f>Tabuľka9[[#This Row],[Cena za MJ s DPH]]*Tabuľka9[[#This Row],[Predpokladaný odber počas 6 mesiacov]]</f>
        <v>#REF!</v>
      </c>
      <c r="L6608" s="1">
        <v>163741</v>
      </c>
      <c r="M6608" t="e">
        <f>_xlfn.XLOOKUP(Tabuľka9[[#This Row],[IČO]],#REF!,#REF!)</f>
        <v>#REF!</v>
      </c>
      <c r="N6608" t="e">
        <f>_xlfn.XLOOKUP(Tabuľka9[[#This Row],[IČO]],#REF!,#REF!)</f>
        <v>#REF!</v>
      </c>
    </row>
    <row r="6609" spans="1:14" hidden="1" x14ac:dyDescent="0.35">
      <c r="A6609" t="s">
        <v>125</v>
      </c>
      <c r="B6609" t="s">
        <v>167</v>
      </c>
      <c r="C6609" t="s">
        <v>13</v>
      </c>
      <c r="E6609" s="10">
        <f>IF(COUNTIF(cis_DPH!$B$2:$B$84,B6609)&gt;0,D6609*1.1,IF(COUNTIF(cis_DPH!$B$85:$B$171,B6609)&gt;0,D6609*1.2,"chyba"))</f>
        <v>0</v>
      </c>
      <c r="G6609" s="16" t="e">
        <f>_xlfn.XLOOKUP(Tabuľka9[[#This Row],[položka]],#REF!,#REF!)</f>
        <v>#REF!</v>
      </c>
      <c r="I6609" s="15">
        <f>Tabuľka9[[#This Row],[Aktuálna cena v RZ s DPH]]*Tabuľka9[[#This Row],[Priemerný odber za mesiac]]</f>
        <v>0</v>
      </c>
      <c r="K6609" s="17" t="e">
        <f>Tabuľka9[[#This Row],[Cena za MJ s DPH]]*Tabuľka9[[#This Row],[Predpokladaný odber počas 6 mesiacov]]</f>
        <v>#REF!</v>
      </c>
      <c r="L6609" s="1">
        <v>163741</v>
      </c>
      <c r="M6609" t="e">
        <f>_xlfn.XLOOKUP(Tabuľka9[[#This Row],[IČO]],#REF!,#REF!)</f>
        <v>#REF!</v>
      </c>
      <c r="N6609" t="e">
        <f>_xlfn.XLOOKUP(Tabuľka9[[#This Row],[IČO]],#REF!,#REF!)</f>
        <v>#REF!</v>
      </c>
    </row>
    <row r="6610" spans="1:14" hidden="1" x14ac:dyDescent="0.35">
      <c r="A6610" t="s">
        <v>125</v>
      </c>
      <c r="B6610" t="s">
        <v>168</v>
      </c>
      <c r="C6610" t="s">
        <v>13</v>
      </c>
      <c r="E6610" s="10">
        <f>IF(COUNTIF(cis_DPH!$B$2:$B$84,B6610)&gt;0,D6610*1.1,IF(COUNTIF(cis_DPH!$B$85:$B$171,B6610)&gt;0,D6610*1.2,"chyba"))</f>
        <v>0</v>
      </c>
      <c r="G6610" s="16" t="e">
        <f>_xlfn.XLOOKUP(Tabuľka9[[#This Row],[položka]],#REF!,#REF!)</f>
        <v>#REF!</v>
      </c>
      <c r="I6610" s="15">
        <f>Tabuľka9[[#This Row],[Aktuálna cena v RZ s DPH]]*Tabuľka9[[#This Row],[Priemerný odber za mesiac]]</f>
        <v>0</v>
      </c>
      <c r="K6610" s="17" t="e">
        <f>Tabuľka9[[#This Row],[Cena za MJ s DPH]]*Tabuľka9[[#This Row],[Predpokladaný odber počas 6 mesiacov]]</f>
        <v>#REF!</v>
      </c>
      <c r="L6610" s="1">
        <v>163741</v>
      </c>
      <c r="M6610" t="e">
        <f>_xlfn.XLOOKUP(Tabuľka9[[#This Row],[IČO]],#REF!,#REF!)</f>
        <v>#REF!</v>
      </c>
      <c r="N6610" t="e">
        <f>_xlfn.XLOOKUP(Tabuľka9[[#This Row],[IČO]],#REF!,#REF!)</f>
        <v>#REF!</v>
      </c>
    </row>
    <row r="6611" spans="1:14" hidden="1" x14ac:dyDescent="0.35">
      <c r="A6611" t="s">
        <v>125</v>
      </c>
      <c r="B6611" t="s">
        <v>169</v>
      </c>
      <c r="C6611" t="s">
        <v>13</v>
      </c>
      <c r="E6611" s="10">
        <f>IF(COUNTIF(cis_DPH!$B$2:$B$84,B6611)&gt;0,D6611*1.1,IF(COUNTIF(cis_DPH!$B$85:$B$171,B6611)&gt;0,D6611*1.2,"chyba"))</f>
        <v>0</v>
      </c>
      <c r="G6611" s="16" t="e">
        <f>_xlfn.XLOOKUP(Tabuľka9[[#This Row],[položka]],#REF!,#REF!)</f>
        <v>#REF!</v>
      </c>
      <c r="I6611" s="15">
        <f>Tabuľka9[[#This Row],[Aktuálna cena v RZ s DPH]]*Tabuľka9[[#This Row],[Priemerný odber za mesiac]]</f>
        <v>0</v>
      </c>
      <c r="K6611" s="17" t="e">
        <f>Tabuľka9[[#This Row],[Cena za MJ s DPH]]*Tabuľka9[[#This Row],[Predpokladaný odber počas 6 mesiacov]]</f>
        <v>#REF!</v>
      </c>
      <c r="L6611" s="1">
        <v>163741</v>
      </c>
      <c r="M6611" t="e">
        <f>_xlfn.XLOOKUP(Tabuľka9[[#This Row],[IČO]],#REF!,#REF!)</f>
        <v>#REF!</v>
      </c>
      <c r="N6611" t="e">
        <f>_xlfn.XLOOKUP(Tabuľka9[[#This Row],[IČO]],#REF!,#REF!)</f>
        <v>#REF!</v>
      </c>
    </row>
    <row r="6612" spans="1:14" hidden="1" x14ac:dyDescent="0.35">
      <c r="A6612" t="s">
        <v>125</v>
      </c>
      <c r="B6612" t="s">
        <v>170</v>
      </c>
      <c r="C6612" t="s">
        <v>13</v>
      </c>
      <c r="D6612" s="9">
        <v>4.99</v>
      </c>
      <c r="E6612" s="10">
        <f>IF(COUNTIF(cis_DPH!$B$2:$B$84,B6612)&gt;0,D6612*1.1,IF(COUNTIF(cis_DPH!$B$85:$B$171,B6612)&gt;0,D6612*1.2,"chyba"))</f>
        <v>5.9880000000000004</v>
      </c>
      <c r="G6612" s="16" t="e">
        <f>_xlfn.XLOOKUP(Tabuľka9[[#This Row],[položka]],#REF!,#REF!)</f>
        <v>#REF!</v>
      </c>
      <c r="H6612">
        <v>5</v>
      </c>
      <c r="I6612" s="15">
        <f>Tabuľka9[[#This Row],[Aktuálna cena v RZ s DPH]]*Tabuľka9[[#This Row],[Priemerný odber za mesiac]]</f>
        <v>29.94</v>
      </c>
      <c r="J6612">
        <v>20</v>
      </c>
      <c r="K6612" s="17" t="e">
        <f>Tabuľka9[[#This Row],[Cena za MJ s DPH]]*Tabuľka9[[#This Row],[Predpokladaný odber počas 6 mesiacov]]</f>
        <v>#REF!</v>
      </c>
      <c r="L6612" s="1">
        <v>163741</v>
      </c>
      <c r="M6612" t="e">
        <f>_xlfn.XLOOKUP(Tabuľka9[[#This Row],[IČO]],#REF!,#REF!)</f>
        <v>#REF!</v>
      </c>
      <c r="N6612" t="e">
        <f>_xlfn.XLOOKUP(Tabuľka9[[#This Row],[IČO]],#REF!,#REF!)</f>
        <v>#REF!</v>
      </c>
    </row>
    <row r="6613" spans="1:14" hidden="1" x14ac:dyDescent="0.35">
      <c r="A6613" t="s">
        <v>125</v>
      </c>
      <c r="B6613" t="s">
        <v>171</v>
      </c>
      <c r="C6613" t="s">
        <v>13</v>
      </c>
      <c r="E6613" s="10">
        <f>IF(COUNTIF(cis_DPH!$B$2:$B$84,B6613)&gt;0,D6613*1.1,IF(COUNTIF(cis_DPH!$B$85:$B$171,B6613)&gt;0,D6613*1.2,"chyba"))</f>
        <v>0</v>
      </c>
      <c r="G6613" s="16" t="e">
        <f>_xlfn.XLOOKUP(Tabuľka9[[#This Row],[položka]],#REF!,#REF!)</f>
        <v>#REF!</v>
      </c>
      <c r="H6613">
        <v>5</v>
      </c>
      <c r="I6613" s="15">
        <f>Tabuľka9[[#This Row],[Aktuálna cena v RZ s DPH]]*Tabuľka9[[#This Row],[Priemerný odber za mesiac]]</f>
        <v>0</v>
      </c>
      <c r="J6613">
        <v>20</v>
      </c>
      <c r="K6613" s="17" t="e">
        <f>Tabuľka9[[#This Row],[Cena za MJ s DPH]]*Tabuľka9[[#This Row],[Predpokladaný odber počas 6 mesiacov]]</f>
        <v>#REF!</v>
      </c>
      <c r="L6613" s="1">
        <v>163741</v>
      </c>
      <c r="M6613" t="e">
        <f>_xlfn.XLOOKUP(Tabuľka9[[#This Row],[IČO]],#REF!,#REF!)</f>
        <v>#REF!</v>
      </c>
      <c r="N6613" t="e">
        <f>_xlfn.XLOOKUP(Tabuľka9[[#This Row],[IČO]],#REF!,#REF!)</f>
        <v>#REF!</v>
      </c>
    </row>
    <row r="6614" spans="1:14" hidden="1" x14ac:dyDescent="0.35">
      <c r="A6614" t="s">
        <v>125</v>
      </c>
      <c r="B6614" t="s">
        <v>172</v>
      </c>
      <c r="C6614" t="s">
        <v>13</v>
      </c>
      <c r="E6614" s="10">
        <f>IF(COUNTIF(cis_DPH!$B$2:$B$84,B6614)&gt;0,D6614*1.1,IF(COUNTIF(cis_DPH!$B$85:$B$171,B6614)&gt;0,D6614*1.2,"chyba"))</f>
        <v>0</v>
      </c>
      <c r="G6614" s="16" t="e">
        <f>_xlfn.XLOOKUP(Tabuľka9[[#This Row],[položka]],#REF!,#REF!)</f>
        <v>#REF!</v>
      </c>
      <c r="I6614" s="15">
        <f>Tabuľka9[[#This Row],[Aktuálna cena v RZ s DPH]]*Tabuľka9[[#This Row],[Priemerný odber za mesiac]]</f>
        <v>0</v>
      </c>
      <c r="K6614" s="17" t="e">
        <f>Tabuľka9[[#This Row],[Cena za MJ s DPH]]*Tabuľka9[[#This Row],[Predpokladaný odber počas 6 mesiacov]]</f>
        <v>#REF!</v>
      </c>
      <c r="L6614" s="1">
        <v>163741</v>
      </c>
      <c r="M6614" t="e">
        <f>_xlfn.XLOOKUP(Tabuľka9[[#This Row],[IČO]],#REF!,#REF!)</f>
        <v>#REF!</v>
      </c>
      <c r="N6614" t="e">
        <f>_xlfn.XLOOKUP(Tabuľka9[[#This Row],[IČO]],#REF!,#REF!)</f>
        <v>#REF!</v>
      </c>
    </row>
    <row r="6615" spans="1:14" hidden="1" x14ac:dyDescent="0.35">
      <c r="A6615" t="s">
        <v>125</v>
      </c>
      <c r="B6615" t="s">
        <v>173</v>
      </c>
      <c r="C6615" t="s">
        <v>13</v>
      </c>
      <c r="D6615" s="9">
        <v>2.99</v>
      </c>
      <c r="E6615" s="10">
        <f>IF(COUNTIF(cis_DPH!$B$2:$B$84,B6615)&gt;0,D6615*1.1,IF(COUNTIF(cis_DPH!$B$85:$B$171,B6615)&gt;0,D6615*1.2,"chyba"))</f>
        <v>3.5880000000000001</v>
      </c>
      <c r="G6615" s="16" t="e">
        <f>_xlfn.XLOOKUP(Tabuľka9[[#This Row],[položka]],#REF!,#REF!)</f>
        <v>#REF!</v>
      </c>
      <c r="H6615">
        <v>1</v>
      </c>
      <c r="I6615" s="15">
        <f>Tabuľka9[[#This Row],[Aktuálna cena v RZ s DPH]]*Tabuľka9[[#This Row],[Priemerný odber za mesiac]]</f>
        <v>3.5880000000000001</v>
      </c>
      <c r="J6615">
        <v>5</v>
      </c>
      <c r="K6615" s="17" t="e">
        <f>Tabuľka9[[#This Row],[Cena za MJ s DPH]]*Tabuľka9[[#This Row],[Predpokladaný odber počas 6 mesiacov]]</f>
        <v>#REF!</v>
      </c>
      <c r="L6615" s="1">
        <v>163741</v>
      </c>
      <c r="M6615" t="e">
        <f>_xlfn.XLOOKUP(Tabuľka9[[#This Row],[IČO]],#REF!,#REF!)</f>
        <v>#REF!</v>
      </c>
      <c r="N6615" t="e">
        <f>_xlfn.XLOOKUP(Tabuľka9[[#This Row],[IČO]],#REF!,#REF!)</f>
        <v>#REF!</v>
      </c>
    </row>
    <row r="6616" spans="1:14" hidden="1" x14ac:dyDescent="0.35">
      <c r="A6616" t="s">
        <v>125</v>
      </c>
      <c r="B6616" t="s">
        <v>174</v>
      </c>
      <c r="C6616" t="s">
        <v>13</v>
      </c>
      <c r="E6616" s="10">
        <f>IF(COUNTIF(cis_DPH!$B$2:$B$84,B6616)&gt;0,D6616*1.1,IF(COUNTIF(cis_DPH!$B$85:$B$171,B6616)&gt;0,D6616*1.2,"chyba"))</f>
        <v>0</v>
      </c>
      <c r="G6616" s="16" t="e">
        <f>_xlfn.XLOOKUP(Tabuľka9[[#This Row],[položka]],#REF!,#REF!)</f>
        <v>#REF!</v>
      </c>
      <c r="I6616" s="15">
        <f>Tabuľka9[[#This Row],[Aktuálna cena v RZ s DPH]]*Tabuľka9[[#This Row],[Priemerný odber za mesiac]]</f>
        <v>0</v>
      </c>
      <c r="K6616" s="17" t="e">
        <f>Tabuľka9[[#This Row],[Cena za MJ s DPH]]*Tabuľka9[[#This Row],[Predpokladaný odber počas 6 mesiacov]]</f>
        <v>#REF!</v>
      </c>
      <c r="L6616" s="1">
        <v>163741</v>
      </c>
      <c r="M6616" t="e">
        <f>_xlfn.XLOOKUP(Tabuľka9[[#This Row],[IČO]],#REF!,#REF!)</f>
        <v>#REF!</v>
      </c>
      <c r="N6616" t="e">
        <f>_xlfn.XLOOKUP(Tabuľka9[[#This Row],[IČO]],#REF!,#REF!)</f>
        <v>#REF!</v>
      </c>
    </row>
    <row r="6617" spans="1:14" hidden="1" x14ac:dyDescent="0.35">
      <c r="A6617" t="s">
        <v>125</v>
      </c>
      <c r="B6617" t="s">
        <v>175</v>
      </c>
      <c r="C6617" t="s">
        <v>13</v>
      </c>
      <c r="E6617" s="10">
        <f>IF(COUNTIF(cis_DPH!$B$2:$B$84,B6617)&gt;0,D6617*1.1,IF(COUNTIF(cis_DPH!$B$85:$B$171,B6617)&gt;0,D6617*1.2,"chyba"))</f>
        <v>0</v>
      </c>
      <c r="G6617" s="16" t="e">
        <f>_xlfn.XLOOKUP(Tabuľka9[[#This Row],[položka]],#REF!,#REF!)</f>
        <v>#REF!</v>
      </c>
      <c r="I6617" s="15">
        <f>Tabuľka9[[#This Row],[Aktuálna cena v RZ s DPH]]*Tabuľka9[[#This Row],[Priemerný odber za mesiac]]</f>
        <v>0</v>
      </c>
      <c r="K6617" s="17" t="e">
        <f>Tabuľka9[[#This Row],[Cena za MJ s DPH]]*Tabuľka9[[#This Row],[Predpokladaný odber počas 6 mesiacov]]</f>
        <v>#REF!</v>
      </c>
      <c r="L6617" s="1">
        <v>163741</v>
      </c>
      <c r="M6617" t="e">
        <f>_xlfn.XLOOKUP(Tabuľka9[[#This Row],[IČO]],#REF!,#REF!)</f>
        <v>#REF!</v>
      </c>
      <c r="N6617" t="e">
        <f>_xlfn.XLOOKUP(Tabuľka9[[#This Row],[IČO]],#REF!,#REF!)</f>
        <v>#REF!</v>
      </c>
    </row>
    <row r="6618" spans="1:14" hidden="1" x14ac:dyDescent="0.35">
      <c r="A6618" t="s">
        <v>125</v>
      </c>
      <c r="B6618" t="s">
        <v>176</v>
      </c>
      <c r="C6618" t="s">
        <v>13</v>
      </c>
      <c r="E6618" s="10">
        <f>IF(COUNTIF(cis_DPH!$B$2:$B$84,B6618)&gt;0,D6618*1.1,IF(COUNTIF(cis_DPH!$B$85:$B$171,B6618)&gt;0,D6618*1.2,"chyba"))</f>
        <v>0</v>
      </c>
      <c r="G6618" s="16" t="e">
        <f>_xlfn.XLOOKUP(Tabuľka9[[#This Row],[položka]],#REF!,#REF!)</f>
        <v>#REF!</v>
      </c>
      <c r="I6618" s="15">
        <f>Tabuľka9[[#This Row],[Aktuálna cena v RZ s DPH]]*Tabuľka9[[#This Row],[Priemerný odber za mesiac]]</f>
        <v>0</v>
      </c>
      <c r="K6618" s="17" t="e">
        <f>Tabuľka9[[#This Row],[Cena za MJ s DPH]]*Tabuľka9[[#This Row],[Predpokladaný odber počas 6 mesiacov]]</f>
        <v>#REF!</v>
      </c>
      <c r="L6618" s="1">
        <v>163741</v>
      </c>
      <c r="M6618" t="e">
        <f>_xlfn.XLOOKUP(Tabuľka9[[#This Row],[IČO]],#REF!,#REF!)</f>
        <v>#REF!</v>
      </c>
      <c r="N6618" t="e">
        <f>_xlfn.XLOOKUP(Tabuľka9[[#This Row],[IČO]],#REF!,#REF!)</f>
        <v>#REF!</v>
      </c>
    </row>
    <row r="6619" spans="1:14" hidden="1" x14ac:dyDescent="0.35">
      <c r="A6619" t="s">
        <v>125</v>
      </c>
      <c r="B6619" t="s">
        <v>177</v>
      </c>
      <c r="C6619" t="s">
        <v>13</v>
      </c>
      <c r="E6619" s="10">
        <f>IF(COUNTIF(cis_DPH!$B$2:$B$84,B6619)&gt;0,D6619*1.1,IF(COUNTIF(cis_DPH!$B$85:$B$171,B6619)&gt;0,D6619*1.2,"chyba"))</f>
        <v>0</v>
      </c>
      <c r="G6619" s="16" t="e">
        <f>_xlfn.XLOOKUP(Tabuľka9[[#This Row],[položka]],#REF!,#REF!)</f>
        <v>#REF!</v>
      </c>
      <c r="I6619" s="15">
        <f>Tabuľka9[[#This Row],[Aktuálna cena v RZ s DPH]]*Tabuľka9[[#This Row],[Priemerný odber za mesiac]]</f>
        <v>0</v>
      </c>
      <c r="K6619" s="17" t="e">
        <f>Tabuľka9[[#This Row],[Cena za MJ s DPH]]*Tabuľka9[[#This Row],[Predpokladaný odber počas 6 mesiacov]]</f>
        <v>#REF!</v>
      </c>
      <c r="L6619" s="1">
        <v>163741</v>
      </c>
      <c r="M6619" t="e">
        <f>_xlfn.XLOOKUP(Tabuľka9[[#This Row],[IČO]],#REF!,#REF!)</f>
        <v>#REF!</v>
      </c>
      <c r="N6619" t="e">
        <f>_xlfn.XLOOKUP(Tabuľka9[[#This Row],[IČO]],#REF!,#REF!)</f>
        <v>#REF!</v>
      </c>
    </row>
    <row r="6620" spans="1:14" hidden="1" x14ac:dyDescent="0.35">
      <c r="A6620" t="s">
        <v>125</v>
      </c>
      <c r="B6620" t="s">
        <v>178</v>
      </c>
      <c r="C6620" t="s">
        <v>13</v>
      </c>
      <c r="E6620" s="10">
        <f>IF(COUNTIF(cis_DPH!$B$2:$B$84,B6620)&gt;0,D6620*1.1,IF(COUNTIF(cis_DPH!$B$85:$B$171,B6620)&gt;0,D6620*1.2,"chyba"))</f>
        <v>0</v>
      </c>
      <c r="G6620" s="16" t="e">
        <f>_xlfn.XLOOKUP(Tabuľka9[[#This Row],[položka]],#REF!,#REF!)</f>
        <v>#REF!</v>
      </c>
      <c r="I6620" s="15">
        <f>Tabuľka9[[#This Row],[Aktuálna cena v RZ s DPH]]*Tabuľka9[[#This Row],[Priemerný odber za mesiac]]</f>
        <v>0</v>
      </c>
      <c r="K6620" s="17" t="e">
        <f>Tabuľka9[[#This Row],[Cena za MJ s DPH]]*Tabuľka9[[#This Row],[Predpokladaný odber počas 6 mesiacov]]</f>
        <v>#REF!</v>
      </c>
      <c r="L6620" s="1">
        <v>163741</v>
      </c>
      <c r="M6620" t="e">
        <f>_xlfn.XLOOKUP(Tabuľka9[[#This Row],[IČO]],#REF!,#REF!)</f>
        <v>#REF!</v>
      </c>
      <c r="N6620" t="e">
        <f>_xlfn.XLOOKUP(Tabuľka9[[#This Row],[IČO]],#REF!,#REF!)</f>
        <v>#REF!</v>
      </c>
    </row>
    <row r="6621" spans="1:14" hidden="1" x14ac:dyDescent="0.35">
      <c r="A6621" t="s">
        <v>125</v>
      </c>
      <c r="B6621" t="s">
        <v>179</v>
      </c>
      <c r="C6621" t="s">
        <v>13</v>
      </c>
      <c r="E6621" s="10">
        <f>IF(COUNTIF(cis_DPH!$B$2:$B$84,B6621)&gt;0,D6621*1.1,IF(COUNTIF(cis_DPH!$B$85:$B$171,B6621)&gt;0,D6621*1.2,"chyba"))</f>
        <v>0</v>
      </c>
      <c r="G6621" s="16" t="e">
        <f>_xlfn.XLOOKUP(Tabuľka9[[#This Row],[položka]],#REF!,#REF!)</f>
        <v>#REF!</v>
      </c>
      <c r="I6621" s="15">
        <f>Tabuľka9[[#This Row],[Aktuálna cena v RZ s DPH]]*Tabuľka9[[#This Row],[Priemerný odber za mesiac]]</f>
        <v>0</v>
      </c>
      <c r="K6621" s="17" t="e">
        <f>Tabuľka9[[#This Row],[Cena za MJ s DPH]]*Tabuľka9[[#This Row],[Predpokladaný odber počas 6 mesiacov]]</f>
        <v>#REF!</v>
      </c>
      <c r="L6621" s="1">
        <v>163741</v>
      </c>
      <c r="M6621" t="e">
        <f>_xlfn.XLOOKUP(Tabuľka9[[#This Row],[IČO]],#REF!,#REF!)</f>
        <v>#REF!</v>
      </c>
      <c r="N6621" t="e">
        <f>_xlfn.XLOOKUP(Tabuľka9[[#This Row],[IČO]],#REF!,#REF!)</f>
        <v>#REF!</v>
      </c>
    </row>
    <row r="6622" spans="1:14" hidden="1" x14ac:dyDescent="0.35">
      <c r="A6622" t="s">
        <v>125</v>
      </c>
      <c r="B6622" t="s">
        <v>180</v>
      </c>
      <c r="C6622" t="s">
        <v>13</v>
      </c>
      <c r="E6622" s="10">
        <f>IF(COUNTIF(cis_DPH!$B$2:$B$84,B6622)&gt;0,D6622*1.1,IF(COUNTIF(cis_DPH!$B$85:$B$171,B6622)&gt;0,D6622*1.2,"chyba"))</f>
        <v>0</v>
      </c>
      <c r="G6622" s="16" t="e">
        <f>_xlfn.XLOOKUP(Tabuľka9[[#This Row],[položka]],#REF!,#REF!)</f>
        <v>#REF!</v>
      </c>
      <c r="I6622" s="15">
        <f>Tabuľka9[[#This Row],[Aktuálna cena v RZ s DPH]]*Tabuľka9[[#This Row],[Priemerný odber za mesiac]]</f>
        <v>0</v>
      </c>
      <c r="K6622" s="17" t="e">
        <f>Tabuľka9[[#This Row],[Cena za MJ s DPH]]*Tabuľka9[[#This Row],[Predpokladaný odber počas 6 mesiacov]]</f>
        <v>#REF!</v>
      </c>
      <c r="L6622" s="1">
        <v>163741</v>
      </c>
      <c r="M6622" t="e">
        <f>_xlfn.XLOOKUP(Tabuľka9[[#This Row],[IČO]],#REF!,#REF!)</f>
        <v>#REF!</v>
      </c>
      <c r="N6622" t="e">
        <f>_xlfn.XLOOKUP(Tabuľka9[[#This Row],[IČO]],#REF!,#REF!)</f>
        <v>#REF!</v>
      </c>
    </row>
    <row r="6623" spans="1:14" hidden="1" x14ac:dyDescent="0.35">
      <c r="A6623" t="s">
        <v>125</v>
      </c>
      <c r="B6623" t="s">
        <v>181</v>
      </c>
      <c r="C6623" t="s">
        <v>13</v>
      </c>
      <c r="E6623" s="10">
        <f>IF(COUNTIF(cis_DPH!$B$2:$B$84,B6623)&gt;0,D6623*1.1,IF(COUNTIF(cis_DPH!$B$85:$B$171,B6623)&gt;0,D6623*1.2,"chyba"))</f>
        <v>0</v>
      </c>
      <c r="G6623" s="16" t="e">
        <f>_xlfn.XLOOKUP(Tabuľka9[[#This Row],[položka]],#REF!,#REF!)</f>
        <v>#REF!</v>
      </c>
      <c r="I6623" s="15">
        <f>Tabuľka9[[#This Row],[Aktuálna cena v RZ s DPH]]*Tabuľka9[[#This Row],[Priemerný odber za mesiac]]</f>
        <v>0</v>
      </c>
      <c r="K6623" s="17" t="e">
        <f>Tabuľka9[[#This Row],[Cena za MJ s DPH]]*Tabuľka9[[#This Row],[Predpokladaný odber počas 6 mesiacov]]</f>
        <v>#REF!</v>
      </c>
      <c r="L6623" s="1">
        <v>163741</v>
      </c>
      <c r="M6623" t="e">
        <f>_xlfn.XLOOKUP(Tabuľka9[[#This Row],[IČO]],#REF!,#REF!)</f>
        <v>#REF!</v>
      </c>
      <c r="N6623" t="e">
        <f>_xlfn.XLOOKUP(Tabuľka9[[#This Row],[IČO]],#REF!,#REF!)</f>
        <v>#REF!</v>
      </c>
    </row>
    <row r="6624" spans="1:14" hidden="1" x14ac:dyDescent="0.35">
      <c r="A6624" t="s">
        <v>125</v>
      </c>
      <c r="B6624" t="s">
        <v>182</v>
      </c>
      <c r="C6624" t="s">
        <v>13</v>
      </c>
      <c r="E6624" s="10">
        <f>IF(COUNTIF(cis_DPH!$B$2:$B$84,B6624)&gt;0,D6624*1.1,IF(COUNTIF(cis_DPH!$B$85:$B$171,B6624)&gt;0,D6624*1.2,"chyba"))</f>
        <v>0</v>
      </c>
      <c r="G6624" s="16" t="e">
        <f>_xlfn.XLOOKUP(Tabuľka9[[#This Row],[položka]],#REF!,#REF!)</f>
        <v>#REF!</v>
      </c>
      <c r="I6624" s="15">
        <f>Tabuľka9[[#This Row],[Aktuálna cena v RZ s DPH]]*Tabuľka9[[#This Row],[Priemerný odber za mesiac]]</f>
        <v>0</v>
      </c>
      <c r="K6624" s="17" t="e">
        <f>Tabuľka9[[#This Row],[Cena za MJ s DPH]]*Tabuľka9[[#This Row],[Predpokladaný odber počas 6 mesiacov]]</f>
        <v>#REF!</v>
      </c>
      <c r="L6624" s="1">
        <v>163741</v>
      </c>
      <c r="M6624" t="e">
        <f>_xlfn.XLOOKUP(Tabuľka9[[#This Row],[IČO]],#REF!,#REF!)</f>
        <v>#REF!</v>
      </c>
      <c r="N6624" t="e">
        <f>_xlfn.XLOOKUP(Tabuľka9[[#This Row],[IČO]],#REF!,#REF!)</f>
        <v>#REF!</v>
      </c>
    </row>
    <row r="6625" spans="1:14" hidden="1" x14ac:dyDescent="0.35">
      <c r="A6625" t="s">
        <v>125</v>
      </c>
      <c r="B6625" t="s">
        <v>183</v>
      </c>
      <c r="C6625" t="s">
        <v>13</v>
      </c>
      <c r="E6625" s="10">
        <f>IF(COUNTIF(cis_DPH!$B$2:$B$84,B6625)&gt;0,D6625*1.1,IF(COUNTIF(cis_DPH!$B$85:$B$171,B6625)&gt;0,D6625*1.2,"chyba"))</f>
        <v>0</v>
      </c>
      <c r="G6625" s="16" t="e">
        <f>_xlfn.XLOOKUP(Tabuľka9[[#This Row],[položka]],#REF!,#REF!)</f>
        <v>#REF!</v>
      </c>
      <c r="I6625" s="15">
        <f>Tabuľka9[[#This Row],[Aktuálna cena v RZ s DPH]]*Tabuľka9[[#This Row],[Priemerný odber za mesiac]]</f>
        <v>0</v>
      </c>
      <c r="K6625" s="17" t="e">
        <f>Tabuľka9[[#This Row],[Cena za MJ s DPH]]*Tabuľka9[[#This Row],[Predpokladaný odber počas 6 mesiacov]]</f>
        <v>#REF!</v>
      </c>
      <c r="L6625" s="1">
        <v>163741</v>
      </c>
      <c r="M6625" t="e">
        <f>_xlfn.XLOOKUP(Tabuľka9[[#This Row],[IČO]],#REF!,#REF!)</f>
        <v>#REF!</v>
      </c>
      <c r="N6625" t="e">
        <f>_xlfn.XLOOKUP(Tabuľka9[[#This Row],[IČO]],#REF!,#REF!)</f>
        <v>#REF!</v>
      </c>
    </row>
    <row r="6626" spans="1:14" hidden="1" x14ac:dyDescent="0.35">
      <c r="A6626" t="s">
        <v>125</v>
      </c>
      <c r="B6626" t="s">
        <v>184</v>
      </c>
      <c r="C6626" t="s">
        <v>13</v>
      </c>
      <c r="E6626" s="10">
        <f>IF(COUNTIF(cis_DPH!$B$2:$B$84,B6626)&gt;0,D6626*1.1,IF(COUNTIF(cis_DPH!$B$85:$B$171,B6626)&gt;0,D6626*1.2,"chyba"))</f>
        <v>0</v>
      </c>
      <c r="G6626" s="16" t="e">
        <f>_xlfn.XLOOKUP(Tabuľka9[[#This Row],[položka]],#REF!,#REF!)</f>
        <v>#REF!</v>
      </c>
      <c r="I6626" s="15">
        <f>Tabuľka9[[#This Row],[Aktuálna cena v RZ s DPH]]*Tabuľka9[[#This Row],[Priemerný odber za mesiac]]</f>
        <v>0</v>
      </c>
      <c r="K6626" s="17" t="e">
        <f>Tabuľka9[[#This Row],[Cena za MJ s DPH]]*Tabuľka9[[#This Row],[Predpokladaný odber počas 6 mesiacov]]</f>
        <v>#REF!</v>
      </c>
      <c r="L6626" s="1">
        <v>163741</v>
      </c>
      <c r="M6626" t="e">
        <f>_xlfn.XLOOKUP(Tabuľka9[[#This Row],[IČO]],#REF!,#REF!)</f>
        <v>#REF!</v>
      </c>
      <c r="N6626" t="e">
        <f>_xlfn.XLOOKUP(Tabuľka9[[#This Row],[IČO]],#REF!,#REF!)</f>
        <v>#REF!</v>
      </c>
    </row>
    <row r="6627" spans="1:14" hidden="1" x14ac:dyDescent="0.35">
      <c r="A6627" t="s">
        <v>125</v>
      </c>
      <c r="B6627" t="s">
        <v>185</v>
      </c>
      <c r="C6627" t="s">
        <v>13</v>
      </c>
      <c r="E6627" s="10">
        <f>IF(COUNTIF(cis_DPH!$B$2:$B$84,B6627)&gt;0,D6627*1.1,IF(COUNTIF(cis_DPH!$B$85:$B$171,B6627)&gt;0,D6627*1.2,"chyba"))</f>
        <v>0</v>
      </c>
      <c r="G6627" s="16" t="e">
        <f>_xlfn.XLOOKUP(Tabuľka9[[#This Row],[položka]],#REF!,#REF!)</f>
        <v>#REF!</v>
      </c>
      <c r="I6627" s="15">
        <f>Tabuľka9[[#This Row],[Aktuálna cena v RZ s DPH]]*Tabuľka9[[#This Row],[Priemerný odber za mesiac]]</f>
        <v>0</v>
      </c>
      <c r="K6627" s="17" t="e">
        <f>Tabuľka9[[#This Row],[Cena za MJ s DPH]]*Tabuľka9[[#This Row],[Predpokladaný odber počas 6 mesiacov]]</f>
        <v>#REF!</v>
      </c>
      <c r="L6627" s="1">
        <v>163741</v>
      </c>
      <c r="M6627" t="e">
        <f>_xlfn.XLOOKUP(Tabuľka9[[#This Row],[IČO]],#REF!,#REF!)</f>
        <v>#REF!</v>
      </c>
      <c r="N6627" t="e">
        <f>_xlfn.XLOOKUP(Tabuľka9[[#This Row],[IČO]],#REF!,#REF!)</f>
        <v>#REF!</v>
      </c>
    </row>
    <row r="6628" spans="1:14" hidden="1" x14ac:dyDescent="0.35">
      <c r="A6628" t="s">
        <v>125</v>
      </c>
      <c r="B6628" t="s">
        <v>186</v>
      </c>
      <c r="C6628" t="s">
        <v>13</v>
      </c>
      <c r="E6628" s="10">
        <f>IF(COUNTIF(cis_DPH!$B$2:$B$84,B6628)&gt;0,D6628*1.1,IF(COUNTIF(cis_DPH!$B$85:$B$171,B6628)&gt;0,D6628*1.2,"chyba"))</f>
        <v>0</v>
      </c>
      <c r="G6628" s="16" t="e">
        <f>_xlfn.XLOOKUP(Tabuľka9[[#This Row],[položka]],#REF!,#REF!)</f>
        <v>#REF!</v>
      </c>
      <c r="I6628" s="15">
        <f>Tabuľka9[[#This Row],[Aktuálna cena v RZ s DPH]]*Tabuľka9[[#This Row],[Priemerný odber za mesiac]]</f>
        <v>0</v>
      </c>
      <c r="K6628" s="17" t="e">
        <f>Tabuľka9[[#This Row],[Cena za MJ s DPH]]*Tabuľka9[[#This Row],[Predpokladaný odber počas 6 mesiacov]]</f>
        <v>#REF!</v>
      </c>
      <c r="L6628" s="1">
        <v>163741</v>
      </c>
      <c r="M6628" t="e">
        <f>_xlfn.XLOOKUP(Tabuľka9[[#This Row],[IČO]],#REF!,#REF!)</f>
        <v>#REF!</v>
      </c>
      <c r="N6628" t="e">
        <f>_xlfn.XLOOKUP(Tabuľka9[[#This Row],[IČO]],#REF!,#REF!)</f>
        <v>#REF!</v>
      </c>
    </row>
    <row r="6629" spans="1:14" hidden="1" x14ac:dyDescent="0.35">
      <c r="A6629" t="s">
        <v>95</v>
      </c>
      <c r="B6629" t="s">
        <v>187</v>
      </c>
      <c r="C6629" t="s">
        <v>48</v>
      </c>
      <c r="E6629" s="10">
        <f>IF(COUNTIF(cis_DPH!$B$2:$B$84,B6629)&gt;0,D6629*1.1,IF(COUNTIF(cis_DPH!$B$85:$B$171,B6629)&gt;0,D6629*1.2,"chyba"))</f>
        <v>0</v>
      </c>
      <c r="G6629" s="16" t="e">
        <f>_xlfn.XLOOKUP(Tabuľka9[[#This Row],[položka]],#REF!,#REF!)</f>
        <v>#REF!</v>
      </c>
      <c r="I6629" s="15">
        <f>Tabuľka9[[#This Row],[Aktuálna cena v RZ s DPH]]*Tabuľka9[[#This Row],[Priemerný odber za mesiac]]</f>
        <v>0</v>
      </c>
      <c r="K6629" s="17" t="e">
        <f>Tabuľka9[[#This Row],[Cena za MJ s DPH]]*Tabuľka9[[#This Row],[Predpokladaný odber počas 6 mesiacov]]</f>
        <v>#REF!</v>
      </c>
      <c r="L6629" s="1">
        <v>163741</v>
      </c>
      <c r="M6629" t="e">
        <f>_xlfn.XLOOKUP(Tabuľka9[[#This Row],[IČO]],#REF!,#REF!)</f>
        <v>#REF!</v>
      </c>
      <c r="N6629" t="e">
        <f>_xlfn.XLOOKUP(Tabuľka9[[#This Row],[IČO]],#REF!,#REF!)</f>
        <v>#REF!</v>
      </c>
    </row>
    <row r="6630" spans="1:14" hidden="1" x14ac:dyDescent="0.35">
      <c r="A6630" t="s">
        <v>95</v>
      </c>
      <c r="B6630" t="s">
        <v>188</v>
      </c>
      <c r="C6630" t="s">
        <v>13</v>
      </c>
      <c r="D6630" s="9">
        <v>1.45</v>
      </c>
      <c r="E6630" s="10">
        <f>IF(COUNTIF(cis_DPH!$B$2:$B$84,B6630)&gt;0,D6630*1.1,IF(COUNTIF(cis_DPH!$B$85:$B$171,B6630)&gt;0,D6630*1.2,"chyba"))</f>
        <v>1.595</v>
      </c>
      <c r="G6630" s="16" t="e">
        <f>_xlfn.XLOOKUP(Tabuľka9[[#This Row],[položka]],#REF!,#REF!)</f>
        <v>#REF!</v>
      </c>
      <c r="H6630">
        <v>10</v>
      </c>
      <c r="I6630" s="15">
        <f>Tabuľka9[[#This Row],[Aktuálna cena v RZ s DPH]]*Tabuľka9[[#This Row],[Priemerný odber za mesiac]]</f>
        <v>15.95</v>
      </c>
      <c r="J6630">
        <v>40</v>
      </c>
      <c r="K6630" s="17" t="e">
        <f>Tabuľka9[[#This Row],[Cena za MJ s DPH]]*Tabuľka9[[#This Row],[Predpokladaný odber počas 6 mesiacov]]</f>
        <v>#REF!</v>
      </c>
      <c r="L6630" s="1">
        <v>163741</v>
      </c>
      <c r="M6630" t="e">
        <f>_xlfn.XLOOKUP(Tabuľka9[[#This Row],[IČO]],#REF!,#REF!)</f>
        <v>#REF!</v>
      </c>
      <c r="N6630" t="e">
        <f>_xlfn.XLOOKUP(Tabuľka9[[#This Row],[IČO]],#REF!,#REF!)</f>
        <v>#REF!</v>
      </c>
    </row>
    <row r="6631" spans="1:14" hidden="1" x14ac:dyDescent="0.35">
      <c r="A6631" t="s">
        <v>95</v>
      </c>
      <c r="B6631" t="s">
        <v>189</v>
      </c>
      <c r="C6631" t="s">
        <v>13</v>
      </c>
      <c r="D6631" s="9">
        <v>2.36</v>
      </c>
      <c r="E6631" s="10">
        <f>IF(COUNTIF(cis_DPH!$B$2:$B$84,B6631)&gt;0,D6631*1.1,IF(COUNTIF(cis_DPH!$B$85:$B$171,B6631)&gt;0,D6631*1.2,"chyba"))</f>
        <v>2.5960000000000001</v>
      </c>
      <c r="G6631" s="16" t="e">
        <f>_xlfn.XLOOKUP(Tabuľka9[[#This Row],[položka]],#REF!,#REF!)</f>
        <v>#REF!</v>
      </c>
      <c r="H6631">
        <v>15</v>
      </c>
      <c r="I6631" s="15">
        <f>Tabuľka9[[#This Row],[Aktuálna cena v RZ s DPH]]*Tabuľka9[[#This Row],[Priemerný odber za mesiac]]</f>
        <v>38.94</v>
      </c>
      <c r="J6631">
        <v>60</v>
      </c>
      <c r="K6631" s="17" t="e">
        <f>Tabuľka9[[#This Row],[Cena za MJ s DPH]]*Tabuľka9[[#This Row],[Predpokladaný odber počas 6 mesiacov]]</f>
        <v>#REF!</v>
      </c>
      <c r="L6631" s="1">
        <v>163741</v>
      </c>
      <c r="M6631" t="e">
        <f>_xlfn.XLOOKUP(Tabuľka9[[#This Row],[IČO]],#REF!,#REF!)</f>
        <v>#REF!</v>
      </c>
      <c r="N6631" t="e">
        <f>_xlfn.XLOOKUP(Tabuľka9[[#This Row],[IČO]],#REF!,#REF!)</f>
        <v>#REF!</v>
      </c>
    </row>
    <row r="6632" spans="1:14" hidden="1" x14ac:dyDescent="0.35">
      <c r="A6632" t="s">
        <v>10</v>
      </c>
      <c r="B6632" t="s">
        <v>11</v>
      </c>
      <c r="C6632" t="s">
        <v>13</v>
      </c>
      <c r="D6632" s="9">
        <v>1.3</v>
      </c>
      <c r="E6632" s="10">
        <f>IF(COUNTIF(cis_DPH!$B$2:$B$84,B6632)&gt;0,D6632*1.1,IF(COUNTIF(cis_DPH!$B$85:$B$171,B6632)&gt;0,D6632*1.2,"chyba"))</f>
        <v>1.4300000000000002</v>
      </c>
      <c r="G6632" s="16" t="e">
        <f>_xlfn.XLOOKUP(Tabuľka9[[#This Row],[položka]],#REF!,#REF!)</f>
        <v>#REF!</v>
      </c>
      <c r="I6632" s="15">
        <f>Tabuľka9[[#This Row],[Aktuálna cena v RZ s DPH]]*Tabuľka9[[#This Row],[Priemerný odber za mesiac]]</f>
        <v>0</v>
      </c>
      <c r="K6632" s="17" t="e">
        <f>Tabuľka9[[#This Row],[Cena za MJ s DPH]]*Tabuľka9[[#This Row],[Predpokladaný odber počas 6 mesiacov]]</f>
        <v>#REF!</v>
      </c>
      <c r="L6632" s="1">
        <v>163791</v>
      </c>
      <c r="M6632" t="e">
        <f>_xlfn.XLOOKUP(Tabuľka9[[#This Row],[IČO]],#REF!,#REF!)</f>
        <v>#REF!</v>
      </c>
      <c r="N6632" t="e">
        <f>_xlfn.XLOOKUP(Tabuľka9[[#This Row],[IČO]],#REF!,#REF!)</f>
        <v>#REF!</v>
      </c>
    </row>
    <row r="6633" spans="1:14" hidden="1" x14ac:dyDescent="0.35">
      <c r="A6633" t="s">
        <v>10</v>
      </c>
      <c r="B6633" t="s">
        <v>12</v>
      </c>
      <c r="C6633" t="s">
        <v>13</v>
      </c>
      <c r="D6633" s="9">
        <v>1.8</v>
      </c>
      <c r="E6633" s="10">
        <f>IF(COUNTIF(cis_DPH!$B$2:$B$84,B6633)&gt;0,D6633*1.1,IF(COUNTIF(cis_DPH!$B$85:$B$171,B6633)&gt;0,D6633*1.2,"chyba"))</f>
        <v>1.9800000000000002</v>
      </c>
      <c r="G6633" s="16" t="e">
        <f>_xlfn.XLOOKUP(Tabuľka9[[#This Row],[položka]],#REF!,#REF!)</f>
        <v>#REF!</v>
      </c>
      <c r="I6633" s="15">
        <f>Tabuľka9[[#This Row],[Aktuálna cena v RZ s DPH]]*Tabuľka9[[#This Row],[Priemerný odber za mesiac]]</f>
        <v>0</v>
      </c>
      <c r="K6633" s="17" t="e">
        <f>Tabuľka9[[#This Row],[Cena za MJ s DPH]]*Tabuľka9[[#This Row],[Predpokladaný odber počas 6 mesiacov]]</f>
        <v>#REF!</v>
      </c>
      <c r="L6633" s="1">
        <v>163791</v>
      </c>
      <c r="M6633" t="e">
        <f>_xlfn.XLOOKUP(Tabuľka9[[#This Row],[IČO]],#REF!,#REF!)</f>
        <v>#REF!</v>
      </c>
      <c r="N6633" t="e">
        <f>_xlfn.XLOOKUP(Tabuľka9[[#This Row],[IČO]],#REF!,#REF!)</f>
        <v>#REF!</v>
      </c>
    </row>
    <row r="6634" spans="1:14" hidden="1" x14ac:dyDescent="0.35">
      <c r="A6634" t="s">
        <v>10</v>
      </c>
      <c r="B6634" t="s">
        <v>14</v>
      </c>
      <c r="C6634" t="s">
        <v>13</v>
      </c>
      <c r="D6634" s="9">
        <v>1.35</v>
      </c>
      <c r="E6634" s="10">
        <f>IF(COUNTIF(cis_DPH!$B$2:$B$84,B6634)&gt;0,D6634*1.1,IF(COUNTIF(cis_DPH!$B$85:$B$171,B6634)&gt;0,D6634*1.2,"chyba"))</f>
        <v>1.62</v>
      </c>
      <c r="G6634" s="16" t="e">
        <f>_xlfn.XLOOKUP(Tabuľka9[[#This Row],[položka]],#REF!,#REF!)</f>
        <v>#REF!</v>
      </c>
      <c r="I6634" s="15">
        <f>Tabuľka9[[#This Row],[Aktuálna cena v RZ s DPH]]*Tabuľka9[[#This Row],[Priemerný odber za mesiac]]</f>
        <v>0</v>
      </c>
      <c r="J6634">
        <v>264</v>
      </c>
      <c r="K6634" s="17" t="e">
        <f>Tabuľka9[[#This Row],[Cena za MJ s DPH]]*Tabuľka9[[#This Row],[Predpokladaný odber počas 6 mesiacov]]</f>
        <v>#REF!</v>
      </c>
      <c r="L6634" s="1">
        <v>163791</v>
      </c>
      <c r="M6634" t="e">
        <f>_xlfn.XLOOKUP(Tabuľka9[[#This Row],[IČO]],#REF!,#REF!)</f>
        <v>#REF!</v>
      </c>
      <c r="N6634" t="e">
        <f>_xlfn.XLOOKUP(Tabuľka9[[#This Row],[IČO]],#REF!,#REF!)</f>
        <v>#REF!</v>
      </c>
    </row>
    <row r="6635" spans="1:14" hidden="1" x14ac:dyDescent="0.35">
      <c r="A6635" t="s">
        <v>10</v>
      </c>
      <c r="B6635" t="s">
        <v>15</v>
      </c>
      <c r="C6635" t="s">
        <v>13</v>
      </c>
      <c r="D6635" s="9">
        <v>0.45</v>
      </c>
      <c r="E6635" s="10">
        <f>IF(COUNTIF(cis_DPH!$B$2:$B$84,B6635)&gt;0,D6635*1.1,IF(COUNTIF(cis_DPH!$B$85:$B$171,B6635)&gt;0,D6635*1.2,"chyba"))</f>
        <v>0.49500000000000005</v>
      </c>
      <c r="G6635" s="16" t="e">
        <f>_xlfn.XLOOKUP(Tabuľka9[[#This Row],[položka]],#REF!,#REF!)</f>
        <v>#REF!</v>
      </c>
      <c r="I6635" s="15">
        <f>Tabuľka9[[#This Row],[Aktuálna cena v RZ s DPH]]*Tabuľka9[[#This Row],[Priemerný odber za mesiac]]</f>
        <v>0</v>
      </c>
      <c r="J6635">
        <v>100</v>
      </c>
      <c r="K6635" s="17" t="e">
        <f>Tabuľka9[[#This Row],[Cena za MJ s DPH]]*Tabuľka9[[#This Row],[Predpokladaný odber počas 6 mesiacov]]</f>
        <v>#REF!</v>
      </c>
      <c r="L6635" s="1">
        <v>163791</v>
      </c>
      <c r="M6635" t="e">
        <f>_xlfn.XLOOKUP(Tabuľka9[[#This Row],[IČO]],#REF!,#REF!)</f>
        <v>#REF!</v>
      </c>
      <c r="N6635" t="e">
        <f>_xlfn.XLOOKUP(Tabuľka9[[#This Row],[IČO]],#REF!,#REF!)</f>
        <v>#REF!</v>
      </c>
    </row>
    <row r="6636" spans="1:14" hidden="1" x14ac:dyDescent="0.35">
      <c r="A6636" t="s">
        <v>10</v>
      </c>
      <c r="B6636" t="s">
        <v>16</v>
      </c>
      <c r="C6636" t="s">
        <v>13</v>
      </c>
      <c r="E6636" s="10">
        <f>IF(COUNTIF(cis_DPH!$B$2:$B$84,B6636)&gt;0,D6636*1.1,IF(COUNTIF(cis_DPH!$B$85:$B$171,B6636)&gt;0,D6636*1.2,"chyba"))</f>
        <v>0</v>
      </c>
      <c r="G6636" s="16" t="e">
        <f>_xlfn.XLOOKUP(Tabuľka9[[#This Row],[položka]],#REF!,#REF!)</f>
        <v>#REF!</v>
      </c>
      <c r="H6636">
        <v>61</v>
      </c>
      <c r="I6636" s="15">
        <f>Tabuľka9[[#This Row],[Aktuálna cena v RZ s DPH]]*Tabuľka9[[#This Row],[Priemerný odber za mesiac]]</f>
        <v>0</v>
      </c>
      <c r="K6636" s="17" t="e">
        <f>Tabuľka9[[#This Row],[Cena za MJ s DPH]]*Tabuľka9[[#This Row],[Predpokladaný odber počas 6 mesiacov]]</f>
        <v>#REF!</v>
      </c>
      <c r="L6636" s="1">
        <v>163791</v>
      </c>
      <c r="M6636" t="e">
        <f>_xlfn.XLOOKUP(Tabuľka9[[#This Row],[IČO]],#REF!,#REF!)</f>
        <v>#REF!</v>
      </c>
      <c r="N6636" t="e">
        <f>_xlfn.XLOOKUP(Tabuľka9[[#This Row],[IČO]],#REF!,#REF!)</f>
        <v>#REF!</v>
      </c>
    </row>
    <row r="6637" spans="1:14" hidden="1" x14ac:dyDescent="0.35">
      <c r="A6637" t="s">
        <v>10</v>
      </c>
      <c r="B6637" t="s">
        <v>17</v>
      </c>
      <c r="C6637" t="s">
        <v>13</v>
      </c>
      <c r="D6637" s="9">
        <v>0.55000000000000004</v>
      </c>
      <c r="E6637" s="10">
        <f>IF(COUNTIF(cis_DPH!$B$2:$B$84,B6637)&gt;0,D6637*1.1,IF(COUNTIF(cis_DPH!$B$85:$B$171,B6637)&gt;0,D6637*1.2,"chyba"))</f>
        <v>0.60500000000000009</v>
      </c>
      <c r="G6637" s="16" t="e">
        <f>_xlfn.XLOOKUP(Tabuľka9[[#This Row],[položka]],#REF!,#REF!)</f>
        <v>#REF!</v>
      </c>
      <c r="I6637" s="15">
        <f>Tabuľka9[[#This Row],[Aktuálna cena v RZ s DPH]]*Tabuľka9[[#This Row],[Priemerný odber za mesiac]]</f>
        <v>0</v>
      </c>
      <c r="K6637" s="17" t="e">
        <f>Tabuľka9[[#This Row],[Cena za MJ s DPH]]*Tabuľka9[[#This Row],[Predpokladaný odber počas 6 mesiacov]]</f>
        <v>#REF!</v>
      </c>
      <c r="L6637" s="1">
        <v>163791</v>
      </c>
      <c r="M6637" t="e">
        <f>_xlfn.XLOOKUP(Tabuľka9[[#This Row],[IČO]],#REF!,#REF!)</f>
        <v>#REF!</v>
      </c>
      <c r="N6637" t="e">
        <f>_xlfn.XLOOKUP(Tabuľka9[[#This Row],[IČO]],#REF!,#REF!)</f>
        <v>#REF!</v>
      </c>
    </row>
    <row r="6638" spans="1:14" hidden="1" x14ac:dyDescent="0.35">
      <c r="A6638" t="s">
        <v>10</v>
      </c>
      <c r="B6638" t="s">
        <v>18</v>
      </c>
      <c r="C6638" t="s">
        <v>19</v>
      </c>
      <c r="D6638" s="9">
        <v>0.32850000000000001</v>
      </c>
      <c r="E6638" s="10">
        <f>IF(COUNTIF(cis_DPH!$B$2:$B$84,B6638)&gt;0,D6638*1.1,IF(COUNTIF(cis_DPH!$B$85:$B$171,B6638)&gt;0,D6638*1.2,"chyba"))</f>
        <v>0.36135000000000006</v>
      </c>
      <c r="G6638" s="16" t="e">
        <f>_xlfn.XLOOKUP(Tabuľka9[[#This Row],[položka]],#REF!,#REF!)</f>
        <v>#REF!</v>
      </c>
      <c r="H6638">
        <v>2</v>
      </c>
      <c r="I6638" s="15">
        <f>Tabuľka9[[#This Row],[Aktuálna cena v RZ s DPH]]*Tabuľka9[[#This Row],[Priemerný odber za mesiac]]</f>
        <v>0.72270000000000012</v>
      </c>
      <c r="K6638" s="17" t="e">
        <f>Tabuľka9[[#This Row],[Cena za MJ s DPH]]*Tabuľka9[[#This Row],[Predpokladaný odber počas 6 mesiacov]]</f>
        <v>#REF!</v>
      </c>
      <c r="L6638" s="1">
        <v>163791</v>
      </c>
      <c r="M6638" t="e">
        <f>_xlfn.XLOOKUP(Tabuľka9[[#This Row],[IČO]],#REF!,#REF!)</f>
        <v>#REF!</v>
      </c>
      <c r="N6638" t="e">
        <f>_xlfn.XLOOKUP(Tabuľka9[[#This Row],[IČO]],#REF!,#REF!)</f>
        <v>#REF!</v>
      </c>
    </row>
    <row r="6639" spans="1:14" hidden="1" x14ac:dyDescent="0.35">
      <c r="A6639" t="s">
        <v>10</v>
      </c>
      <c r="B6639" t="s">
        <v>20</v>
      </c>
      <c r="C6639" t="s">
        <v>13</v>
      </c>
      <c r="D6639" s="9">
        <v>2.9</v>
      </c>
      <c r="E6639" s="10">
        <f>IF(COUNTIF(cis_DPH!$B$2:$B$84,B6639)&gt;0,D6639*1.1,IF(COUNTIF(cis_DPH!$B$85:$B$171,B6639)&gt;0,D6639*1.2,"chyba"))</f>
        <v>3.19</v>
      </c>
      <c r="G6639" s="16" t="e">
        <f>_xlfn.XLOOKUP(Tabuľka9[[#This Row],[položka]],#REF!,#REF!)</f>
        <v>#REF!</v>
      </c>
      <c r="H6639">
        <v>4</v>
      </c>
      <c r="I6639" s="15">
        <f>Tabuľka9[[#This Row],[Aktuálna cena v RZ s DPH]]*Tabuľka9[[#This Row],[Priemerný odber za mesiac]]</f>
        <v>12.76</v>
      </c>
      <c r="J6639">
        <v>4</v>
      </c>
      <c r="K6639" s="17" t="e">
        <f>Tabuľka9[[#This Row],[Cena za MJ s DPH]]*Tabuľka9[[#This Row],[Predpokladaný odber počas 6 mesiacov]]</f>
        <v>#REF!</v>
      </c>
      <c r="L6639" s="1">
        <v>163791</v>
      </c>
      <c r="M6639" t="e">
        <f>_xlfn.XLOOKUP(Tabuľka9[[#This Row],[IČO]],#REF!,#REF!)</f>
        <v>#REF!</v>
      </c>
      <c r="N6639" t="e">
        <f>_xlfn.XLOOKUP(Tabuľka9[[#This Row],[IČO]],#REF!,#REF!)</f>
        <v>#REF!</v>
      </c>
    </row>
    <row r="6640" spans="1:14" hidden="1" x14ac:dyDescent="0.35">
      <c r="A6640" t="s">
        <v>10</v>
      </c>
      <c r="B6640" t="s">
        <v>21</v>
      </c>
      <c r="C6640" t="s">
        <v>13</v>
      </c>
      <c r="D6640" s="9">
        <v>0.35</v>
      </c>
      <c r="E6640" s="10">
        <f>IF(COUNTIF(cis_DPH!$B$2:$B$84,B6640)&gt;0,D6640*1.1,IF(COUNTIF(cis_DPH!$B$85:$B$171,B6640)&gt;0,D6640*1.2,"chyba"))</f>
        <v>0.42</v>
      </c>
      <c r="G6640" s="16" t="e">
        <f>_xlfn.XLOOKUP(Tabuľka9[[#This Row],[položka]],#REF!,#REF!)</f>
        <v>#REF!</v>
      </c>
      <c r="H6640">
        <v>8</v>
      </c>
      <c r="I6640" s="15">
        <f>Tabuľka9[[#This Row],[Aktuálna cena v RZ s DPH]]*Tabuľka9[[#This Row],[Priemerný odber za mesiac]]</f>
        <v>3.36</v>
      </c>
      <c r="J6640">
        <v>120</v>
      </c>
      <c r="K6640" s="17" t="e">
        <f>Tabuľka9[[#This Row],[Cena za MJ s DPH]]*Tabuľka9[[#This Row],[Predpokladaný odber počas 6 mesiacov]]</f>
        <v>#REF!</v>
      </c>
      <c r="L6640" s="1">
        <v>163791</v>
      </c>
      <c r="M6640" t="e">
        <f>_xlfn.XLOOKUP(Tabuľka9[[#This Row],[IČO]],#REF!,#REF!)</f>
        <v>#REF!</v>
      </c>
      <c r="N6640" t="e">
        <f>_xlfn.XLOOKUP(Tabuľka9[[#This Row],[IČO]],#REF!,#REF!)</f>
        <v>#REF!</v>
      </c>
    </row>
    <row r="6641" spans="1:14" hidden="1" x14ac:dyDescent="0.35">
      <c r="A6641" t="s">
        <v>10</v>
      </c>
      <c r="B6641" t="s">
        <v>22</v>
      </c>
      <c r="C6641" t="s">
        <v>13</v>
      </c>
      <c r="D6641" s="9">
        <v>1.2</v>
      </c>
      <c r="E6641" s="10">
        <f>IF(COUNTIF(cis_DPH!$B$2:$B$84,B6641)&gt;0,D6641*1.1,IF(COUNTIF(cis_DPH!$B$85:$B$171,B6641)&gt;0,D6641*1.2,"chyba"))</f>
        <v>1.32</v>
      </c>
      <c r="G6641" s="16" t="e">
        <f>_xlfn.XLOOKUP(Tabuľka9[[#This Row],[položka]],#REF!,#REF!)</f>
        <v>#REF!</v>
      </c>
      <c r="H6641">
        <v>9</v>
      </c>
      <c r="I6641" s="15">
        <f>Tabuľka9[[#This Row],[Aktuálna cena v RZ s DPH]]*Tabuľka9[[#This Row],[Priemerný odber za mesiac]]</f>
        <v>11.88</v>
      </c>
      <c r="J6641">
        <v>40</v>
      </c>
      <c r="K6641" s="17" t="e">
        <f>Tabuľka9[[#This Row],[Cena za MJ s DPH]]*Tabuľka9[[#This Row],[Predpokladaný odber počas 6 mesiacov]]</f>
        <v>#REF!</v>
      </c>
      <c r="L6641" s="1">
        <v>163791</v>
      </c>
      <c r="M6641" t="e">
        <f>_xlfn.XLOOKUP(Tabuľka9[[#This Row],[IČO]],#REF!,#REF!)</f>
        <v>#REF!</v>
      </c>
      <c r="N6641" t="e">
        <f>_xlfn.XLOOKUP(Tabuľka9[[#This Row],[IČO]],#REF!,#REF!)</f>
        <v>#REF!</v>
      </c>
    </row>
    <row r="6642" spans="1:14" hidden="1" x14ac:dyDescent="0.35">
      <c r="A6642" t="s">
        <v>10</v>
      </c>
      <c r="B6642" t="s">
        <v>23</v>
      </c>
      <c r="C6642" t="s">
        <v>13</v>
      </c>
      <c r="E6642" s="10">
        <f>IF(COUNTIF(cis_DPH!$B$2:$B$84,B6642)&gt;0,D6642*1.1,IF(COUNTIF(cis_DPH!$B$85:$B$171,B6642)&gt;0,D6642*1.2,"chyba"))</f>
        <v>0</v>
      </c>
      <c r="G6642" s="16" t="e">
        <f>_xlfn.XLOOKUP(Tabuľka9[[#This Row],[položka]],#REF!,#REF!)</f>
        <v>#REF!</v>
      </c>
      <c r="I6642" s="15">
        <f>Tabuľka9[[#This Row],[Aktuálna cena v RZ s DPH]]*Tabuľka9[[#This Row],[Priemerný odber za mesiac]]</f>
        <v>0</v>
      </c>
      <c r="K6642" s="17" t="e">
        <f>Tabuľka9[[#This Row],[Cena za MJ s DPH]]*Tabuľka9[[#This Row],[Predpokladaný odber počas 6 mesiacov]]</f>
        <v>#REF!</v>
      </c>
      <c r="L6642" s="1">
        <v>163791</v>
      </c>
      <c r="M6642" t="e">
        <f>_xlfn.XLOOKUP(Tabuľka9[[#This Row],[IČO]],#REF!,#REF!)</f>
        <v>#REF!</v>
      </c>
      <c r="N6642" t="e">
        <f>_xlfn.XLOOKUP(Tabuľka9[[#This Row],[IČO]],#REF!,#REF!)</f>
        <v>#REF!</v>
      </c>
    </row>
    <row r="6643" spans="1:14" hidden="1" x14ac:dyDescent="0.35">
      <c r="A6643" t="s">
        <v>10</v>
      </c>
      <c r="B6643" t="s">
        <v>24</v>
      </c>
      <c r="C6643" t="s">
        <v>25</v>
      </c>
      <c r="E6643" s="10">
        <f>IF(COUNTIF(cis_DPH!$B$2:$B$84,B6643)&gt;0,D6643*1.1,IF(COUNTIF(cis_DPH!$B$85:$B$171,B6643)&gt;0,D6643*1.2,"chyba"))</f>
        <v>0</v>
      </c>
      <c r="G6643" s="16" t="e">
        <f>_xlfn.XLOOKUP(Tabuľka9[[#This Row],[položka]],#REF!,#REF!)</f>
        <v>#REF!</v>
      </c>
      <c r="I6643" s="15">
        <f>Tabuľka9[[#This Row],[Aktuálna cena v RZ s DPH]]*Tabuľka9[[#This Row],[Priemerný odber za mesiac]]</f>
        <v>0</v>
      </c>
      <c r="K6643" s="17" t="e">
        <f>Tabuľka9[[#This Row],[Cena za MJ s DPH]]*Tabuľka9[[#This Row],[Predpokladaný odber počas 6 mesiacov]]</f>
        <v>#REF!</v>
      </c>
      <c r="L6643" s="1">
        <v>163791</v>
      </c>
      <c r="M6643" t="e">
        <f>_xlfn.XLOOKUP(Tabuľka9[[#This Row],[IČO]],#REF!,#REF!)</f>
        <v>#REF!</v>
      </c>
      <c r="N6643" t="e">
        <f>_xlfn.XLOOKUP(Tabuľka9[[#This Row],[IČO]],#REF!,#REF!)</f>
        <v>#REF!</v>
      </c>
    </row>
    <row r="6644" spans="1:14" hidden="1" x14ac:dyDescent="0.35">
      <c r="A6644" t="s">
        <v>10</v>
      </c>
      <c r="B6644" t="s">
        <v>26</v>
      </c>
      <c r="C6644" t="s">
        <v>13</v>
      </c>
      <c r="D6644" s="9">
        <v>2.7</v>
      </c>
      <c r="E6644" s="10">
        <f>IF(COUNTIF(cis_DPH!$B$2:$B$84,B6644)&gt;0,D6644*1.1,IF(COUNTIF(cis_DPH!$B$85:$B$171,B6644)&gt;0,D6644*1.2,"chyba"))</f>
        <v>3.24</v>
      </c>
      <c r="G6644" s="16" t="e">
        <f>_xlfn.XLOOKUP(Tabuľka9[[#This Row],[položka]],#REF!,#REF!)</f>
        <v>#REF!</v>
      </c>
      <c r="H6644">
        <v>7</v>
      </c>
      <c r="I6644" s="15">
        <f>Tabuľka9[[#This Row],[Aktuálna cena v RZ s DPH]]*Tabuľka9[[#This Row],[Priemerný odber za mesiac]]</f>
        <v>22.68</v>
      </c>
      <c r="J6644">
        <v>6</v>
      </c>
      <c r="K6644" s="17" t="e">
        <f>Tabuľka9[[#This Row],[Cena za MJ s DPH]]*Tabuľka9[[#This Row],[Predpokladaný odber počas 6 mesiacov]]</f>
        <v>#REF!</v>
      </c>
      <c r="L6644" s="1">
        <v>163791</v>
      </c>
      <c r="M6644" t="e">
        <f>_xlfn.XLOOKUP(Tabuľka9[[#This Row],[IČO]],#REF!,#REF!)</f>
        <v>#REF!</v>
      </c>
      <c r="N6644" t="e">
        <f>_xlfn.XLOOKUP(Tabuľka9[[#This Row],[IČO]],#REF!,#REF!)</f>
        <v>#REF!</v>
      </c>
    </row>
    <row r="6645" spans="1:14" hidden="1" x14ac:dyDescent="0.35">
      <c r="A6645" t="s">
        <v>10</v>
      </c>
      <c r="B6645" t="s">
        <v>27</v>
      </c>
      <c r="C6645" t="s">
        <v>13</v>
      </c>
      <c r="D6645" s="9">
        <v>1.7</v>
      </c>
      <c r="E6645" s="10">
        <f>IF(COUNTIF(cis_DPH!$B$2:$B$84,B6645)&gt;0,D6645*1.1,IF(COUNTIF(cis_DPH!$B$85:$B$171,B6645)&gt;0,D6645*1.2,"chyba"))</f>
        <v>2.04</v>
      </c>
      <c r="G6645" s="16" t="e">
        <f>_xlfn.XLOOKUP(Tabuľka9[[#This Row],[položka]],#REF!,#REF!)</f>
        <v>#REF!</v>
      </c>
      <c r="H6645">
        <v>24</v>
      </c>
      <c r="I6645" s="15">
        <f>Tabuľka9[[#This Row],[Aktuálna cena v RZ s DPH]]*Tabuľka9[[#This Row],[Priemerný odber za mesiac]]</f>
        <v>48.96</v>
      </c>
      <c r="J6645">
        <v>20</v>
      </c>
      <c r="K6645" s="17" t="e">
        <f>Tabuľka9[[#This Row],[Cena za MJ s DPH]]*Tabuľka9[[#This Row],[Predpokladaný odber počas 6 mesiacov]]</f>
        <v>#REF!</v>
      </c>
      <c r="L6645" s="1">
        <v>163791</v>
      </c>
      <c r="M6645" t="e">
        <f>_xlfn.XLOOKUP(Tabuľka9[[#This Row],[IČO]],#REF!,#REF!)</f>
        <v>#REF!</v>
      </c>
      <c r="N6645" t="e">
        <f>_xlfn.XLOOKUP(Tabuľka9[[#This Row],[IČO]],#REF!,#REF!)</f>
        <v>#REF!</v>
      </c>
    </row>
    <row r="6646" spans="1:14" hidden="1" x14ac:dyDescent="0.35">
      <c r="A6646" t="s">
        <v>10</v>
      </c>
      <c r="B6646" t="s">
        <v>28</v>
      </c>
      <c r="C6646" t="s">
        <v>13</v>
      </c>
      <c r="E6646" s="10">
        <f>IF(COUNTIF(cis_DPH!$B$2:$B$84,B6646)&gt;0,D6646*1.1,IF(COUNTIF(cis_DPH!$B$85:$B$171,B6646)&gt;0,D6646*1.2,"chyba"))</f>
        <v>0</v>
      </c>
      <c r="G6646" s="16" t="e">
        <f>_xlfn.XLOOKUP(Tabuľka9[[#This Row],[položka]],#REF!,#REF!)</f>
        <v>#REF!</v>
      </c>
      <c r="I6646" s="15">
        <f>Tabuľka9[[#This Row],[Aktuálna cena v RZ s DPH]]*Tabuľka9[[#This Row],[Priemerný odber za mesiac]]</f>
        <v>0</v>
      </c>
      <c r="J6646">
        <v>20</v>
      </c>
      <c r="K6646" s="17" t="e">
        <f>Tabuľka9[[#This Row],[Cena za MJ s DPH]]*Tabuľka9[[#This Row],[Predpokladaný odber počas 6 mesiacov]]</f>
        <v>#REF!</v>
      </c>
      <c r="L6646" s="1">
        <v>163791</v>
      </c>
      <c r="M6646" t="e">
        <f>_xlfn.XLOOKUP(Tabuľka9[[#This Row],[IČO]],#REF!,#REF!)</f>
        <v>#REF!</v>
      </c>
      <c r="N6646" t="e">
        <f>_xlfn.XLOOKUP(Tabuľka9[[#This Row],[IČO]],#REF!,#REF!)</f>
        <v>#REF!</v>
      </c>
    </row>
    <row r="6647" spans="1:14" hidden="1" x14ac:dyDescent="0.35">
      <c r="A6647" t="s">
        <v>10</v>
      </c>
      <c r="B6647" t="s">
        <v>29</v>
      </c>
      <c r="C6647" t="s">
        <v>13</v>
      </c>
      <c r="D6647" s="9">
        <v>0.95</v>
      </c>
      <c r="E6647" s="10">
        <f>IF(COUNTIF(cis_DPH!$B$2:$B$84,B6647)&gt;0,D6647*1.1,IF(COUNTIF(cis_DPH!$B$85:$B$171,B6647)&gt;0,D6647*1.2,"chyba"))</f>
        <v>1.0449999999999999</v>
      </c>
      <c r="G6647" s="16" t="e">
        <f>_xlfn.XLOOKUP(Tabuľka9[[#This Row],[položka]],#REF!,#REF!)</f>
        <v>#REF!</v>
      </c>
      <c r="H6647">
        <v>1</v>
      </c>
      <c r="I6647" s="15">
        <f>Tabuľka9[[#This Row],[Aktuálna cena v RZ s DPH]]*Tabuľka9[[#This Row],[Priemerný odber za mesiac]]</f>
        <v>1.0449999999999999</v>
      </c>
      <c r="K6647" s="17" t="e">
        <f>Tabuľka9[[#This Row],[Cena za MJ s DPH]]*Tabuľka9[[#This Row],[Predpokladaný odber počas 6 mesiacov]]</f>
        <v>#REF!</v>
      </c>
      <c r="L6647" s="1">
        <v>163791</v>
      </c>
      <c r="M6647" t="e">
        <f>_xlfn.XLOOKUP(Tabuľka9[[#This Row],[IČO]],#REF!,#REF!)</f>
        <v>#REF!</v>
      </c>
      <c r="N6647" t="e">
        <f>_xlfn.XLOOKUP(Tabuľka9[[#This Row],[IČO]],#REF!,#REF!)</f>
        <v>#REF!</v>
      </c>
    </row>
    <row r="6648" spans="1:14" hidden="1" x14ac:dyDescent="0.35">
      <c r="A6648" t="s">
        <v>10</v>
      </c>
      <c r="B6648" t="s">
        <v>30</v>
      </c>
      <c r="C6648" t="s">
        <v>13</v>
      </c>
      <c r="D6648" s="9">
        <v>0.59</v>
      </c>
      <c r="E6648" s="10">
        <f>IF(COUNTIF(cis_DPH!$B$2:$B$84,B6648)&gt;0,D6648*1.1,IF(COUNTIF(cis_DPH!$B$85:$B$171,B6648)&gt;0,D6648*1.2,"chyba"))</f>
        <v>0.64900000000000002</v>
      </c>
      <c r="G6648" s="16" t="e">
        <f>_xlfn.XLOOKUP(Tabuľka9[[#This Row],[položka]],#REF!,#REF!)</f>
        <v>#REF!</v>
      </c>
      <c r="H6648">
        <v>285</v>
      </c>
      <c r="I6648" s="15">
        <f>Tabuľka9[[#This Row],[Aktuálna cena v RZ s DPH]]*Tabuľka9[[#This Row],[Priemerný odber za mesiac]]</f>
        <v>184.965</v>
      </c>
      <c r="J6648">
        <v>100</v>
      </c>
      <c r="K6648" s="17" t="e">
        <f>Tabuľka9[[#This Row],[Cena za MJ s DPH]]*Tabuľka9[[#This Row],[Predpokladaný odber počas 6 mesiacov]]</f>
        <v>#REF!</v>
      </c>
      <c r="L6648" s="1">
        <v>163791</v>
      </c>
      <c r="M6648" t="e">
        <f>_xlfn.XLOOKUP(Tabuľka9[[#This Row],[IČO]],#REF!,#REF!)</f>
        <v>#REF!</v>
      </c>
      <c r="N6648" t="e">
        <f>_xlfn.XLOOKUP(Tabuľka9[[#This Row],[IČO]],#REF!,#REF!)</f>
        <v>#REF!</v>
      </c>
    </row>
    <row r="6649" spans="1:14" hidden="1" x14ac:dyDescent="0.35">
      <c r="A6649" t="s">
        <v>10</v>
      </c>
      <c r="B6649" t="s">
        <v>31</v>
      </c>
      <c r="C6649" t="s">
        <v>13</v>
      </c>
      <c r="E6649" s="10">
        <f>IF(COUNTIF(cis_DPH!$B$2:$B$84,B6649)&gt;0,D6649*1.1,IF(COUNTIF(cis_DPH!$B$85:$B$171,B6649)&gt;0,D6649*1.2,"chyba"))</f>
        <v>0</v>
      </c>
      <c r="G6649" s="16" t="e">
        <f>_xlfn.XLOOKUP(Tabuľka9[[#This Row],[položka]],#REF!,#REF!)</f>
        <v>#REF!</v>
      </c>
      <c r="I6649" s="15">
        <f>Tabuľka9[[#This Row],[Aktuálna cena v RZ s DPH]]*Tabuľka9[[#This Row],[Priemerný odber za mesiac]]</f>
        <v>0</v>
      </c>
      <c r="J6649">
        <v>250</v>
      </c>
      <c r="K6649" s="17" t="e">
        <f>Tabuľka9[[#This Row],[Cena za MJ s DPH]]*Tabuľka9[[#This Row],[Predpokladaný odber počas 6 mesiacov]]</f>
        <v>#REF!</v>
      </c>
      <c r="L6649" s="1">
        <v>163791</v>
      </c>
      <c r="M6649" t="e">
        <f>_xlfn.XLOOKUP(Tabuľka9[[#This Row],[IČO]],#REF!,#REF!)</f>
        <v>#REF!</v>
      </c>
      <c r="N6649" t="e">
        <f>_xlfn.XLOOKUP(Tabuľka9[[#This Row],[IČO]],#REF!,#REF!)</f>
        <v>#REF!</v>
      </c>
    </row>
    <row r="6650" spans="1:14" hidden="1" x14ac:dyDescent="0.35">
      <c r="A6650" t="s">
        <v>10</v>
      </c>
      <c r="B6650" t="s">
        <v>32</v>
      </c>
      <c r="C6650" t="s">
        <v>19</v>
      </c>
      <c r="D6650" s="9">
        <v>0.45</v>
      </c>
      <c r="E6650" s="10">
        <f>IF(COUNTIF(cis_DPH!$B$2:$B$84,B6650)&gt;0,D6650*1.1,IF(COUNTIF(cis_DPH!$B$85:$B$171,B6650)&gt;0,D6650*1.2,"chyba"))</f>
        <v>0.49500000000000005</v>
      </c>
      <c r="G6650" s="16" t="e">
        <f>_xlfn.XLOOKUP(Tabuľka9[[#This Row],[položka]],#REF!,#REF!)</f>
        <v>#REF!</v>
      </c>
      <c r="H6650">
        <v>4</v>
      </c>
      <c r="I6650" s="15">
        <f>Tabuľka9[[#This Row],[Aktuálna cena v RZ s DPH]]*Tabuľka9[[#This Row],[Priemerný odber za mesiac]]</f>
        <v>1.9800000000000002</v>
      </c>
      <c r="K6650" s="17" t="e">
        <f>Tabuľka9[[#This Row],[Cena za MJ s DPH]]*Tabuľka9[[#This Row],[Predpokladaný odber počas 6 mesiacov]]</f>
        <v>#REF!</v>
      </c>
      <c r="L6650" s="1">
        <v>163791</v>
      </c>
      <c r="M6650" t="e">
        <f>_xlfn.XLOOKUP(Tabuľka9[[#This Row],[IČO]],#REF!,#REF!)</f>
        <v>#REF!</v>
      </c>
      <c r="N6650" t="e">
        <f>_xlfn.XLOOKUP(Tabuľka9[[#This Row],[IČO]],#REF!,#REF!)</f>
        <v>#REF!</v>
      </c>
    </row>
    <row r="6651" spans="1:14" hidden="1" x14ac:dyDescent="0.35">
      <c r="A6651" t="s">
        <v>10</v>
      </c>
      <c r="B6651" t="s">
        <v>33</v>
      </c>
      <c r="C6651" t="s">
        <v>13</v>
      </c>
      <c r="E6651" s="10">
        <f>IF(COUNTIF(cis_DPH!$B$2:$B$84,B6651)&gt;0,D6651*1.1,IF(COUNTIF(cis_DPH!$B$85:$B$171,B6651)&gt;0,D6651*1.2,"chyba"))</f>
        <v>0</v>
      </c>
      <c r="G6651" s="16" t="e">
        <f>_xlfn.XLOOKUP(Tabuľka9[[#This Row],[položka]],#REF!,#REF!)</f>
        <v>#REF!</v>
      </c>
      <c r="I6651" s="15">
        <f>Tabuľka9[[#This Row],[Aktuálna cena v RZ s DPH]]*Tabuľka9[[#This Row],[Priemerný odber za mesiac]]</f>
        <v>0</v>
      </c>
      <c r="J6651">
        <v>10</v>
      </c>
      <c r="K6651" s="17" t="e">
        <f>Tabuľka9[[#This Row],[Cena za MJ s DPH]]*Tabuľka9[[#This Row],[Predpokladaný odber počas 6 mesiacov]]</f>
        <v>#REF!</v>
      </c>
      <c r="L6651" s="1">
        <v>163791</v>
      </c>
      <c r="M6651" t="e">
        <f>_xlfn.XLOOKUP(Tabuľka9[[#This Row],[IČO]],#REF!,#REF!)</f>
        <v>#REF!</v>
      </c>
      <c r="N6651" t="e">
        <f>_xlfn.XLOOKUP(Tabuľka9[[#This Row],[IČO]],#REF!,#REF!)</f>
        <v>#REF!</v>
      </c>
    </row>
    <row r="6652" spans="1:14" hidden="1" x14ac:dyDescent="0.35">
      <c r="A6652" t="s">
        <v>10</v>
      </c>
      <c r="B6652" t="s">
        <v>34</v>
      </c>
      <c r="C6652" t="s">
        <v>13</v>
      </c>
      <c r="D6652" s="9">
        <v>1.2</v>
      </c>
      <c r="E6652" s="10">
        <f>IF(COUNTIF(cis_DPH!$B$2:$B$84,B6652)&gt;0,D6652*1.1,IF(COUNTIF(cis_DPH!$B$85:$B$171,B6652)&gt;0,D6652*1.2,"chyba"))</f>
        <v>1.32</v>
      </c>
      <c r="G6652" s="16" t="e">
        <f>_xlfn.XLOOKUP(Tabuľka9[[#This Row],[položka]],#REF!,#REF!)</f>
        <v>#REF!</v>
      </c>
      <c r="H6652">
        <v>71</v>
      </c>
      <c r="I6652" s="15">
        <f>Tabuľka9[[#This Row],[Aktuálna cena v RZ s DPH]]*Tabuľka9[[#This Row],[Priemerný odber za mesiac]]</f>
        <v>93.72</v>
      </c>
      <c r="J6652">
        <v>40</v>
      </c>
      <c r="K6652" s="17" t="e">
        <f>Tabuľka9[[#This Row],[Cena za MJ s DPH]]*Tabuľka9[[#This Row],[Predpokladaný odber počas 6 mesiacov]]</f>
        <v>#REF!</v>
      </c>
      <c r="L6652" s="1">
        <v>163791</v>
      </c>
      <c r="M6652" t="e">
        <f>_xlfn.XLOOKUP(Tabuľka9[[#This Row],[IČO]],#REF!,#REF!)</f>
        <v>#REF!</v>
      </c>
      <c r="N6652" t="e">
        <f>_xlfn.XLOOKUP(Tabuľka9[[#This Row],[IČO]],#REF!,#REF!)</f>
        <v>#REF!</v>
      </c>
    </row>
    <row r="6653" spans="1:14" hidden="1" x14ac:dyDescent="0.35">
      <c r="A6653" t="s">
        <v>10</v>
      </c>
      <c r="B6653" t="s">
        <v>35</v>
      </c>
      <c r="C6653" t="s">
        <v>13</v>
      </c>
      <c r="D6653" s="9">
        <v>0.6</v>
      </c>
      <c r="E6653" s="10">
        <f>IF(COUNTIF(cis_DPH!$B$2:$B$84,B6653)&gt;0,D6653*1.1,IF(COUNTIF(cis_DPH!$B$85:$B$171,B6653)&gt;0,D6653*1.2,"chyba"))</f>
        <v>0.66</v>
      </c>
      <c r="G6653" s="16" t="e">
        <f>_xlfn.XLOOKUP(Tabuľka9[[#This Row],[položka]],#REF!,#REF!)</f>
        <v>#REF!</v>
      </c>
      <c r="H6653">
        <v>80</v>
      </c>
      <c r="I6653" s="15">
        <f>Tabuľka9[[#This Row],[Aktuálna cena v RZ s DPH]]*Tabuľka9[[#This Row],[Priemerný odber za mesiac]]</f>
        <v>52.800000000000004</v>
      </c>
      <c r="J6653">
        <v>30</v>
      </c>
      <c r="K6653" s="17" t="e">
        <f>Tabuľka9[[#This Row],[Cena za MJ s DPH]]*Tabuľka9[[#This Row],[Predpokladaný odber počas 6 mesiacov]]</f>
        <v>#REF!</v>
      </c>
      <c r="L6653" s="1">
        <v>163791</v>
      </c>
      <c r="M6653" t="e">
        <f>_xlfn.XLOOKUP(Tabuľka9[[#This Row],[IČO]],#REF!,#REF!)</f>
        <v>#REF!</v>
      </c>
      <c r="N6653" t="e">
        <f>_xlfn.XLOOKUP(Tabuľka9[[#This Row],[IČO]],#REF!,#REF!)</f>
        <v>#REF!</v>
      </c>
    </row>
    <row r="6654" spans="1:14" hidden="1" x14ac:dyDescent="0.35">
      <c r="A6654" t="s">
        <v>10</v>
      </c>
      <c r="B6654" t="s">
        <v>36</v>
      </c>
      <c r="C6654" t="s">
        <v>13</v>
      </c>
      <c r="E6654" s="10">
        <f>IF(COUNTIF(cis_DPH!$B$2:$B$84,B6654)&gt;0,D6654*1.1,IF(COUNTIF(cis_DPH!$B$85:$B$171,B6654)&gt;0,D6654*1.2,"chyba"))</f>
        <v>0</v>
      </c>
      <c r="G6654" s="16" t="e">
        <f>_xlfn.XLOOKUP(Tabuľka9[[#This Row],[položka]],#REF!,#REF!)</f>
        <v>#REF!</v>
      </c>
      <c r="I6654" s="15">
        <f>Tabuľka9[[#This Row],[Aktuálna cena v RZ s DPH]]*Tabuľka9[[#This Row],[Priemerný odber za mesiac]]</f>
        <v>0</v>
      </c>
      <c r="K6654" s="17" t="e">
        <f>Tabuľka9[[#This Row],[Cena za MJ s DPH]]*Tabuľka9[[#This Row],[Predpokladaný odber počas 6 mesiacov]]</f>
        <v>#REF!</v>
      </c>
      <c r="L6654" s="1">
        <v>163791</v>
      </c>
      <c r="M6654" t="e">
        <f>_xlfn.XLOOKUP(Tabuľka9[[#This Row],[IČO]],#REF!,#REF!)</f>
        <v>#REF!</v>
      </c>
      <c r="N6654" t="e">
        <f>_xlfn.XLOOKUP(Tabuľka9[[#This Row],[IČO]],#REF!,#REF!)</f>
        <v>#REF!</v>
      </c>
    </row>
    <row r="6655" spans="1:14" hidden="1" x14ac:dyDescent="0.35">
      <c r="A6655" t="s">
        <v>10</v>
      </c>
      <c r="B6655" t="s">
        <v>37</v>
      </c>
      <c r="C6655" t="s">
        <v>13</v>
      </c>
      <c r="D6655" s="9">
        <v>0.49</v>
      </c>
      <c r="E6655" s="10">
        <f>IF(COUNTIF(cis_DPH!$B$2:$B$84,B6655)&gt;0,D6655*1.1,IF(COUNTIF(cis_DPH!$B$85:$B$171,B6655)&gt;0,D6655*1.2,"chyba"))</f>
        <v>0.53900000000000003</v>
      </c>
      <c r="G6655" s="16" t="e">
        <f>_xlfn.XLOOKUP(Tabuľka9[[#This Row],[položka]],#REF!,#REF!)</f>
        <v>#REF!</v>
      </c>
      <c r="H6655">
        <v>2</v>
      </c>
      <c r="I6655" s="15">
        <f>Tabuľka9[[#This Row],[Aktuálna cena v RZ s DPH]]*Tabuľka9[[#This Row],[Priemerný odber za mesiac]]</f>
        <v>1.0780000000000001</v>
      </c>
      <c r="J6655">
        <v>120</v>
      </c>
      <c r="K6655" s="17" t="e">
        <f>Tabuľka9[[#This Row],[Cena za MJ s DPH]]*Tabuľka9[[#This Row],[Predpokladaný odber počas 6 mesiacov]]</f>
        <v>#REF!</v>
      </c>
      <c r="L6655" s="1">
        <v>163791</v>
      </c>
      <c r="M6655" t="e">
        <f>_xlfn.XLOOKUP(Tabuľka9[[#This Row],[IČO]],#REF!,#REF!)</f>
        <v>#REF!</v>
      </c>
      <c r="N6655" t="e">
        <f>_xlfn.XLOOKUP(Tabuľka9[[#This Row],[IČO]],#REF!,#REF!)</f>
        <v>#REF!</v>
      </c>
    </row>
    <row r="6656" spans="1:14" hidden="1" x14ac:dyDescent="0.35">
      <c r="A6656" t="s">
        <v>10</v>
      </c>
      <c r="B6656" t="s">
        <v>38</v>
      </c>
      <c r="C6656" t="s">
        <v>13</v>
      </c>
      <c r="D6656" s="9">
        <v>0.35</v>
      </c>
      <c r="E6656" s="10">
        <f>IF(COUNTIF(cis_DPH!$B$2:$B$84,B6656)&gt;0,D6656*1.1,IF(COUNTIF(cis_DPH!$B$85:$B$171,B6656)&gt;0,D6656*1.2,"chyba"))</f>
        <v>0.38500000000000001</v>
      </c>
      <c r="G6656" s="16" t="e">
        <f>_xlfn.XLOOKUP(Tabuľka9[[#This Row],[položka]],#REF!,#REF!)</f>
        <v>#REF!</v>
      </c>
      <c r="H6656">
        <v>16</v>
      </c>
      <c r="I6656" s="15">
        <f>Tabuľka9[[#This Row],[Aktuálna cena v RZ s DPH]]*Tabuľka9[[#This Row],[Priemerný odber za mesiac]]</f>
        <v>6.16</v>
      </c>
      <c r="J6656">
        <v>5</v>
      </c>
      <c r="K6656" s="17" t="e">
        <f>Tabuľka9[[#This Row],[Cena za MJ s DPH]]*Tabuľka9[[#This Row],[Predpokladaný odber počas 6 mesiacov]]</f>
        <v>#REF!</v>
      </c>
      <c r="L6656" s="1">
        <v>163791</v>
      </c>
      <c r="M6656" t="e">
        <f>_xlfn.XLOOKUP(Tabuľka9[[#This Row],[IČO]],#REF!,#REF!)</f>
        <v>#REF!</v>
      </c>
      <c r="N6656" t="e">
        <f>_xlfn.XLOOKUP(Tabuľka9[[#This Row],[IČO]],#REF!,#REF!)</f>
        <v>#REF!</v>
      </c>
    </row>
    <row r="6657" spans="1:14" hidden="1" x14ac:dyDescent="0.35">
      <c r="A6657" t="s">
        <v>10</v>
      </c>
      <c r="B6657" t="s">
        <v>39</v>
      </c>
      <c r="C6657" t="s">
        <v>13</v>
      </c>
      <c r="D6657" s="9">
        <v>1</v>
      </c>
      <c r="E6657" s="10">
        <f>IF(COUNTIF(cis_DPH!$B$2:$B$84,B6657)&gt;0,D6657*1.1,IF(COUNTIF(cis_DPH!$B$85:$B$171,B6657)&gt;0,D6657*1.2,"chyba"))</f>
        <v>1.1000000000000001</v>
      </c>
      <c r="G6657" s="16" t="e">
        <f>_xlfn.XLOOKUP(Tabuľka9[[#This Row],[položka]],#REF!,#REF!)</f>
        <v>#REF!</v>
      </c>
      <c r="I6657" s="15">
        <f>Tabuľka9[[#This Row],[Aktuálna cena v RZ s DPH]]*Tabuľka9[[#This Row],[Priemerný odber za mesiac]]</f>
        <v>0</v>
      </c>
      <c r="K6657" s="17" t="e">
        <f>Tabuľka9[[#This Row],[Cena za MJ s DPH]]*Tabuľka9[[#This Row],[Predpokladaný odber počas 6 mesiacov]]</f>
        <v>#REF!</v>
      </c>
      <c r="L6657" s="1">
        <v>163791</v>
      </c>
      <c r="M6657" t="e">
        <f>_xlfn.XLOOKUP(Tabuľka9[[#This Row],[IČO]],#REF!,#REF!)</f>
        <v>#REF!</v>
      </c>
      <c r="N6657" t="e">
        <f>_xlfn.XLOOKUP(Tabuľka9[[#This Row],[IČO]],#REF!,#REF!)</f>
        <v>#REF!</v>
      </c>
    </row>
    <row r="6658" spans="1:14" hidden="1" x14ac:dyDescent="0.35">
      <c r="A6658" t="s">
        <v>10</v>
      </c>
      <c r="B6658" t="s">
        <v>40</v>
      </c>
      <c r="C6658" t="s">
        <v>13</v>
      </c>
      <c r="E6658" s="10">
        <f>IF(COUNTIF(cis_DPH!$B$2:$B$84,B6658)&gt;0,D6658*1.1,IF(COUNTIF(cis_DPH!$B$85:$B$171,B6658)&gt;0,D6658*1.2,"chyba"))</f>
        <v>0</v>
      </c>
      <c r="G6658" s="16" t="e">
        <f>_xlfn.XLOOKUP(Tabuľka9[[#This Row],[položka]],#REF!,#REF!)</f>
        <v>#REF!</v>
      </c>
      <c r="I6658" s="15">
        <f>Tabuľka9[[#This Row],[Aktuálna cena v RZ s DPH]]*Tabuľka9[[#This Row],[Priemerný odber za mesiac]]</f>
        <v>0</v>
      </c>
      <c r="K6658" s="17" t="e">
        <f>Tabuľka9[[#This Row],[Cena za MJ s DPH]]*Tabuľka9[[#This Row],[Predpokladaný odber počas 6 mesiacov]]</f>
        <v>#REF!</v>
      </c>
      <c r="L6658" s="1">
        <v>163791</v>
      </c>
      <c r="M6658" t="e">
        <f>_xlfn.XLOOKUP(Tabuľka9[[#This Row],[IČO]],#REF!,#REF!)</f>
        <v>#REF!</v>
      </c>
      <c r="N6658" t="e">
        <f>_xlfn.XLOOKUP(Tabuľka9[[#This Row],[IČO]],#REF!,#REF!)</f>
        <v>#REF!</v>
      </c>
    </row>
    <row r="6659" spans="1:14" hidden="1" x14ac:dyDescent="0.35">
      <c r="A6659" t="s">
        <v>10</v>
      </c>
      <c r="B6659" t="s">
        <v>41</v>
      </c>
      <c r="C6659" t="s">
        <v>13</v>
      </c>
      <c r="D6659" s="9">
        <v>0.65</v>
      </c>
      <c r="E6659" s="10">
        <f>IF(COUNTIF(cis_DPH!$B$2:$B$84,B6659)&gt;0,D6659*1.1,IF(COUNTIF(cis_DPH!$B$85:$B$171,B6659)&gt;0,D6659*1.2,"chyba"))</f>
        <v>0.71500000000000008</v>
      </c>
      <c r="G6659" s="16" t="e">
        <f>_xlfn.XLOOKUP(Tabuľka9[[#This Row],[položka]],#REF!,#REF!)</f>
        <v>#REF!</v>
      </c>
      <c r="I6659" s="15">
        <f>Tabuľka9[[#This Row],[Aktuálna cena v RZ s DPH]]*Tabuľka9[[#This Row],[Priemerný odber za mesiac]]</f>
        <v>0</v>
      </c>
      <c r="K6659" s="17" t="e">
        <f>Tabuľka9[[#This Row],[Cena za MJ s DPH]]*Tabuľka9[[#This Row],[Predpokladaný odber počas 6 mesiacov]]</f>
        <v>#REF!</v>
      </c>
      <c r="L6659" s="1">
        <v>163791</v>
      </c>
      <c r="M6659" t="e">
        <f>_xlfn.XLOOKUP(Tabuľka9[[#This Row],[IČO]],#REF!,#REF!)</f>
        <v>#REF!</v>
      </c>
      <c r="N6659" t="e">
        <f>_xlfn.XLOOKUP(Tabuľka9[[#This Row],[IČO]],#REF!,#REF!)</f>
        <v>#REF!</v>
      </c>
    </row>
    <row r="6660" spans="1:14" hidden="1" x14ac:dyDescent="0.35">
      <c r="A6660" t="s">
        <v>10</v>
      </c>
      <c r="B6660" t="s">
        <v>42</v>
      </c>
      <c r="C6660" t="s">
        <v>19</v>
      </c>
      <c r="E6660" s="10">
        <f>IF(COUNTIF(cis_DPH!$B$2:$B$84,B6660)&gt;0,D6660*1.1,IF(COUNTIF(cis_DPH!$B$85:$B$171,B6660)&gt;0,D6660*1.2,"chyba"))</f>
        <v>0</v>
      </c>
      <c r="G6660" s="16" t="e">
        <f>_xlfn.XLOOKUP(Tabuľka9[[#This Row],[položka]],#REF!,#REF!)</f>
        <v>#REF!</v>
      </c>
      <c r="I6660" s="15">
        <f>Tabuľka9[[#This Row],[Aktuálna cena v RZ s DPH]]*Tabuľka9[[#This Row],[Priemerný odber za mesiac]]</f>
        <v>0</v>
      </c>
      <c r="K6660" s="17" t="e">
        <f>Tabuľka9[[#This Row],[Cena za MJ s DPH]]*Tabuľka9[[#This Row],[Predpokladaný odber počas 6 mesiacov]]</f>
        <v>#REF!</v>
      </c>
      <c r="L6660" s="1">
        <v>163791</v>
      </c>
      <c r="M6660" t="e">
        <f>_xlfn.XLOOKUP(Tabuľka9[[#This Row],[IČO]],#REF!,#REF!)</f>
        <v>#REF!</v>
      </c>
      <c r="N6660" t="e">
        <f>_xlfn.XLOOKUP(Tabuľka9[[#This Row],[IČO]],#REF!,#REF!)</f>
        <v>#REF!</v>
      </c>
    </row>
    <row r="6661" spans="1:14" hidden="1" x14ac:dyDescent="0.35">
      <c r="A6661" t="s">
        <v>10</v>
      </c>
      <c r="B6661" t="s">
        <v>43</v>
      </c>
      <c r="C6661" t="s">
        <v>13</v>
      </c>
      <c r="D6661" s="9">
        <v>1.8</v>
      </c>
      <c r="E6661" s="10">
        <f>IF(COUNTIF(cis_DPH!$B$2:$B$84,B6661)&gt;0,D6661*1.1,IF(COUNTIF(cis_DPH!$B$85:$B$171,B6661)&gt;0,D6661*1.2,"chyba"))</f>
        <v>2.16</v>
      </c>
      <c r="G6661" s="16" t="e">
        <f>_xlfn.XLOOKUP(Tabuľka9[[#This Row],[položka]],#REF!,#REF!)</f>
        <v>#REF!</v>
      </c>
      <c r="I6661" s="15">
        <f>Tabuľka9[[#This Row],[Aktuálna cena v RZ s DPH]]*Tabuľka9[[#This Row],[Priemerný odber za mesiac]]</f>
        <v>0</v>
      </c>
      <c r="J6661">
        <v>120</v>
      </c>
      <c r="K6661" s="17" t="e">
        <f>Tabuľka9[[#This Row],[Cena za MJ s DPH]]*Tabuľka9[[#This Row],[Predpokladaný odber počas 6 mesiacov]]</f>
        <v>#REF!</v>
      </c>
      <c r="L6661" s="1">
        <v>163791</v>
      </c>
      <c r="M6661" t="e">
        <f>_xlfn.XLOOKUP(Tabuľka9[[#This Row],[IČO]],#REF!,#REF!)</f>
        <v>#REF!</v>
      </c>
      <c r="N6661" t="e">
        <f>_xlfn.XLOOKUP(Tabuľka9[[#This Row],[IČO]],#REF!,#REF!)</f>
        <v>#REF!</v>
      </c>
    </row>
    <row r="6662" spans="1:14" hidden="1" x14ac:dyDescent="0.35">
      <c r="A6662" t="s">
        <v>10</v>
      </c>
      <c r="B6662" t="s">
        <v>44</v>
      </c>
      <c r="C6662" t="s">
        <v>13</v>
      </c>
      <c r="D6662" s="9">
        <v>0.5</v>
      </c>
      <c r="E6662" s="10">
        <f>IF(COUNTIF(cis_DPH!$B$2:$B$84,B6662)&gt;0,D6662*1.1,IF(COUNTIF(cis_DPH!$B$85:$B$171,B6662)&gt;0,D6662*1.2,"chyba"))</f>
        <v>0.6</v>
      </c>
      <c r="G6662" s="16" t="e">
        <f>_xlfn.XLOOKUP(Tabuľka9[[#This Row],[položka]],#REF!,#REF!)</f>
        <v>#REF!</v>
      </c>
      <c r="H6662">
        <v>3</v>
      </c>
      <c r="I6662" s="15">
        <f>Tabuľka9[[#This Row],[Aktuálna cena v RZ s DPH]]*Tabuľka9[[#This Row],[Priemerný odber za mesiac]]</f>
        <v>1.7999999999999998</v>
      </c>
      <c r="K6662" s="17" t="e">
        <f>Tabuľka9[[#This Row],[Cena za MJ s DPH]]*Tabuľka9[[#This Row],[Predpokladaný odber počas 6 mesiacov]]</f>
        <v>#REF!</v>
      </c>
      <c r="L6662" s="1">
        <v>163791</v>
      </c>
      <c r="M6662" t="e">
        <f>_xlfn.XLOOKUP(Tabuľka9[[#This Row],[IČO]],#REF!,#REF!)</f>
        <v>#REF!</v>
      </c>
      <c r="N6662" t="e">
        <f>_xlfn.XLOOKUP(Tabuľka9[[#This Row],[IČO]],#REF!,#REF!)</f>
        <v>#REF!</v>
      </c>
    </row>
    <row r="6663" spans="1:14" hidden="1" x14ac:dyDescent="0.35">
      <c r="A6663" t="s">
        <v>10</v>
      </c>
      <c r="B6663" t="s">
        <v>45</v>
      </c>
      <c r="C6663" t="s">
        <v>13</v>
      </c>
      <c r="E6663" s="10">
        <f>IF(COUNTIF(cis_DPH!$B$2:$B$84,B6663)&gt;0,D6663*1.1,IF(COUNTIF(cis_DPH!$B$85:$B$171,B6663)&gt;0,D6663*1.2,"chyba"))</f>
        <v>0</v>
      </c>
      <c r="G6663" s="16" t="e">
        <f>_xlfn.XLOOKUP(Tabuľka9[[#This Row],[položka]],#REF!,#REF!)</f>
        <v>#REF!</v>
      </c>
      <c r="I6663" s="15">
        <f>Tabuľka9[[#This Row],[Aktuálna cena v RZ s DPH]]*Tabuľka9[[#This Row],[Priemerný odber za mesiac]]</f>
        <v>0</v>
      </c>
      <c r="K6663" s="17" t="e">
        <f>Tabuľka9[[#This Row],[Cena za MJ s DPH]]*Tabuľka9[[#This Row],[Predpokladaný odber počas 6 mesiacov]]</f>
        <v>#REF!</v>
      </c>
      <c r="L6663" s="1">
        <v>163791</v>
      </c>
      <c r="M6663" t="e">
        <f>_xlfn.XLOOKUP(Tabuľka9[[#This Row],[IČO]],#REF!,#REF!)</f>
        <v>#REF!</v>
      </c>
      <c r="N6663" t="e">
        <f>_xlfn.XLOOKUP(Tabuľka9[[#This Row],[IČO]],#REF!,#REF!)</f>
        <v>#REF!</v>
      </c>
    </row>
    <row r="6664" spans="1:14" hidden="1" x14ac:dyDescent="0.35">
      <c r="A6664" t="s">
        <v>10</v>
      </c>
      <c r="B6664" t="s">
        <v>46</v>
      </c>
      <c r="C6664" t="s">
        <v>13</v>
      </c>
      <c r="D6664" s="9">
        <v>0.4</v>
      </c>
      <c r="E6664" s="10">
        <f>IF(COUNTIF(cis_DPH!$B$2:$B$84,B6664)&gt;0,D6664*1.1,IF(COUNTIF(cis_DPH!$B$85:$B$171,B6664)&gt;0,D6664*1.2,"chyba"))</f>
        <v>0.48</v>
      </c>
      <c r="G6664" s="16" t="e">
        <f>_xlfn.XLOOKUP(Tabuľka9[[#This Row],[položka]],#REF!,#REF!)</f>
        <v>#REF!</v>
      </c>
      <c r="H6664">
        <v>34</v>
      </c>
      <c r="I6664" s="15">
        <f>Tabuľka9[[#This Row],[Aktuálna cena v RZ s DPH]]*Tabuľka9[[#This Row],[Priemerný odber za mesiac]]</f>
        <v>16.32</v>
      </c>
      <c r="J6664">
        <v>20</v>
      </c>
      <c r="K6664" s="17" t="e">
        <f>Tabuľka9[[#This Row],[Cena za MJ s DPH]]*Tabuľka9[[#This Row],[Predpokladaný odber počas 6 mesiacov]]</f>
        <v>#REF!</v>
      </c>
      <c r="L6664" s="1">
        <v>163791</v>
      </c>
      <c r="M6664" t="e">
        <f>_xlfn.XLOOKUP(Tabuľka9[[#This Row],[IČO]],#REF!,#REF!)</f>
        <v>#REF!</v>
      </c>
      <c r="N6664" t="e">
        <f>_xlfn.XLOOKUP(Tabuľka9[[#This Row],[IČO]],#REF!,#REF!)</f>
        <v>#REF!</v>
      </c>
    </row>
    <row r="6665" spans="1:14" hidden="1" x14ac:dyDescent="0.35">
      <c r="A6665" t="s">
        <v>10</v>
      </c>
      <c r="B6665" t="s">
        <v>47</v>
      </c>
      <c r="C6665" t="s">
        <v>48</v>
      </c>
      <c r="E6665" s="10">
        <f>IF(COUNTIF(cis_DPH!$B$2:$B$84,B6665)&gt;0,D6665*1.1,IF(COUNTIF(cis_DPH!$B$85:$B$171,B6665)&gt;0,D6665*1.2,"chyba"))</f>
        <v>0</v>
      </c>
      <c r="G6665" s="16" t="e">
        <f>_xlfn.XLOOKUP(Tabuľka9[[#This Row],[položka]],#REF!,#REF!)</f>
        <v>#REF!</v>
      </c>
      <c r="I6665" s="15">
        <f>Tabuľka9[[#This Row],[Aktuálna cena v RZ s DPH]]*Tabuľka9[[#This Row],[Priemerný odber za mesiac]]</f>
        <v>0</v>
      </c>
      <c r="K6665" s="17" t="e">
        <f>Tabuľka9[[#This Row],[Cena za MJ s DPH]]*Tabuľka9[[#This Row],[Predpokladaný odber počas 6 mesiacov]]</f>
        <v>#REF!</v>
      </c>
      <c r="L6665" s="1">
        <v>163791</v>
      </c>
      <c r="M6665" t="e">
        <f>_xlfn.XLOOKUP(Tabuľka9[[#This Row],[IČO]],#REF!,#REF!)</f>
        <v>#REF!</v>
      </c>
      <c r="N6665" t="e">
        <f>_xlfn.XLOOKUP(Tabuľka9[[#This Row],[IČO]],#REF!,#REF!)</f>
        <v>#REF!</v>
      </c>
    </row>
    <row r="6666" spans="1:14" hidden="1" x14ac:dyDescent="0.35">
      <c r="A6666" t="s">
        <v>10</v>
      </c>
      <c r="B6666" t="s">
        <v>49</v>
      </c>
      <c r="C6666" t="s">
        <v>48</v>
      </c>
      <c r="E6666" s="10">
        <f>IF(COUNTIF(cis_DPH!$B$2:$B$84,B6666)&gt;0,D6666*1.1,IF(COUNTIF(cis_DPH!$B$85:$B$171,B6666)&gt;0,D6666*1.2,"chyba"))</f>
        <v>0</v>
      </c>
      <c r="G6666" s="16" t="e">
        <f>_xlfn.XLOOKUP(Tabuľka9[[#This Row],[položka]],#REF!,#REF!)</f>
        <v>#REF!</v>
      </c>
      <c r="I6666" s="15">
        <f>Tabuľka9[[#This Row],[Aktuálna cena v RZ s DPH]]*Tabuľka9[[#This Row],[Priemerný odber za mesiac]]</f>
        <v>0</v>
      </c>
      <c r="K6666" s="17" t="e">
        <f>Tabuľka9[[#This Row],[Cena za MJ s DPH]]*Tabuľka9[[#This Row],[Predpokladaný odber počas 6 mesiacov]]</f>
        <v>#REF!</v>
      </c>
      <c r="L6666" s="1">
        <v>163791</v>
      </c>
      <c r="M6666" t="e">
        <f>_xlfn.XLOOKUP(Tabuľka9[[#This Row],[IČO]],#REF!,#REF!)</f>
        <v>#REF!</v>
      </c>
      <c r="N6666" t="e">
        <f>_xlfn.XLOOKUP(Tabuľka9[[#This Row],[IČO]],#REF!,#REF!)</f>
        <v>#REF!</v>
      </c>
    </row>
    <row r="6667" spans="1:14" hidden="1" x14ac:dyDescent="0.35">
      <c r="A6667" t="s">
        <v>10</v>
      </c>
      <c r="B6667" t="s">
        <v>50</v>
      </c>
      <c r="C6667" t="s">
        <v>13</v>
      </c>
      <c r="D6667" s="9">
        <v>10.5</v>
      </c>
      <c r="E6667" s="10">
        <f>IF(COUNTIF(cis_DPH!$B$2:$B$84,B6667)&gt;0,D6667*1.1,IF(COUNTIF(cis_DPH!$B$85:$B$171,B6667)&gt;0,D6667*1.2,"chyba"))</f>
        <v>12.6</v>
      </c>
      <c r="G6667" s="16" t="e">
        <f>_xlfn.XLOOKUP(Tabuľka9[[#This Row],[položka]],#REF!,#REF!)</f>
        <v>#REF!</v>
      </c>
      <c r="I6667" s="15">
        <f>Tabuľka9[[#This Row],[Aktuálna cena v RZ s DPH]]*Tabuľka9[[#This Row],[Priemerný odber za mesiac]]</f>
        <v>0</v>
      </c>
      <c r="K6667" s="17" t="e">
        <f>Tabuľka9[[#This Row],[Cena za MJ s DPH]]*Tabuľka9[[#This Row],[Predpokladaný odber počas 6 mesiacov]]</f>
        <v>#REF!</v>
      </c>
      <c r="L6667" s="1">
        <v>163791</v>
      </c>
      <c r="M6667" t="e">
        <f>_xlfn.XLOOKUP(Tabuľka9[[#This Row],[IČO]],#REF!,#REF!)</f>
        <v>#REF!</v>
      </c>
      <c r="N6667" t="e">
        <f>_xlfn.XLOOKUP(Tabuľka9[[#This Row],[IČO]],#REF!,#REF!)</f>
        <v>#REF!</v>
      </c>
    </row>
    <row r="6668" spans="1:14" hidden="1" x14ac:dyDescent="0.35">
      <c r="A6668" t="s">
        <v>10</v>
      </c>
      <c r="B6668" t="s">
        <v>51</v>
      </c>
      <c r="C6668" t="s">
        <v>13</v>
      </c>
      <c r="D6668" s="9">
        <v>2.9</v>
      </c>
      <c r="E6668" s="10">
        <f>IF(COUNTIF(cis_DPH!$B$2:$B$84,B6668)&gt;0,D6668*1.1,IF(COUNTIF(cis_DPH!$B$85:$B$171,B6668)&gt;0,D6668*1.2,"chyba"))</f>
        <v>3.19</v>
      </c>
      <c r="G6668" s="16" t="e">
        <f>_xlfn.XLOOKUP(Tabuľka9[[#This Row],[položka]],#REF!,#REF!)</f>
        <v>#REF!</v>
      </c>
      <c r="H6668">
        <v>83</v>
      </c>
      <c r="I6668" s="15">
        <f>Tabuľka9[[#This Row],[Aktuálna cena v RZ s DPH]]*Tabuľka9[[#This Row],[Priemerný odber za mesiac]]</f>
        <v>264.77</v>
      </c>
      <c r="J6668">
        <v>30</v>
      </c>
      <c r="K6668" s="17" t="e">
        <f>Tabuľka9[[#This Row],[Cena za MJ s DPH]]*Tabuľka9[[#This Row],[Predpokladaný odber počas 6 mesiacov]]</f>
        <v>#REF!</v>
      </c>
      <c r="L6668" s="1">
        <v>163791</v>
      </c>
      <c r="M6668" t="e">
        <f>_xlfn.XLOOKUP(Tabuľka9[[#This Row],[IČO]],#REF!,#REF!)</f>
        <v>#REF!</v>
      </c>
      <c r="N6668" t="e">
        <f>_xlfn.XLOOKUP(Tabuľka9[[#This Row],[IČO]],#REF!,#REF!)</f>
        <v>#REF!</v>
      </c>
    </row>
    <row r="6669" spans="1:14" hidden="1" x14ac:dyDescent="0.35">
      <c r="A6669" t="s">
        <v>10</v>
      </c>
      <c r="B6669" t="s">
        <v>52</v>
      </c>
      <c r="C6669" t="s">
        <v>13</v>
      </c>
      <c r="E6669" s="10">
        <f>IF(COUNTIF(cis_DPH!$B$2:$B$84,B6669)&gt;0,D6669*1.1,IF(COUNTIF(cis_DPH!$B$85:$B$171,B6669)&gt;0,D6669*1.2,"chyba"))</f>
        <v>0</v>
      </c>
      <c r="G6669" s="16" t="e">
        <f>_xlfn.XLOOKUP(Tabuľka9[[#This Row],[položka]],#REF!,#REF!)</f>
        <v>#REF!</v>
      </c>
      <c r="I6669" s="15">
        <f>Tabuľka9[[#This Row],[Aktuálna cena v RZ s DPH]]*Tabuľka9[[#This Row],[Priemerný odber za mesiac]]</f>
        <v>0</v>
      </c>
      <c r="J6669">
        <v>7</v>
      </c>
      <c r="K6669" s="17" t="e">
        <f>Tabuľka9[[#This Row],[Cena za MJ s DPH]]*Tabuľka9[[#This Row],[Predpokladaný odber počas 6 mesiacov]]</f>
        <v>#REF!</v>
      </c>
      <c r="L6669" s="1">
        <v>163791</v>
      </c>
      <c r="M6669" t="e">
        <f>_xlfn.XLOOKUP(Tabuľka9[[#This Row],[IČO]],#REF!,#REF!)</f>
        <v>#REF!</v>
      </c>
      <c r="N6669" t="e">
        <f>_xlfn.XLOOKUP(Tabuľka9[[#This Row],[IČO]],#REF!,#REF!)</f>
        <v>#REF!</v>
      </c>
    </row>
    <row r="6670" spans="1:14" hidden="1" x14ac:dyDescent="0.35">
      <c r="A6670" t="s">
        <v>10</v>
      </c>
      <c r="B6670" t="s">
        <v>53</v>
      </c>
      <c r="C6670" t="s">
        <v>13</v>
      </c>
      <c r="D6670" s="9">
        <v>1.8</v>
      </c>
      <c r="E6670" s="10">
        <f>IF(COUNTIF(cis_DPH!$B$2:$B$84,B6670)&gt;0,D6670*1.1,IF(COUNTIF(cis_DPH!$B$85:$B$171,B6670)&gt;0,D6670*1.2,"chyba"))</f>
        <v>1.9800000000000002</v>
      </c>
      <c r="G6670" s="16" t="e">
        <f>_xlfn.XLOOKUP(Tabuľka9[[#This Row],[položka]],#REF!,#REF!)</f>
        <v>#REF!</v>
      </c>
      <c r="I6670" s="15">
        <f>Tabuľka9[[#This Row],[Aktuálna cena v RZ s DPH]]*Tabuľka9[[#This Row],[Priemerný odber za mesiac]]</f>
        <v>0</v>
      </c>
      <c r="J6670">
        <v>4</v>
      </c>
      <c r="K6670" s="17" t="e">
        <f>Tabuľka9[[#This Row],[Cena za MJ s DPH]]*Tabuľka9[[#This Row],[Predpokladaný odber počas 6 mesiacov]]</f>
        <v>#REF!</v>
      </c>
      <c r="L6670" s="1">
        <v>163791</v>
      </c>
      <c r="M6670" t="e">
        <f>_xlfn.XLOOKUP(Tabuľka9[[#This Row],[IČO]],#REF!,#REF!)</f>
        <v>#REF!</v>
      </c>
      <c r="N6670" t="e">
        <f>_xlfn.XLOOKUP(Tabuľka9[[#This Row],[IČO]],#REF!,#REF!)</f>
        <v>#REF!</v>
      </c>
    </row>
    <row r="6671" spans="1:14" hidden="1" x14ac:dyDescent="0.35">
      <c r="A6671" t="s">
        <v>10</v>
      </c>
      <c r="B6671" t="s">
        <v>54</v>
      </c>
      <c r="C6671" t="s">
        <v>13</v>
      </c>
      <c r="D6671" s="9">
        <v>1.5</v>
      </c>
      <c r="E6671" s="10">
        <f>IF(COUNTIF(cis_DPH!$B$2:$B$84,B6671)&gt;0,D6671*1.1,IF(COUNTIF(cis_DPH!$B$85:$B$171,B6671)&gt;0,D6671*1.2,"chyba"))</f>
        <v>1.6500000000000001</v>
      </c>
      <c r="G6671" s="16" t="e">
        <f>_xlfn.XLOOKUP(Tabuľka9[[#This Row],[položka]],#REF!,#REF!)</f>
        <v>#REF!</v>
      </c>
      <c r="I6671" s="15">
        <f>Tabuľka9[[#This Row],[Aktuálna cena v RZ s DPH]]*Tabuľka9[[#This Row],[Priemerný odber za mesiac]]</f>
        <v>0</v>
      </c>
      <c r="J6671">
        <v>4</v>
      </c>
      <c r="K6671" s="17" t="e">
        <f>Tabuľka9[[#This Row],[Cena za MJ s DPH]]*Tabuľka9[[#This Row],[Predpokladaný odber počas 6 mesiacov]]</f>
        <v>#REF!</v>
      </c>
      <c r="L6671" s="1">
        <v>163791</v>
      </c>
      <c r="M6671" t="e">
        <f>_xlfn.XLOOKUP(Tabuľka9[[#This Row],[IČO]],#REF!,#REF!)</f>
        <v>#REF!</v>
      </c>
      <c r="N6671" t="e">
        <f>_xlfn.XLOOKUP(Tabuľka9[[#This Row],[IČO]],#REF!,#REF!)</f>
        <v>#REF!</v>
      </c>
    </row>
    <row r="6672" spans="1:14" hidden="1" x14ac:dyDescent="0.35">
      <c r="A6672" t="s">
        <v>10</v>
      </c>
      <c r="B6672" t="s">
        <v>55</v>
      </c>
      <c r="C6672" t="s">
        <v>13</v>
      </c>
      <c r="D6672" s="9">
        <v>1.8</v>
      </c>
      <c r="E6672" s="10">
        <f>IF(COUNTIF(cis_DPH!$B$2:$B$84,B6672)&gt;0,D6672*1.1,IF(COUNTIF(cis_DPH!$B$85:$B$171,B6672)&gt;0,D6672*1.2,"chyba"))</f>
        <v>1.9800000000000002</v>
      </c>
      <c r="G6672" s="16" t="e">
        <f>_xlfn.XLOOKUP(Tabuľka9[[#This Row],[položka]],#REF!,#REF!)</f>
        <v>#REF!</v>
      </c>
      <c r="I6672" s="15">
        <f>Tabuľka9[[#This Row],[Aktuálna cena v RZ s DPH]]*Tabuľka9[[#This Row],[Priemerný odber za mesiac]]</f>
        <v>0</v>
      </c>
      <c r="J6672">
        <v>4</v>
      </c>
      <c r="K6672" s="17" t="e">
        <f>Tabuľka9[[#This Row],[Cena za MJ s DPH]]*Tabuľka9[[#This Row],[Predpokladaný odber počas 6 mesiacov]]</f>
        <v>#REF!</v>
      </c>
      <c r="L6672" s="1">
        <v>163791</v>
      </c>
      <c r="M6672" t="e">
        <f>_xlfn.XLOOKUP(Tabuľka9[[#This Row],[IČO]],#REF!,#REF!)</f>
        <v>#REF!</v>
      </c>
      <c r="N6672" t="e">
        <f>_xlfn.XLOOKUP(Tabuľka9[[#This Row],[IČO]],#REF!,#REF!)</f>
        <v>#REF!</v>
      </c>
    </row>
    <row r="6673" spans="1:14" hidden="1" x14ac:dyDescent="0.35">
      <c r="A6673" t="s">
        <v>10</v>
      </c>
      <c r="B6673" t="s">
        <v>56</v>
      </c>
      <c r="C6673" t="s">
        <v>13</v>
      </c>
      <c r="D6673" s="9">
        <v>2.8</v>
      </c>
      <c r="E6673" s="10">
        <f>IF(COUNTIF(cis_DPH!$B$2:$B$84,B6673)&gt;0,D6673*1.1,IF(COUNTIF(cis_DPH!$B$85:$B$171,B6673)&gt;0,D6673*1.2,"chyba"))</f>
        <v>3.08</v>
      </c>
      <c r="G6673" s="16" t="e">
        <f>_xlfn.XLOOKUP(Tabuľka9[[#This Row],[položka]],#REF!,#REF!)</f>
        <v>#REF!</v>
      </c>
      <c r="H6673">
        <v>80</v>
      </c>
      <c r="I6673" s="15">
        <f>Tabuľka9[[#This Row],[Aktuálna cena v RZ s DPH]]*Tabuľka9[[#This Row],[Priemerný odber za mesiac]]</f>
        <v>246.4</v>
      </c>
      <c r="J6673">
        <v>25</v>
      </c>
      <c r="K6673" s="17" t="e">
        <f>Tabuľka9[[#This Row],[Cena za MJ s DPH]]*Tabuľka9[[#This Row],[Predpokladaný odber počas 6 mesiacov]]</f>
        <v>#REF!</v>
      </c>
      <c r="L6673" s="1">
        <v>163791</v>
      </c>
      <c r="M6673" t="e">
        <f>_xlfn.XLOOKUP(Tabuľka9[[#This Row],[IČO]],#REF!,#REF!)</f>
        <v>#REF!</v>
      </c>
      <c r="N6673" t="e">
        <f>_xlfn.XLOOKUP(Tabuľka9[[#This Row],[IČO]],#REF!,#REF!)</f>
        <v>#REF!</v>
      </c>
    </row>
    <row r="6674" spans="1:14" hidden="1" x14ac:dyDescent="0.35">
      <c r="A6674" t="s">
        <v>10</v>
      </c>
      <c r="B6674" t="s">
        <v>57</v>
      </c>
      <c r="C6674" t="s">
        <v>13</v>
      </c>
      <c r="E6674" s="10">
        <f>IF(COUNTIF(cis_DPH!$B$2:$B$84,B6674)&gt;0,D6674*1.1,IF(COUNTIF(cis_DPH!$B$85:$B$171,B6674)&gt;0,D6674*1.2,"chyba"))</f>
        <v>0</v>
      </c>
      <c r="G6674" s="16" t="e">
        <f>_xlfn.XLOOKUP(Tabuľka9[[#This Row],[položka]],#REF!,#REF!)</f>
        <v>#REF!</v>
      </c>
      <c r="I6674" s="15">
        <f>Tabuľka9[[#This Row],[Aktuálna cena v RZ s DPH]]*Tabuľka9[[#This Row],[Priemerný odber za mesiac]]</f>
        <v>0</v>
      </c>
      <c r="J6674">
        <v>25</v>
      </c>
      <c r="K6674" s="17" t="e">
        <f>Tabuľka9[[#This Row],[Cena za MJ s DPH]]*Tabuľka9[[#This Row],[Predpokladaný odber počas 6 mesiacov]]</f>
        <v>#REF!</v>
      </c>
      <c r="L6674" s="1">
        <v>163791</v>
      </c>
      <c r="M6674" t="e">
        <f>_xlfn.XLOOKUP(Tabuľka9[[#This Row],[IČO]],#REF!,#REF!)</f>
        <v>#REF!</v>
      </c>
      <c r="N6674" t="e">
        <f>_xlfn.XLOOKUP(Tabuľka9[[#This Row],[IČO]],#REF!,#REF!)</f>
        <v>#REF!</v>
      </c>
    </row>
    <row r="6675" spans="1:14" hidden="1" x14ac:dyDescent="0.35">
      <c r="A6675" t="s">
        <v>10</v>
      </c>
      <c r="B6675" t="s">
        <v>58</v>
      </c>
      <c r="C6675" t="s">
        <v>13</v>
      </c>
      <c r="D6675" s="9">
        <v>2.85</v>
      </c>
      <c r="E6675" s="10">
        <f>IF(COUNTIF(cis_DPH!$B$2:$B$84,B6675)&gt;0,D6675*1.1,IF(COUNTIF(cis_DPH!$B$85:$B$171,B6675)&gt;0,D6675*1.2,"chyba"))</f>
        <v>3.1350000000000002</v>
      </c>
      <c r="G6675" s="16" t="e">
        <f>_xlfn.XLOOKUP(Tabuľka9[[#This Row],[položka]],#REF!,#REF!)</f>
        <v>#REF!</v>
      </c>
      <c r="I6675" s="15">
        <f>Tabuľka9[[#This Row],[Aktuálna cena v RZ s DPH]]*Tabuľka9[[#This Row],[Priemerný odber za mesiac]]</f>
        <v>0</v>
      </c>
      <c r="K6675" s="17" t="e">
        <f>Tabuľka9[[#This Row],[Cena za MJ s DPH]]*Tabuľka9[[#This Row],[Predpokladaný odber počas 6 mesiacov]]</f>
        <v>#REF!</v>
      </c>
      <c r="L6675" s="1">
        <v>163791</v>
      </c>
      <c r="M6675" t="e">
        <f>_xlfn.XLOOKUP(Tabuľka9[[#This Row],[IČO]],#REF!,#REF!)</f>
        <v>#REF!</v>
      </c>
      <c r="N6675" t="e">
        <f>_xlfn.XLOOKUP(Tabuľka9[[#This Row],[IČO]],#REF!,#REF!)</f>
        <v>#REF!</v>
      </c>
    </row>
    <row r="6676" spans="1:14" hidden="1" x14ac:dyDescent="0.35">
      <c r="A6676" t="s">
        <v>10</v>
      </c>
      <c r="B6676" t="s">
        <v>59</v>
      </c>
      <c r="C6676" t="s">
        <v>13</v>
      </c>
      <c r="D6676" s="9">
        <v>0.65</v>
      </c>
      <c r="E6676" s="10">
        <f>IF(COUNTIF(cis_DPH!$B$2:$B$84,B6676)&gt;0,D6676*1.1,IF(COUNTIF(cis_DPH!$B$85:$B$171,B6676)&gt;0,D6676*1.2,"chyba"))</f>
        <v>0.78</v>
      </c>
      <c r="G6676" s="16" t="e">
        <f>_xlfn.XLOOKUP(Tabuľka9[[#This Row],[položka]],#REF!,#REF!)</f>
        <v>#REF!</v>
      </c>
      <c r="H6676">
        <v>4</v>
      </c>
      <c r="I6676" s="15">
        <f>Tabuľka9[[#This Row],[Aktuálna cena v RZ s DPH]]*Tabuľka9[[#This Row],[Priemerný odber za mesiac]]</f>
        <v>3.12</v>
      </c>
      <c r="J6676">
        <v>15</v>
      </c>
      <c r="K6676" s="17" t="e">
        <f>Tabuľka9[[#This Row],[Cena za MJ s DPH]]*Tabuľka9[[#This Row],[Predpokladaný odber počas 6 mesiacov]]</f>
        <v>#REF!</v>
      </c>
      <c r="L6676" s="1">
        <v>163791</v>
      </c>
      <c r="M6676" t="e">
        <f>_xlfn.XLOOKUP(Tabuľka9[[#This Row],[IČO]],#REF!,#REF!)</f>
        <v>#REF!</v>
      </c>
      <c r="N6676" t="e">
        <f>_xlfn.XLOOKUP(Tabuľka9[[#This Row],[IČO]],#REF!,#REF!)</f>
        <v>#REF!</v>
      </c>
    </row>
    <row r="6677" spans="1:14" hidden="1" x14ac:dyDescent="0.35">
      <c r="A6677" t="s">
        <v>10</v>
      </c>
      <c r="B6677" t="s">
        <v>60</v>
      </c>
      <c r="C6677" t="s">
        <v>13</v>
      </c>
      <c r="E6677" s="10">
        <f>IF(COUNTIF(cis_DPH!$B$2:$B$84,B6677)&gt;0,D6677*1.1,IF(COUNTIF(cis_DPH!$B$85:$B$171,B6677)&gt;0,D6677*1.2,"chyba"))</f>
        <v>0</v>
      </c>
      <c r="G6677" s="16" t="e">
        <f>_xlfn.XLOOKUP(Tabuľka9[[#This Row],[položka]],#REF!,#REF!)</f>
        <v>#REF!</v>
      </c>
      <c r="I6677" s="15">
        <f>Tabuľka9[[#This Row],[Aktuálna cena v RZ s DPH]]*Tabuľka9[[#This Row],[Priemerný odber za mesiac]]</f>
        <v>0</v>
      </c>
      <c r="K6677" s="17" t="e">
        <f>Tabuľka9[[#This Row],[Cena za MJ s DPH]]*Tabuľka9[[#This Row],[Predpokladaný odber počas 6 mesiacov]]</f>
        <v>#REF!</v>
      </c>
      <c r="L6677" s="1">
        <v>163791</v>
      </c>
      <c r="M6677" t="e">
        <f>_xlfn.XLOOKUP(Tabuľka9[[#This Row],[IČO]],#REF!,#REF!)</f>
        <v>#REF!</v>
      </c>
      <c r="N6677" t="e">
        <f>_xlfn.XLOOKUP(Tabuľka9[[#This Row],[IČO]],#REF!,#REF!)</f>
        <v>#REF!</v>
      </c>
    </row>
    <row r="6678" spans="1:14" hidden="1" x14ac:dyDescent="0.35">
      <c r="A6678" t="s">
        <v>10</v>
      </c>
      <c r="B6678" t="s">
        <v>61</v>
      </c>
      <c r="C6678" t="s">
        <v>19</v>
      </c>
      <c r="D6678" s="9">
        <v>0.45</v>
      </c>
      <c r="E6678" s="10">
        <f>IF(COUNTIF(cis_DPH!$B$2:$B$84,B6678)&gt;0,D6678*1.1,IF(COUNTIF(cis_DPH!$B$85:$B$171,B6678)&gt;0,D6678*1.2,"chyba"))</f>
        <v>0.54</v>
      </c>
      <c r="G6678" s="16" t="e">
        <f>_xlfn.XLOOKUP(Tabuľka9[[#This Row],[položka]],#REF!,#REF!)</f>
        <v>#REF!</v>
      </c>
      <c r="I6678" s="15">
        <f>Tabuľka9[[#This Row],[Aktuálna cena v RZ s DPH]]*Tabuľka9[[#This Row],[Priemerný odber za mesiac]]</f>
        <v>0</v>
      </c>
      <c r="K6678" s="17" t="e">
        <f>Tabuľka9[[#This Row],[Cena za MJ s DPH]]*Tabuľka9[[#This Row],[Predpokladaný odber počas 6 mesiacov]]</f>
        <v>#REF!</v>
      </c>
      <c r="L6678" s="1">
        <v>163791</v>
      </c>
      <c r="M6678" t="e">
        <f>_xlfn.XLOOKUP(Tabuľka9[[#This Row],[IČO]],#REF!,#REF!)</f>
        <v>#REF!</v>
      </c>
      <c r="N6678" t="e">
        <f>_xlfn.XLOOKUP(Tabuľka9[[#This Row],[IČO]],#REF!,#REF!)</f>
        <v>#REF!</v>
      </c>
    </row>
    <row r="6679" spans="1:14" hidden="1" x14ac:dyDescent="0.35">
      <c r="A6679" t="s">
        <v>10</v>
      </c>
      <c r="B6679" t="s">
        <v>62</v>
      </c>
      <c r="C6679" t="s">
        <v>13</v>
      </c>
      <c r="D6679" s="9">
        <v>1</v>
      </c>
      <c r="E6679" s="10">
        <f>IF(COUNTIF(cis_DPH!$B$2:$B$84,B6679)&gt;0,D6679*1.1,IF(COUNTIF(cis_DPH!$B$85:$B$171,B6679)&gt;0,D6679*1.2,"chyba"))</f>
        <v>1.2</v>
      </c>
      <c r="G6679" s="16" t="e">
        <f>_xlfn.XLOOKUP(Tabuľka9[[#This Row],[položka]],#REF!,#REF!)</f>
        <v>#REF!</v>
      </c>
      <c r="H6679">
        <v>2</v>
      </c>
      <c r="I6679" s="15">
        <f>Tabuľka9[[#This Row],[Aktuálna cena v RZ s DPH]]*Tabuľka9[[#This Row],[Priemerný odber za mesiac]]</f>
        <v>2.4</v>
      </c>
      <c r="J6679">
        <v>64</v>
      </c>
      <c r="K6679" s="17" t="e">
        <f>Tabuľka9[[#This Row],[Cena za MJ s DPH]]*Tabuľka9[[#This Row],[Predpokladaný odber počas 6 mesiacov]]</f>
        <v>#REF!</v>
      </c>
      <c r="L6679" s="1">
        <v>163791</v>
      </c>
      <c r="M6679" t="e">
        <f>_xlfn.XLOOKUP(Tabuľka9[[#This Row],[IČO]],#REF!,#REF!)</f>
        <v>#REF!</v>
      </c>
      <c r="N6679" t="e">
        <f>_xlfn.XLOOKUP(Tabuľka9[[#This Row],[IČO]],#REF!,#REF!)</f>
        <v>#REF!</v>
      </c>
    </row>
    <row r="6680" spans="1:14" hidden="1" x14ac:dyDescent="0.35">
      <c r="A6680" t="s">
        <v>10</v>
      </c>
      <c r="B6680" t="s">
        <v>63</v>
      </c>
      <c r="C6680" t="s">
        <v>13</v>
      </c>
      <c r="E6680" s="10">
        <f>IF(COUNTIF(cis_DPH!$B$2:$B$84,B6680)&gt;0,D6680*1.1,IF(COUNTIF(cis_DPH!$B$85:$B$171,B6680)&gt;0,D6680*1.2,"chyba"))</f>
        <v>0</v>
      </c>
      <c r="G6680" s="16" t="e">
        <f>_xlfn.XLOOKUP(Tabuľka9[[#This Row],[položka]],#REF!,#REF!)</f>
        <v>#REF!</v>
      </c>
      <c r="I6680" s="15">
        <f>Tabuľka9[[#This Row],[Aktuálna cena v RZ s DPH]]*Tabuľka9[[#This Row],[Priemerný odber za mesiac]]</f>
        <v>0</v>
      </c>
      <c r="K6680" s="17" t="e">
        <f>Tabuľka9[[#This Row],[Cena za MJ s DPH]]*Tabuľka9[[#This Row],[Predpokladaný odber počas 6 mesiacov]]</f>
        <v>#REF!</v>
      </c>
      <c r="L6680" s="1">
        <v>163791</v>
      </c>
      <c r="M6680" t="e">
        <f>_xlfn.XLOOKUP(Tabuľka9[[#This Row],[IČO]],#REF!,#REF!)</f>
        <v>#REF!</v>
      </c>
      <c r="N6680" t="e">
        <f>_xlfn.XLOOKUP(Tabuľka9[[#This Row],[IČO]],#REF!,#REF!)</f>
        <v>#REF!</v>
      </c>
    </row>
    <row r="6681" spans="1:14" hidden="1" x14ac:dyDescent="0.35">
      <c r="A6681" t="s">
        <v>10</v>
      </c>
      <c r="B6681" t="s">
        <v>64</v>
      </c>
      <c r="C6681" t="s">
        <v>19</v>
      </c>
      <c r="D6681" s="9">
        <v>0.5</v>
      </c>
      <c r="E6681" s="10">
        <f>IF(COUNTIF(cis_DPH!$B$2:$B$84,B6681)&gt;0,D6681*1.1,IF(COUNTIF(cis_DPH!$B$85:$B$171,B6681)&gt;0,D6681*1.2,"chyba"))</f>
        <v>0.55000000000000004</v>
      </c>
      <c r="G6681" s="16" t="e">
        <f>_xlfn.XLOOKUP(Tabuľka9[[#This Row],[položka]],#REF!,#REF!)</f>
        <v>#REF!</v>
      </c>
      <c r="H6681">
        <v>20</v>
      </c>
      <c r="I6681" s="15">
        <f>Tabuľka9[[#This Row],[Aktuálna cena v RZ s DPH]]*Tabuľka9[[#This Row],[Priemerný odber za mesiac]]</f>
        <v>11</v>
      </c>
      <c r="J6681">
        <v>25</v>
      </c>
      <c r="K6681" s="17" t="e">
        <f>Tabuľka9[[#This Row],[Cena za MJ s DPH]]*Tabuľka9[[#This Row],[Predpokladaný odber počas 6 mesiacov]]</f>
        <v>#REF!</v>
      </c>
      <c r="L6681" s="1">
        <v>163791</v>
      </c>
      <c r="M6681" t="e">
        <f>_xlfn.XLOOKUP(Tabuľka9[[#This Row],[IČO]],#REF!,#REF!)</f>
        <v>#REF!</v>
      </c>
      <c r="N6681" t="e">
        <f>_xlfn.XLOOKUP(Tabuľka9[[#This Row],[IČO]],#REF!,#REF!)</f>
        <v>#REF!</v>
      </c>
    </row>
    <row r="6682" spans="1:14" hidden="1" x14ac:dyDescent="0.35">
      <c r="A6682" t="s">
        <v>10</v>
      </c>
      <c r="B6682" t="s">
        <v>65</v>
      </c>
      <c r="C6682" t="s">
        <v>19</v>
      </c>
      <c r="D6682" s="9">
        <v>1.5</v>
      </c>
      <c r="E6682" s="10">
        <f>IF(COUNTIF(cis_DPH!$B$2:$B$84,B6682)&gt;0,D6682*1.1,IF(COUNTIF(cis_DPH!$B$85:$B$171,B6682)&gt;0,D6682*1.2,"chyba"))</f>
        <v>1.6500000000000001</v>
      </c>
      <c r="G6682" s="16" t="e">
        <f>_xlfn.XLOOKUP(Tabuľka9[[#This Row],[položka]],#REF!,#REF!)</f>
        <v>#REF!</v>
      </c>
      <c r="H6682">
        <v>33</v>
      </c>
      <c r="I6682" s="15">
        <f>Tabuľka9[[#This Row],[Aktuálna cena v RZ s DPH]]*Tabuľka9[[#This Row],[Priemerný odber za mesiac]]</f>
        <v>54.45</v>
      </c>
      <c r="J6682">
        <v>30</v>
      </c>
      <c r="K6682" s="17" t="e">
        <f>Tabuľka9[[#This Row],[Cena za MJ s DPH]]*Tabuľka9[[#This Row],[Predpokladaný odber počas 6 mesiacov]]</f>
        <v>#REF!</v>
      </c>
      <c r="L6682" s="1">
        <v>163791</v>
      </c>
      <c r="M6682" t="e">
        <f>_xlfn.XLOOKUP(Tabuľka9[[#This Row],[IČO]],#REF!,#REF!)</f>
        <v>#REF!</v>
      </c>
      <c r="N6682" t="e">
        <f>_xlfn.XLOOKUP(Tabuľka9[[#This Row],[IČO]],#REF!,#REF!)</f>
        <v>#REF!</v>
      </c>
    </row>
    <row r="6683" spans="1:14" hidden="1" x14ac:dyDescent="0.35">
      <c r="A6683" t="s">
        <v>10</v>
      </c>
      <c r="B6683" t="s">
        <v>66</v>
      </c>
      <c r="C6683" t="s">
        <v>19</v>
      </c>
      <c r="E6683" s="10">
        <f>IF(COUNTIF(cis_DPH!$B$2:$B$84,B6683)&gt;0,D6683*1.1,IF(COUNTIF(cis_DPH!$B$85:$B$171,B6683)&gt;0,D6683*1.2,"chyba"))</f>
        <v>0</v>
      </c>
      <c r="G6683" s="16" t="e">
        <f>_xlfn.XLOOKUP(Tabuľka9[[#This Row],[položka]],#REF!,#REF!)</f>
        <v>#REF!</v>
      </c>
      <c r="I6683" s="15">
        <f>Tabuľka9[[#This Row],[Aktuálna cena v RZ s DPH]]*Tabuľka9[[#This Row],[Priemerný odber za mesiac]]</f>
        <v>0</v>
      </c>
      <c r="K6683" s="17" t="e">
        <f>Tabuľka9[[#This Row],[Cena za MJ s DPH]]*Tabuľka9[[#This Row],[Predpokladaný odber počas 6 mesiacov]]</f>
        <v>#REF!</v>
      </c>
      <c r="L6683" s="1">
        <v>163791</v>
      </c>
      <c r="M6683" t="e">
        <f>_xlfn.XLOOKUP(Tabuľka9[[#This Row],[IČO]],#REF!,#REF!)</f>
        <v>#REF!</v>
      </c>
      <c r="N6683" t="e">
        <f>_xlfn.XLOOKUP(Tabuľka9[[#This Row],[IČO]],#REF!,#REF!)</f>
        <v>#REF!</v>
      </c>
    </row>
    <row r="6684" spans="1:14" hidden="1" x14ac:dyDescent="0.35">
      <c r="A6684" t="s">
        <v>10</v>
      </c>
      <c r="B6684" t="s">
        <v>67</v>
      </c>
      <c r="C6684" t="s">
        <v>13</v>
      </c>
      <c r="D6684" s="9">
        <v>1.8</v>
      </c>
      <c r="E6684" s="10">
        <f>IF(COUNTIF(cis_DPH!$B$2:$B$84,B6684)&gt;0,D6684*1.1,IF(COUNTIF(cis_DPH!$B$85:$B$171,B6684)&gt;0,D6684*1.2,"chyba"))</f>
        <v>2.16</v>
      </c>
      <c r="G6684" s="16" t="e">
        <f>_xlfn.XLOOKUP(Tabuľka9[[#This Row],[položka]],#REF!,#REF!)</f>
        <v>#REF!</v>
      </c>
      <c r="H6684">
        <v>24</v>
      </c>
      <c r="I6684" s="15">
        <f>Tabuľka9[[#This Row],[Aktuálna cena v RZ s DPH]]*Tabuľka9[[#This Row],[Priemerný odber za mesiac]]</f>
        <v>51.84</v>
      </c>
      <c r="J6684">
        <v>20</v>
      </c>
      <c r="K6684" s="17" t="e">
        <f>Tabuľka9[[#This Row],[Cena za MJ s DPH]]*Tabuľka9[[#This Row],[Predpokladaný odber počas 6 mesiacov]]</f>
        <v>#REF!</v>
      </c>
      <c r="L6684" s="1">
        <v>163791</v>
      </c>
      <c r="M6684" t="e">
        <f>_xlfn.XLOOKUP(Tabuľka9[[#This Row],[IČO]],#REF!,#REF!)</f>
        <v>#REF!</v>
      </c>
      <c r="N6684" t="e">
        <f>_xlfn.XLOOKUP(Tabuľka9[[#This Row],[IČO]],#REF!,#REF!)</f>
        <v>#REF!</v>
      </c>
    </row>
    <row r="6685" spans="1:14" hidden="1" x14ac:dyDescent="0.35">
      <c r="A6685" t="s">
        <v>10</v>
      </c>
      <c r="B6685" t="s">
        <v>68</v>
      </c>
      <c r="C6685" t="s">
        <v>13</v>
      </c>
      <c r="D6685" s="9">
        <v>1.55</v>
      </c>
      <c r="E6685" s="10">
        <f>IF(COUNTIF(cis_DPH!$B$2:$B$84,B6685)&gt;0,D6685*1.1,IF(COUNTIF(cis_DPH!$B$85:$B$171,B6685)&gt;0,D6685*1.2,"chyba"))</f>
        <v>1.7050000000000003</v>
      </c>
      <c r="G6685" s="16" t="e">
        <f>_xlfn.XLOOKUP(Tabuľka9[[#This Row],[položka]],#REF!,#REF!)</f>
        <v>#REF!</v>
      </c>
      <c r="H6685">
        <v>125</v>
      </c>
      <c r="I6685" s="15">
        <f>Tabuľka9[[#This Row],[Aktuálna cena v RZ s DPH]]*Tabuľka9[[#This Row],[Priemerný odber za mesiac]]</f>
        <v>213.12500000000003</v>
      </c>
      <c r="J6685">
        <v>60</v>
      </c>
      <c r="K6685" s="17" t="e">
        <f>Tabuľka9[[#This Row],[Cena za MJ s DPH]]*Tabuľka9[[#This Row],[Predpokladaný odber počas 6 mesiacov]]</f>
        <v>#REF!</v>
      </c>
      <c r="L6685" s="1">
        <v>163791</v>
      </c>
      <c r="M6685" t="e">
        <f>_xlfn.XLOOKUP(Tabuľka9[[#This Row],[IČO]],#REF!,#REF!)</f>
        <v>#REF!</v>
      </c>
      <c r="N6685" t="e">
        <f>_xlfn.XLOOKUP(Tabuľka9[[#This Row],[IČO]],#REF!,#REF!)</f>
        <v>#REF!</v>
      </c>
    </row>
    <row r="6686" spans="1:14" hidden="1" x14ac:dyDescent="0.35">
      <c r="A6686" t="s">
        <v>10</v>
      </c>
      <c r="B6686" t="s">
        <v>69</v>
      </c>
      <c r="C6686" t="s">
        <v>13</v>
      </c>
      <c r="E6686" s="10">
        <f>IF(COUNTIF(cis_DPH!$B$2:$B$84,B6686)&gt;0,D6686*1.1,IF(COUNTIF(cis_DPH!$B$85:$B$171,B6686)&gt;0,D6686*1.2,"chyba"))</f>
        <v>0</v>
      </c>
      <c r="G6686" s="16" t="e">
        <f>_xlfn.XLOOKUP(Tabuľka9[[#This Row],[položka]],#REF!,#REF!)</f>
        <v>#REF!</v>
      </c>
      <c r="I6686" s="15">
        <f>Tabuľka9[[#This Row],[Aktuálna cena v RZ s DPH]]*Tabuľka9[[#This Row],[Priemerný odber za mesiac]]</f>
        <v>0</v>
      </c>
      <c r="K6686" s="17" t="e">
        <f>Tabuľka9[[#This Row],[Cena za MJ s DPH]]*Tabuľka9[[#This Row],[Predpokladaný odber počas 6 mesiacov]]</f>
        <v>#REF!</v>
      </c>
      <c r="L6686" s="1">
        <v>163791</v>
      </c>
      <c r="M6686" t="e">
        <f>_xlfn.XLOOKUP(Tabuľka9[[#This Row],[IČO]],#REF!,#REF!)</f>
        <v>#REF!</v>
      </c>
      <c r="N6686" t="e">
        <f>_xlfn.XLOOKUP(Tabuľka9[[#This Row],[IČO]],#REF!,#REF!)</f>
        <v>#REF!</v>
      </c>
    </row>
    <row r="6687" spans="1:14" hidden="1" x14ac:dyDescent="0.35">
      <c r="A6687" t="s">
        <v>10</v>
      </c>
      <c r="B6687" t="s">
        <v>70</v>
      </c>
      <c r="C6687" t="s">
        <v>13</v>
      </c>
      <c r="E6687" s="10">
        <f>IF(COUNTIF(cis_DPH!$B$2:$B$84,B6687)&gt;0,D6687*1.1,IF(COUNTIF(cis_DPH!$B$85:$B$171,B6687)&gt;0,D6687*1.2,"chyba"))</f>
        <v>0</v>
      </c>
      <c r="G6687" s="16" t="e">
        <f>_xlfn.XLOOKUP(Tabuľka9[[#This Row],[položka]],#REF!,#REF!)</f>
        <v>#REF!</v>
      </c>
      <c r="I6687" s="15">
        <f>Tabuľka9[[#This Row],[Aktuálna cena v RZ s DPH]]*Tabuľka9[[#This Row],[Priemerný odber za mesiac]]</f>
        <v>0</v>
      </c>
      <c r="K6687" s="17" t="e">
        <f>Tabuľka9[[#This Row],[Cena za MJ s DPH]]*Tabuľka9[[#This Row],[Predpokladaný odber počas 6 mesiacov]]</f>
        <v>#REF!</v>
      </c>
      <c r="L6687" s="1">
        <v>163791</v>
      </c>
      <c r="M6687" t="e">
        <f>_xlfn.XLOOKUP(Tabuľka9[[#This Row],[IČO]],#REF!,#REF!)</f>
        <v>#REF!</v>
      </c>
      <c r="N6687" t="e">
        <f>_xlfn.XLOOKUP(Tabuľka9[[#This Row],[IČO]],#REF!,#REF!)</f>
        <v>#REF!</v>
      </c>
    </row>
    <row r="6688" spans="1:14" hidden="1" x14ac:dyDescent="0.35">
      <c r="A6688" t="s">
        <v>10</v>
      </c>
      <c r="B6688" t="s">
        <v>71</v>
      </c>
      <c r="C6688" t="s">
        <v>13</v>
      </c>
      <c r="E6688" s="10">
        <f>IF(COUNTIF(cis_DPH!$B$2:$B$84,B6688)&gt;0,D6688*1.1,IF(COUNTIF(cis_DPH!$B$85:$B$171,B6688)&gt;0,D6688*1.2,"chyba"))</f>
        <v>0</v>
      </c>
      <c r="G6688" s="16" t="e">
        <f>_xlfn.XLOOKUP(Tabuľka9[[#This Row],[položka]],#REF!,#REF!)</f>
        <v>#REF!</v>
      </c>
      <c r="I6688" s="15">
        <f>Tabuľka9[[#This Row],[Aktuálna cena v RZ s DPH]]*Tabuľka9[[#This Row],[Priemerný odber za mesiac]]</f>
        <v>0</v>
      </c>
      <c r="K6688" s="17" t="e">
        <f>Tabuľka9[[#This Row],[Cena za MJ s DPH]]*Tabuľka9[[#This Row],[Predpokladaný odber počas 6 mesiacov]]</f>
        <v>#REF!</v>
      </c>
      <c r="L6688" s="1">
        <v>163791</v>
      </c>
      <c r="M6688" t="e">
        <f>_xlfn.XLOOKUP(Tabuľka9[[#This Row],[IČO]],#REF!,#REF!)</f>
        <v>#REF!</v>
      </c>
      <c r="N6688" t="e">
        <f>_xlfn.XLOOKUP(Tabuľka9[[#This Row],[IČO]],#REF!,#REF!)</f>
        <v>#REF!</v>
      </c>
    </row>
    <row r="6689" spans="1:14" hidden="1" x14ac:dyDescent="0.35">
      <c r="A6689" t="s">
        <v>10</v>
      </c>
      <c r="B6689" t="s">
        <v>72</v>
      </c>
      <c r="C6689" t="s">
        <v>13</v>
      </c>
      <c r="E6689" s="10">
        <f>IF(COUNTIF(cis_DPH!$B$2:$B$84,B6689)&gt;0,D6689*1.1,IF(COUNTIF(cis_DPH!$B$85:$B$171,B6689)&gt;0,D6689*1.2,"chyba"))</f>
        <v>0</v>
      </c>
      <c r="G6689" s="16" t="e">
        <f>_xlfn.XLOOKUP(Tabuľka9[[#This Row],[položka]],#REF!,#REF!)</f>
        <v>#REF!</v>
      </c>
      <c r="I6689" s="15">
        <f>Tabuľka9[[#This Row],[Aktuálna cena v RZ s DPH]]*Tabuľka9[[#This Row],[Priemerný odber za mesiac]]</f>
        <v>0</v>
      </c>
      <c r="K6689" s="17" t="e">
        <f>Tabuľka9[[#This Row],[Cena za MJ s DPH]]*Tabuľka9[[#This Row],[Predpokladaný odber počas 6 mesiacov]]</f>
        <v>#REF!</v>
      </c>
      <c r="L6689" s="1">
        <v>163791</v>
      </c>
      <c r="M6689" t="e">
        <f>_xlfn.XLOOKUP(Tabuľka9[[#This Row],[IČO]],#REF!,#REF!)</f>
        <v>#REF!</v>
      </c>
      <c r="N6689" t="e">
        <f>_xlfn.XLOOKUP(Tabuľka9[[#This Row],[IČO]],#REF!,#REF!)</f>
        <v>#REF!</v>
      </c>
    </row>
    <row r="6690" spans="1:14" hidden="1" x14ac:dyDescent="0.35">
      <c r="A6690" t="s">
        <v>10</v>
      </c>
      <c r="B6690" t="s">
        <v>73</v>
      </c>
      <c r="C6690" t="s">
        <v>13</v>
      </c>
      <c r="D6690" s="9">
        <v>0.6</v>
      </c>
      <c r="E6690" s="10">
        <f>IF(COUNTIF(cis_DPH!$B$2:$B$84,B6690)&gt;0,D6690*1.1,IF(COUNTIF(cis_DPH!$B$85:$B$171,B6690)&gt;0,D6690*1.2,"chyba"))</f>
        <v>0.72</v>
      </c>
      <c r="G6690" s="16" t="e">
        <f>_xlfn.XLOOKUP(Tabuľka9[[#This Row],[položka]],#REF!,#REF!)</f>
        <v>#REF!</v>
      </c>
      <c r="H6690">
        <v>3</v>
      </c>
      <c r="I6690" s="15">
        <f>Tabuľka9[[#This Row],[Aktuálna cena v RZ s DPH]]*Tabuľka9[[#This Row],[Priemerný odber za mesiac]]</f>
        <v>2.16</v>
      </c>
      <c r="J6690">
        <v>4</v>
      </c>
      <c r="K6690" s="17" t="e">
        <f>Tabuľka9[[#This Row],[Cena za MJ s DPH]]*Tabuľka9[[#This Row],[Predpokladaný odber počas 6 mesiacov]]</f>
        <v>#REF!</v>
      </c>
      <c r="L6690" s="1">
        <v>163791</v>
      </c>
      <c r="M6690" t="e">
        <f>_xlfn.XLOOKUP(Tabuľka9[[#This Row],[IČO]],#REF!,#REF!)</f>
        <v>#REF!</v>
      </c>
      <c r="N6690" t="e">
        <f>_xlfn.XLOOKUP(Tabuľka9[[#This Row],[IČO]],#REF!,#REF!)</f>
        <v>#REF!</v>
      </c>
    </row>
    <row r="6691" spans="1:14" hidden="1" x14ac:dyDescent="0.35">
      <c r="A6691" t="s">
        <v>10</v>
      </c>
      <c r="B6691" t="s">
        <v>74</v>
      </c>
      <c r="C6691" t="s">
        <v>13</v>
      </c>
      <c r="D6691" s="9">
        <v>0.28000000000000003</v>
      </c>
      <c r="E6691" s="10">
        <f>IF(COUNTIF(cis_DPH!$B$2:$B$84,B6691)&gt;0,D6691*1.1,IF(COUNTIF(cis_DPH!$B$85:$B$171,B6691)&gt;0,D6691*1.2,"chyba"))</f>
        <v>0.30800000000000005</v>
      </c>
      <c r="G6691" s="16" t="e">
        <f>_xlfn.XLOOKUP(Tabuľka9[[#This Row],[položka]],#REF!,#REF!)</f>
        <v>#REF!</v>
      </c>
      <c r="H6691">
        <v>39</v>
      </c>
      <c r="I6691" s="15">
        <f>Tabuľka9[[#This Row],[Aktuálna cena v RZ s DPH]]*Tabuľka9[[#This Row],[Priemerný odber za mesiac]]</f>
        <v>12.012000000000002</v>
      </c>
      <c r="J6691">
        <v>20</v>
      </c>
      <c r="K6691" s="17" t="e">
        <f>Tabuľka9[[#This Row],[Cena za MJ s DPH]]*Tabuľka9[[#This Row],[Predpokladaný odber počas 6 mesiacov]]</f>
        <v>#REF!</v>
      </c>
      <c r="L6691" s="1">
        <v>163791</v>
      </c>
      <c r="M6691" t="e">
        <f>_xlfn.XLOOKUP(Tabuľka9[[#This Row],[IČO]],#REF!,#REF!)</f>
        <v>#REF!</v>
      </c>
      <c r="N6691" t="e">
        <f>_xlfn.XLOOKUP(Tabuľka9[[#This Row],[IČO]],#REF!,#REF!)</f>
        <v>#REF!</v>
      </c>
    </row>
    <row r="6692" spans="1:14" hidden="1" x14ac:dyDescent="0.35">
      <c r="A6692" t="s">
        <v>10</v>
      </c>
      <c r="B6692" t="s">
        <v>75</v>
      </c>
      <c r="C6692" t="s">
        <v>13</v>
      </c>
      <c r="D6692" s="9">
        <v>0.2</v>
      </c>
      <c r="E6692" s="10">
        <f>IF(COUNTIF(cis_DPH!$B$2:$B$84,B6692)&gt;0,D6692*1.1,IF(COUNTIF(cis_DPH!$B$85:$B$171,B6692)&gt;0,D6692*1.2,"chyba"))</f>
        <v>0.22000000000000003</v>
      </c>
      <c r="G6692" s="16" t="e">
        <f>_xlfn.XLOOKUP(Tabuľka9[[#This Row],[položka]],#REF!,#REF!)</f>
        <v>#REF!</v>
      </c>
      <c r="H6692">
        <v>19</v>
      </c>
      <c r="I6692" s="15">
        <f>Tabuľka9[[#This Row],[Aktuálna cena v RZ s DPH]]*Tabuľka9[[#This Row],[Priemerný odber za mesiac]]</f>
        <v>4.1800000000000006</v>
      </c>
      <c r="J6692">
        <v>20</v>
      </c>
      <c r="K6692" s="17" t="e">
        <f>Tabuľka9[[#This Row],[Cena za MJ s DPH]]*Tabuľka9[[#This Row],[Predpokladaný odber počas 6 mesiacov]]</f>
        <v>#REF!</v>
      </c>
      <c r="L6692" s="1">
        <v>163791</v>
      </c>
      <c r="M6692" t="e">
        <f>_xlfn.XLOOKUP(Tabuľka9[[#This Row],[IČO]],#REF!,#REF!)</f>
        <v>#REF!</v>
      </c>
      <c r="N6692" t="e">
        <f>_xlfn.XLOOKUP(Tabuľka9[[#This Row],[IČO]],#REF!,#REF!)</f>
        <v>#REF!</v>
      </c>
    </row>
    <row r="6693" spans="1:14" hidden="1" x14ac:dyDescent="0.35">
      <c r="A6693" t="s">
        <v>10</v>
      </c>
      <c r="B6693" t="s">
        <v>76</v>
      </c>
      <c r="C6693" t="s">
        <v>13</v>
      </c>
      <c r="D6693" s="9">
        <v>0.99</v>
      </c>
      <c r="E6693" s="10">
        <f>IF(COUNTIF(cis_DPH!$B$2:$B$84,B6693)&gt;0,D6693*1.1,IF(COUNTIF(cis_DPH!$B$85:$B$171,B6693)&gt;0,D6693*1.2,"chyba"))</f>
        <v>1.089</v>
      </c>
      <c r="G6693" s="16" t="e">
        <f>_xlfn.XLOOKUP(Tabuľka9[[#This Row],[položka]],#REF!,#REF!)</f>
        <v>#REF!</v>
      </c>
      <c r="H6693">
        <v>902</v>
      </c>
      <c r="I6693" s="15">
        <f>Tabuľka9[[#This Row],[Aktuálna cena v RZ s DPH]]*Tabuľka9[[#This Row],[Priemerný odber za mesiac]]</f>
        <v>982.27800000000002</v>
      </c>
      <c r="J6693">
        <v>400</v>
      </c>
      <c r="K6693" s="17" t="e">
        <f>Tabuľka9[[#This Row],[Cena za MJ s DPH]]*Tabuľka9[[#This Row],[Predpokladaný odber počas 6 mesiacov]]</f>
        <v>#REF!</v>
      </c>
      <c r="L6693" s="1">
        <v>163791</v>
      </c>
      <c r="M6693" t="e">
        <f>_xlfn.XLOOKUP(Tabuľka9[[#This Row],[IČO]],#REF!,#REF!)</f>
        <v>#REF!</v>
      </c>
      <c r="N6693" t="e">
        <f>_xlfn.XLOOKUP(Tabuľka9[[#This Row],[IČO]],#REF!,#REF!)</f>
        <v>#REF!</v>
      </c>
    </row>
    <row r="6694" spans="1:14" hidden="1" x14ac:dyDescent="0.35">
      <c r="A6694" t="s">
        <v>10</v>
      </c>
      <c r="B6694" t="s">
        <v>77</v>
      </c>
      <c r="C6694" t="s">
        <v>13</v>
      </c>
      <c r="E6694" s="10">
        <f>IF(COUNTIF(cis_DPH!$B$2:$B$84,B6694)&gt;0,D6694*1.1,IF(COUNTIF(cis_DPH!$B$85:$B$171,B6694)&gt;0,D6694*1.2,"chyba"))</f>
        <v>0</v>
      </c>
      <c r="G6694" s="16" t="e">
        <f>_xlfn.XLOOKUP(Tabuľka9[[#This Row],[položka]],#REF!,#REF!)</f>
        <v>#REF!</v>
      </c>
      <c r="I6694" s="15">
        <f>Tabuľka9[[#This Row],[Aktuálna cena v RZ s DPH]]*Tabuľka9[[#This Row],[Priemerný odber za mesiac]]</f>
        <v>0</v>
      </c>
      <c r="K6694" s="17" t="e">
        <f>Tabuľka9[[#This Row],[Cena za MJ s DPH]]*Tabuľka9[[#This Row],[Predpokladaný odber počas 6 mesiacov]]</f>
        <v>#REF!</v>
      </c>
      <c r="L6694" s="1">
        <v>163791</v>
      </c>
      <c r="M6694" t="e">
        <f>_xlfn.XLOOKUP(Tabuľka9[[#This Row],[IČO]],#REF!,#REF!)</f>
        <v>#REF!</v>
      </c>
      <c r="N6694" t="e">
        <f>_xlfn.XLOOKUP(Tabuľka9[[#This Row],[IČO]],#REF!,#REF!)</f>
        <v>#REF!</v>
      </c>
    </row>
    <row r="6695" spans="1:14" hidden="1" x14ac:dyDescent="0.35">
      <c r="A6695" t="s">
        <v>10</v>
      </c>
      <c r="B6695" t="s">
        <v>78</v>
      </c>
      <c r="C6695" t="s">
        <v>13</v>
      </c>
      <c r="E6695" s="10">
        <f>IF(COUNTIF(cis_DPH!$B$2:$B$84,B6695)&gt;0,D6695*1.1,IF(COUNTIF(cis_DPH!$B$85:$B$171,B6695)&gt;0,D6695*1.2,"chyba"))</f>
        <v>0</v>
      </c>
      <c r="G6695" s="16" t="e">
        <f>_xlfn.XLOOKUP(Tabuľka9[[#This Row],[položka]],#REF!,#REF!)</f>
        <v>#REF!</v>
      </c>
      <c r="I6695" s="15">
        <f>Tabuľka9[[#This Row],[Aktuálna cena v RZ s DPH]]*Tabuľka9[[#This Row],[Priemerný odber za mesiac]]</f>
        <v>0</v>
      </c>
      <c r="K6695" s="17" t="e">
        <f>Tabuľka9[[#This Row],[Cena za MJ s DPH]]*Tabuľka9[[#This Row],[Predpokladaný odber počas 6 mesiacov]]</f>
        <v>#REF!</v>
      </c>
      <c r="L6695" s="1">
        <v>163791</v>
      </c>
      <c r="M6695" t="e">
        <f>_xlfn.XLOOKUP(Tabuľka9[[#This Row],[IČO]],#REF!,#REF!)</f>
        <v>#REF!</v>
      </c>
      <c r="N6695" t="e">
        <f>_xlfn.XLOOKUP(Tabuľka9[[#This Row],[IČO]],#REF!,#REF!)</f>
        <v>#REF!</v>
      </c>
    </row>
    <row r="6696" spans="1:14" hidden="1" x14ac:dyDescent="0.35">
      <c r="A6696" t="s">
        <v>10</v>
      </c>
      <c r="B6696" t="s">
        <v>79</v>
      </c>
      <c r="C6696" t="s">
        <v>13</v>
      </c>
      <c r="E6696" s="10">
        <f>IF(COUNTIF(cis_DPH!$B$2:$B$84,B6696)&gt;0,D6696*1.1,IF(COUNTIF(cis_DPH!$B$85:$B$171,B6696)&gt;0,D6696*1.2,"chyba"))</f>
        <v>0</v>
      </c>
      <c r="G6696" s="16" t="e">
        <f>_xlfn.XLOOKUP(Tabuľka9[[#This Row],[položka]],#REF!,#REF!)</f>
        <v>#REF!</v>
      </c>
      <c r="I6696" s="15">
        <f>Tabuľka9[[#This Row],[Aktuálna cena v RZ s DPH]]*Tabuľka9[[#This Row],[Priemerný odber za mesiac]]</f>
        <v>0</v>
      </c>
      <c r="K6696" s="17" t="e">
        <f>Tabuľka9[[#This Row],[Cena za MJ s DPH]]*Tabuľka9[[#This Row],[Predpokladaný odber počas 6 mesiacov]]</f>
        <v>#REF!</v>
      </c>
      <c r="L6696" s="1">
        <v>163791</v>
      </c>
      <c r="M6696" t="e">
        <f>_xlfn.XLOOKUP(Tabuľka9[[#This Row],[IČO]],#REF!,#REF!)</f>
        <v>#REF!</v>
      </c>
      <c r="N6696" t="e">
        <f>_xlfn.XLOOKUP(Tabuľka9[[#This Row],[IČO]],#REF!,#REF!)</f>
        <v>#REF!</v>
      </c>
    </row>
    <row r="6697" spans="1:14" hidden="1" x14ac:dyDescent="0.35">
      <c r="A6697" t="s">
        <v>10</v>
      </c>
      <c r="B6697" t="s">
        <v>80</v>
      </c>
      <c r="C6697" t="s">
        <v>13</v>
      </c>
      <c r="E6697" s="10">
        <f>IF(COUNTIF(cis_DPH!$B$2:$B$84,B6697)&gt;0,D6697*1.1,IF(COUNTIF(cis_DPH!$B$85:$B$171,B6697)&gt;0,D6697*1.2,"chyba"))</f>
        <v>0</v>
      </c>
      <c r="G6697" s="16" t="e">
        <f>_xlfn.XLOOKUP(Tabuľka9[[#This Row],[položka]],#REF!,#REF!)</f>
        <v>#REF!</v>
      </c>
      <c r="I6697" s="15">
        <f>Tabuľka9[[#This Row],[Aktuálna cena v RZ s DPH]]*Tabuľka9[[#This Row],[Priemerný odber za mesiac]]</f>
        <v>0</v>
      </c>
      <c r="K6697" s="17" t="e">
        <f>Tabuľka9[[#This Row],[Cena za MJ s DPH]]*Tabuľka9[[#This Row],[Predpokladaný odber počas 6 mesiacov]]</f>
        <v>#REF!</v>
      </c>
      <c r="L6697" s="1">
        <v>163791</v>
      </c>
      <c r="M6697" t="e">
        <f>_xlfn.XLOOKUP(Tabuľka9[[#This Row],[IČO]],#REF!,#REF!)</f>
        <v>#REF!</v>
      </c>
      <c r="N6697" t="e">
        <f>_xlfn.XLOOKUP(Tabuľka9[[#This Row],[IČO]],#REF!,#REF!)</f>
        <v>#REF!</v>
      </c>
    </row>
    <row r="6698" spans="1:14" hidden="1" x14ac:dyDescent="0.35">
      <c r="A6698" t="s">
        <v>81</v>
      </c>
      <c r="B6698" t="s">
        <v>82</v>
      </c>
      <c r="C6698" t="s">
        <v>19</v>
      </c>
      <c r="E6698" s="10">
        <f>IF(COUNTIF(cis_DPH!$B$2:$B$84,B6698)&gt;0,D6698*1.1,IF(COUNTIF(cis_DPH!$B$85:$B$171,B6698)&gt;0,D6698*1.2,"chyba"))</f>
        <v>0</v>
      </c>
      <c r="G6698" s="16" t="e">
        <f>_xlfn.XLOOKUP(Tabuľka9[[#This Row],[položka]],#REF!,#REF!)</f>
        <v>#REF!</v>
      </c>
      <c r="I6698" s="15">
        <f>Tabuľka9[[#This Row],[Aktuálna cena v RZ s DPH]]*Tabuľka9[[#This Row],[Priemerný odber za mesiac]]</f>
        <v>0</v>
      </c>
      <c r="K6698" s="17" t="e">
        <f>Tabuľka9[[#This Row],[Cena za MJ s DPH]]*Tabuľka9[[#This Row],[Predpokladaný odber počas 6 mesiacov]]</f>
        <v>#REF!</v>
      </c>
      <c r="L6698" s="1">
        <v>42317665</v>
      </c>
      <c r="M6698" t="e">
        <f>_xlfn.XLOOKUP(Tabuľka9[[#This Row],[IČO]],#REF!,#REF!)</f>
        <v>#REF!</v>
      </c>
      <c r="N6698" t="e">
        <f>_xlfn.XLOOKUP(Tabuľka9[[#This Row],[IČO]],#REF!,#REF!)</f>
        <v>#REF!</v>
      </c>
    </row>
    <row r="6699" spans="1:14" hidden="1" x14ac:dyDescent="0.35">
      <c r="A6699" t="s">
        <v>81</v>
      </c>
      <c r="B6699" t="s">
        <v>83</v>
      </c>
      <c r="C6699" t="s">
        <v>19</v>
      </c>
      <c r="D6699" s="9">
        <v>0.14000000000000001</v>
      </c>
      <c r="E6699" s="10">
        <f>IF(COUNTIF(cis_DPH!$B$2:$B$84,B6699)&gt;0,D6699*1.1,IF(COUNTIF(cis_DPH!$B$85:$B$171,B6699)&gt;0,D6699*1.2,"chyba"))</f>
        <v>0.16800000000000001</v>
      </c>
      <c r="G6699" s="16" t="e">
        <f>_xlfn.XLOOKUP(Tabuľka9[[#This Row],[položka]],#REF!,#REF!)</f>
        <v>#REF!</v>
      </c>
      <c r="H6699">
        <v>160</v>
      </c>
      <c r="I6699" s="15">
        <f>Tabuľka9[[#This Row],[Aktuálna cena v RZ s DPH]]*Tabuľka9[[#This Row],[Priemerný odber za mesiac]]</f>
        <v>26.880000000000003</v>
      </c>
      <c r="J6699">
        <v>640</v>
      </c>
      <c r="K6699" s="17" t="e">
        <f>Tabuľka9[[#This Row],[Cena za MJ s DPH]]*Tabuľka9[[#This Row],[Predpokladaný odber počas 6 mesiacov]]</f>
        <v>#REF!</v>
      </c>
      <c r="L6699" s="1">
        <v>42317665</v>
      </c>
      <c r="M6699" t="e">
        <f>_xlfn.XLOOKUP(Tabuľka9[[#This Row],[IČO]],#REF!,#REF!)</f>
        <v>#REF!</v>
      </c>
      <c r="N6699" t="e">
        <f>_xlfn.XLOOKUP(Tabuľka9[[#This Row],[IČO]],#REF!,#REF!)</f>
        <v>#REF!</v>
      </c>
    </row>
    <row r="6700" spans="1:14" hidden="1" x14ac:dyDescent="0.35">
      <c r="A6700" t="s">
        <v>84</v>
      </c>
      <c r="B6700" t="s">
        <v>85</v>
      </c>
      <c r="C6700" t="s">
        <v>13</v>
      </c>
      <c r="D6700" s="9">
        <v>4.1500000000000004</v>
      </c>
      <c r="E6700" s="10">
        <f>IF(COUNTIF(cis_DPH!$B$2:$B$84,B6700)&gt;0,D6700*1.1,IF(COUNTIF(cis_DPH!$B$85:$B$171,B6700)&gt;0,D6700*1.2,"chyba"))</f>
        <v>4.5650000000000004</v>
      </c>
      <c r="G6700" s="16" t="e">
        <f>_xlfn.XLOOKUP(Tabuľka9[[#This Row],[položka]],#REF!,#REF!)</f>
        <v>#REF!</v>
      </c>
      <c r="H6700">
        <v>65</v>
      </c>
      <c r="I6700" s="15">
        <f>Tabuľka9[[#This Row],[Aktuálna cena v RZ s DPH]]*Tabuľka9[[#This Row],[Priemerný odber za mesiac]]</f>
        <v>296.72500000000002</v>
      </c>
      <c r="J6700">
        <v>240</v>
      </c>
      <c r="K6700" s="17" t="e">
        <f>Tabuľka9[[#This Row],[Cena za MJ s DPH]]*Tabuľka9[[#This Row],[Predpokladaný odber počas 6 mesiacov]]</f>
        <v>#REF!</v>
      </c>
      <c r="L6700" s="1">
        <v>163791</v>
      </c>
      <c r="M6700" t="e">
        <f>_xlfn.XLOOKUP(Tabuľka9[[#This Row],[IČO]],#REF!,#REF!)</f>
        <v>#REF!</v>
      </c>
      <c r="N6700" t="e">
        <f>_xlfn.XLOOKUP(Tabuľka9[[#This Row],[IČO]],#REF!,#REF!)</f>
        <v>#REF!</v>
      </c>
    </row>
    <row r="6701" spans="1:14" hidden="1" x14ac:dyDescent="0.35">
      <c r="A6701" t="s">
        <v>84</v>
      </c>
      <c r="B6701" t="s">
        <v>86</v>
      </c>
      <c r="C6701" t="s">
        <v>13</v>
      </c>
      <c r="D6701" s="9">
        <v>3</v>
      </c>
      <c r="E6701" s="10">
        <f>IF(COUNTIF(cis_DPH!$B$2:$B$84,B6701)&gt;0,D6701*1.1,IF(COUNTIF(cis_DPH!$B$85:$B$171,B6701)&gt;0,D6701*1.2,"chyba"))</f>
        <v>3.3000000000000003</v>
      </c>
      <c r="G6701" s="16" t="e">
        <f>_xlfn.XLOOKUP(Tabuľka9[[#This Row],[položka]],#REF!,#REF!)</f>
        <v>#REF!</v>
      </c>
      <c r="H6701">
        <v>114</v>
      </c>
      <c r="I6701" s="15">
        <f>Tabuľka9[[#This Row],[Aktuálna cena v RZ s DPH]]*Tabuľka9[[#This Row],[Priemerný odber za mesiac]]</f>
        <v>376.20000000000005</v>
      </c>
      <c r="J6701">
        <v>240</v>
      </c>
      <c r="K6701" s="17" t="e">
        <f>Tabuľka9[[#This Row],[Cena za MJ s DPH]]*Tabuľka9[[#This Row],[Predpokladaný odber počas 6 mesiacov]]</f>
        <v>#REF!</v>
      </c>
      <c r="L6701" s="1">
        <v>163791</v>
      </c>
      <c r="M6701" t="e">
        <f>_xlfn.XLOOKUP(Tabuľka9[[#This Row],[IČO]],#REF!,#REF!)</f>
        <v>#REF!</v>
      </c>
      <c r="N6701" t="e">
        <f>_xlfn.XLOOKUP(Tabuľka9[[#This Row],[IČO]],#REF!,#REF!)</f>
        <v>#REF!</v>
      </c>
    </row>
    <row r="6702" spans="1:14" hidden="1" x14ac:dyDescent="0.35">
      <c r="A6702" t="s">
        <v>84</v>
      </c>
      <c r="B6702" t="s">
        <v>87</v>
      </c>
      <c r="C6702" t="s">
        <v>13</v>
      </c>
      <c r="E6702" s="10">
        <f>IF(COUNTIF(cis_DPH!$B$2:$B$84,B6702)&gt;0,D6702*1.1,IF(COUNTIF(cis_DPH!$B$85:$B$171,B6702)&gt;0,D6702*1.2,"chyba"))</f>
        <v>0</v>
      </c>
      <c r="G6702" s="16" t="e">
        <f>_xlfn.XLOOKUP(Tabuľka9[[#This Row],[položka]],#REF!,#REF!)</f>
        <v>#REF!</v>
      </c>
      <c r="I6702" s="15">
        <f>Tabuľka9[[#This Row],[Aktuálna cena v RZ s DPH]]*Tabuľka9[[#This Row],[Priemerný odber za mesiac]]</f>
        <v>0</v>
      </c>
      <c r="K6702" s="17" t="e">
        <f>Tabuľka9[[#This Row],[Cena za MJ s DPH]]*Tabuľka9[[#This Row],[Predpokladaný odber počas 6 mesiacov]]</f>
        <v>#REF!</v>
      </c>
      <c r="L6702" s="1">
        <v>163791</v>
      </c>
      <c r="M6702" t="e">
        <f>_xlfn.XLOOKUP(Tabuľka9[[#This Row],[IČO]],#REF!,#REF!)</f>
        <v>#REF!</v>
      </c>
      <c r="N6702" t="e">
        <f>_xlfn.XLOOKUP(Tabuľka9[[#This Row],[IČO]],#REF!,#REF!)</f>
        <v>#REF!</v>
      </c>
    </row>
    <row r="6703" spans="1:14" hidden="1" x14ac:dyDescent="0.35">
      <c r="A6703" t="s">
        <v>84</v>
      </c>
      <c r="B6703" t="s">
        <v>88</v>
      </c>
      <c r="C6703" t="s">
        <v>13</v>
      </c>
      <c r="D6703" s="9">
        <v>2.75</v>
      </c>
      <c r="E6703" s="10">
        <f>IF(COUNTIF(cis_DPH!$B$2:$B$84,B6703)&gt;0,D6703*1.1,IF(COUNTIF(cis_DPH!$B$85:$B$171,B6703)&gt;0,D6703*1.2,"chyba"))</f>
        <v>3.0250000000000004</v>
      </c>
      <c r="G6703" s="16" t="e">
        <f>_xlfn.XLOOKUP(Tabuľka9[[#This Row],[položka]],#REF!,#REF!)</f>
        <v>#REF!</v>
      </c>
      <c r="H6703">
        <v>41</v>
      </c>
      <c r="I6703" s="15">
        <f>Tabuľka9[[#This Row],[Aktuálna cena v RZ s DPH]]*Tabuľka9[[#This Row],[Priemerný odber za mesiac]]</f>
        <v>124.02500000000002</v>
      </c>
      <c r="J6703">
        <v>40</v>
      </c>
      <c r="K6703" s="17" t="e">
        <f>Tabuľka9[[#This Row],[Cena za MJ s DPH]]*Tabuľka9[[#This Row],[Predpokladaný odber počas 6 mesiacov]]</f>
        <v>#REF!</v>
      </c>
      <c r="L6703" s="1">
        <v>163791</v>
      </c>
      <c r="M6703" t="e">
        <f>_xlfn.XLOOKUP(Tabuľka9[[#This Row],[IČO]],#REF!,#REF!)</f>
        <v>#REF!</v>
      </c>
      <c r="N6703" t="e">
        <f>_xlfn.XLOOKUP(Tabuľka9[[#This Row],[IČO]],#REF!,#REF!)</f>
        <v>#REF!</v>
      </c>
    </row>
    <row r="6704" spans="1:14" hidden="1" x14ac:dyDescent="0.35">
      <c r="A6704" t="s">
        <v>84</v>
      </c>
      <c r="B6704" t="s">
        <v>89</v>
      </c>
      <c r="C6704" t="s">
        <v>13</v>
      </c>
      <c r="E6704" s="10">
        <f>IF(COUNTIF(cis_DPH!$B$2:$B$84,B6704)&gt;0,D6704*1.1,IF(COUNTIF(cis_DPH!$B$85:$B$171,B6704)&gt;0,D6704*1.2,"chyba"))</f>
        <v>0</v>
      </c>
      <c r="G6704" s="16" t="e">
        <f>_xlfn.XLOOKUP(Tabuľka9[[#This Row],[položka]],#REF!,#REF!)</f>
        <v>#REF!</v>
      </c>
      <c r="I6704" s="15">
        <f>Tabuľka9[[#This Row],[Aktuálna cena v RZ s DPH]]*Tabuľka9[[#This Row],[Priemerný odber za mesiac]]</f>
        <v>0</v>
      </c>
      <c r="K6704" s="17" t="e">
        <f>Tabuľka9[[#This Row],[Cena za MJ s DPH]]*Tabuľka9[[#This Row],[Predpokladaný odber počas 6 mesiacov]]</f>
        <v>#REF!</v>
      </c>
      <c r="L6704" s="1">
        <v>163791</v>
      </c>
      <c r="M6704" t="e">
        <f>_xlfn.XLOOKUP(Tabuľka9[[#This Row],[IČO]],#REF!,#REF!)</f>
        <v>#REF!</v>
      </c>
      <c r="N6704" t="e">
        <f>_xlfn.XLOOKUP(Tabuľka9[[#This Row],[IČO]],#REF!,#REF!)</f>
        <v>#REF!</v>
      </c>
    </row>
    <row r="6705" spans="1:14" hidden="1" x14ac:dyDescent="0.35">
      <c r="A6705" t="s">
        <v>84</v>
      </c>
      <c r="B6705" t="s">
        <v>90</v>
      </c>
      <c r="C6705" t="s">
        <v>13</v>
      </c>
      <c r="E6705" s="10">
        <f>IF(COUNTIF(cis_DPH!$B$2:$B$84,B6705)&gt;0,D6705*1.1,IF(COUNTIF(cis_DPH!$B$85:$B$171,B6705)&gt;0,D6705*1.2,"chyba"))</f>
        <v>0</v>
      </c>
      <c r="G6705" s="16" t="e">
        <f>_xlfn.XLOOKUP(Tabuľka9[[#This Row],[položka]],#REF!,#REF!)</f>
        <v>#REF!</v>
      </c>
      <c r="I6705" s="15">
        <f>Tabuľka9[[#This Row],[Aktuálna cena v RZ s DPH]]*Tabuľka9[[#This Row],[Priemerný odber za mesiac]]</f>
        <v>0</v>
      </c>
      <c r="K6705" s="17" t="e">
        <f>Tabuľka9[[#This Row],[Cena za MJ s DPH]]*Tabuľka9[[#This Row],[Predpokladaný odber počas 6 mesiacov]]</f>
        <v>#REF!</v>
      </c>
      <c r="L6705" s="1">
        <v>163791</v>
      </c>
      <c r="M6705" t="e">
        <f>_xlfn.XLOOKUP(Tabuľka9[[#This Row],[IČO]],#REF!,#REF!)</f>
        <v>#REF!</v>
      </c>
      <c r="N6705" t="e">
        <f>_xlfn.XLOOKUP(Tabuľka9[[#This Row],[IČO]],#REF!,#REF!)</f>
        <v>#REF!</v>
      </c>
    </row>
    <row r="6706" spans="1:14" hidden="1" x14ac:dyDescent="0.35">
      <c r="A6706" t="s">
        <v>84</v>
      </c>
      <c r="B6706" t="s">
        <v>91</v>
      </c>
      <c r="C6706" t="s">
        <v>13</v>
      </c>
      <c r="E6706" s="10">
        <f>IF(COUNTIF(cis_DPH!$B$2:$B$84,B6706)&gt;0,D6706*1.1,IF(COUNTIF(cis_DPH!$B$85:$B$171,B6706)&gt;0,D6706*1.2,"chyba"))</f>
        <v>0</v>
      </c>
      <c r="G6706" s="16" t="e">
        <f>_xlfn.XLOOKUP(Tabuľka9[[#This Row],[položka]],#REF!,#REF!)</f>
        <v>#REF!</v>
      </c>
      <c r="I6706" s="15">
        <f>Tabuľka9[[#This Row],[Aktuálna cena v RZ s DPH]]*Tabuľka9[[#This Row],[Priemerný odber za mesiac]]</f>
        <v>0</v>
      </c>
      <c r="K6706" s="17" t="e">
        <f>Tabuľka9[[#This Row],[Cena za MJ s DPH]]*Tabuľka9[[#This Row],[Predpokladaný odber počas 6 mesiacov]]</f>
        <v>#REF!</v>
      </c>
      <c r="L6706" s="1">
        <v>163791</v>
      </c>
      <c r="M6706" t="e">
        <f>_xlfn.XLOOKUP(Tabuľka9[[#This Row],[IČO]],#REF!,#REF!)</f>
        <v>#REF!</v>
      </c>
      <c r="N6706" t="e">
        <f>_xlfn.XLOOKUP(Tabuľka9[[#This Row],[IČO]],#REF!,#REF!)</f>
        <v>#REF!</v>
      </c>
    </row>
    <row r="6707" spans="1:14" hidden="1" x14ac:dyDescent="0.35">
      <c r="A6707" t="s">
        <v>84</v>
      </c>
      <c r="B6707" t="s">
        <v>92</v>
      </c>
      <c r="C6707" t="s">
        <v>13</v>
      </c>
      <c r="E6707" s="10">
        <f>IF(COUNTIF(cis_DPH!$B$2:$B$84,B6707)&gt;0,D6707*1.1,IF(COUNTIF(cis_DPH!$B$85:$B$171,B6707)&gt;0,D6707*1.2,"chyba"))</f>
        <v>0</v>
      </c>
      <c r="G6707" s="16" t="e">
        <f>_xlfn.XLOOKUP(Tabuľka9[[#This Row],[položka]],#REF!,#REF!)</f>
        <v>#REF!</v>
      </c>
      <c r="I6707" s="15">
        <f>Tabuľka9[[#This Row],[Aktuálna cena v RZ s DPH]]*Tabuľka9[[#This Row],[Priemerný odber za mesiac]]</f>
        <v>0</v>
      </c>
      <c r="K6707" s="17" t="e">
        <f>Tabuľka9[[#This Row],[Cena za MJ s DPH]]*Tabuľka9[[#This Row],[Predpokladaný odber počas 6 mesiacov]]</f>
        <v>#REF!</v>
      </c>
      <c r="L6707" s="1">
        <v>163791</v>
      </c>
      <c r="M6707" t="e">
        <f>_xlfn.XLOOKUP(Tabuľka9[[#This Row],[IČO]],#REF!,#REF!)</f>
        <v>#REF!</v>
      </c>
      <c r="N6707" t="e">
        <f>_xlfn.XLOOKUP(Tabuľka9[[#This Row],[IČO]],#REF!,#REF!)</f>
        <v>#REF!</v>
      </c>
    </row>
    <row r="6708" spans="1:14" hidden="1" x14ac:dyDescent="0.35">
      <c r="A6708" t="s">
        <v>93</v>
      </c>
      <c r="B6708" t="s">
        <v>94</v>
      </c>
      <c r="C6708" t="s">
        <v>13</v>
      </c>
      <c r="D6708" s="9">
        <v>0.5</v>
      </c>
      <c r="E6708" s="10">
        <f>IF(COUNTIF(cis_DPH!$B$2:$B$84,B6708)&gt;0,D6708*1.1,IF(COUNTIF(cis_DPH!$B$85:$B$171,B6708)&gt;0,D6708*1.2,"chyba"))</f>
        <v>0.55000000000000004</v>
      </c>
      <c r="G6708" s="16" t="e">
        <f>_xlfn.XLOOKUP(Tabuľka9[[#This Row],[položka]],#REF!,#REF!)</f>
        <v>#REF!</v>
      </c>
      <c r="H6708">
        <v>408</v>
      </c>
      <c r="I6708" s="15">
        <f>Tabuľka9[[#This Row],[Aktuálna cena v RZ s DPH]]*Tabuľka9[[#This Row],[Priemerný odber za mesiac]]</f>
        <v>224.4</v>
      </c>
      <c r="J6708">
        <v>1200</v>
      </c>
      <c r="K6708" s="17" t="e">
        <f>Tabuľka9[[#This Row],[Cena za MJ s DPH]]*Tabuľka9[[#This Row],[Predpokladaný odber počas 6 mesiacov]]</f>
        <v>#REF!</v>
      </c>
      <c r="L6708" s="1">
        <v>163791</v>
      </c>
      <c r="M6708" t="e">
        <f>_xlfn.XLOOKUP(Tabuľka9[[#This Row],[IČO]],#REF!,#REF!)</f>
        <v>#REF!</v>
      </c>
      <c r="N6708" t="e">
        <f>_xlfn.XLOOKUP(Tabuľka9[[#This Row],[IČO]],#REF!,#REF!)</f>
        <v>#REF!</v>
      </c>
    </row>
    <row r="6709" spans="1:14" hidden="1" x14ac:dyDescent="0.35">
      <c r="A6709" t="s">
        <v>95</v>
      </c>
      <c r="B6709" t="s">
        <v>96</v>
      </c>
      <c r="C6709" t="s">
        <v>13</v>
      </c>
      <c r="D6709" s="9">
        <v>2</v>
      </c>
      <c r="E6709" s="10">
        <f>IF(COUNTIF(cis_DPH!$B$2:$B$84,B6709)&gt;0,D6709*1.1,IF(COUNTIF(cis_DPH!$B$85:$B$171,B6709)&gt;0,D6709*1.2,"chyba"))</f>
        <v>2.2000000000000002</v>
      </c>
      <c r="G6709" s="16" t="e">
        <f>_xlfn.XLOOKUP(Tabuľka9[[#This Row],[položka]],#REF!,#REF!)</f>
        <v>#REF!</v>
      </c>
      <c r="I6709" s="15">
        <f>Tabuľka9[[#This Row],[Aktuálna cena v RZ s DPH]]*Tabuľka9[[#This Row],[Priemerný odber za mesiac]]</f>
        <v>0</v>
      </c>
      <c r="K6709" s="17" t="e">
        <f>Tabuľka9[[#This Row],[Cena za MJ s DPH]]*Tabuľka9[[#This Row],[Predpokladaný odber počas 6 mesiacov]]</f>
        <v>#REF!</v>
      </c>
      <c r="L6709" s="1">
        <v>163791</v>
      </c>
      <c r="M6709" t="e">
        <f>_xlfn.XLOOKUP(Tabuľka9[[#This Row],[IČO]],#REF!,#REF!)</f>
        <v>#REF!</v>
      </c>
      <c r="N6709" t="e">
        <f>_xlfn.XLOOKUP(Tabuľka9[[#This Row],[IČO]],#REF!,#REF!)</f>
        <v>#REF!</v>
      </c>
    </row>
    <row r="6710" spans="1:14" hidden="1" x14ac:dyDescent="0.35">
      <c r="A6710" t="s">
        <v>95</v>
      </c>
      <c r="B6710" t="s">
        <v>97</v>
      </c>
      <c r="C6710" t="s">
        <v>13</v>
      </c>
      <c r="D6710" s="9">
        <v>1.752</v>
      </c>
      <c r="E6710" s="10">
        <f>IF(COUNTIF(cis_DPH!$B$2:$B$84,B6710)&gt;0,D6710*1.1,IF(COUNTIF(cis_DPH!$B$85:$B$171,B6710)&gt;0,D6710*1.2,"chyba"))</f>
        <v>1.9272000000000002</v>
      </c>
      <c r="G6710" s="16" t="e">
        <f>_xlfn.XLOOKUP(Tabuľka9[[#This Row],[položka]],#REF!,#REF!)</f>
        <v>#REF!</v>
      </c>
      <c r="H6710">
        <v>30</v>
      </c>
      <c r="I6710" s="15">
        <f>Tabuľka9[[#This Row],[Aktuálna cena v RZ s DPH]]*Tabuľka9[[#This Row],[Priemerný odber za mesiac]]</f>
        <v>57.81600000000001</v>
      </c>
      <c r="J6710">
        <v>80</v>
      </c>
      <c r="K6710" s="17" t="e">
        <f>Tabuľka9[[#This Row],[Cena za MJ s DPH]]*Tabuľka9[[#This Row],[Predpokladaný odber počas 6 mesiacov]]</f>
        <v>#REF!</v>
      </c>
      <c r="L6710" s="1">
        <v>163791</v>
      </c>
      <c r="M6710" t="e">
        <f>_xlfn.XLOOKUP(Tabuľka9[[#This Row],[IČO]],#REF!,#REF!)</f>
        <v>#REF!</v>
      </c>
      <c r="N6710" t="e">
        <f>_xlfn.XLOOKUP(Tabuľka9[[#This Row],[IČO]],#REF!,#REF!)</f>
        <v>#REF!</v>
      </c>
    </row>
    <row r="6711" spans="1:14" hidden="1" x14ac:dyDescent="0.35">
      <c r="A6711" t="s">
        <v>95</v>
      </c>
      <c r="B6711" t="s">
        <v>98</v>
      </c>
      <c r="C6711" t="s">
        <v>13</v>
      </c>
      <c r="D6711" s="9">
        <v>1.68</v>
      </c>
      <c r="E6711" s="10">
        <f>IF(COUNTIF(cis_DPH!$B$2:$B$84,B6711)&gt;0,D6711*1.1,IF(COUNTIF(cis_DPH!$B$85:$B$171,B6711)&gt;0,D6711*1.2,"chyba"))</f>
        <v>1.8480000000000001</v>
      </c>
      <c r="G6711" s="16" t="e">
        <f>_xlfn.XLOOKUP(Tabuľka9[[#This Row],[položka]],#REF!,#REF!)</f>
        <v>#REF!</v>
      </c>
      <c r="I6711" s="15">
        <f>Tabuľka9[[#This Row],[Aktuálna cena v RZ s DPH]]*Tabuľka9[[#This Row],[Priemerný odber za mesiac]]</f>
        <v>0</v>
      </c>
      <c r="K6711" s="17" t="e">
        <f>Tabuľka9[[#This Row],[Cena za MJ s DPH]]*Tabuľka9[[#This Row],[Predpokladaný odber počas 6 mesiacov]]</f>
        <v>#REF!</v>
      </c>
      <c r="L6711" s="1">
        <v>163791</v>
      </c>
      <c r="M6711" t="e">
        <f>_xlfn.XLOOKUP(Tabuľka9[[#This Row],[IČO]],#REF!,#REF!)</f>
        <v>#REF!</v>
      </c>
      <c r="N6711" t="e">
        <f>_xlfn.XLOOKUP(Tabuľka9[[#This Row],[IČO]],#REF!,#REF!)</f>
        <v>#REF!</v>
      </c>
    </row>
    <row r="6712" spans="1:14" hidden="1" x14ac:dyDescent="0.35">
      <c r="A6712" t="s">
        <v>95</v>
      </c>
      <c r="B6712" t="s">
        <v>99</v>
      </c>
      <c r="C6712" t="s">
        <v>13</v>
      </c>
      <c r="E6712" s="10">
        <f>IF(COUNTIF(cis_DPH!$B$2:$B$84,B6712)&gt;0,D6712*1.1,IF(COUNTIF(cis_DPH!$B$85:$B$171,B6712)&gt;0,D6712*1.2,"chyba"))</f>
        <v>0</v>
      </c>
      <c r="G6712" s="16" t="e">
        <f>_xlfn.XLOOKUP(Tabuľka9[[#This Row],[položka]],#REF!,#REF!)</f>
        <v>#REF!</v>
      </c>
      <c r="I6712" s="15">
        <f>Tabuľka9[[#This Row],[Aktuálna cena v RZ s DPH]]*Tabuľka9[[#This Row],[Priemerný odber za mesiac]]</f>
        <v>0</v>
      </c>
      <c r="K6712" s="17" t="e">
        <f>Tabuľka9[[#This Row],[Cena za MJ s DPH]]*Tabuľka9[[#This Row],[Predpokladaný odber počas 6 mesiacov]]</f>
        <v>#REF!</v>
      </c>
      <c r="L6712" s="1">
        <v>163791</v>
      </c>
      <c r="M6712" t="e">
        <f>_xlfn.XLOOKUP(Tabuľka9[[#This Row],[IČO]],#REF!,#REF!)</f>
        <v>#REF!</v>
      </c>
      <c r="N6712" t="e">
        <f>_xlfn.XLOOKUP(Tabuľka9[[#This Row],[IČO]],#REF!,#REF!)</f>
        <v>#REF!</v>
      </c>
    </row>
    <row r="6713" spans="1:14" hidden="1" x14ac:dyDescent="0.35">
      <c r="A6713" t="s">
        <v>95</v>
      </c>
      <c r="B6713" t="s">
        <v>100</v>
      </c>
      <c r="C6713" t="s">
        <v>13</v>
      </c>
      <c r="D6713" s="9">
        <v>1.68</v>
      </c>
      <c r="E6713" s="10">
        <f>IF(COUNTIF(cis_DPH!$B$2:$B$84,B6713)&gt;0,D6713*1.1,IF(COUNTIF(cis_DPH!$B$85:$B$171,B6713)&gt;0,D6713*1.2,"chyba"))</f>
        <v>1.8480000000000001</v>
      </c>
      <c r="G6713" s="16" t="e">
        <f>_xlfn.XLOOKUP(Tabuľka9[[#This Row],[položka]],#REF!,#REF!)</f>
        <v>#REF!</v>
      </c>
      <c r="H6713">
        <v>34</v>
      </c>
      <c r="I6713" s="15">
        <f>Tabuľka9[[#This Row],[Aktuálna cena v RZ s DPH]]*Tabuľka9[[#This Row],[Priemerný odber za mesiac]]</f>
        <v>62.832000000000001</v>
      </c>
      <c r="J6713">
        <v>432</v>
      </c>
      <c r="K6713" s="17" t="e">
        <f>Tabuľka9[[#This Row],[Cena za MJ s DPH]]*Tabuľka9[[#This Row],[Predpokladaný odber počas 6 mesiacov]]</f>
        <v>#REF!</v>
      </c>
      <c r="L6713" s="1">
        <v>163791</v>
      </c>
      <c r="M6713" t="e">
        <f>_xlfn.XLOOKUP(Tabuľka9[[#This Row],[IČO]],#REF!,#REF!)</f>
        <v>#REF!</v>
      </c>
      <c r="N6713" t="e">
        <f>_xlfn.XLOOKUP(Tabuľka9[[#This Row],[IČO]],#REF!,#REF!)</f>
        <v>#REF!</v>
      </c>
    </row>
    <row r="6714" spans="1:14" hidden="1" x14ac:dyDescent="0.35">
      <c r="A6714" t="s">
        <v>95</v>
      </c>
      <c r="B6714" t="s">
        <v>101</v>
      </c>
      <c r="C6714" t="s">
        <v>13</v>
      </c>
      <c r="E6714" s="10">
        <f>IF(COUNTIF(cis_DPH!$B$2:$B$84,B6714)&gt;0,D6714*1.1,IF(COUNTIF(cis_DPH!$B$85:$B$171,B6714)&gt;0,D6714*1.2,"chyba"))</f>
        <v>0</v>
      </c>
      <c r="G6714" s="16" t="e">
        <f>_xlfn.XLOOKUP(Tabuľka9[[#This Row],[položka]],#REF!,#REF!)</f>
        <v>#REF!</v>
      </c>
      <c r="I6714" s="15">
        <f>Tabuľka9[[#This Row],[Aktuálna cena v RZ s DPH]]*Tabuľka9[[#This Row],[Priemerný odber za mesiac]]</f>
        <v>0</v>
      </c>
      <c r="K6714" s="17" t="e">
        <f>Tabuľka9[[#This Row],[Cena za MJ s DPH]]*Tabuľka9[[#This Row],[Predpokladaný odber počas 6 mesiacov]]</f>
        <v>#REF!</v>
      </c>
      <c r="L6714" s="1">
        <v>163791</v>
      </c>
      <c r="M6714" t="e">
        <f>_xlfn.XLOOKUP(Tabuľka9[[#This Row],[IČO]],#REF!,#REF!)</f>
        <v>#REF!</v>
      </c>
      <c r="N6714" t="e">
        <f>_xlfn.XLOOKUP(Tabuľka9[[#This Row],[IČO]],#REF!,#REF!)</f>
        <v>#REF!</v>
      </c>
    </row>
    <row r="6715" spans="1:14" hidden="1" x14ac:dyDescent="0.35">
      <c r="A6715" t="s">
        <v>95</v>
      </c>
      <c r="B6715" t="s">
        <v>102</v>
      </c>
      <c r="C6715" t="s">
        <v>48</v>
      </c>
      <c r="D6715" s="9">
        <v>1.3</v>
      </c>
      <c r="E6715" s="10">
        <f>IF(COUNTIF(cis_DPH!$B$2:$B$84,B6715)&gt;0,D6715*1.1,IF(COUNTIF(cis_DPH!$B$85:$B$171,B6715)&gt;0,D6715*1.2,"chyba"))</f>
        <v>1.4300000000000002</v>
      </c>
      <c r="G6715" s="16" t="e">
        <f>_xlfn.XLOOKUP(Tabuľka9[[#This Row],[položka]],#REF!,#REF!)</f>
        <v>#REF!</v>
      </c>
      <c r="I6715" s="15">
        <f>Tabuľka9[[#This Row],[Aktuálna cena v RZ s DPH]]*Tabuľka9[[#This Row],[Priemerný odber za mesiac]]</f>
        <v>0</v>
      </c>
      <c r="K6715" s="17" t="e">
        <f>Tabuľka9[[#This Row],[Cena za MJ s DPH]]*Tabuľka9[[#This Row],[Predpokladaný odber počas 6 mesiacov]]</f>
        <v>#REF!</v>
      </c>
      <c r="L6715" s="1">
        <v>163791</v>
      </c>
      <c r="M6715" t="e">
        <f>_xlfn.XLOOKUP(Tabuľka9[[#This Row],[IČO]],#REF!,#REF!)</f>
        <v>#REF!</v>
      </c>
      <c r="N6715" t="e">
        <f>_xlfn.XLOOKUP(Tabuľka9[[#This Row],[IČO]],#REF!,#REF!)</f>
        <v>#REF!</v>
      </c>
    </row>
    <row r="6716" spans="1:14" hidden="1" x14ac:dyDescent="0.35">
      <c r="A6716" t="s">
        <v>95</v>
      </c>
      <c r="B6716" t="s">
        <v>103</v>
      </c>
      <c r="C6716" t="s">
        <v>13</v>
      </c>
      <c r="D6716" s="9">
        <v>1.68</v>
      </c>
      <c r="E6716" s="10">
        <f>IF(COUNTIF(cis_DPH!$B$2:$B$84,B6716)&gt;0,D6716*1.1,IF(COUNTIF(cis_DPH!$B$85:$B$171,B6716)&gt;0,D6716*1.2,"chyba"))</f>
        <v>1.8480000000000001</v>
      </c>
      <c r="G6716" s="16" t="e">
        <f>_xlfn.XLOOKUP(Tabuľka9[[#This Row],[položka]],#REF!,#REF!)</f>
        <v>#REF!</v>
      </c>
      <c r="I6716" s="15">
        <f>Tabuľka9[[#This Row],[Aktuálna cena v RZ s DPH]]*Tabuľka9[[#This Row],[Priemerný odber za mesiac]]</f>
        <v>0</v>
      </c>
      <c r="J6716">
        <v>20</v>
      </c>
      <c r="K6716" s="17" t="e">
        <f>Tabuľka9[[#This Row],[Cena za MJ s DPH]]*Tabuľka9[[#This Row],[Predpokladaný odber počas 6 mesiacov]]</f>
        <v>#REF!</v>
      </c>
      <c r="L6716" s="1">
        <v>163791</v>
      </c>
      <c r="M6716" t="e">
        <f>_xlfn.XLOOKUP(Tabuľka9[[#This Row],[IČO]],#REF!,#REF!)</f>
        <v>#REF!</v>
      </c>
      <c r="N6716" t="e">
        <f>_xlfn.XLOOKUP(Tabuľka9[[#This Row],[IČO]],#REF!,#REF!)</f>
        <v>#REF!</v>
      </c>
    </row>
    <row r="6717" spans="1:14" hidden="1" x14ac:dyDescent="0.35">
      <c r="A6717" t="s">
        <v>95</v>
      </c>
      <c r="B6717" t="s">
        <v>104</v>
      </c>
      <c r="C6717" t="s">
        <v>48</v>
      </c>
      <c r="D6717" s="9">
        <v>2.8</v>
      </c>
      <c r="E6717" s="10">
        <f>IF(COUNTIF(cis_DPH!$B$2:$B$84,B6717)&gt;0,D6717*1.1,IF(COUNTIF(cis_DPH!$B$85:$B$171,B6717)&gt;0,D6717*1.2,"chyba"))</f>
        <v>3.08</v>
      </c>
      <c r="G6717" s="16" t="e">
        <f>_xlfn.XLOOKUP(Tabuľka9[[#This Row],[položka]],#REF!,#REF!)</f>
        <v>#REF!</v>
      </c>
      <c r="I6717" s="15">
        <f>Tabuľka9[[#This Row],[Aktuálna cena v RZ s DPH]]*Tabuľka9[[#This Row],[Priemerný odber za mesiac]]</f>
        <v>0</v>
      </c>
      <c r="K6717" s="17" t="e">
        <f>Tabuľka9[[#This Row],[Cena za MJ s DPH]]*Tabuľka9[[#This Row],[Predpokladaný odber počas 6 mesiacov]]</f>
        <v>#REF!</v>
      </c>
      <c r="L6717" s="1">
        <v>163791</v>
      </c>
      <c r="M6717" t="e">
        <f>_xlfn.XLOOKUP(Tabuľka9[[#This Row],[IČO]],#REF!,#REF!)</f>
        <v>#REF!</v>
      </c>
      <c r="N6717" t="e">
        <f>_xlfn.XLOOKUP(Tabuľka9[[#This Row],[IČO]],#REF!,#REF!)</f>
        <v>#REF!</v>
      </c>
    </row>
    <row r="6718" spans="1:14" hidden="1" x14ac:dyDescent="0.35">
      <c r="A6718" t="s">
        <v>95</v>
      </c>
      <c r="B6718" t="s">
        <v>105</v>
      </c>
      <c r="C6718" t="s">
        <v>13</v>
      </c>
      <c r="D6718" s="9">
        <v>6.1870000000000003</v>
      </c>
      <c r="E6718" s="10">
        <f>IF(COUNTIF(cis_DPH!$B$2:$B$84,B6718)&gt;0,D6718*1.1,IF(COUNTIF(cis_DPH!$B$85:$B$171,B6718)&gt;0,D6718*1.2,"chyba"))</f>
        <v>6.8057000000000007</v>
      </c>
      <c r="G6718" s="16" t="e">
        <f>_xlfn.XLOOKUP(Tabuľka9[[#This Row],[položka]],#REF!,#REF!)</f>
        <v>#REF!</v>
      </c>
      <c r="I6718" s="15">
        <f>Tabuľka9[[#This Row],[Aktuálna cena v RZ s DPH]]*Tabuľka9[[#This Row],[Priemerný odber za mesiac]]</f>
        <v>0</v>
      </c>
      <c r="J6718">
        <v>10</v>
      </c>
      <c r="K6718" s="17" t="e">
        <f>Tabuľka9[[#This Row],[Cena za MJ s DPH]]*Tabuľka9[[#This Row],[Predpokladaný odber počas 6 mesiacov]]</f>
        <v>#REF!</v>
      </c>
      <c r="L6718" s="1">
        <v>163791</v>
      </c>
      <c r="M6718" t="e">
        <f>_xlfn.XLOOKUP(Tabuľka9[[#This Row],[IČO]],#REF!,#REF!)</f>
        <v>#REF!</v>
      </c>
      <c r="N6718" t="e">
        <f>_xlfn.XLOOKUP(Tabuľka9[[#This Row],[IČO]],#REF!,#REF!)</f>
        <v>#REF!</v>
      </c>
    </row>
    <row r="6719" spans="1:14" hidden="1" x14ac:dyDescent="0.35">
      <c r="A6719" t="s">
        <v>95</v>
      </c>
      <c r="B6719" t="s">
        <v>106</v>
      </c>
      <c r="C6719" t="s">
        <v>13</v>
      </c>
      <c r="D6719" s="9">
        <v>6</v>
      </c>
      <c r="E6719" s="10">
        <f>IF(COUNTIF(cis_DPH!$B$2:$B$84,B6719)&gt;0,D6719*1.1,IF(COUNTIF(cis_DPH!$B$85:$B$171,B6719)&gt;0,D6719*1.2,"chyba"))</f>
        <v>6.6000000000000005</v>
      </c>
      <c r="G6719" s="16" t="e">
        <f>_xlfn.XLOOKUP(Tabuľka9[[#This Row],[položka]],#REF!,#REF!)</f>
        <v>#REF!</v>
      </c>
      <c r="H6719">
        <v>2</v>
      </c>
      <c r="I6719" s="15">
        <f>Tabuľka9[[#This Row],[Aktuálna cena v RZ s DPH]]*Tabuľka9[[#This Row],[Priemerný odber za mesiac]]</f>
        <v>13.200000000000001</v>
      </c>
      <c r="J6719">
        <v>10</v>
      </c>
      <c r="K6719" s="17" t="e">
        <f>Tabuľka9[[#This Row],[Cena za MJ s DPH]]*Tabuľka9[[#This Row],[Predpokladaný odber počas 6 mesiacov]]</f>
        <v>#REF!</v>
      </c>
      <c r="L6719" s="1">
        <v>163791</v>
      </c>
      <c r="M6719" t="e">
        <f>_xlfn.XLOOKUP(Tabuľka9[[#This Row],[IČO]],#REF!,#REF!)</f>
        <v>#REF!</v>
      </c>
      <c r="N6719" t="e">
        <f>_xlfn.XLOOKUP(Tabuľka9[[#This Row],[IČO]],#REF!,#REF!)</f>
        <v>#REF!</v>
      </c>
    </row>
    <row r="6720" spans="1:14" hidden="1" x14ac:dyDescent="0.35">
      <c r="A6720" t="s">
        <v>93</v>
      </c>
      <c r="B6720" t="s">
        <v>107</v>
      </c>
      <c r="C6720" t="s">
        <v>48</v>
      </c>
      <c r="D6720" s="9">
        <v>0.66800000000000004</v>
      </c>
      <c r="E6720" s="10">
        <f>IF(COUNTIF(cis_DPH!$B$2:$B$84,B6720)&gt;0,D6720*1.1,IF(COUNTIF(cis_DPH!$B$85:$B$171,B6720)&gt;0,D6720*1.2,"chyba"))</f>
        <v>0.73480000000000012</v>
      </c>
      <c r="G6720" s="16" t="e">
        <f>_xlfn.XLOOKUP(Tabuľka9[[#This Row],[položka]],#REF!,#REF!)</f>
        <v>#REF!</v>
      </c>
      <c r="H6720">
        <v>110</v>
      </c>
      <c r="I6720" s="15">
        <f>Tabuľka9[[#This Row],[Aktuálna cena v RZ s DPH]]*Tabuľka9[[#This Row],[Priemerný odber za mesiac]]</f>
        <v>80.828000000000017</v>
      </c>
      <c r="J6720">
        <v>100</v>
      </c>
      <c r="K6720" s="17" t="e">
        <f>Tabuľka9[[#This Row],[Cena za MJ s DPH]]*Tabuľka9[[#This Row],[Predpokladaný odber počas 6 mesiacov]]</f>
        <v>#REF!</v>
      </c>
      <c r="L6720" s="1">
        <v>163791</v>
      </c>
      <c r="M6720" t="e">
        <f>_xlfn.XLOOKUP(Tabuľka9[[#This Row],[IČO]],#REF!,#REF!)</f>
        <v>#REF!</v>
      </c>
      <c r="N6720" t="e">
        <f>_xlfn.XLOOKUP(Tabuľka9[[#This Row],[IČO]],#REF!,#REF!)</f>
        <v>#REF!</v>
      </c>
    </row>
    <row r="6721" spans="1:14" hidden="1" x14ac:dyDescent="0.35">
      <c r="A6721" t="s">
        <v>95</v>
      </c>
      <c r="B6721" t="s">
        <v>108</v>
      </c>
      <c r="C6721" t="s">
        <v>13</v>
      </c>
      <c r="E6721" s="10">
        <f>IF(COUNTIF(cis_DPH!$B$2:$B$84,B6721)&gt;0,D6721*1.1,IF(COUNTIF(cis_DPH!$B$85:$B$171,B6721)&gt;0,D6721*1.2,"chyba"))</f>
        <v>0</v>
      </c>
      <c r="G6721" s="16" t="e">
        <f>_xlfn.XLOOKUP(Tabuľka9[[#This Row],[položka]],#REF!,#REF!)</f>
        <v>#REF!</v>
      </c>
      <c r="I6721" s="15">
        <f>Tabuľka9[[#This Row],[Aktuálna cena v RZ s DPH]]*Tabuľka9[[#This Row],[Priemerný odber za mesiac]]</f>
        <v>0</v>
      </c>
      <c r="K6721" s="17" t="e">
        <f>Tabuľka9[[#This Row],[Cena za MJ s DPH]]*Tabuľka9[[#This Row],[Predpokladaný odber počas 6 mesiacov]]</f>
        <v>#REF!</v>
      </c>
      <c r="L6721" s="1">
        <v>163791</v>
      </c>
      <c r="M6721" t="e">
        <f>_xlfn.XLOOKUP(Tabuľka9[[#This Row],[IČO]],#REF!,#REF!)</f>
        <v>#REF!</v>
      </c>
      <c r="N6721" t="e">
        <f>_xlfn.XLOOKUP(Tabuľka9[[#This Row],[IČO]],#REF!,#REF!)</f>
        <v>#REF!</v>
      </c>
    </row>
    <row r="6722" spans="1:14" hidden="1" x14ac:dyDescent="0.35">
      <c r="A6722" t="s">
        <v>95</v>
      </c>
      <c r="B6722" t="s">
        <v>109</v>
      </c>
      <c r="C6722" t="s">
        <v>13</v>
      </c>
      <c r="E6722" s="10">
        <f>IF(COUNTIF(cis_DPH!$B$2:$B$84,B6722)&gt;0,D6722*1.1,IF(COUNTIF(cis_DPH!$B$85:$B$171,B6722)&gt;0,D6722*1.2,"chyba"))</f>
        <v>0</v>
      </c>
      <c r="G6722" s="16" t="e">
        <f>_xlfn.XLOOKUP(Tabuľka9[[#This Row],[položka]],#REF!,#REF!)</f>
        <v>#REF!</v>
      </c>
      <c r="I6722" s="15">
        <f>Tabuľka9[[#This Row],[Aktuálna cena v RZ s DPH]]*Tabuľka9[[#This Row],[Priemerný odber za mesiac]]</f>
        <v>0</v>
      </c>
      <c r="K6722" s="17" t="e">
        <f>Tabuľka9[[#This Row],[Cena za MJ s DPH]]*Tabuľka9[[#This Row],[Predpokladaný odber počas 6 mesiacov]]</f>
        <v>#REF!</v>
      </c>
      <c r="L6722" s="1">
        <v>163791</v>
      </c>
      <c r="M6722" t="e">
        <f>_xlfn.XLOOKUP(Tabuľka9[[#This Row],[IČO]],#REF!,#REF!)</f>
        <v>#REF!</v>
      </c>
      <c r="N6722" t="e">
        <f>_xlfn.XLOOKUP(Tabuľka9[[#This Row],[IČO]],#REF!,#REF!)</f>
        <v>#REF!</v>
      </c>
    </row>
    <row r="6723" spans="1:14" hidden="1" x14ac:dyDescent="0.35">
      <c r="A6723" t="s">
        <v>95</v>
      </c>
      <c r="B6723" t="s">
        <v>110</v>
      </c>
      <c r="C6723" t="s">
        <v>13</v>
      </c>
      <c r="D6723" s="9">
        <v>1.3</v>
      </c>
      <c r="E6723" s="10">
        <f>IF(COUNTIF(cis_DPH!$B$2:$B$84,B6723)&gt;0,D6723*1.1,IF(COUNTIF(cis_DPH!$B$85:$B$171,B6723)&gt;0,D6723*1.2,"chyba"))</f>
        <v>1.4300000000000002</v>
      </c>
      <c r="G6723" s="16" t="e">
        <f>_xlfn.XLOOKUP(Tabuľka9[[#This Row],[položka]],#REF!,#REF!)</f>
        <v>#REF!</v>
      </c>
      <c r="H6723">
        <v>6</v>
      </c>
      <c r="I6723" s="15">
        <f>Tabuľka9[[#This Row],[Aktuálna cena v RZ s DPH]]*Tabuľka9[[#This Row],[Priemerný odber za mesiac]]</f>
        <v>8.5800000000000018</v>
      </c>
      <c r="J6723">
        <v>70</v>
      </c>
      <c r="K6723" s="17" t="e">
        <f>Tabuľka9[[#This Row],[Cena za MJ s DPH]]*Tabuľka9[[#This Row],[Predpokladaný odber počas 6 mesiacov]]</f>
        <v>#REF!</v>
      </c>
      <c r="L6723" s="1">
        <v>163791</v>
      </c>
      <c r="M6723" t="e">
        <f>_xlfn.XLOOKUP(Tabuľka9[[#This Row],[IČO]],#REF!,#REF!)</f>
        <v>#REF!</v>
      </c>
      <c r="N6723" t="e">
        <f>_xlfn.XLOOKUP(Tabuľka9[[#This Row],[IČO]],#REF!,#REF!)</f>
        <v>#REF!</v>
      </c>
    </row>
    <row r="6724" spans="1:14" hidden="1" x14ac:dyDescent="0.35">
      <c r="A6724" t="s">
        <v>95</v>
      </c>
      <c r="B6724" t="s">
        <v>111</v>
      </c>
      <c r="C6724" t="s">
        <v>13</v>
      </c>
      <c r="D6724" s="9">
        <v>1.155</v>
      </c>
      <c r="E6724" s="10">
        <f>IF(COUNTIF(cis_DPH!$B$2:$B$84,B6724)&gt;0,D6724*1.1,IF(COUNTIF(cis_DPH!$B$85:$B$171,B6724)&gt;0,D6724*1.2,"chyba"))</f>
        <v>1.2705000000000002</v>
      </c>
      <c r="G6724" s="16" t="e">
        <f>_xlfn.XLOOKUP(Tabuľka9[[#This Row],[položka]],#REF!,#REF!)</f>
        <v>#REF!</v>
      </c>
      <c r="H6724">
        <v>100</v>
      </c>
      <c r="I6724" s="15">
        <f>Tabuľka9[[#This Row],[Aktuálna cena v RZ s DPH]]*Tabuľka9[[#This Row],[Priemerný odber za mesiac]]</f>
        <v>127.05000000000001</v>
      </c>
      <c r="J6724">
        <v>300</v>
      </c>
      <c r="K6724" s="17" t="e">
        <f>Tabuľka9[[#This Row],[Cena za MJ s DPH]]*Tabuľka9[[#This Row],[Predpokladaný odber počas 6 mesiacov]]</f>
        <v>#REF!</v>
      </c>
      <c r="L6724" s="1">
        <v>163791</v>
      </c>
      <c r="M6724" t="e">
        <f>_xlfn.XLOOKUP(Tabuľka9[[#This Row],[IČO]],#REF!,#REF!)</f>
        <v>#REF!</v>
      </c>
      <c r="N6724" t="e">
        <f>_xlfn.XLOOKUP(Tabuľka9[[#This Row],[IČO]],#REF!,#REF!)</f>
        <v>#REF!</v>
      </c>
    </row>
    <row r="6725" spans="1:14" hidden="1" x14ac:dyDescent="0.35">
      <c r="A6725" t="s">
        <v>95</v>
      </c>
      <c r="B6725" t="s">
        <v>112</v>
      </c>
      <c r="C6725" t="s">
        <v>48</v>
      </c>
      <c r="D6725" s="9">
        <v>3.4489999999999998</v>
      </c>
      <c r="E6725" s="10">
        <f>IF(COUNTIF(cis_DPH!$B$2:$B$84,B6725)&gt;0,D6725*1.1,IF(COUNTIF(cis_DPH!$B$85:$B$171,B6725)&gt;0,D6725*1.2,"chyba"))</f>
        <v>3.7939000000000003</v>
      </c>
      <c r="G6725" s="16" t="e">
        <f>_xlfn.XLOOKUP(Tabuľka9[[#This Row],[položka]],#REF!,#REF!)</f>
        <v>#REF!</v>
      </c>
      <c r="H6725">
        <v>18</v>
      </c>
      <c r="I6725" s="15">
        <f>Tabuľka9[[#This Row],[Aktuálna cena v RZ s DPH]]*Tabuľka9[[#This Row],[Priemerný odber za mesiac]]</f>
        <v>68.290199999999999</v>
      </c>
      <c r="J6725">
        <v>20</v>
      </c>
      <c r="K6725" s="17" t="e">
        <f>Tabuľka9[[#This Row],[Cena za MJ s DPH]]*Tabuľka9[[#This Row],[Predpokladaný odber počas 6 mesiacov]]</f>
        <v>#REF!</v>
      </c>
      <c r="L6725" s="1">
        <v>163791</v>
      </c>
      <c r="M6725" t="e">
        <f>_xlfn.XLOOKUP(Tabuľka9[[#This Row],[IČO]],#REF!,#REF!)</f>
        <v>#REF!</v>
      </c>
      <c r="N6725" t="e">
        <f>_xlfn.XLOOKUP(Tabuľka9[[#This Row],[IČO]],#REF!,#REF!)</f>
        <v>#REF!</v>
      </c>
    </row>
    <row r="6726" spans="1:14" hidden="1" x14ac:dyDescent="0.35">
      <c r="A6726" t="s">
        <v>95</v>
      </c>
      <c r="B6726" t="s">
        <v>113</v>
      </c>
      <c r="C6726" t="s">
        <v>13</v>
      </c>
      <c r="D6726" s="9">
        <v>6.3</v>
      </c>
      <c r="E6726" s="10">
        <f>IF(COUNTIF(cis_DPH!$B$2:$B$84,B6726)&gt;0,D6726*1.1,IF(COUNTIF(cis_DPH!$B$85:$B$171,B6726)&gt;0,D6726*1.2,"chyba"))</f>
        <v>6.9300000000000006</v>
      </c>
      <c r="G6726" s="16" t="e">
        <f>_xlfn.XLOOKUP(Tabuľka9[[#This Row],[položka]],#REF!,#REF!)</f>
        <v>#REF!</v>
      </c>
      <c r="H6726">
        <v>39</v>
      </c>
      <c r="I6726" s="15">
        <f>Tabuľka9[[#This Row],[Aktuálna cena v RZ s DPH]]*Tabuľka9[[#This Row],[Priemerný odber za mesiac]]</f>
        <v>270.27000000000004</v>
      </c>
      <c r="J6726">
        <v>50</v>
      </c>
      <c r="K6726" s="17" t="e">
        <f>Tabuľka9[[#This Row],[Cena za MJ s DPH]]*Tabuľka9[[#This Row],[Predpokladaný odber počas 6 mesiacov]]</f>
        <v>#REF!</v>
      </c>
      <c r="L6726" s="1">
        <v>163791</v>
      </c>
      <c r="M6726" t="e">
        <f>_xlfn.XLOOKUP(Tabuľka9[[#This Row],[IČO]],#REF!,#REF!)</f>
        <v>#REF!</v>
      </c>
      <c r="N6726" t="e">
        <f>_xlfn.XLOOKUP(Tabuľka9[[#This Row],[IČO]],#REF!,#REF!)</f>
        <v>#REF!</v>
      </c>
    </row>
    <row r="6727" spans="1:14" hidden="1" x14ac:dyDescent="0.35">
      <c r="A6727" t="s">
        <v>95</v>
      </c>
      <c r="B6727" t="s">
        <v>114</v>
      </c>
      <c r="C6727" t="s">
        <v>13</v>
      </c>
      <c r="D6727" s="9">
        <v>6.3</v>
      </c>
      <c r="E6727" s="10">
        <f>IF(COUNTIF(cis_DPH!$B$2:$B$84,B6727)&gt;0,D6727*1.1,IF(COUNTIF(cis_DPH!$B$85:$B$171,B6727)&gt;0,D6727*1.2,"chyba"))</f>
        <v>6.9300000000000006</v>
      </c>
      <c r="G6727" s="16" t="e">
        <f>_xlfn.XLOOKUP(Tabuľka9[[#This Row],[položka]],#REF!,#REF!)</f>
        <v>#REF!</v>
      </c>
      <c r="H6727">
        <v>8</v>
      </c>
      <c r="I6727" s="15">
        <f>Tabuľka9[[#This Row],[Aktuálna cena v RZ s DPH]]*Tabuľka9[[#This Row],[Priemerný odber za mesiac]]</f>
        <v>55.440000000000005</v>
      </c>
      <c r="J6727">
        <v>130</v>
      </c>
      <c r="K6727" s="17" t="e">
        <f>Tabuľka9[[#This Row],[Cena za MJ s DPH]]*Tabuľka9[[#This Row],[Predpokladaný odber počas 6 mesiacov]]</f>
        <v>#REF!</v>
      </c>
      <c r="L6727" s="1">
        <v>163791</v>
      </c>
      <c r="M6727" t="e">
        <f>_xlfn.XLOOKUP(Tabuľka9[[#This Row],[IČO]],#REF!,#REF!)</f>
        <v>#REF!</v>
      </c>
      <c r="N6727" t="e">
        <f>_xlfn.XLOOKUP(Tabuľka9[[#This Row],[IČO]],#REF!,#REF!)</f>
        <v>#REF!</v>
      </c>
    </row>
    <row r="6728" spans="1:14" hidden="1" x14ac:dyDescent="0.35">
      <c r="A6728" t="s">
        <v>95</v>
      </c>
      <c r="B6728" t="s">
        <v>115</v>
      </c>
      <c r="C6728" t="s">
        <v>13</v>
      </c>
      <c r="D6728" s="9">
        <v>2.9740000000000002</v>
      </c>
      <c r="E6728" s="10">
        <f>IF(COUNTIF(cis_DPH!$B$2:$B$84,B6728)&gt;0,D6728*1.1,IF(COUNTIF(cis_DPH!$B$85:$B$171,B6728)&gt;0,D6728*1.2,"chyba"))</f>
        <v>3.2714000000000003</v>
      </c>
      <c r="G6728" s="16" t="e">
        <f>_xlfn.XLOOKUP(Tabuľka9[[#This Row],[položka]],#REF!,#REF!)</f>
        <v>#REF!</v>
      </c>
      <c r="H6728">
        <v>29</v>
      </c>
      <c r="I6728" s="15">
        <f>Tabuľka9[[#This Row],[Aktuálna cena v RZ s DPH]]*Tabuľka9[[#This Row],[Priemerný odber za mesiac]]</f>
        <v>94.87060000000001</v>
      </c>
      <c r="J6728">
        <v>80</v>
      </c>
      <c r="K6728" s="17" t="e">
        <f>Tabuľka9[[#This Row],[Cena za MJ s DPH]]*Tabuľka9[[#This Row],[Predpokladaný odber počas 6 mesiacov]]</f>
        <v>#REF!</v>
      </c>
      <c r="L6728" s="1">
        <v>163791</v>
      </c>
      <c r="M6728" t="e">
        <f>_xlfn.XLOOKUP(Tabuľka9[[#This Row],[IČO]],#REF!,#REF!)</f>
        <v>#REF!</v>
      </c>
      <c r="N6728" t="e">
        <f>_xlfn.XLOOKUP(Tabuľka9[[#This Row],[IČO]],#REF!,#REF!)</f>
        <v>#REF!</v>
      </c>
    </row>
    <row r="6729" spans="1:14" hidden="1" x14ac:dyDescent="0.35">
      <c r="A6729" t="s">
        <v>95</v>
      </c>
      <c r="B6729" t="s">
        <v>116</v>
      </c>
      <c r="C6729" t="s">
        <v>13</v>
      </c>
      <c r="D6729" s="9">
        <v>5.8170000000000002</v>
      </c>
      <c r="E6729" s="10">
        <f>IF(COUNTIF(cis_DPH!$B$2:$B$84,B6729)&gt;0,D6729*1.1,IF(COUNTIF(cis_DPH!$B$85:$B$171,B6729)&gt;0,D6729*1.2,"chyba"))</f>
        <v>6.3987000000000007</v>
      </c>
      <c r="G6729" s="16" t="e">
        <f>_xlfn.XLOOKUP(Tabuľka9[[#This Row],[položka]],#REF!,#REF!)</f>
        <v>#REF!</v>
      </c>
      <c r="I6729" s="15">
        <f>Tabuľka9[[#This Row],[Aktuálna cena v RZ s DPH]]*Tabuľka9[[#This Row],[Priemerný odber za mesiac]]</f>
        <v>0</v>
      </c>
      <c r="K6729" s="17" t="e">
        <f>Tabuľka9[[#This Row],[Cena za MJ s DPH]]*Tabuľka9[[#This Row],[Predpokladaný odber počas 6 mesiacov]]</f>
        <v>#REF!</v>
      </c>
      <c r="L6729" s="1">
        <v>163791</v>
      </c>
      <c r="M6729" t="e">
        <f>_xlfn.XLOOKUP(Tabuľka9[[#This Row],[IČO]],#REF!,#REF!)</f>
        <v>#REF!</v>
      </c>
      <c r="N6729" t="e">
        <f>_xlfn.XLOOKUP(Tabuľka9[[#This Row],[IČO]],#REF!,#REF!)</f>
        <v>#REF!</v>
      </c>
    </row>
    <row r="6730" spans="1:14" hidden="1" x14ac:dyDescent="0.35">
      <c r="A6730" t="s">
        <v>84</v>
      </c>
      <c r="B6730" t="s">
        <v>117</v>
      </c>
      <c r="C6730" t="s">
        <v>13</v>
      </c>
      <c r="E6730" s="10">
        <f>IF(COUNTIF(cis_DPH!$B$2:$B$84,B6730)&gt;0,D6730*1.1,IF(COUNTIF(cis_DPH!$B$85:$B$171,B6730)&gt;0,D6730*1.2,"chyba"))</f>
        <v>0</v>
      </c>
      <c r="G6730" s="16" t="e">
        <f>_xlfn.XLOOKUP(Tabuľka9[[#This Row],[položka]],#REF!,#REF!)</f>
        <v>#REF!</v>
      </c>
      <c r="I6730" s="15">
        <f>Tabuľka9[[#This Row],[Aktuálna cena v RZ s DPH]]*Tabuľka9[[#This Row],[Priemerný odber za mesiac]]</f>
        <v>0</v>
      </c>
      <c r="K6730" s="17" t="e">
        <f>Tabuľka9[[#This Row],[Cena za MJ s DPH]]*Tabuľka9[[#This Row],[Predpokladaný odber počas 6 mesiacov]]</f>
        <v>#REF!</v>
      </c>
      <c r="L6730" s="1">
        <v>163791</v>
      </c>
      <c r="M6730" t="e">
        <f>_xlfn.XLOOKUP(Tabuľka9[[#This Row],[IČO]],#REF!,#REF!)</f>
        <v>#REF!</v>
      </c>
      <c r="N6730" t="e">
        <f>_xlfn.XLOOKUP(Tabuľka9[[#This Row],[IČO]],#REF!,#REF!)</f>
        <v>#REF!</v>
      </c>
    </row>
    <row r="6731" spans="1:14" hidden="1" x14ac:dyDescent="0.35">
      <c r="A6731" t="s">
        <v>84</v>
      </c>
      <c r="B6731" t="s">
        <v>118</v>
      </c>
      <c r="C6731" t="s">
        <v>13</v>
      </c>
      <c r="D6731" s="9">
        <v>5.5</v>
      </c>
      <c r="E6731" s="10">
        <f>IF(COUNTIF(cis_DPH!$B$2:$B$84,B6731)&gt;0,D6731*1.1,IF(COUNTIF(cis_DPH!$B$85:$B$171,B6731)&gt;0,D6731*1.2,"chyba"))</f>
        <v>6.0500000000000007</v>
      </c>
      <c r="G6731" s="16" t="e">
        <f>_xlfn.XLOOKUP(Tabuľka9[[#This Row],[položka]],#REF!,#REF!)</f>
        <v>#REF!</v>
      </c>
      <c r="I6731" s="15">
        <f>Tabuľka9[[#This Row],[Aktuálna cena v RZ s DPH]]*Tabuľka9[[#This Row],[Priemerný odber za mesiac]]</f>
        <v>0</v>
      </c>
      <c r="K6731" s="17" t="e">
        <f>Tabuľka9[[#This Row],[Cena za MJ s DPH]]*Tabuľka9[[#This Row],[Predpokladaný odber počas 6 mesiacov]]</f>
        <v>#REF!</v>
      </c>
      <c r="L6731" s="1">
        <v>163791</v>
      </c>
      <c r="M6731" t="e">
        <f>_xlfn.XLOOKUP(Tabuľka9[[#This Row],[IČO]],#REF!,#REF!)</f>
        <v>#REF!</v>
      </c>
      <c r="N6731" t="e">
        <f>_xlfn.XLOOKUP(Tabuľka9[[#This Row],[IČO]],#REF!,#REF!)</f>
        <v>#REF!</v>
      </c>
    </row>
    <row r="6732" spans="1:14" hidden="1" x14ac:dyDescent="0.35">
      <c r="A6732" t="s">
        <v>84</v>
      </c>
      <c r="B6732" t="s">
        <v>119</v>
      </c>
      <c r="C6732" t="s">
        <v>13</v>
      </c>
      <c r="E6732" s="10">
        <f>IF(COUNTIF(cis_DPH!$B$2:$B$84,B6732)&gt;0,D6732*1.1,IF(COUNTIF(cis_DPH!$B$85:$B$171,B6732)&gt;0,D6732*1.2,"chyba"))</f>
        <v>0</v>
      </c>
      <c r="G6732" s="16" t="e">
        <f>_xlfn.XLOOKUP(Tabuľka9[[#This Row],[položka]],#REF!,#REF!)</f>
        <v>#REF!</v>
      </c>
      <c r="I6732" s="15">
        <f>Tabuľka9[[#This Row],[Aktuálna cena v RZ s DPH]]*Tabuľka9[[#This Row],[Priemerný odber za mesiac]]</f>
        <v>0</v>
      </c>
      <c r="K6732" s="17" t="e">
        <f>Tabuľka9[[#This Row],[Cena za MJ s DPH]]*Tabuľka9[[#This Row],[Predpokladaný odber počas 6 mesiacov]]</f>
        <v>#REF!</v>
      </c>
      <c r="L6732" s="1">
        <v>163791</v>
      </c>
      <c r="M6732" t="e">
        <f>_xlfn.XLOOKUP(Tabuľka9[[#This Row],[IČO]],#REF!,#REF!)</f>
        <v>#REF!</v>
      </c>
      <c r="N6732" t="e">
        <f>_xlfn.XLOOKUP(Tabuľka9[[#This Row],[IČO]],#REF!,#REF!)</f>
        <v>#REF!</v>
      </c>
    </row>
    <row r="6733" spans="1:14" hidden="1" x14ac:dyDescent="0.35">
      <c r="A6733" t="s">
        <v>84</v>
      </c>
      <c r="B6733" t="s">
        <v>120</v>
      </c>
      <c r="C6733" t="s">
        <v>13</v>
      </c>
      <c r="E6733" s="10">
        <f>IF(COUNTIF(cis_DPH!$B$2:$B$84,B6733)&gt;0,D6733*1.1,IF(COUNTIF(cis_DPH!$B$85:$B$171,B6733)&gt;0,D6733*1.2,"chyba"))</f>
        <v>0</v>
      </c>
      <c r="G6733" s="16" t="e">
        <f>_xlfn.XLOOKUP(Tabuľka9[[#This Row],[položka]],#REF!,#REF!)</f>
        <v>#REF!</v>
      </c>
      <c r="I6733" s="15">
        <f>Tabuľka9[[#This Row],[Aktuálna cena v RZ s DPH]]*Tabuľka9[[#This Row],[Priemerný odber za mesiac]]</f>
        <v>0</v>
      </c>
      <c r="K6733" s="17" t="e">
        <f>Tabuľka9[[#This Row],[Cena za MJ s DPH]]*Tabuľka9[[#This Row],[Predpokladaný odber počas 6 mesiacov]]</f>
        <v>#REF!</v>
      </c>
      <c r="L6733" s="1">
        <v>163791</v>
      </c>
      <c r="M6733" t="e">
        <f>_xlfn.XLOOKUP(Tabuľka9[[#This Row],[IČO]],#REF!,#REF!)</f>
        <v>#REF!</v>
      </c>
      <c r="N6733" t="e">
        <f>_xlfn.XLOOKUP(Tabuľka9[[#This Row],[IČO]],#REF!,#REF!)</f>
        <v>#REF!</v>
      </c>
    </row>
    <row r="6734" spans="1:14" hidden="1" x14ac:dyDescent="0.35">
      <c r="A6734" t="s">
        <v>84</v>
      </c>
      <c r="B6734" t="s">
        <v>121</v>
      </c>
      <c r="C6734" t="s">
        <v>13</v>
      </c>
      <c r="E6734" s="10">
        <f>IF(COUNTIF(cis_DPH!$B$2:$B$84,B6734)&gt;0,D6734*1.1,IF(COUNTIF(cis_DPH!$B$85:$B$171,B6734)&gt;0,D6734*1.2,"chyba"))</f>
        <v>0</v>
      </c>
      <c r="G6734" s="16" t="e">
        <f>_xlfn.XLOOKUP(Tabuľka9[[#This Row],[položka]],#REF!,#REF!)</f>
        <v>#REF!</v>
      </c>
      <c r="I6734" s="15">
        <f>Tabuľka9[[#This Row],[Aktuálna cena v RZ s DPH]]*Tabuľka9[[#This Row],[Priemerný odber za mesiac]]</f>
        <v>0</v>
      </c>
      <c r="K6734" s="17" t="e">
        <f>Tabuľka9[[#This Row],[Cena za MJ s DPH]]*Tabuľka9[[#This Row],[Predpokladaný odber počas 6 mesiacov]]</f>
        <v>#REF!</v>
      </c>
      <c r="L6734" s="1">
        <v>163791</v>
      </c>
      <c r="M6734" t="e">
        <f>_xlfn.XLOOKUP(Tabuľka9[[#This Row],[IČO]],#REF!,#REF!)</f>
        <v>#REF!</v>
      </c>
      <c r="N6734" t="e">
        <f>_xlfn.XLOOKUP(Tabuľka9[[#This Row],[IČO]],#REF!,#REF!)</f>
        <v>#REF!</v>
      </c>
    </row>
    <row r="6735" spans="1:14" hidden="1" x14ac:dyDescent="0.35">
      <c r="A6735" t="s">
        <v>84</v>
      </c>
      <c r="B6735" t="s">
        <v>122</v>
      </c>
      <c r="C6735" t="s">
        <v>13</v>
      </c>
      <c r="E6735" s="10">
        <f>IF(COUNTIF(cis_DPH!$B$2:$B$84,B6735)&gt;0,D6735*1.1,IF(COUNTIF(cis_DPH!$B$85:$B$171,B6735)&gt;0,D6735*1.2,"chyba"))</f>
        <v>0</v>
      </c>
      <c r="G6735" s="16" t="e">
        <f>_xlfn.XLOOKUP(Tabuľka9[[#This Row],[položka]],#REF!,#REF!)</f>
        <v>#REF!</v>
      </c>
      <c r="I6735" s="15">
        <f>Tabuľka9[[#This Row],[Aktuálna cena v RZ s DPH]]*Tabuľka9[[#This Row],[Priemerný odber za mesiac]]</f>
        <v>0</v>
      </c>
      <c r="K6735" s="17" t="e">
        <f>Tabuľka9[[#This Row],[Cena za MJ s DPH]]*Tabuľka9[[#This Row],[Predpokladaný odber počas 6 mesiacov]]</f>
        <v>#REF!</v>
      </c>
      <c r="L6735" s="1">
        <v>163791</v>
      </c>
      <c r="M6735" t="e">
        <f>_xlfn.XLOOKUP(Tabuľka9[[#This Row],[IČO]],#REF!,#REF!)</f>
        <v>#REF!</v>
      </c>
      <c r="N6735" t="e">
        <f>_xlfn.XLOOKUP(Tabuľka9[[#This Row],[IČO]],#REF!,#REF!)</f>
        <v>#REF!</v>
      </c>
    </row>
    <row r="6736" spans="1:14" hidden="1" x14ac:dyDescent="0.35">
      <c r="A6736" t="s">
        <v>84</v>
      </c>
      <c r="B6736" t="s">
        <v>123</v>
      </c>
      <c r="C6736" t="s">
        <v>13</v>
      </c>
      <c r="D6736" s="9">
        <v>6</v>
      </c>
      <c r="E6736" s="10">
        <f>IF(COUNTIF(cis_DPH!$B$2:$B$84,B6736)&gt;0,D6736*1.1,IF(COUNTIF(cis_DPH!$B$85:$B$171,B6736)&gt;0,D6736*1.2,"chyba"))</f>
        <v>6.6000000000000005</v>
      </c>
      <c r="G6736" s="16" t="e">
        <f>_xlfn.XLOOKUP(Tabuľka9[[#This Row],[položka]],#REF!,#REF!)</f>
        <v>#REF!</v>
      </c>
      <c r="H6736">
        <v>72</v>
      </c>
      <c r="I6736" s="15">
        <f>Tabuľka9[[#This Row],[Aktuálna cena v RZ s DPH]]*Tabuľka9[[#This Row],[Priemerný odber za mesiac]]</f>
        <v>475.20000000000005</v>
      </c>
      <c r="J6736">
        <v>130</v>
      </c>
      <c r="K6736" s="17" t="e">
        <f>Tabuľka9[[#This Row],[Cena za MJ s DPH]]*Tabuľka9[[#This Row],[Predpokladaný odber počas 6 mesiacov]]</f>
        <v>#REF!</v>
      </c>
      <c r="L6736" s="1">
        <v>163791</v>
      </c>
      <c r="M6736" t="e">
        <f>_xlfn.XLOOKUP(Tabuľka9[[#This Row],[IČO]],#REF!,#REF!)</f>
        <v>#REF!</v>
      </c>
      <c r="N6736" t="e">
        <f>_xlfn.XLOOKUP(Tabuľka9[[#This Row],[IČO]],#REF!,#REF!)</f>
        <v>#REF!</v>
      </c>
    </row>
    <row r="6737" spans="1:14" hidden="1" x14ac:dyDescent="0.35">
      <c r="A6737" t="s">
        <v>84</v>
      </c>
      <c r="B6737" t="s">
        <v>124</v>
      </c>
      <c r="C6737" t="s">
        <v>13</v>
      </c>
      <c r="D6737" s="9">
        <v>8.99</v>
      </c>
      <c r="E6737" s="10">
        <f>IF(COUNTIF(cis_DPH!$B$2:$B$84,B6737)&gt;0,D6737*1.1,IF(COUNTIF(cis_DPH!$B$85:$B$171,B6737)&gt;0,D6737*1.2,"chyba"))</f>
        <v>9.8890000000000011</v>
      </c>
      <c r="G6737" s="16" t="e">
        <f>_xlfn.XLOOKUP(Tabuľka9[[#This Row],[položka]],#REF!,#REF!)</f>
        <v>#REF!</v>
      </c>
      <c r="H6737">
        <v>15</v>
      </c>
      <c r="I6737" s="15">
        <f>Tabuľka9[[#This Row],[Aktuálna cena v RZ s DPH]]*Tabuľka9[[#This Row],[Priemerný odber za mesiac]]</f>
        <v>148.33500000000001</v>
      </c>
      <c r="J6737">
        <v>130</v>
      </c>
      <c r="K6737" s="17" t="e">
        <f>Tabuľka9[[#This Row],[Cena za MJ s DPH]]*Tabuľka9[[#This Row],[Predpokladaný odber počas 6 mesiacov]]</f>
        <v>#REF!</v>
      </c>
      <c r="L6737" s="1">
        <v>163791</v>
      </c>
      <c r="M6737" t="e">
        <f>_xlfn.XLOOKUP(Tabuľka9[[#This Row],[IČO]],#REF!,#REF!)</f>
        <v>#REF!</v>
      </c>
      <c r="N6737" t="e">
        <f>_xlfn.XLOOKUP(Tabuľka9[[#This Row],[IČO]],#REF!,#REF!)</f>
        <v>#REF!</v>
      </c>
    </row>
    <row r="6738" spans="1:14" hidden="1" x14ac:dyDescent="0.35">
      <c r="A6738" t="s">
        <v>125</v>
      </c>
      <c r="B6738" t="s">
        <v>126</v>
      </c>
      <c r="C6738" t="s">
        <v>13</v>
      </c>
      <c r="E6738" s="10">
        <f>IF(COUNTIF(cis_DPH!$B$2:$B$84,B6738)&gt;0,D6738*1.1,IF(COUNTIF(cis_DPH!$B$85:$B$171,B6738)&gt;0,D6738*1.2,"chyba"))</f>
        <v>0</v>
      </c>
      <c r="G6738" s="16" t="e">
        <f>_xlfn.XLOOKUP(Tabuľka9[[#This Row],[položka]],#REF!,#REF!)</f>
        <v>#REF!</v>
      </c>
      <c r="I6738" s="15">
        <f>Tabuľka9[[#This Row],[Aktuálna cena v RZ s DPH]]*Tabuľka9[[#This Row],[Priemerný odber za mesiac]]</f>
        <v>0</v>
      </c>
      <c r="K6738" s="17" t="e">
        <f>Tabuľka9[[#This Row],[Cena za MJ s DPH]]*Tabuľka9[[#This Row],[Predpokladaný odber počas 6 mesiacov]]</f>
        <v>#REF!</v>
      </c>
      <c r="L6738" s="1">
        <v>163791</v>
      </c>
      <c r="M6738" t="e">
        <f>_xlfn.XLOOKUP(Tabuľka9[[#This Row],[IČO]],#REF!,#REF!)</f>
        <v>#REF!</v>
      </c>
      <c r="N6738" t="e">
        <f>_xlfn.XLOOKUP(Tabuľka9[[#This Row],[IČO]],#REF!,#REF!)</f>
        <v>#REF!</v>
      </c>
    </row>
    <row r="6739" spans="1:14" hidden="1" x14ac:dyDescent="0.35">
      <c r="A6739" t="s">
        <v>125</v>
      </c>
      <c r="B6739" t="s">
        <v>127</v>
      </c>
      <c r="C6739" t="s">
        <v>13</v>
      </c>
      <c r="D6739" s="9">
        <v>2.99</v>
      </c>
      <c r="E6739" s="10">
        <f>IF(COUNTIF(cis_DPH!$B$2:$B$84,B6739)&gt;0,D6739*1.1,IF(COUNTIF(cis_DPH!$B$85:$B$171,B6739)&gt;0,D6739*1.2,"chyba"))</f>
        <v>3.5880000000000001</v>
      </c>
      <c r="G6739" s="16" t="e">
        <f>_xlfn.XLOOKUP(Tabuľka9[[#This Row],[položka]],#REF!,#REF!)</f>
        <v>#REF!</v>
      </c>
      <c r="H6739">
        <v>25</v>
      </c>
      <c r="I6739" s="15">
        <f>Tabuľka9[[#This Row],[Aktuálna cena v RZ s DPH]]*Tabuľka9[[#This Row],[Priemerný odber za mesiac]]</f>
        <v>89.7</v>
      </c>
      <c r="J6739">
        <v>136</v>
      </c>
      <c r="K6739" s="17" t="e">
        <f>Tabuľka9[[#This Row],[Cena za MJ s DPH]]*Tabuľka9[[#This Row],[Predpokladaný odber počas 6 mesiacov]]</f>
        <v>#REF!</v>
      </c>
      <c r="L6739" s="1">
        <v>163791</v>
      </c>
      <c r="M6739" t="e">
        <f>_xlfn.XLOOKUP(Tabuľka9[[#This Row],[IČO]],#REF!,#REF!)</f>
        <v>#REF!</v>
      </c>
      <c r="N6739" t="e">
        <f>_xlfn.XLOOKUP(Tabuľka9[[#This Row],[IČO]],#REF!,#REF!)</f>
        <v>#REF!</v>
      </c>
    </row>
    <row r="6740" spans="1:14" hidden="1" x14ac:dyDescent="0.35">
      <c r="A6740" t="s">
        <v>125</v>
      </c>
      <c r="B6740" t="s">
        <v>128</v>
      </c>
      <c r="C6740" t="s">
        <v>13</v>
      </c>
      <c r="D6740" s="9">
        <v>3.65</v>
      </c>
      <c r="E6740" s="10">
        <f>IF(COUNTIF(cis_DPH!$B$2:$B$84,B6740)&gt;0,D6740*1.1,IF(COUNTIF(cis_DPH!$B$85:$B$171,B6740)&gt;0,D6740*1.2,"chyba"))</f>
        <v>4.38</v>
      </c>
      <c r="G6740" s="16" t="e">
        <f>_xlfn.XLOOKUP(Tabuľka9[[#This Row],[položka]],#REF!,#REF!)</f>
        <v>#REF!</v>
      </c>
      <c r="H6740">
        <v>31</v>
      </c>
      <c r="I6740" s="15">
        <f>Tabuľka9[[#This Row],[Aktuálna cena v RZ s DPH]]*Tabuľka9[[#This Row],[Priemerný odber za mesiac]]</f>
        <v>135.78</v>
      </c>
      <c r="K6740" s="17" t="e">
        <f>Tabuľka9[[#This Row],[Cena za MJ s DPH]]*Tabuľka9[[#This Row],[Predpokladaný odber počas 6 mesiacov]]</f>
        <v>#REF!</v>
      </c>
      <c r="L6740" s="1">
        <v>163791</v>
      </c>
      <c r="M6740" t="e">
        <f>_xlfn.XLOOKUP(Tabuľka9[[#This Row],[IČO]],#REF!,#REF!)</f>
        <v>#REF!</v>
      </c>
      <c r="N6740" t="e">
        <f>_xlfn.XLOOKUP(Tabuľka9[[#This Row],[IČO]],#REF!,#REF!)</f>
        <v>#REF!</v>
      </c>
    </row>
    <row r="6741" spans="1:14" hidden="1" x14ac:dyDescent="0.35">
      <c r="A6741" t="s">
        <v>125</v>
      </c>
      <c r="B6741" t="s">
        <v>129</v>
      </c>
      <c r="C6741" t="s">
        <v>13</v>
      </c>
      <c r="E6741" s="10">
        <f>IF(COUNTIF(cis_DPH!$B$2:$B$84,B6741)&gt;0,D6741*1.1,IF(COUNTIF(cis_DPH!$B$85:$B$171,B6741)&gt;0,D6741*1.2,"chyba"))</f>
        <v>0</v>
      </c>
      <c r="G6741" s="16" t="e">
        <f>_xlfn.XLOOKUP(Tabuľka9[[#This Row],[položka]],#REF!,#REF!)</f>
        <v>#REF!</v>
      </c>
      <c r="I6741" s="15">
        <f>Tabuľka9[[#This Row],[Aktuálna cena v RZ s DPH]]*Tabuľka9[[#This Row],[Priemerný odber za mesiac]]</f>
        <v>0</v>
      </c>
      <c r="K6741" s="17" t="e">
        <f>Tabuľka9[[#This Row],[Cena za MJ s DPH]]*Tabuľka9[[#This Row],[Predpokladaný odber počas 6 mesiacov]]</f>
        <v>#REF!</v>
      </c>
      <c r="L6741" s="1">
        <v>163791</v>
      </c>
      <c r="M6741" t="e">
        <f>_xlfn.XLOOKUP(Tabuľka9[[#This Row],[IČO]],#REF!,#REF!)</f>
        <v>#REF!</v>
      </c>
      <c r="N6741" t="e">
        <f>_xlfn.XLOOKUP(Tabuľka9[[#This Row],[IČO]],#REF!,#REF!)</f>
        <v>#REF!</v>
      </c>
    </row>
    <row r="6742" spans="1:14" hidden="1" x14ac:dyDescent="0.35">
      <c r="A6742" t="s">
        <v>125</v>
      </c>
      <c r="B6742" t="s">
        <v>130</v>
      </c>
      <c r="C6742" t="s">
        <v>13</v>
      </c>
      <c r="E6742" s="10">
        <f>IF(COUNTIF(cis_DPH!$B$2:$B$84,B6742)&gt;0,D6742*1.1,IF(COUNTIF(cis_DPH!$B$85:$B$171,B6742)&gt;0,D6742*1.2,"chyba"))</f>
        <v>0</v>
      </c>
      <c r="G6742" s="16" t="e">
        <f>_xlfn.XLOOKUP(Tabuľka9[[#This Row],[položka]],#REF!,#REF!)</f>
        <v>#REF!</v>
      </c>
      <c r="I6742" s="15">
        <f>Tabuľka9[[#This Row],[Aktuálna cena v RZ s DPH]]*Tabuľka9[[#This Row],[Priemerný odber za mesiac]]</f>
        <v>0</v>
      </c>
      <c r="K6742" s="17" t="e">
        <f>Tabuľka9[[#This Row],[Cena za MJ s DPH]]*Tabuľka9[[#This Row],[Predpokladaný odber počas 6 mesiacov]]</f>
        <v>#REF!</v>
      </c>
      <c r="L6742" s="1">
        <v>163791</v>
      </c>
      <c r="M6742" t="e">
        <f>_xlfn.XLOOKUP(Tabuľka9[[#This Row],[IČO]],#REF!,#REF!)</f>
        <v>#REF!</v>
      </c>
      <c r="N6742" t="e">
        <f>_xlfn.XLOOKUP(Tabuľka9[[#This Row],[IČO]],#REF!,#REF!)</f>
        <v>#REF!</v>
      </c>
    </row>
    <row r="6743" spans="1:14" hidden="1" x14ac:dyDescent="0.35">
      <c r="A6743" t="s">
        <v>125</v>
      </c>
      <c r="B6743" t="s">
        <v>131</v>
      </c>
      <c r="C6743" t="s">
        <v>13</v>
      </c>
      <c r="E6743" s="10">
        <f>IF(COUNTIF(cis_DPH!$B$2:$B$84,B6743)&gt;0,D6743*1.1,IF(COUNTIF(cis_DPH!$B$85:$B$171,B6743)&gt;0,D6743*1.2,"chyba"))</f>
        <v>0</v>
      </c>
      <c r="G6743" s="16" t="e">
        <f>_xlfn.XLOOKUP(Tabuľka9[[#This Row],[položka]],#REF!,#REF!)</f>
        <v>#REF!</v>
      </c>
      <c r="I6743" s="15">
        <f>Tabuľka9[[#This Row],[Aktuálna cena v RZ s DPH]]*Tabuľka9[[#This Row],[Priemerný odber za mesiac]]</f>
        <v>0</v>
      </c>
      <c r="K6743" s="17" t="e">
        <f>Tabuľka9[[#This Row],[Cena za MJ s DPH]]*Tabuľka9[[#This Row],[Predpokladaný odber počas 6 mesiacov]]</f>
        <v>#REF!</v>
      </c>
      <c r="L6743" s="1">
        <v>163791</v>
      </c>
      <c r="M6743" t="e">
        <f>_xlfn.XLOOKUP(Tabuľka9[[#This Row],[IČO]],#REF!,#REF!)</f>
        <v>#REF!</v>
      </c>
      <c r="N6743" t="e">
        <f>_xlfn.XLOOKUP(Tabuľka9[[#This Row],[IČO]],#REF!,#REF!)</f>
        <v>#REF!</v>
      </c>
    </row>
    <row r="6744" spans="1:14" hidden="1" x14ac:dyDescent="0.35">
      <c r="A6744" t="s">
        <v>125</v>
      </c>
      <c r="B6744" t="s">
        <v>132</v>
      </c>
      <c r="C6744" t="s">
        <v>13</v>
      </c>
      <c r="E6744" s="10">
        <f>IF(COUNTIF(cis_DPH!$B$2:$B$84,B6744)&gt;0,D6744*1.1,IF(COUNTIF(cis_DPH!$B$85:$B$171,B6744)&gt;0,D6744*1.2,"chyba"))</f>
        <v>0</v>
      </c>
      <c r="G6744" s="16" t="e">
        <f>_xlfn.XLOOKUP(Tabuľka9[[#This Row],[položka]],#REF!,#REF!)</f>
        <v>#REF!</v>
      </c>
      <c r="I6744" s="15">
        <f>Tabuľka9[[#This Row],[Aktuálna cena v RZ s DPH]]*Tabuľka9[[#This Row],[Priemerný odber za mesiac]]</f>
        <v>0</v>
      </c>
      <c r="K6744" s="17" t="e">
        <f>Tabuľka9[[#This Row],[Cena za MJ s DPH]]*Tabuľka9[[#This Row],[Predpokladaný odber počas 6 mesiacov]]</f>
        <v>#REF!</v>
      </c>
      <c r="L6744" s="1">
        <v>163791</v>
      </c>
      <c r="M6744" t="e">
        <f>_xlfn.XLOOKUP(Tabuľka9[[#This Row],[IČO]],#REF!,#REF!)</f>
        <v>#REF!</v>
      </c>
      <c r="N6744" t="e">
        <f>_xlfn.XLOOKUP(Tabuľka9[[#This Row],[IČO]],#REF!,#REF!)</f>
        <v>#REF!</v>
      </c>
    </row>
    <row r="6745" spans="1:14" hidden="1" x14ac:dyDescent="0.35">
      <c r="A6745" t="s">
        <v>125</v>
      </c>
      <c r="B6745" t="s">
        <v>133</v>
      </c>
      <c r="C6745" t="s">
        <v>13</v>
      </c>
      <c r="E6745" s="10">
        <f>IF(COUNTIF(cis_DPH!$B$2:$B$84,B6745)&gt;0,D6745*1.1,IF(COUNTIF(cis_DPH!$B$85:$B$171,B6745)&gt;0,D6745*1.2,"chyba"))</f>
        <v>0</v>
      </c>
      <c r="G6745" s="16" t="e">
        <f>_xlfn.XLOOKUP(Tabuľka9[[#This Row],[položka]],#REF!,#REF!)</f>
        <v>#REF!</v>
      </c>
      <c r="I6745" s="15">
        <f>Tabuľka9[[#This Row],[Aktuálna cena v RZ s DPH]]*Tabuľka9[[#This Row],[Priemerný odber za mesiac]]</f>
        <v>0</v>
      </c>
      <c r="K6745" s="17" t="e">
        <f>Tabuľka9[[#This Row],[Cena za MJ s DPH]]*Tabuľka9[[#This Row],[Predpokladaný odber počas 6 mesiacov]]</f>
        <v>#REF!</v>
      </c>
      <c r="L6745" s="1">
        <v>163791</v>
      </c>
      <c r="M6745" t="e">
        <f>_xlfn.XLOOKUP(Tabuľka9[[#This Row],[IČO]],#REF!,#REF!)</f>
        <v>#REF!</v>
      </c>
      <c r="N6745" t="e">
        <f>_xlfn.XLOOKUP(Tabuľka9[[#This Row],[IČO]],#REF!,#REF!)</f>
        <v>#REF!</v>
      </c>
    </row>
    <row r="6746" spans="1:14" hidden="1" x14ac:dyDescent="0.35">
      <c r="A6746" t="s">
        <v>125</v>
      </c>
      <c r="B6746" t="s">
        <v>134</v>
      </c>
      <c r="C6746" t="s">
        <v>13</v>
      </c>
      <c r="E6746" s="10">
        <f>IF(COUNTIF(cis_DPH!$B$2:$B$84,B6746)&gt;0,D6746*1.1,IF(COUNTIF(cis_DPH!$B$85:$B$171,B6746)&gt;0,D6746*1.2,"chyba"))</f>
        <v>0</v>
      </c>
      <c r="G6746" s="16" t="e">
        <f>_xlfn.XLOOKUP(Tabuľka9[[#This Row],[položka]],#REF!,#REF!)</f>
        <v>#REF!</v>
      </c>
      <c r="I6746" s="15">
        <f>Tabuľka9[[#This Row],[Aktuálna cena v RZ s DPH]]*Tabuľka9[[#This Row],[Priemerný odber za mesiac]]</f>
        <v>0</v>
      </c>
      <c r="K6746" s="17" t="e">
        <f>Tabuľka9[[#This Row],[Cena za MJ s DPH]]*Tabuľka9[[#This Row],[Predpokladaný odber počas 6 mesiacov]]</f>
        <v>#REF!</v>
      </c>
      <c r="L6746" s="1">
        <v>163791</v>
      </c>
      <c r="M6746" t="e">
        <f>_xlfn.XLOOKUP(Tabuľka9[[#This Row],[IČO]],#REF!,#REF!)</f>
        <v>#REF!</v>
      </c>
      <c r="N6746" t="e">
        <f>_xlfn.XLOOKUP(Tabuľka9[[#This Row],[IČO]],#REF!,#REF!)</f>
        <v>#REF!</v>
      </c>
    </row>
    <row r="6747" spans="1:14" hidden="1" x14ac:dyDescent="0.35">
      <c r="A6747" t="s">
        <v>125</v>
      </c>
      <c r="B6747" t="s">
        <v>135</v>
      </c>
      <c r="C6747" t="s">
        <v>13</v>
      </c>
      <c r="E6747" s="10">
        <f>IF(COUNTIF(cis_DPH!$B$2:$B$84,B6747)&gt;0,D6747*1.1,IF(COUNTIF(cis_DPH!$B$85:$B$171,B6747)&gt;0,D6747*1.2,"chyba"))</f>
        <v>0</v>
      </c>
      <c r="G6747" s="16" t="e">
        <f>_xlfn.XLOOKUP(Tabuľka9[[#This Row],[položka]],#REF!,#REF!)</f>
        <v>#REF!</v>
      </c>
      <c r="I6747" s="15">
        <f>Tabuľka9[[#This Row],[Aktuálna cena v RZ s DPH]]*Tabuľka9[[#This Row],[Priemerný odber za mesiac]]</f>
        <v>0</v>
      </c>
      <c r="K6747" s="17" t="e">
        <f>Tabuľka9[[#This Row],[Cena za MJ s DPH]]*Tabuľka9[[#This Row],[Predpokladaný odber počas 6 mesiacov]]</f>
        <v>#REF!</v>
      </c>
      <c r="L6747" s="1">
        <v>163791</v>
      </c>
      <c r="M6747" t="e">
        <f>_xlfn.XLOOKUP(Tabuľka9[[#This Row],[IČO]],#REF!,#REF!)</f>
        <v>#REF!</v>
      </c>
      <c r="N6747" t="e">
        <f>_xlfn.XLOOKUP(Tabuľka9[[#This Row],[IČO]],#REF!,#REF!)</f>
        <v>#REF!</v>
      </c>
    </row>
    <row r="6748" spans="1:14" hidden="1" x14ac:dyDescent="0.35">
      <c r="A6748" t="s">
        <v>125</v>
      </c>
      <c r="B6748" t="s">
        <v>136</v>
      </c>
      <c r="C6748" t="s">
        <v>13</v>
      </c>
      <c r="E6748" s="10">
        <f>IF(COUNTIF(cis_DPH!$B$2:$B$84,B6748)&gt;0,D6748*1.1,IF(COUNTIF(cis_DPH!$B$85:$B$171,B6748)&gt;0,D6748*1.2,"chyba"))</f>
        <v>0</v>
      </c>
      <c r="G6748" s="16" t="e">
        <f>_xlfn.XLOOKUP(Tabuľka9[[#This Row],[položka]],#REF!,#REF!)</f>
        <v>#REF!</v>
      </c>
      <c r="I6748" s="15">
        <f>Tabuľka9[[#This Row],[Aktuálna cena v RZ s DPH]]*Tabuľka9[[#This Row],[Priemerný odber za mesiac]]</f>
        <v>0</v>
      </c>
      <c r="K6748" s="17" t="e">
        <f>Tabuľka9[[#This Row],[Cena za MJ s DPH]]*Tabuľka9[[#This Row],[Predpokladaný odber počas 6 mesiacov]]</f>
        <v>#REF!</v>
      </c>
      <c r="L6748" s="1">
        <v>163791</v>
      </c>
      <c r="M6748" t="e">
        <f>_xlfn.XLOOKUP(Tabuľka9[[#This Row],[IČO]],#REF!,#REF!)</f>
        <v>#REF!</v>
      </c>
      <c r="N6748" t="e">
        <f>_xlfn.XLOOKUP(Tabuľka9[[#This Row],[IČO]],#REF!,#REF!)</f>
        <v>#REF!</v>
      </c>
    </row>
    <row r="6749" spans="1:14" hidden="1" x14ac:dyDescent="0.35">
      <c r="A6749" t="s">
        <v>125</v>
      </c>
      <c r="B6749" t="s">
        <v>137</v>
      </c>
      <c r="C6749" t="s">
        <v>13</v>
      </c>
      <c r="E6749" s="10">
        <f>IF(COUNTIF(cis_DPH!$B$2:$B$84,B6749)&gt;0,D6749*1.1,IF(COUNTIF(cis_DPH!$B$85:$B$171,B6749)&gt;0,D6749*1.2,"chyba"))</f>
        <v>0</v>
      </c>
      <c r="G6749" s="16" t="e">
        <f>_xlfn.XLOOKUP(Tabuľka9[[#This Row],[položka]],#REF!,#REF!)</f>
        <v>#REF!</v>
      </c>
      <c r="I6749" s="15">
        <f>Tabuľka9[[#This Row],[Aktuálna cena v RZ s DPH]]*Tabuľka9[[#This Row],[Priemerný odber za mesiac]]</f>
        <v>0</v>
      </c>
      <c r="K6749" s="17" t="e">
        <f>Tabuľka9[[#This Row],[Cena za MJ s DPH]]*Tabuľka9[[#This Row],[Predpokladaný odber počas 6 mesiacov]]</f>
        <v>#REF!</v>
      </c>
      <c r="L6749" s="1">
        <v>163791</v>
      </c>
      <c r="M6749" t="e">
        <f>_xlfn.XLOOKUP(Tabuľka9[[#This Row],[IČO]],#REF!,#REF!)</f>
        <v>#REF!</v>
      </c>
      <c r="N6749" t="e">
        <f>_xlfn.XLOOKUP(Tabuľka9[[#This Row],[IČO]],#REF!,#REF!)</f>
        <v>#REF!</v>
      </c>
    </row>
    <row r="6750" spans="1:14" hidden="1" x14ac:dyDescent="0.35">
      <c r="A6750" t="s">
        <v>125</v>
      </c>
      <c r="B6750" t="s">
        <v>138</v>
      </c>
      <c r="C6750" t="s">
        <v>13</v>
      </c>
      <c r="E6750" s="10">
        <f>IF(COUNTIF(cis_DPH!$B$2:$B$84,B6750)&gt;0,D6750*1.1,IF(COUNTIF(cis_DPH!$B$85:$B$171,B6750)&gt;0,D6750*1.2,"chyba"))</f>
        <v>0</v>
      </c>
      <c r="G6750" s="16" t="e">
        <f>_xlfn.XLOOKUP(Tabuľka9[[#This Row],[položka]],#REF!,#REF!)</f>
        <v>#REF!</v>
      </c>
      <c r="I6750" s="15">
        <f>Tabuľka9[[#This Row],[Aktuálna cena v RZ s DPH]]*Tabuľka9[[#This Row],[Priemerný odber za mesiac]]</f>
        <v>0</v>
      </c>
      <c r="K6750" s="17" t="e">
        <f>Tabuľka9[[#This Row],[Cena za MJ s DPH]]*Tabuľka9[[#This Row],[Predpokladaný odber počas 6 mesiacov]]</f>
        <v>#REF!</v>
      </c>
      <c r="L6750" s="1">
        <v>163791</v>
      </c>
      <c r="M6750" t="e">
        <f>_xlfn.XLOOKUP(Tabuľka9[[#This Row],[IČO]],#REF!,#REF!)</f>
        <v>#REF!</v>
      </c>
      <c r="N6750" t="e">
        <f>_xlfn.XLOOKUP(Tabuľka9[[#This Row],[IČO]],#REF!,#REF!)</f>
        <v>#REF!</v>
      </c>
    </row>
    <row r="6751" spans="1:14" hidden="1" x14ac:dyDescent="0.35">
      <c r="A6751" t="s">
        <v>125</v>
      </c>
      <c r="B6751" t="s">
        <v>139</v>
      </c>
      <c r="C6751" t="s">
        <v>13</v>
      </c>
      <c r="E6751" s="10">
        <f>IF(COUNTIF(cis_DPH!$B$2:$B$84,B6751)&gt;0,D6751*1.1,IF(COUNTIF(cis_DPH!$B$85:$B$171,B6751)&gt;0,D6751*1.2,"chyba"))</f>
        <v>0</v>
      </c>
      <c r="G6751" s="16" t="e">
        <f>_xlfn.XLOOKUP(Tabuľka9[[#This Row],[položka]],#REF!,#REF!)</f>
        <v>#REF!</v>
      </c>
      <c r="I6751" s="15">
        <f>Tabuľka9[[#This Row],[Aktuálna cena v RZ s DPH]]*Tabuľka9[[#This Row],[Priemerný odber za mesiac]]</f>
        <v>0</v>
      </c>
      <c r="K6751" s="17" t="e">
        <f>Tabuľka9[[#This Row],[Cena za MJ s DPH]]*Tabuľka9[[#This Row],[Predpokladaný odber počas 6 mesiacov]]</f>
        <v>#REF!</v>
      </c>
      <c r="L6751" s="1">
        <v>163791</v>
      </c>
      <c r="M6751" t="e">
        <f>_xlfn.XLOOKUP(Tabuľka9[[#This Row],[IČO]],#REF!,#REF!)</f>
        <v>#REF!</v>
      </c>
      <c r="N6751" t="e">
        <f>_xlfn.XLOOKUP(Tabuľka9[[#This Row],[IČO]],#REF!,#REF!)</f>
        <v>#REF!</v>
      </c>
    </row>
    <row r="6752" spans="1:14" hidden="1" x14ac:dyDescent="0.35">
      <c r="A6752" t="s">
        <v>125</v>
      </c>
      <c r="B6752" t="s">
        <v>140</v>
      </c>
      <c r="C6752" t="s">
        <v>13</v>
      </c>
      <c r="E6752" s="10">
        <f>IF(COUNTIF(cis_DPH!$B$2:$B$84,B6752)&gt;0,D6752*1.1,IF(COUNTIF(cis_DPH!$B$85:$B$171,B6752)&gt;0,D6752*1.2,"chyba"))</f>
        <v>0</v>
      </c>
      <c r="G6752" s="16" t="e">
        <f>_xlfn.XLOOKUP(Tabuľka9[[#This Row],[položka]],#REF!,#REF!)</f>
        <v>#REF!</v>
      </c>
      <c r="I6752" s="15">
        <f>Tabuľka9[[#This Row],[Aktuálna cena v RZ s DPH]]*Tabuľka9[[#This Row],[Priemerný odber za mesiac]]</f>
        <v>0</v>
      </c>
      <c r="K6752" s="17" t="e">
        <f>Tabuľka9[[#This Row],[Cena za MJ s DPH]]*Tabuľka9[[#This Row],[Predpokladaný odber počas 6 mesiacov]]</f>
        <v>#REF!</v>
      </c>
      <c r="L6752" s="1">
        <v>163791</v>
      </c>
      <c r="M6752" t="e">
        <f>_xlfn.XLOOKUP(Tabuľka9[[#This Row],[IČO]],#REF!,#REF!)</f>
        <v>#REF!</v>
      </c>
      <c r="N6752" t="e">
        <f>_xlfn.XLOOKUP(Tabuľka9[[#This Row],[IČO]],#REF!,#REF!)</f>
        <v>#REF!</v>
      </c>
    </row>
    <row r="6753" spans="1:14" hidden="1" x14ac:dyDescent="0.35">
      <c r="A6753" t="s">
        <v>125</v>
      </c>
      <c r="B6753" t="s">
        <v>141</v>
      </c>
      <c r="C6753" t="s">
        <v>13</v>
      </c>
      <c r="E6753" s="10">
        <f>IF(COUNTIF(cis_DPH!$B$2:$B$84,B6753)&gt;0,D6753*1.1,IF(COUNTIF(cis_DPH!$B$85:$B$171,B6753)&gt;0,D6753*1.2,"chyba"))</f>
        <v>0</v>
      </c>
      <c r="G6753" s="16" t="e">
        <f>_xlfn.XLOOKUP(Tabuľka9[[#This Row],[položka]],#REF!,#REF!)</f>
        <v>#REF!</v>
      </c>
      <c r="I6753" s="15">
        <f>Tabuľka9[[#This Row],[Aktuálna cena v RZ s DPH]]*Tabuľka9[[#This Row],[Priemerný odber za mesiac]]</f>
        <v>0</v>
      </c>
      <c r="K6753" s="17" t="e">
        <f>Tabuľka9[[#This Row],[Cena za MJ s DPH]]*Tabuľka9[[#This Row],[Predpokladaný odber počas 6 mesiacov]]</f>
        <v>#REF!</v>
      </c>
      <c r="L6753" s="1">
        <v>163791</v>
      </c>
      <c r="M6753" t="e">
        <f>_xlfn.XLOOKUP(Tabuľka9[[#This Row],[IČO]],#REF!,#REF!)</f>
        <v>#REF!</v>
      </c>
      <c r="N6753" t="e">
        <f>_xlfn.XLOOKUP(Tabuľka9[[#This Row],[IČO]],#REF!,#REF!)</f>
        <v>#REF!</v>
      </c>
    </row>
    <row r="6754" spans="1:14" hidden="1" x14ac:dyDescent="0.35">
      <c r="A6754" t="s">
        <v>125</v>
      </c>
      <c r="B6754" t="s">
        <v>142</v>
      </c>
      <c r="C6754" t="s">
        <v>13</v>
      </c>
      <c r="E6754" s="10">
        <f>IF(COUNTIF(cis_DPH!$B$2:$B$84,B6754)&gt;0,D6754*1.1,IF(COUNTIF(cis_DPH!$B$85:$B$171,B6754)&gt;0,D6754*1.2,"chyba"))</f>
        <v>0</v>
      </c>
      <c r="G6754" s="16" t="e">
        <f>_xlfn.XLOOKUP(Tabuľka9[[#This Row],[položka]],#REF!,#REF!)</f>
        <v>#REF!</v>
      </c>
      <c r="I6754" s="15">
        <f>Tabuľka9[[#This Row],[Aktuálna cena v RZ s DPH]]*Tabuľka9[[#This Row],[Priemerný odber za mesiac]]</f>
        <v>0</v>
      </c>
      <c r="K6754" s="17" t="e">
        <f>Tabuľka9[[#This Row],[Cena za MJ s DPH]]*Tabuľka9[[#This Row],[Predpokladaný odber počas 6 mesiacov]]</f>
        <v>#REF!</v>
      </c>
      <c r="L6754" s="1">
        <v>163791</v>
      </c>
      <c r="M6754" t="e">
        <f>_xlfn.XLOOKUP(Tabuľka9[[#This Row],[IČO]],#REF!,#REF!)</f>
        <v>#REF!</v>
      </c>
      <c r="N6754" t="e">
        <f>_xlfn.XLOOKUP(Tabuľka9[[#This Row],[IČO]],#REF!,#REF!)</f>
        <v>#REF!</v>
      </c>
    </row>
    <row r="6755" spans="1:14" hidden="1" x14ac:dyDescent="0.35">
      <c r="A6755" t="s">
        <v>125</v>
      </c>
      <c r="B6755" t="s">
        <v>143</v>
      </c>
      <c r="C6755" t="s">
        <v>13</v>
      </c>
      <c r="E6755" s="10">
        <f>IF(COUNTIF(cis_DPH!$B$2:$B$84,B6755)&gt;0,D6755*1.1,IF(COUNTIF(cis_DPH!$B$85:$B$171,B6755)&gt;0,D6755*1.2,"chyba"))</f>
        <v>0</v>
      </c>
      <c r="G6755" s="16" t="e">
        <f>_xlfn.XLOOKUP(Tabuľka9[[#This Row],[položka]],#REF!,#REF!)</f>
        <v>#REF!</v>
      </c>
      <c r="I6755" s="15">
        <f>Tabuľka9[[#This Row],[Aktuálna cena v RZ s DPH]]*Tabuľka9[[#This Row],[Priemerný odber za mesiac]]</f>
        <v>0</v>
      </c>
      <c r="K6755" s="17" t="e">
        <f>Tabuľka9[[#This Row],[Cena za MJ s DPH]]*Tabuľka9[[#This Row],[Predpokladaný odber počas 6 mesiacov]]</f>
        <v>#REF!</v>
      </c>
      <c r="L6755" s="1">
        <v>163791</v>
      </c>
      <c r="M6755" t="e">
        <f>_xlfn.XLOOKUP(Tabuľka9[[#This Row],[IČO]],#REF!,#REF!)</f>
        <v>#REF!</v>
      </c>
      <c r="N6755" t="e">
        <f>_xlfn.XLOOKUP(Tabuľka9[[#This Row],[IČO]],#REF!,#REF!)</f>
        <v>#REF!</v>
      </c>
    </row>
    <row r="6756" spans="1:14" hidden="1" x14ac:dyDescent="0.35">
      <c r="A6756" t="s">
        <v>125</v>
      </c>
      <c r="B6756" t="s">
        <v>144</v>
      </c>
      <c r="C6756" t="s">
        <v>13</v>
      </c>
      <c r="E6756" s="10">
        <f>IF(COUNTIF(cis_DPH!$B$2:$B$84,B6756)&gt;0,D6756*1.1,IF(COUNTIF(cis_DPH!$B$85:$B$171,B6756)&gt;0,D6756*1.2,"chyba"))</f>
        <v>0</v>
      </c>
      <c r="G6756" s="16" t="e">
        <f>_xlfn.XLOOKUP(Tabuľka9[[#This Row],[položka]],#REF!,#REF!)</f>
        <v>#REF!</v>
      </c>
      <c r="I6756" s="15">
        <f>Tabuľka9[[#This Row],[Aktuálna cena v RZ s DPH]]*Tabuľka9[[#This Row],[Priemerný odber za mesiac]]</f>
        <v>0</v>
      </c>
      <c r="K6756" s="17" t="e">
        <f>Tabuľka9[[#This Row],[Cena za MJ s DPH]]*Tabuľka9[[#This Row],[Predpokladaný odber počas 6 mesiacov]]</f>
        <v>#REF!</v>
      </c>
      <c r="L6756" s="1">
        <v>163791</v>
      </c>
      <c r="M6756" t="e">
        <f>_xlfn.XLOOKUP(Tabuľka9[[#This Row],[IČO]],#REF!,#REF!)</f>
        <v>#REF!</v>
      </c>
      <c r="N6756" t="e">
        <f>_xlfn.XLOOKUP(Tabuľka9[[#This Row],[IČO]],#REF!,#REF!)</f>
        <v>#REF!</v>
      </c>
    </row>
    <row r="6757" spans="1:14" hidden="1" x14ac:dyDescent="0.35">
      <c r="A6757" t="s">
        <v>125</v>
      </c>
      <c r="B6757" t="s">
        <v>145</v>
      </c>
      <c r="C6757" t="s">
        <v>13</v>
      </c>
      <c r="E6757" s="10">
        <f>IF(COUNTIF(cis_DPH!$B$2:$B$84,B6757)&gt;0,D6757*1.1,IF(COUNTIF(cis_DPH!$B$85:$B$171,B6757)&gt;0,D6757*1.2,"chyba"))</f>
        <v>0</v>
      </c>
      <c r="G6757" s="16" t="e">
        <f>_xlfn.XLOOKUP(Tabuľka9[[#This Row],[položka]],#REF!,#REF!)</f>
        <v>#REF!</v>
      </c>
      <c r="I6757" s="15">
        <f>Tabuľka9[[#This Row],[Aktuálna cena v RZ s DPH]]*Tabuľka9[[#This Row],[Priemerný odber za mesiac]]</f>
        <v>0</v>
      </c>
      <c r="K6757" s="17" t="e">
        <f>Tabuľka9[[#This Row],[Cena za MJ s DPH]]*Tabuľka9[[#This Row],[Predpokladaný odber počas 6 mesiacov]]</f>
        <v>#REF!</v>
      </c>
      <c r="L6757" s="1">
        <v>163791</v>
      </c>
      <c r="M6757" t="e">
        <f>_xlfn.XLOOKUP(Tabuľka9[[#This Row],[IČO]],#REF!,#REF!)</f>
        <v>#REF!</v>
      </c>
      <c r="N6757" t="e">
        <f>_xlfn.XLOOKUP(Tabuľka9[[#This Row],[IČO]],#REF!,#REF!)</f>
        <v>#REF!</v>
      </c>
    </row>
    <row r="6758" spans="1:14" hidden="1" x14ac:dyDescent="0.35">
      <c r="A6758" t="s">
        <v>125</v>
      </c>
      <c r="B6758" t="s">
        <v>146</v>
      </c>
      <c r="C6758" t="s">
        <v>13</v>
      </c>
      <c r="E6758" s="10">
        <f>IF(COUNTIF(cis_DPH!$B$2:$B$84,B6758)&gt;0,D6758*1.1,IF(COUNTIF(cis_DPH!$B$85:$B$171,B6758)&gt;0,D6758*1.2,"chyba"))</f>
        <v>0</v>
      </c>
      <c r="G6758" s="16" t="e">
        <f>_xlfn.XLOOKUP(Tabuľka9[[#This Row],[položka]],#REF!,#REF!)</f>
        <v>#REF!</v>
      </c>
      <c r="I6758" s="15">
        <f>Tabuľka9[[#This Row],[Aktuálna cena v RZ s DPH]]*Tabuľka9[[#This Row],[Priemerný odber za mesiac]]</f>
        <v>0</v>
      </c>
      <c r="K6758" s="17" t="e">
        <f>Tabuľka9[[#This Row],[Cena za MJ s DPH]]*Tabuľka9[[#This Row],[Predpokladaný odber počas 6 mesiacov]]</f>
        <v>#REF!</v>
      </c>
      <c r="L6758" s="1">
        <v>163791</v>
      </c>
      <c r="M6758" t="e">
        <f>_xlfn.XLOOKUP(Tabuľka9[[#This Row],[IČO]],#REF!,#REF!)</f>
        <v>#REF!</v>
      </c>
      <c r="N6758" t="e">
        <f>_xlfn.XLOOKUP(Tabuľka9[[#This Row],[IČO]],#REF!,#REF!)</f>
        <v>#REF!</v>
      </c>
    </row>
    <row r="6759" spans="1:14" hidden="1" x14ac:dyDescent="0.35">
      <c r="A6759" t="s">
        <v>125</v>
      </c>
      <c r="B6759" t="s">
        <v>147</v>
      </c>
      <c r="C6759" t="s">
        <v>13</v>
      </c>
      <c r="D6759" s="9">
        <v>2.2000000000000002</v>
      </c>
      <c r="E6759" s="10">
        <f>IF(COUNTIF(cis_DPH!$B$2:$B$84,B6759)&gt;0,D6759*1.1,IF(COUNTIF(cis_DPH!$B$85:$B$171,B6759)&gt;0,D6759*1.2,"chyba"))</f>
        <v>2.64</v>
      </c>
      <c r="G6759" s="16" t="e">
        <f>_xlfn.XLOOKUP(Tabuľka9[[#This Row],[položka]],#REF!,#REF!)</f>
        <v>#REF!</v>
      </c>
      <c r="I6759" s="15">
        <f>Tabuľka9[[#This Row],[Aktuálna cena v RZ s DPH]]*Tabuľka9[[#This Row],[Priemerný odber za mesiac]]</f>
        <v>0</v>
      </c>
      <c r="J6759">
        <v>40</v>
      </c>
      <c r="K6759" s="17" t="e">
        <f>Tabuľka9[[#This Row],[Cena za MJ s DPH]]*Tabuľka9[[#This Row],[Predpokladaný odber počas 6 mesiacov]]</f>
        <v>#REF!</v>
      </c>
      <c r="L6759" s="1">
        <v>163791</v>
      </c>
      <c r="M6759" t="e">
        <f>_xlfn.XLOOKUP(Tabuľka9[[#This Row],[IČO]],#REF!,#REF!)</f>
        <v>#REF!</v>
      </c>
      <c r="N6759" t="e">
        <f>_xlfn.XLOOKUP(Tabuľka9[[#This Row],[IČO]],#REF!,#REF!)</f>
        <v>#REF!</v>
      </c>
    </row>
    <row r="6760" spans="1:14" hidden="1" x14ac:dyDescent="0.35">
      <c r="A6760" t="s">
        <v>125</v>
      </c>
      <c r="B6760" t="s">
        <v>148</v>
      </c>
      <c r="C6760" t="s">
        <v>13</v>
      </c>
      <c r="E6760" s="10">
        <f>IF(COUNTIF(cis_DPH!$B$2:$B$84,B6760)&gt;0,D6760*1.1,IF(COUNTIF(cis_DPH!$B$85:$B$171,B6760)&gt;0,D6760*1.2,"chyba"))</f>
        <v>0</v>
      </c>
      <c r="G6760" s="16" t="e">
        <f>_xlfn.XLOOKUP(Tabuľka9[[#This Row],[položka]],#REF!,#REF!)</f>
        <v>#REF!</v>
      </c>
      <c r="I6760" s="15">
        <f>Tabuľka9[[#This Row],[Aktuálna cena v RZ s DPH]]*Tabuľka9[[#This Row],[Priemerný odber za mesiac]]</f>
        <v>0</v>
      </c>
      <c r="K6760" s="17" t="e">
        <f>Tabuľka9[[#This Row],[Cena za MJ s DPH]]*Tabuľka9[[#This Row],[Predpokladaný odber počas 6 mesiacov]]</f>
        <v>#REF!</v>
      </c>
      <c r="L6760" s="1">
        <v>163791</v>
      </c>
      <c r="M6760" t="e">
        <f>_xlfn.XLOOKUP(Tabuľka9[[#This Row],[IČO]],#REF!,#REF!)</f>
        <v>#REF!</v>
      </c>
      <c r="N6760" t="e">
        <f>_xlfn.XLOOKUP(Tabuľka9[[#This Row],[IČO]],#REF!,#REF!)</f>
        <v>#REF!</v>
      </c>
    </row>
    <row r="6761" spans="1:14" hidden="1" x14ac:dyDescent="0.35">
      <c r="A6761" t="s">
        <v>125</v>
      </c>
      <c r="B6761" t="s">
        <v>149</v>
      </c>
      <c r="C6761" t="s">
        <v>13</v>
      </c>
      <c r="D6761" s="9">
        <v>3.2</v>
      </c>
      <c r="E6761" s="10">
        <f>IF(COUNTIF(cis_DPH!$B$2:$B$84,B6761)&gt;0,D6761*1.1,IF(COUNTIF(cis_DPH!$B$85:$B$171,B6761)&gt;0,D6761*1.2,"chyba"))</f>
        <v>3.84</v>
      </c>
      <c r="G6761" s="16" t="e">
        <f>_xlfn.XLOOKUP(Tabuľka9[[#This Row],[položka]],#REF!,#REF!)</f>
        <v>#REF!</v>
      </c>
      <c r="H6761">
        <v>9</v>
      </c>
      <c r="I6761" s="15">
        <f>Tabuľka9[[#This Row],[Aktuálna cena v RZ s DPH]]*Tabuľka9[[#This Row],[Priemerný odber za mesiac]]</f>
        <v>34.56</v>
      </c>
      <c r="J6761">
        <v>50</v>
      </c>
      <c r="K6761" s="17" t="e">
        <f>Tabuľka9[[#This Row],[Cena za MJ s DPH]]*Tabuľka9[[#This Row],[Predpokladaný odber počas 6 mesiacov]]</f>
        <v>#REF!</v>
      </c>
      <c r="L6761" s="1">
        <v>163791</v>
      </c>
      <c r="M6761" t="e">
        <f>_xlfn.XLOOKUP(Tabuľka9[[#This Row],[IČO]],#REF!,#REF!)</f>
        <v>#REF!</v>
      </c>
      <c r="N6761" t="e">
        <f>_xlfn.XLOOKUP(Tabuľka9[[#This Row],[IČO]],#REF!,#REF!)</f>
        <v>#REF!</v>
      </c>
    </row>
    <row r="6762" spans="1:14" hidden="1" x14ac:dyDescent="0.35">
      <c r="A6762" t="s">
        <v>125</v>
      </c>
      <c r="B6762" t="s">
        <v>150</v>
      </c>
      <c r="C6762" t="s">
        <v>13</v>
      </c>
      <c r="D6762" s="9">
        <v>2.85</v>
      </c>
      <c r="E6762" s="10">
        <f>IF(COUNTIF(cis_DPH!$B$2:$B$84,B6762)&gt;0,D6762*1.1,IF(COUNTIF(cis_DPH!$B$85:$B$171,B6762)&gt;0,D6762*1.2,"chyba"))</f>
        <v>3.42</v>
      </c>
      <c r="G6762" s="16" t="e">
        <f>_xlfn.XLOOKUP(Tabuľka9[[#This Row],[položka]],#REF!,#REF!)</f>
        <v>#REF!</v>
      </c>
      <c r="I6762" s="15">
        <f>Tabuľka9[[#This Row],[Aktuálna cena v RZ s DPH]]*Tabuľka9[[#This Row],[Priemerný odber za mesiac]]</f>
        <v>0</v>
      </c>
      <c r="K6762" s="17" t="e">
        <f>Tabuľka9[[#This Row],[Cena za MJ s DPH]]*Tabuľka9[[#This Row],[Predpokladaný odber počas 6 mesiacov]]</f>
        <v>#REF!</v>
      </c>
      <c r="L6762" s="1">
        <v>163791</v>
      </c>
      <c r="M6762" t="e">
        <f>_xlfn.XLOOKUP(Tabuľka9[[#This Row],[IČO]],#REF!,#REF!)</f>
        <v>#REF!</v>
      </c>
      <c r="N6762" t="e">
        <f>_xlfn.XLOOKUP(Tabuľka9[[#This Row],[IČO]],#REF!,#REF!)</f>
        <v>#REF!</v>
      </c>
    </row>
    <row r="6763" spans="1:14" hidden="1" x14ac:dyDescent="0.35">
      <c r="A6763" t="s">
        <v>125</v>
      </c>
      <c r="B6763" t="s">
        <v>151</v>
      </c>
      <c r="C6763" t="s">
        <v>13</v>
      </c>
      <c r="E6763" s="10">
        <f>IF(COUNTIF(cis_DPH!$B$2:$B$84,B6763)&gt;0,D6763*1.1,IF(COUNTIF(cis_DPH!$B$85:$B$171,B6763)&gt;0,D6763*1.2,"chyba"))</f>
        <v>0</v>
      </c>
      <c r="G6763" s="16" t="e">
        <f>_xlfn.XLOOKUP(Tabuľka9[[#This Row],[položka]],#REF!,#REF!)</f>
        <v>#REF!</v>
      </c>
      <c r="I6763" s="15">
        <f>Tabuľka9[[#This Row],[Aktuálna cena v RZ s DPH]]*Tabuľka9[[#This Row],[Priemerný odber za mesiac]]</f>
        <v>0</v>
      </c>
      <c r="K6763" s="17" t="e">
        <f>Tabuľka9[[#This Row],[Cena za MJ s DPH]]*Tabuľka9[[#This Row],[Predpokladaný odber počas 6 mesiacov]]</f>
        <v>#REF!</v>
      </c>
      <c r="L6763" s="1">
        <v>163791</v>
      </c>
      <c r="M6763" t="e">
        <f>_xlfn.XLOOKUP(Tabuľka9[[#This Row],[IČO]],#REF!,#REF!)</f>
        <v>#REF!</v>
      </c>
      <c r="N6763" t="e">
        <f>_xlfn.XLOOKUP(Tabuľka9[[#This Row],[IČO]],#REF!,#REF!)</f>
        <v>#REF!</v>
      </c>
    </row>
    <row r="6764" spans="1:14" hidden="1" x14ac:dyDescent="0.35">
      <c r="A6764" t="s">
        <v>125</v>
      </c>
      <c r="B6764" t="s">
        <v>152</v>
      </c>
      <c r="C6764" t="s">
        <v>13</v>
      </c>
      <c r="D6764" s="9">
        <v>5.99</v>
      </c>
      <c r="E6764" s="10">
        <f>IF(COUNTIF(cis_DPH!$B$2:$B$84,B6764)&gt;0,D6764*1.1,IF(COUNTIF(cis_DPH!$B$85:$B$171,B6764)&gt;0,D6764*1.2,"chyba"))</f>
        <v>7.1879999999999997</v>
      </c>
      <c r="G6764" s="16" t="e">
        <f>_xlfn.XLOOKUP(Tabuľka9[[#This Row],[položka]],#REF!,#REF!)</f>
        <v>#REF!</v>
      </c>
      <c r="H6764">
        <v>7</v>
      </c>
      <c r="I6764" s="15">
        <f>Tabuľka9[[#This Row],[Aktuálna cena v RZ s DPH]]*Tabuľka9[[#This Row],[Priemerný odber za mesiac]]</f>
        <v>50.315999999999995</v>
      </c>
      <c r="J6764">
        <v>70</v>
      </c>
      <c r="K6764" s="17" t="e">
        <f>Tabuľka9[[#This Row],[Cena za MJ s DPH]]*Tabuľka9[[#This Row],[Predpokladaný odber počas 6 mesiacov]]</f>
        <v>#REF!</v>
      </c>
      <c r="L6764" s="1">
        <v>163791</v>
      </c>
      <c r="M6764" t="e">
        <f>_xlfn.XLOOKUP(Tabuľka9[[#This Row],[IČO]],#REF!,#REF!)</f>
        <v>#REF!</v>
      </c>
      <c r="N6764" t="e">
        <f>_xlfn.XLOOKUP(Tabuľka9[[#This Row],[IČO]],#REF!,#REF!)</f>
        <v>#REF!</v>
      </c>
    </row>
    <row r="6765" spans="1:14" hidden="1" x14ac:dyDescent="0.35">
      <c r="A6765" t="s">
        <v>125</v>
      </c>
      <c r="B6765" t="s">
        <v>153</v>
      </c>
      <c r="C6765" t="s">
        <v>13</v>
      </c>
      <c r="E6765" s="10">
        <f>IF(COUNTIF(cis_DPH!$B$2:$B$84,B6765)&gt;0,D6765*1.1,IF(COUNTIF(cis_DPH!$B$85:$B$171,B6765)&gt;0,D6765*1.2,"chyba"))</f>
        <v>0</v>
      </c>
      <c r="G6765" s="16" t="e">
        <f>_xlfn.XLOOKUP(Tabuľka9[[#This Row],[položka]],#REF!,#REF!)</f>
        <v>#REF!</v>
      </c>
      <c r="I6765" s="15">
        <f>Tabuľka9[[#This Row],[Aktuálna cena v RZ s DPH]]*Tabuľka9[[#This Row],[Priemerný odber za mesiac]]</f>
        <v>0</v>
      </c>
      <c r="K6765" s="17" t="e">
        <f>Tabuľka9[[#This Row],[Cena za MJ s DPH]]*Tabuľka9[[#This Row],[Predpokladaný odber počas 6 mesiacov]]</f>
        <v>#REF!</v>
      </c>
      <c r="L6765" s="1">
        <v>163791</v>
      </c>
      <c r="M6765" t="e">
        <f>_xlfn.XLOOKUP(Tabuľka9[[#This Row],[IČO]],#REF!,#REF!)</f>
        <v>#REF!</v>
      </c>
      <c r="N6765" t="e">
        <f>_xlfn.XLOOKUP(Tabuľka9[[#This Row],[IČO]],#REF!,#REF!)</f>
        <v>#REF!</v>
      </c>
    </row>
    <row r="6766" spans="1:14" hidden="1" x14ac:dyDescent="0.35">
      <c r="A6766" t="s">
        <v>125</v>
      </c>
      <c r="B6766" t="s">
        <v>154</v>
      </c>
      <c r="C6766" t="s">
        <v>13</v>
      </c>
      <c r="E6766" s="10">
        <f>IF(COUNTIF(cis_DPH!$B$2:$B$84,B6766)&gt;0,D6766*1.1,IF(COUNTIF(cis_DPH!$B$85:$B$171,B6766)&gt;0,D6766*1.2,"chyba"))</f>
        <v>0</v>
      </c>
      <c r="G6766" s="16" t="e">
        <f>_xlfn.XLOOKUP(Tabuľka9[[#This Row],[položka]],#REF!,#REF!)</f>
        <v>#REF!</v>
      </c>
      <c r="I6766" s="15">
        <f>Tabuľka9[[#This Row],[Aktuálna cena v RZ s DPH]]*Tabuľka9[[#This Row],[Priemerný odber za mesiac]]</f>
        <v>0</v>
      </c>
      <c r="K6766" s="17" t="e">
        <f>Tabuľka9[[#This Row],[Cena za MJ s DPH]]*Tabuľka9[[#This Row],[Predpokladaný odber počas 6 mesiacov]]</f>
        <v>#REF!</v>
      </c>
      <c r="L6766" s="1">
        <v>163791</v>
      </c>
      <c r="M6766" t="e">
        <f>_xlfn.XLOOKUP(Tabuľka9[[#This Row],[IČO]],#REF!,#REF!)</f>
        <v>#REF!</v>
      </c>
      <c r="N6766" t="e">
        <f>_xlfn.XLOOKUP(Tabuľka9[[#This Row],[IČO]],#REF!,#REF!)</f>
        <v>#REF!</v>
      </c>
    </row>
    <row r="6767" spans="1:14" hidden="1" x14ac:dyDescent="0.35">
      <c r="A6767" t="s">
        <v>125</v>
      </c>
      <c r="B6767" t="s">
        <v>155</v>
      </c>
      <c r="C6767" t="s">
        <v>13</v>
      </c>
      <c r="E6767" s="10">
        <f>IF(COUNTIF(cis_DPH!$B$2:$B$84,B6767)&gt;0,D6767*1.1,IF(COUNTIF(cis_DPH!$B$85:$B$171,B6767)&gt;0,D6767*1.2,"chyba"))</f>
        <v>0</v>
      </c>
      <c r="G6767" s="16" t="e">
        <f>_xlfn.XLOOKUP(Tabuľka9[[#This Row],[položka]],#REF!,#REF!)</f>
        <v>#REF!</v>
      </c>
      <c r="I6767" s="15">
        <f>Tabuľka9[[#This Row],[Aktuálna cena v RZ s DPH]]*Tabuľka9[[#This Row],[Priemerný odber za mesiac]]</f>
        <v>0</v>
      </c>
      <c r="K6767" s="17" t="e">
        <f>Tabuľka9[[#This Row],[Cena za MJ s DPH]]*Tabuľka9[[#This Row],[Predpokladaný odber počas 6 mesiacov]]</f>
        <v>#REF!</v>
      </c>
      <c r="L6767" s="1">
        <v>163791</v>
      </c>
      <c r="M6767" t="e">
        <f>_xlfn.XLOOKUP(Tabuľka9[[#This Row],[IČO]],#REF!,#REF!)</f>
        <v>#REF!</v>
      </c>
      <c r="N6767" t="e">
        <f>_xlfn.XLOOKUP(Tabuľka9[[#This Row],[IČO]],#REF!,#REF!)</f>
        <v>#REF!</v>
      </c>
    </row>
    <row r="6768" spans="1:14" hidden="1" x14ac:dyDescent="0.35">
      <c r="A6768" t="s">
        <v>125</v>
      </c>
      <c r="B6768" t="s">
        <v>156</v>
      </c>
      <c r="C6768" t="s">
        <v>13</v>
      </c>
      <c r="D6768" s="9">
        <v>3.99</v>
      </c>
      <c r="E6768" s="10">
        <f>IF(COUNTIF(cis_DPH!$B$2:$B$84,B6768)&gt;0,D6768*1.1,IF(COUNTIF(cis_DPH!$B$85:$B$171,B6768)&gt;0,D6768*1.2,"chyba"))</f>
        <v>4.7880000000000003</v>
      </c>
      <c r="G6768" s="16" t="e">
        <f>_xlfn.XLOOKUP(Tabuľka9[[#This Row],[položka]],#REF!,#REF!)</f>
        <v>#REF!</v>
      </c>
      <c r="I6768" s="15">
        <f>Tabuľka9[[#This Row],[Aktuálna cena v RZ s DPH]]*Tabuľka9[[#This Row],[Priemerný odber za mesiac]]</f>
        <v>0</v>
      </c>
      <c r="K6768" s="17" t="e">
        <f>Tabuľka9[[#This Row],[Cena za MJ s DPH]]*Tabuľka9[[#This Row],[Predpokladaný odber počas 6 mesiacov]]</f>
        <v>#REF!</v>
      </c>
      <c r="L6768" s="1">
        <v>163791</v>
      </c>
      <c r="M6768" t="e">
        <f>_xlfn.XLOOKUP(Tabuľka9[[#This Row],[IČO]],#REF!,#REF!)</f>
        <v>#REF!</v>
      </c>
      <c r="N6768" t="e">
        <f>_xlfn.XLOOKUP(Tabuľka9[[#This Row],[IČO]],#REF!,#REF!)</f>
        <v>#REF!</v>
      </c>
    </row>
    <row r="6769" spans="1:14" hidden="1" x14ac:dyDescent="0.35">
      <c r="A6769" t="s">
        <v>125</v>
      </c>
      <c r="B6769" t="s">
        <v>157</v>
      </c>
      <c r="C6769" t="s">
        <v>13</v>
      </c>
      <c r="D6769" s="9">
        <v>3.3</v>
      </c>
      <c r="E6769" s="10">
        <f>IF(COUNTIF(cis_DPH!$B$2:$B$84,B6769)&gt;0,D6769*1.1,IF(COUNTIF(cis_DPH!$B$85:$B$171,B6769)&gt;0,D6769*1.2,"chyba"))</f>
        <v>3.9599999999999995</v>
      </c>
      <c r="G6769" s="16" t="e">
        <f>_xlfn.XLOOKUP(Tabuľka9[[#This Row],[položka]],#REF!,#REF!)</f>
        <v>#REF!</v>
      </c>
      <c r="I6769" s="15">
        <f>Tabuľka9[[#This Row],[Aktuálna cena v RZ s DPH]]*Tabuľka9[[#This Row],[Priemerný odber za mesiac]]</f>
        <v>0</v>
      </c>
      <c r="K6769" s="17" t="e">
        <f>Tabuľka9[[#This Row],[Cena za MJ s DPH]]*Tabuľka9[[#This Row],[Predpokladaný odber počas 6 mesiacov]]</f>
        <v>#REF!</v>
      </c>
      <c r="L6769" s="1">
        <v>163791</v>
      </c>
      <c r="M6769" t="e">
        <f>_xlfn.XLOOKUP(Tabuľka9[[#This Row],[IČO]],#REF!,#REF!)</f>
        <v>#REF!</v>
      </c>
      <c r="N6769" t="e">
        <f>_xlfn.XLOOKUP(Tabuľka9[[#This Row],[IČO]],#REF!,#REF!)</f>
        <v>#REF!</v>
      </c>
    </row>
    <row r="6770" spans="1:14" hidden="1" x14ac:dyDescent="0.35">
      <c r="A6770" t="s">
        <v>125</v>
      </c>
      <c r="B6770" t="s">
        <v>158</v>
      </c>
      <c r="C6770" t="s">
        <v>13</v>
      </c>
      <c r="E6770" s="10">
        <f>IF(COUNTIF(cis_DPH!$B$2:$B$84,B6770)&gt;0,D6770*1.1,IF(COUNTIF(cis_DPH!$B$85:$B$171,B6770)&gt;0,D6770*1.2,"chyba"))</f>
        <v>0</v>
      </c>
      <c r="G6770" s="16" t="e">
        <f>_xlfn.XLOOKUP(Tabuľka9[[#This Row],[položka]],#REF!,#REF!)</f>
        <v>#REF!</v>
      </c>
      <c r="I6770" s="15">
        <f>Tabuľka9[[#This Row],[Aktuálna cena v RZ s DPH]]*Tabuľka9[[#This Row],[Priemerný odber za mesiac]]</f>
        <v>0</v>
      </c>
      <c r="K6770" s="17" t="e">
        <f>Tabuľka9[[#This Row],[Cena za MJ s DPH]]*Tabuľka9[[#This Row],[Predpokladaný odber počas 6 mesiacov]]</f>
        <v>#REF!</v>
      </c>
      <c r="L6770" s="1">
        <v>163791</v>
      </c>
      <c r="M6770" t="e">
        <f>_xlfn.XLOOKUP(Tabuľka9[[#This Row],[IČO]],#REF!,#REF!)</f>
        <v>#REF!</v>
      </c>
      <c r="N6770" t="e">
        <f>_xlfn.XLOOKUP(Tabuľka9[[#This Row],[IČO]],#REF!,#REF!)</f>
        <v>#REF!</v>
      </c>
    </row>
    <row r="6771" spans="1:14" hidden="1" x14ac:dyDescent="0.35">
      <c r="A6771" t="s">
        <v>125</v>
      </c>
      <c r="B6771" t="s">
        <v>159</v>
      </c>
      <c r="C6771" t="s">
        <v>13</v>
      </c>
      <c r="E6771" s="10">
        <f>IF(COUNTIF(cis_DPH!$B$2:$B$84,B6771)&gt;0,D6771*1.1,IF(COUNTIF(cis_DPH!$B$85:$B$171,B6771)&gt;0,D6771*1.2,"chyba"))</f>
        <v>0</v>
      </c>
      <c r="G6771" s="16" t="e">
        <f>_xlfn.XLOOKUP(Tabuľka9[[#This Row],[položka]],#REF!,#REF!)</f>
        <v>#REF!</v>
      </c>
      <c r="I6771" s="15">
        <f>Tabuľka9[[#This Row],[Aktuálna cena v RZ s DPH]]*Tabuľka9[[#This Row],[Priemerný odber za mesiac]]</f>
        <v>0</v>
      </c>
      <c r="K6771" s="17" t="e">
        <f>Tabuľka9[[#This Row],[Cena za MJ s DPH]]*Tabuľka9[[#This Row],[Predpokladaný odber počas 6 mesiacov]]</f>
        <v>#REF!</v>
      </c>
      <c r="L6771" s="1">
        <v>163791</v>
      </c>
      <c r="M6771" t="e">
        <f>_xlfn.XLOOKUP(Tabuľka9[[#This Row],[IČO]],#REF!,#REF!)</f>
        <v>#REF!</v>
      </c>
      <c r="N6771" t="e">
        <f>_xlfn.XLOOKUP(Tabuľka9[[#This Row],[IČO]],#REF!,#REF!)</f>
        <v>#REF!</v>
      </c>
    </row>
    <row r="6772" spans="1:14" hidden="1" x14ac:dyDescent="0.35">
      <c r="A6772" t="s">
        <v>125</v>
      </c>
      <c r="B6772" t="s">
        <v>160</v>
      </c>
      <c r="C6772" t="s">
        <v>13</v>
      </c>
      <c r="E6772" s="10">
        <f>IF(COUNTIF(cis_DPH!$B$2:$B$84,B6772)&gt;0,D6772*1.1,IF(COUNTIF(cis_DPH!$B$85:$B$171,B6772)&gt;0,D6772*1.2,"chyba"))</f>
        <v>0</v>
      </c>
      <c r="G6772" s="16" t="e">
        <f>_xlfn.XLOOKUP(Tabuľka9[[#This Row],[položka]],#REF!,#REF!)</f>
        <v>#REF!</v>
      </c>
      <c r="I6772" s="15">
        <f>Tabuľka9[[#This Row],[Aktuálna cena v RZ s DPH]]*Tabuľka9[[#This Row],[Priemerný odber za mesiac]]</f>
        <v>0</v>
      </c>
      <c r="K6772" s="17" t="e">
        <f>Tabuľka9[[#This Row],[Cena za MJ s DPH]]*Tabuľka9[[#This Row],[Predpokladaný odber počas 6 mesiacov]]</f>
        <v>#REF!</v>
      </c>
      <c r="L6772" s="1">
        <v>163791</v>
      </c>
      <c r="M6772" t="e">
        <f>_xlfn.XLOOKUP(Tabuľka9[[#This Row],[IČO]],#REF!,#REF!)</f>
        <v>#REF!</v>
      </c>
      <c r="N6772" t="e">
        <f>_xlfn.XLOOKUP(Tabuľka9[[#This Row],[IČO]],#REF!,#REF!)</f>
        <v>#REF!</v>
      </c>
    </row>
    <row r="6773" spans="1:14" hidden="1" x14ac:dyDescent="0.35">
      <c r="A6773" t="s">
        <v>125</v>
      </c>
      <c r="B6773" t="s">
        <v>161</v>
      </c>
      <c r="C6773" t="s">
        <v>13</v>
      </c>
      <c r="E6773" s="10">
        <f>IF(COUNTIF(cis_DPH!$B$2:$B$84,B6773)&gt;0,D6773*1.1,IF(COUNTIF(cis_DPH!$B$85:$B$171,B6773)&gt;0,D6773*1.2,"chyba"))</f>
        <v>0</v>
      </c>
      <c r="G6773" s="16" t="e">
        <f>_xlfn.XLOOKUP(Tabuľka9[[#This Row],[položka]],#REF!,#REF!)</f>
        <v>#REF!</v>
      </c>
      <c r="I6773" s="15">
        <f>Tabuľka9[[#This Row],[Aktuálna cena v RZ s DPH]]*Tabuľka9[[#This Row],[Priemerný odber za mesiac]]</f>
        <v>0</v>
      </c>
      <c r="K6773" s="17" t="e">
        <f>Tabuľka9[[#This Row],[Cena za MJ s DPH]]*Tabuľka9[[#This Row],[Predpokladaný odber počas 6 mesiacov]]</f>
        <v>#REF!</v>
      </c>
      <c r="L6773" s="1">
        <v>163791</v>
      </c>
      <c r="M6773" t="e">
        <f>_xlfn.XLOOKUP(Tabuľka9[[#This Row],[IČO]],#REF!,#REF!)</f>
        <v>#REF!</v>
      </c>
      <c r="N6773" t="e">
        <f>_xlfn.XLOOKUP(Tabuľka9[[#This Row],[IČO]],#REF!,#REF!)</f>
        <v>#REF!</v>
      </c>
    </row>
    <row r="6774" spans="1:14" hidden="1" x14ac:dyDescent="0.35">
      <c r="A6774" t="s">
        <v>125</v>
      </c>
      <c r="B6774" t="s">
        <v>162</v>
      </c>
      <c r="C6774" t="s">
        <v>13</v>
      </c>
      <c r="E6774" s="10">
        <f>IF(COUNTIF(cis_DPH!$B$2:$B$84,B6774)&gt;0,D6774*1.1,IF(COUNTIF(cis_DPH!$B$85:$B$171,B6774)&gt;0,D6774*1.2,"chyba"))</f>
        <v>0</v>
      </c>
      <c r="G6774" s="16" t="e">
        <f>_xlfn.XLOOKUP(Tabuľka9[[#This Row],[položka]],#REF!,#REF!)</f>
        <v>#REF!</v>
      </c>
      <c r="I6774" s="15">
        <f>Tabuľka9[[#This Row],[Aktuálna cena v RZ s DPH]]*Tabuľka9[[#This Row],[Priemerný odber za mesiac]]</f>
        <v>0</v>
      </c>
      <c r="K6774" s="17" t="e">
        <f>Tabuľka9[[#This Row],[Cena za MJ s DPH]]*Tabuľka9[[#This Row],[Predpokladaný odber počas 6 mesiacov]]</f>
        <v>#REF!</v>
      </c>
      <c r="L6774" s="1">
        <v>163791</v>
      </c>
      <c r="M6774" t="e">
        <f>_xlfn.XLOOKUP(Tabuľka9[[#This Row],[IČO]],#REF!,#REF!)</f>
        <v>#REF!</v>
      </c>
      <c r="N6774" t="e">
        <f>_xlfn.XLOOKUP(Tabuľka9[[#This Row],[IČO]],#REF!,#REF!)</f>
        <v>#REF!</v>
      </c>
    </row>
    <row r="6775" spans="1:14" hidden="1" x14ac:dyDescent="0.35">
      <c r="A6775" t="s">
        <v>125</v>
      </c>
      <c r="B6775" t="s">
        <v>163</v>
      </c>
      <c r="C6775" t="s">
        <v>13</v>
      </c>
      <c r="D6775" s="9">
        <v>3.66</v>
      </c>
      <c r="E6775" s="10">
        <f>IF(COUNTIF(cis_DPH!$B$2:$B$84,B6775)&gt;0,D6775*1.1,IF(COUNTIF(cis_DPH!$B$85:$B$171,B6775)&gt;0,D6775*1.2,"chyba"))</f>
        <v>4.3920000000000003</v>
      </c>
      <c r="G6775" s="16" t="e">
        <f>_xlfn.XLOOKUP(Tabuľka9[[#This Row],[položka]],#REF!,#REF!)</f>
        <v>#REF!</v>
      </c>
      <c r="I6775" s="15">
        <f>Tabuľka9[[#This Row],[Aktuálna cena v RZ s DPH]]*Tabuľka9[[#This Row],[Priemerný odber za mesiac]]</f>
        <v>0</v>
      </c>
      <c r="K6775" s="17" t="e">
        <f>Tabuľka9[[#This Row],[Cena za MJ s DPH]]*Tabuľka9[[#This Row],[Predpokladaný odber počas 6 mesiacov]]</f>
        <v>#REF!</v>
      </c>
      <c r="L6775" s="1">
        <v>163791</v>
      </c>
      <c r="M6775" t="e">
        <f>_xlfn.XLOOKUP(Tabuľka9[[#This Row],[IČO]],#REF!,#REF!)</f>
        <v>#REF!</v>
      </c>
      <c r="N6775" t="e">
        <f>_xlfn.XLOOKUP(Tabuľka9[[#This Row],[IČO]],#REF!,#REF!)</f>
        <v>#REF!</v>
      </c>
    </row>
    <row r="6776" spans="1:14" hidden="1" x14ac:dyDescent="0.35">
      <c r="A6776" t="s">
        <v>125</v>
      </c>
      <c r="B6776" t="s">
        <v>164</v>
      </c>
      <c r="C6776" t="s">
        <v>13</v>
      </c>
      <c r="E6776" s="10">
        <f>IF(COUNTIF(cis_DPH!$B$2:$B$84,B6776)&gt;0,D6776*1.1,IF(COUNTIF(cis_DPH!$B$85:$B$171,B6776)&gt;0,D6776*1.2,"chyba"))</f>
        <v>0</v>
      </c>
      <c r="G6776" s="16" t="e">
        <f>_xlfn.XLOOKUP(Tabuľka9[[#This Row],[položka]],#REF!,#REF!)</f>
        <v>#REF!</v>
      </c>
      <c r="I6776" s="15">
        <f>Tabuľka9[[#This Row],[Aktuálna cena v RZ s DPH]]*Tabuľka9[[#This Row],[Priemerný odber za mesiac]]</f>
        <v>0</v>
      </c>
      <c r="K6776" s="17" t="e">
        <f>Tabuľka9[[#This Row],[Cena za MJ s DPH]]*Tabuľka9[[#This Row],[Predpokladaný odber počas 6 mesiacov]]</f>
        <v>#REF!</v>
      </c>
      <c r="L6776" s="1">
        <v>163791</v>
      </c>
      <c r="M6776" t="e">
        <f>_xlfn.XLOOKUP(Tabuľka9[[#This Row],[IČO]],#REF!,#REF!)</f>
        <v>#REF!</v>
      </c>
      <c r="N6776" t="e">
        <f>_xlfn.XLOOKUP(Tabuľka9[[#This Row],[IČO]],#REF!,#REF!)</f>
        <v>#REF!</v>
      </c>
    </row>
    <row r="6777" spans="1:14" hidden="1" x14ac:dyDescent="0.35">
      <c r="A6777" t="s">
        <v>125</v>
      </c>
      <c r="B6777" t="s">
        <v>165</v>
      </c>
      <c r="C6777" t="s">
        <v>13</v>
      </c>
      <c r="E6777" s="10">
        <f>IF(COUNTIF(cis_DPH!$B$2:$B$84,B6777)&gt;0,D6777*1.1,IF(COUNTIF(cis_DPH!$B$85:$B$171,B6777)&gt;0,D6777*1.2,"chyba"))</f>
        <v>0</v>
      </c>
      <c r="G6777" s="16" t="e">
        <f>_xlfn.XLOOKUP(Tabuľka9[[#This Row],[položka]],#REF!,#REF!)</f>
        <v>#REF!</v>
      </c>
      <c r="I6777" s="15">
        <f>Tabuľka9[[#This Row],[Aktuálna cena v RZ s DPH]]*Tabuľka9[[#This Row],[Priemerný odber za mesiac]]</f>
        <v>0</v>
      </c>
      <c r="K6777" s="17" t="e">
        <f>Tabuľka9[[#This Row],[Cena za MJ s DPH]]*Tabuľka9[[#This Row],[Predpokladaný odber počas 6 mesiacov]]</f>
        <v>#REF!</v>
      </c>
      <c r="L6777" s="1">
        <v>163791</v>
      </c>
      <c r="M6777" t="e">
        <f>_xlfn.XLOOKUP(Tabuľka9[[#This Row],[IČO]],#REF!,#REF!)</f>
        <v>#REF!</v>
      </c>
      <c r="N6777" t="e">
        <f>_xlfn.XLOOKUP(Tabuľka9[[#This Row],[IČO]],#REF!,#REF!)</f>
        <v>#REF!</v>
      </c>
    </row>
    <row r="6778" spans="1:14" hidden="1" x14ac:dyDescent="0.35">
      <c r="A6778" t="s">
        <v>125</v>
      </c>
      <c r="B6778" t="s">
        <v>166</v>
      </c>
      <c r="C6778" t="s">
        <v>13</v>
      </c>
      <c r="D6778" s="9">
        <v>1.5</v>
      </c>
      <c r="E6778" s="10">
        <f>IF(COUNTIF(cis_DPH!$B$2:$B$84,B6778)&gt;0,D6778*1.1,IF(COUNTIF(cis_DPH!$B$85:$B$171,B6778)&gt;0,D6778*1.2,"chyba"))</f>
        <v>1.7999999999999998</v>
      </c>
      <c r="G6778" s="16" t="e">
        <f>_xlfn.XLOOKUP(Tabuľka9[[#This Row],[položka]],#REF!,#REF!)</f>
        <v>#REF!</v>
      </c>
      <c r="H6778">
        <v>1</v>
      </c>
      <c r="I6778" s="15">
        <f>Tabuľka9[[#This Row],[Aktuálna cena v RZ s DPH]]*Tabuľka9[[#This Row],[Priemerný odber za mesiac]]</f>
        <v>1.7999999999999998</v>
      </c>
      <c r="K6778" s="17" t="e">
        <f>Tabuľka9[[#This Row],[Cena za MJ s DPH]]*Tabuľka9[[#This Row],[Predpokladaný odber počas 6 mesiacov]]</f>
        <v>#REF!</v>
      </c>
      <c r="L6778" s="1">
        <v>163791</v>
      </c>
      <c r="M6778" t="e">
        <f>_xlfn.XLOOKUP(Tabuľka9[[#This Row],[IČO]],#REF!,#REF!)</f>
        <v>#REF!</v>
      </c>
      <c r="N6778" t="e">
        <f>_xlfn.XLOOKUP(Tabuľka9[[#This Row],[IČO]],#REF!,#REF!)</f>
        <v>#REF!</v>
      </c>
    </row>
    <row r="6779" spans="1:14" hidden="1" x14ac:dyDescent="0.35">
      <c r="A6779" t="s">
        <v>125</v>
      </c>
      <c r="B6779" t="s">
        <v>167</v>
      </c>
      <c r="C6779" t="s">
        <v>13</v>
      </c>
      <c r="E6779" s="10">
        <f>IF(COUNTIF(cis_DPH!$B$2:$B$84,B6779)&gt;0,D6779*1.1,IF(COUNTIF(cis_DPH!$B$85:$B$171,B6779)&gt;0,D6779*1.2,"chyba"))</f>
        <v>0</v>
      </c>
      <c r="G6779" s="16" t="e">
        <f>_xlfn.XLOOKUP(Tabuľka9[[#This Row],[položka]],#REF!,#REF!)</f>
        <v>#REF!</v>
      </c>
      <c r="I6779" s="15">
        <f>Tabuľka9[[#This Row],[Aktuálna cena v RZ s DPH]]*Tabuľka9[[#This Row],[Priemerný odber za mesiac]]</f>
        <v>0</v>
      </c>
      <c r="K6779" s="17" t="e">
        <f>Tabuľka9[[#This Row],[Cena za MJ s DPH]]*Tabuľka9[[#This Row],[Predpokladaný odber počas 6 mesiacov]]</f>
        <v>#REF!</v>
      </c>
      <c r="L6779" s="1">
        <v>163791</v>
      </c>
      <c r="M6779" t="e">
        <f>_xlfn.XLOOKUP(Tabuľka9[[#This Row],[IČO]],#REF!,#REF!)</f>
        <v>#REF!</v>
      </c>
      <c r="N6779" t="e">
        <f>_xlfn.XLOOKUP(Tabuľka9[[#This Row],[IČO]],#REF!,#REF!)</f>
        <v>#REF!</v>
      </c>
    </row>
    <row r="6780" spans="1:14" hidden="1" x14ac:dyDescent="0.35">
      <c r="A6780" t="s">
        <v>125</v>
      </c>
      <c r="B6780" t="s">
        <v>168</v>
      </c>
      <c r="C6780" t="s">
        <v>13</v>
      </c>
      <c r="D6780" s="9">
        <v>2.65</v>
      </c>
      <c r="E6780" s="10">
        <f>IF(COUNTIF(cis_DPH!$B$2:$B$84,B6780)&gt;0,D6780*1.1,IF(COUNTIF(cis_DPH!$B$85:$B$171,B6780)&gt;0,D6780*1.2,"chyba"))</f>
        <v>3.1799999999999997</v>
      </c>
      <c r="G6780" s="16" t="e">
        <f>_xlfn.XLOOKUP(Tabuľka9[[#This Row],[položka]],#REF!,#REF!)</f>
        <v>#REF!</v>
      </c>
      <c r="H6780">
        <v>5</v>
      </c>
      <c r="I6780" s="15">
        <f>Tabuľka9[[#This Row],[Aktuálna cena v RZ s DPH]]*Tabuľka9[[#This Row],[Priemerný odber za mesiac]]</f>
        <v>15.899999999999999</v>
      </c>
      <c r="J6780">
        <v>100</v>
      </c>
      <c r="K6780" s="17" t="e">
        <f>Tabuľka9[[#This Row],[Cena za MJ s DPH]]*Tabuľka9[[#This Row],[Predpokladaný odber počas 6 mesiacov]]</f>
        <v>#REF!</v>
      </c>
      <c r="L6780" s="1">
        <v>163791</v>
      </c>
      <c r="M6780" t="e">
        <f>_xlfn.XLOOKUP(Tabuľka9[[#This Row],[IČO]],#REF!,#REF!)</f>
        <v>#REF!</v>
      </c>
      <c r="N6780" t="e">
        <f>_xlfn.XLOOKUP(Tabuľka9[[#This Row],[IČO]],#REF!,#REF!)</f>
        <v>#REF!</v>
      </c>
    </row>
    <row r="6781" spans="1:14" hidden="1" x14ac:dyDescent="0.35">
      <c r="A6781" t="s">
        <v>125</v>
      </c>
      <c r="B6781" t="s">
        <v>169</v>
      </c>
      <c r="C6781" t="s">
        <v>13</v>
      </c>
      <c r="E6781" s="10">
        <f>IF(COUNTIF(cis_DPH!$B$2:$B$84,B6781)&gt;0,D6781*1.1,IF(COUNTIF(cis_DPH!$B$85:$B$171,B6781)&gt;0,D6781*1.2,"chyba"))</f>
        <v>0</v>
      </c>
      <c r="G6781" s="16" t="e">
        <f>_xlfn.XLOOKUP(Tabuľka9[[#This Row],[položka]],#REF!,#REF!)</f>
        <v>#REF!</v>
      </c>
      <c r="I6781" s="15">
        <f>Tabuľka9[[#This Row],[Aktuálna cena v RZ s DPH]]*Tabuľka9[[#This Row],[Priemerný odber za mesiac]]</f>
        <v>0</v>
      </c>
      <c r="K6781" s="17" t="e">
        <f>Tabuľka9[[#This Row],[Cena za MJ s DPH]]*Tabuľka9[[#This Row],[Predpokladaný odber počas 6 mesiacov]]</f>
        <v>#REF!</v>
      </c>
      <c r="L6781" s="1">
        <v>163791</v>
      </c>
      <c r="M6781" t="e">
        <f>_xlfn.XLOOKUP(Tabuľka9[[#This Row],[IČO]],#REF!,#REF!)</f>
        <v>#REF!</v>
      </c>
      <c r="N6781" t="e">
        <f>_xlfn.XLOOKUP(Tabuľka9[[#This Row],[IČO]],#REF!,#REF!)</f>
        <v>#REF!</v>
      </c>
    </row>
    <row r="6782" spans="1:14" hidden="1" x14ac:dyDescent="0.35">
      <c r="A6782" t="s">
        <v>125</v>
      </c>
      <c r="B6782" t="s">
        <v>170</v>
      </c>
      <c r="C6782" t="s">
        <v>13</v>
      </c>
      <c r="E6782" s="10">
        <f>IF(COUNTIF(cis_DPH!$B$2:$B$84,B6782)&gt;0,D6782*1.1,IF(COUNTIF(cis_DPH!$B$85:$B$171,B6782)&gt;0,D6782*1.2,"chyba"))</f>
        <v>0</v>
      </c>
      <c r="G6782" s="16" t="e">
        <f>_xlfn.XLOOKUP(Tabuľka9[[#This Row],[položka]],#REF!,#REF!)</f>
        <v>#REF!</v>
      </c>
      <c r="I6782" s="15">
        <f>Tabuľka9[[#This Row],[Aktuálna cena v RZ s DPH]]*Tabuľka9[[#This Row],[Priemerný odber za mesiac]]</f>
        <v>0</v>
      </c>
      <c r="J6782">
        <v>80</v>
      </c>
      <c r="K6782" s="17" t="e">
        <f>Tabuľka9[[#This Row],[Cena za MJ s DPH]]*Tabuľka9[[#This Row],[Predpokladaný odber počas 6 mesiacov]]</f>
        <v>#REF!</v>
      </c>
      <c r="L6782" s="1">
        <v>163791</v>
      </c>
      <c r="M6782" t="e">
        <f>_xlfn.XLOOKUP(Tabuľka9[[#This Row],[IČO]],#REF!,#REF!)</f>
        <v>#REF!</v>
      </c>
      <c r="N6782" t="e">
        <f>_xlfn.XLOOKUP(Tabuľka9[[#This Row],[IČO]],#REF!,#REF!)</f>
        <v>#REF!</v>
      </c>
    </row>
    <row r="6783" spans="1:14" hidden="1" x14ac:dyDescent="0.35">
      <c r="A6783" t="s">
        <v>125</v>
      </c>
      <c r="B6783" t="s">
        <v>171</v>
      </c>
      <c r="C6783" t="s">
        <v>13</v>
      </c>
      <c r="E6783" s="10">
        <f>IF(COUNTIF(cis_DPH!$B$2:$B$84,B6783)&gt;0,D6783*1.1,IF(COUNTIF(cis_DPH!$B$85:$B$171,B6783)&gt;0,D6783*1.2,"chyba"))</f>
        <v>0</v>
      </c>
      <c r="G6783" s="16" t="e">
        <f>_xlfn.XLOOKUP(Tabuľka9[[#This Row],[položka]],#REF!,#REF!)</f>
        <v>#REF!</v>
      </c>
      <c r="I6783" s="15">
        <f>Tabuľka9[[#This Row],[Aktuálna cena v RZ s DPH]]*Tabuľka9[[#This Row],[Priemerný odber za mesiac]]</f>
        <v>0</v>
      </c>
      <c r="K6783" s="17" t="e">
        <f>Tabuľka9[[#This Row],[Cena za MJ s DPH]]*Tabuľka9[[#This Row],[Predpokladaný odber počas 6 mesiacov]]</f>
        <v>#REF!</v>
      </c>
      <c r="L6783" s="1">
        <v>163791</v>
      </c>
      <c r="M6783" t="e">
        <f>_xlfn.XLOOKUP(Tabuľka9[[#This Row],[IČO]],#REF!,#REF!)</f>
        <v>#REF!</v>
      </c>
      <c r="N6783" t="e">
        <f>_xlfn.XLOOKUP(Tabuľka9[[#This Row],[IČO]],#REF!,#REF!)</f>
        <v>#REF!</v>
      </c>
    </row>
    <row r="6784" spans="1:14" hidden="1" x14ac:dyDescent="0.35">
      <c r="A6784" t="s">
        <v>125</v>
      </c>
      <c r="B6784" t="s">
        <v>172</v>
      </c>
      <c r="C6784" t="s">
        <v>13</v>
      </c>
      <c r="E6784" s="10">
        <f>IF(COUNTIF(cis_DPH!$B$2:$B$84,B6784)&gt;0,D6784*1.1,IF(COUNTIF(cis_DPH!$B$85:$B$171,B6784)&gt;0,D6784*1.2,"chyba"))</f>
        <v>0</v>
      </c>
      <c r="G6784" s="16" t="e">
        <f>_xlfn.XLOOKUP(Tabuľka9[[#This Row],[položka]],#REF!,#REF!)</f>
        <v>#REF!</v>
      </c>
      <c r="I6784" s="15">
        <f>Tabuľka9[[#This Row],[Aktuálna cena v RZ s DPH]]*Tabuľka9[[#This Row],[Priemerný odber za mesiac]]</f>
        <v>0</v>
      </c>
      <c r="K6784" s="17" t="e">
        <f>Tabuľka9[[#This Row],[Cena za MJ s DPH]]*Tabuľka9[[#This Row],[Predpokladaný odber počas 6 mesiacov]]</f>
        <v>#REF!</v>
      </c>
      <c r="L6784" s="1">
        <v>163791</v>
      </c>
      <c r="M6784" t="e">
        <f>_xlfn.XLOOKUP(Tabuľka9[[#This Row],[IČO]],#REF!,#REF!)</f>
        <v>#REF!</v>
      </c>
      <c r="N6784" t="e">
        <f>_xlfn.XLOOKUP(Tabuľka9[[#This Row],[IČO]],#REF!,#REF!)</f>
        <v>#REF!</v>
      </c>
    </row>
    <row r="6785" spans="1:14" hidden="1" x14ac:dyDescent="0.35">
      <c r="A6785" t="s">
        <v>125</v>
      </c>
      <c r="B6785" t="s">
        <v>173</v>
      </c>
      <c r="C6785" t="s">
        <v>13</v>
      </c>
      <c r="D6785" s="9">
        <v>2.4900000000000002</v>
      </c>
      <c r="E6785" s="10">
        <f>IF(COUNTIF(cis_DPH!$B$2:$B$84,B6785)&gt;0,D6785*1.1,IF(COUNTIF(cis_DPH!$B$85:$B$171,B6785)&gt;0,D6785*1.2,"chyba"))</f>
        <v>2.988</v>
      </c>
      <c r="G6785" s="16" t="e">
        <f>_xlfn.XLOOKUP(Tabuľka9[[#This Row],[položka]],#REF!,#REF!)</f>
        <v>#REF!</v>
      </c>
      <c r="H6785">
        <v>6</v>
      </c>
      <c r="I6785" s="15">
        <f>Tabuľka9[[#This Row],[Aktuálna cena v RZ s DPH]]*Tabuľka9[[#This Row],[Priemerný odber za mesiac]]</f>
        <v>17.928000000000001</v>
      </c>
      <c r="J6785">
        <v>10</v>
      </c>
      <c r="K6785" s="17" t="e">
        <f>Tabuľka9[[#This Row],[Cena za MJ s DPH]]*Tabuľka9[[#This Row],[Predpokladaný odber počas 6 mesiacov]]</f>
        <v>#REF!</v>
      </c>
      <c r="L6785" s="1">
        <v>163791</v>
      </c>
      <c r="M6785" t="e">
        <f>_xlfn.XLOOKUP(Tabuľka9[[#This Row],[IČO]],#REF!,#REF!)</f>
        <v>#REF!</v>
      </c>
      <c r="N6785" t="e">
        <f>_xlfn.XLOOKUP(Tabuľka9[[#This Row],[IČO]],#REF!,#REF!)</f>
        <v>#REF!</v>
      </c>
    </row>
    <row r="6786" spans="1:14" hidden="1" x14ac:dyDescent="0.35">
      <c r="A6786" t="s">
        <v>125</v>
      </c>
      <c r="B6786" t="s">
        <v>174</v>
      </c>
      <c r="C6786" t="s">
        <v>13</v>
      </c>
      <c r="D6786" s="9">
        <v>2.4900000000000002</v>
      </c>
      <c r="E6786" s="10">
        <f>IF(COUNTIF(cis_DPH!$B$2:$B$84,B6786)&gt;0,D6786*1.1,IF(COUNTIF(cis_DPH!$B$85:$B$171,B6786)&gt;0,D6786*1.2,"chyba"))</f>
        <v>2.988</v>
      </c>
      <c r="G6786" s="16" t="e">
        <f>_xlfn.XLOOKUP(Tabuľka9[[#This Row],[položka]],#REF!,#REF!)</f>
        <v>#REF!</v>
      </c>
      <c r="I6786" s="15">
        <f>Tabuľka9[[#This Row],[Aktuálna cena v RZ s DPH]]*Tabuľka9[[#This Row],[Priemerný odber za mesiac]]</f>
        <v>0</v>
      </c>
      <c r="K6786" s="17" t="e">
        <f>Tabuľka9[[#This Row],[Cena za MJ s DPH]]*Tabuľka9[[#This Row],[Predpokladaný odber počas 6 mesiacov]]</f>
        <v>#REF!</v>
      </c>
      <c r="L6786" s="1">
        <v>163791</v>
      </c>
      <c r="M6786" t="e">
        <f>_xlfn.XLOOKUP(Tabuľka9[[#This Row],[IČO]],#REF!,#REF!)</f>
        <v>#REF!</v>
      </c>
      <c r="N6786" t="e">
        <f>_xlfn.XLOOKUP(Tabuľka9[[#This Row],[IČO]],#REF!,#REF!)</f>
        <v>#REF!</v>
      </c>
    </row>
    <row r="6787" spans="1:14" hidden="1" x14ac:dyDescent="0.35">
      <c r="A6787" t="s">
        <v>125</v>
      </c>
      <c r="B6787" t="s">
        <v>175</v>
      </c>
      <c r="C6787" t="s">
        <v>13</v>
      </c>
      <c r="E6787" s="10">
        <f>IF(COUNTIF(cis_DPH!$B$2:$B$84,B6787)&gt;0,D6787*1.1,IF(COUNTIF(cis_DPH!$B$85:$B$171,B6787)&gt;0,D6787*1.2,"chyba"))</f>
        <v>0</v>
      </c>
      <c r="G6787" s="16" t="e">
        <f>_xlfn.XLOOKUP(Tabuľka9[[#This Row],[položka]],#REF!,#REF!)</f>
        <v>#REF!</v>
      </c>
      <c r="I6787" s="15">
        <f>Tabuľka9[[#This Row],[Aktuálna cena v RZ s DPH]]*Tabuľka9[[#This Row],[Priemerný odber za mesiac]]</f>
        <v>0</v>
      </c>
      <c r="K6787" s="17" t="e">
        <f>Tabuľka9[[#This Row],[Cena za MJ s DPH]]*Tabuľka9[[#This Row],[Predpokladaný odber počas 6 mesiacov]]</f>
        <v>#REF!</v>
      </c>
      <c r="L6787" s="1">
        <v>163791</v>
      </c>
      <c r="M6787" t="e">
        <f>_xlfn.XLOOKUP(Tabuľka9[[#This Row],[IČO]],#REF!,#REF!)</f>
        <v>#REF!</v>
      </c>
      <c r="N6787" t="e">
        <f>_xlfn.XLOOKUP(Tabuľka9[[#This Row],[IČO]],#REF!,#REF!)</f>
        <v>#REF!</v>
      </c>
    </row>
    <row r="6788" spans="1:14" hidden="1" x14ac:dyDescent="0.35">
      <c r="A6788" t="s">
        <v>125</v>
      </c>
      <c r="B6788" t="s">
        <v>176</v>
      </c>
      <c r="C6788" t="s">
        <v>13</v>
      </c>
      <c r="E6788" s="10">
        <f>IF(COUNTIF(cis_DPH!$B$2:$B$84,B6788)&gt;0,D6788*1.1,IF(COUNTIF(cis_DPH!$B$85:$B$171,B6788)&gt;0,D6788*1.2,"chyba"))</f>
        <v>0</v>
      </c>
      <c r="G6788" s="16" t="e">
        <f>_xlfn.XLOOKUP(Tabuľka9[[#This Row],[položka]],#REF!,#REF!)</f>
        <v>#REF!</v>
      </c>
      <c r="I6788" s="15">
        <f>Tabuľka9[[#This Row],[Aktuálna cena v RZ s DPH]]*Tabuľka9[[#This Row],[Priemerný odber za mesiac]]</f>
        <v>0</v>
      </c>
      <c r="K6788" s="17" t="e">
        <f>Tabuľka9[[#This Row],[Cena za MJ s DPH]]*Tabuľka9[[#This Row],[Predpokladaný odber počas 6 mesiacov]]</f>
        <v>#REF!</v>
      </c>
      <c r="L6788" s="1">
        <v>163791</v>
      </c>
      <c r="M6788" t="e">
        <f>_xlfn.XLOOKUP(Tabuľka9[[#This Row],[IČO]],#REF!,#REF!)</f>
        <v>#REF!</v>
      </c>
      <c r="N6788" t="e">
        <f>_xlfn.XLOOKUP(Tabuľka9[[#This Row],[IČO]],#REF!,#REF!)</f>
        <v>#REF!</v>
      </c>
    </row>
    <row r="6789" spans="1:14" hidden="1" x14ac:dyDescent="0.35">
      <c r="A6789" t="s">
        <v>125</v>
      </c>
      <c r="B6789" t="s">
        <v>177</v>
      </c>
      <c r="C6789" t="s">
        <v>13</v>
      </c>
      <c r="E6789" s="10">
        <f>IF(COUNTIF(cis_DPH!$B$2:$B$84,B6789)&gt;0,D6789*1.1,IF(COUNTIF(cis_DPH!$B$85:$B$171,B6789)&gt;0,D6789*1.2,"chyba"))</f>
        <v>0</v>
      </c>
      <c r="G6789" s="16" t="e">
        <f>_xlfn.XLOOKUP(Tabuľka9[[#This Row],[položka]],#REF!,#REF!)</f>
        <v>#REF!</v>
      </c>
      <c r="I6789" s="15">
        <f>Tabuľka9[[#This Row],[Aktuálna cena v RZ s DPH]]*Tabuľka9[[#This Row],[Priemerný odber za mesiac]]</f>
        <v>0</v>
      </c>
      <c r="K6789" s="17" t="e">
        <f>Tabuľka9[[#This Row],[Cena za MJ s DPH]]*Tabuľka9[[#This Row],[Predpokladaný odber počas 6 mesiacov]]</f>
        <v>#REF!</v>
      </c>
      <c r="L6789" s="1">
        <v>163791</v>
      </c>
      <c r="M6789" t="e">
        <f>_xlfn.XLOOKUP(Tabuľka9[[#This Row],[IČO]],#REF!,#REF!)</f>
        <v>#REF!</v>
      </c>
      <c r="N6789" t="e">
        <f>_xlfn.XLOOKUP(Tabuľka9[[#This Row],[IČO]],#REF!,#REF!)</f>
        <v>#REF!</v>
      </c>
    </row>
    <row r="6790" spans="1:14" hidden="1" x14ac:dyDescent="0.35">
      <c r="A6790" t="s">
        <v>125</v>
      </c>
      <c r="B6790" t="s">
        <v>178</v>
      </c>
      <c r="C6790" t="s">
        <v>13</v>
      </c>
      <c r="E6790" s="10">
        <f>IF(COUNTIF(cis_DPH!$B$2:$B$84,B6790)&gt;0,D6790*1.1,IF(COUNTIF(cis_DPH!$B$85:$B$171,B6790)&gt;0,D6790*1.2,"chyba"))</f>
        <v>0</v>
      </c>
      <c r="G6790" s="16" t="e">
        <f>_xlfn.XLOOKUP(Tabuľka9[[#This Row],[položka]],#REF!,#REF!)</f>
        <v>#REF!</v>
      </c>
      <c r="I6790" s="15">
        <f>Tabuľka9[[#This Row],[Aktuálna cena v RZ s DPH]]*Tabuľka9[[#This Row],[Priemerný odber za mesiac]]</f>
        <v>0</v>
      </c>
      <c r="K6790" s="17" t="e">
        <f>Tabuľka9[[#This Row],[Cena za MJ s DPH]]*Tabuľka9[[#This Row],[Predpokladaný odber počas 6 mesiacov]]</f>
        <v>#REF!</v>
      </c>
      <c r="L6790" s="1">
        <v>163791</v>
      </c>
      <c r="M6790" t="e">
        <f>_xlfn.XLOOKUP(Tabuľka9[[#This Row],[IČO]],#REF!,#REF!)</f>
        <v>#REF!</v>
      </c>
      <c r="N6790" t="e">
        <f>_xlfn.XLOOKUP(Tabuľka9[[#This Row],[IČO]],#REF!,#REF!)</f>
        <v>#REF!</v>
      </c>
    </row>
    <row r="6791" spans="1:14" hidden="1" x14ac:dyDescent="0.35">
      <c r="A6791" t="s">
        <v>125</v>
      </c>
      <c r="B6791" t="s">
        <v>179</v>
      </c>
      <c r="C6791" t="s">
        <v>13</v>
      </c>
      <c r="D6791" s="9">
        <v>3.99</v>
      </c>
      <c r="E6791" s="10">
        <f>IF(COUNTIF(cis_DPH!$B$2:$B$84,B6791)&gt;0,D6791*1.1,IF(COUNTIF(cis_DPH!$B$85:$B$171,B6791)&gt;0,D6791*1.2,"chyba"))</f>
        <v>4.7880000000000003</v>
      </c>
      <c r="G6791" s="16" t="e">
        <f>_xlfn.XLOOKUP(Tabuľka9[[#This Row],[položka]],#REF!,#REF!)</f>
        <v>#REF!</v>
      </c>
      <c r="I6791" s="15">
        <f>Tabuľka9[[#This Row],[Aktuálna cena v RZ s DPH]]*Tabuľka9[[#This Row],[Priemerný odber za mesiac]]</f>
        <v>0</v>
      </c>
      <c r="J6791">
        <v>16.5</v>
      </c>
      <c r="K6791" s="17" t="e">
        <f>Tabuľka9[[#This Row],[Cena za MJ s DPH]]*Tabuľka9[[#This Row],[Predpokladaný odber počas 6 mesiacov]]</f>
        <v>#REF!</v>
      </c>
      <c r="L6791" s="1">
        <v>163791</v>
      </c>
      <c r="M6791" t="e">
        <f>_xlfn.XLOOKUP(Tabuľka9[[#This Row],[IČO]],#REF!,#REF!)</f>
        <v>#REF!</v>
      </c>
      <c r="N6791" t="e">
        <f>_xlfn.XLOOKUP(Tabuľka9[[#This Row],[IČO]],#REF!,#REF!)</f>
        <v>#REF!</v>
      </c>
    </row>
    <row r="6792" spans="1:14" hidden="1" x14ac:dyDescent="0.35">
      <c r="A6792" t="s">
        <v>125</v>
      </c>
      <c r="B6792" t="s">
        <v>180</v>
      </c>
      <c r="C6792" t="s">
        <v>13</v>
      </c>
      <c r="E6792" s="10">
        <f>IF(COUNTIF(cis_DPH!$B$2:$B$84,B6792)&gt;0,D6792*1.1,IF(COUNTIF(cis_DPH!$B$85:$B$171,B6792)&gt;0,D6792*1.2,"chyba"))</f>
        <v>0</v>
      </c>
      <c r="G6792" s="16" t="e">
        <f>_xlfn.XLOOKUP(Tabuľka9[[#This Row],[položka]],#REF!,#REF!)</f>
        <v>#REF!</v>
      </c>
      <c r="I6792" s="15">
        <f>Tabuľka9[[#This Row],[Aktuálna cena v RZ s DPH]]*Tabuľka9[[#This Row],[Priemerný odber za mesiac]]</f>
        <v>0</v>
      </c>
      <c r="K6792" s="17" t="e">
        <f>Tabuľka9[[#This Row],[Cena za MJ s DPH]]*Tabuľka9[[#This Row],[Predpokladaný odber počas 6 mesiacov]]</f>
        <v>#REF!</v>
      </c>
      <c r="L6792" s="1">
        <v>163791</v>
      </c>
      <c r="M6792" t="e">
        <f>_xlfn.XLOOKUP(Tabuľka9[[#This Row],[IČO]],#REF!,#REF!)</f>
        <v>#REF!</v>
      </c>
      <c r="N6792" t="e">
        <f>_xlfn.XLOOKUP(Tabuľka9[[#This Row],[IČO]],#REF!,#REF!)</f>
        <v>#REF!</v>
      </c>
    </row>
    <row r="6793" spans="1:14" hidden="1" x14ac:dyDescent="0.35">
      <c r="A6793" t="s">
        <v>125</v>
      </c>
      <c r="B6793" t="s">
        <v>181</v>
      </c>
      <c r="C6793" t="s">
        <v>13</v>
      </c>
      <c r="E6793" s="10">
        <f>IF(COUNTIF(cis_DPH!$B$2:$B$84,B6793)&gt;0,D6793*1.1,IF(COUNTIF(cis_DPH!$B$85:$B$171,B6793)&gt;0,D6793*1.2,"chyba"))</f>
        <v>0</v>
      </c>
      <c r="G6793" s="16" t="e">
        <f>_xlfn.XLOOKUP(Tabuľka9[[#This Row],[položka]],#REF!,#REF!)</f>
        <v>#REF!</v>
      </c>
      <c r="I6793" s="15">
        <f>Tabuľka9[[#This Row],[Aktuálna cena v RZ s DPH]]*Tabuľka9[[#This Row],[Priemerný odber za mesiac]]</f>
        <v>0</v>
      </c>
      <c r="K6793" s="17" t="e">
        <f>Tabuľka9[[#This Row],[Cena za MJ s DPH]]*Tabuľka9[[#This Row],[Predpokladaný odber počas 6 mesiacov]]</f>
        <v>#REF!</v>
      </c>
      <c r="L6793" s="1">
        <v>163791</v>
      </c>
      <c r="M6793" t="e">
        <f>_xlfn.XLOOKUP(Tabuľka9[[#This Row],[IČO]],#REF!,#REF!)</f>
        <v>#REF!</v>
      </c>
      <c r="N6793" t="e">
        <f>_xlfn.XLOOKUP(Tabuľka9[[#This Row],[IČO]],#REF!,#REF!)</f>
        <v>#REF!</v>
      </c>
    </row>
    <row r="6794" spans="1:14" hidden="1" x14ac:dyDescent="0.35">
      <c r="A6794" t="s">
        <v>125</v>
      </c>
      <c r="B6794" t="s">
        <v>182</v>
      </c>
      <c r="C6794" t="s">
        <v>13</v>
      </c>
      <c r="E6794" s="10">
        <f>IF(COUNTIF(cis_DPH!$B$2:$B$84,B6794)&gt;0,D6794*1.1,IF(COUNTIF(cis_DPH!$B$85:$B$171,B6794)&gt;0,D6794*1.2,"chyba"))</f>
        <v>0</v>
      </c>
      <c r="G6794" s="16" t="e">
        <f>_xlfn.XLOOKUP(Tabuľka9[[#This Row],[položka]],#REF!,#REF!)</f>
        <v>#REF!</v>
      </c>
      <c r="I6794" s="15">
        <f>Tabuľka9[[#This Row],[Aktuálna cena v RZ s DPH]]*Tabuľka9[[#This Row],[Priemerný odber za mesiac]]</f>
        <v>0</v>
      </c>
      <c r="K6794" s="17" t="e">
        <f>Tabuľka9[[#This Row],[Cena za MJ s DPH]]*Tabuľka9[[#This Row],[Predpokladaný odber počas 6 mesiacov]]</f>
        <v>#REF!</v>
      </c>
      <c r="L6794" s="1">
        <v>163791</v>
      </c>
      <c r="M6794" t="e">
        <f>_xlfn.XLOOKUP(Tabuľka9[[#This Row],[IČO]],#REF!,#REF!)</f>
        <v>#REF!</v>
      </c>
      <c r="N6794" t="e">
        <f>_xlfn.XLOOKUP(Tabuľka9[[#This Row],[IČO]],#REF!,#REF!)</f>
        <v>#REF!</v>
      </c>
    </row>
    <row r="6795" spans="1:14" hidden="1" x14ac:dyDescent="0.35">
      <c r="A6795" t="s">
        <v>125</v>
      </c>
      <c r="B6795" t="s">
        <v>183</v>
      </c>
      <c r="C6795" t="s">
        <v>13</v>
      </c>
      <c r="E6795" s="10">
        <f>IF(COUNTIF(cis_DPH!$B$2:$B$84,B6795)&gt;0,D6795*1.1,IF(COUNTIF(cis_DPH!$B$85:$B$171,B6795)&gt;0,D6795*1.2,"chyba"))</f>
        <v>0</v>
      </c>
      <c r="G6795" s="16" t="e">
        <f>_xlfn.XLOOKUP(Tabuľka9[[#This Row],[položka]],#REF!,#REF!)</f>
        <v>#REF!</v>
      </c>
      <c r="I6795" s="15">
        <f>Tabuľka9[[#This Row],[Aktuálna cena v RZ s DPH]]*Tabuľka9[[#This Row],[Priemerný odber za mesiac]]</f>
        <v>0</v>
      </c>
      <c r="K6795" s="17" t="e">
        <f>Tabuľka9[[#This Row],[Cena za MJ s DPH]]*Tabuľka9[[#This Row],[Predpokladaný odber počas 6 mesiacov]]</f>
        <v>#REF!</v>
      </c>
      <c r="L6795" s="1">
        <v>163791</v>
      </c>
      <c r="M6795" t="e">
        <f>_xlfn.XLOOKUP(Tabuľka9[[#This Row],[IČO]],#REF!,#REF!)</f>
        <v>#REF!</v>
      </c>
      <c r="N6795" t="e">
        <f>_xlfn.XLOOKUP(Tabuľka9[[#This Row],[IČO]],#REF!,#REF!)</f>
        <v>#REF!</v>
      </c>
    </row>
    <row r="6796" spans="1:14" hidden="1" x14ac:dyDescent="0.35">
      <c r="A6796" t="s">
        <v>125</v>
      </c>
      <c r="B6796" t="s">
        <v>184</v>
      </c>
      <c r="C6796" t="s">
        <v>13</v>
      </c>
      <c r="E6796" s="10">
        <f>IF(COUNTIF(cis_DPH!$B$2:$B$84,B6796)&gt;0,D6796*1.1,IF(COUNTIF(cis_DPH!$B$85:$B$171,B6796)&gt;0,D6796*1.2,"chyba"))</f>
        <v>0</v>
      </c>
      <c r="G6796" s="16" t="e">
        <f>_xlfn.XLOOKUP(Tabuľka9[[#This Row],[položka]],#REF!,#REF!)</f>
        <v>#REF!</v>
      </c>
      <c r="I6796" s="15">
        <f>Tabuľka9[[#This Row],[Aktuálna cena v RZ s DPH]]*Tabuľka9[[#This Row],[Priemerný odber za mesiac]]</f>
        <v>0</v>
      </c>
      <c r="K6796" s="17" t="e">
        <f>Tabuľka9[[#This Row],[Cena za MJ s DPH]]*Tabuľka9[[#This Row],[Predpokladaný odber počas 6 mesiacov]]</f>
        <v>#REF!</v>
      </c>
      <c r="L6796" s="1">
        <v>163791</v>
      </c>
      <c r="M6796" t="e">
        <f>_xlfn.XLOOKUP(Tabuľka9[[#This Row],[IČO]],#REF!,#REF!)</f>
        <v>#REF!</v>
      </c>
      <c r="N6796" t="e">
        <f>_xlfn.XLOOKUP(Tabuľka9[[#This Row],[IČO]],#REF!,#REF!)</f>
        <v>#REF!</v>
      </c>
    </row>
    <row r="6797" spans="1:14" hidden="1" x14ac:dyDescent="0.35">
      <c r="A6797" t="s">
        <v>125</v>
      </c>
      <c r="B6797" t="s">
        <v>185</v>
      </c>
      <c r="C6797" t="s">
        <v>13</v>
      </c>
      <c r="E6797" s="10">
        <f>IF(COUNTIF(cis_DPH!$B$2:$B$84,B6797)&gt;0,D6797*1.1,IF(COUNTIF(cis_DPH!$B$85:$B$171,B6797)&gt;0,D6797*1.2,"chyba"))</f>
        <v>0</v>
      </c>
      <c r="G6797" s="16" t="e">
        <f>_xlfn.XLOOKUP(Tabuľka9[[#This Row],[položka]],#REF!,#REF!)</f>
        <v>#REF!</v>
      </c>
      <c r="I6797" s="15">
        <f>Tabuľka9[[#This Row],[Aktuálna cena v RZ s DPH]]*Tabuľka9[[#This Row],[Priemerný odber za mesiac]]</f>
        <v>0</v>
      </c>
      <c r="K6797" s="17" t="e">
        <f>Tabuľka9[[#This Row],[Cena za MJ s DPH]]*Tabuľka9[[#This Row],[Predpokladaný odber počas 6 mesiacov]]</f>
        <v>#REF!</v>
      </c>
      <c r="L6797" s="1">
        <v>163791</v>
      </c>
      <c r="M6797" t="e">
        <f>_xlfn.XLOOKUP(Tabuľka9[[#This Row],[IČO]],#REF!,#REF!)</f>
        <v>#REF!</v>
      </c>
      <c r="N6797" t="e">
        <f>_xlfn.XLOOKUP(Tabuľka9[[#This Row],[IČO]],#REF!,#REF!)</f>
        <v>#REF!</v>
      </c>
    </row>
    <row r="6798" spans="1:14" hidden="1" x14ac:dyDescent="0.35">
      <c r="A6798" t="s">
        <v>125</v>
      </c>
      <c r="B6798" t="s">
        <v>186</v>
      </c>
      <c r="C6798" t="s">
        <v>13</v>
      </c>
      <c r="E6798" s="10">
        <f>IF(COUNTIF(cis_DPH!$B$2:$B$84,B6798)&gt;0,D6798*1.1,IF(COUNTIF(cis_DPH!$B$85:$B$171,B6798)&gt;0,D6798*1.2,"chyba"))</f>
        <v>0</v>
      </c>
      <c r="G6798" s="16" t="e">
        <f>_xlfn.XLOOKUP(Tabuľka9[[#This Row],[položka]],#REF!,#REF!)</f>
        <v>#REF!</v>
      </c>
      <c r="I6798" s="15">
        <f>Tabuľka9[[#This Row],[Aktuálna cena v RZ s DPH]]*Tabuľka9[[#This Row],[Priemerný odber za mesiac]]</f>
        <v>0</v>
      </c>
      <c r="K6798" s="17" t="e">
        <f>Tabuľka9[[#This Row],[Cena za MJ s DPH]]*Tabuľka9[[#This Row],[Predpokladaný odber počas 6 mesiacov]]</f>
        <v>#REF!</v>
      </c>
      <c r="L6798" s="1">
        <v>163791</v>
      </c>
      <c r="M6798" t="e">
        <f>_xlfn.XLOOKUP(Tabuľka9[[#This Row],[IČO]],#REF!,#REF!)</f>
        <v>#REF!</v>
      </c>
      <c r="N6798" t="e">
        <f>_xlfn.XLOOKUP(Tabuľka9[[#This Row],[IČO]],#REF!,#REF!)</f>
        <v>#REF!</v>
      </c>
    </row>
    <row r="6799" spans="1:14" hidden="1" x14ac:dyDescent="0.35">
      <c r="A6799" t="s">
        <v>95</v>
      </c>
      <c r="B6799" t="s">
        <v>187</v>
      </c>
      <c r="C6799" t="s">
        <v>48</v>
      </c>
      <c r="E6799" s="10">
        <f>IF(COUNTIF(cis_DPH!$B$2:$B$84,B6799)&gt;0,D6799*1.1,IF(COUNTIF(cis_DPH!$B$85:$B$171,B6799)&gt;0,D6799*1.2,"chyba"))</f>
        <v>0</v>
      </c>
      <c r="G6799" s="16" t="e">
        <f>_xlfn.XLOOKUP(Tabuľka9[[#This Row],[položka]],#REF!,#REF!)</f>
        <v>#REF!</v>
      </c>
      <c r="I6799" s="15">
        <f>Tabuľka9[[#This Row],[Aktuálna cena v RZ s DPH]]*Tabuľka9[[#This Row],[Priemerný odber za mesiac]]</f>
        <v>0</v>
      </c>
      <c r="K6799" s="17" t="e">
        <f>Tabuľka9[[#This Row],[Cena za MJ s DPH]]*Tabuľka9[[#This Row],[Predpokladaný odber počas 6 mesiacov]]</f>
        <v>#REF!</v>
      </c>
      <c r="L6799" s="1">
        <v>163791</v>
      </c>
      <c r="M6799" t="e">
        <f>_xlfn.XLOOKUP(Tabuľka9[[#This Row],[IČO]],#REF!,#REF!)</f>
        <v>#REF!</v>
      </c>
      <c r="N6799" t="e">
        <f>_xlfn.XLOOKUP(Tabuľka9[[#This Row],[IČO]],#REF!,#REF!)</f>
        <v>#REF!</v>
      </c>
    </row>
    <row r="6800" spans="1:14" hidden="1" x14ac:dyDescent="0.35">
      <c r="A6800" t="s">
        <v>95</v>
      </c>
      <c r="B6800" t="s">
        <v>188</v>
      </c>
      <c r="C6800" t="s">
        <v>13</v>
      </c>
      <c r="D6800" s="9">
        <v>1.3</v>
      </c>
      <c r="E6800" s="10">
        <f>IF(COUNTIF(cis_DPH!$B$2:$B$84,B6800)&gt;0,D6800*1.1,IF(COUNTIF(cis_DPH!$B$85:$B$171,B6800)&gt;0,D6800*1.2,"chyba"))</f>
        <v>1.4300000000000002</v>
      </c>
      <c r="G6800" s="16" t="e">
        <f>_xlfn.XLOOKUP(Tabuľka9[[#This Row],[položka]],#REF!,#REF!)</f>
        <v>#REF!</v>
      </c>
      <c r="I6800" s="15">
        <f>Tabuľka9[[#This Row],[Aktuálna cena v RZ s DPH]]*Tabuľka9[[#This Row],[Priemerný odber za mesiac]]</f>
        <v>0</v>
      </c>
      <c r="K6800" s="17" t="e">
        <f>Tabuľka9[[#This Row],[Cena za MJ s DPH]]*Tabuľka9[[#This Row],[Predpokladaný odber počas 6 mesiacov]]</f>
        <v>#REF!</v>
      </c>
      <c r="L6800" s="1">
        <v>163791</v>
      </c>
      <c r="M6800" t="e">
        <f>_xlfn.XLOOKUP(Tabuľka9[[#This Row],[IČO]],#REF!,#REF!)</f>
        <v>#REF!</v>
      </c>
      <c r="N6800" t="e">
        <f>_xlfn.XLOOKUP(Tabuľka9[[#This Row],[IČO]],#REF!,#REF!)</f>
        <v>#REF!</v>
      </c>
    </row>
    <row r="6801" spans="1:14" hidden="1" x14ac:dyDescent="0.35">
      <c r="A6801" t="s">
        <v>95</v>
      </c>
      <c r="B6801" t="s">
        <v>189</v>
      </c>
      <c r="C6801" t="s">
        <v>13</v>
      </c>
      <c r="D6801" s="9">
        <v>2.3940000000000001</v>
      </c>
      <c r="E6801" s="10">
        <f>IF(COUNTIF(cis_DPH!$B$2:$B$84,B6801)&gt;0,D6801*1.1,IF(COUNTIF(cis_DPH!$B$85:$B$171,B6801)&gt;0,D6801*1.2,"chyba"))</f>
        <v>2.6334000000000004</v>
      </c>
      <c r="G6801" s="16" t="e">
        <f>_xlfn.XLOOKUP(Tabuľka9[[#This Row],[položka]],#REF!,#REF!)</f>
        <v>#REF!</v>
      </c>
      <c r="H6801">
        <v>2</v>
      </c>
      <c r="I6801" s="15">
        <f>Tabuľka9[[#This Row],[Aktuálna cena v RZ s DPH]]*Tabuľka9[[#This Row],[Priemerný odber za mesiac]]</f>
        <v>5.2668000000000008</v>
      </c>
      <c r="J6801">
        <v>4</v>
      </c>
      <c r="K6801" s="17" t="e">
        <f>Tabuľka9[[#This Row],[Cena za MJ s DPH]]*Tabuľka9[[#This Row],[Predpokladaný odber počas 6 mesiacov]]</f>
        <v>#REF!</v>
      </c>
      <c r="L6801" s="1">
        <v>163791</v>
      </c>
      <c r="M6801" t="e">
        <f>_xlfn.XLOOKUP(Tabuľka9[[#This Row],[IČO]],#REF!,#REF!)</f>
        <v>#REF!</v>
      </c>
      <c r="N6801" t="e">
        <f>_xlfn.XLOOKUP(Tabuľka9[[#This Row],[IČO]],#REF!,#REF!)</f>
        <v>#REF!</v>
      </c>
    </row>
    <row r="6802" spans="1:14" hidden="1" x14ac:dyDescent="0.35">
      <c r="A6802" t="s">
        <v>10</v>
      </c>
      <c r="B6802" t="s">
        <v>11</v>
      </c>
      <c r="C6802" t="s">
        <v>13</v>
      </c>
      <c r="E6802" s="10">
        <f>IF(COUNTIF(cis_DPH!$B$2:$B$84,B6802)&gt;0,D6802*1.1,IF(COUNTIF(cis_DPH!$B$85:$B$171,B6802)&gt;0,D6802*1.2,"chyba"))</f>
        <v>0</v>
      </c>
      <c r="G6802" s="16" t="e">
        <f>_xlfn.XLOOKUP(Tabuľka9[[#This Row],[položka]],#REF!,#REF!)</f>
        <v>#REF!</v>
      </c>
      <c r="I6802" s="15">
        <f>Tabuľka9[[#This Row],[Aktuálna cena v RZ s DPH]]*Tabuľka9[[#This Row],[Priemerný odber za mesiac]]</f>
        <v>0</v>
      </c>
      <c r="K6802" s="17" t="e">
        <f>Tabuľka9[[#This Row],[Cena za MJ s DPH]]*Tabuľka9[[#This Row],[Predpokladaný odber počas 6 mesiacov]]</f>
        <v>#REF!</v>
      </c>
      <c r="L6802" s="1">
        <v>632261</v>
      </c>
      <c r="M6802" t="e">
        <f>_xlfn.XLOOKUP(Tabuľka9[[#This Row],[IČO]],#REF!,#REF!)</f>
        <v>#REF!</v>
      </c>
      <c r="N6802" t="e">
        <f>_xlfn.XLOOKUP(Tabuľka9[[#This Row],[IČO]],#REF!,#REF!)</f>
        <v>#REF!</v>
      </c>
    </row>
    <row r="6803" spans="1:14" hidden="1" x14ac:dyDescent="0.35">
      <c r="A6803" t="s">
        <v>10</v>
      </c>
      <c r="B6803" t="s">
        <v>12</v>
      </c>
      <c r="C6803" t="s">
        <v>13</v>
      </c>
      <c r="D6803" s="9">
        <v>1.8</v>
      </c>
      <c r="E6803" s="10">
        <f>IF(COUNTIF(cis_DPH!$B$2:$B$84,B6803)&gt;0,D6803*1.1,IF(COUNTIF(cis_DPH!$B$85:$B$171,B6803)&gt;0,D6803*1.2,"chyba"))</f>
        <v>1.9800000000000002</v>
      </c>
      <c r="G6803" s="16" t="e">
        <f>_xlfn.XLOOKUP(Tabuľka9[[#This Row],[položka]],#REF!,#REF!)</f>
        <v>#REF!</v>
      </c>
      <c r="H6803">
        <v>30</v>
      </c>
      <c r="I6803" s="15">
        <f>Tabuľka9[[#This Row],[Aktuálna cena v RZ s DPH]]*Tabuľka9[[#This Row],[Priemerný odber za mesiac]]</f>
        <v>59.400000000000006</v>
      </c>
      <c r="K6803" s="17" t="e">
        <f>Tabuľka9[[#This Row],[Cena za MJ s DPH]]*Tabuľka9[[#This Row],[Predpokladaný odber počas 6 mesiacov]]</f>
        <v>#REF!</v>
      </c>
      <c r="L6803" s="1">
        <v>632261</v>
      </c>
      <c r="M6803" t="e">
        <f>_xlfn.XLOOKUP(Tabuľka9[[#This Row],[IČO]],#REF!,#REF!)</f>
        <v>#REF!</v>
      </c>
      <c r="N6803" t="e">
        <f>_xlfn.XLOOKUP(Tabuľka9[[#This Row],[IČO]],#REF!,#REF!)</f>
        <v>#REF!</v>
      </c>
    </row>
    <row r="6804" spans="1:14" hidden="1" x14ac:dyDescent="0.35">
      <c r="A6804" t="s">
        <v>10</v>
      </c>
      <c r="B6804" t="s">
        <v>14</v>
      </c>
      <c r="C6804" t="s">
        <v>13</v>
      </c>
      <c r="E6804" s="10">
        <f>IF(COUNTIF(cis_DPH!$B$2:$B$84,B6804)&gt;0,D6804*1.1,IF(COUNTIF(cis_DPH!$B$85:$B$171,B6804)&gt;0,D6804*1.2,"chyba"))</f>
        <v>0</v>
      </c>
      <c r="G6804" s="16" t="e">
        <f>_xlfn.XLOOKUP(Tabuľka9[[#This Row],[položka]],#REF!,#REF!)</f>
        <v>#REF!</v>
      </c>
      <c r="I6804" s="15">
        <f>Tabuľka9[[#This Row],[Aktuálna cena v RZ s DPH]]*Tabuľka9[[#This Row],[Priemerný odber za mesiac]]</f>
        <v>0</v>
      </c>
      <c r="K6804" s="17" t="e">
        <f>Tabuľka9[[#This Row],[Cena za MJ s DPH]]*Tabuľka9[[#This Row],[Predpokladaný odber počas 6 mesiacov]]</f>
        <v>#REF!</v>
      </c>
      <c r="L6804" s="1">
        <v>632261</v>
      </c>
      <c r="M6804" t="e">
        <f>_xlfn.XLOOKUP(Tabuľka9[[#This Row],[IČO]],#REF!,#REF!)</f>
        <v>#REF!</v>
      </c>
      <c r="N6804" t="e">
        <f>_xlfn.XLOOKUP(Tabuľka9[[#This Row],[IČO]],#REF!,#REF!)</f>
        <v>#REF!</v>
      </c>
    </row>
    <row r="6805" spans="1:14" hidden="1" x14ac:dyDescent="0.35">
      <c r="A6805" t="s">
        <v>10</v>
      </c>
      <c r="B6805" t="s">
        <v>15</v>
      </c>
      <c r="C6805" t="s">
        <v>13</v>
      </c>
      <c r="D6805" s="9">
        <v>0.5</v>
      </c>
      <c r="E6805" s="10">
        <f>IF(COUNTIF(cis_DPH!$B$2:$B$84,B6805)&gt;0,D6805*1.1,IF(COUNTIF(cis_DPH!$B$85:$B$171,B6805)&gt;0,D6805*1.2,"chyba"))</f>
        <v>0.55000000000000004</v>
      </c>
      <c r="G6805" s="16" t="e">
        <f>_xlfn.XLOOKUP(Tabuľka9[[#This Row],[položka]],#REF!,#REF!)</f>
        <v>#REF!</v>
      </c>
      <c r="H6805">
        <v>46</v>
      </c>
      <c r="I6805" s="15">
        <f>Tabuľka9[[#This Row],[Aktuálna cena v RZ s DPH]]*Tabuľka9[[#This Row],[Priemerný odber za mesiac]]</f>
        <v>25.3</v>
      </c>
      <c r="J6805">
        <v>240</v>
      </c>
      <c r="K6805" s="17" t="e">
        <f>Tabuľka9[[#This Row],[Cena za MJ s DPH]]*Tabuľka9[[#This Row],[Predpokladaný odber počas 6 mesiacov]]</f>
        <v>#REF!</v>
      </c>
      <c r="L6805" s="1">
        <v>632261</v>
      </c>
      <c r="M6805" t="e">
        <f>_xlfn.XLOOKUP(Tabuľka9[[#This Row],[IČO]],#REF!,#REF!)</f>
        <v>#REF!</v>
      </c>
      <c r="N6805" t="e">
        <f>_xlfn.XLOOKUP(Tabuľka9[[#This Row],[IČO]],#REF!,#REF!)</f>
        <v>#REF!</v>
      </c>
    </row>
    <row r="6806" spans="1:14" hidden="1" x14ac:dyDescent="0.35">
      <c r="A6806" t="s">
        <v>10</v>
      </c>
      <c r="B6806" t="s">
        <v>16</v>
      </c>
      <c r="C6806" t="s">
        <v>13</v>
      </c>
      <c r="E6806" s="10">
        <f>IF(COUNTIF(cis_DPH!$B$2:$B$84,B6806)&gt;0,D6806*1.1,IF(COUNTIF(cis_DPH!$B$85:$B$171,B6806)&gt;0,D6806*1.2,"chyba"))</f>
        <v>0</v>
      </c>
      <c r="G6806" s="16" t="e">
        <f>_xlfn.XLOOKUP(Tabuľka9[[#This Row],[položka]],#REF!,#REF!)</f>
        <v>#REF!</v>
      </c>
      <c r="I6806" s="15">
        <f>Tabuľka9[[#This Row],[Aktuálna cena v RZ s DPH]]*Tabuľka9[[#This Row],[Priemerný odber za mesiac]]</f>
        <v>0</v>
      </c>
      <c r="K6806" s="17" t="e">
        <f>Tabuľka9[[#This Row],[Cena za MJ s DPH]]*Tabuľka9[[#This Row],[Predpokladaný odber počas 6 mesiacov]]</f>
        <v>#REF!</v>
      </c>
      <c r="L6806" s="1">
        <v>632261</v>
      </c>
      <c r="M6806" t="e">
        <f>_xlfn.XLOOKUP(Tabuľka9[[#This Row],[IČO]],#REF!,#REF!)</f>
        <v>#REF!</v>
      </c>
      <c r="N6806" t="e">
        <f>_xlfn.XLOOKUP(Tabuľka9[[#This Row],[IČO]],#REF!,#REF!)</f>
        <v>#REF!</v>
      </c>
    </row>
    <row r="6807" spans="1:14" hidden="1" x14ac:dyDescent="0.35">
      <c r="A6807" t="s">
        <v>10</v>
      </c>
      <c r="B6807" t="s">
        <v>17</v>
      </c>
      <c r="C6807" t="s">
        <v>13</v>
      </c>
      <c r="E6807" s="10">
        <f>IF(COUNTIF(cis_DPH!$B$2:$B$84,B6807)&gt;0,D6807*1.1,IF(COUNTIF(cis_DPH!$B$85:$B$171,B6807)&gt;0,D6807*1.2,"chyba"))</f>
        <v>0</v>
      </c>
      <c r="G6807" s="16" t="e">
        <f>_xlfn.XLOOKUP(Tabuľka9[[#This Row],[položka]],#REF!,#REF!)</f>
        <v>#REF!</v>
      </c>
      <c r="I6807" s="15">
        <f>Tabuľka9[[#This Row],[Aktuálna cena v RZ s DPH]]*Tabuľka9[[#This Row],[Priemerný odber za mesiac]]</f>
        <v>0</v>
      </c>
      <c r="K6807" s="17" t="e">
        <f>Tabuľka9[[#This Row],[Cena za MJ s DPH]]*Tabuľka9[[#This Row],[Predpokladaný odber počas 6 mesiacov]]</f>
        <v>#REF!</v>
      </c>
      <c r="L6807" s="1">
        <v>632261</v>
      </c>
      <c r="M6807" t="e">
        <f>_xlfn.XLOOKUP(Tabuľka9[[#This Row],[IČO]],#REF!,#REF!)</f>
        <v>#REF!</v>
      </c>
      <c r="N6807" t="e">
        <f>_xlfn.XLOOKUP(Tabuľka9[[#This Row],[IČO]],#REF!,#REF!)</f>
        <v>#REF!</v>
      </c>
    </row>
    <row r="6808" spans="1:14" hidden="1" x14ac:dyDescent="0.35">
      <c r="A6808" t="s">
        <v>10</v>
      </c>
      <c r="B6808" t="s">
        <v>18</v>
      </c>
      <c r="C6808" t="s">
        <v>19</v>
      </c>
      <c r="E6808" s="10">
        <f>IF(COUNTIF(cis_DPH!$B$2:$B$84,B6808)&gt;0,D6808*1.1,IF(COUNTIF(cis_DPH!$B$85:$B$171,B6808)&gt;0,D6808*1.2,"chyba"))</f>
        <v>0</v>
      </c>
      <c r="G6808" s="16" t="e">
        <f>_xlfn.XLOOKUP(Tabuľka9[[#This Row],[položka]],#REF!,#REF!)</f>
        <v>#REF!</v>
      </c>
      <c r="I6808" s="15">
        <f>Tabuľka9[[#This Row],[Aktuálna cena v RZ s DPH]]*Tabuľka9[[#This Row],[Priemerný odber za mesiac]]</f>
        <v>0</v>
      </c>
      <c r="K6808" s="17" t="e">
        <f>Tabuľka9[[#This Row],[Cena za MJ s DPH]]*Tabuľka9[[#This Row],[Predpokladaný odber počas 6 mesiacov]]</f>
        <v>#REF!</v>
      </c>
      <c r="L6808" s="1">
        <v>632261</v>
      </c>
      <c r="M6808" t="e">
        <f>_xlfn.XLOOKUP(Tabuľka9[[#This Row],[IČO]],#REF!,#REF!)</f>
        <v>#REF!</v>
      </c>
      <c r="N6808" t="e">
        <f>_xlfn.XLOOKUP(Tabuľka9[[#This Row],[IČO]],#REF!,#REF!)</f>
        <v>#REF!</v>
      </c>
    </row>
    <row r="6809" spans="1:14" hidden="1" x14ac:dyDescent="0.35">
      <c r="A6809" t="s">
        <v>10</v>
      </c>
      <c r="B6809" t="s">
        <v>20</v>
      </c>
      <c r="C6809" t="s">
        <v>13</v>
      </c>
      <c r="D6809" s="9">
        <v>3.5</v>
      </c>
      <c r="E6809" s="10">
        <f>IF(COUNTIF(cis_DPH!$B$2:$B$84,B6809)&gt;0,D6809*1.1,IF(COUNTIF(cis_DPH!$B$85:$B$171,B6809)&gt;0,D6809*1.2,"chyba"))</f>
        <v>3.8500000000000005</v>
      </c>
      <c r="G6809" s="16" t="e">
        <f>_xlfn.XLOOKUP(Tabuľka9[[#This Row],[položka]],#REF!,#REF!)</f>
        <v>#REF!</v>
      </c>
      <c r="H6809">
        <v>2</v>
      </c>
      <c r="I6809" s="15">
        <f>Tabuľka9[[#This Row],[Aktuálna cena v RZ s DPH]]*Tabuľka9[[#This Row],[Priemerný odber za mesiac]]</f>
        <v>7.7000000000000011</v>
      </c>
      <c r="J6809">
        <v>12</v>
      </c>
      <c r="K6809" s="17" t="e">
        <f>Tabuľka9[[#This Row],[Cena za MJ s DPH]]*Tabuľka9[[#This Row],[Predpokladaný odber počas 6 mesiacov]]</f>
        <v>#REF!</v>
      </c>
      <c r="L6809" s="1">
        <v>632261</v>
      </c>
      <c r="M6809" t="e">
        <f>_xlfn.XLOOKUP(Tabuľka9[[#This Row],[IČO]],#REF!,#REF!)</f>
        <v>#REF!</v>
      </c>
      <c r="N6809" t="e">
        <f>_xlfn.XLOOKUP(Tabuľka9[[#This Row],[IČO]],#REF!,#REF!)</f>
        <v>#REF!</v>
      </c>
    </row>
    <row r="6810" spans="1:14" hidden="1" x14ac:dyDescent="0.35">
      <c r="A6810" t="s">
        <v>10</v>
      </c>
      <c r="B6810" t="s">
        <v>21</v>
      </c>
      <c r="C6810" t="s">
        <v>13</v>
      </c>
      <c r="E6810" s="10">
        <f>IF(COUNTIF(cis_DPH!$B$2:$B$84,B6810)&gt;0,D6810*1.1,IF(COUNTIF(cis_DPH!$B$85:$B$171,B6810)&gt;0,D6810*1.2,"chyba"))</f>
        <v>0</v>
      </c>
      <c r="G6810" s="16" t="e">
        <f>_xlfn.XLOOKUP(Tabuľka9[[#This Row],[položka]],#REF!,#REF!)</f>
        <v>#REF!</v>
      </c>
      <c r="I6810" s="15">
        <f>Tabuľka9[[#This Row],[Aktuálna cena v RZ s DPH]]*Tabuľka9[[#This Row],[Priemerný odber za mesiac]]</f>
        <v>0</v>
      </c>
      <c r="K6810" s="17" t="e">
        <f>Tabuľka9[[#This Row],[Cena za MJ s DPH]]*Tabuľka9[[#This Row],[Predpokladaný odber počas 6 mesiacov]]</f>
        <v>#REF!</v>
      </c>
      <c r="L6810" s="1">
        <v>632261</v>
      </c>
      <c r="M6810" t="e">
        <f>_xlfn.XLOOKUP(Tabuľka9[[#This Row],[IČO]],#REF!,#REF!)</f>
        <v>#REF!</v>
      </c>
      <c r="N6810" t="e">
        <f>_xlfn.XLOOKUP(Tabuľka9[[#This Row],[IČO]],#REF!,#REF!)</f>
        <v>#REF!</v>
      </c>
    </row>
    <row r="6811" spans="1:14" hidden="1" x14ac:dyDescent="0.35">
      <c r="A6811" t="s">
        <v>10</v>
      </c>
      <c r="B6811" t="s">
        <v>22</v>
      </c>
      <c r="C6811" t="s">
        <v>13</v>
      </c>
      <c r="D6811" s="9">
        <v>1.5</v>
      </c>
      <c r="E6811" s="10">
        <f>IF(COUNTIF(cis_DPH!$B$2:$B$84,B6811)&gt;0,D6811*1.1,IF(COUNTIF(cis_DPH!$B$85:$B$171,B6811)&gt;0,D6811*1.2,"chyba"))</f>
        <v>1.6500000000000001</v>
      </c>
      <c r="G6811" s="16" t="e">
        <f>_xlfn.XLOOKUP(Tabuľka9[[#This Row],[položka]],#REF!,#REF!)</f>
        <v>#REF!</v>
      </c>
      <c r="H6811">
        <v>5</v>
      </c>
      <c r="I6811" s="15">
        <f>Tabuľka9[[#This Row],[Aktuálna cena v RZ s DPH]]*Tabuľka9[[#This Row],[Priemerný odber za mesiac]]</f>
        <v>8.25</v>
      </c>
      <c r="K6811" s="17" t="e">
        <f>Tabuľka9[[#This Row],[Cena za MJ s DPH]]*Tabuľka9[[#This Row],[Predpokladaný odber počas 6 mesiacov]]</f>
        <v>#REF!</v>
      </c>
      <c r="L6811" s="1">
        <v>632261</v>
      </c>
      <c r="M6811" t="e">
        <f>_xlfn.XLOOKUP(Tabuľka9[[#This Row],[IČO]],#REF!,#REF!)</f>
        <v>#REF!</v>
      </c>
      <c r="N6811" t="e">
        <f>_xlfn.XLOOKUP(Tabuľka9[[#This Row],[IČO]],#REF!,#REF!)</f>
        <v>#REF!</v>
      </c>
    </row>
    <row r="6812" spans="1:14" hidden="1" x14ac:dyDescent="0.35">
      <c r="A6812" t="s">
        <v>10</v>
      </c>
      <c r="B6812" t="s">
        <v>23</v>
      </c>
      <c r="C6812" t="s">
        <v>13</v>
      </c>
      <c r="E6812" s="10">
        <f>IF(COUNTIF(cis_DPH!$B$2:$B$84,B6812)&gt;0,D6812*1.1,IF(COUNTIF(cis_DPH!$B$85:$B$171,B6812)&gt;0,D6812*1.2,"chyba"))</f>
        <v>0</v>
      </c>
      <c r="G6812" s="16" t="e">
        <f>_xlfn.XLOOKUP(Tabuľka9[[#This Row],[položka]],#REF!,#REF!)</f>
        <v>#REF!</v>
      </c>
      <c r="I6812" s="15">
        <f>Tabuľka9[[#This Row],[Aktuálna cena v RZ s DPH]]*Tabuľka9[[#This Row],[Priemerný odber za mesiac]]</f>
        <v>0</v>
      </c>
      <c r="K6812" s="17" t="e">
        <f>Tabuľka9[[#This Row],[Cena za MJ s DPH]]*Tabuľka9[[#This Row],[Predpokladaný odber počas 6 mesiacov]]</f>
        <v>#REF!</v>
      </c>
      <c r="L6812" s="1">
        <v>632261</v>
      </c>
      <c r="M6812" t="e">
        <f>_xlfn.XLOOKUP(Tabuľka9[[#This Row],[IČO]],#REF!,#REF!)</f>
        <v>#REF!</v>
      </c>
      <c r="N6812" t="e">
        <f>_xlfn.XLOOKUP(Tabuľka9[[#This Row],[IČO]],#REF!,#REF!)</f>
        <v>#REF!</v>
      </c>
    </row>
    <row r="6813" spans="1:14" hidden="1" x14ac:dyDescent="0.35">
      <c r="A6813" t="s">
        <v>10</v>
      </c>
      <c r="B6813" t="s">
        <v>24</v>
      </c>
      <c r="C6813" t="s">
        <v>25</v>
      </c>
      <c r="E6813" s="10">
        <f>IF(COUNTIF(cis_DPH!$B$2:$B$84,B6813)&gt;0,D6813*1.1,IF(COUNTIF(cis_DPH!$B$85:$B$171,B6813)&gt;0,D6813*1.2,"chyba"))</f>
        <v>0</v>
      </c>
      <c r="G6813" s="16" t="e">
        <f>_xlfn.XLOOKUP(Tabuľka9[[#This Row],[položka]],#REF!,#REF!)</f>
        <v>#REF!</v>
      </c>
      <c r="I6813" s="15">
        <f>Tabuľka9[[#This Row],[Aktuálna cena v RZ s DPH]]*Tabuľka9[[#This Row],[Priemerný odber za mesiac]]</f>
        <v>0</v>
      </c>
      <c r="K6813" s="17" t="e">
        <f>Tabuľka9[[#This Row],[Cena za MJ s DPH]]*Tabuľka9[[#This Row],[Predpokladaný odber počas 6 mesiacov]]</f>
        <v>#REF!</v>
      </c>
      <c r="L6813" s="1">
        <v>632261</v>
      </c>
      <c r="M6813" t="e">
        <f>_xlfn.XLOOKUP(Tabuľka9[[#This Row],[IČO]],#REF!,#REF!)</f>
        <v>#REF!</v>
      </c>
      <c r="N6813" t="e">
        <f>_xlfn.XLOOKUP(Tabuľka9[[#This Row],[IČO]],#REF!,#REF!)</f>
        <v>#REF!</v>
      </c>
    </row>
    <row r="6814" spans="1:14" hidden="1" x14ac:dyDescent="0.35">
      <c r="A6814" t="s">
        <v>10</v>
      </c>
      <c r="B6814" t="s">
        <v>26</v>
      </c>
      <c r="C6814" t="s">
        <v>13</v>
      </c>
      <c r="D6814" s="9">
        <v>3</v>
      </c>
      <c r="E6814" s="10">
        <f>IF(COUNTIF(cis_DPH!$B$2:$B$84,B6814)&gt;0,D6814*1.1,IF(COUNTIF(cis_DPH!$B$85:$B$171,B6814)&gt;0,D6814*1.2,"chyba"))</f>
        <v>3.5999999999999996</v>
      </c>
      <c r="G6814" s="16" t="e">
        <f>_xlfn.XLOOKUP(Tabuľka9[[#This Row],[položka]],#REF!,#REF!)</f>
        <v>#REF!</v>
      </c>
      <c r="H6814">
        <v>5</v>
      </c>
      <c r="I6814" s="15">
        <f>Tabuľka9[[#This Row],[Aktuálna cena v RZ s DPH]]*Tabuľka9[[#This Row],[Priemerný odber za mesiac]]</f>
        <v>18</v>
      </c>
      <c r="J6814">
        <v>30</v>
      </c>
      <c r="K6814" s="17" t="e">
        <f>Tabuľka9[[#This Row],[Cena za MJ s DPH]]*Tabuľka9[[#This Row],[Predpokladaný odber počas 6 mesiacov]]</f>
        <v>#REF!</v>
      </c>
      <c r="L6814" s="1">
        <v>632261</v>
      </c>
      <c r="M6814" t="e">
        <f>_xlfn.XLOOKUP(Tabuľka9[[#This Row],[IČO]],#REF!,#REF!)</f>
        <v>#REF!</v>
      </c>
      <c r="N6814" t="e">
        <f>_xlfn.XLOOKUP(Tabuľka9[[#This Row],[IČO]],#REF!,#REF!)</f>
        <v>#REF!</v>
      </c>
    </row>
    <row r="6815" spans="1:14" hidden="1" x14ac:dyDescent="0.35">
      <c r="A6815" t="s">
        <v>10</v>
      </c>
      <c r="B6815" t="s">
        <v>27</v>
      </c>
      <c r="C6815" t="s">
        <v>13</v>
      </c>
      <c r="E6815" s="10">
        <f>IF(COUNTIF(cis_DPH!$B$2:$B$84,B6815)&gt;0,D6815*1.1,IF(COUNTIF(cis_DPH!$B$85:$B$171,B6815)&gt;0,D6815*1.2,"chyba"))</f>
        <v>0</v>
      </c>
      <c r="G6815" s="16" t="e">
        <f>_xlfn.XLOOKUP(Tabuľka9[[#This Row],[položka]],#REF!,#REF!)</f>
        <v>#REF!</v>
      </c>
      <c r="I6815" s="15">
        <f>Tabuľka9[[#This Row],[Aktuálna cena v RZ s DPH]]*Tabuľka9[[#This Row],[Priemerný odber za mesiac]]</f>
        <v>0</v>
      </c>
      <c r="K6815" s="17" t="e">
        <f>Tabuľka9[[#This Row],[Cena za MJ s DPH]]*Tabuľka9[[#This Row],[Predpokladaný odber počas 6 mesiacov]]</f>
        <v>#REF!</v>
      </c>
      <c r="L6815" s="1">
        <v>632261</v>
      </c>
      <c r="M6815" t="e">
        <f>_xlfn.XLOOKUP(Tabuľka9[[#This Row],[IČO]],#REF!,#REF!)</f>
        <v>#REF!</v>
      </c>
      <c r="N6815" t="e">
        <f>_xlfn.XLOOKUP(Tabuľka9[[#This Row],[IČO]],#REF!,#REF!)</f>
        <v>#REF!</v>
      </c>
    </row>
    <row r="6816" spans="1:14" hidden="1" x14ac:dyDescent="0.35">
      <c r="A6816" t="s">
        <v>10</v>
      </c>
      <c r="B6816" t="s">
        <v>28</v>
      </c>
      <c r="C6816" t="s">
        <v>13</v>
      </c>
      <c r="E6816" s="10">
        <f>IF(COUNTIF(cis_DPH!$B$2:$B$84,B6816)&gt;0,D6816*1.1,IF(COUNTIF(cis_DPH!$B$85:$B$171,B6816)&gt;0,D6816*1.2,"chyba"))</f>
        <v>0</v>
      </c>
      <c r="G6816" s="16" t="e">
        <f>_xlfn.XLOOKUP(Tabuľka9[[#This Row],[položka]],#REF!,#REF!)</f>
        <v>#REF!</v>
      </c>
      <c r="I6816" s="15">
        <f>Tabuľka9[[#This Row],[Aktuálna cena v RZ s DPH]]*Tabuľka9[[#This Row],[Priemerný odber za mesiac]]</f>
        <v>0</v>
      </c>
      <c r="K6816" s="17" t="e">
        <f>Tabuľka9[[#This Row],[Cena za MJ s DPH]]*Tabuľka9[[#This Row],[Predpokladaný odber počas 6 mesiacov]]</f>
        <v>#REF!</v>
      </c>
      <c r="L6816" s="1">
        <v>632261</v>
      </c>
      <c r="M6816" t="e">
        <f>_xlfn.XLOOKUP(Tabuľka9[[#This Row],[IČO]],#REF!,#REF!)</f>
        <v>#REF!</v>
      </c>
      <c r="N6816" t="e">
        <f>_xlfn.XLOOKUP(Tabuľka9[[#This Row],[IČO]],#REF!,#REF!)</f>
        <v>#REF!</v>
      </c>
    </row>
    <row r="6817" spans="1:14" hidden="1" x14ac:dyDescent="0.35">
      <c r="A6817" t="s">
        <v>10</v>
      </c>
      <c r="B6817" t="s">
        <v>29</v>
      </c>
      <c r="C6817" t="s">
        <v>13</v>
      </c>
      <c r="D6817" s="9">
        <v>1.1000000000000001</v>
      </c>
      <c r="E6817" s="10">
        <f>IF(COUNTIF(cis_DPH!$B$2:$B$84,B6817)&gt;0,D6817*1.1,IF(COUNTIF(cis_DPH!$B$85:$B$171,B6817)&gt;0,D6817*1.2,"chyba"))</f>
        <v>1.2100000000000002</v>
      </c>
      <c r="G6817" s="16" t="e">
        <f>_xlfn.XLOOKUP(Tabuľka9[[#This Row],[položka]],#REF!,#REF!)</f>
        <v>#REF!</v>
      </c>
      <c r="H6817">
        <v>26</v>
      </c>
      <c r="I6817" s="15">
        <f>Tabuľka9[[#This Row],[Aktuálna cena v RZ s DPH]]*Tabuľka9[[#This Row],[Priemerný odber za mesiac]]</f>
        <v>31.460000000000004</v>
      </c>
      <c r="J6817">
        <v>130</v>
      </c>
      <c r="K6817" s="17" t="e">
        <f>Tabuľka9[[#This Row],[Cena za MJ s DPH]]*Tabuľka9[[#This Row],[Predpokladaný odber počas 6 mesiacov]]</f>
        <v>#REF!</v>
      </c>
      <c r="L6817" s="1">
        <v>632261</v>
      </c>
      <c r="M6817" t="e">
        <f>_xlfn.XLOOKUP(Tabuľka9[[#This Row],[IČO]],#REF!,#REF!)</f>
        <v>#REF!</v>
      </c>
      <c r="N6817" t="e">
        <f>_xlfn.XLOOKUP(Tabuľka9[[#This Row],[IČO]],#REF!,#REF!)</f>
        <v>#REF!</v>
      </c>
    </row>
    <row r="6818" spans="1:14" hidden="1" x14ac:dyDescent="0.35">
      <c r="A6818" t="s">
        <v>10</v>
      </c>
      <c r="B6818" t="s">
        <v>30</v>
      </c>
      <c r="C6818" t="s">
        <v>13</v>
      </c>
      <c r="D6818" s="9">
        <v>0.65</v>
      </c>
      <c r="E6818" s="10">
        <f>IF(COUNTIF(cis_DPH!$B$2:$B$84,B6818)&gt;0,D6818*1.1,IF(COUNTIF(cis_DPH!$B$85:$B$171,B6818)&gt;0,D6818*1.2,"chyba"))</f>
        <v>0.71500000000000008</v>
      </c>
      <c r="G6818" s="16" t="e">
        <f>_xlfn.XLOOKUP(Tabuľka9[[#This Row],[položka]],#REF!,#REF!)</f>
        <v>#REF!</v>
      </c>
      <c r="H6818">
        <v>76</v>
      </c>
      <c r="I6818" s="15">
        <f>Tabuľka9[[#This Row],[Aktuálna cena v RZ s DPH]]*Tabuľka9[[#This Row],[Priemerný odber za mesiac]]</f>
        <v>54.34</v>
      </c>
      <c r="J6818">
        <v>420</v>
      </c>
      <c r="K6818" s="17" t="e">
        <f>Tabuľka9[[#This Row],[Cena za MJ s DPH]]*Tabuľka9[[#This Row],[Predpokladaný odber počas 6 mesiacov]]</f>
        <v>#REF!</v>
      </c>
      <c r="L6818" s="1">
        <v>632261</v>
      </c>
      <c r="M6818" t="e">
        <f>_xlfn.XLOOKUP(Tabuľka9[[#This Row],[IČO]],#REF!,#REF!)</f>
        <v>#REF!</v>
      </c>
      <c r="N6818" t="e">
        <f>_xlfn.XLOOKUP(Tabuľka9[[#This Row],[IČO]],#REF!,#REF!)</f>
        <v>#REF!</v>
      </c>
    </row>
    <row r="6819" spans="1:14" hidden="1" x14ac:dyDescent="0.35">
      <c r="A6819" t="s">
        <v>10</v>
      </c>
      <c r="B6819" t="s">
        <v>31</v>
      </c>
      <c r="C6819" t="s">
        <v>13</v>
      </c>
      <c r="D6819" s="9">
        <v>0.68</v>
      </c>
      <c r="E6819" s="10">
        <f>IF(COUNTIF(cis_DPH!$B$2:$B$84,B6819)&gt;0,D6819*1.1,IF(COUNTIF(cis_DPH!$B$85:$B$171,B6819)&gt;0,D6819*1.2,"chyba"))</f>
        <v>0.74800000000000011</v>
      </c>
      <c r="G6819" s="16" t="e">
        <f>_xlfn.XLOOKUP(Tabuľka9[[#This Row],[položka]],#REF!,#REF!)</f>
        <v>#REF!</v>
      </c>
      <c r="H6819">
        <v>3</v>
      </c>
      <c r="I6819" s="15">
        <f>Tabuľka9[[#This Row],[Aktuálna cena v RZ s DPH]]*Tabuľka9[[#This Row],[Priemerný odber za mesiac]]</f>
        <v>2.2440000000000002</v>
      </c>
      <c r="J6819">
        <v>12</v>
      </c>
      <c r="K6819" s="17" t="e">
        <f>Tabuľka9[[#This Row],[Cena za MJ s DPH]]*Tabuľka9[[#This Row],[Predpokladaný odber počas 6 mesiacov]]</f>
        <v>#REF!</v>
      </c>
      <c r="L6819" s="1">
        <v>632261</v>
      </c>
      <c r="M6819" t="e">
        <f>_xlfn.XLOOKUP(Tabuľka9[[#This Row],[IČO]],#REF!,#REF!)</f>
        <v>#REF!</v>
      </c>
      <c r="N6819" t="e">
        <f>_xlfn.XLOOKUP(Tabuľka9[[#This Row],[IČO]],#REF!,#REF!)</f>
        <v>#REF!</v>
      </c>
    </row>
    <row r="6820" spans="1:14" hidden="1" x14ac:dyDescent="0.35">
      <c r="A6820" t="s">
        <v>10</v>
      </c>
      <c r="B6820" t="s">
        <v>32</v>
      </c>
      <c r="C6820" t="s">
        <v>19</v>
      </c>
      <c r="D6820" s="9">
        <v>0.9</v>
      </c>
      <c r="E6820" s="10">
        <f>IF(COUNTIF(cis_DPH!$B$2:$B$84,B6820)&gt;0,D6820*1.1,IF(COUNTIF(cis_DPH!$B$85:$B$171,B6820)&gt;0,D6820*1.2,"chyba"))</f>
        <v>0.9900000000000001</v>
      </c>
      <c r="G6820" s="16" t="e">
        <f>_xlfn.XLOOKUP(Tabuľka9[[#This Row],[položka]],#REF!,#REF!)</f>
        <v>#REF!</v>
      </c>
      <c r="H6820">
        <v>15</v>
      </c>
      <c r="I6820" s="15">
        <f>Tabuľka9[[#This Row],[Aktuálna cena v RZ s DPH]]*Tabuľka9[[#This Row],[Priemerný odber za mesiac]]</f>
        <v>14.850000000000001</v>
      </c>
      <c r="J6820">
        <v>78</v>
      </c>
      <c r="K6820" s="17" t="e">
        <f>Tabuľka9[[#This Row],[Cena za MJ s DPH]]*Tabuľka9[[#This Row],[Predpokladaný odber počas 6 mesiacov]]</f>
        <v>#REF!</v>
      </c>
      <c r="L6820" s="1">
        <v>632261</v>
      </c>
      <c r="M6820" t="e">
        <f>_xlfn.XLOOKUP(Tabuľka9[[#This Row],[IČO]],#REF!,#REF!)</f>
        <v>#REF!</v>
      </c>
      <c r="N6820" t="e">
        <f>_xlfn.XLOOKUP(Tabuľka9[[#This Row],[IČO]],#REF!,#REF!)</f>
        <v>#REF!</v>
      </c>
    </row>
    <row r="6821" spans="1:14" hidden="1" x14ac:dyDescent="0.35">
      <c r="A6821" t="s">
        <v>10</v>
      </c>
      <c r="B6821" t="s">
        <v>33</v>
      </c>
      <c r="C6821" t="s">
        <v>13</v>
      </c>
      <c r="E6821" s="10">
        <f>IF(COUNTIF(cis_DPH!$B$2:$B$84,B6821)&gt;0,D6821*1.1,IF(COUNTIF(cis_DPH!$B$85:$B$171,B6821)&gt;0,D6821*1.2,"chyba"))</f>
        <v>0</v>
      </c>
      <c r="G6821" s="16" t="e">
        <f>_xlfn.XLOOKUP(Tabuľka9[[#This Row],[položka]],#REF!,#REF!)</f>
        <v>#REF!</v>
      </c>
      <c r="I6821" s="15">
        <f>Tabuľka9[[#This Row],[Aktuálna cena v RZ s DPH]]*Tabuľka9[[#This Row],[Priemerný odber za mesiac]]</f>
        <v>0</v>
      </c>
      <c r="K6821" s="17" t="e">
        <f>Tabuľka9[[#This Row],[Cena za MJ s DPH]]*Tabuľka9[[#This Row],[Predpokladaný odber počas 6 mesiacov]]</f>
        <v>#REF!</v>
      </c>
      <c r="L6821" s="1">
        <v>632261</v>
      </c>
      <c r="M6821" t="e">
        <f>_xlfn.XLOOKUP(Tabuľka9[[#This Row],[IČO]],#REF!,#REF!)</f>
        <v>#REF!</v>
      </c>
      <c r="N6821" t="e">
        <f>_xlfn.XLOOKUP(Tabuľka9[[#This Row],[IČO]],#REF!,#REF!)</f>
        <v>#REF!</v>
      </c>
    </row>
    <row r="6822" spans="1:14" hidden="1" x14ac:dyDescent="0.35">
      <c r="A6822" t="s">
        <v>10</v>
      </c>
      <c r="B6822" t="s">
        <v>34</v>
      </c>
      <c r="C6822" t="s">
        <v>13</v>
      </c>
      <c r="E6822" s="10">
        <f>IF(COUNTIF(cis_DPH!$B$2:$B$84,B6822)&gt;0,D6822*1.1,IF(COUNTIF(cis_DPH!$B$85:$B$171,B6822)&gt;0,D6822*1.2,"chyba"))</f>
        <v>0</v>
      </c>
      <c r="G6822" s="16" t="e">
        <f>_xlfn.XLOOKUP(Tabuľka9[[#This Row],[položka]],#REF!,#REF!)</f>
        <v>#REF!</v>
      </c>
      <c r="I6822" s="15">
        <f>Tabuľka9[[#This Row],[Aktuálna cena v RZ s DPH]]*Tabuľka9[[#This Row],[Priemerný odber za mesiac]]</f>
        <v>0</v>
      </c>
      <c r="K6822" s="17" t="e">
        <f>Tabuľka9[[#This Row],[Cena za MJ s DPH]]*Tabuľka9[[#This Row],[Predpokladaný odber počas 6 mesiacov]]</f>
        <v>#REF!</v>
      </c>
      <c r="L6822" s="1">
        <v>632261</v>
      </c>
      <c r="M6822" t="e">
        <f>_xlfn.XLOOKUP(Tabuľka9[[#This Row],[IČO]],#REF!,#REF!)</f>
        <v>#REF!</v>
      </c>
      <c r="N6822" t="e">
        <f>_xlfn.XLOOKUP(Tabuľka9[[#This Row],[IČO]],#REF!,#REF!)</f>
        <v>#REF!</v>
      </c>
    </row>
    <row r="6823" spans="1:14" hidden="1" x14ac:dyDescent="0.35">
      <c r="A6823" t="s">
        <v>10</v>
      </c>
      <c r="B6823" t="s">
        <v>35</v>
      </c>
      <c r="C6823" t="s">
        <v>13</v>
      </c>
      <c r="D6823" s="9">
        <v>0.65</v>
      </c>
      <c r="E6823" s="10">
        <f>IF(COUNTIF(cis_DPH!$B$2:$B$84,B6823)&gt;0,D6823*1.1,IF(COUNTIF(cis_DPH!$B$85:$B$171,B6823)&gt;0,D6823*1.2,"chyba"))</f>
        <v>0.71500000000000008</v>
      </c>
      <c r="G6823" s="16" t="e">
        <f>_xlfn.XLOOKUP(Tabuľka9[[#This Row],[položka]],#REF!,#REF!)</f>
        <v>#REF!</v>
      </c>
      <c r="H6823">
        <v>43</v>
      </c>
      <c r="I6823" s="15">
        <f>Tabuľka9[[#This Row],[Aktuálna cena v RZ s DPH]]*Tabuľka9[[#This Row],[Priemerný odber za mesiac]]</f>
        <v>30.745000000000005</v>
      </c>
      <c r="J6823">
        <v>150</v>
      </c>
      <c r="K6823" s="17" t="e">
        <f>Tabuľka9[[#This Row],[Cena za MJ s DPH]]*Tabuľka9[[#This Row],[Predpokladaný odber počas 6 mesiacov]]</f>
        <v>#REF!</v>
      </c>
      <c r="L6823" s="1">
        <v>632261</v>
      </c>
      <c r="M6823" t="e">
        <f>_xlfn.XLOOKUP(Tabuľka9[[#This Row],[IČO]],#REF!,#REF!)</f>
        <v>#REF!</v>
      </c>
      <c r="N6823" t="e">
        <f>_xlfn.XLOOKUP(Tabuľka9[[#This Row],[IČO]],#REF!,#REF!)</f>
        <v>#REF!</v>
      </c>
    </row>
    <row r="6824" spans="1:14" hidden="1" x14ac:dyDescent="0.35">
      <c r="A6824" t="s">
        <v>10</v>
      </c>
      <c r="B6824" t="s">
        <v>36</v>
      </c>
      <c r="C6824" t="s">
        <v>13</v>
      </c>
      <c r="E6824" s="10">
        <f>IF(COUNTIF(cis_DPH!$B$2:$B$84,B6824)&gt;0,D6824*1.1,IF(COUNTIF(cis_DPH!$B$85:$B$171,B6824)&gt;0,D6824*1.2,"chyba"))</f>
        <v>0</v>
      </c>
      <c r="G6824" s="16" t="e">
        <f>_xlfn.XLOOKUP(Tabuľka9[[#This Row],[položka]],#REF!,#REF!)</f>
        <v>#REF!</v>
      </c>
      <c r="I6824" s="15">
        <f>Tabuľka9[[#This Row],[Aktuálna cena v RZ s DPH]]*Tabuľka9[[#This Row],[Priemerný odber za mesiac]]</f>
        <v>0</v>
      </c>
      <c r="K6824" s="17" t="e">
        <f>Tabuľka9[[#This Row],[Cena za MJ s DPH]]*Tabuľka9[[#This Row],[Predpokladaný odber počas 6 mesiacov]]</f>
        <v>#REF!</v>
      </c>
      <c r="L6824" s="1">
        <v>632261</v>
      </c>
      <c r="M6824" t="e">
        <f>_xlfn.XLOOKUP(Tabuľka9[[#This Row],[IČO]],#REF!,#REF!)</f>
        <v>#REF!</v>
      </c>
      <c r="N6824" t="e">
        <f>_xlfn.XLOOKUP(Tabuľka9[[#This Row],[IČO]],#REF!,#REF!)</f>
        <v>#REF!</v>
      </c>
    </row>
    <row r="6825" spans="1:14" hidden="1" x14ac:dyDescent="0.35">
      <c r="A6825" t="s">
        <v>10</v>
      </c>
      <c r="B6825" t="s">
        <v>37</v>
      </c>
      <c r="C6825" t="s">
        <v>13</v>
      </c>
      <c r="D6825" s="9">
        <v>0.45</v>
      </c>
      <c r="E6825" s="10">
        <f>IF(COUNTIF(cis_DPH!$B$2:$B$84,B6825)&gt;0,D6825*1.1,IF(COUNTIF(cis_DPH!$B$85:$B$171,B6825)&gt;0,D6825*1.2,"chyba"))</f>
        <v>0.49500000000000005</v>
      </c>
      <c r="G6825" s="16" t="e">
        <f>_xlfn.XLOOKUP(Tabuľka9[[#This Row],[položka]],#REF!,#REF!)</f>
        <v>#REF!</v>
      </c>
      <c r="H6825">
        <v>22</v>
      </c>
      <c r="I6825" s="15">
        <f>Tabuľka9[[#This Row],[Aktuálna cena v RZ s DPH]]*Tabuľka9[[#This Row],[Priemerný odber za mesiac]]</f>
        <v>10.89</v>
      </c>
      <c r="J6825">
        <v>120</v>
      </c>
      <c r="K6825" s="17" t="e">
        <f>Tabuľka9[[#This Row],[Cena za MJ s DPH]]*Tabuľka9[[#This Row],[Predpokladaný odber počas 6 mesiacov]]</f>
        <v>#REF!</v>
      </c>
      <c r="L6825" s="1">
        <v>632261</v>
      </c>
      <c r="M6825" t="e">
        <f>_xlfn.XLOOKUP(Tabuľka9[[#This Row],[IČO]],#REF!,#REF!)</f>
        <v>#REF!</v>
      </c>
      <c r="N6825" t="e">
        <f>_xlfn.XLOOKUP(Tabuľka9[[#This Row],[IČO]],#REF!,#REF!)</f>
        <v>#REF!</v>
      </c>
    </row>
    <row r="6826" spans="1:14" hidden="1" x14ac:dyDescent="0.35">
      <c r="A6826" t="s">
        <v>10</v>
      </c>
      <c r="B6826" t="s">
        <v>38</v>
      </c>
      <c r="C6826" t="s">
        <v>13</v>
      </c>
      <c r="D6826" s="9">
        <v>0.8</v>
      </c>
      <c r="E6826" s="10">
        <f>IF(COUNTIF(cis_DPH!$B$2:$B$84,B6826)&gt;0,D6826*1.1,IF(COUNTIF(cis_DPH!$B$85:$B$171,B6826)&gt;0,D6826*1.2,"chyba"))</f>
        <v>0.88000000000000012</v>
      </c>
      <c r="G6826" s="16" t="e">
        <f>_xlfn.XLOOKUP(Tabuľka9[[#This Row],[položka]],#REF!,#REF!)</f>
        <v>#REF!</v>
      </c>
      <c r="H6826">
        <v>4</v>
      </c>
      <c r="I6826" s="15">
        <f>Tabuľka9[[#This Row],[Aktuálna cena v RZ s DPH]]*Tabuľka9[[#This Row],[Priemerný odber za mesiac]]</f>
        <v>3.5200000000000005</v>
      </c>
      <c r="J6826">
        <v>24</v>
      </c>
      <c r="K6826" s="17" t="e">
        <f>Tabuľka9[[#This Row],[Cena za MJ s DPH]]*Tabuľka9[[#This Row],[Predpokladaný odber počas 6 mesiacov]]</f>
        <v>#REF!</v>
      </c>
      <c r="L6826" s="1">
        <v>632261</v>
      </c>
      <c r="M6826" t="e">
        <f>_xlfn.XLOOKUP(Tabuľka9[[#This Row],[IČO]],#REF!,#REF!)</f>
        <v>#REF!</v>
      </c>
      <c r="N6826" t="e">
        <f>_xlfn.XLOOKUP(Tabuľka9[[#This Row],[IČO]],#REF!,#REF!)</f>
        <v>#REF!</v>
      </c>
    </row>
    <row r="6827" spans="1:14" hidden="1" x14ac:dyDescent="0.35">
      <c r="A6827" t="s">
        <v>10</v>
      </c>
      <c r="B6827" t="s">
        <v>39</v>
      </c>
      <c r="C6827" t="s">
        <v>13</v>
      </c>
      <c r="D6827" s="9">
        <v>1.8</v>
      </c>
      <c r="E6827" s="10">
        <f>IF(COUNTIF(cis_DPH!$B$2:$B$84,B6827)&gt;0,D6827*1.1,IF(COUNTIF(cis_DPH!$B$85:$B$171,B6827)&gt;0,D6827*1.2,"chyba"))</f>
        <v>1.9800000000000002</v>
      </c>
      <c r="G6827" s="16" t="e">
        <f>_xlfn.XLOOKUP(Tabuľka9[[#This Row],[položka]],#REF!,#REF!)</f>
        <v>#REF!</v>
      </c>
      <c r="H6827">
        <v>24</v>
      </c>
      <c r="I6827" s="15">
        <f>Tabuľka9[[#This Row],[Aktuálna cena v RZ s DPH]]*Tabuľka9[[#This Row],[Priemerný odber za mesiac]]</f>
        <v>47.52</v>
      </c>
      <c r="K6827" s="17" t="e">
        <f>Tabuľka9[[#This Row],[Cena za MJ s DPH]]*Tabuľka9[[#This Row],[Predpokladaný odber počas 6 mesiacov]]</f>
        <v>#REF!</v>
      </c>
      <c r="L6827" s="1">
        <v>632261</v>
      </c>
      <c r="M6827" t="e">
        <f>_xlfn.XLOOKUP(Tabuľka9[[#This Row],[IČO]],#REF!,#REF!)</f>
        <v>#REF!</v>
      </c>
      <c r="N6827" t="e">
        <f>_xlfn.XLOOKUP(Tabuľka9[[#This Row],[IČO]],#REF!,#REF!)</f>
        <v>#REF!</v>
      </c>
    </row>
    <row r="6828" spans="1:14" hidden="1" x14ac:dyDescent="0.35">
      <c r="A6828" t="s">
        <v>10</v>
      </c>
      <c r="B6828" t="s">
        <v>40</v>
      </c>
      <c r="C6828" t="s">
        <v>13</v>
      </c>
      <c r="E6828" s="10">
        <f>IF(COUNTIF(cis_DPH!$B$2:$B$84,B6828)&gt;0,D6828*1.1,IF(COUNTIF(cis_DPH!$B$85:$B$171,B6828)&gt;0,D6828*1.2,"chyba"))</f>
        <v>0</v>
      </c>
      <c r="G6828" s="16" t="e">
        <f>_xlfn.XLOOKUP(Tabuľka9[[#This Row],[položka]],#REF!,#REF!)</f>
        <v>#REF!</v>
      </c>
      <c r="I6828" s="15">
        <f>Tabuľka9[[#This Row],[Aktuálna cena v RZ s DPH]]*Tabuľka9[[#This Row],[Priemerný odber za mesiac]]</f>
        <v>0</v>
      </c>
      <c r="K6828" s="17" t="e">
        <f>Tabuľka9[[#This Row],[Cena za MJ s DPH]]*Tabuľka9[[#This Row],[Predpokladaný odber počas 6 mesiacov]]</f>
        <v>#REF!</v>
      </c>
      <c r="L6828" s="1">
        <v>632261</v>
      </c>
      <c r="M6828" t="e">
        <f>_xlfn.XLOOKUP(Tabuľka9[[#This Row],[IČO]],#REF!,#REF!)</f>
        <v>#REF!</v>
      </c>
      <c r="N6828" t="e">
        <f>_xlfn.XLOOKUP(Tabuľka9[[#This Row],[IČO]],#REF!,#REF!)</f>
        <v>#REF!</v>
      </c>
    </row>
    <row r="6829" spans="1:14" hidden="1" x14ac:dyDescent="0.35">
      <c r="A6829" t="s">
        <v>10</v>
      </c>
      <c r="B6829" t="s">
        <v>41</v>
      </c>
      <c r="C6829" t="s">
        <v>13</v>
      </c>
      <c r="D6829" s="9">
        <v>1</v>
      </c>
      <c r="E6829" s="10">
        <f>IF(COUNTIF(cis_DPH!$B$2:$B$84,B6829)&gt;0,D6829*1.1,IF(COUNTIF(cis_DPH!$B$85:$B$171,B6829)&gt;0,D6829*1.2,"chyba"))</f>
        <v>1.1000000000000001</v>
      </c>
      <c r="G6829" s="16" t="e">
        <f>_xlfn.XLOOKUP(Tabuľka9[[#This Row],[položka]],#REF!,#REF!)</f>
        <v>#REF!</v>
      </c>
      <c r="H6829">
        <v>14</v>
      </c>
      <c r="I6829" s="15">
        <f>Tabuľka9[[#This Row],[Aktuálna cena v RZ s DPH]]*Tabuľka9[[#This Row],[Priemerný odber za mesiac]]</f>
        <v>15.400000000000002</v>
      </c>
      <c r="K6829" s="17" t="e">
        <f>Tabuľka9[[#This Row],[Cena za MJ s DPH]]*Tabuľka9[[#This Row],[Predpokladaný odber počas 6 mesiacov]]</f>
        <v>#REF!</v>
      </c>
      <c r="L6829" s="1">
        <v>632261</v>
      </c>
      <c r="M6829" t="e">
        <f>_xlfn.XLOOKUP(Tabuľka9[[#This Row],[IČO]],#REF!,#REF!)</f>
        <v>#REF!</v>
      </c>
      <c r="N6829" t="e">
        <f>_xlfn.XLOOKUP(Tabuľka9[[#This Row],[IČO]],#REF!,#REF!)</f>
        <v>#REF!</v>
      </c>
    </row>
    <row r="6830" spans="1:14" hidden="1" x14ac:dyDescent="0.35">
      <c r="A6830" t="s">
        <v>10</v>
      </c>
      <c r="B6830" t="s">
        <v>42</v>
      </c>
      <c r="C6830" t="s">
        <v>19</v>
      </c>
      <c r="E6830" s="10">
        <f>IF(COUNTIF(cis_DPH!$B$2:$B$84,B6830)&gt;0,D6830*1.1,IF(COUNTIF(cis_DPH!$B$85:$B$171,B6830)&gt;0,D6830*1.2,"chyba"))</f>
        <v>0</v>
      </c>
      <c r="G6830" s="16" t="e">
        <f>_xlfn.XLOOKUP(Tabuľka9[[#This Row],[položka]],#REF!,#REF!)</f>
        <v>#REF!</v>
      </c>
      <c r="I6830" s="15">
        <f>Tabuľka9[[#This Row],[Aktuálna cena v RZ s DPH]]*Tabuľka9[[#This Row],[Priemerný odber za mesiac]]</f>
        <v>0</v>
      </c>
      <c r="K6830" s="17" t="e">
        <f>Tabuľka9[[#This Row],[Cena za MJ s DPH]]*Tabuľka9[[#This Row],[Predpokladaný odber počas 6 mesiacov]]</f>
        <v>#REF!</v>
      </c>
      <c r="L6830" s="1">
        <v>632261</v>
      </c>
      <c r="M6830" t="e">
        <f>_xlfn.XLOOKUP(Tabuľka9[[#This Row],[IČO]],#REF!,#REF!)</f>
        <v>#REF!</v>
      </c>
      <c r="N6830" t="e">
        <f>_xlfn.XLOOKUP(Tabuľka9[[#This Row],[IČO]],#REF!,#REF!)</f>
        <v>#REF!</v>
      </c>
    </row>
    <row r="6831" spans="1:14" hidden="1" x14ac:dyDescent="0.35">
      <c r="A6831" t="s">
        <v>10</v>
      </c>
      <c r="B6831" t="s">
        <v>43</v>
      </c>
      <c r="C6831" t="s">
        <v>13</v>
      </c>
      <c r="E6831" s="10">
        <f>IF(COUNTIF(cis_DPH!$B$2:$B$84,B6831)&gt;0,D6831*1.1,IF(COUNTIF(cis_DPH!$B$85:$B$171,B6831)&gt;0,D6831*1.2,"chyba"))</f>
        <v>0</v>
      </c>
      <c r="G6831" s="16" t="e">
        <f>_xlfn.XLOOKUP(Tabuľka9[[#This Row],[položka]],#REF!,#REF!)</f>
        <v>#REF!</v>
      </c>
      <c r="I6831" s="15">
        <f>Tabuľka9[[#This Row],[Aktuálna cena v RZ s DPH]]*Tabuľka9[[#This Row],[Priemerný odber za mesiac]]</f>
        <v>0</v>
      </c>
      <c r="K6831" s="17" t="e">
        <f>Tabuľka9[[#This Row],[Cena za MJ s DPH]]*Tabuľka9[[#This Row],[Predpokladaný odber počas 6 mesiacov]]</f>
        <v>#REF!</v>
      </c>
      <c r="L6831" s="1">
        <v>632261</v>
      </c>
      <c r="M6831" t="e">
        <f>_xlfn.XLOOKUP(Tabuľka9[[#This Row],[IČO]],#REF!,#REF!)</f>
        <v>#REF!</v>
      </c>
      <c r="N6831" t="e">
        <f>_xlfn.XLOOKUP(Tabuľka9[[#This Row],[IČO]],#REF!,#REF!)</f>
        <v>#REF!</v>
      </c>
    </row>
    <row r="6832" spans="1:14" hidden="1" x14ac:dyDescent="0.35">
      <c r="A6832" t="s">
        <v>10</v>
      </c>
      <c r="B6832" t="s">
        <v>44</v>
      </c>
      <c r="C6832" t="s">
        <v>13</v>
      </c>
      <c r="E6832" s="10">
        <f>IF(COUNTIF(cis_DPH!$B$2:$B$84,B6832)&gt;0,D6832*1.1,IF(COUNTIF(cis_DPH!$B$85:$B$171,B6832)&gt;0,D6832*1.2,"chyba"))</f>
        <v>0</v>
      </c>
      <c r="G6832" s="16" t="e">
        <f>_xlfn.XLOOKUP(Tabuľka9[[#This Row],[položka]],#REF!,#REF!)</f>
        <v>#REF!</v>
      </c>
      <c r="I6832" s="15">
        <f>Tabuľka9[[#This Row],[Aktuálna cena v RZ s DPH]]*Tabuľka9[[#This Row],[Priemerný odber za mesiac]]</f>
        <v>0</v>
      </c>
      <c r="K6832" s="17" t="e">
        <f>Tabuľka9[[#This Row],[Cena za MJ s DPH]]*Tabuľka9[[#This Row],[Predpokladaný odber počas 6 mesiacov]]</f>
        <v>#REF!</v>
      </c>
      <c r="L6832" s="1">
        <v>632261</v>
      </c>
      <c r="M6832" t="e">
        <f>_xlfn.XLOOKUP(Tabuľka9[[#This Row],[IČO]],#REF!,#REF!)</f>
        <v>#REF!</v>
      </c>
      <c r="N6832" t="e">
        <f>_xlfn.XLOOKUP(Tabuľka9[[#This Row],[IČO]],#REF!,#REF!)</f>
        <v>#REF!</v>
      </c>
    </row>
    <row r="6833" spans="1:14" hidden="1" x14ac:dyDescent="0.35">
      <c r="A6833" t="s">
        <v>10</v>
      </c>
      <c r="B6833" t="s">
        <v>45</v>
      </c>
      <c r="C6833" t="s">
        <v>13</v>
      </c>
      <c r="E6833" s="10">
        <f>IF(COUNTIF(cis_DPH!$B$2:$B$84,B6833)&gt;0,D6833*1.1,IF(COUNTIF(cis_DPH!$B$85:$B$171,B6833)&gt;0,D6833*1.2,"chyba"))</f>
        <v>0</v>
      </c>
      <c r="G6833" s="16" t="e">
        <f>_xlfn.XLOOKUP(Tabuľka9[[#This Row],[položka]],#REF!,#REF!)</f>
        <v>#REF!</v>
      </c>
      <c r="I6833" s="15">
        <f>Tabuľka9[[#This Row],[Aktuálna cena v RZ s DPH]]*Tabuľka9[[#This Row],[Priemerný odber za mesiac]]</f>
        <v>0</v>
      </c>
      <c r="K6833" s="17" t="e">
        <f>Tabuľka9[[#This Row],[Cena za MJ s DPH]]*Tabuľka9[[#This Row],[Predpokladaný odber počas 6 mesiacov]]</f>
        <v>#REF!</v>
      </c>
      <c r="L6833" s="1">
        <v>632261</v>
      </c>
      <c r="M6833" t="e">
        <f>_xlfn.XLOOKUP(Tabuľka9[[#This Row],[IČO]],#REF!,#REF!)</f>
        <v>#REF!</v>
      </c>
      <c r="N6833" t="e">
        <f>_xlfn.XLOOKUP(Tabuľka9[[#This Row],[IČO]],#REF!,#REF!)</f>
        <v>#REF!</v>
      </c>
    </row>
    <row r="6834" spans="1:14" hidden="1" x14ac:dyDescent="0.35">
      <c r="A6834" t="s">
        <v>10</v>
      </c>
      <c r="B6834" t="s">
        <v>46</v>
      </c>
      <c r="C6834" t="s">
        <v>13</v>
      </c>
      <c r="D6834" s="9">
        <v>0.45</v>
      </c>
      <c r="E6834" s="10">
        <f>IF(COUNTIF(cis_DPH!$B$2:$B$84,B6834)&gt;0,D6834*1.1,IF(COUNTIF(cis_DPH!$B$85:$B$171,B6834)&gt;0,D6834*1.2,"chyba"))</f>
        <v>0.54</v>
      </c>
      <c r="G6834" s="16" t="e">
        <f>_xlfn.XLOOKUP(Tabuľka9[[#This Row],[položka]],#REF!,#REF!)</f>
        <v>#REF!</v>
      </c>
      <c r="H6834">
        <v>24</v>
      </c>
      <c r="I6834" s="15">
        <f>Tabuľka9[[#This Row],[Aktuálna cena v RZ s DPH]]*Tabuľka9[[#This Row],[Priemerný odber za mesiac]]</f>
        <v>12.96</v>
      </c>
      <c r="K6834" s="17" t="e">
        <f>Tabuľka9[[#This Row],[Cena za MJ s DPH]]*Tabuľka9[[#This Row],[Predpokladaný odber počas 6 mesiacov]]</f>
        <v>#REF!</v>
      </c>
      <c r="L6834" s="1">
        <v>632261</v>
      </c>
      <c r="M6834" t="e">
        <f>_xlfn.XLOOKUP(Tabuľka9[[#This Row],[IČO]],#REF!,#REF!)</f>
        <v>#REF!</v>
      </c>
      <c r="N6834" t="e">
        <f>_xlfn.XLOOKUP(Tabuľka9[[#This Row],[IČO]],#REF!,#REF!)</f>
        <v>#REF!</v>
      </c>
    </row>
    <row r="6835" spans="1:14" hidden="1" x14ac:dyDescent="0.35">
      <c r="A6835" t="s">
        <v>10</v>
      </c>
      <c r="B6835" t="s">
        <v>47</v>
      </c>
      <c r="C6835" t="s">
        <v>48</v>
      </c>
      <c r="E6835" s="10">
        <f>IF(COUNTIF(cis_DPH!$B$2:$B$84,B6835)&gt;0,D6835*1.1,IF(COUNTIF(cis_DPH!$B$85:$B$171,B6835)&gt;0,D6835*1.2,"chyba"))</f>
        <v>0</v>
      </c>
      <c r="G6835" s="16" t="e">
        <f>_xlfn.XLOOKUP(Tabuľka9[[#This Row],[položka]],#REF!,#REF!)</f>
        <v>#REF!</v>
      </c>
      <c r="I6835" s="15">
        <f>Tabuľka9[[#This Row],[Aktuálna cena v RZ s DPH]]*Tabuľka9[[#This Row],[Priemerný odber za mesiac]]</f>
        <v>0</v>
      </c>
      <c r="K6835" s="17" t="e">
        <f>Tabuľka9[[#This Row],[Cena za MJ s DPH]]*Tabuľka9[[#This Row],[Predpokladaný odber počas 6 mesiacov]]</f>
        <v>#REF!</v>
      </c>
      <c r="L6835" s="1">
        <v>632261</v>
      </c>
      <c r="M6835" t="e">
        <f>_xlfn.XLOOKUP(Tabuľka9[[#This Row],[IČO]],#REF!,#REF!)</f>
        <v>#REF!</v>
      </c>
      <c r="N6835" t="e">
        <f>_xlfn.XLOOKUP(Tabuľka9[[#This Row],[IČO]],#REF!,#REF!)</f>
        <v>#REF!</v>
      </c>
    </row>
    <row r="6836" spans="1:14" hidden="1" x14ac:dyDescent="0.35">
      <c r="A6836" t="s">
        <v>10</v>
      </c>
      <c r="B6836" t="s">
        <v>49</v>
      </c>
      <c r="C6836" t="s">
        <v>48</v>
      </c>
      <c r="E6836" s="10">
        <f>IF(COUNTIF(cis_DPH!$B$2:$B$84,B6836)&gt;0,D6836*1.1,IF(COUNTIF(cis_DPH!$B$85:$B$171,B6836)&gt;0,D6836*1.2,"chyba"))</f>
        <v>0</v>
      </c>
      <c r="G6836" s="16" t="e">
        <f>_xlfn.XLOOKUP(Tabuľka9[[#This Row],[položka]],#REF!,#REF!)</f>
        <v>#REF!</v>
      </c>
      <c r="I6836" s="15">
        <f>Tabuľka9[[#This Row],[Aktuálna cena v RZ s DPH]]*Tabuľka9[[#This Row],[Priemerný odber za mesiac]]</f>
        <v>0</v>
      </c>
      <c r="K6836" s="17" t="e">
        <f>Tabuľka9[[#This Row],[Cena za MJ s DPH]]*Tabuľka9[[#This Row],[Predpokladaný odber počas 6 mesiacov]]</f>
        <v>#REF!</v>
      </c>
      <c r="L6836" s="1">
        <v>632261</v>
      </c>
      <c r="M6836" t="e">
        <f>_xlfn.XLOOKUP(Tabuľka9[[#This Row],[IČO]],#REF!,#REF!)</f>
        <v>#REF!</v>
      </c>
      <c r="N6836" t="e">
        <f>_xlfn.XLOOKUP(Tabuľka9[[#This Row],[IČO]],#REF!,#REF!)</f>
        <v>#REF!</v>
      </c>
    </row>
    <row r="6837" spans="1:14" hidden="1" x14ac:dyDescent="0.35">
      <c r="A6837" t="s">
        <v>10</v>
      </c>
      <c r="B6837" t="s">
        <v>50</v>
      </c>
      <c r="C6837" t="s">
        <v>13</v>
      </c>
      <c r="E6837" s="10">
        <f>IF(COUNTIF(cis_DPH!$B$2:$B$84,B6837)&gt;0,D6837*1.1,IF(COUNTIF(cis_DPH!$B$85:$B$171,B6837)&gt;0,D6837*1.2,"chyba"))</f>
        <v>0</v>
      </c>
      <c r="G6837" s="16" t="e">
        <f>_xlfn.XLOOKUP(Tabuľka9[[#This Row],[položka]],#REF!,#REF!)</f>
        <v>#REF!</v>
      </c>
      <c r="I6837" s="15">
        <f>Tabuľka9[[#This Row],[Aktuálna cena v RZ s DPH]]*Tabuľka9[[#This Row],[Priemerný odber za mesiac]]</f>
        <v>0</v>
      </c>
      <c r="K6837" s="17" t="e">
        <f>Tabuľka9[[#This Row],[Cena za MJ s DPH]]*Tabuľka9[[#This Row],[Predpokladaný odber počas 6 mesiacov]]</f>
        <v>#REF!</v>
      </c>
      <c r="L6837" s="1">
        <v>632261</v>
      </c>
      <c r="M6837" t="e">
        <f>_xlfn.XLOOKUP(Tabuľka9[[#This Row],[IČO]],#REF!,#REF!)</f>
        <v>#REF!</v>
      </c>
      <c r="N6837" t="e">
        <f>_xlfn.XLOOKUP(Tabuľka9[[#This Row],[IČO]],#REF!,#REF!)</f>
        <v>#REF!</v>
      </c>
    </row>
    <row r="6838" spans="1:14" hidden="1" x14ac:dyDescent="0.35">
      <c r="A6838" t="s">
        <v>10</v>
      </c>
      <c r="B6838" t="s">
        <v>51</v>
      </c>
      <c r="C6838" t="s">
        <v>13</v>
      </c>
      <c r="E6838" s="10">
        <f>IF(COUNTIF(cis_DPH!$B$2:$B$84,B6838)&gt;0,D6838*1.1,IF(COUNTIF(cis_DPH!$B$85:$B$171,B6838)&gt;0,D6838*1.2,"chyba"))</f>
        <v>0</v>
      </c>
      <c r="G6838" s="16" t="e">
        <f>_xlfn.XLOOKUP(Tabuľka9[[#This Row],[položka]],#REF!,#REF!)</f>
        <v>#REF!</v>
      </c>
      <c r="I6838" s="15">
        <f>Tabuľka9[[#This Row],[Aktuálna cena v RZ s DPH]]*Tabuľka9[[#This Row],[Priemerný odber za mesiac]]</f>
        <v>0</v>
      </c>
      <c r="K6838" s="17" t="e">
        <f>Tabuľka9[[#This Row],[Cena za MJ s DPH]]*Tabuľka9[[#This Row],[Predpokladaný odber počas 6 mesiacov]]</f>
        <v>#REF!</v>
      </c>
      <c r="L6838" s="1">
        <v>632261</v>
      </c>
      <c r="M6838" t="e">
        <f>_xlfn.XLOOKUP(Tabuľka9[[#This Row],[IČO]],#REF!,#REF!)</f>
        <v>#REF!</v>
      </c>
      <c r="N6838" t="e">
        <f>_xlfn.XLOOKUP(Tabuľka9[[#This Row],[IČO]],#REF!,#REF!)</f>
        <v>#REF!</v>
      </c>
    </row>
    <row r="6839" spans="1:14" hidden="1" x14ac:dyDescent="0.35">
      <c r="A6839" t="s">
        <v>10</v>
      </c>
      <c r="B6839" t="s">
        <v>52</v>
      </c>
      <c r="C6839" t="s">
        <v>13</v>
      </c>
      <c r="E6839" s="10">
        <f>IF(COUNTIF(cis_DPH!$B$2:$B$84,B6839)&gt;0,D6839*1.1,IF(COUNTIF(cis_DPH!$B$85:$B$171,B6839)&gt;0,D6839*1.2,"chyba"))</f>
        <v>0</v>
      </c>
      <c r="G6839" s="16" t="e">
        <f>_xlfn.XLOOKUP(Tabuľka9[[#This Row],[položka]],#REF!,#REF!)</f>
        <v>#REF!</v>
      </c>
      <c r="I6839" s="15">
        <f>Tabuľka9[[#This Row],[Aktuálna cena v RZ s DPH]]*Tabuľka9[[#This Row],[Priemerný odber za mesiac]]</f>
        <v>0</v>
      </c>
      <c r="K6839" s="17" t="e">
        <f>Tabuľka9[[#This Row],[Cena za MJ s DPH]]*Tabuľka9[[#This Row],[Predpokladaný odber počas 6 mesiacov]]</f>
        <v>#REF!</v>
      </c>
      <c r="L6839" s="1">
        <v>632261</v>
      </c>
      <c r="M6839" t="e">
        <f>_xlfn.XLOOKUP(Tabuľka9[[#This Row],[IČO]],#REF!,#REF!)</f>
        <v>#REF!</v>
      </c>
      <c r="N6839" t="e">
        <f>_xlfn.XLOOKUP(Tabuľka9[[#This Row],[IČO]],#REF!,#REF!)</f>
        <v>#REF!</v>
      </c>
    </row>
    <row r="6840" spans="1:14" hidden="1" x14ac:dyDescent="0.35">
      <c r="A6840" t="s">
        <v>10</v>
      </c>
      <c r="B6840" t="s">
        <v>53</v>
      </c>
      <c r="C6840" t="s">
        <v>13</v>
      </c>
      <c r="E6840" s="10">
        <f>IF(COUNTIF(cis_DPH!$B$2:$B$84,B6840)&gt;0,D6840*1.1,IF(COUNTIF(cis_DPH!$B$85:$B$171,B6840)&gt;0,D6840*1.2,"chyba"))</f>
        <v>0</v>
      </c>
      <c r="G6840" s="16" t="e">
        <f>_xlfn.XLOOKUP(Tabuľka9[[#This Row],[položka]],#REF!,#REF!)</f>
        <v>#REF!</v>
      </c>
      <c r="I6840" s="15">
        <f>Tabuľka9[[#This Row],[Aktuálna cena v RZ s DPH]]*Tabuľka9[[#This Row],[Priemerný odber za mesiac]]</f>
        <v>0</v>
      </c>
      <c r="K6840" s="17" t="e">
        <f>Tabuľka9[[#This Row],[Cena za MJ s DPH]]*Tabuľka9[[#This Row],[Predpokladaný odber počas 6 mesiacov]]</f>
        <v>#REF!</v>
      </c>
      <c r="L6840" s="1">
        <v>632261</v>
      </c>
      <c r="M6840" t="e">
        <f>_xlfn.XLOOKUP(Tabuľka9[[#This Row],[IČO]],#REF!,#REF!)</f>
        <v>#REF!</v>
      </c>
      <c r="N6840" t="e">
        <f>_xlfn.XLOOKUP(Tabuľka9[[#This Row],[IČO]],#REF!,#REF!)</f>
        <v>#REF!</v>
      </c>
    </row>
    <row r="6841" spans="1:14" hidden="1" x14ac:dyDescent="0.35">
      <c r="A6841" t="s">
        <v>10</v>
      </c>
      <c r="B6841" t="s">
        <v>54</v>
      </c>
      <c r="C6841" t="s">
        <v>13</v>
      </c>
      <c r="D6841" s="9">
        <v>1.8</v>
      </c>
      <c r="E6841" s="10">
        <f>IF(COUNTIF(cis_DPH!$B$2:$B$84,B6841)&gt;0,D6841*1.1,IF(COUNTIF(cis_DPH!$B$85:$B$171,B6841)&gt;0,D6841*1.2,"chyba"))</f>
        <v>1.9800000000000002</v>
      </c>
      <c r="G6841" s="16" t="e">
        <f>_xlfn.XLOOKUP(Tabuľka9[[#This Row],[položka]],#REF!,#REF!)</f>
        <v>#REF!</v>
      </c>
      <c r="H6841">
        <v>20</v>
      </c>
      <c r="I6841" s="15">
        <f>Tabuľka9[[#This Row],[Aktuálna cena v RZ s DPH]]*Tabuľka9[[#This Row],[Priemerný odber za mesiac]]</f>
        <v>39.6</v>
      </c>
      <c r="K6841" s="17" t="e">
        <f>Tabuľka9[[#This Row],[Cena za MJ s DPH]]*Tabuľka9[[#This Row],[Predpokladaný odber počas 6 mesiacov]]</f>
        <v>#REF!</v>
      </c>
      <c r="L6841" s="1">
        <v>632261</v>
      </c>
      <c r="M6841" t="e">
        <f>_xlfn.XLOOKUP(Tabuľka9[[#This Row],[IČO]],#REF!,#REF!)</f>
        <v>#REF!</v>
      </c>
      <c r="N6841" t="e">
        <f>_xlfn.XLOOKUP(Tabuľka9[[#This Row],[IČO]],#REF!,#REF!)</f>
        <v>#REF!</v>
      </c>
    </row>
    <row r="6842" spans="1:14" hidden="1" x14ac:dyDescent="0.35">
      <c r="A6842" t="s">
        <v>10</v>
      </c>
      <c r="B6842" t="s">
        <v>55</v>
      </c>
      <c r="C6842" t="s">
        <v>13</v>
      </c>
      <c r="E6842" s="10">
        <f>IF(COUNTIF(cis_DPH!$B$2:$B$84,B6842)&gt;0,D6842*1.1,IF(COUNTIF(cis_DPH!$B$85:$B$171,B6842)&gt;0,D6842*1.2,"chyba"))</f>
        <v>0</v>
      </c>
      <c r="G6842" s="16" t="e">
        <f>_xlfn.XLOOKUP(Tabuľka9[[#This Row],[položka]],#REF!,#REF!)</f>
        <v>#REF!</v>
      </c>
      <c r="I6842" s="15">
        <f>Tabuľka9[[#This Row],[Aktuálna cena v RZ s DPH]]*Tabuľka9[[#This Row],[Priemerný odber za mesiac]]</f>
        <v>0</v>
      </c>
      <c r="K6842" s="17" t="e">
        <f>Tabuľka9[[#This Row],[Cena za MJ s DPH]]*Tabuľka9[[#This Row],[Predpokladaný odber počas 6 mesiacov]]</f>
        <v>#REF!</v>
      </c>
      <c r="L6842" s="1">
        <v>632261</v>
      </c>
      <c r="M6842" t="e">
        <f>_xlfn.XLOOKUP(Tabuľka9[[#This Row],[IČO]],#REF!,#REF!)</f>
        <v>#REF!</v>
      </c>
      <c r="N6842" t="e">
        <f>_xlfn.XLOOKUP(Tabuľka9[[#This Row],[IČO]],#REF!,#REF!)</f>
        <v>#REF!</v>
      </c>
    </row>
    <row r="6843" spans="1:14" hidden="1" x14ac:dyDescent="0.35">
      <c r="A6843" t="s">
        <v>10</v>
      </c>
      <c r="B6843" t="s">
        <v>56</v>
      </c>
      <c r="C6843" t="s">
        <v>13</v>
      </c>
      <c r="D6843" s="9">
        <v>1.4</v>
      </c>
      <c r="E6843" s="10">
        <f>IF(COUNTIF(cis_DPH!$B$2:$B$84,B6843)&gt;0,D6843*1.1,IF(COUNTIF(cis_DPH!$B$85:$B$171,B6843)&gt;0,D6843*1.2,"chyba"))</f>
        <v>1.54</v>
      </c>
      <c r="G6843" s="16" t="e">
        <f>_xlfn.XLOOKUP(Tabuľka9[[#This Row],[položka]],#REF!,#REF!)</f>
        <v>#REF!</v>
      </c>
      <c r="H6843">
        <v>33</v>
      </c>
      <c r="I6843" s="15">
        <f>Tabuľka9[[#This Row],[Aktuálna cena v RZ s DPH]]*Tabuľka9[[#This Row],[Priemerný odber za mesiac]]</f>
        <v>50.82</v>
      </c>
      <c r="K6843" s="17" t="e">
        <f>Tabuľka9[[#This Row],[Cena za MJ s DPH]]*Tabuľka9[[#This Row],[Predpokladaný odber počas 6 mesiacov]]</f>
        <v>#REF!</v>
      </c>
      <c r="L6843" s="1">
        <v>632261</v>
      </c>
      <c r="M6843" t="e">
        <f>_xlfn.XLOOKUP(Tabuľka9[[#This Row],[IČO]],#REF!,#REF!)</f>
        <v>#REF!</v>
      </c>
      <c r="N6843" t="e">
        <f>_xlfn.XLOOKUP(Tabuľka9[[#This Row],[IČO]],#REF!,#REF!)</f>
        <v>#REF!</v>
      </c>
    </row>
    <row r="6844" spans="1:14" hidden="1" x14ac:dyDescent="0.35">
      <c r="A6844" t="s">
        <v>10</v>
      </c>
      <c r="B6844" t="s">
        <v>57</v>
      </c>
      <c r="C6844" t="s">
        <v>13</v>
      </c>
      <c r="E6844" s="10">
        <f>IF(COUNTIF(cis_DPH!$B$2:$B$84,B6844)&gt;0,D6844*1.1,IF(COUNTIF(cis_DPH!$B$85:$B$171,B6844)&gt;0,D6844*1.2,"chyba"))</f>
        <v>0</v>
      </c>
      <c r="G6844" s="16" t="e">
        <f>_xlfn.XLOOKUP(Tabuľka9[[#This Row],[položka]],#REF!,#REF!)</f>
        <v>#REF!</v>
      </c>
      <c r="I6844" s="15">
        <f>Tabuľka9[[#This Row],[Aktuálna cena v RZ s DPH]]*Tabuľka9[[#This Row],[Priemerný odber za mesiac]]</f>
        <v>0</v>
      </c>
      <c r="K6844" s="17" t="e">
        <f>Tabuľka9[[#This Row],[Cena za MJ s DPH]]*Tabuľka9[[#This Row],[Predpokladaný odber počas 6 mesiacov]]</f>
        <v>#REF!</v>
      </c>
      <c r="L6844" s="1">
        <v>632261</v>
      </c>
      <c r="M6844" t="e">
        <f>_xlfn.XLOOKUP(Tabuľka9[[#This Row],[IČO]],#REF!,#REF!)</f>
        <v>#REF!</v>
      </c>
      <c r="N6844" t="e">
        <f>_xlfn.XLOOKUP(Tabuľka9[[#This Row],[IČO]],#REF!,#REF!)</f>
        <v>#REF!</v>
      </c>
    </row>
    <row r="6845" spans="1:14" hidden="1" x14ac:dyDescent="0.35">
      <c r="A6845" t="s">
        <v>10</v>
      </c>
      <c r="B6845" t="s">
        <v>58</v>
      </c>
      <c r="C6845" t="s">
        <v>13</v>
      </c>
      <c r="E6845" s="10">
        <f>IF(COUNTIF(cis_DPH!$B$2:$B$84,B6845)&gt;0,D6845*1.1,IF(COUNTIF(cis_DPH!$B$85:$B$171,B6845)&gt;0,D6845*1.2,"chyba"))</f>
        <v>0</v>
      </c>
      <c r="G6845" s="16" t="e">
        <f>_xlfn.XLOOKUP(Tabuľka9[[#This Row],[položka]],#REF!,#REF!)</f>
        <v>#REF!</v>
      </c>
      <c r="I6845" s="15">
        <f>Tabuľka9[[#This Row],[Aktuálna cena v RZ s DPH]]*Tabuľka9[[#This Row],[Priemerný odber za mesiac]]</f>
        <v>0</v>
      </c>
      <c r="K6845" s="17" t="e">
        <f>Tabuľka9[[#This Row],[Cena za MJ s DPH]]*Tabuľka9[[#This Row],[Predpokladaný odber počas 6 mesiacov]]</f>
        <v>#REF!</v>
      </c>
      <c r="L6845" s="1">
        <v>632261</v>
      </c>
      <c r="M6845" t="e">
        <f>_xlfn.XLOOKUP(Tabuľka9[[#This Row],[IČO]],#REF!,#REF!)</f>
        <v>#REF!</v>
      </c>
      <c r="N6845" t="e">
        <f>_xlfn.XLOOKUP(Tabuľka9[[#This Row],[IČO]],#REF!,#REF!)</f>
        <v>#REF!</v>
      </c>
    </row>
    <row r="6846" spans="1:14" hidden="1" x14ac:dyDescent="0.35">
      <c r="A6846" t="s">
        <v>10</v>
      </c>
      <c r="B6846" t="s">
        <v>59</v>
      </c>
      <c r="C6846" t="s">
        <v>13</v>
      </c>
      <c r="D6846" s="9">
        <v>1.2</v>
      </c>
      <c r="E6846" s="10">
        <f>IF(COUNTIF(cis_DPH!$B$2:$B$84,B6846)&gt;0,D6846*1.1,IF(COUNTIF(cis_DPH!$B$85:$B$171,B6846)&gt;0,D6846*1.2,"chyba"))</f>
        <v>1.44</v>
      </c>
      <c r="G6846" s="16" t="e">
        <f>_xlfn.XLOOKUP(Tabuľka9[[#This Row],[položka]],#REF!,#REF!)</f>
        <v>#REF!</v>
      </c>
      <c r="H6846">
        <v>7</v>
      </c>
      <c r="I6846" s="15">
        <f>Tabuľka9[[#This Row],[Aktuálna cena v RZ s DPH]]*Tabuľka9[[#This Row],[Priemerný odber za mesiac]]</f>
        <v>10.08</v>
      </c>
      <c r="J6846">
        <v>20</v>
      </c>
      <c r="K6846" s="17" t="e">
        <f>Tabuľka9[[#This Row],[Cena za MJ s DPH]]*Tabuľka9[[#This Row],[Predpokladaný odber počas 6 mesiacov]]</f>
        <v>#REF!</v>
      </c>
      <c r="L6846" s="1">
        <v>632261</v>
      </c>
      <c r="M6846" t="e">
        <f>_xlfn.XLOOKUP(Tabuľka9[[#This Row],[IČO]],#REF!,#REF!)</f>
        <v>#REF!</v>
      </c>
      <c r="N6846" t="e">
        <f>_xlfn.XLOOKUP(Tabuľka9[[#This Row],[IČO]],#REF!,#REF!)</f>
        <v>#REF!</v>
      </c>
    </row>
    <row r="6847" spans="1:14" hidden="1" x14ac:dyDescent="0.35">
      <c r="A6847" t="s">
        <v>10</v>
      </c>
      <c r="B6847" t="s">
        <v>60</v>
      </c>
      <c r="C6847" t="s">
        <v>13</v>
      </c>
      <c r="E6847" s="10">
        <f>IF(COUNTIF(cis_DPH!$B$2:$B$84,B6847)&gt;0,D6847*1.1,IF(COUNTIF(cis_DPH!$B$85:$B$171,B6847)&gt;0,D6847*1.2,"chyba"))</f>
        <v>0</v>
      </c>
      <c r="G6847" s="16" t="e">
        <f>_xlfn.XLOOKUP(Tabuľka9[[#This Row],[položka]],#REF!,#REF!)</f>
        <v>#REF!</v>
      </c>
      <c r="I6847" s="15">
        <f>Tabuľka9[[#This Row],[Aktuálna cena v RZ s DPH]]*Tabuľka9[[#This Row],[Priemerný odber za mesiac]]</f>
        <v>0</v>
      </c>
      <c r="K6847" s="17" t="e">
        <f>Tabuľka9[[#This Row],[Cena za MJ s DPH]]*Tabuľka9[[#This Row],[Predpokladaný odber počas 6 mesiacov]]</f>
        <v>#REF!</v>
      </c>
      <c r="L6847" s="1">
        <v>632261</v>
      </c>
      <c r="M6847" t="e">
        <f>_xlfn.XLOOKUP(Tabuľka9[[#This Row],[IČO]],#REF!,#REF!)</f>
        <v>#REF!</v>
      </c>
      <c r="N6847" t="e">
        <f>_xlfn.XLOOKUP(Tabuľka9[[#This Row],[IČO]],#REF!,#REF!)</f>
        <v>#REF!</v>
      </c>
    </row>
    <row r="6848" spans="1:14" hidden="1" x14ac:dyDescent="0.35">
      <c r="A6848" t="s">
        <v>10</v>
      </c>
      <c r="B6848" t="s">
        <v>61</v>
      </c>
      <c r="C6848" t="s">
        <v>19</v>
      </c>
      <c r="E6848" s="10">
        <f>IF(COUNTIF(cis_DPH!$B$2:$B$84,B6848)&gt;0,D6848*1.1,IF(COUNTIF(cis_DPH!$B$85:$B$171,B6848)&gt;0,D6848*1.2,"chyba"))</f>
        <v>0</v>
      </c>
      <c r="G6848" s="16" t="e">
        <f>_xlfn.XLOOKUP(Tabuľka9[[#This Row],[položka]],#REF!,#REF!)</f>
        <v>#REF!</v>
      </c>
      <c r="I6848" s="15">
        <f>Tabuľka9[[#This Row],[Aktuálna cena v RZ s DPH]]*Tabuľka9[[#This Row],[Priemerný odber za mesiac]]</f>
        <v>0</v>
      </c>
      <c r="K6848" s="17" t="e">
        <f>Tabuľka9[[#This Row],[Cena za MJ s DPH]]*Tabuľka9[[#This Row],[Predpokladaný odber počas 6 mesiacov]]</f>
        <v>#REF!</v>
      </c>
      <c r="L6848" s="1">
        <v>632261</v>
      </c>
      <c r="M6848" t="e">
        <f>_xlfn.XLOOKUP(Tabuľka9[[#This Row],[IČO]],#REF!,#REF!)</f>
        <v>#REF!</v>
      </c>
      <c r="N6848" t="e">
        <f>_xlfn.XLOOKUP(Tabuľka9[[#This Row],[IČO]],#REF!,#REF!)</f>
        <v>#REF!</v>
      </c>
    </row>
    <row r="6849" spans="1:14" hidden="1" x14ac:dyDescent="0.35">
      <c r="A6849" t="s">
        <v>10</v>
      </c>
      <c r="B6849" t="s">
        <v>62</v>
      </c>
      <c r="C6849" t="s">
        <v>13</v>
      </c>
      <c r="E6849" s="10">
        <f>IF(COUNTIF(cis_DPH!$B$2:$B$84,B6849)&gt;0,D6849*1.1,IF(COUNTIF(cis_DPH!$B$85:$B$171,B6849)&gt;0,D6849*1.2,"chyba"))</f>
        <v>0</v>
      </c>
      <c r="G6849" s="16" t="e">
        <f>_xlfn.XLOOKUP(Tabuľka9[[#This Row],[položka]],#REF!,#REF!)</f>
        <v>#REF!</v>
      </c>
      <c r="I6849" s="15">
        <f>Tabuľka9[[#This Row],[Aktuálna cena v RZ s DPH]]*Tabuľka9[[#This Row],[Priemerný odber za mesiac]]</f>
        <v>0</v>
      </c>
      <c r="K6849" s="17" t="e">
        <f>Tabuľka9[[#This Row],[Cena za MJ s DPH]]*Tabuľka9[[#This Row],[Predpokladaný odber počas 6 mesiacov]]</f>
        <v>#REF!</v>
      </c>
      <c r="L6849" s="1">
        <v>632261</v>
      </c>
      <c r="M6849" t="e">
        <f>_xlfn.XLOOKUP(Tabuľka9[[#This Row],[IČO]],#REF!,#REF!)</f>
        <v>#REF!</v>
      </c>
      <c r="N6849" t="e">
        <f>_xlfn.XLOOKUP(Tabuľka9[[#This Row],[IČO]],#REF!,#REF!)</f>
        <v>#REF!</v>
      </c>
    </row>
    <row r="6850" spans="1:14" hidden="1" x14ac:dyDescent="0.35">
      <c r="A6850" t="s">
        <v>10</v>
      </c>
      <c r="B6850" t="s">
        <v>63</v>
      </c>
      <c r="C6850" t="s">
        <v>13</v>
      </c>
      <c r="E6850" s="10">
        <f>IF(COUNTIF(cis_DPH!$B$2:$B$84,B6850)&gt;0,D6850*1.1,IF(COUNTIF(cis_DPH!$B$85:$B$171,B6850)&gt;0,D6850*1.2,"chyba"))</f>
        <v>0</v>
      </c>
      <c r="G6850" s="16" t="e">
        <f>_xlfn.XLOOKUP(Tabuľka9[[#This Row],[položka]],#REF!,#REF!)</f>
        <v>#REF!</v>
      </c>
      <c r="I6850" s="15">
        <f>Tabuľka9[[#This Row],[Aktuálna cena v RZ s DPH]]*Tabuľka9[[#This Row],[Priemerný odber za mesiac]]</f>
        <v>0</v>
      </c>
      <c r="K6850" s="17" t="e">
        <f>Tabuľka9[[#This Row],[Cena za MJ s DPH]]*Tabuľka9[[#This Row],[Predpokladaný odber počas 6 mesiacov]]</f>
        <v>#REF!</v>
      </c>
      <c r="L6850" s="1">
        <v>632261</v>
      </c>
      <c r="M6850" t="e">
        <f>_xlfn.XLOOKUP(Tabuľka9[[#This Row],[IČO]],#REF!,#REF!)</f>
        <v>#REF!</v>
      </c>
      <c r="N6850" t="e">
        <f>_xlfn.XLOOKUP(Tabuľka9[[#This Row],[IČO]],#REF!,#REF!)</f>
        <v>#REF!</v>
      </c>
    </row>
    <row r="6851" spans="1:14" hidden="1" x14ac:dyDescent="0.35">
      <c r="A6851" t="s">
        <v>10</v>
      </c>
      <c r="B6851" t="s">
        <v>64</v>
      </c>
      <c r="C6851" t="s">
        <v>19</v>
      </c>
      <c r="E6851" s="10">
        <f>IF(COUNTIF(cis_DPH!$B$2:$B$84,B6851)&gt;0,D6851*1.1,IF(COUNTIF(cis_DPH!$B$85:$B$171,B6851)&gt;0,D6851*1.2,"chyba"))</f>
        <v>0</v>
      </c>
      <c r="G6851" s="16" t="e">
        <f>_xlfn.XLOOKUP(Tabuľka9[[#This Row],[položka]],#REF!,#REF!)</f>
        <v>#REF!</v>
      </c>
      <c r="I6851" s="15">
        <f>Tabuľka9[[#This Row],[Aktuálna cena v RZ s DPH]]*Tabuľka9[[#This Row],[Priemerný odber za mesiac]]</f>
        <v>0</v>
      </c>
      <c r="K6851" s="17" t="e">
        <f>Tabuľka9[[#This Row],[Cena za MJ s DPH]]*Tabuľka9[[#This Row],[Predpokladaný odber počas 6 mesiacov]]</f>
        <v>#REF!</v>
      </c>
      <c r="L6851" s="1">
        <v>632261</v>
      </c>
      <c r="M6851" t="e">
        <f>_xlfn.XLOOKUP(Tabuľka9[[#This Row],[IČO]],#REF!,#REF!)</f>
        <v>#REF!</v>
      </c>
      <c r="N6851" t="e">
        <f>_xlfn.XLOOKUP(Tabuľka9[[#This Row],[IČO]],#REF!,#REF!)</f>
        <v>#REF!</v>
      </c>
    </row>
    <row r="6852" spans="1:14" hidden="1" x14ac:dyDescent="0.35">
      <c r="A6852" t="s">
        <v>10</v>
      </c>
      <c r="B6852" t="s">
        <v>65</v>
      </c>
      <c r="C6852" t="s">
        <v>19</v>
      </c>
      <c r="E6852" s="10">
        <f>IF(COUNTIF(cis_DPH!$B$2:$B$84,B6852)&gt;0,D6852*1.1,IF(COUNTIF(cis_DPH!$B$85:$B$171,B6852)&gt;0,D6852*1.2,"chyba"))</f>
        <v>0</v>
      </c>
      <c r="G6852" s="16" t="e">
        <f>_xlfn.XLOOKUP(Tabuľka9[[#This Row],[položka]],#REF!,#REF!)</f>
        <v>#REF!</v>
      </c>
      <c r="I6852" s="15">
        <f>Tabuľka9[[#This Row],[Aktuálna cena v RZ s DPH]]*Tabuľka9[[#This Row],[Priemerný odber za mesiac]]</f>
        <v>0</v>
      </c>
      <c r="K6852" s="17" t="e">
        <f>Tabuľka9[[#This Row],[Cena za MJ s DPH]]*Tabuľka9[[#This Row],[Predpokladaný odber počas 6 mesiacov]]</f>
        <v>#REF!</v>
      </c>
      <c r="L6852" s="1">
        <v>632261</v>
      </c>
      <c r="M6852" t="e">
        <f>_xlfn.XLOOKUP(Tabuľka9[[#This Row],[IČO]],#REF!,#REF!)</f>
        <v>#REF!</v>
      </c>
      <c r="N6852" t="e">
        <f>_xlfn.XLOOKUP(Tabuľka9[[#This Row],[IČO]],#REF!,#REF!)</f>
        <v>#REF!</v>
      </c>
    </row>
    <row r="6853" spans="1:14" hidden="1" x14ac:dyDescent="0.35">
      <c r="A6853" t="s">
        <v>10</v>
      </c>
      <c r="B6853" t="s">
        <v>66</v>
      </c>
      <c r="C6853" t="s">
        <v>19</v>
      </c>
      <c r="E6853" s="10">
        <f>IF(COUNTIF(cis_DPH!$B$2:$B$84,B6853)&gt;0,D6853*1.1,IF(COUNTIF(cis_DPH!$B$85:$B$171,B6853)&gt;0,D6853*1.2,"chyba"))</f>
        <v>0</v>
      </c>
      <c r="G6853" s="16" t="e">
        <f>_xlfn.XLOOKUP(Tabuľka9[[#This Row],[položka]],#REF!,#REF!)</f>
        <v>#REF!</v>
      </c>
      <c r="I6853" s="15">
        <f>Tabuľka9[[#This Row],[Aktuálna cena v RZ s DPH]]*Tabuľka9[[#This Row],[Priemerný odber za mesiac]]</f>
        <v>0</v>
      </c>
      <c r="K6853" s="17" t="e">
        <f>Tabuľka9[[#This Row],[Cena za MJ s DPH]]*Tabuľka9[[#This Row],[Predpokladaný odber počas 6 mesiacov]]</f>
        <v>#REF!</v>
      </c>
      <c r="L6853" s="1">
        <v>632261</v>
      </c>
      <c r="M6853" t="e">
        <f>_xlfn.XLOOKUP(Tabuľka9[[#This Row],[IČO]],#REF!,#REF!)</f>
        <v>#REF!</v>
      </c>
      <c r="N6853" t="e">
        <f>_xlfn.XLOOKUP(Tabuľka9[[#This Row],[IČO]],#REF!,#REF!)</f>
        <v>#REF!</v>
      </c>
    </row>
    <row r="6854" spans="1:14" hidden="1" x14ac:dyDescent="0.35">
      <c r="A6854" t="s">
        <v>10</v>
      </c>
      <c r="B6854" t="s">
        <v>67</v>
      </c>
      <c r="C6854" t="s">
        <v>13</v>
      </c>
      <c r="D6854" s="9">
        <v>2</v>
      </c>
      <c r="E6854" s="10">
        <f>IF(COUNTIF(cis_DPH!$B$2:$B$84,B6854)&gt;0,D6854*1.1,IF(COUNTIF(cis_DPH!$B$85:$B$171,B6854)&gt;0,D6854*1.2,"chyba"))</f>
        <v>2.4</v>
      </c>
      <c r="G6854" s="16" t="e">
        <f>_xlfn.XLOOKUP(Tabuľka9[[#This Row],[položka]],#REF!,#REF!)</f>
        <v>#REF!</v>
      </c>
      <c r="H6854">
        <v>8</v>
      </c>
      <c r="I6854" s="15">
        <f>Tabuľka9[[#This Row],[Aktuálna cena v RZ s DPH]]*Tabuľka9[[#This Row],[Priemerný odber za mesiac]]</f>
        <v>19.2</v>
      </c>
      <c r="K6854" s="17" t="e">
        <f>Tabuľka9[[#This Row],[Cena za MJ s DPH]]*Tabuľka9[[#This Row],[Predpokladaný odber počas 6 mesiacov]]</f>
        <v>#REF!</v>
      </c>
      <c r="L6854" s="1">
        <v>632261</v>
      </c>
      <c r="M6854" t="e">
        <f>_xlfn.XLOOKUP(Tabuľka9[[#This Row],[IČO]],#REF!,#REF!)</f>
        <v>#REF!</v>
      </c>
      <c r="N6854" t="e">
        <f>_xlfn.XLOOKUP(Tabuľka9[[#This Row],[IČO]],#REF!,#REF!)</f>
        <v>#REF!</v>
      </c>
    </row>
    <row r="6855" spans="1:14" hidden="1" x14ac:dyDescent="0.35">
      <c r="A6855" t="s">
        <v>10</v>
      </c>
      <c r="B6855" t="s">
        <v>68</v>
      </c>
      <c r="C6855" t="s">
        <v>13</v>
      </c>
      <c r="D6855" s="9">
        <v>1.5</v>
      </c>
      <c r="E6855" s="10">
        <f>IF(COUNTIF(cis_DPH!$B$2:$B$84,B6855)&gt;0,D6855*1.1,IF(COUNTIF(cis_DPH!$B$85:$B$171,B6855)&gt;0,D6855*1.2,"chyba"))</f>
        <v>1.6500000000000001</v>
      </c>
      <c r="G6855" s="16" t="e">
        <f>_xlfn.XLOOKUP(Tabuľka9[[#This Row],[položka]],#REF!,#REF!)</f>
        <v>#REF!</v>
      </c>
      <c r="H6855">
        <v>22</v>
      </c>
      <c r="I6855" s="15">
        <f>Tabuľka9[[#This Row],[Aktuálna cena v RZ s DPH]]*Tabuľka9[[#This Row],[Priemerný odber za mesiac]]</f>
        <v>36.300000000000004</v>
      </c>
      <c r="J6855">
        <v>120</v>
      </c>
      <c r="K6855" s="17" t="e">
        <f>Tabuľka9[[#This Row],[Cena za MJ s DPH]]*Tabuľka9[[#This Row],[Predpokladaný odber počas 6 mesiacov]]</f>
        <v>#REF!</v>
      </c>
      <c r="L6855" s="1">
        <v>632261</v>
      </c>
      <c r="M6855" t="e">
        <f>_xlfn.XLOOKUP(Tabuľka9[[#This Row],[IČO]],#REF!,#REF!)</f>
        <v>#REF!</v>
      </c>
      <c r="N6855" t="e">
        <f>_xlfn.XLOOKUP(Tabuľka9[[#This Row],[IČO]],#REF!,#REF!)</f>
        <v>#REF!</v>
      </c>
    </row>
    <row r="6856" spans="1:14" hidden="1" x14ac:dyDescent="0.35">
      <c r="A6856" t="s">
        <v>10</v>
      </c>
      <c r="B6856" t="s">
        <v>69</v>
      </c>
      <c r="C6856" t="s">
        <v>13</v>
      </c>
      <c r="E6856" s="10">
        <f>IF(COUNTIF(cis_DPH!$B$2:$B$84,B6856)&gt;0,D6856*1.1,IF(COUNTIF(cis_DPH!$B$85:$B$171,B6856)&gt;0,D6856*1.2,"chyba"))</f>
        <v>0</v>
      </c>
      <c r="G6856" s="16" t="e">
        <f>_xlfn.XLOOKUP(Tabuľka9[[#This Row],[položka]],#REF!,#REF!)</f>
        <v>#REF!</v>
      </c>
      <c r="I6856" s="15">
        <f>Tabuľka9[[#This Row],[Aktuálna cena v RZ s DPH]]*Tabuľka9[[#This Row],[Priemerný odber za mesiac]]</f>
        <v>0</v>
      </c>
      <c r="K6856" s="17" t="e">
        <f>Tabuľka9[[#This Row],[Cena za MJ s DPH]]*Tabuľka9[[#This Row],[Predpokladaný odber počas 6 mesiacov]]</f>
        <v>#REF!</v>
      </c>
      <c r="L6856" s="1">
        <v>632261</v>
      </c>
      <c r="M6856" t="e">
        <f>_xlfn.XLOOKUP(Tabuľka9[[#This Row],[IČO]],#REF!,#REF!)</f>
        <v>#REF!</v>
      </c>
      <c r="N6856" t="e">
        <f>_xlfn.XLOOKUP(Tabuľka9[[#This Row],[IČO]],#REF!,#REF!)</f>
        <v>#REF!</v>
      </c>
    </row>
    <row r="6857" spans="1:14" hidden="1" x14ac:dyDescent="0.35">
      <c r="A6857" t="s">
        <v>10</v>
      </c>
      <c r="B6857" t="s">
        <v>70</v>
      </c>
      <c r="C6857" t="s">
        <v>13</v>
      </c>
      <c r="E6857" s="10">
        <f>IF(COUNTIF(cis_DPH!$B$2:$B$84,B6857)&gt;0,D6857*1.1,IF(COUNTIF(cis_DPH!$B$85:$B$171,B6857)&gt;0,D6857*1.2,"chyba"))</f>
        <v>0</v>
      </c>
      <c r="G6857" s="16" t="e">
        <f>_xlfn.XLOOKUP(Tabuľka9[[#This Row],[položka]],#REF!,#REF!)</f>
        <v>#REF!</v>
      </c>
      <c r="I6857" s="15">
        <f>Tabuľka9[[#This Row],[Aktuálna cena v RZ s DPH]]*Tabuľka9[[#This Row],[Priemerný odber za mesiac]]</f>
        <v>0</v>
      </c>
      <c r="K6857" s="17" t="e">
        <f>Tabuľka9[[#This Row],[Cena za MJ s DPH]]*Tabuľka9[[#This Row],[Predpokladaný odber počas 6 mesiacov]]</f>
        <v>#REF!</v>
      </c>
      <c r="L6857" s="1">
        <v>632261</v>
      </c>
      <c r="M6857" t="e">
        <f>_xlfn.XLOOKUP(Tabuľka9[[#This Row],[IČO]],#REF!,#REF!)</f>
        <v>#REF!</v>
      </c>
      <c r="N6857" t="e">
        <f>_xlfn.XLOOKUP(Tabuľka9[[#This Row],[IČO]],#REF!,#REF!)</f>
        <v>#REF!</v>
      </c>
    </row>
    <row r="6858" spans="1:14" hidden="1" x14ac:dyDescent="0.35">
      <c r="A6858" t="s">
        <v>10</v>
      </c>
      <c r="B6858" t="s">
        <v>71</v>
      </c>
      <c r="C6858" t="s">
        <v>13</v>
      </c>
      <c r="E6858" s="10">
        <f>IF(COUNTIF(cis_DPH!$B$2:$B$84,B6858)&gt;0,D6858*1.1,IF(COUNTIF(cis_DPH!$B$85:$B$171,B6858)&gt;0,D6858*1.2,"chyba"))</f>
        <v>0</v>
      </c>
      <c r="G6858" s="16" t="e">
        <f>_xlfn.XLOOKUP(Tabuľka9[[#This Row],[položka]],#REF!,#REF!)</f>
        <v>#REF!</v>
      </c>
      <c r="I6858" s="15">
        <f>Tabuľka9[[#This Row],[Aktuálna cena v RZ s DPH]]*Tabuľka9[[#This Row],[Priemerný odber za mesiac]]</f>
        <v>0</v>
      </c>
      <c r="K6858" s="17" t="e">
        <f>Tabuľka9[[#This Row],[Cena za MJ s DPH]]*Tabuľka9[[#This Row],[Predpokladaný odber počas 6 mesiacov]]</f>
        <v>#REF!</v>
      </c>
      <c r="L6858" s="1">
        <v>632261</v>
      </c>
      <c r="M6858" t="e">
        <f>_xlfn.XLOOKUP(Tabuľka9[[#This Row],[IČO]],#REF!,#REF!)</f>
        <v>#REF!</v>
      </c>
      <c r="N6858" t="e">
        <f>_xlfn.XLOOKUP(Tabuľka9[[#This Row],[IČO]],#REF!,#REF!)</f>
        <v>#REF!</v>
      </c>
    </row>
    <row r="6859" spans="1:14" hidden="1" x14ac:dyDescent="0.35">
      <c r="A6859" t="s">
        <v>10</v>
      </c>
      <c r="B6859" t="s">
        <v>72</v>
      </c>
      <c r="C6859" t="s">
        <v>13</v>
      </c>
      <c r="E6859" s="10">
        <f>IF(COUNTIF(cis_DPH!$B$2:$B$84,B6859)&gt;0,D6859*1.1,IF(COUNTIF(cis_DPH!$B$85:$B$171,B6859)&gt;0,D6859*1.2,"chyba"))</f>
        <v>0</v>
      </c>
      <c r="G6859" s="16" t="e">
        <f>_xlfn.XLOOKUP(Tabuľka9[[#This Row],[položka]],#REF!,#REF!)</f>
        <v>#REF!</v>
      </c>
      <c r="I6859" s="15">
        <f>Tabuľka9[[#This Row],[Aktuálna cena v RZ s DPH]]*Tabuľka9[[#This Row],[Priemerný odber za mesiac]]</f>
        <v>0</v>
      </c>
      <c r="K6859" s="17" t="e">
        <f>Tabuľka9[[#This Row],[Cena za MJ s DPH]]*Tabuľka9[[#This Row],[Predpokladaný odber počas 6 mesiacov]]</f>
        <v>#REF!</v>
      </c>
      <c r="L6859" s="1">
        <v>632261</v>
      </c>
      <c r="M6859" t="e">
        <f>_xlfn.XLOOKUP(Tabuľka9[[#This Row],[IČO]],#REF!,#REF!)</f>
        <v>#REF!</v>
      </c>
      <c r="N6859" t="e">
        <f>_xlfn.XLOOKUP(Tabuľka9[[#This Row],[IČO]],#REF!,#REF!)</f>
        <v>#REF!</v>
      </c>
    </row>
    <row r="6860" spans="1:14" hidden="1" x14ac:dyDescent="0.35">
      <c r="A6860" t="s">
        <v>10</v>
      </c>
      <c r="B6860" t="s">
        <v>73</v>
      </c>
      <c r="C6860" t="s">
        <v>13</v>
      </c>
      <c r="D6860" s="9">
        <v>1</v>
      </c>
      <c r="E6860" s="10">
        <f>IF(COUNTIF(cis_DPH!$B$2:$B$84,B6860)&gt;0,D6860*1.1,IF(COUNTIF(cis_DPH!$B$85:$B$171,B6860)&gt;0,D6860*1.2,"chyba"))</f>
        <v>1.2</v>
      </c>
      <c r="G6860" s="16" t="e">
        <f>_xlfn.XLOOKUP(Tabuľka9[[#This Row],[položka]],#REF!,#REF!)</f>
        <v>#REF!</v>
      </c>
      <c r="H6860">
        <v>5</v>
      </c>
      <c r="I6860" s="15">
        <f>Tabuľka9[[#This Row],[Aktuálna cena v RZ s DPH]]*Tabuľka9[[#This Row],[Priemerný odber za mesiac]]</f>
        <v>6</v>
      </c>
      <c r="J6860">
        <v>24</v>
      </c>
      <c r="K6860" s="17" t="e">
        <f>Tabuľka9[[#This Row],[Cena za MJ s DPH]]*Tabuľka9[[#This Row],[Predpokladaný odber počas 6 mesiacov]]</f>
        <v>#REF!</v>
      </c>
      <c r="L6860" s="1">
        <v>632261</v>
      </c>
      <c r="M6860" t="e">
        <f>_xlfn.XLOOKUP(Tabuľka9[[#This Row],[IČO]],#REF!,#REF!)</f>
        <v>#REF!</v>
      </c>
      <c r="N6860" t="e">
        <f>_xlfn.XLOOKUP(Tabuľka9[[#This Row],[IČO]],#REF!,#REF!)</f>
        <v>#REF!</v>
      </c>
    </row>
    <row r="6861" spans="1:14" hidden="1" x14ac:dyDescent="0.35">
      <c r="A6861" t="s">
        <v>10</v>
      </c>
      <c r="B6861" t="s">
        <v>74</v>
      </c>
      <c r="C6861" t="s">
        <v>13</v>
      </c>
      <c r="E6861" s="10">
        <f>IF(COUNTIF(cis_DPH!$B$2:$B$84,B6861)&gt;0,D6861*1.1,IF(COUNTIF(cis_DPH!$B$85:$B$171,B6861)&gt;0,D6861*1.2,"chyba"))</f>
        <v>0</v>
      </c>
      <c r="G6861" s="16" t="e">
        <f>_xlfn.XLOOKUP(Tabuľka9[[#This Row],[položka]],#REF!,#REF!)</f>
        <v>#REF!</v>
      </c>
      <c r="I6861" s="15">
        <f>Tabuľka9[[#This Row],[Aktuálna cena v RZ s DPH]]*Tabuľka9[[#This Row],[Priemerný odber za mesiac]]</f>
        <v>0</v>
      </c>
      <c r="K6861" s="17" t="e">
        <f>Tabuľka9[[#This Row],[Cena za MJ s DPH]]*Tabuľka9[[#This Row],[Predpokladaný odber počas 6 mesiacov]]</f>
        <v>#REF!</v>
      </c>
      <c r="L6861" s="1">
        <v>632261</v>
      </c>
      <c r="M6861" t="e">
        <f>_xlfn.XLOOKUP(Tabuľka9[[#This Row],[IČO]],#REF!,#REF!)</f>
        <v>#REF!</v>
      </c>
      <c r="N6861" t="e">
        <f>_xlfn.XLOOKUP(Tabuľka9[[#This Row],[IČO]],#REF!,#REF!)</f>
        <v>#REF!</v>
      </c>
    </row>
    <row r="6862" spans="1:14" hidden="1" x14ac:dyDescent="0.35">
      <c r="A6862" t="s">
        <v>10</v>
      </c>
      <c r="B6862" t="s">
        <v>75</v>
      </c>
      <c r="C6862" t="s">
        <v>13</v>
      </c>
      <c r="D6862" s="9">
        <v>0.38</v>
      </c>
      <c r="E6862" s="10">
        <f>IF(COUNTIF(cis_DPH!$B$2:$B$84,B6862)&gt;0,D6862*1.1,IF(COUNTIF(cis_DPH!$B$85:$B$171,B6862)&gt;0,D6862*1.2,"chyba"))</f>
        <v>0.41800000000000004</v>
      </c>
      <c r="G6862" s="16" t="e">
        <f>_xlfn.XLOOKUP(Tabuľka9[[#This Row],[položka]],#REF!,#REF!)</f>
        <v>#REF!</v>
      </c>
      <c r="H6862">
        <v>550</v>
      </c>
      <c r="I6862" s="15">
        <f>Tabuľka9[[#This Row],[Aktuálna cena v RZ s DPH]]*Tabuľka9[[#This Row],[Priemerný odber za mesiac]]</f>
        <v>229.90000000000003</v>
      </c>
      <c r="J6862">
        <v>3300</v>
      </c>
      <c r="K6862" s="17" t="e">
        <f>Tabuľka9[[#This Row],[Cena za MJ s DPH]]*Tabuľka9[[#This Row],[Predpokladaný odber počas 6 mesiacov]]</f>
        <v>#REF!</v>
      </c>
      <c r="L6862" s="1">
        <v>632261</v>
      </c>
      <c r="M6862" t="e">
        <f>_xlfn.XLOOKUP(Tabuľka9[[#This Row],[IČO]],#REF!,#REF!)</f>
        <v>#REF!</v>
      </c>
      <c r="N6862" t="e">
        <f>_xlfn.XLOOKUP(Tabuľka9[[#This Row],[IČO]],#REF!,#REF!)</f>
        <v>#REF!</v>
      </c>
    </row>
    <row r="6863" spans="1:14" hidden="1" x14ac:dyDescent="0.35">
      <c r="A6863" t="s">
        <v>10</v>
      </c>
      <c r="B6863" t="s">
        <v>76</v>
      </c>
      <c r="C6863" t="s">
        <v>13</v>
      </c>
      <c r="E6863" s="10">
        <f>IF(COUNTIF(cis_DPH!$B$2:$B$84,B6863)&gt;0,D6863*1.1,IF(COUNTIF(cis_DPH!$B$85:$B$171,B6863)&gt;0,D6863*1.2,"chyba"))</f>
        <v>0</v>
      </c>
      <c r="G6863" s="16" t="e">
        <f>_xlfn.XLOOKUP(Tabuľka9[[#This Row],[položka]],#REF!,#REF!)</f>
        <v>#REF!</v>
      </c>
      <c r="I6863" s="15">
        <f>Tabuľka9[[#This Row],[Aktuálna cena v RZ s DPH]]*Tabuľka9[[#This Row],[Priemerný odber za mesiac]]</f>
        <v>0</v>
      </c>
      <c r="K6863" s="17" t="e">
        <f>Tabuľka9[[#This Row],[Cena za MJ s DPH]]*Tabuľka9[[#This Row],[Predpokladaný odber počas 6 mesiacov]]</f>
        <v>#REF!</v>
      </c>
      <c r="L6863" s="1">
        <v>632261</v>
      </c>
      <c r="M6863" t="e">
        <f>_xlfn.XLOOKUP(Tabuľka9[[#This Row],[IČO]],#REF!,#REF!)</f>
        <v>#REF!</v>
      </c>
      <c r="N6863" t="e">
        <f>_xlfn.XLOOKUP(Tabuľka9[[#This Row],[IČO]],#REF!,#REF!)</f>
        <v>#REF!</v>
      </c>
    </row>
    <row r="6864" spans="1:14" hidden="1" x14ac:dyDescent="0.35">
      <c r="A6864" t="s">
        <v>10</v>
      </c>
      <c r="B6864" t="s">
        <v>77</v>
      </c>
      <c r="C6864" t="s">
        <v>13</v>
      </c>
      <c r="E6864" s="10">
        <f>IF(COUNTIF(cis_DPH!$B$2:$B$84,B6864)&gt;0,D6864*1.1,IF(COUNTIF(cis_DPH!$B$85:$B$171,B6864)&gt;0,D6864*1.2,"chyba"))</f>
        <v>0</v>
      </c>
      <c r="G6864" s="16" t="e">
        <f>_xlfn.XLOOKUP(Tabuľka9[[#This Row],[položka]],#REF!,#REF!)</f>
        <v>#REF!</v>
      </c>
      <c r="I6864" s="15">
        <f>Tabuľka9[[#This Row],[Aktuálna cena v RZ s DPH]]*Tabuľka9[[#This Row],[Priemerný odber za mesiac]]</f>
        <v>0</v>
      </c>
      <c r="K6864" s="17" t="e">
        <f>Tabuľka9[[#This Row],[Cena za MJ s DPH]]*Tabuľka9[[#This Row],[Predpokladaný odber počas 6 mesiacov]]</f>
        <v>#REF!</v>
      </c>
      <c r="L6864" s="1">
        <v>632261</v>
      </c>
      <c r="M6864" t="e">
        <f>_xlfn.XLOOKUP(Tabuľka9[[#This Row],[IČO]],#REF!,#REF!)</f>
        <v>#REF!</v>
      </c>
      <c r="N6864" t="e">
        <f>_xlfn.XLOOKUP(Tabuľka9[[#This Row],[IČO]],#REF!,#REF!)</f>
        <v>#REF!</v>
      </c>
    </row>
    <row r="6865" spans="1:14" hidden="1" x14ac:dyDescent="0.35">
      <c r="A6865" t="s">
        <v>10</v>
      </c>
      <c r="B6865" t="s">
        <v>78</v>
      </c>
      <c r="C6865" t="s">
        <v>13</v>
      </c>
      <c r="E6865" s="10">
        <f>IF(COUNTIF(cis_DPH!$B$2:$B$84,B6865)&gt;0,D6865*1.1,IF(COUNTIF(cis_DPH!$B$85:$B$171,B6865)&gt;0,D6865*1.2,"chyba"))</f>
        <v>0</v>
      </c>
      <c r="G6865" s="16" t="e">
        <f>_xlfn.XLOOKUP(Tabuľka9[[#This Row],[položka]],#REF!,#REF!)</f>
        <v>#REF!</v>
      </c>
      <c r="I6865" s="15">
        <f>Tabuľka9[[#This Row],[Aktuálna cena v RZ s DPH]]*Tabuľka9[[#This Row],[Priemerný odber za mesiac]]</f>
        <v>0</v>
      </c>
      <c r="K6865" s="17" t="e">
        <f>Tabuľka9[[#This Row],[Cena za MJ s DPH]]*Tabuľka9[[#This Row],[Predpokladaný odber počas 6 mesiacov]]</f>
        <v>#REF!</v>
      </c>
      <c r="L6865" s="1">
        <v>632261</v>
      </c>
      <c r="M6865" t="e">
        <f>_xlfn.XLOOKUP(Tabuľka9[[#This Row],[IČO]],#REF!,#REF!)</f>
        <v>#REF!</v>
      </c>
      <c r="N6865" t="e">
        <f>_xlfn.XLOOKUP(Tabuľka9[[#This Row],[IČO]],#REF!,#REF!)</f>
        <v>#REF!</v>
      </c>
    </row>
    <row r="6866" spans="1:14" hidden="1" x14ac:dyDescent="0.35">
      <c r="A6866" t="s">
        <v>10</v>
      </c>
      <c r="B6866" t="s">
        <v>79</v>
      </c>
      <c r="C6866" t="s">
        <v>13</v>
      </c>
      <c r="E6866" s="10">
        <f>IF(COUNTIF(cis_DPH!$B$2:$B$84,B6866)&gt;0,D6866*1.1,IF(COUNTIF(cis_DPH!$B$85:$B$171,B6866)&gt;0,D6866*1.2,"chyba"))</f>
        <v>0</v>
      </c>
      <c r="G6866" s="16" t="e">
        <f>_xlfn.XLOOKUP(Tabuľka9[[#This Row],[položka]],#REF!,#REF!)</f>
        <v>#REF!</v>
      </c>
      <c r="I6866" s="15">
        <f>Tabuľka9[[#This Row],[Aktuálna cena v RZ s DPH]]*Tabuľka9[[#This Row],[Priemerný odber za mesiac]]</f>
        <v>0</v>
      </c>
      <c r="K6866" s="17" t="e">
        <f>Tabuľka9[[#This Row],[Cena za MJ s DPH]]*Tabuľka9[[#This Row],[Predpokladaný odber počas 6 mesiacov]]</f>
        <v>#REF!</v>
      </c>
      <c r="L6866" s="1">
        <v>632261</v>
      </c>
      <c r="M6866" t="e">
        <f>_xlfn.XLOOKUP(Tabuľka9[[#This Row],[IČO]],#REF!,#REF!)</f>
        <v>#REF!</v>
      </c>
      <c r="N6866" t="e">
        <f>_xlfn.XLOOKUP(Tabuľka9[[#This Row],[IČO]],#REF!,#REF!)</f>
        <v>#REF!</v>
      </c>
    </row>
    <row r="6867" spans="1:14" hidden="1" x14ac:dyDescent="0.35">
      <c r="A6867" t="s">
        <v>10</v>
      </c>
      <c r="B6867" t="s">
        <v>80</v>
      </c>
      <c r="C6867" t="s">
        <v>13</v>
      </c>
      <c r="E6867" s="10">
        <f>IF(COUNTIF(cis_DPH!$B$2:$B$84,B6867)&gt;0,D6867*1.1,IF(COUNTIF(cis_DPH!$B$85:$B$171,B6867)&gt;0,D6867*1.2,"chyba"))</f>
        <v>0</v>
      </c>
      <c r="G6867" s="16" t="e">
        <f>_xlfn.XLOOKUP(Tabuľka9[[#This Row],[položka]],#REF!,#REF!)</f>
        <v>#REF!</v>
      </c>
      <c r="I6867" s="15">
        <f>Tabuľka9[[#This Row],[Aktuálna cena v RZ s DPH]]*Tabuľka9[[#This Row],[Priemerný odber za mesiac]]</f>
        <v>0</v>
      </c>
      <c r="K6867" s="17" t="e">
        <f>Tabuľka9[[#This Row],[Cena za MJ s DPH]]*Tabuľka9[[#This Row],[Predpokladaný odber počas 6 mesiacov]]</f>
        <v>#REF!</v>
      </c>
      <c r="L6867" s="1">
        <v>632261</v>
      </c>
      <c r="M6867" t="e">
        <f>_xlfn.XLOOKUP(Tabuľka9[[#This Row],[IČO]],#REF!,#REF!)</f>
        <v>#REF!</v>
      </c>
      <c r="N6867" t="e">
        <f>_xlfn.XLOOKUP(Tabuľka9[[#This Row],[IČO]],#REF!,#REF!)</f>
        <v>#REF!</v>
      </c>
    </row>
    <row r="6868" spans="1:14" hidden="1" x14ac:dyDescent="0.35">
      <c r="A6868" t="s">
        <v>81</v>
      </c>
      <c r="B6868" t="s">
        <v>82</v>
      </c>
      <c r="C6868" t="s">
        <v>19</v>
      </c>
      <c r="E6868" s="10">
        <f>IF(COUNTIF(cis_DPH!$B$2:$B$84,B6868)&gt;0,D6868*1.1,IF(COUNTIF(cis_DPH!$B$85:$B$171,B6868)&gt;0,D6868*1.2,"chyba"))</f>
        <v>0</v>
      </c>
      <c r="G6868" s="16" t="e">
        <f>_xlfn.XLOOKUP(Tabuľka9[[#This Row],[položka]],#REF!,#REF!)</f>
        <v>#REF!</v>
      </c>
      <c r="I6868" s="15">
        <f>Tabuľka9[[#This Row],[Aktuálna cena v RZ s DPH]]*Tabuľka9[[#This Row],[Priemerný odber za mesiac]]</f>
        <v>0</v>
      </c>
      <c r="K6868" s="17" t="e">
        <f>Tabuľka9[[#This Row],[Cena za MJ s DPH]]*Tabuľka9[[#This Row],[Predpokladaný odber počas 6 mesiacov]]</f>
        <v>#REF!</v>
      </c>
      <c r="L6868" s="1">
        <v>37890115</v>
      </c>
      <c r="M6868" t="e">
        <f>_xlfn.XLOOKUP(Tabuľka9[[#This Row],[IČO]],#REF!,#REF!)</f>
        <v>#REF!</v>
      </c>
      <c r="N6868" t="e">
        <f>_xlfn.XLOOKUP(Tabuľka9[[#This Row],[IČO]],#REF!,#REF!)</f>
        <v>#REF!</v>
      </c>
    </row>
    <row r="6869" spans="1:14" hidden="1" x14ac:dyDescent="0.35">
      <c r="A6869" t="s">
        <v>81</v>
      </c>
      <c r="B6869" t="s">
        <v>83</v>
      </c>
      <c r="C6869" t="s">
        <v>19</v>
      </c>
      <c r="D6869" s="9">
        <v>0.12</v>
      </c>
      <c r="E6869" s="10">
        <f>IF(COUNTIF(cis_DPH!$B$2:$B$84,B6869)&gt;0,D6869*1.1,IF(COUNTIF(cis_DPH!$B$85:$B$171,B6869)&gt;0,D6869*1.2,"chyba"))</f>
        <v>0.14399999999999999</v>
      </c>
      <c r="G6869" s="16" t="e">
        <f>_xlfn.XLOOKUP(Tabuľka9[[#This Row],[položka]],#REF!,#REF!)</f>
        <v>#REF!</v>
      </c>
      <c r="H6869">
        <v>200</v>
      </c>
      <c r="I6869" s="15">
        <f>Tabuľka9[[#This Row],[Aktuálna cena v RZ s DPH]]*Tabuľka9[[#This Row],[Priemerný odber za mesiac]]</f>
        <v>28.799999999999997</v>
      </c>
      <c r="J6869">
        <v>1000</v>
      </c>
      <c r="K6869" s="17" t="e">
        <f>Tabuľka9[[#This Row],[Cena za MJ s DPH]]*Tabuľka9[[#This Row],[Predpokladaný odber počas 6 mesiacov]]</f>
        <v>#REF!</v>
      </c>
      <c r="L6869" s="1">
        <v>37890115</v>
      </c>
      <c r="M6869" t="e">
        <f>_xlfn.XLOOKUP(Tabuľka9[[#This Row],[IČO]],#REF!,#REF!)</f>
        <v>#REF!</v>
      </c>
      <c r="N6869" t="e">
        <f>_xlfn.XLOOKUP(Tabuľka9[[#This Row],[IČO]],#REF!,#REF!)</f>
        <v>#REF!</v>
      </c>
    </row>
    <row r="6870" spans="1:14" hidden="1" x14ac:dyDescent="0.35">
      <c r="A6870" t="s">
        <v>84</v>
      </c>
      <c r="B6870" t="s">
        <v>85</v>
      </c>
      <c r="C6870" t="s">
        <v>13</v>
      </c>
      <c r="D6870" s="9">
        <v>5.25</v>
      </c>
      <c r="E6870" s="10">
        <f>IF(COUNTIF(cis_DPH!$B$2:$B$84,B6870)&gt;0,D6870*1.1,IF(COUNTIF(cis_DPH!$B$85:$B$171,B6870)&gt;0,D6870*1.2,"chyba"))</f>
        <v>5.7750000000000004</v>
      </c>
      <c r="G6870" s="16" t="e">
        <f>_xlfn.XLOOKUP(Tabuľka9[[#This Row],[položka]],#REF!,#REF!)</f>
        <v>#REF!</v>
      </c>
      <c r="H6870">
        <v>20</v>
      </c>
      <c r="I6870" s="15">
        <f>Tabuľka9[[#This Row],[Aktuálna cena v RZ s DPH]]*Tabuľka9[[#This Row],[Priemerný odber za mesiac]]</f>
        <v>115.5</v>
      </c>
      <c r="K6870" s="17" t="e">
        <f>Tabuľka9[[#This Row],[Cena za MJ s DPH]]*Tabuľka9[[#This Row],[Predpokladaný odber počas 6 mesiacov]]</f>
        <v>#REF!</v>
      </c>
      <c r="L6870" s="1">
        <v>632261</v>
      </c>
      <c r="M6870" t="e">
        <f>_xlfn.XLOOKUP(Tabuľka9[[#This Row],[IČO]],#REF!,#REF!)</f>
        <v>#REF!</v>
      </c>
      <c r="N6870" t="e">
        <f>_xlfn.XLOOKUP(Tabuľka9[[#This Row],[IČO]],#REF!,#REF!)</f>
        <v>#REF!</v>
      </c>
    </row>
    <row r="6871" spans="1:14" hidden="1" x14ac:dyDescent="0.35">
      <c r="A6871" t="s">
        <v>84</v>
      </c>
      <c r="B6871" t="s">
        <v>86</v>
      </c>
      <c r="C6871" t="s">
        <v>13</v>
      </c>
      <c r="D6871" s="9">
        <v>4.97</v>
      </c>
      <c r="E6871" s="10">
        <f>IF(COUNTIF(cis_DPH!$B$2:$B$84,B6871)&gt;0,D6871*1.1,IF(COUNTIF(cis_DPH!$B$85:$B$171,B6871)&gt;0,D6871*1.2,"chyba"))</f>
        <v>5.4670000000000005</v>
      </c>
      <c r="G6871" s="16" t="e">
        <f>_xlfn.XLOOKUP(Tabuľka9[[#This Row],[položka]],#REF!,#REF!)</f>
        <v>#REF!</v>
      </c>
      <c r="H6871">
        <v>17</v>
      </c>
      <c r="I6871" s="15">
        <f>Tabuľka9[[#This Row],[Aktuálna cena v RZ s DPH]]*Tabuľka9[[#This Row],[Priemerný odber za mesiac]]</f>
        <v>92.939000000000007</v>
      </c>
      <c r="K6871" s="17" t="e">
        <f>Tabuľka9[[#This Row],[Cena za MJ s DPH]]*Tabuľka9[[#This Row],[Predpokladaný odber počas 6 mesiacov]]</f>
        <v>#REF!</v>
      </c>
      <c r="L6871" s="1">
        <v>632261</v>
      </c>
      <c r="M6871" t="e">
        <f>_xlfn.XLOOKUP(Tabuľka9[[#This Row],[IČO]],#REF!,#REF!)</f>
        <v>#REF!</v>
      </c>
      <c r="N6871" t="e">
        <f>_xlfn.XLOOKUP(Tabuľka9[[#This Row],[IČO]],#REF!,#REF!)</f>
        <v>#REF!</v>
      </c>
    </row>
    <row r="6872" spans="1:14" hidden="1" x14ac:dyDescent="0.35">
      <c r="A6872" t="s">
        <v>84</v>
      </c>
      <c r="B6872" t="s">
        <v>87</v>
      </c>
      <c r="C6872" t="s">
        <v>13</v>
      </c>
      <c r="D6872" s="9">
        <v>5.32</v>
      </c>
      <c r="E6872" s="10">
        <f>IF(COUNTIF(cis_DPH!$B$2:$B$84,B6872)&gt;0,D6872*1.1,IF(COUNTIF(cis_DPH!$B$85:$B$171,B6872)&gt;0,D6872*1.2,"chyba"))</f>
        <v>5.8520000000000012</v>
      </c>
      <c r="G6872" s="16" t="e">
        <f>_xlfn.XLOOKUP(Tabuľka9[[#This Row],[položka]],#REF!,#REF!)</f>
        <v>#REF!</v>
      </c>
      <c r="H6872">
        <v>3</v>
      </c>
      <c r="I6872" s="15">
        <f>Tabuľka9[[#This Row],[Aktuálna cena v RZ s DPH]]*Tabuľka9[[#This Row],[Priemerný odber za mesiac]]</f>
        <v>17.556000000000004</v>
      </c>
      <c r="K6872" s="17" t="e">
        <f>Tabuľka9[[#This Row],[Cena za MJ s DPH]]*Tabuľka9[[#This Row],[Predpokladaný odber počas 6 mesiacov]]</f>
        <v>#REF!</v>
      </c>
      <c r="L6872" s="1">
        <v>632261</v>
      </c>
      <c r="M6872" t="e">
        <f>_xlfn.XLOOKUP(Tabuľka9[[#This Row],[IČO]],#REF!,#REF!)</f>
        <v>#REF!</v>
      </c>
      <c r="N6872" t="e">
        <f>_xlfn.XLOOKUP(Tabuľka9[[#This Row],[IČO]],#REF!,#REF!)</f>
        <v>#REF!</v>
      </c>
    </row>
    <row r="6873" spans="1:14" hidden="1" x14ac:dyDescent="0.35">
      <c r="A6873" t="s">
        <v>84</v>
      </c>
      <c r="B6873" t="s">
        <v>88</v>
      </c>
      <c r="C6873" t="s">
        <v>13</v>
      </c>
      <c r="D6873" s="9">
        <v>4.41</v>
      </c>
      <c r="E6873" s="10">
        <f>IF(COUNTIF(cis_DPH!$B$2:$B$84,B6873)&gt;0,D6873*1.1,IF(COUNTIF(cis_DPH!$B$85:$B$171,B6873)&gt;0,D6873*1.2,"chyba"))</f>
        <v>4.8510000000000009</v>
      </c>
      <c r="G6873" s="16" t="e">
        <f>_xlfn.XLOOKUP(Tabuľka9[[#This Row],[položka]],#REF!,#REF!)</f>
        <v>#REF!</v>
      </c>
      <c r="H6873">
        <v>42</v>
      </c>
      <c r="I6873" s="15">
        <f>Tabuľka9[[#This Row],[Aktuálna cena v RZ s DPH]]*Tabuľka9[[#This Row],[Priemerný odber za mesiac]]</f>
        <v>203.74200000000005</v>
      </c>
      <c r="K6873" s="17" t="e">
        <f>Tabuľka9[[#This Row],[Cena za MJ s DPH]]*Tabuľka9[[#This Row],[Predpokladaný odber počas 6 mesiacov]]</f>
        <v>#REF!</v>
      </c>
      <c r="L6873" s="1">
        <v>632261</v>
      </c>
      <c r="M6873" t="e">
        <f>_xlfn.XLOOKUP(Tabuľka9[[#This Row],[IČO]],#REF!,#REF!)</f>
        <v>#REF!</v>
      </c>
      <c r="N6873" t="e">
        <f>_xlfn.XLOOKUP(Tabuľka9[[#This Row],[IČO]],#REF!,#REF!)</f>
        <v>#REF!</v>
      </c>
    </row>
    <row r="6874" spans="1:14" hidden="1" x14ac:dyDescent="0.35">
      <c r="A6874" t="s">
        <v>84</v>
      </c>
      <c r="B6874" t="s">
        <v>89</v>
      </c>
      <c r="C6874" t="s">
        <v>13</v>
      </c>
      <c r="E6874" s="10">
        <f>IF(COUNTIF(cis_DPH!$B$2:$B$84,B6874)&gt;0,D6874*1.1,IF(COUNTIF(cis_DPH!$B$85:$B$171,B6874)&gt;0,D6874*1.2,"chyba"))</f>
        <v>0</v>
      </c>
      <c r="G6874" s="16" t="e">
        <f>_xlfn.XLOOKUP(Tabuľka9[[#This Row],[položka]],#REF!,#REF!)</f>
        <v>#REF!</v>
      </c>
      <c r="I6874" s="15">
        <f>Tabuľka9[[#This Row],[Aktuálna cena v RZ s DPH]]*Tabuľka9[[#This Row],[Priemerný odber za mesiac]]</f>
        <v>0</v>
      </c>
      <c r="K6874" s="17" t="e">
        <f>Tabuľka9[[#This Row],[Cena za MJ s DPH]]*Tabuľka9[[#This Row],[Predpokladaný odber počas 6 mesiacov]]</f>
        <v>#REF!</v>
      </c>
      <c r="L6874" s="1">
        <v>632261</v>
      </c>
      <c r="M6874" t="e">
        <f>_xlfn.XLOOKUP(Tabuľka9[[#This Row],[IČO]],#REF!,#REF!)</f>
        <v>#REF!</v>
      </c>
      <c r="N6874" t="e">
        <f>_xlfn.XLOOKUP(Tabuľka9[[#This Row],[IČO]],#REF!,#REF!)</f>
        <v>#REF!</v>
      </c>
    </row>
    <row r="6875" spans="1:14" hidden="1" x14ac:dyDescent="0.35">
      <c r="A6875" t="s">
        <v>84</v>
      </c>
      <c r="B6875" t="s">
        <v>90</v>
      </c>
      <c r="C6875" t="s">
        <v>13</v>
      </c>
      <c r="E6875" s="10">
        <f>IF(COUNTIF(cis_DPH!$B$2:$B$84,B6875)&gt;0,D6875*1.1,IF(COUNTIF(cis_DPH!$B$85:$B$171,B6875)&gt;0,D6875*1.2,"chyba"))</f>
        <v>0</v>
      </c>
      <c r="G6875" s="16" t="e">
        <f>_xlfn.XLOOKUP(Tabuľka9[[#This Row],[položka]],#REF!,#REF!)</f>
        <v>#REF!</v>
      </c>
      <c r="I6875" s="15">
        <f>Tabuľka9[[#This Row],[Aktuálna cena v RZ s DPH]]*Tabuľka9[[#This Row],[Priemerný odber za mesiac]]</f>
        <v>0</v>
      </c>
      <c r="K6875" s="17" t="e">
        <f>Tabuľka9[[#This Row],[Cena za MJ s DPH]]*Tabuľka9[[#This Row],[Predpokladaný odber počas 6 mesiacov]]</f>
        <v>#REF!</v>
      </c>
      <c r="L6875" s="1">
        <v>632261</v>
      </c>
      <c r="M6875" t="e">
        <f>_xlfn.XLOOKUP(Tabuľka9[[#This Row],[IČO]],#REF!,#REF!)</f>
        <v>#REF!</v>
      </c>
      <c r="N6875" t="e">
        <f>_xlfn.XLOOKUP(Tabuľka9[[#This Row],[IČO]],#REF!,#REF!)</f>
        <v>#REF!</v>
      </c>
    </row>
    <row r="6876" spans="1:14" hidden="1" x14ac:dyDescent="0.35">
      <c r="A6876" t="s">
        <v>84</v>
      </c>
      <c r="B6876" t="s">
        <v>91</v>
      </c>
      <c r="C6876" t="s">
        <v>13</v>
      </c>
      <c r="E6876" s="10">
        <f>IF(COUNTIF(cis_DPH!$B$2:$B$84,B6876)&gt;0,D6876*1.1,IF(COUNTIF(cis_DPH!$B$85:$B$171,B6876)&gt;0,D6876*1.2,"chyba"))</f>
        <v>0</v>
      </c>
      <c r="G6876" s="16" t="e">
        <f>_xlfn.XLOOKUP(Tabuľka9[[#This Row],[položka]],#REF!,#REF!)</f>
        <v>#REF!</v>
      </c>
      <c r="I6876" s="15">
        <f>Tabuľka9[[#This Row],[Aktuálna cena v RZ s DPH]]*Tabuľka9[[#This Row],[Priemerný odber za mesiac]]</f>
        <v>0</v>
      </c>
      <c r="K6876" s="17" t="e">
        <f>Tabuľka9[[#This Row],[Cena za MJ s DPH]]*Tabuľka9[[#This Row],[Predpokladaný odber počas 6 mesiacov]]</f>
        <v>#REF!</v>
      </c>
      <c r="L6876" s="1">
        <v>632261</v>
      </c>
      <c r="M6876" t="e">
        <f>_xlfn.XLOOKUP(Tabuľka9[[#This Row],[IČO]],#REF!,#REF!)</f>
        <v>#REF!</v>
      </c>
      <c r="N6876" t="e">
        <f>_xlfn.XLOOKUP(Tabuľka9[[#This Row],[IČO]],#REF!,#REF!)</f>
        <v>#REF!</v>
      </c>
    </row>
    <row r="6877" spans="1:14" hidden="1" x14ac:dyDescent="0.35">
      <c r="A6877" t="s">
        <v>84</v>
      </c>
      <c r="B6877" t="s">
        <v>92</v>
      </c>
      <c r="C6877" t="s">
        <v>13</v>
      </c>
      <c r="E6877" s="10">
        <f>IF(COUNTIF(cis_DPH!$B$2:$B$84,B6877)&gt;0,D6877*1.1,IF(COUNTIF(cis_DPH!$B$85:$B$171,B6877)&gt;0,D6877*1.2,"chyba"))</f>
        <v>0</v>
      </c>
      <c r="G6877" s="16" t="e">
        <f>_xlfn.XLOOKUP(Tabuľka9[[#This Row],[položka]],#REF!,#REF!)</f>
        <v>#REF!</v>
      </c>
      <c r="I6877" s="15">
        <f>Tabuľka9[[#This Row],[Aktuálna cena v RZ s DPH]]*Tabuľka9[[#This Row],[Priemerný odber za mesiac]]</f>
        <v>0</v>
      </c>
      <c r="K6877" s="17" t="e">
        <f>Tabuľka9[[#This Row],[Cena za MJ s DPH]]*Tabuľka9[[#This Row],[Predpokladaný odber počas 6 mesiacov]]</f>
        <v>#REF!</v>
      </c>
      <c r="L6877" s="1">
        <v>632261</v>
      </c>
      <c r="M6877" t="e">
        <f>_xlfn.XLOOKUP(Tabuľka9[[#This Row],[IČO]],#REF!,#REF!)</f>
        <v>#REF!</v>
      </c>
      <c r="N6877" t="e">
        <f>_xlfn.XLOOKUP(Tabuľka9[[#This Row],[IČO]],#REF!,#REF!)</f>
        <v>#REF!</v>
      </c>
    </row>
    <row r="6878" spans="1:14" hidden="1" x14ac:dyDescent="0.35">
      <c r="A6878" t="s">
        <v>93</v>
      </c>
      <c r="B6878" t="s">
        <v>94</v>
      </c>
      <c r="C6878" t="s">
        <v>13</v>
      </c>
      <c r="D6878" s="9">
        <v>0.49</v>
      </c>
      <c r="E6878" s="10">
        <f>IF(COUNTIF(cis_DPH!$B$2:$B$84,B6878)&gt;0,D6878*1.1,IF(COUNTIF(cis_DPH!$B$85:$B$171,B6878)&gt;0,D6878*1.2,"chyba"))</f>
        <v>0.53900000000000003</v>
      </c>
      <c r="G6878" s="16" t="e">
        <f>_xlfn.XLOOKUP(Tabuľka9[[#This Row],[položka]],#REF!,#REF!)</f>
        <v>#REF!</v>
      </c>
      <c r="H6878">
        <v>378</v>
      </c>
      <c r="I6878" s="15">
        <f>Tabuľka9[[#This Row],[Aktuálna cena v RZ s DPH]]*Tabuľka9[[#This Row],[Priemerný odber za mesiac]]</f>
        <v>203.74200000000002</v>
      </c>
      <c r="K6878" s="17" t="e">
        <f>Tabuľka9[[#This Row],[Cena za MJ s DPH]]*Tabuľka9[[#This Row],[Predpokladaný odber počas 6 mesiacov]]</f>
        <v>#REF!</v>
      </c>
      <c r="L6878" s="1">
        <v>632261</v>
      </c>
      <c r="M6878" t="e">
        <f>_xlfn.XLOOKUP(Tabuľka9[[#This Row],[IČO]],#REF!,#REF!)</f>
        <v>#REF!</v>
      </c>
      <c r="N6878" t="e">
        <f>_xlfn.XLOOKUP(Tabuľka9[[#This Row],[IČO]],#REF!,#REF!)</f>
        <v>#REF!</v>
      </c>
    </row>
    <row r="6879" spans="1:14" hidden="1" x14ac:dyDescent="0.35">
      <c r="A6879" t="s">
        <v>95</v>
      </c>
      <c r="B6879" t="s">
        <v>96</v>
      </c>
      <c r="C6879" t="s">
        <v>13</v>
      </c>
      <c r="E6879" s="10">
        <f>IF(COUNTIF(cis_DPH!$B$2:$B$84,B6879)&gt;0,D6879*1.1,IF(COUNTIF(cis_DPH!$B$85:$B$171,B6879)&gt;0,D6879*1.2,"chyba"))</f>
        <v>0</v>
      </c>
      <c r="G6879" s="16" t="e">
        <f>_xlfn.XLOOKUP(Tabuľka9[[#This Row],[položka]],#REF!,#REF!)</f>
        <v>#REF!</v>
      </c>
      <c r="I6879" s="15">
        <f>Tabuľka9[[#This Row],[Aktuálna cena v RZ s DPH]]*Tabuľka9[[#This Row],[Priemerný odber za mesiac]]</f>
        <v>0</v>
      </c>
      <c r="K6879" s="17" t="e">
        <f>Tabuľka9[[#This Row],[Cena za MJ s DPH]]*Tabuľka9[[#This Row],[Predpokladaný odber počas 6 mesiacov]]</f>
        <v>#REF!</v>
      </c>
      <c r="L6879" s="1">
        <v>632261</v>
      </c>
      <c r="M6879" t="e">
        <f>_xlfn.XLOOKUP(Tabuľka9[[#This Row],[IČO]],#REF!,#REF!)</f>
        <v>#REF!</v>
      </c>
      <c r="N6879" t="e">
        <f>_xlfn.XLOOKUP(Tabuľka9[[#This Row],[IČO]],#REF!,#REF!)</f>
        <v>#REF!</v>
      </c>
    </row>
    <row r="6880" spans="1:14" hidden="1" x14ac:dyDescent="0.35">
      <c r="A6880" t="s">
        <v>95</v>
      </c>
      <c r="B6880" t="s">
        <v>97</v>
      </c>
      <c r="C6880" t="s">
        <v>13</v>
      </c>
      <c r="E6880" s="10">
        <f>IF(COUNTIF(cis_DPH!$B$2:$B$84,B6880)&gt;0,D6880*1.1,IF(COUNTIF(cis_DPH!$B$85:$B$171,B6880)&gt;0,D6880*1.2,"chyba"))</f>
        <v>0</v>
      </c>
      <c r="G6880" s="16" t="e">
        <f>_xlfn.XLOOKUP(Tabuľka9[[#This Row],[položka]],#REF!,#REF!)</f>
        <v>#REF!</v>
      </c>
      <c r="I6880" s="15">
        <f>Tabuľka9[[#This Row],[Aktuálna cena v RZ s DPH]]*Tabuľka9[[#This Row],[Priemerný odber za mesiac]]</f>
        <v>0</v>
      </c>
      <c r="K6880" s="17" t="e">
        <f>Tabuľka9[[#This Row],[Cena za MJ s DPH]]*Tabuľka9[[#This Row],[Predpokladaný odber počas 6 mesiacov]]</f>
        <v>#REF!</v>
      </c>
      <c r="L6880" s="1">
        <v>632261</v>
      </c>
      <c r="M6880" t="e">
        <f>_xlfn.XLOOKUP(Tabuľka9[[#This Row],[IČO]],#REF!,#REF!)</f>
        <v>#REF!</v>
      </c>
      <c r="N6880" t="e">
        <f>_xlfn.XLOOKUP(Tabuľka9[[#This Row],[IČO]],#REF!,#REF!)</f>
        <v>#REF!</v>
      </c>
    </row>
    <row r="6881" spans="1:14" hidden="1" x14ac:dyDescent="0.35">
      <c r="A6881" t="s">
        <v>95</v>
      </c>
      <c r="B6881" t="s">
        <v>98</v>
      </c>
      <c r="C6881" t="s">
        <v>13</v>
      </c>
      <c r="E6881" s="10">
        <f>IF(COUNTIF(cis_DPH!$B$2:$B$84,B6881)&gt;0,D6881*1.1,IF(COUNTIF(cis_DPH!$B$85:$B$171,B6881)&gt;0,D6881*1.2,"chyba"))</f>
        <v>0</v>
      </c>
      <c r="G6881" s="16" t="e">
        <f>_xlfn.XLOOKUP(Tabuľka9[[#This Row],[položka]],#REF!,#REF!)</f>
        <v>#REF!</v>
      </c>
      <c r="I6881" s="15">
        <f>Tabuľka9[[#This Row],[Aktuálna cena v RZ s DPH]]*Tabuľka9[[#This Row],[Priemerný odber za mesiac]]</f>
        <v>0</v>
      </c>
      <c r="K6881" s="17" t="e">
        <f>Tabuľka9[[#This Row],[Cena za MJ s DPH]]*Tabuľka9[[#This Row],[Predpokladaný odber počas 6 mesiacov]]</f>
        <v>#REF!</v>
      </c>
      <c r="L6881" s="1">
        <v>632261</v>
      </c>
      <c r="M6881" t="e">
        <f>_xlfn.XLOOKUP(Tabuľka9[[#This Row],[IČO]],#REF!,#REF!)</f>
        <v>#REF!</v>
      </c>
      <c r="N6881" t="e">
        <f>_xlfn.XLOOKUP(Tabuľka9[[#This Row],[IČO]],#REF!,#REF!)</f>
        <v>#REF!</v>
      </c>
    </row>
    <row r="6882" spans="1:14" hidden="1" x14ac:dyDescent="0.35">
      <c r="A6882" t="s">
        <v>95</v>
      </c>
      <c r="B6882" t="s">
        <v>99</v>
      </c>
      <c r="C6882" t="s">
        <v>13</v>
      </c>
      <c r="E6882" s="10">
        <f>IF(COUNTIF(cis_DPH!$B$2:$B$84,B6882)&gt;0,D6882*1.1,IF(COUNTIF(cis_DPH!$B$85:$B$171,B6882)&gt;0,D6882*1.2,"chyba"))</f>
        <v>0</v>
      </c>
      <c r="G6882" s="16" t="e">
        <f>_xlfn.XLOOKUP(Tabuľka9[[#This Row],[položka]],#REF!,#REF!)</f>
        <v>#REF!</v>
      </c>
      <c r="I6882" s="15">
        <f>Tabuľka9[[#This Row],[Aktuálna cena v RZ s DPH]]*Tabuľka9[[#This Row],[Priemerný odber za mesiac]]</f>
        <v>0</v>
      </c>
      <c r="K6882" s="17" t="e">
        <f>Tabuľka9[[#This Row],[Cena za MJ s DPH]]*Tabuľka9[[#This Row],[Predpokladaný odber počas 6 mesiacov]]</f>
        <v>#REF!</v>
      </c>
      <c r="L6882" s="1">
        <v>632261</v>
      </c>
      <c r="M6882" t="e">
        <f>_xlfn.XLOOKUP(Tabuľka9[[#This Row],[IČO]],#REF!,#REF!)</f>
        <v>#REF!</v>
      </c>
      <c r="N6882" t="e">
        <f>_xlfn.XLOOKUP(Tabuľka9[[#This Row],[IČO]],#REF!,#REF!)</f>
        <v>#REF!</v>
      </c>
    </row>
    <row r="6883" spans="1:14" hidden="1" x14ac:dyDescent="0.35">
      <c r="A6883" t="s">
        <v>95</v>
      </c>
      <c r="B6883" t="s">
        <v>100</v>
      </c>
      <c r="C6883" t="s">
        <v>13</v>
      </c>
      <c r="D6883" s="9">
        <v>0.25</v>
      </c>
      <c r="E6883" s="10">
        <f>IF(COUNTIF(cis_DPH!$B$2:$B$84,B6883)&gt;0,D6883*1.1,IF(COUNTIF(cis_DPH!$B$85:$B$171,B6883)&gt;0,D6883*1.2,"chyba"))</f>
        <v>0.27500000000000002</v>
      </c>
      <c r="G6883" s="16" t="e">
        <f>_xlfn.XLOOKUP(Tabuľka9[[#This Row],[položka]],#REF!,#REF!)</f>
        <v>#REF!</v>
      </c>
      <c r="H6883">
        <v>34</v>
      </c>
      <c r="I6883" s="15">
        <f>Tabuľka9[[#This Row],[Aktuálna cena v RZ s DPH]]*Tabuľka9[[#This Row],[Priemerný odber za mesiac]]</f>
        <v>9.3500000000000014</v>
      </c>
      <c r="J6883">
        <v>180</v>
      </c>
      <c r="K6883" s="17" t="e">
        <f>Tabuľka9[[#This Row],[Cena za MJ s DPH]]*Tabuľka9[[#This Row],[Predpokladaný odber počas 6 mesiacov]]</f>
        <v>#REF!</v>
      </c>
      <c r="L6883" s="1">
        <v>632261</v>
      </c>
      <c r="M6883" t="e">
        <f>_xlfn.XLOOKUP(Tabuľka9[[#This Row],[IČO]],#REF!,#REF!)</f>
        <v>#REF!</v>
      </c>
      <c r="N6883" t="e">
        <f>_xlfn.XLOOKUP(Tabuľka9[[#This Row],[IČO]],#REF!,#REF!)</f>
        <v>#REF!</v>
      </c>
    </row>
    <row r="6884" spans="1:14" hidden="1" x14ac:dyDescent="0.35">
      <c r="A6884" t="s">
        <v>95</v>
      </c>
      <c r="B6884" t="s">
        <v>101</v>
      </c>
      <c r="C6884" t="s">
        <v>13</v>
      </c>
      <c r="D6884" s="9">
        <v>0.22</v>
      </c>
      <c r="E6884" s="10">
        <f>IF(COUNTIF(cis_DPH!$B$2:$B$84,B6884)&gt;0,D6884*1.1,IF(COUNTIF(cis_DPH!$B$85:$B$171,B6884)&gt;0,D6884*1.2,"chyba"))</f>
        <v>0.24200000000000002</v>
      </c>
      <c r="G6884" s="16" t="e">
        <f>_xlfn.XLOOKUP(Tabuľka9[[#This Row],[položka]],#REF!,#REF!)</f>
        <v>#REF!</v>
      </c>
      <c r="H6884">
        <v>7</v>
      </c>
      <c r="I6884" s="15">
        <f>Tabuľka9[[#This Row],[Aktuálna cena v RZ s DPH]]*Tabuľka9[[#This Row],[Priemerný odber za mesiac]]</f>
        <v>1.6940000000000002</v>
      </c>
      <c r="J6884">
        <v>36</v>
      </c>
      <c r="K6884" s="17" t="e">
        <f>Tabuľka9[[#This Row],[Cena za MJ s DPH]]*Tabuľka9[[#This Row],[Predpokladaný odber počas 6 mesiacov]]</f>
        <v>#REF!</v>
      </c>
      <c r="L6884" s="1">
        <v>632261</v>
      </c>
      <c r="M6884" t="e">
        <f>_xlfn.XLOOKUP(Tabuľka9[[#This Row],[IČO]],#REF!,#REF!)</f>
        <v>#REF!</v>
      </c>
      <c r="N6884" t="e">
        <f>_xlfn.XLOOKUP(Tabuľka9[[#This Row],[IČO]],#REF!,#REF!)</f>
        <v>#REF!</v>
      </c>
    </row>
    <row r="6885" spans="1:14" hidden="1" x14ac:dyDescent="0.35">
      <c r="A6885" t="s">
        <v>95</v>
      </c>
      <c r="B6885" t="s">
        <v>102</v>
      </c>
      <c r="C6885" t="s">
        <v>48</v>
      </c>
      <c r="D6885" s="9">
        <v>0.75</v>
      </c>
      <c r="E6885" s="10">
        <f>IF(COUNTIF(cis_DPH!$B$2:$B$84,B6885)&gt;0,D6885*1.1,IF(COUNTIF(cis_DPH!$B$85:$B$171,B6885)&gt;0,D6885*1.2,"chyba"))</f>
        <v>0.82500000000000007</v>
      </c>
      <c r="G6885" s="16" t="e">
        <f>_xlfn.XLOOKUP(Tabuľka9[[#This Row],[položka]],#REF!,#REF!)</f>
        <v>#REF!</v>
      </c>
      <c r="H6885">
        <v>44833</v>
      </c>
      <c r="I6885" s="15">
        <f>Tabuľka9[[#This Row],[Aktuálna cena v RZ s DPH]]*Tabuľka9[[#This Row],[Priemerný odber za mesiac]]</f>
        <v>36987.225000000006</v>
      </c>
      <c r="J6885">
        <v>60</v>
      </c>
      <c r="K6885" s="17" t="e">
        <f>Tabuľka9[[#This Row],[Cena za MJ s DPH]]*Tabuľka9[[#This Row],[Predpokladaný odber počas 6 mesiacov]]</f>
        <v>#REF!</v>
      </c>
      <c r="L6885" s="1">
        <v>632261</v>
      </c>
      <c r="M6885" t="e">
        <f>_xlfn.XLOOKUP(Tabuľka9[[#This Row],[IČO]],#REF!,#REF!)</f>
        <v>#REF!</v>
      </c>
      <c r="N6885" t="e">
        <f>_xlfn.XLOOKUP(Tabuľka9[[#This Row],[IČO]],#REF!,#REF!)</f>
        <v>#REF!</v>
      </c>
    </row>
    <row r="6886" spans="1:14" hidden="1" x14ac:dyDescent="0.35">
      <c r="A6886" t="s">
        <v>95</v>
      </c>
      <c r="B6886" t="s">
        <v>103</v>
      </c>
      <c r="C6886" t="s">
        <v>13</v>
      </c>
      <c r="E6886" s="10">
        <f>IF(COUNTIF(cis_DPH!$B$2:$B$84,B6886)&gt;0,D6886*1.1,IF(COUNTIF(cis_DPH!$B$85:$B$171,B6886)&gt;0,D6886*1.2,"chyba"))</f>
        <v>0</v>
      </c>
      <c r="G6886" s="16" t="e">
        <f>_xlfn.XLOOKUP(Tabuľka9[[#This Row],[položka]],#REF!,#REF!)</f>
        <v>#REF!</v>
      </c>
      <c r="I6886" s="15">
        <f>Tabuľka9[[#This Row],[Aktuálna cena v RZ s DPH]]*Tabuľka9[[#This Row],[Priemerný odber za mesiac]]</f>
        <v>0</v>
      </c>
      <c r="K6886" s="17" t="e">
        <f>Tabuľka9[[#This Row],[Cena za MJ s DPH]]*Tabuľka9[[#This Row],[Predpokladaný odber počas 6 mesiacov]]</f>
        <v>#REF!</v>
      </c>
      <c r="L6886" s="1">
        <v>632261</v>
      </c>
      <c r="M6886" t="e">
        <f>_xlfn.XLOOKUP(Tabuľka9[[#This Row],[IČO]],#REF!,#REF!)</f>
        <v>#REF!</v>
      </c>
      <c r="N6886" t="e">
        <f>_xlfn.XLOOKUP(Tabuľka9[[#This Row],[IČO]],#REF!,#REF!)</f>
        <v>#REF!</v>
      </c>
    </row>
    <row r="6887" spans="1:14" hidden="1" x14ac:dyDescent="0.35">
      <c r="A6887" t="s">
        <v>95</v>
      </c>
      <c r="B6887" t="s">
        <v>104</v>
      </c>
      <c r="C6887" t="s">
        <v>48</v>
      </c>
      <c r="E6887" s="10">
        <f>IF(COUNTIF(cis_DPH!$B$2:$B$84,B6887)&gt;0,D6887*1.1,IF(COUNTIF(cis_DPH!$B$85:$B$171,B6887)&gt;0,D6887*1.2,"chyba"))</f>
        <v>0</v>
      </c>
      <c r="G6887" s="16" t="e">
        <f>_xlfn.XLOOKUP(Tabuľka9[[#This Row],[položka]],#REF!,#REF!)</f>
        <v>#REF!</v>
      </c>
      <c r="I6887" s="15">
        <f>Tabuľka9[[#This Row],[Aktuálna cena v RZ s DPH]]*Tabuľka9[[#This Row],[Priemerný odber za mesiac]]</f>
        <v>0</v>
      </c>
      <c r="J6887">
        <v>50</v>
      </c>
      <c r="K6887" s="17" t="e">
        <f>Tabuľka9[[#This Row],[Cena za MJ s DPH]]*Tabuľka9[[#This Row],[Predpokladaný odber počas 6 mesiacov]]</f>
        <v>#REF!</v>
      </c>
      <c r="L6887" s="1">
        <v>632261</v>
      </c>
      <c r="M6887" t="e">
        <f>_xlfn.XLOOKUP(Tabuľka9[[#This Row],[IČO]],#REF!,#REF!)</f>
        <v>#REF!</v>
      </c>
      <c r="N6887" t="e">
        <f>_xlfn.XLOOKUP(Tabuľka9[[#This Row],[IČO]],#REF!,#REF!)</f>
        <v>#REF!</v>
      </c>
    </row>
    <row r="6888" spans="1:14" hidden="1" x14ac:dyDescent="0.35">
      <c r="A6888" t="s">
        <v>95</v>
      </c>
      <c r="B6888" t="s">
        <v>105</v>
      </c>
      <c r="C6888" t="s">
        <v>13</v>
      </c>
      <c r="E6888" s="10">
        <f>IF(COUNTIF(cis_DPH!$B$2:$B$84,B6888)&gt;0,D6888*1.1,IF(COUNTIF(cis_DPH!$B$85:$B$171,B6888)&gt;0,D6888*1.2,"chyba"))</f>
        <v>0</v>
      </c>
      <c r="G6888" s="16" t="e">
        <f>_xlfn.XLOOKUP(Tabuľka9[[#This Row],[položka]],#REF!,#REF!)</f>
        <v>#REF!</v>
      </c>
      <c r="I6888" s="15">
        <f>Tabuľka9[[#This Row],[Aktuálna cena v RZ s DPH]]*Tabuľka9[[#This Row],[Priemerný odber za mesiac]]</f>
        <v>0</v>
      </c>
      <c r="K6888" s="17" t="e">
        <f>Tabuľka9[[#This Row],[Cena za MJ s DPH]]*Tabuľka9[[#This Row],[Predpokladaný odber počas 6 mesiacov]]</f>
        <v>#REF!</v>
      </c>
      <c r="L6888" s="1">
        <v>632261</v>
      </c>
      <c r="M6888" t="e">
        <f>_xlfn.XLOOKUP(Tabuľka9[[#This Row],[IČO]],#REF!,#REF!)</f>
        <v>#REF!</v>
      </c>
      <c r="N6888" t="e">
        <f>_xlfn.XLOOKUP(Tabuľka9[[#This Row],[IČO]],#REF!,#REF!)</f>
        <v>#REF!</v>
      </c>
    </row>
    <row r="6889" spans="1:14" hidden="1" x14ac:dyDescent="0.35">
      <c r="A6889" t="s">
        <v>95</v>
      </c>
      <c r="B6889" t="s">
        <v>106</v>
      </c>
      <c r="C6889" t="s">
        <v>13</v>
      </c>
      <c r="E6889" s="10">
        <f>IF(COUNTIF(cis_DPH!$B$2:$B$84,B6889)&gt;0,D6889*1.1,IF(COUNTIF(cis_DPH!$B$85:$B$171,B6889)&gt;0,D6889*1.2,"chyba"))</f>
        <v>0</v>
      </c>
      <c r="G6889" s="16" t="e">
        <f>_xlfn.XLOOKUP(Tabuľka9[[#This Row],[položka]],#REF!,#REF!)</f>
        <v>#REF!</v>
      </c>
      <c r="I6889" s="15">
        <f>Tabuľka9[[#This Row],[Aktuálna cena v RZ s DPH]]*Tabuľka9[[#This Row],[Priemerný odber za mesiac]]</f>
        <v>0</v>
      </c>
      <c r="K6889" s="17" t="e">
        <f>Tabuľka9[[#This Row],[Cena za MJ s DPH]]*Tabuľka9[[#This Row],[Predpokladaný odber počas 6 mesiacov]]</f>
        <v>#REF!</v>
      </c>
      <c r="L6889" s="1">
        <v>632261</v>
      </c>
      <c r="M6889" t="e">
        <f>_xlfn.XLOOKUP(Tabuľka9[[#This Row],[IČO]],#REF!,#REF!)</f>
        <v>#REF!</v>
      </c>
      <c r="N6889" t="e">
        <f>_xlfn.XLOOKUP(Tabuľka9[[#This Row],[IČO]],#REF!,#REF!)</f>
        <v>#REF!</v>
      </c>
    </row>
    <row r="6890" spans="1:14" hidden="1" x14ac:dyDescent="0.35">
      <c r="A6890" t="s">
        <v>93</v>
      </c>
      <c r="B6890" t="s">
        <v>107</v>
      </c>
      <c r="C6890" t="s">
        <v>48</v>
      </c>
      <c r="E6890" s="10">
        <f>IF(COUNTIF(cis_DPH!$B$2:$B$84,B6890)&gt;0,D6890*1.1,IF(COUNTIF(cis_DPH!$B$85:$B$171,B6890)&gt;0,D6890*1.2,"chyba"))</f>
        <v>0</v>
      </c>
      <c r="G6890" s="16" t="e">
        <f>_xlfn.XLOOKUP(Tabuľka9[[#This Row],[položka]],#REF!,#REF!)</f>
        <v>#REF!</v>
      </c>
      <c r="I6890" s="15">
        <f>Tabuľka9[[#This Row],[Aktuálna cena v RZ s DPH]]*Tabuľka9[[#This Row],[Priemerný odber za mesiac]]</f>
        <v>0</v>
      </c>
      <c r="K6890" s="17" t="e">
        <f>Tabuľka9[[#This Row],[Cena za MJ s DPH]]*Tabuľka9[[#This Row],[Predpokladaný odber počas 6 mesiacov]]</f>
        <v>#REF!</v>
      </c>
      <c r="L6890" s="1">
        <v>632261</v>
      </c>
      <c r="M6890" t="e">
        <f>_xlfn.XLOOKUP(Tabuľka9[[#This Row],[IČO]],#REF!,#REF!)</f>
        <v>#REF!</v>
      </c>
      <c r="N6890" t="e">
        <f>_xlfn.XLOOKUP(Tabuľka9[[#This Row],[IČO]],#REF!,#REF!)</f>
        <v>#REF!</v>
      </c>
    </row>
    <row r="6891" spans="1:14" hidden="1" x14ac:dyDescent="0.35">
      <c r="A6891" t="s">
        <v>95</v>
      </c>
      <c r="B6891" t="s">
        <v>108</v>
      </c>
      <c r="C6891" t="s">
        <v>13</v>
      </c>
      <c r="E6891" s="10">
        <f>IF(COUNTIF(cis_DPH!$B$2:$B$84,B6891)&gt;0,D6891*1.1,IF(COUNTIF(cis_DPH!$B$85:$B$171,B6891)&gt;0,D6891*1.2,"chyba"))</f>
        <v>0</v>
      </c>
      <c r="G6891" s="16" t="e">
        <f>_xlfn.XLOOKUP(Tabuľka9[[#This Row],[položka]],#REF!,#REF!)</f>
        <v>#REF!</v>
      </c>
      <c r="I6891" s="15">
        <f>Tabuľka9[[#This Row],[Aktuálna cena v RZ s DPH]]*Tabuľka9[[#This Row],[Priemerný odber za mesiac]]</f>
        <v>0</v>
      </c>
      <c r="K6891" s="17" t="e">
        <f>Tabuľka9[[#This Row],[Cena za MJ s DPH]]*Tabuľka9[[#This Row],[Predpokladaný odber počas 6 mesiacov]]</f>
        <v>#REF!</v>
      </c>
      <c r="L6891" s="1">
        <v>632261</v>
      </c>
      <c r="M6891" t="e">
        <f>_xlfn.XLOOKUP(Tabuľka9[[#This Row],[IČO]],#REF!,#REF!)</f>
        <v>#REF!</v>
      </c>
      <c r="N6891" t="e">
        <f>_xlfn.XLOOKUP(Tabuľka9[[#This Row],[IČO]],#REF!,#REF!)</f>
        <v>#REF!</v>
      </c>
    </row>
    <row r="6892" spans="1:14" hidden="1" x14ac:dyDescent="0.35">
      <c r="A6892" t="s">
        <v>95</v>
      </c>
      <c r="B6892" t="s">
        <v>109</v>
      </c>
      <c r="C6892" t="s">
        <v>13</v>
      </c>
      <c r="E6892" s="10">
        <f>IF(COUNTIF(cis_DPH!$B$2:$B$84,B6892)&gt;0,D6892*1.1,IF(COUNTIF(cis_DPH!$B$85:$B$171,B6892)&gt;0,D6892*1.2,"chyba"))</f>
        <v>0</v>
      </c>
      <c r="G6892" s="16" t="e">
        <f>_xlfn.XLOOKUP(Tabuľka9[[#This Row],[položka]],#REF!,#REF!)</f>
        <v>#REF!</v>
      </c>
      <c r="I6892" s="15">
        <f>Tabuľka9[[#This Row],[Aktuálna cena v RZ s DPH]]*Tabuľka9[[#This Row],[Priemerný odber za mesiac]]</f>
        <v>0</v>
      </c>
      <c r="K6892" s="17" t="e">
        <f>Tabuľka9[[#This Row],[Cena za MJ s DPH]]*Tabuľka9[[#This Row],[Predpokladaný odber počas 6 mesiacov]]</f>
        <v>#REF!</v>
      </c>
      <c r="L6892" s="1">
        <v>632261</v>
      </c>
      <c r="M6892" t="e">
        <f>_xlfn.XLOOKUP(Tabuľka9[[#This Row],[IČO]],#REF!,#REF!)</f>
        <v>#REF!</v>
      </c>
      <c r="N6892" t="e">
        <f>_xlfn.XLOOKUP(Tabuľka9[[#This Row],[IČO]],#REF!,#REF!)</f>
        <v>#REF!</v>
      </c>
    </row>
    <row r="6893" spans="1:14" hidden="1" x14ac:dyDescent="0.35">
      <c r="A6893" t="s">
        <v>95</v>
      </c>
      <c r="B6893" t="s">
        <v>110</v>
      </c>
      <c r="C6893" t="s">
        <v>13</v>
      </c>
      <c r="E6893" s="10">
        <f>IF(COUNTIF(cis_DPH!$B$2:$B$84,B6893)&gt;0,D6893*1.1,IF(COUNTIF(cis_DPH!$B$85:$B$171,B6893)&gt;0,D6893*1.2,"chyba"))</f>
        <v>0</v>
      </c>
      <c r="G6893" s="16" t="e">
        <f>_xlfn.XLOOKUP(Tabuľka9[[#This Row],[položka]],#REF!,#REF!)</f>
        <v>#REF!</v>
      </c>
      <c r="I6893" s="15">
        <f>Tabuľka9[[#This Row],[Aktuálna cena v RZ s DPH]]*Tabuľka9[[#This Row],[Priemerný odber za mesiac]]</f>
        <v>0</v>
      </c>
      <c r="K6893" s="17" t="e">
        <f>Tabuľka9[[#This Row],[Cena za MJ s DPH]]*Tabuľka9[[#This Row],[Predpokladaný odber počas 6 mesiacov]]</f>
        <v>#REF!</v>
      </c>
      <c r="L6893" s="1">
        <v>632261</v>
      </c>
      <c r="M6893" t="e">
        <f>_xlfn.XLOOKUP(Tabuľka9[[#This Row],[IČO]],#REF!,#REF!)</f>
        <v>#REF!</v>
      </c>
      <c r="N6893" t="e">
        <f>_xlfn.XLOOKUP(Tabuľka9[[#This Row],[IČO]],#REF!,#REF!)</f>
        <v>#REF!</v>
      </c>
    </row>
    <row r="6894" spans="1:14" hidden="1" x14ac:dyDescent="0.35">
      <c r="A6894" t="s">
        <v>95</v>
      </c>
      <c r="B6894" t="s">
        <v>111</v>
      </c>
      <c r="C6894" t="s">
        <v>13</v>
      </c>
      <c r="D6894" s="9">
        <v>0.85</v>
      </c>
      <c r="E6894" s="10">
        <f>IF(COUNTIF(cis_DPH!$B$2:$B$84,B6894)&gt;0,D6894*1.1,IF(COUNTIF(cis_DPH!$B$85:$B$171,B6894)&gt;0,D6894*1.2,"chyba"))</f>
        <v>0.93500000000000005</v>
      </c>
      <c r="G6894" s="16" t="e">
        <f>_xlfn.XLOOKUP(Tabuľka9[[#This Row],[položka]],#REF!,#REF!)</f>
        <v>#REF!</v>
      </c>
      <c r="H6894">
        <v>17</v>
      </c>
      <c r="I6894" s="15">
        <f>Tabuľka9[[#This Row],[Aktuálna cena v RZ s DPH]]*Tabuľka9[[#This Row],[Priemerný odber za mesiac]]</f>
        <v>15.895000000000001</v>
      </c>
      <c r="K6894" s="17" t="e">
        <f>Tabuľka9[[#This Row],[Cena za MJ s DPH]]*Tabuľka9[[#This Row],[Predpokladaný odber počas 6 mesiacov]]</f>
        <v>#REF!</v>
      </c>
      <c r="L6894" s="1">
        <v>632261</v>
      </c>
      <c r="M6894" t="e">
        <f>_xlfn.XLOOKUP(Tabuľka9[[#This Row],[IČO]],#REF!,#REF!)</f>
        <v>#REF!</v>
      </c>
      <c r="N6894" t="e">
        <f>_xlfn.XLOOKUP(Tabuľka9[[#This Row],[IČO]],#REF!,#REF!)</f>
        <v>#REF!</v>
      </c>
    </row>
    <row r="6895" spans="1:14" hidden="1" x14ac:dyDescent="0.35">
      <c r="A6895" t="s">
        <v>95</v>
      </c>
      <c r="B6895" t="s">
        <v>112</v>
      </c>
      <c r="C6895" t="s">
        <v>48</v>
      </c>
      <c r="E6895" s="10">
        <f>IF(COUNTIF(cis_DPH!$B$2:$B$84,B6895)&gt;0,D6895*1.1,IF(COUNTIF(cis_DPH!$B$85:$B$171,B6895)&gt;0,D6895*1.2,"chyba"))</f>
        <v>0</v>
      </c>
      <c r="G6895" s="16" t="e">
        <f>_xlfn.XLOOKUP(Tabuľka9[[#This Row],[položka]],#REF!,#REF!)</f>
        <v>#REF!</v>
      </c>
      <c r="I6895" s="15">
        <f>Tabuľka9[[#This Row],[Aktuálna cena v RZ s DPH]]*Tabuľka9[[#This Row],[Priemerný odber za mesiac]]</f>
        <v>0</v>
      </c>
      <c r="K6895" s="17" t="e">
        <f>Tabuľka9[[#This Row],[Cena za MJ s DPH]]*Tabuľka9[[#This Row],[Predpokladaný odber počas 6 mesiacov]]</f>
        <v>#REF!</v>
      </c>
      <c r="L6895" s="1">
        <v>632261</v>
      </c>
      <c r="M6895" t="e">
        <f>_xlfn.XLOOKUP(Tabuľka9[[#This Row],[IČO]],#REF!,#REF!)</f>
        <v>#REF!</v>
      </c>
      <c r="N6895" t="e">
        <f>_xlfn.XLOOKUP(Tabuľka9[[#This Row],[IČO]],#REF!,#REF!)</f>
        <v>#REF!</v>
      </c>
    </row>
    <row r="6896" spans="1:14" hidden="1" x14ac:dyDescent="0.35">
      <c r="A6896" t="s">
        <v>95</v>
      </c>
      <c r="B6896" t="s">
        <v>113</v>
      </c>
      <c r="C6896" t="s">
        <v>13</v>
      </c>
      <c r="E6896" s="10">
        <f>IF(COUNTIF(cis_DPH!$B$2:$B$84,B6896)&gt;0,D6896*1.1,IF(COUNTIF(cis_DPH!$B$85:$B$171,B6896)&gt;0,D6896*1.2,"chyba"))</f>
        <v>0</v>
      </c>
      <c r="G6896" s="16" t="e">
        <f>_xlfn.XLOOKUP(Tabuľka9[[#This Row],[položka]],#REF!,#REF!)</f>
        <v>#REF!</v>
      </c>
      <c r="I6896" s="15">
        <f>Tabuľka9[[#This Row],[Aktuálna cena v RZ s DPH]]*Tabuľka9[[#This Row],[Priemerný odber za mesiac]]</f>
        <v>0</v>
      </c>
      <c r="K6896" s="17" t="e">
        <f>Tabuľka9[[#This Row],[Cena za MJ s DPH]]*Tabuľka9[[#This Row],[Predpokladaný odber počas 6 mesiacov]]</f>
        <v>#REF!</v>
      </c>
      <c r="L6896" s="1">
        <v>632261</v>
      </c>
      <c r="M6896" t="e">
        <f>_xlfn.XLOOKUP(Tabuľka9[[#This Row],[IČO]],#REF!,#REF!)</f>
        <v>#REF!</v>
      </c>
      <c r="N6896" t="e">
        <f>_xlfn.XLOOKUP(Tabuľka9[[#This Row],[IČO]],#REF!,#REF!)</f>
        <v>#REF!</v>
      </c>
    </row>
    <row r="6897" spans="1:14" hidden="1" x14ac:dyDescent="0.35">
      <c r="A6897" t="s">
        <v>95</v>
      </c>
      <c r="B6897" t="s">
        <v>114</v>
      </c>
      <c r="C6897" t="s">
        <v>13</v>
      </c>
      <c r="D6897" s="9">
        <v>5</v>
      </c>
      <c r="E6897" s="10">
        <f>IF(COUNTIF(cis_DPH!$B$2:$B$84,B6897)&gt;0,D6897*1.1,IF(COUNTIF(cis_DPH!$B$85:$B$171,B6897)&gt;0,D6897*1.2,"chyba"))</f>
        <v>5.5</v>
      </c>
      <c r="G6897" s="16" t="e">
        <f>_xlfn.XLOOKUP(Tabuľka9[[#This Row],[položka]],#REF!,#REF!)</f>
        <v>#REF!</v>
      </c>
      <c r="H6897">
        <v>13</v>
      </c>
      <c r="I6897" s="15">
        <f>Tabuľka9[[#This Row],[Aktuálna cena v RZ s DPH]]*Tabuľka9[[#This Row],[Priemerný odber za mesiac]]</f>
        <v>71.5</v>
      </c>
      <c r="K6897" s="17" t="e">
        <f>Tabuľka9[[#This Row],[Cena za MJ s DPH]]*Tabuľka9[[#This Row],[Predpokladaný odber počas 6 mesiacov]]</f>
        <v>#REF!</v>
      </c>
      <c r="L6897" s="1">
        <v>632261</v>
      </c>
      <c r="M6897" t="e">
        <f>_xlfn.XLOOKUP(Tabuľka9[[#This Row],[IČO]],#REF!,#REF!)</f>
        <v>#REF!</v>
      </c>
      <c r="N6897" t="e">
        <f>_xlfn.XLOOKUP(Tabuľka9[[#This Row],[IČO]],#REF!,#REF!)</f>
        <v>#REF!</v>
      </c>
    </row>
    <row r="6898" spans="1:14" hidden="1" x14ac:dyDescent="0.35">
      <c r="A6898" t="s">
        <v>95</v>
      </c>
      <c r="B6898" t="s">
        <v>115</v>
      </c>
      <c r="C6898" t="s">
        <v>13</v>
      </c>
      <c r="D6898" s="9">
        <v>0.52</v>
      </c>
      <c r="E6898" s="10">
        <f>IF(COUNTIF(cis_DPH!$B$2:$B$84,B6898)&gt;0,D6898*1.1,IF(COUNTIF(cis_DPH!$B$85:$B$171,B6898)&gt;0,D6898*1.2,"chyba"))</f>
        <v>0.57200000000000006</v>
      </c>
      <c r="G6898" s="16" t="e">
        <f>_xlfn.XLOOKUP(Tabuľka9[[#This Row],[položka]],#REF!,#REF!)</f>
        <v>#REF!</v>
      </c>
      <c r="H6898">
        <v>9</v>
      </c>
      <c r="I6898" s="15">
        <f>Tabuľka9[[#This Row],[Aktuálna cena v RZ s DPH]]*Tabuľka9[[#This Row],[Priemerný odber za mesiac]]</f>
        <v>5.1480000000000006</v>
      </c>
      <c r="J6898">
        <v>36</v>
      </c>
      <c r="K6898" s="17" t="e">
        <f>Tabuľka9[[#This Row],[Cena za MJ s DPH]]*Tabuľka9[[#This Row],[Predpokladaný odber počas 6 mesiacov]]</f>
        <v>#REF!</v>
      </c>
      <c r="L6898" s="1">
        <v>632261</v>
      </c>
      <c r="M6898" t="e">
        <f>_xlfn.XLOOKUP(Tabuľka9[[#This Row],[IČO]],#REF!,#REF!)</f>
        <v>#REF!</v>
      </c>
      <c r="N6898" t="e">
        <f>_xlfn.XLOOKUP(Tabuľka9[[#This Row],[IČO]],#REF!,#REF!)</f>
        <v>#REF!</v>
      </c>
    </row>
    <row r="6899" spans="1:14" hidden="1" x14ac:dyDescent="0.35">
      <c r="A6899" t="s">
        <v>95</v>
      </c>
      <c r="B6899" t="s">
        <v>116</v>
      </c>
      <c r="C6899" t="s">
        <v>13</v>
      </c>
      <c r="E6899" s="10">
        <f>IF(COUNTIF(cis_DPH!$B$2:$B$84,B6899)&gt;0,D6899*1.1,IF(COUNTIF(cis_DPH!$B$85:$B$171,B6899)&gt;0,D6899*1.2,"chyba"))</f>
        <v>0</v>
      </c>
      <c r="G6899" s="16" t="e">
        <f>_xlfn.XLOOKUP(Tabuľka9[[#This Row],[položka]],#REF!,#REF!)</f>
        <v>#REF!</v>
      </c>
      <c r="I6899" s="15">
        <f>Tabuľka9[[#This Row],[Aktuálna cena v RZ s DPH]]*Tabuľka9[[#This Row],[Priemerný odber za mesiac]]</f>
        <v>0</v>
      </c>
      <c r="K6899" s="17" t="e">
        <f>Tabuľka9[[#This Row],[Cena za MJ s DPH]]*Tabuľka9[[#This Row],[Predpokladaný odber počas 6 mesiacov]]</f>
        <v>#REF!</v>
      </c>
      <c r="L6899" s="1">
        <v>632261</v>
      </c>
      <c r="M6899" t="e">
        <f>_xlfn.XLOOKUP(Tabuľka9[[#This Row],[IČO]],#REF!,#REF!)</f>
        <v>#REF!</v>
      </c>
      <c r="N6899" t="e">
        <f>_xlfn.XLOOKUP(Tabuľka9[[#This Row],[IČO]],#REF!,#REF!)</f>
        <v>#REF!</v>
      </c>
    </row>
    <row r="6900" spans="1:14" hidden="1" x14ac:dyDescent="0.35">
      <c r="A6900" t="s">
        <v>84</v>
      </c>
      <c r="B6900" t="s">
        <v>117</v>
      </c>
      <c r="C6900" t="s">
        <v>13</v>
      </c>
      <c r="D6900" s="9">
        <v>1.39</v>
      </c>
      <c r="E6900" s="10">
        <f>IF(COUNTIF(cis_DPH!$B$2:$B$84,B6900)&gt;0,D6900*1.1,IF(COUNTIF(cis_DPH!$B$85:$B$171,B6900)&gt;0,D6900*1.2,"chyba"))</f>
        <v>1.5289999999999999</v>
      </c>
      <c r="G6900" s="16" t="e">
        <f>_xlfn.XLOOKUP(Tabuľka9[[#This Row],[položka]],#REF!,#REF!)</f>
        <v>#REF!</v>
      </c>
      <c r="H6900">
        <v>25</v>
      </c>
      <c r="I6900" s="15">
        <f>Tabuľka9[[#This Row],[Aktuálna cena v RZ s DPH]]*Tabuľka9[[#This Row],[Priemerný odber za mesiac]]</f>
        <v>38.224999999999994</v>
      </c>
      <c r="J6900">
        <v>120</v>
      </c>
      <c r="K6900" s="17" t="e">
        <f>Tabuľka9[[#This Row],[Cena za MJ s DPH]]*Tabuľka9[[#This Row],[Predpokladaný odber počas 6 mesiacov]]</f>
        <v>#REF!</v>
      </c>
      <c r="L6900" s="1">
        <v>632261</v>
      </c>
      <c r="M6900" t="e">
        <f>_xlfn.XLOOKUP(Tabuľka9[[#This Row],[IČO]],#REF!,#REF!)</f>
        <v>#REF!</v>
      </c>
      <c r="N6900" t="e">
        <f>_xlfn.XLOOKUP(Tabuľka9[[#This Row],[IČO]],#REF!,#REF!)</f>
        <v>#REF!</v>
      </c>
    </row>
    <row r="6901" spans="1:14" hidden="1" x14ac:dyDescent="0.35">
      <c r="A6901" t="s">
        <v>84</v>
      </c>
      <c r="B6901" t="s">
        <v>118</v>
      </c>
      <c r="C6901" t="s">
        <v>13</v>
      </c>
      <c r="E6901" s="10">
        <f>IF(COUNTIF(cis_DPH!$B$2:$B$84,B6901)&gt;0,D6901*1.1,IF(COUNTIF(cis_DPH!$B$85:$B$171,B6901)&gt;0,D6901*1.2,"chyba"))</f>
        <v>0</v>
      </c>
      <c r="G6901" s="16" t="e">
        <f>_xlfn.XLOOKUP(Tabuľka9[[#This Row],[položka]],#REF!,#REF!)</f>
        <v>#REF!</v>
      </c>
      <c r="I6901" s="15">
        <f>Tabuľka9[[#This Row],[Aktuálna cena v RZ s DPH]]*Tabuľka9[[#This Row],[Priemerný odber za mesiac]]</f>
        <v>0</v>
      </c>
      <c r="K6901" s="17" t="e">
        <f>Tabuľka9[[#This Row],[Cena za MJ s DPH]]*Tabuľka9[[#This Row],[Predpokladaný odber počas 6 mesiacov]]</f>
        <v>#REF!</v>
      </c>
      <c r="L6901" s="1">
        <v>632261</v>
      </c>
      <c r="M6901" t="e">
        <f>_xlfn.XLOOKUP(Tabuľka9[[#This Row],[IČO]],#REF!,#REF!)</f>
        <v>#REF!</v>
      </c>
      <c r="N6901" t="e">
        <f>_xlfn.XLOOKUP(Tabuľka9[[#This Row],[IČO]],#REF!,#REF!)</f>
        <v>#REF!</v>
      </c>
    </row>
    <row r="6902" spans="1:14" hidden="1" x14ac:dyDescent="0.35">
      <c r="A6902" t="s">
        <v>84</v>
      </c>
      <c r="B6902" t="s">
        <v>119</v>
      </c>
      <c r="C6902" t="s">
        <v>13</v>
      </c>
      <c r="D6902" s="9">
        <v>9.66</v>
      </c>
      <c r="E6902" s="10">
        <f>IF(COUNTIF(cis_DPH!$B$2:$B$84,B6902)&gt;0,D6902*1.1,IF(COUNTIF(cis_DPH!$B$85:$B$171,B6902)&gt;0,D6902*1.2,"chyba"))</f>
        <v>10.626000000000001</v>
      </c>
      <c r="G6902" s="16" t="e">
        <f>_xlfn.XLOOKUP(Tabuľka9[[#This Row],[položka]],#REF!,#REF!)</f>
        <v>#REF!</v>
      </c>
      <c r="H6902">
        <v>21</v>
      </c>
      <c r="I6902" s="15">
        <f>Tabuľka9[[#This Row],[Aktuálna cena v RZ s DPH]]*Tabuľka9[[#This Row],[Priemerný odber za mesiac]]</f>
        <v>223.14600000000002</v>
      </c>
      <c r="J6902">
        <v>120</v>
      </c>
      <c r="K6902" s="17" t="e">
        <f>Tabuľka9[[#This Row],[Cena za MJ s DPH]]*Tabuľka9[[#This Row],[Predpokladaný odber počas 6 mesiacov]]</f>
        <v>#REF!</v>
      </c>
      <c r="L6902" s="1">
        <v>632261</v>
      </c>
      <c r="M6902" t="e">
        <f>_xlfn.XLOOKUP(Tabuľka9[[#This Row],[IČO]],#REF!,#REF!)</f>
        <v>#REF!</v>
      </c>
      <c r="N6902" t="e">
        <f>_xlfn.XLOOKUP(Tabuľka9[[#This Row],[IČO]],#REF!,#REF!)</f>
        <v>#REF!</v>
      </c>
    </row>
    <row r="6903" spans="1:14" hidden="1" x14ac:dyDescent="0.35">
      <c r="A6903" t="s">
        <v>84</v>
      </c>
      <c r="B6903" t="s">
        <v>120</v>
      </c>
      <c r="C6903" t="s">
        <v>13</v>
      </c>
      <c r="E6903" s="10">
        <f>IF(COUNTIF(cis_DPH!$B$2:$B$84,B6903)&gt;0,D6903*1.1,IF(COUNTIF(cis_DPH!$B$85:$B$171,B6903)&gt;0,D6903*1.2,"chyba"))</f>
        <v>0</v>
      </c>
      <c r="G6903" s="16" t="e">
        <f>_xlfn.XLOOKUP(Tabuľka9[[#This Row],[položka]],#REF!,#REF!)</f>
        <v>#REF!</v>
      </c>
      <c r="I6903" s="15">
        <f>Tabuľka9[[#This Row],[Aktuálna cena v RZ s DPH]]*Tabuľka9[[#This Row],[Priemerný odber za mesiac]]</f>
        <v>0</v>
      </c>
      <c r="K6903" s="17" t="e">
        <f>Tabuľka9[[#This Row],[Cena za MJ s DPH]]*Tabuľka9[[#This Row],[Predpokladaný odber počas 6 mesiacov]]</f>
        <v>#REF!</v>
      </c>
      <c r="L6903" s="1">
        <v>632261</v>
      </c>
      <c r="M6903" t="e">
        <f>_xlfn.XLOOKUP(Tabuľka9[[#This Row],[IČO]],#REF!,#REF!)</f>
        <v>#REF!</v>
      </c>
      <c r="N6903" t="e">
        <f>_xlfn.XLOOKUP(Tabuľka9[[#This Row],[IČO]],#REF!,#REF!)</f>
        <v>#REF!</v>
      </c>
    </row>
    <row r="6904" spans="1:14" hidden="1" x14ac:dyDescent="0.35">
      <c r="A6904" t="s">
        <v>84</v>
      </c>
      <c r="B6904" t="s">
        <v>121</v>
      </c>
      <c r="C6904" t="s">
        <v>13</v>
      </c>
      <c r="E6904" s="10">
        <f>IF(COUNTIF(cis_DPH!$B$2:$B$84,B6904)&gt;0,D6904*1.1,IF(COUNTIF(cis_DPH!$B$85:$B$171,B6904)&gt;0,D6904*1.2,"chyba"))</f>
        <v>0</v>
      </c>
      <c r="G6904" s="16" t="e">
        <f>_xlfn.XLOOKUP(Tabuľka9[[#This Row],[položka]],#REF!,#REF!)</f>
        <v>#REF!</v>
      </c>
      <c r="I6904" s="15">
        <f>Tabuľka9[[#This Row],[Aktuálna cena v RZ s DPH]]*Tabuľka9[[#This Row],[Priemerný odber za mesiac]]</f>
        <v>0</v>
      </c>
      <c r="K6904" s="17" t="e">
        <f>Tabuľka9[[#This Row],[Cena za MJ s DPH]]*Tabuľka9[[#This Row],[Predpokladaný odber počas 6 mesiacov]]</f>
        <v>#REF!</v>
      </c>
      <c r="L6904" s="1">
        <v>632261</v>
      </c>
      <c r="M6904" t="e">
        <f>_xlfn.XLOOKUP(Tabuľka9[[#This Row],[IČO]],#REF!,#REF!)</f>
        <v>#REF!</v>
      </c>
      <c r="N6904" t="e">
        <f>_xlfn.XLOOKUP(Tabuľka9[[#This Row],[IČO]],#REF!,#REF!)</f>
        <v>#REF!</v>
      </c>
    </row>
    <row r="6905" spans="1:14" hidden="1" x14ac:dyDescent="0.35">
      <c r="A6905" t="s">
        <v>84</v>
      </c>
      <c r="B6905" t="s">
        <v>122</v>
      </c>
      <c r="C6905" t="s">
        <v>13</v>
      </c>
      <c r="E6905" s="10">
        <f>IF(COUNTIF(cis_DPH!$B$2:$B$84,B6905)&gt;0,D6905*1.1,IF(COUNTIF(cis_DPH!$B$85:$B$171,B6905)&gt;0,D6905*1.2,"chyba"))</f>
        <v>0</v>
      </c>
      <c r="G6905" s="16" t="e">
        <f>_xlfn.XLOOKUP(Tabuľka9[[#This Row],[položka]],#REF!,#REF!)</f>
        <v>#REF!</v>
      </c>
      <c r="I6905" s="15">
        <f>Tabuľka9[[#This Row],[Aktuálna cena v RZ s DPH]]*Tabuľka9[[#This Row],[Priemerný odber za mesiac]]</f>
        <v>0</v>
      </c>
      <c r="K6905" s="17" t="e">
        <f>Tabuľka9[[#This Row],[Cena za MJ s DPH]]*Tabuľka9[[#This Row],[Predpokladaný odber počas 6 mesiacov]]</f>
        <v>#REF!</v>
      </c>
      <c r="L6905" s="1">
        <v>632261</v>
      </c>
      <c r="M6905" t="e">
        <f>_xlfn.XLOOKUP(Tabuľka9[[#This Row],[IČO]],#REF!,#REF!)</f>
        <v>#REF!</v>
      </c>
      <c r="N6905" t="e">
        <f>_xlfn.XLOOKUP(Tabuľka9[[#This Row],[IČO]],#REF!,#REF!)</f>
        <v>#REF!</v>
      </c>
    </row>
    <row r="6906" spans="1:14" hidden="1" x14ac:dyDescent="0.35">
      <c r="A6906" t="s">
        <v>84</v>
      </c>
      <c r="B6906" t="s">
        <v>123</v>
      </c>
      <c r="C6906" t="s">
        <v>13</v>
      </c>
      <c r="D6906" s="9">
        <v>12.32</v>
      </c>
      <c r="E6906" s="10">
        <f>IF(COUNTIF(cis_DPH!$B$2:$B$84,B6906)&gt;0,D6906*1.1,IF(COUNTIF(cis_DPH!$B$85:$B$171,B6906)&gt;0,D6906*1.2,"chyba"))</f>
        <v>13.552000000000001</v>
      </c>
      <c r="G6906" s="16" t="e">
        <f>_xlfn.XLOOKUP(Tabuľka9[[#This Row],[položka]],#REF!,#REF!)</f>
        <v>#REF!</v>
      </c>
      <c r="H6906">
        <v>36</v>
      </c>
      <c r="I6906" s="15">
        <f>Tabuľka9[[#This Row],[Aktuálna cena v RZ s DPH]]*Tabuľka9[[#This Row],[Priemerný odber za mesiac]]</f>
        <v>487.87200000000007</v>
      </c>
      <c r="J6906">
        <v>210</v>
      </c>
      <c r="K6906" s="17" t="e">
        <f>Tabuľka9[[#This Row],[Cena za MJ s DPH]]*Tabuľka9[[#This Row],[Predpokladaný odber počas 6 mesiacov]]</f>
        <v>#REF!</v>
      </c>
      <c r="L6906" s="1">
        <v>632261</v>
      </c>
      <c r="M6906" t="e">
        <f>_xlfn.XLOOKUP(Tabuľka9[[#This Row],[IČO]],#REF!,#REF!)</f>
        <v>#REF!</v>
      </c>
      <c r="N6906" t="e">
        <f>_xlfn.XLOOKUP(Tabuľka9[[#This Row],[IČO]],#REF!,#REF!)</f>
        <v>#REF!</v>
      </c>
    </row>
    <row r="6907" spans="1:14" hidden="1" x14ac:dyDescent="0.35">
      <c r="A6907" t="s">
        <v>84</v>
      </c>
      <c r="B6907" t="s">
        <v>124</v>
      </c>
      <c r="C6907" t="s">
        <v>13</v>
      </c>
      <c r="E6907" s="10">
        <f>IF(COUNTIF(cis_DPH!$B$2:$B$84,B6907)&gt;0,D6907*1.1,IF(COUNTIF(cis_DPH!$B$85:$B$171,B6907)&gt;0,D6907*1.2,"chyba"))</f>
        <v>0</v>
      </c>
      <c r="G6907" s="16" t="e">
        <f>_xlfn.XLOOKUP(Tabuľka9[[#This Row],[položka]],#REF!,#REF!)</f>
        <v>#REF!</v>
      </c>
      <c r="I6907" s="15">
        <f>Tabuľka9[[#This Row],[Aktuálna cena v RZ s DPH]]*Tabuľka9[[#This Row],[Priemerný odber za mesiac]]</f>
        <v>0</v>
      </c>
      <c r="K6907" s="17" t="e">
        <f>Tabuľka9[[#This Row],[Cena za MJ s DPH]]*Tabuľka9[[#This Row],[Predpokladaný odber počas 6 mesiacov]]</f>
        <v>#REF!</v>
      </c>
      <c r="L6907" s="1">
        <v>632261</v>
      </c>
      <c r="M6907" t="e">
        <f>_xlfn.XLOOKUP(Tabuľka9[[#This Row],[IČO]],#REF!,#REF!)</f>
        <v>#REF!</v>
      </c>
      <c r="N6907" t="e">
        <f>_xlfn.XLOOKUP(Tabuľka9[[#This Row],[IČO]],#REF!,#REF!)</f>
        <v>#REF!</v>
      </c>
    </row>
    <row r="6908" spans="1:14" hidden="1" x14ac:dyDescent="0.35">
      <c r="A6908" t="s">
        <v>125</v>
      </c>
      <c r="B6908" t="s">
        <v>126</v>
      </c>
      <c r="C6908" t="s">
        <v>13</v>
      </c>
      <c r="E6908" s="10">
        <f>IF(COUNTIF(cis_DPH!$B$2:$B$84,B6908)&gt;0,D6908*1.1,IF(COUNTIF(cis_DPH!$B$85:$B$171,B6908)&gt;0,D6908*1.2,"chyba"))</f>
        <v>0</v>
      </c>
      <c r="G6908" s="16" t="e">
        <f>_xlfn.XLOOKUP(Tabuľka9[[#This Row],[položka]],#REF!,#REF!)</f>
        <v>#REF!</v>
      </c>
      <c r="I6908" s="15">
        <f>Tabuľka9[[#This Row],[Aktuálna cena v RZ s DPH]]*Tabuľka9[[#This Row],[Priemerný odber za mesiac]]</f>
        <v>0</v>
      </c>
      <c r="K6908" s="17" t="e">
        <f>Tabuľka9[[#This Row],[Cena za MJ s DPH]]*Tabuľka9[[#This Row],[Predpokladaný odber počas 6 mesiacov]]</f>
        <v>#REF!</v>
      </c>
      <c r="L6908" s="1">
        <v>632261</v>
      </c>
      <c r="M6908" t="e">
        <f>_xlfn.XLOOKUP(Tabuľka9[[#This Row],[IČO]],#REF!,#REF!)</f>
        <v>#REF!</v>
      </c>
      <c r="N6908" t="e">
        <f>_xlfn.XLOOKUP(Tabuľka9[[#This Row],[IČO]],#REF!,#REF!)</f>
        <v>#REF!</v>
      </c>
    </row>
    <row r="6909" spans="1:14" hidden="1" x14ac:dyDescent="0.35">
      <c r="A6909" t="s">
        <v>125</v>
      </c>
      <c r="B6909" t="s">
        <v>127</v>
      </c>
      <c r="C6909" t="s">
        <v>13</v>
      </c>
      <c r="D6909" s="9">
        <v>3.88</v>
      </c>
      <c r="E6909" s="10">
        <f>IF(COUNTIF(cis_DPH!$B$2:$B$84,B6909)&gt;0,D6909*1.1,IF(COUNTIF(cis_DPH!$B$85:$B$171,B6909)&gt;0,D6909*1.2,"chyba"))</f>
        <v>4.6559999999999997</v>
      </c>
      <c r="G6909" s="16" t="e">
        <f>_xlfn.XLOOKUP(Tabuľka9[[#This Row],[položka]],#REF!,#REF!)</f>
        <v>#REF!</v>
      </c>
      <c r="H6909">
        <v>11</v>
      </c>
      <c r="I6909" s="15">
        <f>Tabuľka9[[#This Row],[Aktuálna cena v RZ s DPH]]*Tabuľka9[[#This Row],[Priemerný odber za mesiac]]</f>
        <v>51.215999999999994</v>
      </c>
      <c r="K6909" s="17" t="e">
        <f>Tabuľka9[[#This Row],[Cena za MJ s DPH]]*Tabuľka9[[#This Row],[Predpokladaný odber počas 6 mesiacov]]</f>
        <v>#REF!</v>
      </c>
      <c r="L6909" s="1">
        <v>632261</v>
      </c>
      <c r="M6909" t="e">
        <f>_xlfn.XLOOKUP(Tabuľka9[[#This Row],[IČO]],#REF!,#REF!)</f>
        <v>#REF!</v>
      </c>
      <c r="N6909" t="e">
        <f>_xlfn.XLOOKUP(Tabuľka9[[#This Row],[IČO]],#REF!,#REF!)</f>
        <v>#REF!</v>
      </c>
    </row>
    <row r="6910" spans="1:14" hidden="1" x14ac:dyDescent="0.35">
      <c r="A6910" t="s">
        <v>125</v>
      </c>
      <c r="B6910" t="s">
        <v>128</v>
      </c>
      <c r="C6910" t="s">
        <v>13</v>
      </c>
      <c r="D6910" s="9">
        <v>5.18</v>
      </c>
      <c r="E6910" s="10">
        <f>IF(COUNTIF(cis_DPH!$B$2:$B$84,B6910)&gt;0,D6910*1.1,IF(COUNTIF(cis_DPH!$B$85:$B$171,B6910)&gt;0,D6910*1.2,"chyba"))</f>
        <v>6.2159999999999993</v>
      </c>
      <c r="G6910" s="16" t="e">
        <f>_xlfn.XLOOKUP(Tabuľka9[[#This Row],[položka]],#REF!,#REF!)</f>
        <v>#REF!</v>
      </c>
      <c r="H6910">
        <v>12</v>
      </c>
      <c r="I6910" s="15">
        <f>Tabuľka9[[#This Row],[Aktuálna cena v RZ s DPH]]*Tabuľka9[[#This Row],[Priemerný odber za mesiac]]</f>
        <v>74.591999999999985</v>
      </c>
      <c r="K6910" s="17" t="e">
        <f>Tabuľka9[[#This Row],[Cena za MJ s DPH]]*Tabuľka9[[#This Row],[Predpokladaný odber počas 6 mesiacov]]</f>
        <v>#REF!</v>
      </c>
      <c r="L6910" s="1">
        <v>632261</v>
      </c>
      <c r="M6910" t="e">
        <f>_xlfn.XLOOKUP(Tabuľka9[[#This Row],[IČO]],#REF!,#REF!)</f>
        <v>#REF!</v>
      </c>
      <c r="N6910" t="e">
        <f>_xlfn.XLOOKUP(Tabuľka9[[#This Row],[IČO]],#REF!,#REF!)</f>
        <v>#REF!</v>
      </c>
    </row>
    <row r="6911" spans="1:14" hidden="1" x14ac:dyDescent="0.35">
      <c r="A6911" t="s">
        <v>125</v>
      </c>
      <c r="B6911" t="s">
        <v>129</v>
      </c>
      <c r="C6911" t="s">
        <v>13</v>
      </c>
      <c r="E6911" s="10">
        <f>IF(COUNTIF(cis_DPH!$B$2:$B$84,B6911)&gt;0,D6911*1.1,IF(COUNTIF(cis_DPH!$B$85:$B$171,B6911)&gt;0,D6911*1.2,"chyba"))</f>
        <v>0</v>
      </c>
      <c r="G6911" s="16" t="e">
        <f>_xlfn.XLOOKUP(Tabuľka9[[#This Row],[položka]],#REF!,#REF!)</f>
        <v>#REF!</v>
      </c>
      <c r="I6911" s="15">
        <f>Tabuľka9[[#This Row],[Aktuálna cena v RZ s DPH]]*Tabuľka9[[#This Row],[Priemerný odber za mesiac]]</f>
        <v>0</v>
      </c>
      <c r="K6911" s="17" t="e">
        <f>Tabuľka9[[#This Row],[Cena za MJ s DPH]]*Tabuľka9[[#This Row],[Predpokladaný odber počas 6 mesiacov]]</f>
        <v>#REF!</v>
      </c>
      <c r="L6911" s="1">
        <v>632261</v>
      </c>
      <c r="M6911" t="e">
        <f>_xlfn.XLOOKUP(Tabuľka9[[#This Row],[IČO]],#REF!,#REF!)</f>
        <v>#REF!</v>
      </c>
      <c r="N6911" t="e">
        <f>_xlfn.XLOOKUP(Tabuľka9[[#This Row],[IČO]],#REF!,#REF!)</f>
        <v>#REF!</v>
      </c>
    </row>
    <row r="6912" spans="1:14" hidden="1" x14ac:dyDescent="0.35">
      <c r="A6912" t="s">
        <v>125</v>
      </c>
      <c r="B6912" t="s">
        <v>130</v>
      </c>
      <c r="C6912" t="s">
        <v>13</v>
      </c>
      <c r="E6912" s="10">
        <f>IF(COUNTIF(cis_DPH!$B$2:$B$84,B6912)&gt;0,D6912*1.1,IF(COUNTIF(cis_DPH!$B$85:$B$171,B6912)&gt;0,D6912*1.2,"chyba"))</f>
        <v>0</v>
      </c>
      <c r="G6912" s="16" t="e">
        <f>_xlfn.XLOOKUP(Tabuľka9[[#This Row],[položka]],#REF!,#REF!)</f>
        <v>#REF!</v>
      </c>
      <c r="I6912" s="15">
        <f>Tabuľka9[[#This Row],[Aktuálna cena v RZ s DPH]]*Tabuľka9[[#This Row],[Priemerný odber za mesiac]]</f>
        <v>0</v>
      </c>
      <c r="K6912" s="17" t="e">
        <f>Tabuľka9[[#This Row],[Cena za MJ s DPH]]*Tabuľka9[[#This Row],[Predpokladaný odber počas 6 mesiacov]]</f>
        <v>#REF!</v>
      </c>
      <c r="L6912" s="1">
        <v>632261</v>
      </c>
      <c r="M6912" t="e">
        <f>_xlfn.XLOOKUP(Tabuľka9[[#This Row],[IČO]],#REF!,#REF!)</f>
        <v>#REF!</v>
      </c>
      <c r="N6912" t="e">
        <f>_xlfn.XLOOKUP(Tabuľka9[[#This Row],[IČO]],#REF!,#REF!)</f>
        <v>#REF!</v>
      </c>
    </row>
    <row r="6913" spans="1:14" hidden="1" x14ac:dyDescent="0.35">
      <c r="A6913" t="s">
        <v>125</v>
      </c>
      <c r="B6913" t="s">
        <v>131</v>
      </c>
      <c r="C6913" t="s">
        <v>13</v>
      </c>
      <c r="E6913" s="10">
        <f>IF(COUNTIF(cis_DPH!$B$2:$B$84,B6913)&gt;0,D6913*1.1,IF(COUNTIF(cis_DPH!$B$85:$B$171,B6913)&gt;0,D6913*1.2,"chyba"))</f>
        <v>0</v>
      </c>
      <c r="G6913" s="16" t="e">
        <f>_xlfn.XLOOKUP(Tabuľka9[[#This Row],[položka]],#REF!,#REF!)</f>
        <v>#REF!</v>
      </c>
      <c r="I6913" s="15">
        <f>Tabuľka9[[#This Row],[Aktuálna cena v RZ s DPH]]*Tabuľka9[[#This Row],[Priemerný odber za mesiac]]</f>
        <v>0</v>
      </c>
      <c r="K6913" s="17" t="e">
        <f>Tabuľka9[[#This Row],[Cena za MJ s DPH]]*Tabuľka9[[#This Row],[Predpokladaný odber počas 6 mesiacov]]</f>
        <v>#REF!</v>
      </c>
      <c r="L6913" s="1">
        <v>632261</v>
      </c>
      <c r="M6913" t="e">
        <f>_xlfn.XLOOKUP(Tabuľka9[[#This Row],[IČO]],#REF!,#REF!)</f>
        <v>#REF!</v>
      </c>
      <c r="N6913" t="e">
        <f>_xlfn.XLOOKUP(Tabuľka9[[#This Row],[IČO]],#REF!,#REF!)</f>
        <v>#REF!</v>
      </c>
    </row>
    <row r="6914" spans="1:14" hidden="1" x14ac:dyDescent="0.35">
      <c r="A6914" t="s">
        <v>125</v>
      </c>
      <c r="B6914" t="s">
        <v>132</v>
      </c>
      <c r="C6914" t="s">
        <v>13</v>
      </c>
      <c r="E6914" s="10">
        <f>IF(COUNTIF(cis_DPH!$B$2:$B$84,B6914)&gt;0,D6914*1.1,IF(COUNTIF(cis_DPH!$B$85:$B$171,B6914)&gt;0,D6914*1.2,"chyba"))</f>
        <v>0</v>
      </c>
      <c r="G6914" s="16" t="e">
        <f>_xlfn.XLOOKUP(Tabuľka9[[#This Row],[položka]],#REF!,#REF!)</f>
        <v>#REF!</v>
      </c>
      <c r="I6914" s="15">
        <f>Tabuľka9[[#This Row],[Aktuálna cena v RZ s DPH]]*Tabuľka9[[#This Row],[Priemerný odber za mesiac]]</f>
        <v>0</v>
      </c>
      <c r="K6914" s="17" t="e">
        <f>Tabuľka9[[#This Row],[Cena za MJ s DPH]]*Tabuľka9[[#This Row],[Predpokladaný odber počas 6 mesiacov]]</f>
        <v>#REF!</v>
      </c>
      <c r="L6914" s="1">
        <v>632261</v>
      </c>
      <c r="M6914" t="e">
        <f>_xlfn.XLOOKUP(Tabuľka9[[#This Row],[IČO]],#REF!,#REF!)</f>
        <v>#REF!</v>
      </c>
      <c r="N6914" t="e">
        <f>_xlfn.XLOOKUP(Tabuľka9[[#This Row],[IČO]],#REF!,#REF!)</f>
        <v>#REF!</v>
      </c>
    </row>
    <row r="6915" spans="1:14" hidden="1" x14ac:dyDescent="0.35">
      <c r="A6915" t="s">
        <v>125</v>
      </c>
      <c r="B6915" t="s">
        <v>133</v>
      </c>
      <c r="C6915" t="s">
        <v>13</v>
      </c>
      <c r="E6915" s="10">
        <f>IF(COUNTIF(cis_DPH!$B$2:$B$84,B6915)&gt;0,D6915*1.1,IF(COUNTIF(cis_DPH!$B$85:$B$171,B6915)&gt;0,D6915*1.2,"chyba"))</f>
        <v>0</v>
      </c>
      <c r="G6915" s="16" t="e">
        <f>_xlfn.XLOOKUP(Tabuľka9[[#This Row],[položka]],#REF!,#REF!)</f>
        <v>#REF!</v>
      </c>
      <c r="I6915" s="15">
        <f>Tabuľka9[[#This Row],[Aktuálna cena v RZ s DPH]]*Tabuľka9[[#This Row],[Priemerný odber za mesiac]]</f>
        <v>0</v>
      </c>
      <c r="K6915" s="17" t="e">
        <f>Tabuľka9[[#This Row],[Cena za MJ s DPH]]*Tabuľka9[[#This Row],[Predpokladaný odber počas 6 mesiacov]]</f>
        <v>#REF!</v>
      </c>
      <c r="L6915" s="1">
        <v>632261</v>
      </c>
      <c r="M6915" t="e">
        <f>_xlfn.XLOOKUP(Tabuľka9[[#This Row],[IČO]],#REF!,#REF!)</f>
        <v>#REF!</v>
      </c>
      <c r="N6915" t="e">
        <f>_xlfn.XLOOKUP(Tabuľka9[[#This Row],[IČO]],#REF!,#REF!)</f>
        <v>#REF!</v>
      </c>
    </row>
    <row r="6916" spans="1:14" hidden="1" x14ac:dyDescent="0.35">
      <c r="A6916" t="s">
        <v>125</v>
      </c>
      <c r="B6916" t="s">
        <v>134</v>
      </c>
      <c r="C6916" t="s">
        <v>13</v>
      </c>
      <c r="E6916" s="10">
        <f>IF(COUNTIF(cis_DPH!$B$2:$B$84,B6916)&gt;0,D6916*1.1,IF(COUNTIF(cis_DPH!$B$85:$B$171,B6916)&gt;0,D6916*1.2,"chyba"))</f>
        <v>0</v>
      </c>
      <c r="G6916" s="16" t="e">
        <f>_xlfn.XLOOKUP(Tabuľka9[[#This Row],[položka]],#REF!,#REF!)</f>
        <v>#REF!</v>
      </c>
      <c r="I6916" s="15">
        <f>Tabuľka9[[#This Row],[Aktuálna cena v RZ s DPH]]*Tabuľka9[[#This Row],[Priemerný odber za mesiac]]</f>
        <v>0</v>
      </c>
      <c r="K6916" s="17" t="e">
        <f>Tabuľka9[[#This Row],[Cena za MJ s DPH]]*Tabuľka9[[#This Row],[Predpokladaný odber počas 6 mesiacov]]</f>
        <v>#REF!</v>
      </c>
      <c r="L6916" s="1">
        <v>632261</v>
      </c>
      <c r="M6916" t="e">
        <f>_xlfn.XLOOKUP(Tabuľka9[[#This Row],[IČO]],#REF!,#REF!)</f>
        <v>#REF!</v>
      </c>
      <c r="N6916" t="e">
        <f>_xlfn.XLOOKUP(Tabuľka9[[#This Row],[IČO]],#REF!,#REF!)</f>
        <v>#REF!</v>
      </c>
    </row>
    <row r="6917" spans="1:14" hidden="1" x14ac:dyDescent="0.35">
      <c r="A6917" t="s">
        <v>125</v>
      </c>
      <c r="B6917" t="s">
        <v>135</v>
      </c>
      <c r="C6917" t="s">
        <v>13</v>
      </c>
      <c r="D6917" s="9">
        <v>2.37</v>
      </c>
      <c r="E6917" s="10">
        <f>IF(COUNTIF(cis_DPH!$B$2:$B$84,B6917)&gt;0,D6917*1.1,IF(COUNTIF(cis_DPH!$B$85:$B$171,B6917)&gt;0,D6917*1.2,"chyba"))</f>
        <v>2.8439999999999999</v>
      </c>
      <c r="G6917" s="16" t="e">
        <f>_xlfn.XLOOKUP(Tabuľka9[[#This Row],[položka]],#REF!,#REF!)</f>
        <v>#REF!</v>
      </c>
      <c r="H6917">
        <v>3</v>
      </c>
      <c r="I6917" s="15">
        <f>Tabuľka9[[#This Row],[Aktuálna cena v RZ s DPH]]*Tabuľka9[[#This Row],[Priemerný odber za mesiac]]</f>
        <v>8.532</v>
      </c>
      <c r="K6917" s="17" t="e">
        <f>Tabuľka9[[#This Row],[Cena za MJ s DPH]]*Tabuľka9[[#This Row],[Predpokladaný odber počas 6 mesiacov]]</f>
        <v>#REF!</v>
      </c>
      <c r="L6917" s="1">
        <v>632261</v>
      </c>
      <c r="M6917" t="e">
        <f>_xlfn.XLOOKUP(Tabuľka9[[#This Row],[IČO]],#REF!,#REF!)</f>
        <v>#REF!</v>
      </c>
      <c r="N6917" t="e">
        <f>_xlfn.XLOOKUP(Tabuľka9[[#This Row],[IČO]],#REF!,#REF!)</f>
        <v>#REF!</v>
      </c>
    </row>
    <row r="6918" spans="1:14" hidden="1" x14ac:dyDescent="0.35">
      <c r="A6918" t="s">
        <v>125</v>
      </c>
      <c r="B6918" t="s">
        <v>136</v>
      </c>
      <c r="C6918" t="s">
        <v>13</v>
      </c>
      <c r="E6918" s="10">
        <f>IF(COUNTIF(cis_DPH!$B$2:$B$84,B6918)&gt;0,D6918*1.1,IF(COUNTIF(cis_DPH!$B$85:$B$171,B6918)&gt;0,D6918*1.2,"chyba"))</f>
        <v>0</v>
      </c>
      <c r="G6918" s="16" t="e">
        <f>_xlfn.XLOOKUP(Tabuľka9[[#This Row],[položka]],#REF!,#REF!)</f>
        <v>#REF!</v>
      </c>
      <c r="I6918" s="15">
        <f>Tabuľka9[[#This Row],[Aktuálna cena v RZ s DPH]]*Tabuľka9[[#This Row],[Priemerný odber za mesiac]]</f>
        <v>0</v>
      </c>
      <c r="K6918" s="17" t="e">
        <f>Tabuľka9[[#This Row],[Cena za MJ s DPH]]*Tabuľka9[[#This Row],[Predpokladaný odber počas 6 mesiacov]]</f>
        <v>#REF!</v>
      </c>
      <c r="L6918" s="1">
        <v>632261</v>
      </c>
      <c r="M6918" t="e">
        <f>_xlfn.XLOOKUP(Tabuľka9[[#This Row],[IČO]],#REF!,#REF!)</f>
        <v>#REF!</v>
      </c>
      <c r="N6918" t="e">
        <f>_xlfn.XLOOKUP(Tabuľka9[[#This Row],[IČO]],#REF!,#REF!)</f>
        <v>#REF!</v>
      </c>
    </row>
    <row r="6919" spans="1:14" hidden="1" x14ac:dyDescent="0.35">
      <c r="A6919" t="s">
        <v>125</v>
      </c>
      <c r="B6919" t="s">
        <v>137</v>
      </c>
      <c r="C6919" t="s">
        <v>13</v>
      </c>
      <c r="E6919" s="10">
        <f>IF(COUNTIF(cis_DPH!$B$2:$B$84,B6919)&gt;0,D6919*1.1,IF(COUNTIF(cis_DPH!$B$85:$B$171,B6919)&gt;0,D6919*1.2,"chyba"))</f>
        <v>0</v>
      </c>
      <c r="G6919" s="16" t="e">
        <f>_xlfn.XLOOKUP(Tabuľka9[[#This Row],[položka]],#REF!,#REF!)</f>
        <v>#REF!</v>
      </c>
      <c r="I6919" s="15">
        <f>Tabuľka9[[#This Row],[Aktuálna cena v RZ s DPH]]*Tabuľka9[[#This Row],[Priemerný odber za mesiac]]</f>
        <v>0</v>
      </c>
      <c r="K6919" s="17" t="e">
        <f>Tabuľka9[[#This Row],[Cena za MJ s DPH]]*Tabuľka9[[#This Row],[Predpokladaný odber počas 6 mesiacov]]</f>
        <v>#REF!</v>
      </c>
      <c r="L6919" s="1">
        <v>632261</v>
      </c>
      <c r="M6919" t="e">
        <f>_xlfn.XLOOKUP(Tabuľka9[[#This Row],[IČO]],#REF!,#REF!)</f>
        <v>#REF!</v>
      </c>
      <c r="N6919" t="e">
        <f>_xlfn.XLOOKUP(Tabuľka9[[#This Row],[IČO]],#REF!,#REF!)</f>
        <v>#REF!</v>
      </c>
    </row>
    <row r="6920" spans="1:14" hidden="1" x14ac:dyDescent="0.35">
      <c r="A6920" t="s">
        <v>125</v>
      </c>
      <c r="B6920" t="s">
        <v>138</v>
      </c>
      <c r="C6920" t="s">
        <v>13</v>
      </c>
      <c r="E6920" s="10">
        <f>IF(COUNTIF(cis_DPH!$B$2:$B$84,B6920)&gt;0,D6920*1.1,IF(COUNTIF(cis_DPH!$B$85:$B$171,B6920)&gt;0,D6920*1.2,"chyba"))</f>
        <v>0</v>
      </c>
      <c r="G6920" s="16" t="e">
        <f>_xlfn.XLOOKUP(Tabuľka9[[#This Row],[položka]],#REF!,#REF!)</f>
        <v>#REF!</v>
      </c>
      <c r="I6920" s="15">
        <f>Tabuľka9[[#This Row],[Aktuálna cena v RZ s DPH]]*Tabuľka9[[#This Row],[Priemerný odber za mesiac]]</f>
        <v>0</v>
      </c>
      <c r="K6920" s="17" t="e">
        <f>Tabuľka9[[#This Row],[Cena za MJ s DPH]]*Tabuľka9[[#This Row],[Predpokladaný odber počas 6 mesiacov]]</f>
        <v>#REF!</v>
      </c>
      <c r="L6920" s="1">
        <v>632261</v>
      </c>
      <c r="M6920" t="e">
        <f>_xlfn.XLOOKUP(Tabuľka9[[#This Row],[IČO]],#REF!,#REF!)</f>
        <v>#REF!</v>
      </c>
      <c r="N6920" t="e">
        <f>_xlfn.XLOOKUP(Tabuľka9[[#This Row],[IČO]],#REF!,#REF!)</f>
        <v>#REF!</v>
      </c>
    </row>
    <row r="6921" spans="1:14" hidden="1" x14ac:dyDescent="0.35">
      <c r="A6921" t="s">
        <v>125</v>
      </c>
      <c r="B6921" t="s">
        <v>139</v>
      </c>
      <c r="C6921" t="s">
        <v>13</v>
      </c>
      <c r="E6921" s="10">
        <f>IF(COUNTIF(cis_DPH!$B$2:$B$84,B6921)&gt;0,D6921*1.1,IF(COUNTIF(cis_DPH!$B$85:$B$171,B6921)&gt;0,D6921*1.2,"chyba"))</f>
        <v>0</v>
      </c>
      <c r="G6921" s="16" t="e">
        <f>_xlfn.XLOOKUP(Tabuľka9[[#This Row],[položka]],#REF!,#REF!)</f>
        <v>#REF!</v>
      </c>
      <c r="I6921" s="15">
        <f>Tabuľka9[[#This Row],[Aktuálna cena v RZ s DPH]]*Tabuľka9[[#This Row],[Priemerný odber za mesiac]]</f>
        <v>0</v>
      </c>
      <c r="K6921" s="17" t="e">
        <f>Tabuľka9[[#This Row],[Cena za MJ s DPH]]*Tabuľka9[[#This Row],[Predpokladaný odber počas 6 mesiacov]]</f>
        <v>#REF!</v>
      </c>
      <c r="L6921" s="1">
        <v>632261</v>
      </c>
      <c r="M6921" t="e">
        <f>_xlfn.XLOOKUP(Tabuľka9[[#This Row],[IČO]],#REF!,#REF!)</f>
        <v>#REF!</v>
      </c>
      <c r="N6921" t="e">
        <f>_xlfn.XLOOKUP(Tabuľka9[[#This Row],[IČO]],#REF!,#REF!)</f>
        <v>#REF!</v>
      </c>
    </row>
    <row r="6922" spans="1:14" hidden="1" x14ac:dyDescent="0.35">
      <c r="A6922" t="s">
        <v>125</v>
      </c>
      <c r="B6922" t="s">
        <v>140</v>
      </c>
      <c r="C6922" t="s">
        <v>13</v>
      </c>
      <c r="E6922" s="10">
        <f>IF(COUNTIF(cis_DPH!$B$2:$B$84,B6922)&gt;0,D6922*1.1,IF(COUNTIF(cis_DPH!$B$85:$B$171,B6922)&gt;0,D6922*1.2,"chyba"))</f>
        <v>0</v>
      </c>
      <c r="G6922" s="16" t="e">
        <f>_xlfn.XLOOKUP(Tabuľka9[[#This Row],[položka]],#REF!,#REF!)</f>
        <v>#REF!</v>
      </c>
      <c r="I6922" s="15">
        <f>Tabuľka9[[#This Row],[Aktuálna cena v RZ s DPH]]*Tabuľka9[[#This Row],[Priemerný odber za mesiac]]</f>
        <v>0</v>
      </c>
      <c r="K6922" s="17" t="e">
        <f>Tabuľka9[[#This Row],[Cena za MJ s DPH]]*Tabuľka9[[#This Row],[Predpokladaný odber počas 6 mesiacov]]</f>
        <v>#REF!</v>
      </c>
      <c r="L6922" s="1">
        <v>632261</v>
      </c>
      <c r="M6922" t="e">
        <f>_xlfn.XLOOKUP(Tabuľka9[[#This Row],[IČO]],#REF!,#REF!)</f>
        <v>#REF!</v>
      </c>
      <c r="N6922" t="e">
        <f>_xlfn.XLOOKUP(Tabuľka9[[#This Row],[IČO]],#REF!,#REF!)</f>
        <v>#REF!</v>
      </c>
    </row>
    <row r="6923" spans="1:14" hidden="1" x14ac:dyDescent="0.35">
      <c r="A6923" t="s">
        <v>125</v>
      </c>
      <c r="B6923" t="s">
        <v>141</v>
      </c>
      <c r="C6923" t="s">
        <v>13</v>
      </c>
      <c r="E6923" s="10">
        <f>IF(COUNTIF(cis_DPH!$B$2:$B$84,B6923)&gt;0,D6923*1.1,IF(COUNTIF(cis_DPH!$B$85:$B$171,B6923)&gt;0,D6923*1.2,"chyba"))</f>
        <v>0</v>
      </c>
      <c r="G6923" s="16" t="e">
        <f>_xlfn.XLOOKUP(Tabuľka9[[#This Row],[položka]],#REF!,#REF!)</f>
        <v>#REF!</v>
      </c>
      <c r="I6923" s="15">
        <f>Tabuľka9[[#This Row],[Aktuálna cena v RZ s DPH]]*Tabuľka9[[#This Row],[Priemerný odber za mesiac]]</f>
        <v>0</v>
      </c>
      <c r="K6923" s="17" t="e">
        <f>Tabuľka9[[#This Row],[Cena za MJ s DPH]]*Tabuľka9[[#This Row],[Predpokladaný odber počas 6 mesiacov]]</f>
        <v>#REF!</v>
      </c>
      <c r="L6923" s="1">
        <v>632261</v>
      </c>
      <c r="M6923" t="e">
        <f>_xlfn.XLOOKUP(Tabuľka9[[#This Row],[IČO]],#REF!,#REF!)</f>
        <v>#REF!</v>
      </c>
      <c r="N6923" t="e">
        <f>_xlfn.XLOOKUP(Tabuľka9[[#This Row],[IČO]],#REF!,#REF!)</f>
        <v>#REF!</v>
      </c>
    </row>
    <row r="6924" spans="1:14" hidden="1" x14ac:dyDescent="0.35">
      <c r="A6924" t="s">
        <v>125</v>
      </c>
      <c r="B6924" t="s">
        <v>142</v>
      </c>
      <c r="C6924" t="s">
        <v>13</v>
      </c>
      <c r="E6924" s="10">
        <f>IF(COUNTIF(cis_DPH!$B$2:$B$84,B6924)&gt;0,D6924*1.1,IF(COUNTIF(cis_DPH!$B$85:$B$171,B6924)&gt;0,D6924*1.2,"chyba"))</f>
        <v>0</v>
      </c>
      <c r="G6924" s="16" t="e">
        <f>_xlfn.XLOOKUP(Tabuľka9[[#This Row],[položka]],#REF!,#REF!)</f>
        <v>#REF!</v>
      </c>
      <c r="I6924" s="15">
        <f>Tabuľka9[[#This Row],[Aktuálna cena v RZ s DPH]]*Tabuľka9[[#This Row],[Priemerný odber za mesiac]]</f>
        <v>0</v>
      </c>
      <c r="K6924" s="17" t="e">
        <f>Tabuľka9[[#This Row],[Cena za MJ s DPH]]*Tabuľka9[[#This Row],[Predpokladaný odber počas 6 mesiacov]]</f>
        <v>#REF!</v>
      </c>
      <c r="L6924" s="1">
        <v>632261</v>
      </c>
      <c r="M6924" t="e">
        <f>_xlfn.XLOOKUP(Tabuľka9[[#This Row],[IČO]],#REF!,#REF!)</f>
        <v>#REF!</v>
      </c>
      <c r="N6924" t="e">
        <f>_xlfn.XLOOKUP(Tabuľka9[[#This Row],[IČO]],#REF!,#REF!)</f>
        <v>#REF!</v>
      </c>
    </row>
    <row r="6925" spans="1:14" hidden="1" x14ac:dyDescent="0.35">
      <c r="A6925" t="s">
        <v>125</v>
      </c>
      <c r="B6925" t="s">
        <v>143</v>
      </c>
      <c r="C6925" t="s">
        <v>13</v>
      </c>
      <c r="E6925" s="10">
        <f>IF(COUNTIF(cis_DPH!$B$2:$B$84,B6925)&gt;0,D6925*1.1,IF(COUNTIF(cis_DPH!$B$85:$B$171,B6925)&gt;0,D6925*1.2,"chyba"))</f>
        <v>0</v>
      </c>
      <c r="G6925" s="16" t="e">
        <f>_xlfn.XLOOKUP(Tabuľka9[[#This Row],[položka]],#REF!,#REF!)</f>
        <v>#REF!</v>
      </c>
      <c r="I6925" s="15">
        <f>Tabuľka9[[#This Row],[Aktuálna cena v RZ s DPH]]*Tabuľka9[[#This Row],[Priemerný odber za mesiac]]</f>
        <v>0</v>
      </c>
      <c r="K6925" s="17" t="e">
        <f>Tabuľka9[[#This Row],[Cena za MJ s DPH]]*Tabuľka9[[#This Row],[Predpokladaný odber počas 6 mesiacov]]</f>
        <v>#REF!</v>
      </c>
      <c r="L6925" s="1">
        <v>632261</v>
      </c>
      <c r="M6925" t="e">
        <f>_xlfn.XLOOKUP(Tabuľka9[[#This Row],[IČO]],#REF!,#REF!)</f>
        <v>#REF!</v>
      </c>
      <c r="N6925" t="e">
        <f>_xlfn.XLOOKUP(Tabuľka9[[#This Row],[IČO]],#REF!,#REF!)</f>
        <v>#REF!</v>
      </c>
    </row>
    <row r="6926" spans="1:14" hidden="1" x14ac:dyDescent="0.35">
      <c r="A6926" t="s">
        <v>125</v>
      </c>
      <c r="B6926" t="s">
        <v>144</v>
      </c>
      <c r="C6926" t="s">
        <v>13</v>
      </c>
      <c r="E6926" s="10">
        <f>IF(COUNTIF(cis_DPH!$B$2:$B$84,B6926)&gt;0,D6926*1.1,IF(COUNTIF(cis_DPH!$B$85:$B$171,B6926)&gt;0,D6926*1.2,"chyba"))</f>
        <v>0</v>
      </c>
      <c r="G6926" s="16" t="e">
        <f>_xlfn.XLOOKUP(Tabuľka9[[#This Row],[položka]],#REF!,#REF!)</f>
        <v>#REF!</v>
      </c>
      <c r="I6926" s="15">
        <f>Tabuľka9[[#This Row],[Aktuálna cena v RZ s DPH]]*Tabuľka9[[#This Row],[Priemerný odber za mesiac]]</f>
        <v>0</v>
      </c>
      <c r="K6926" s="17" t="e">
        <f>Tabuľka9[[#This Row],[Cena za MJ s DPH]]*Tabuľka9[[#This Row],[Predpokladaný odber počas 6 mesiacov]]</f>
        <v>#REF!</v>
      </c>
      <c r="L6926" s="1">
        <v>632261</v>
      </c>
      <c r="M6926" t="e">
        <f>_xlfn.XLOOKUP(Tabuľka9[[#This Row],[IČO]],#REF!,#REF!)</f>
        <v>#REF!</v>
      </c>
      <c r="N6926" t="e">
        <f>_xlfn.XLOOKUP(Tabuľka9[[#This Row],[IČO]],#REF!,#REF!)</f>
        <v>#REF!</v>
      </c>
    </row>
    <row r="6927" spans="1:14" hidden="1" x14ac:dyDescent="0.35">
      <c r="A6927" t="s">
        <v>125</v>
      </c>
      <c r="B6927" t="s">
        <v>145</v>
      </c>
      <c r="C6927" t="s">
        <v>13</v>
      </c>
      <c r="E6927" s="10">
        <f>IF(COUNTIF(cis_DPH!$B$2:$B$84,B6927)&gt;0,D6927*1.1,IF(COUNTIF(cis_DPH!$B$85:$B$171,B6927)&gt;0,D6927*1.2,"chyba"))</f>
        <v>0</v>
      </c>
      <c r="G6927" s="16" t="e">
        <f>_xlfn.XLOOKUP(Tabuľka9[[#This Row],[položka]],#REF!,#REF!)</f>
        <v>#REF!</v>
      </c>
      <c r="I6927" s="15">
        <f>Tabuľka9[[#This Row],[Aktuálna cena v RZ s DPH]]*Tabuľka9[[#This Row],[Priemerný odber za mesiac]]</f>
        <v>0</v>
      </c>
      <c r="K6927" s="17" t="e">
        <f>Tabuľka9[[#This Row],[Cena za MJ s DPH]]*Tabuľka9[[#This Row],[Predpokladaný odber počas 6 mesiacov]]</f>
        <v>#REF!</v>
      </c>
      <c r="L6927" s="1">
        <v>632261</v>
      </c>
      <c r="M6927" t="e">
        <f>_xlfn.XLOOKUP(Tabuľka9[[#This Row],[IČO]],#REF!,#REF!)</f>
        <v>#REF!</v>
      </c>
      <c r="N6927" t="e">
        <f>_xlfn.XLOOKUP(Tabuľka9[[#This Row],[IČO]],#REF!,#REF!)</f>
        <v>#REF!</v>
      </c>
    </row>
    <row r="6928" spans="1:14" hidden="1" x14ac:dyDescent="0.35">
      <c r="A6928" t="s">
        <v>125</v>
      </c>
      <c r="B6928" t="s">
        <v>146</v>
      </c>
      <c r="C6928" t="s">
        <v>13</v>
      </c>
      <c r="E6928" s="10">
        <f>IF(COUNTIF(cis_DPH!$B$2:$B$84,B6928)&gt;0,D6928*1.1,IF(COUNTIF(cis_DPH!$B$85:$B$171,B6928)&gt;0,D6928*1.2,"chyba"))</f>
        <v>0</v>
      </c>
      <c r="G6928" s="16" t="e">
        <f>_xlfn.XLOOKUP(Tabuľka9[[#This Row],[položka]],#REF!,#REF!)</f>
        <v>#REF!</v>
      </c>
      <c r="I6928" s="15">
        <f>Tabuľka9[[#This Row],[Aktuálna cena v RZ s DPH]]*Tabuľka9[[#This Row],[Priemerný odber za mesiac]]</f>
        <v>0</v>
      </c>
      <c r="K6928" s="17" t="e">
        <f>Tabuľka9[[#This Row],[Cena za MJ s DPH]]*Tabuľka9[[#This Row],[Predpokladaný odber počas 6 mesiacov]]</f>
        <v>#REF!</v>
      </c>
      <c r="L6928" s="1">
        <v>632261</v>
      </c>
      <c r="M6928" t="e">
        <f>_xlfn.XLOOKUP(Tabuľka9[[#This Row],[IČO]],#REF!,#REF!)</f>
        <v>#REF!</v>
      </c>
      <c r="N6928" t="e">
        <f>_xlfn.XLOOKUP(Tabuľka9[[#This Row],[IČO]],#REF!,#REF!)</f>
        <v>#REF!</v>
      </c>
    </row>
    <row r="6929" spans="1:14" hidden="1" x14ac:dyDescent="0.35">
      <c r="A6929" t="s">
        <v>125</v>
      </c>
      <c r="B6929" t="s">
        <v>147</v>
      </c>
      <c r="C6929" t="s">
        <v>13</v>
      </c>
      <c r="E6929" s="10">
        <f>IF(COUNTIF(cis_DPH!$B$2:$B$84,B6929)&gt;0,D6929*1.1,IF(COUNTIF(cis_DPH!$B$85:$B$171,B6929)&gt;0,D6929*1.2,"chyba"))</f>
        <v>0</v>
      </c>
      <c r="G6929" s="16" t="e">
        <f>_xlfn.XLOOKUP(Tabuľka9[[#This Row],[položka]],#REF!,#REF!)</f>
        <v>#REF!</v>
      </c>
      <c r="I6929" s="15">
        <f>Tabuľka9[[#This Row],[Aktuálna cena v RZ s DPH]]*Tabuľka9[[#This Row],[Priemerný odber za mesiac]]</f>
        <v>0</v>
      </c>
      <c r="K6929" s="17" t="e">
        <f>Tabuľka9[[#This Row],[Cena za MJ s DPH]]*Tabuľka9[[#This Row],[Predpokladaný odber počas 6 mesiacov]]</f>
        <v>#REF!</v>
      </c>
      <c r="L6929" s="1">
        <v>632261</v>
      </c>
      <c r="M6929" t="e">
        <f>_xlfn.XLOOKUP(Tabuľka9[[#This Row],[IČO]],#REF!,#REF!)</f>
        <v>#REF!</v>
      </c>
      <c r="N6929" t="e">
        <f>_xlfn.XLOOKUP(Tabuľka9[[#This Row],[IČO]],#REF!,#REF!)</f>
        <v>#REF!</v>
      </c>
    </row>
    <row r="6930" spans="1:14" hidden="1" x14ac:dyDescent="0.35">
      <c r="A6930" t="s">
        <v>125</v>
      </c>
      <c r="B6930" t="s">
        <v>148</v>
      </c>
      <c r="C6930" t="s">
        <v>13</v>
      </c>
      <c r="E6930" s="10">
        <f>IF(COUNTIF(cis_DPH!$B$2:$B$84,B6930)&gt;0,D6930*1.1,IF(COUNTIF(cis_DPH!$B$85:$B$171,B6930)&gt;0,D6930*1.2,"chyba"))</f>
        <v>0</v>
      </c>
      <c r="G6930" s="16" t="e">
        <f>_xlfn.XLOOKUP(Tabuľka9[[#This Row],[položka]],#REF!,#REF!)</f>
        <v>#REF!</v>
      </c>
      <c r="I6930" s="15">
        <f>Tabuľka9[[#This Row],[Aktuálna cena v RZ s DPH]]*Tabuľka9[[#This Row],[Priemerný odber za mesiac]]</f>
        <v>0</v>
      </c>
      <c r="K6930" s="17" t="e">
        <f>Tabuľka9[[#This Row],[Cena za MJ s DPH]]*Tabuľka9[[#This Row],[Predpokladaný odber počas 6 mesiacov]]</f>
        <v>#REF!</v>
      </c>
      <c r="L6930" s="1">
        <v>632261</v>
      </c>
      <c r="M6930" t="e">
        <f>_xlfn.XLOOKUP(Tabuľka9[[#This Row],[IČO]],#REF!,#REF!)</f>
        <v>#REF!</v>
      </c>
      <c r="N6930" t="e">
        <f>_xlfn.XLOOKUP(Tabuľka9[[#This Row],[IČO]],#REF!,#REF!)</f>
        <v>#REF!</v>
      </c>
    </row>
    <row r="6931" spans="1:14" hidden="1" x14ac:dyDescent="0.35">
      <c r="A6931" t="s">
        <v>125</v>
      </c>
      <c r="B6931" t="s">
        <v>149</v>
      </c>
      <c r="C6931" t="s">
        <v>13</v>
      </c>
      <c r="D6931" s="9">
        <v>5.95</v>
      </c>
      <c r="E6931" s="10">
        <f>IF(COUNTIF(cis_DPH!$B$2:$B$84,B6931)&gt;0,D6931*1.1,IF(COUNTIF(cis_DPH!$B$85:$B$171,B6931)&gt;0,D6931*1.2,"chyba"))</f>
        <v>7.14</v>
      </c>
      <c r="G6931" s="16" t="e">
        <f>_xlfn.XLOOKUP(Tabuľka9[[#This Row],[položka]],#REF!,#REF!)</f>
        <v>#REF!</v>
      </c>
      <c r="H6931">
        <v>3</v>
      </c>
      <c r="I6931" s="15">
        <f>Tabuľka9[[#This Row],[Aktuálna cena v RZ s DPH]]*Tabuľka9[[#This Row],[Priemerný odber za mesiac]]</f>
        <v>21.419999999999998</v>
      </c>
      <c r="K6931" s="17" t="e">
        <f>Tabuľka9[[#This Row],[Cena za MJ s DPH]]*Tabuľka9[[#This Row],[Predpokladaný odber počas 6 mesiacov]]</f>
        <v>#REF!</v>
      </c>
      <c r="L6931" s="1">
        <v>632261</v>
      </c>
      <c r="M6931" t="e">
        <f>_xlfn.XLOOKUP(Tabuľka9[[#This Row],[IČO]],#REF!,#REF!)</f>
        <v>#REF!</v>
      </c>
      <c r="N6931" t="e">
        <f>_xlfn.XLOOKUP(Tabuľka9[[#This Row],[IČO]],#REF!,#REF!)</f>
        <v>#REF!</v>
      </c>
    </row>
    <row r="6932" spans="1:14" hidden="1" x14ac:dyDescent="0.35">
      <c r="A6932" t="s">
        <v>125</v>
      </c>
      <c r="B6932" t="s">
        <v>150</v>
      </c>
      <c r="C6932" t="s">
        <v>13</v>
      </c>
      <c r="E6932" s="10">
        <f>IF(COUNTIF(cis_DPH!$B$2:$B$84,B6932)&gt;0,D6932*1.1,IF(COUNTIF(cis_DPH!$B$85:$B$171,B6932)&gt;0,D6932*1.2,"chyba"))</f>
        <v>0</v>
      </c>
      <c r="G6932" s="16" t="e">
        <f>_xlfn.XLOOKUP(Tabuľka9[[#This Row],[položka]],#REF!,#REF!)</f>
        <v>#REF!</v>
      </c>
      <c r="I6932" s="15">
        <f>Tabuľka9[[#This Row],[Aktuálna cena v RZ s DPH]]*Tabuľka9[[#This Row],[Priemerný odber za mesiac]]</f>
        <v>0</v>
      </c>
      <c r="K6932" s="17" t="e">
        <f>Tabuľka9[[#This Row],[Cena za MJ s DPH]]*Tabuľka9[[#This Row],[Predpokladaný odber počas 6 mesiacov]]</f>
        <v>#REF!</v>
      </c>
      <c r="L6932" s="1">
        <v>632261</v>
      </c>
      <c r="M6932" t="e">
        <f>_xlfn.XLOOKUP(Tabuľka9[[#This Row],[IČO]],#REF!,#REF!)</f>
        <v>#REF!</v>
      </c>
      <c r="N6932" t="e">
        <f>_xlfn.XLOOKUP(Tabuľka9[[#This Row],[IČO]],#REF!,#REF!)</f>
        <v>#REF!</v>
      </c>
    </row>
    <row r="6933" spans="1:14" hidden="1" x14ac:dyDescent="0.35">
      <c r="A6933" t="s">
        <v>125</v>
      </c>
      <c r="B6933" t="s">
        <v>151</v>
      </c>
      <c r="C6933" t="s">
        <v>13</v>
      </c>
      <c r="E6933" s="10">
        <f>IF(COUNTIF(cis_DPH!$B$2:$B$84,B6933)&gt;0,D6933*1.1,IF(COUNTIF(cis_DPH!$B$85:$B$171,B6933)&gt;0,D6933*1.2,"chyba"))</f>
        <v>0</v>
      </c>
      <c r="G6933" s="16" t="e">
        <f>_xlfn.XLOOKUP(Tabuľka9[[#This Row],[položka]],#REF!,#REF!)</f>
        <v>#REF!</v>
      </c>
      <c r="I6933" s="15">
        <f>Tabuľka9[[#This Row],[Aktuálna cena v RZ s DPH]]*Tabuľka9[[#This Row],[Priemerný odber za mesiac]]</f>
        <v>0</v>
      </c>
      <c r="K6933" s="17" t="e">
        <f>Tabuľka9[[#This Row],[Cena za MJ s DPH]]*Tabuľka9[[#This Row],[Predpokladaný odber počas 6 mesiacov]]</f>
        <v>#REF!</v>
      </c>
      <c r="L6933" s="1">
        <v>632261</v>
      </c>
      <c r="M6933" t="e">
        <f>_xlfn.XLOOKUP(Tabuľka9[[#This Row],[IČO]],#REF!,#REF!)</f>
        <v>#REF!</v>
      </c>
      <c r="N6933" t="e">
        <f>_xlfn.XLOOKUP(Tabuľka9[[#This Row],[IČO]],#REF!,#REF!)</f>
        <v>#REF!</v>
      </c>
    </row>
    <row r="6934" spans="1:14" hidden="1" x14ac:dyDescent="0.35">
      <c r="A6934" t="s">
        <v>125</v>
      </c>
      <c r="B6934" t="s">
        <v>152</v>
      </c>
      <c r="C6934" t="s">
        <v>13</v>
      </c>
      <c r="E6934" s="10">
        <f>IF(COUNTIF(cis_DPH!$B$2:$B$84,B6934)&gt;0,D6934*1.1,IF(COUNTIF(cis_DPH!$B$85:$B$171,B6934)&gt;0,D6934*1.2,"chyba"))</f>
        <v>0</v>
      </c>
      <c r="G6934" s="16" t="e">
        <f>_xlfn.XLOOKUP(Tabuľka9[[#This Row],[položka]],#REF!,#REF!)</f>
        <v>#REF!</v>
      </c>
      <c r="I6934" s="15">
        <f>Tabuľka9[[#This Row],[Aktuálna cena v RZ s DPH]]*Tabuľka9[[#This Row],[Priemerný odber za mesiac]]</f>
        <v>0</v>
      </c>
      <c r="K6934" s="17" t="e">
        <f>Tabuľka9[[#This Row],[Cena za MJ s DPH]]*Tabuľka9[[#This Row],[Predpokladaný odber počas 6 mesiacov]]</f>
        <v>#REF!</v>
      </c>
      <c r="L6934" s="1">
        <v>632261</v>
      </c>
      <c r="M6934" t="e">
        <f>_xlfn.XLOOKUP(Tabuľka9[[#This Row],[IČO]],#REF!,#REF!)</f>
        <v>#REF!</v>
      </c>
      <c r="N6934" t="e">
        <f>_xlfn.XLOOKUP(Tabuľka9[[#This Row],[IČO]],#REF!,#REF!)</f>
        <v>#REF!</v>
      </c>
    </row>
    <row r="6935" spans="1:14" hidden="1" x14ac:dyDescent="0.35">
      <c r="A6935" t="s">
        <v>125</v>
      </c>
      <c r="B6935" t="s">
        <v>153</v>
      </c>
      <c r="C6935" t="s">
        <v>13</v>
      </c>
      <c r="E6935" s="10">
        <f>IF(COUNTIF(cis_DPH!$B$2:$B$84,B6935)&gt;0,D6935*1.1,IF(COUNTIF(cis_DPH!$B$85:$B$171,B6935)&gt;0,D6935*1.2,"chyba"))</f>
        <v>0</v>
      </c>
      <c r="G6935" s="16" t="e">
        <f>_xlfn.XLOOKUP(Tabuľka9[[#This Row],[položka]],#REF!,#REF!)</f>
        <v>#REF!</v>
      </c>
      <c r="I6935" s="15">
        <f>Tabuľka9[[#This Row],[Aktuálna cena v RZ s DPH]]*Tabuľka9[[#This Row],[Priemerný odber za mesiac]]</f>
        <v>0</v>
      </c>
      <c r="K6935" s="17" t="e">
        <f>Tabuľka9[[#This Row],[Cena za MJ s DPH]]*Tabuľka9[[#This Row],[Predpokladaný odber počas 6 mesiacov]]</f>
        <v>#REF!</v>
      </c>
      <c r="L6935" s="1">
        <v>632261</v>
      </c>
      <c r="M6935" t="e">
        <f>_xlfn.XLOOKUP(Tabuľka9[[#This Row],[IČO]],#REF!,#REF!)</f>
        <v>#REF!</v>
      </c>
      <c r="N6935" t="e">
        <f>_xlfn.XLOOKUP(Tabuľka9[[#This Row],[IČO]],#REF!,#REF!)</f>
        <v>#REF!</v>
      </c>
    </row>
    <row r="6936" spans="1:14" hidden="1" x14ac:dyDescent="0.35">
      <c r="A6936" t="s">
        <v>125</v>
      </c>
      <c r="B6936" t="s">
        <v>154</v>
      </c>
      <c r="C6936" t="s">
        <v>13</v>
      </c>
      <c r="E6936" s="10">
        <f>IF(COUNTIF(cis_DPH!$B$2:$B$84,B6936)&gt;0,D6936*1.1,IF(COUNTIF(cis_DPH!$B$85:$B$171,B6936)&gt;0,D6936*1.2,"chyba"))</f>
        <v>0</v>
      </c>
      <c r="G6936" s="16" t="e">
        <f>_xlfn.XLOOKUP(Tabuľka9[[#This Row],[položka]],#REF!,#REF!)</f>
        <v>#REF!</v>
      </c>
      <c r="I6936" s="15">
        <f>Tabuľka9[[#This Row],[Aktuálna cena v RZ s DPH]]*Tabuľka9[[#This Row],[Priemerný odber za mesiac]]</f>
        <v>0</v>
      </c>
      <c r="K6936" s="17" t="e">
        <f>Tabuľka9[[#This Row],[Cena za MJ s DPH]]*Tabuľka9[[#This Row],[Predpokladaný odber počas 6 mesiacov]]</f>
        <v>#REF!</v>
      </c>
      <c r="L6936" s="1">
        <v>632261</v>
      </c>
      <c r="M6936" t="e">
        <f>_xlfn.XLOOKUP(Tabuľka9[[#This Row],[IČO]],#REF!,#REF!)</f>
        <v>#REF!</v>
      </c>
      <c r="N6936" t="e">
        <f>_xlfn.XLOOKUP(Tabuľka9[[#This Row],[IČO]],#REF!,#REF!)</f>
        <v>#REF!</v>
      </c>
    </row>
    <row r="6937" spans="1:14" hidden="1" x14ac:dyDescent="0.35">
      <c r="A6937" t="s">
        <v>125</v>
      </c>
      <c r="B6937" t="s">
        <v>155</v>
      </c>
      <c r="C6937" t="s">
        <v>13</v>
      </c>
      <c r="D6937" s="9">
        <v>3.88</v>
      </c>
      <c r="E6937" s="10">
        <f>IF(COUNTIF(cis_DPH!$B$2:$B$84,B6937)&gt;0,D6937*1.1,IF(COUNTIF(cis_DPH!$B$85:$B$171,B6937)&gt;0,D6937*1.2,"chyba"))</f>
        <v>4.6559999999999997</v>
      </c>
      <c r="G6937" s="16" t="e">
        <f>_xlfn.XLOOKUP(Tabuľka9[[#This Row],[položka]],#REF!,#REF!)</f>
        <v>#REF!</v>
      </c>
      <c r="H6937">
        <v>2</v>
      </c>
      <c r="I6937" s="15">
        <f>Tabuľka9[[#This Row],[Aktuálna cena v RZ s DPH]]*Tabuľka9[[#This Row],[Priemerný odber za mesiac]]</f>
        <v>9.3119999999999994</v>
      </c>
      <c r="K6937" s="17" t="e">
        <f>Tabuľka9[[#This Row],[Cena za MJ s DPH]]*Tabuľka9[[#This Row],[Predpokladaný odber počas 6 mesiacov]]</f>
        <v>#REF!</v>
      </c>
      <c r="L6937" s="1">
        <v>632261</v>
      </c>
      <c r="M6937" t="e">
        <f>_xlfn.XLOOKUP(Tabuľka9[[#This Row],[IČO]],#REF!,#REF!)</f>
        <v>#REF!</v>
      </c>
      <c r="N6937" t="e">
        <f>_xlfn.XLOOKUP(Tabuľka9[[#This Row],[IČO]],#REF!,#REF!)</f>
        <v>#REF!</v>
      </c>
    </row>
    <row r="6938" spans="1:14" hidden="1" x14ac:dyDescent="0.35">
      <c r="A6938" t="s">
        <v>125</v>
      </c>
      <c r="B6938" t="s">
        <v>156</v>
      </c>
      <c r="C6938" t="s">
        <v>13</v>
      </c>
      <c r="E6938" s="10">
        <f>IF(COUNTIF(cis_DPH!$B$2:$B$84,B6938)&gt;0,D6938*1.1,IF(COUNTIF(cis_DPH!$B$85:$B$171,B6938)&gt;0,D6938*1.2,"chyba"))</f>
        <v>0</v>
      </c>
      <c r="G6938" s="16" t="e">
        <f>_xlfn.XLOOKUP(Tabuľka9[[#This Row],[položka]],#REF!,#REF!)</f>
        <v>#REF!</v>
      </c>
      <c r="I6938" s="15">
        <f>Tabuľka9[[#This Row],[Aktuálna cena v RZ s DPH]]*Tabuľka9[[#This Row],[Priemerný odber za mesiac]]</f>
        <v>0</v>
      </c>
      <c r="K6938" s="17" t="e">
        <f>Tabuľka9[[#This Row],[Cena za MJ s DPH]]*Tabuľka9[[#This Row],[Predpokladaný odber počas 6 mesiacov]]</f>
        <v>#REF!</v>
      </c>
      <c r="L6938" s="1">
        <v>632261</v>
      </c>
      <c r="M6938" t="e">
        <f>_xlfn.XLOOKUP(Tabuľka9[[#This Row],[IČO]],#REF!,#REF!)</f>
        <v>#REF!</v>
      </c>
      <c r="N6938" t="e">
        <f>_xlfn.XLOOKUP(Tabuľka9[[#This Row],[IČO]],#REF!,#REF!)</f>
        <v>#REF!</v>
      </c>
    </row>
    <row r="6939" spans="1:14" hidden="1" x14ac:dyDescent="0.35">
      <c r="A6939" t="s">
        <v>125</v>
      </c>
      <c r="B6939" t="s">
        <v>157</v>
      </c>
      <c r="C6939" t="s">
        <v>13</v>
      </c>
      <c r="E6939" s="10">
        <f>IF(COUNTIF(cis_DPH!$B$2:$B$84,B6939)&gt;0,D6939*1.1,IF(COUNTIF(cis_DPH!$B$85:$B$171,B6939)&gt;0,D6939*1.2,"chyba"))</f>
        <v>0</v>
      </c>
      <c r="G6939" s="16" t="e">
        <f>_xlfn.XLOOKUP(Tabuľka9[[#This Row],[položka]],#REF!,#REF!)</f>
        <v>#REF!</v>
      </c>
      <c r="I6939" s="15">
        <f>Tabuľka9[[#This Row],[Aktuálna cena v RZ s DPH]]*Tabuľka9[[#This Row],[Priemerný odber za mesiac]]</f>
        <v>0</v>
      </c>
      <c r="K6939" s="17" t="e">
        <f>Tabuľka9[[#This Row],[Cena za MJ s DPH]]*Tabuľka9[[#This Row],[Predpokladaný odber počas 6 mesiacov]]</f>
        <v>#REF!</v>
      </c>
      <c r="L6939" s="1">
        <v>632261</v>
      </c>
      <c r="M6939" t="e">
        <f>_xlfn.XLOOKUP(Tabuľka9[[#This Row],[IČO]],#REF!,#REF!)</f>
        <v>#REF!</v>
      </c>
      <c r="N6939" t="e">
        <f>_xlfn.XLOOKUP(Tabuľka9[[#This Row],[IČO]],#REF!,#REF!)</f>
        <v>#REF!</v>
      </c>
    </row>
    <row r="6940" spans="1:14" hidden="1" x14ac:dyDescent="0.35">
      <c r="A6940" t="s">
        <v>125</v>
      </c>
      <c r="B6940" t="s">
        <v>158</v>
      </c>
      <c r="C6940" t="s">
        <v>13</v>
      </c>
      <c r="E6940" s="10">
        <f>IF(COUNTIF(cis_DPH!$B$2:$B$84,B6940)&gt;0,D6940*1.1,IF(COUNTIF(cis_DPH!$B$85:$B$171,B6940)&gt;0,D6940*1.2,"chyba"))</f>
        <v>0</v>
      </c>
      <c r="G6940" s="16" t="e">
        <f>_xlfn.XLOOKUP(Tabuľka9[[#This Row],[položka]],#REF!,#REF!)</f>
        <v>#REF!</v>
      </c>
      <c r="I6940" s="15">
        <f>Tabuľka9[[#This Row],[Aktuálna cena v RZ s DPH]]*Tabuľka9[[#This Row],[Priemerný odber za mesiac]]</f>
        <v>0</v>
      </c>
      <c r="K6940" s="17" t="e">
        <f>Tabuľka9[[#This Row],[Cena za MJ s DPH]]*Tabuľka9[[#This Row],[Predpokladaný odber počas 6 mesiacov]]</f>
        <v>#REF!</v>
      </c>
      <c r="L6940" s="1">
        <v>632261</v>
      </c>
      <c r="M6940" t="e">
        <f>_xlfn.XLOOKUP(Tabuľka9[[#This Row],[IČO]],#REF!,#REF!)</f>
        <v>#REF!</v>
      </c>
      <c r="N6940" t="e">
        <f>_xlfn.XLOOKUP(Tabuľka9[[#This Row],[IČO]],#REF!,#REF!)</f>
        <v>#REF!</v>
      </c>
    </row>
    <row r="6941" spans="1:14" hidden="1" x14ac:dyDescent="0.35">
      <c r="A6941" t="s">
        <v>125</v>
      </c>
      <c r="B6941" t="s">
        <v>159</v>
      </c>
      <c r="C6941" t="s">
        <v>13</v>
      </c>
      <c r="E6941" s="10">
        <f>IF(COUNTIF(cis_DPH!$B$2:$B$84,B6941)&gt;0,D6941*1.1,IF(COUNTIF(cis_DPH!$B$85:$B$171,B6941)&gt;0,D6941*1.2,"chyba"))</f>
        <v>0</v>
      </c>
      <c r="G6941" s="16" t="e">
        <f>_xlfn.XLOOKUP(Tabuľka9[[#This Row],[položka]],#REF!,#REF!)</f>
        <v>#REF!</v>
      </c>
      <c r="I6941" s="15">
        <f>Tabuľka9[[#This Row],[Aktuálna cena v RZ s DPH]]*Tabuľka9[[#This Row],[Priemerný odber za mesiac]]</f>
        <v>0</v>
      </c>
      <c r="K6941" s="17" t="e">
        <f>Tabuľka9[[#This Row],[Cena za MJ s DPH]]*Tabuľka9[[#This Row],[Predpokladaný odber počas 6 mesiacov]]</f>
        <v>#REF!</v>
      </c>
      <c r="L6941" s="1">
        <v>632261</v>
      </c>
      <c r="M6941" t="e">
        <f>_xlfn.XLOOKUP(Tabuľka9[[#This Row],[IČO]],#REF!,#REF!)</f>
        <v>#REF!</v>
      </c>
      <c r="N6941" t="e">
        <f>_xlfn.XLOOKUP(Tabuľka9[[#This Row],[IČO]],#REF!,#REF!)</f>
        <v>#REF!</v>
      </c>
    </row>
    <row r="6942" spans="1:14" hidden="1" x14ac:dyDescent="0.35">
      <c r="A6942" t="s">
        <v>125</v>
      </c>
      <c r="B6942" t="s">
        <v>160</v>
      </c>
      <c r="C6942" t="s">
        <v>13</v>
      </c>
      <c r="E6942" s="10">
        <f>IF(COUNTIF(cis_DPH!$B$2:$B$84,B6942)&gt;0,D6942*1.1,IF(COUNTIF(cis_DPH!$B$85:$B$171,B6942)&gt;0,D6942*1.2,"chyba"))</f>
        <v>0</v>
      </c>
      <c r="G6942" s="16" t="e">
        <f>_xlfn.XLOOKUP(Tabuľka9[[#This Row],[položka]],#REF!,#REF!)</f>
        <v>#REF!</v>
      </c>
      <c r="I6942" s="15">
        <f>Tabuľka9[[#This Row],[Aktuálna cena v RZ s DPH]]*Tabuľka9[[#This Row],[Priemerný odber za mesiac]]</f>
        <v>0</v>
      </c>
      <c r="K6942" s="17" t="e">
        <f>Tabuľka9[[#This Row],[Cena za MJ s DPH]]*Tabuľka9[[#This Row],[Predpokladaný odber počas 6 mesiacov]]</f>
        <v>#REF!</v>
      </c>
      <c r="L6942" s="1">
        <v>632261</v>
      </c>
      <c r="M6942" t="e">
        <f>_xlfn.XLOOKUP(Tabuľka9[[#This Row],[IČO]],#REF!,#REF!)</f>
        <v>#REF!</v>
      </c>
      <c r="N6942" t="e">
        <f>_xlfn.XLOOKUP(Tabuľka9[[#This Row],[IČO]],#REF!,#REF!)</f>
        <v>#REF!</v>
      </c>
    </row>
    <row r="6943" spans="1:14" hidden="1" x14ac:dyDescent="0.35">
      <c r="A6943" t="s">
        <v>125</v>
      </c>
      <c r="B6943" t="s">
        <v>161</v>
      </c>
      <c r="C6943" t="s">
        <v>13</v>
      </c>
      <c r="E6943" s="10">
        <f>IF(COUNTIF(cis_DPH!$B$2:$B$84,B6943)&gt;0,D6943*1.1,IF(COUNTIF(cis_DPH!$B$85:$B$171,B6943)&gt;0,D6943*1.2,"chyba"))</f>
        <v>0</v>
      </c>
      <c r="G6943" s="16" t="e">
        <f>_xlfn.XLOOKUP(Tabuľka9[[#This Row],[položka]],#REF!,#REF!)</f>
        <v>#REF!</v>
      </c>
      <c r="I6943" s="15">
        <f>Tabuľka9[[#This Row],[Aktuálna cena v RZ s DPH]]*Tabuľka9[[#This Row],[Priemerný odber za mesiac]]</f>
        <v>0</v>
      </c>
      <c r="K6943" s="17" t="e">
        <f>Tabuľka9[[#This Row],[Cena za MJ s DPH]]*Tabuľka9[[#This Row],[Predpokladaný odber počas 6 mesiacov]]</f>
        <v>#REF!</v>
      </c>
      <c r="L6943" s="1">
        <v>632261</v>
      </c>
      <c r="M6943" t="e">
        <f>_xlfn.XLOOKUP(Tabuľka9[[#This Row],[IČO]],#REF!,#REF!)</f>
        <v>#REF!</v>
      </c>
      <c r="N6943" t="e">
        <f>_xlfn.XLOOKUP(Tabuľka9[[#This Row],[IČO]],#REF!,#REF!)</f>
        <v>#REF!</v>
      </c>
    </row>
    <row r="6944" spans="1:14" hidden="1" x14ac:dyDescent="0.35">
      <c r="A6944" t="s">
        <v>125</v>
      </c>
      <c r="B6944" t="s">
        <v>162</v>
      </c>
      <c r="C6944" t="s">
        <v>13</v>
      </c>
      <c r="E6944" s="10">
        <f>IF(COUNTIF(cis_DPH!$B$2:$B$84,B6944)&gt;0,D6944*1.1,IF(COUNTIF(cis_DPH!$B$85:$B$171,B6944)&gt;0,D6944*1.2,"chyba"))</f>
        <v>0</v>
      </c>
      <c r="G6944" s="16" t="e">
        <f>_xlfn.XLOOKUP(Tabuľka9[[#This Row],[položka]],#REF!,#REF!)</f>
        <v>#REF!</v>
      </c>
      <c r="I6944" s="15">
        <f>Tabuľka9[[#This Row],[Aktuálna cena v RZ s DPH]]*Tabuľka9[[#This Row],[Priemerný odber za mesiac]]</f>
        <v>0</v>
      </c>
      <c r="K6944" s="17" t="e">
        <f>Tabuľka9[[#This Row],[Cena za MJ s DPH]]*Tabuľka9[[#This Row],[Predpokladaný odber počas 6 mesiacov]]</f>
        <v>#REF!</v>
      </c>
      <c r="L6944" s="1">
        <v>632261</v>
      </c>
      <c r="M6944" t="e">
        <f>_xlfn.XLOOKUP(Tabuľka9[[#This Row],[IČO]],#REF!,#REF!)</f>
        <v>#REF!</v>
      </c>
      <c r="N6944" t="e">
        <f>_xlfn.XLOOKUP(Tabuľka9[[#This Row],[IČO]],#REF!,#REF!)</f>
        <v>#REF!</v>
      </c>
    </row>
    <row r="6945" spans="1:14" hidden="1" x14ac:dyDescent="0.35">
      <c r="A6945" t="s">
        <v>125</v>
      </c>
      <c r="B6945" t="s">
        <v>163</v>
      </c>
      <c r="C6945" t="s">
        <v>13</v>
      </c>
      <c r="E6945" s="10">
        <f>IF(COUNTIF(cis_DPH!$B$2:$B$84,B6945)&gt;0,D6945*1.1,IF(COUNTIF(cis_DPH!$B$85:$B$171,B6945)&gt;0,D6945*1.2,"chyba"))</f>
        <v>0</v>
      </c>
      <c r="G6945" s="16" t="e">
        <f>_xlfn.XLOOKUP(Tabuľka9[[#This Row],[položka]],#REF!,#REF!)</f>
        <v>#REF!</v>
      </c>
      <c r="I6945" s="15">
        <f>Tabuľka9[[#This Row],[Aktuálna cena v RZ s DPH]]*Tabuľka9[[#This Row],[Priemerný odber za mesiac]]</f>
        <v>0</v>
      </c>
      <c r="K6945" s="17" t="e">
        <f>Tabuľka9[[#This Row],[Cena za MJ s DPH]]*Tabuľka9[[#This Row],[Predpokladaný odber počas 6 mesiacov]]</f>
        <v>#REF!</v>
      </c>
      <c r="L6945" s="1">
        <v>632261</v>
      </c>
      <c r="M6945" t="e">
        <f>_xlfn.XLOOKUP(Tabuľka9[[#This Row],[IČO]],#REF!,#REF!)</f>
        <v>#REF!</v>
      </c>
      <c r="N6945" t="e">
        <f>_xlfn.XLOOKUP(Tabuľka9[[#This Row],[IČO]],#REF!,#REF!)</f>
        <v>#REF!</v>
      </c>
    </row>
    <row r="6946" spans="1:14" hidden="1" x14ac:dyDescent="0.35">
      <c r="A6946" t="s">
        <v>125</v>
      </c>
      <c r="B6946" t="s">
        <v>164</v>
      </c>
      <c r="C6946" t="s">
        <v>13</v>
      </c>
      <c r="E6946" s="10">
        <f>IF(COUNTIF(cis_DPH!$B$2:$B$84,B6946)&gt;0,D6946*1.1,IF(COUNTIF(cis_DPH!$B$85:$B$171,B6946)&gt;0,D6946*1.2,"chyba"))</f>
        <v>0</v>
      </c>
      <c r="G6946" s="16" t="e">
        <f>_xlfn.XLOOKUP(Tabuľka9[[#This Row],[položka]],#REF!,#REF!)</f>
        <v>#REF!</v>
      </c>
      <c r="I6946" s="15">
        <f>Tabuľka9[[#This Row],[Aktuálna cena v RZ s DPH]]*Tabuľka9[[#This Row],[Priemerný odber za mesiac]]</f>
        <v>0</v>
      </c>
      <c r="K6946" s="17" t="e">
        <f>Tabuľka9[[#This Row],[Cena za MJ s DPH]]*Tabuľka9[[#This Row],[Predpokladaný odber počas 6 mesiacov]]</f>
        <v>#REF!</v>
      </c>
      <c r="L6946" s="1">
        <v>632261</v>
      </c>
      <c r="M6946" t="e">
        <f>_xlfn.XLOOKUP(Tabuľka9[[#This Row],[IČO]],#REF!,#REF!)</f>
        <v>#REF!</v>
      </c>
      <c r="N6946" t="e">
        <f>_xlfn.XLOOKUP(Tabuľka9[[#This Row],[IČO]],#REF!,#REF!)</f>
        <v>#REF!</v>
      </c>
    </row>
    <row r="6947" spans="1:14" hidden="1" x14ac:dyDescent="0.35">
      <c r="A6947" t="s">
        <v>125</v>
      </c>
      <c r="B6947" t="s">
        <v>165</v>
      </c>
      <c r="C6947" t="s">
        <v>13</v>
      </c>
      <c r="E6947" s="10">
        <f>IF(COUNTIF(cis_DPH!$B$2:$B$84,B6947)&gt;0,D6947*1.1,IF(COUNTIF(cis_DPH!$B$85:$B$171,B6947)&gt;0,D6947*1.2,"chyba"))</f>
        <v>0</v>
      </c>
      <c r="G6947" s="16" t="e">
        <f>_xlfn.XLOOKUP(Tabuľka9[[#This Row],[položka]],#REF!,#REF!)</f>
        <v>#REF!</v>
      </c>
      <c r="I6947" s="15">
        <f>Tabuľka9[[#This Row],[Aktuálna cena v RZ s DPH]]*Tabuľka9[[#This Row],[Priemerný odber za mesiac]]</f>
        <v>0</v>
      </c>
      <c r="K6947" s="17" t="e">
        <f>Tabuľka9[[#This Row],[Cena za MJ s DPH]]*Tabuľka9[[#This Row],[Predpokladaný odber počas 6 mesiacov]]</f>
        <v>#REF!</v>
      </c>
      <c r="L6947" s="1">
        <v>632261</v>
      </c>
      <c r="M6947" t="e">
        <f>_xlfn.XLOOKUP(Tabuľka9[[#This Row],[IČO]],#REF!,#REF!)</f>
        <v>#REF!</v>
      </c>
      <c r="N6947" t="e">
        <f>_xlfn.XLOOKUP(Tabuľka9[[#This Row],[IČO]],#REF!,#REF!)</f>
        <v>#REF!</v>
      </c>
    </row>
    <row r="6948" spans="1:14" hidden="1" x14ac:dyDescent="0.35">
      <c r="A6948" t="s">
        <v>125</v>
      </c>
      <c r="B6948" t="s">
        <v>166</v>
      </c>
      <c r="C6948" t="s">
        <v>13</v>
      </c>
      <c r="D6948" s="9">
        <v>2.73</v>
      </c>
      <c r="E6948" s="10">
        <f>IF(COUNTIF(cis_DPH!$B$2:$B$84,B6948)&gt;0,D6948*1.1,IF(COUNTIF(cis_DPH!$B$85:$B$171,B6948)&gt;0,D6948*1.2,"chyba"))</f>
        <v>3.2759999999999998</v>
      </c>
      <c r="G6948" s="16" t="e">
        <f>_xlfn.XLOOKUP(Tabuľka9[[#This Row],[položka]],#REF!,#REF!)</f>
        <v>#REF!</v>
      </c>
      <c r="H6948">
        <v>36</v>
      </c>
      <c r="I6948" s="15">
        <f>Tabuľka9[[#This Row],[Aktuálna cena v RZ s DPH]]*Tabuľka9[[#This Row],[Priemerný odber za mesiac]]</f>
        <v>117.93599999999999</v>
      </c>
      <c r="K6948" s="17" t="e">
        <f>Tabuľka9[[#This Row],[Cena za MJ s DPH]]*Tabuľka9[[#This Row],[Predpokladaný odber počas 6 mesiacov]]</f>
        <v>#REF!</v>
      </c>
      <c r="L6948" s="1">
        <v>632261</v>
      </c>
      <c r="M6948" t="e">
        <f>_xlfn.XLOOKUP(Tabuľka9[[#This Row],[IČO]],#REF!,#REF!)</f>
        <v>#REF!</v>
      </c>
      <c r="N6948" t="e">
        <f>_xlfn.XLOOKUP(Tabuľka9[[#This Row],[IČO]],#REF!,#REF!)</f>
        <v>#REF!</v>
      </c>
    </row>
    <row r="6949" spans="1:14" hidden="1" x14ac:dyDescent="0.35">
      <c r="A6949" t="s">
        <v>125</v>
      </c>
      <c r="B6949" t="s">
        <v>167</v>
      </c>
      <c r="C6949" t="s">
        <v>13</v>
      </c>
      <c r="E6949" s="10">
        <f>IF(COUNTIF(cis_DPH!$B$2:$B$84,B6949)&gt;0,D6949*1.1,IF(COUNTIF(cis_DPH!$B$85:$B$171,B6949)&gt;0,D6949*1.2,"chyba"))</f>
        <v>0</v>
      </c>
      <c r="G6949" s="16" t="e">
        <f>_xlfn.XLOOKUP(Tabuľka9[[#This Row],[položka]],#REF!,#REF!)</f>
        <v>#REF!</v>
      </c>
      <c r="I6949" s="15">
        <f>Tabuľka9[[#This Row],[Aktuálna cena v RZ s DPH]]*Tabuľka9[[#This Row],[Priemerný odber za mesiac]]</f>
        <v>0</v>
      </c>
      <c r="K6949" s="17" t="e">
        <f>Tabuľka9[[#This Row],[Cena za MJ s DPH]]*Tabuľka9[[#This Row],[Predpokladaný odber počas 6 mesiacov]]</f>
        <v>#REF!</v>
      </c>
      <c r="L6949" s="1">
        <v>632261</v>
      </c>
      <c r="M6949" t="e">
        <f>_xlfn.XLOOKUP(Tabuľka9[[#This Row],[IČO]],#REF!,#REF!)</f>
        <v>#REF!</v>
      </c>
      <c r="N6949" t="e">
        <f>_xlfn.XLOOKUP(Tabuľka9[[#This Row],[IČO]],#REF!,#REF!)</f>
        <v>#REF!</v>
      </c>
    </row>
    <row r="6950" spans="1:14" hidden="1" x14ac:dyDescent="0.35">
      <c r="A6950" t="s">
        <v>125</v>
      </c>
      <c r="B6950" t="s">
        <v>168</v>
      </c>
      <c r="C6950" t="s">
        <v>13</v>
      </c>
      <c r="D6950" s="9">
        <v>3.88</v>
      </c>
      <c r="E6950" s="10">
        <f>IF(COUNTIF(cis_DPH!$B$2:$B$84,B6950)&gt;0,D6950*1.1,IF(COUNTIF(cis_DPH!$B$85:$B$171,B6950)&gt;0,D6950*1.2,"chyba"))</f>
        <v>4.6559999999999997</v>
      </c>
      <c r="G6950" s="16" t="e">
        <f>_xlfn.XLOOKUP(Tabuľka9[[#This Row],[položka]],#REF!,#REF!)</f>
        <v>#REF!</v>
      </c>
      <c r="H6950">
        <v>14</v>
      </c>
      <c r="I6950" s="15">
        <f>Tabuľka9[[#This Row],[Aktuálna cena v RZ s DPH]]*Tabuľka9[[#This Row],[Priemerný odber za mesiac]]</f>
        <v>65.183999999999997</v>
      </c>
      <c r="K6950" s="17" t="e">
        <f>Tabuľka9[[#This Row],[Cena za MJ s DPH]]*Tabuľka9[[#This Row],[Predpokladaný odber počas 6 mesiacov]]</f>
        <v>#REF!</v>
      </c>
      <c r="L6950" s="1">
        <v>632261</v>
      </c>
      <c r="M6950" t="e">
        <f>_xlfn.XLOOKUP(Tabuľka9[[#This Row],[IČO]],#REF!,#REF!)</f>
        <v>#REF!</v>
      </c>
      <c r="N6950" t="e">
        <f>_xlfn.XLOOKUP(Tabuľka9[[#This Row],[IČO]],#REF!,#REF!)</f>
        <v>#REF!</v>
      </c>
    </row>
    <row r="6951" spans="1:14" hidden="1" x14ac:dyDescent="0.35">
      <c r="A6951" t="s">
        <v>125</v>
      </c>
      <c r="B6951" t="s">
        <v>169</v>
      </c>
      <c r="C6951" t="s">
        <v>13</v>
      </c>
      <c r="E6951" s="10">
        <f>IF(COUNTIF(cis_DPH!$B$2:$B$84,B6951)&gt;0,D6951*1.1,IF(COUNTIF(cis_DPH!$B$85:$B$171,B6951)&gt;0,D6951*1.2,"chyba"))</f>
        <v>0</v>
      </c>
      <c r="G6951" s="16" t="e">
        <f>_xlfn.XLOOKUP(Tabuľka9[[#This Row],[položka]],#REF!,#REF!)</f>
        <v>#REF!</v>
      </c>
      <c r="I6951" s="15">
        <f>Tabuľka9[[#This Row],[Aktuálna cena v RZ s DPH]]*Tabuľka9[[#This Row],[Priemerný odber za mesiac]]</f>
        <v>0</v>
      </c>
      <c r="K6951" s="17" t="e">
        <f>Tabuľka9[[#This Row],[Cena za MJ s DPH]]*Tabuľka9[[#This Row],[Predpokladaný odber počas 6 mesiacov]]</f>
        <v>#REF!</v>
      </c>
      <c r="L6951" s="1">
        <v>632261</v>
      </c>
      <c r="M6951" t="e">
        <f>_xlfn.XLOOKUP(Tabuľka9[[#This Row],[IČO]],#REF!,#REF!)</f>
        <v>#REF!</v>
      </c>
      <c r="N6951" t="e">
        <f>_xlfn.XLOOKUP(Tabuľka9[[#This Row],[IČO]],#REF!,#REF!)</f>
        <v>#REF!</v>
      </c>
    </row>
    <row r="6952" spans="1:14" hidden="1" x14ac:dyDescent="0.35">
      <c r="A6952" t="s">
        <v>125</v>
      </c>
      <c r="B6952" t="s">
        <v>170</v>
      </c>
      <c r="C6952" t="s">
        <v>13</v>
      </c>
      <c r="E6952" s="10">
        <f>IF(COUNTIF(cis_DPH!$B$2:$B$84,B6952)&gt;0,D6952*1.1,IF(COUNTIF(cis_DPH!$B$85:$B$171,B6952)&gt;0,D6952*1.2,"chyba"))</f>
        <v>0</v>
      </c>
      <c r="G6952" s="16" t="e">
        <f>_xlfn.XLOOKUP(Tabuľka9[[#This Row],[položka]],#REF!,#REF!)</f>
        <v>#REF!</v>
      </c>
      <c r="I6952" s="15">
        <f>Tabuľka9[[#This Row],[Aktuálna cena v RZ s DPH]]*Tabuľka9[[#This Row],[Priemerný odber za mesiac]]</f>
        <v>0</v>
      </c>
      <c r="K6952" s="17" t="e">
        <f>Tabuľka9[[#This Row],[Cena za MJ s DPH]]*Tabuľka9[[#This Row],[Predpokladaný odber počas 6 mesiacov]]</f>
        <v>#REF!</v>
      </c>
      <c r="L6952" s="1">
        <v>632261</v>
      </c>
      <c r="M6952" t="e">
        <f>_xlfn.XLOOKUP(Tabuľka9[[#This Row],[IČO]],#REF!,#REF!)</f>
        <v>#REF!</v>
      </c>
      <c r="N6952" t="e">
        <f>_xlfn.XLOOKUP(Tabuľka9[[#This Row],[IČO]],#REF!,#REF!)</f>
        <v>#REF!</v>
      </c>
    </row>
    <row r="6953" spans="1:14" hidden="1" x14ac:dyDescent="0.35">
      <c r="A6953" t="s">
        <v>125</v>
      </c>
      <c r="B6953" t="s">
        <v>171</v>
      </c>
      <c r="C6953" t="s">
        <v>13</v>
      </c>
      <c r="E6953" s="10">
        <f>IF(COUNTIF(cis_DPH!$B$2:$B$84,B6953)&gt;0,D6953*1.1,IF(COUNTIF(cis_DPH!$B$85:$B$171,B6953)&gt;0,D6953*1.2,"chyba"))</f>
        <v>0</v>
      </c>
      <c r="G6953" s="16" t="e">
        <f>_xlfn.XLOOKUP(Tabuľka9[[#This Row],[položka]],#REF!,#REF!)</f>
        <v>#REF!</v>
      </c>
      <c r="I6953" s="15">
        <f>Tabuľka9[[#This Row],[Aktuálna cena v RZ s DPH]]*Tabuľka9[[#This Row],[Priemerný odber za mesiac]]</f>
        <v>0</v>
      </c>
      <c r="K6953" s="17" t="e">
        <f>Tabuľka9[[#This Row],[Cena za MJ s DPH]]*Tabuľka9[[#This Row],[Predpokladaný odber počas 6 mesiacov]]</f>
        <v>#REF!</v>
      </c>
      <c r="L6953" s="1">
        <v>632261</v>
      </c>
      <c r="M6953" t="e">
        <f>_xlfn.XLOOKUP(Tabuľka9[[#This Row],[IČO]],#REF!,#REF!)</f>
        <v>#REF!</v>
      </c>
      <c r="N6953" t="e">
        <f>_xlfn.XLOOKUP(Tabuľka9[[#This Row],[IČO]],#REF!,#REF!)</f>
        <v>#REF!</v>
      </c>
    </row>
    <row r="6954" spans="1:14" hidden="1" x14ac:dyDescent="0.35">
      <c r="A6954" t="s">
        <v>125</v>
      </c>
      <c r="B6954" t="s">
        <v>172</v>
      </c>
      <c r="C6954" t="s">
        <v>13</v>
      </c>
      <c r="E6954" s="10">
        <f>IF(COUNTIF(cis_DPH!$B$2:$B$84,B6954)&gt;0,D6954*1.1,IF(COUNTIF(cis_DPH!$B$85:$B$171,B6954)&gt;0,D6954*1.2,"chyba"))</f>
        <v>0</v>
      </c>
      <c r="G6954" s="16" t="e">
        <f>_xlfn.XLOOKUP(Tabuľka9[[#This Row],[položka]],#REF!,#REF!)</f>
        <v>#REF!</v>
      </c>
      <c r="I6954" s="15">
        <f>Tabuľka9[[#This Row],[Aktuálna cena v RZ s DPH]]*Tabuľka9[[#This Row],[Priemerný odber za mesiac]]</f>
        <v>0</v>
      </c>
      <c r="K6954" s="17" t="e">
        <f>Tabuľka9[[#This Row],[Cena za MJ s DPH]]*Tabuľka9[[#This Row],[Predpokladaný odber počas 6 mesiacov]]</f>
        <v>#REF!</v>
      </c>
      <c r="L6954" s="1">
        <v>632261</v>
      </c>
      <c r="M6954" t="e">
        <f>_xlfn.XLOOKUP(Tabuľka9[[#This Row],[IČO]],#REF!,#REF!)</f>
        <v>#REF!</v>
      </c>
      <c r="N6954" t="e">
        <f>_xlfn.XLOOKUP(Tabuľka9[[#This Row],[IČO]],#REF!,#REF!)</f>
        <v>#REF!</v>
      </c>
    </row>
    <row r="6955" spans="1:14" hidden="1" x14ac:dyDescent="0.35">
      <c r="A6955" t="s">
        <v>125</v>
      </c>
      <c r="B6955" t="s">
        <v>173</v>
      </c>
      <c r="C6955" t="s">
        <v>13</v>
      </c>
      <c r="E6955" s="10">
        <f>IF(COUNTIF(cis_DPH!$B$2:$B$84,B6955)&gt;0,D6955*1.1,IF(COUNTIF(cis_DPH!$B$85:$B$171,B6955)&gt;0,D6955*1.2,"chyba"))</f>
        <v>0</v>
      </c>
      <c r="G6955" s="16" t="e">
        <f>_xlfn.XLOOKUP(Tabuľka9[[#This Row],[položka]],#REF!,#REF!)</f>
        <v>#REF!</v>
      </c>
      <c r="I6955" s="15">
        <f>Tabuľka9[[#This Row],[Aktuálna cena v RZ s DPH]]*Tabuľka9[[#This Row],[Priemerný odber za mesiac]]</f>
        <v>0</v>
      </c>
      <c r="K6955" s="17" t="e">
        <f>Tabuľka9[[#This Row],[Cena za MJ s DPH]]*Tabuľka9[[#This Row],[Predpokladaný odber počas 6 mesiacov]]</f>
        <v>#REF!</v>
      </c>
      <c r="L6955" s="1">
        <v>632261</v>
      </c>
      <c r="M6955" t="e">
        <f>_xlfn.XLOOKUP(Tabuľka9[[#This Row],[IČO]],#REF!,#REF!)</f>
        <v>#REF!</v>
      </c>
      <c r="N6955" t="e">
        <f>_xlfn.XLOOKUP(Tabuľka9[[#This Row],[IČO]],#REF!,#REF!)</f>
        <v>#REF!</v>
      </c>
    </row>
    <row r="6956" spans="1:14" hidden="1" x14ac:dyDescent="0.35">
      <c r="A6956" t="s">
        <v>125</v>
      </c>
      <c r="B6956" t="s">
        <v>174</v>
      </c>
      <c r="C6956" t="s">
        <v>13</v>
      </c>
      <c r="D6956" s="9">
        <v>3.88</v>
      </c>
      <c r="E6956" s="10">
        <f>IF(COUNTIF(cis_DPH!$B$2:$B$84,B6956)&gt;0,D6956*1.1,IF(COUNTIF(cis_DPH!$B$85:$B$171,B6956)&gt;0,D6956*1.2,"chyba"))</f>
        <v>4.6559999999999997</v>
      </c>
      <c r="G6956" s="16" t="e">
        <f>_xlfn.XLOOKUP(Tabuľka9[[#This Row],[položka]],#REF!,#REF!)</f>
        <v>#REF!</v>
      </c>
      <c r="H6956">
        <v>6</v>
      </c>
      <c r="I6956" s="15">
        <f>Tabuľka9[[#This Row],[Aktuálna cena v RZ s DPH]]*Tabuľka9[[#This Row],[Priemerný odber za mesiac]]</f>
        <v>27.936</v>
      </c>
      <c r="K6956" s="17" t="e">
        <f>Tabuľka9[[#This Row],[Cena za MJ s DPH]]*Tabuľka9[[#This Row],[Predpokladaný odber počas 6 mesiacov]]</f>
        <v>#REF!</v>
      </c>
      <c r="L6956" s="1">
        <v>632261</v>
      </c>
      <c r="M6956" t="e">
        <f>_xlfn.XLOOKUP(Tabuľka9[[#This Row],[IČO]],#REF!,#REF!)</f>
        <v>#REF!</v>
      </c>
      <c r="N6956" t="e">
        <f>_xlfn.XLOOKUP(Tabuľka9[[#This Row],[IČO]],#REF!,#REF!)</f>
        <v>#REF!</v>
      </c>
    </row>
    <row r="6957" spans="1:14" hidden="1" x14ac:dyDescent="0.35">
      <c r="A6957" t="s">
        <v>125</v>
      </c>
      <c r="B6957" t="s">
        <v>175</v>
      </c>
      <c r="C6957" t="s">
        <v>13</v>
      </c>
      <c r="E6957" s="10">
        <f>IF(COUNTIF(cis_DPH!$B$2:$B$84,B6957)&gt;0,D6957*1.1,IF(COUNTIF(cis_DPH!$B$85:$B$171,B6957)&gt;0,D6957*1.2,"chyba"))</f>
        <v>0</v>
      </c>
      <c r="G6957" s="16" t="e">
        <f>_xlfn.XLOOKUP(Tabuľka9[[#This Row],[položka]],#REF!,#REF!)</f>
        <v>#REF!</v>
      </c>
      <c r="I6957" s="15">
        <f>Tabuľka9[[#This Row],[Aktuálna cena v RZ s DPH]]*Tabuľka9[[#This Row],[Priemerný odber za mesiac]]</f>
        <v>0</v>
      </c>
      <c r="K6957" s="17" t="e">
        <f>Tabuľka9[[#This Row],[Cena za MJ s DPH]]*Tabuľka9[[#This Row],[Predpokladaný odber počas 6 mesiacov]]</f>
        <v>#REF!</v>
      </c>
      <c r="L6957" s="1">
        <v>632261</v>
      </c>
      <c r="M6957" t="e">
        <f>_xlfn.XLOOKUP(Tabuľka9[[#This Row],[IČO]],#REF!,#REF!)</f>
        <v>#REF!</v>
      </c>
      <c r="N6957" t="e">
        <f>_xlfn.XLOOKUP(Tabuľka9[[#This Row],[IČO]],#REF!,#REF!)</f>
        <v>#REF!</v>
      </c>
    </row>
    <row r="6958" spans="1:14" hidden="1" x14ac:dyDescent="0.35">
      <c r="A6958" t="s">
        <v>125</v>
      </c>
      <c r="B6958" t="s">
        <v>176</v>
      </c>
      <c r="C6958" t="s">
        <v>13</v>
      </c>
      <c r="D6958" s="9">
        <v>5.95</v>
      </c>
      <c r="E6958" s="10">
        <f>IF(COUNTIF(cis_DPH!$B$2:$B$84,B6958)&gt;0,D6958*1.1,IF(COUNTIF(cis_DPH!$B$85:$B$171,B6958)&gt;0,D6958*1.2,"chyba"))</f>
        <v>7.14</v>
      </c>
      <c r="G6958" s="16" t="e">
        <f>_xlfn.XLOOKUP(Tabuľka9[[#This Row],[položka]],#REF!,#REF!)</f>
        <v>#REF!</v>
      </c>
      <c r="H6958">
        <v>9</v>
      </c>
      <c r="I6958" s="15">
        <f>Tabuľka9[[#This Row],[Aktuálna cena v RZ s DPH]]*Tabuľka9[[#This Row],[Priemerný odber za mesiac]]</f>
        <v>64.259999999999991</v>
      </c>
      <c r="K6958" s="17" t="e">
        <f>Tabuľka9[[#This Row],[Cena za MJ s DPH]]*Tabuľka9[[#This Row],[Predpokladaný odber počas 6 mesiacov]]</f>
        <v>#REF!</v>
      </c>
      <c r="L6958" s="1">
        <v>632261</v>
      </c>
      <c r="M6958" t="e">
        <f>_xlfn.XLOOKUP(Tabuľka9[[#This Row],[IČO]],#REF!,#REF!)</f>
        <v>#REF!</v>
      </c>
      <c r="N6958" t="e">
        <f>_xlfn.XLOOKUP(Tabuľka9[[#This Row],[IČO]],#REF!,#REF!)</f>
        <v>#REF!</v>
      </c>
    </row>
    <row r="6959" spans="1:14" hidden="1" x14ac:dyDescent="0.35">
      <c r="A6959" t="s">
        <v>125</v>
      </c>
      <c r="B6959" t="s">
        <v>177</v>
      </c>
      <c r="C6959" t="s">
        <v>13</v>
      </c>
      <c r="E6959" s="10">
        <f>IF(COUNTIF(cis_DPH!$B$2:$B$84,B6959)&gt;0,D6959*1.1,IF(COUNTIF(cis_DPH!$B$85:$B$171,B6959)&gt;0,D6959*1.2,"chyba"))</f>
        <v>0</v>
      </c>
      <c r="G6959" s="16" t="e">
        <f>_xlfn.XLOOKUP(Tabuľka9[[#This Row],[položka]],#REF!,#REF!)</f>
        <v>#REF!</v>
      </c>
      <c r="I6959" s="15">
        <f>Tabuľka9[[#This Row],[Aktuálna cena v RZ s DPH]]*Tabuľka9[[#This Row],[Priemerný odber za mesiac]]</f>
        <v>0</v>
      </c>
      <c r="K6959" s="17" t="e">
        <f>Tabuľka9[[#This Row],[Cena za MJ s DPH]]*Tabuľka9[[#This Row],[Predpokladaný odber počas 6 mesiacov]]</f>
        <v>#REF!</v>
      </c>
      <c r="L6959" s="1">
        <v>632261</v>
      </c>
      <c r="M6959" t="e">
        <f>_xlfn.XLOOKUP(Tabuľka9[[#This Row],[IČO]],#REF!,#REF!)</f>
        <v>#REF!</v>
      </c>
      <c r="N6959" t="e">
        <f>_xlfn.XLOOKUP(Tabuľka9[[#This Row],[IČO]],#REF!,#REF!)</f>
        <v>#REF!</v>
      </c>
    </row>
    <row r="6960" spans="1:14" hidden="1" x14ac:dyDescent="0.35">
      <c r="A6960" t="s">
        <v>125</v>
      </c>
      <c r="B6960" t="s">
        <v>178</v>
      </c>
      <c r="C6960" t="s">
        <v>13</v>
      </c>
      <c r="E6960" s="10">
        <f>IF(COUNTIF(cis_DPH!$B$2:$B$84,B6960)&gt;0,D6960*1.1,IF(COUNTIF(cis_DPH!$B$85:$B$171,B6960)&gt;0,D6960*1.2,"chyba"))</f>
        <v>0</v>
      </c>
      <c r="G6960" s="16" t="e">
        <f>_xlfn.XLOOKUP(Tabuľka9[[#This Row],[položka]],#REF!,#REF!)</f>
        <v>#REF!</v>
      </c>
      <c r="I6960" s="15">
        <f>Tabuľka9[[#This Row],[Aktuálna cena v RZ s DPH]]*Tabuľka9[[#This Row],[Priemerný odber za mesiac]]</f>
        <v>0</v>
      </c>
      <c r="K6960" s="17" t="e">
        <f>Tabuľka9[[#This Row],[Cena za MJ s DPH]]*Tabuľka9[[#This Row],[Predpokladaný odber počas 6 mesiacov]]</f>
        <v>#REF!</v>
      </c>
      <c r="L6960" s="1">
        <v>632261</v>
      </c>
      <c r="M6960" t="e">
        <f>_xlfn.XLOOKUP(Tabuľka9[[#This Row],[IČO]],#REF!,#REF!)</f>
        <v>#REF!</v>
      </c>
      <c r="N6960" t="e">
        <f>_xlfn.XLOOKUP(Tabuľka9[[#This Row],[IČO]],#REF!,#REF!)</f>
        <v>#REF!</v>
      </c>
    </row>
    <row r="6961" spans="1:14" hidden="1" x14ac:dyDescent="0.35">
      <c r="A6961" t="s">
        <v>125</v>
      </c>
      <c r="B6961" t="s">
        <v>179</v>
      </c>
      <c r="C6961" t="s">
        <v>13</v>
      </c>
      <c r="D6961" s="9">
        <v>5.95</v>
      </c>
      <c r="E6961" s="10">
        <f>IF(COUNTIF(cis_DPH!$B$2:$B$84,B6961)&gt;0,D6961*1.1,IF(COUNTIF(cis_DPH!$B$85:$B$171,B6961)&gt;0,D6961*1.2,"chyba"))</f>
        <v>7.14</v>
      </c>
      <c r="G6961" s="16" t="e">
        <f>_xlfn.XLOOKUP(Tabuľka9[[#This Row],[položka]],#REF!,#REF!)</f>
        <v>#REF!</v>
      </c>
      <c r="H6961">
        <v>4</v>
      </c>
      <c r="I6961" s="15">
        <f>Tabuľka9[[#This Row],[Aktuálna cena v RZ s DPH]]*Tabuľka9[[#This Row],[Priemerný odber za mesiac]]</f>
        <v>28.56</v>
      </c>
      <c r="K6961" s="17" t="e">
        <f>Tabuľka9[[#This Row],[Cena za MJ s DPH]]*Tabuľka9[[#This Row],[Predpokladaný odber počas 6 mesiacov]]</f>
        <v>#REF!</v>
      </c>
      <c r="L6961" s="1">
        <v>632261</v>
      </c>
      <c r="M6961" t="e">
        <f>_xlfn.XLOOKUP(Tabuľka9[[#This Row],[IČO]],#REF!,#REF!)</f>
        <v>#REF!</v>
      </c>
      <c r="N6961" t="e">
        <f>_xlfn.XLOOKUP(Tabuľka9[[#This Row],[IČO]],#REF!,#REF!)</f>
        <v>#REF!</v>
      </c>
    </row>
    <row r="6962" spans="1:14" hidden="1" x14ac:dyDescent="0.35">
      <c r="A6962" t="s">
        <v>125</v>
      </c>
      <c r="B6962" t="s">
        <v>180</v>
      </c>
      <c r="C6962" t="s">
        <v>13</v>
      </c>
      <c r="E6962" s="10">
        <f>IF(COUNTIF(cis_DPH!$B$2:$B$84,B6962)&gt;0,D6962*1.1,IF(COUNTIF(cis_DPH!$B$85:$B$171,B6962)&gt;0,D6962*1.2,"chyba"))</f>
        <v>0</v>
      </c>
      <c r="G6962" s="16" t="e">
        <f>_xlfn.XLOOKUP(Tabuľka9[[#This Row],[položka]],#REF!,#REF!)</f>
        <v>#REF!</v>
      </c>
      <c r="I6962" s="15">
        <f>Tabuľka9[[#This Row],[Aktuálna cena v RZ s DPH]]*Tabuľka9[[#This Row],[Priemerný odber za mesiac]]</f>
        <v>0</v>
      </c>
      <c r="K6962" s="17" t="e">
        <f>Tabuľka9[[#This Row],[Cena za MJ s DPH]]*Tabuľka9[[#This Row],[Predpokladaný odber počas 6 mesiacov]]</f>
        <v>#REF!</v>
      </c>
      <c r="L6962" s="1">
        <v>632261</v>
      </c>
      <c r="M6962" t="e">
        <f>_xlfn.XLOOKUP(Tabuľka9[[#This Row],[IČO]],#REF!,#REF!)</f>
        <v>#REF!</v>
      </c>
      <c r="N6962" t="e">
        <f>_xlfn.XLOOKUP(Tabuľka9[[#This Row],[IČO]],#REF!,#REF!)</f>
        <v>#REF!</v>
      </c>
    </row>
    <row r="6963" spans="1:14" hidden="1" x14ac:dyDescent="0.35">
      <c r="A6963" t="s">
        <v>125</v>
      </c>
      <c r="B6963" t="s">
        <v>181</v>
      </c>
      <c r="C6963" t="s">
        <v>13</v>
      </c>
      <c r="E6963" s="10">
        <f>IF(COUNTIF(cis_DPH!$B$2:$B$84,B6963)&gt;0,D6963*1.1,IF(COUNTIF(cis_DPH!$B$85:$B$171,B6963)&gt;0,D6963*1.2,"chyba"))</f>
        <v>0</v>
      </c>
      <c r="G6963" s="16" t="e">
        <f>_xlfn.XLOOKUP(Tabuľka9[[#This Row],[položka]],#REF!,#REF!)</f>
        <v>#REF!</v>
      </c>
      <c r="I6963" s="15">
        <f>Tabuľka9[[#This Row],[Aktuálna cena v RZ s DPH]]*Tabuľka9[[#This Row],[Priemerný odber za mesiac]]</f>
        <v>0</v>
      </c>
      <c r="K6963" s="17" t="e">
        <f>Tabuľka9[[#This Row],[Cena za MJ s DPH]]*Tabuľka9[[#This Row],[Predpokladaný odber počas 6 mesiacov]]</f>
        <v>#REF!</v>
      </c>
      <c r="L6963" s="1">
        <v>632261</v>
      </c>
      <c r="M6963" t="e">
        <f>_xlfn.XLOOKUP(Tabuľka9[[#This Row],[IČO]],#REF!,#REF!)</f>
        <v>#REF!</v>
      </c>
      <c r="N6963" t="e">
        <f>_xlfn.XLOOKUP(Tabuľka9[[#This Row],[IČO]],#REF!,#REF!)</f>
        <v>#REF!</v>
      </c>
    </row>
    <row r="6964" spans="1:14" hidden="1" x14ac:dyDescent="0.35">
      <c r="A6964" t="s">
        <v>125</v>
      </c>
      <c r="B6964" t="s">
        <v>182</v>
      </c>
      <c r="C6964" t="s">
        <v>13</v>
      </c>
      <c r="E6964" s="10">
        <f>IF(COUNTIF(cis_DPH!$B$2:$B$84,B6964)&gt;0,D6964*1.1,IF(COUNTIF(cis_DPH!$B$85:$B$171,B6964)&gt;0,D6964*1.2,"chyba"))</f>
        <v>0</v>
      </c>
      <c r="G6964" s="16" t="e">
        <f>_xlfn.XLOOKUP(Tabuľka9[[#This Row],[položka]],#REF!,#REF!)</f>
        <v>#REF!</v>
      </c>
      <c r="I6964" s="15">
        <f>Tabuľka9[[#This Row],[Aktuálna cena v RZ s DPH]]*Tabuľka9[[#This Row],[Priemerný odber za mesiac]]</f>
        <v>0</v>
      </c>
      <c r="K6964" s="17" t="e">
        <f>Tabuľka9[[#This Row],[Cena za MJ s DPH]]*Tabuľka9[[#This Row],[Predpokladaný odber počas 6 mesiacov]]</f>
        <v>#REF!</v>
      </c>
      <c r="L6964" s="1">
        <v>632261</v>
      </c>
      <c r="M6964" t="e">
        <f>_xlfn.XLOOKUP(Tabuľka9[[#This Row],[IČO]],#REF!,#REF!)</f>
        <v>#REF!</v>
      </c>
      <c r="N6964" t="e">
        <f>_xlfn.XLOOKUP(Tabuľka9[[#This Row],[IČO]],#REF!,#REF!)</f>
        <v>#REF!</v>
      </c>
    </row>
    <row r="6965" spans="1:14" hidden="1" x14ac:dyDescent="0.35">
      <c r="A6965" t="s">
        <v>125</v>
      </c>
      <c r="B6965" t="s">
        <v>183</v>
      </c>
      <c r="C6965" t="s">
        <v>13</v>
      </c>
      <c r="E6965" s="10">
        <f>IF(COUNTIF(cis_DPH!$B$2:$B$84,B6965)&gt;0,D6965*1.1,IF(COUNTIF(cis_DPH!$B$85:$B$171,B6965)&gt;0,D6965*1.2,"chyba"))</f>
        <v>0</v>
      </c>
      <c r="G6965" s="16" t="e">
        <f>_xlfn.XLOOKUP(Tabuľka9[[#This Row],[položka]],#REF!,#REF!)</f>
        <v>#REF!</v>
      </c>
      <c r="I6965" s="15">
        <f>Tabuľka9[[#This Row],[Aktuálna cena v RZ s DPH]]*Tabuľka9[[#This Row],[Priemerný odber za mesiac]]</f>
        <v>0</v>
      </c>
      <c r="K6965" s="17" t="e">
        <f>Tabuľka9[[#This Row],[Cena za MJ s DPH]]*Tabuľka9[[#This Row],[Predpokladaný odber počas 6 mesiacov]]</f>
        <v>#REF!</v>
      </c>
      <c r="L6965" s="1">
        <v>632261</v>
      </c>
      <c r="M6965" t="e">
        <f>_xlfn.XLOOKUP(Tabuľka9[[#This Row],[IČO]],#REF!,#REF!)</f>
        <v>#REF!</v>
      </c>
      <c r="N6965" t="e">
        <f>_xlfn.XLOOKUP(Tabuľka9[[#This Row],[IČO]],#REF!,#REF!)</f>
        <v>#REF!</v>
      </c>
    </row>
    <row r="6966" spans="1:14" hidden="1" x14ac:dyDescent="0.35">
      <c r="A6966" t="s">
        <v>125</v>
      </c>
      <c r="B6966" t="s">
        <v>184</v>
      </c>
      <c r="C6966" t="s">
        <v>13</v>
      </c>
      <c r="E6966" s="10">
        <f>IF(COUNTIF(cis_DPH!$B$2:$B$84,B6966)&gt;0,D6966*1.1,IF(COUNTIF(cis_DPH!$B$85:$B$171,B6966)&gt;0,D6966*1.2,"chyba"))</f>
        <v>0</v>
      </c>
      <c r="G6966" s="16" t="e">
        <f>_xlfn.XLOOKUP(Tabuľka9[[#This Row],[položka]],#REF!,#REF!)</f>
        <v>#REF!</v>
      </c>
      <c r="I6966" s="15">
        <f>Tabuľka9[[#This Row],[Aktuálna cena v RZ s DPH]]*Tabuľka9[[#This Row],[Priemerný odber za mesiac]]</f>
        <v>0</v>
      </c>
      <c r="K6966" s="17" t="e">
        <f>Tabuľka9[[#This Row],[Cena za MJ s DPH]]*Tabuľka9[[#This Row],[Predpokladaný odber počas 6 mesiacov]]</f>
        <v>#REF!</v>
      </c>
      <c r="L6966" s="1">
        <v>632261</v>
      </c>
      <c r="M6966" t="e">
        <f>_xlfn.XLOOKUP(Tabuľka9[[#This Row],[IČO]],#REF!,#REF!)</f>
        <v>#REF!</v>
      </c>
      <c r="N6966" t="e">
        <f>_xlfn.XLOOKUP(Tabuľka9[[#This Row],[IČO]],#REF!,#REF!)</f>
        <v>#REF!</v>
      </c>
    </row>
    <row r="6967" spans="1:14" hidden="1" x14ac:dyDescent="0.35">
      <c r="A6967" t="s">
        <v>125</v>
      </c>
      <c r="B6967" t="s">
        <v>185</v>
      </c>
      <c r="C6967" t="s">
        <v>13</v>
      </c>
      <c r="E6967" s="10">
        <f>IF(COUNTIF(cis_DPH!$B$2:$B$84,B6967)&gt;0,D6967*1.1,IF(COUNTIF(cis_DPH!$B$85:$B$171,B6967)&gt;0,D6967*1.2,"chyba"))</f>
        <v>0</v>
      </c>
      <c r="G6967" s="16" t="e">
        <f>_xlfn.XLOOKUP(Tabuľka9[[#This Row],[položka]],#REF!,#REF!)</f>
        <v>#REF!</v>
      </c>
      <c r="I6967" s="15">
        <f>Tabuľka9[[#This Row],[Aktuálna cena v RZ s DPH]]*Tabuľka9[[#This Row],[Priemerný odber za mesiac]]</f>
        <v>0</v>
      </c>
      <c r="K6967" s="17" t="e">
        <f>Tabuľka9[[#This Row],[Cena za MJ s DPH]]*Tabuľka9[[#This Row],[Predpokladaný odber počas 6 mesiacov]]</f>
        <v>#REF!</v>
      </c>
      <c r="L6967" s="1">
        <v>632261</v>
      </c>
      <c r="M6967" t="e">
        <f>_xlfn.XLOOKUP(Tabuľka9[[#This Row],[IČO]],#REF!,#REF!)</f>
        <v>#REF!</v>
      </c>
      <c r="N6967" t="e">
        <f>_xlfn.XLOOKUP(Tabuľka9[[#This Row],[IČO]],#REF!,#REF!)</f>
        <v>#REF!</v>
      </c>
    </row>
    <row r="6968" spans="1:14" hidden="1" x14ac:dyDescent="0.35">
      <c r="A6968" t="s">
        <v>125</v>
      </c>
      <c r="B6968" t="s">
        <v>186</v>
      </c>
      <c r="C6968" t="s">
        <v>13</v>
      </c>
      <c r="E6968" s="10">
        <f>IF(COUNTIF(cis_DPH!$B$2:$B$84,B6968)&gt;0,D6968*1.1,IF(COUNTIF(cis_DPH!$B$85:$B$171,B6968)&gt;0,D6968*1.2,"chyba"))</f>
        <v>0</v>
      </c>
      <c r="G6968" s="16" t="e">
        <f>_xlfn.XLOOKUP(Tabuľka9[[#This Row],[položka]],#REF!,#REF!)</f>
        <v>#REF!</v>
      </c>
      <c r="I6968" s="15">
        <f>Tabuľka9[[#This Row],[Aktuálna cena v RZ s DPH]]*Tabuľka9[[#This Row],[Priemerný odber za mesiac]]</f>
        <v>0</v>
      </c>
      <c r="K6968" s="17" t="e">
        <f>Tabuľka9[[#This Row],[Cena za MJ s DPH]]*Tabuľka9[[#This Row],[Predpokladaný odber počas 6 mesiacov]]</f>
        <v>#REF!</v>
      </c>
      <c r="L6968" s="1">
        <v>632261</v>
      </c>
      <c r="M6968" t="e">
        <f>_xlfn.XLOOKUP(Tabuľka9[[#This Row],[IČO]],#REF!,#REF!)</f>
        <v>#REF!</v>
      </c>
      <c r="N6968" t="e">
        <f>_xlfn.XLOOKUP(Tabuľka9[[#This Row],[IČO]],#REF!,#REF!)</f>
        <v>#REF!</v>
      </c>
    </row>
    <row r="6969" spans="1:14" hidden="1" x14ac:dyDescent="0.35">
      <c r="A6969" t="s">
        <v>95</v>
      </c>
      <c r="B6969" t="s">
        <v>187</v>
      </c>
      <c r="C6969" t="s">
        <v>48</v>
      </c>
      <c r="E6969" s="10">
        <f>IF(COUNTIF(cis_DPH!$B$2:$B$84,B6969)&gt;0,D6969*1.1,IF(COUNTIF(cis_DPH!$B$85:$B$171,B6969)&gt;0,D6969*1.2,"chyba"))</f>
        <v>0</v>
      </c>
      <c r="G6969" s="16" t="e">
        <f>_xlfn.XLOOKUP(Tabuľka9[[#This Row],[položka]],#REF!,#REF!)</f>
        <v>#REF!</v>
      </c>
      <c r="I6969" s="15">
        <f>Tabuľka9[[#This Row],[Aktuálna cena v RZ s DPH]]*Tabuľka9[[#This Row],[Priemerný odber za mesiac]]</f>
        <v>0</v>
      </c>
      <c r="K6969" s="17" t="e">
        <f>Tabuľka9[[#This Row],[Cena za MJ s DPH]]*Tabuľka9[[#This Row],[Predpokladaný odber počas 6 mesiacov]]</f>
        <v>#REF!</v>
      </c>
      <c r="L6969" s="1">
        <v>632261</v>
      </c>
      <c r="M6969" t="e">
        <f>_xlfn.XLOOKUP(Tabuľka9[[#This Row],[IČO]],#REF!,#REF!)</f>
        <v>#REF!</v>
      </c>
      <c r="N6969" t="e">
        <f>_xlfn.XLOOKUP(Tabuľka9[[#This Row],[IČO]],#REF!,#REF!)</f>
        <v>#REF!</v>
      </c>
    </row>
    <row r="6970" spans="1:14" hidden="1" x14ac:dyDescent="0.35">
      <c r="A6970" t="s">
        <v>95</v>
      </c>
      <c r="B6970" t="s">
        <v>188</v>
      </c>
      <c r="C6970" t="s">
        <v>13</v>
      </c>
      <c r="E6970" s="10">
        <f>IF(COUNTIF(cis_DPH!$B$2:$B$84,B6970)&gt;0,D6970*1.1,IF(COUNTIF(cis_DPH!$B$85:$B$171,B6970)&gt;0,D6970*1.2,"chyba"))</f>
        <v>0</v>
      </c>
      <c r="G6970" s="16" t="e">
        <f>_xlfn.XLOOKUP(Tabuľka9[[#This Row],[položka]],#REF!,#REF!)</f>
        <v>#REF!</v>
      </c>
      <c r="I6970" s="15">
        <f>Tabuľka9[[#This Row],[Aktuálna cena v RZ s DPH]]*Tabuľka9[[#This Row],[Priemerný odber za mesiac]]</f>
        <v>0</v>
      </c>
      <c r="K6970" s="17" t="e">
        <f>Tabuľka9[[#This Row],[Cena za MJ s DPH]]*Tabuľka9[[#This Row],[Predpokladaný odber počas 6 mesiacov]]</f>
        <v>#REF!</v>
      </c>
      <c r="L6970" s="1">
        <v>632261</v>
      </c>
      <c r="M6970" t="e">
        <f>_xlfn.XLOOKUP(Tabuľka9[[#This Row],[IČO]],#REF!,#REF!)</f>
        <v>#REF!</v>
      </c>
      <c r="N6970" t="e">
        <f>_xlfn.XLOOKUP(Tabuľka9[[#This Row],[IČO]],#REF!,#REF!)</f>
        <v>#REF!</v>
      </c>
    </row>
    <row r="6971" spans="1:14" hidden="1" x14ac:dyDescent="0.35">
      <c r="A6971" t="s">
        <v>95</v>
      </c>
      <c r="B6971" t="s">
        <v>189</v>
      </c>
      <c r="C6971" t="s">
        <v>13</v>
      </c>
      <c r="D6971" s="9">
        <v>0.33</v>
      </c>
      <c r="E6971" s="10">
        <f>IF(COUNTIF(cis_DPH!$B$2:$B$84,B6971)&gt;0,D6971*1.1,IF(COUNTIF(cis_DPH!$B$85:$B$171,B6971)&gt;0,D6971*1.2,"chyba"))</f>
        <v>0.36300000000000004</v>
      </c>
      <c r="G6971" s="16" t="e">
        <f>_xlfn.XLOOKUP(Tabuľka9[[#This Row],[položka]],#REF!,#REF!)</f>
        <v>#REF!</v>
      </c>
      <c r="H6971">
        <v>16</v>
      </c>
      <c r="I6971" s="15">
        <f>Tabuľka9[[#This Row],[Aktuálna cena v RZ s DPH]]*Tabuľka9[[#This Row],[Priemerný odber za mesiac]]</f>
        <v>5.8080000000000007</v>
      </c>
      <c r="J6971">
        <v>10</v>
      </c>
      <c r="K6971" s="17" t="e">
        <f>Tabuľka9[[#This Row],[Cena za MJ s DPH]]*Tabuľka9[[#This Row],[Predpokladaný odber počas 6 mesiacov]]</f>
        <v>#REF!</v>
      </c>
      <c r="L6971" s="1">
        <v>632261</v>
      </c>
      <c r="M6971" t="e">
        <f>_xlfn.XLOOKUP(Tabuľka9[[#This Row],[IČO]],#REF!,#REF!)</f>
        <v>#REF!</v>
      </c>
      <c r="N6971" t="e">
        <f>_xlfn.XLOOKUP(Tabuľka9[[#This Row],[IČO]],#REF!,#REF!)</f>
        <v>#REF!</v>
      </c>
    </row>
    <row r="6972" spans="1:14" hidden="1" x14ac:dyDescent="0.35">
      <c r="A6972" t="s">
        <v>10</v>
      </c>
      <c r="B6972" t="s">
        <v>11</v>
      </c>
      <c r="C6972" t="s">
        <v>13</v>
      </c>
      <c r="E6972" s="10">
        <f>IF(COUNTIF(cis_DPH!$B$2:$B$84,B6972)&gt;0,D6972*1.1,IF(COUNTIF(cis_DPH!$B$85:$B$171,B6972)&gt;0,D6972*1.2,"chyba"))</f>
        <v>0</v>
      </c>
      <c r="G6972" s="16" t="e">
        <f>_xlfn.XLOOKUP(Tabuľka9[[#This Row],[položka]],#REF!,#REF!)</f>
        <v>#REF!</v>
      </c>
      <c r="I6972" s="15">
        <f>Tabuľka9[[#This Row],[Aktuálna cena v RZ s DPH]]*Tabuľka9[[#This Row],[Priemerný odber za mesiac]]</f>
        <v>0</v>
      </c>
      <c r="K6972" s="17" t="e">
        <f>Tabuľka9[[#This Row],[Cena za MJ s DPH]]*Tabuľka9[[#This Row],[Predpokladaný odber počas 6 mesiacov]]</f>
        <v>#REF!</v>
      </c>
      <c r="L6972" s="1">
        <v>162035</v>
      </c>
      <c r="M6972" t="e">
        <f>_xlfn.XLOOKUP(Tabuľka9[[#This Row],[IČO]],#REF!,#REF!)</f>
        <v>#REF!</v>
      </c>
      <c r="N6972" t="e">
        <f>_xlfn.XLOOKUP(Tabuľka9[[#This Row],[IČO]],#REF!,#REF!)</f>
        <v>#REF!</v>
      </c>
    </row>
    <row r="6973" spans="1:14" hidden="1" x14ac:dyDescent="0.35">
      <c r="A6973" t="s">
        <v>10</v>
      </c>
      <c r="B6973" t="s">
        <v>12</v>
      </c>
      <c r="C6973" t="s">
        <v>13</v>
      </c>
      <c r="E6973" s="10">
        <f>IF(COUNTIF(cis_DPH!$B$2:$B$84,B6973)&gt;0,D6973*1.1,IF(COUNTIF(cis_DPH!$B$85:$B$171,B6973)&gt;0,D6973*1.2,"chyba"))</f>
        <v>0</v>
      </c>
      <c r="G6973" s="16" t="e">
        <f>_xlfn.XLOOKUP(Tabuľka9[[#This Row],[položka]],#REF!,#REF!)</f>
        <v>#REF!</v>
      </c>
      <c r="I6973" s="15">
        <f>Tabuľka9[[#This Row],[Aktuálna cena v RZ s DPH]]*Tabuľka9[[#This Row],[Priemerný odber za mesiac]]</f>
        <v>0</v>
      </c>
      <c r="K6973" s="17" t="e">
        <f>Tabuľka9[[#This Row],[Cena za MJ s DPH]]*Tabuľka9[[#This Row],[Predpokladaný odber počas 6 mesiacov]]</f>
        <v>#REF!</v>
      </c>
      <c r="L6973" s="1">
        <v>162035</v>
      </c>
      <c r="M6973" t="e">
        <f>_xlfn.XLOOKUP(Tabuľka9[[#This Row],[IČO]],#REF!,#REF!)</f>
        <v>#REF!</v>
      </c>
      <c r="N6973" t="e">
        <f>_xlfn.XLOOKUP(Tabuľka9[[#This Row],[IČO]],#REF!,#REF!)</f>
        <v>#REF!</v>
      </c>
    </row>
    <row r="6974" spans="1:14" hidden="1" x14ac:dyDescent="0.35">
      <c r="A6974" t="s">
        <v>10</v>
      </c>
      <c r="B6974" t="s">
        <v>14</v>
      </c>
      <c r="C6974" t="s">
        <v>13</v>
      </c>
      <c r="D6974" s="9">
        <v>2</v>
      </c>
      <c r="E6974" s="10">
        <f>IF(COUNTIF(cis_DPH!$B$2:$B$84,B6974)&gt;0,D6974*1.1,IF(COUNTIF(cis_DPH!$B$85:$B$171,B6974)&gt;0,D6974*1.2,"chyba"))</f>
        <v>2.4</v>
      </c>
      <c r="G6974" s="16" t="e">
        <f>_xlfn.XLOOKUP(Tabuľka9[[#This Row],[položka]],#REF!,#REF!)</f>
        <v>#REF!</v>
      </c>
      <c r="H6974">
        <v>25</v>
      </c>
      <c r="I6974" s="15">
        <f>Tabuľka9[[#This Row],[Aktuálna cena v RZ s DPH]]*Tabuľka9[[#This Row],[Priemerný odber za mesiac]]</f>
        <v>60</v>
      </c>
      <c r="J6974">
        <v>100</v>
      </c>
      <c r="K6974" s="17" t="e">
        <f>Tabuľka9[[#This Row],[Cena za MJ s DPH]]*Tabuľka9[[#This Row],[Predpokladaný odber počas 6 mesiacov]]</f>
        <v>#REF!</v>
      </c>
      <c r="L6974" s="1">
        <v>162035</v>
      </c>
      <c r="M6974" t="e">
        <f>_xlfn.XLOOKUP(Tabuľka9[[#This Row],[IČO]],#REF!,#REF!)</f>
        <v>#REF!</v>
      </c>
      <c r="N6974" t="e">
        <f>_xlfn.XLOOKUP(Tabuľka9[[#This Row],[IČO]],#REF!,#REF!)</f>
        <v>#REF!</v>
      </c>
    </row>
    <row r="6975" spans="1:14" hidden="1" x14ac:dyDescent="0.35">
      <c r="A6975" t="s">
        <v>10</v>
      </c>
      <c r="B6975" t="s">
        <v>15</v>
      </c>
      <c r="C6975" t="s">
        <v>13</v>
      </c>
      <c r="D6975" s="9">
        <v>0.45</v>
      </c>
      <c r="E6975" s="10">
        <f>IF(COUNTIF(cis_DPH!$B$2:$B$84,B6975)&gt;0,D6975*1.1,IF(COUNTIF(cis_DPH!$B$85:$B$171,B6975)&gt;0,D6975*1.2,"chyba"))</f>
        <v>0.49500000000000005</v>
      </c>
      <c r="G6975" s="16" t="e">
        <f>_xlfn.XLOOKUP(Tabuľka9[[#This Row],[položka]],#REF!,#REF!)</f>
        <v>#REF!</v>
      </c>
      <c r="H6975">
        <v>60</v>
      </c>
      <c r="I6975" s="15">
        <f>Tabuľka9[[#This Row],[Aktuálna cena v RZ s DPH]]*Tabuľka9[[#This Row],[Priemerný odber za mesiac]]</f>
        <v>29.700000000000003</v>
      </c>
      <c r="J6975">
        <v>240</v>
      </c>
      <c r="K6975" s="17" t="e">
        <f>Tabuľka9[[#This Row],[Cena za MJ s DPH]]*Tabuľka9[[#This Row],[Predpokladaný odber počas 6 mesiacov]]</f>
        <v>#REF!</v>
      </c>
      <c r="L6975" s="1">
        <v>162035</v>
      </c>
      <c r="M6975" t="e">
        <f>_xlfn.XLOOKUP(Tabuľka9[[#This Row],[IČO]],#REF!,#REF!)</f>
        <v>#REF!</v>
      </c>
      <c r="N6975" t="e">
        <f>_xlfn.XLOOKUP(Tabuľka9[[#This Row],[IČO]],#REF!,#REF!)</f>
        <v>#REF!</v>
      </c>
    </row>
    <row r="6976" spans="1:14" hidden="1" x14ac:dyDescent="0.35">
      <c r="A6976" t="s">
        <v>10</v>
      </c>
      <c r="B6976" t="s">
        <v>16</v>
      </c>
      <c r="C6976" t="s">
        <v>13</v>
      </c>
      <c r="E6976" s="10">
        <f>IF(COUNTIF(cis_DPH!$B$2:$B$84,B6976)&gt;0,D6976*1.1,IF(COUNTIF(cis_DPH!$B$85:$B$171,B6976)&gt;0,D6976*1.2,"chyba"))</f>
        <v>0</v>
      </c>
      <c r="G6976" s="16" t="e">
        <f>_xlfn.XLOOKUP(Tabuľka9[[#This Row],[položka]],#REF!,#REF!)</f>
        <v>#REF!</v>
      </c>
      <c r="I6976" s="15">
        <f>Tabuľka9[[#This Row],[Aktuálna cena v RZ s DPH]]*Tabuľka9[[#This Row],[Priemerný odber za mesiac]]</f>
        <v>0</v>
      </c>
      <c r="K6976" s="17" t="e">
        <f>Tabuľka9[[#This Row],[Cena za MJ s DPH]]*Tabuľka9[[#This Row],[Predpokladaný odber počas 6 mesiacov]]</f>
        <v>#REF!</v>
      </c>
      <c r="L6976" s="1">
        <v>162035</v>
      </c>
      <c r="M6976" t="e">
        <f>_xlfn.XLOOKUP(Tabuľka9[[#This Row],[IČO]],#REF!,#REF!)</f>
        <v>#REF!</v>
      </c>
      <c r="N6976" t="e">
        <f>_xlfn.XLOOKUP(Tabuľka9[[#This Row],[IČO]],#REF!,#REF!)</f>
        <v>#REF!</v>
      </c>
    </row>
    <row r="6977" spans="1:14" hidden="1" x14ac:dyDescent="0.35">
      <c r="A6977" t="s">
        <v>10</v>
      </c>
      <c r="B6977" t="s">
        <v>17</v>
      </c>
      <c r="C6977" t="s">
        <v>13</v>
      </c>
      <c r="E6977" s="10">
        <f>IF(COUNTIF(cis_DPH!$B$2:$B$84,B6977)&gt;0,D6977*1.1,IF(COUNTIF(cis_DPH!$B$85:$B$171,B6977)&gt;0,D6977*1.2,"chyba"))</f>
        <v>0</v>
      </c>
      <c r="G6977" s="16" t="e">
        <f>_xlfn.XLOOKUP(Tabuľka9[[#This Row],[položka]],#REF!,#REF!)</f>
        <v>#REF!</v>
      </c>
      <c r="I6977" s="15">
        <f>Tabuľka9[[#This Row],[Aktuálna cena v RZ s DPH]]*Tabuľka9[[#This Row],[Priemerný odber za mesiac]]</f>
        <v>0</v>
      </c>
      <c r="K6977" s="17" t="e">
        <f>Tabuľka9[[#This Row],[Cena za MJ s DPH]]*Tabuľka9[[#This Row],[Predpokladaný odber počas 6 mesiacov]]</f>
        <v>#REF!</v>
      </c>
      <c r="L6977" s="1">
        <v>162035</v>
      </c>
      <c r="M6977" t="e">
        <f>_xlfn.XLOOKUP(Tabuľka9[[#This Row],[IČO]],#REF!,#REF!)</f>
        <v>#REF!</v>
      </c>
      <c r="N6977" t="e">
        <f>_xlfn.XLOOKUP(Tabuľka9[[#This Row],[IČO]],#REF!,#REF!)</f>
        <v>#REF!</v>
      </c>
    </row>
    <row r="6978" spans="1:14" hidden="1" x14ac:dyDescent="0.35">
      <c r="A6978" t="s">
        <v>10</v>
      </c>
      <c r="B6978" t="s">
        <v>18</v>
      </c>
      <c r="C6978" t="s">
        <v>19</v>
      </c>
      <c r="D6978" s="9">
        <v>0.55000000000000004</v>
      </c>
      <c r="E6978" s="10">
        <f>IF(COUNTIF(cis_DPH!$B$2:$B$84,B6978)&gt;0,D6978*1.1,IF(COUNTIF(cis_DPH!$B$85:$B$171,B6978)&gt;0,D6978*1.2,"chyba"))</f>
        <v>0.60500000000000009</v>
      </c>
      <c r="G6978" s="16" t="e">
        <f>_xlfn.XLOOKUP(Tabuľka9[[#This Row],[položka]],#REF!,#REF!)</f>
        <v>#REF!</v>
      </c>
      <c r="H6978">
        <v>20</v>
      </c>
      <c r="I6978" s="15">
        <f>Tabuľka9[[#This Row],[Aktuálna cena v RZ s DPH]]*Tabuľka9[[#This Row],[Priemerný odber za mesiac]]</f>
        <v>12.100000000000001</v>
      </c>
      <c r="J6978">
        <v>80</v>
      </c>
      <c r="K6978" s="17" t="e">
        <f>Tabuľka9[[#This Row],[Cena za MJ s DPH]]*Tabuľka9[[#This Row],[Predpokladaný odber počas 6 mesiacov]]</f>
        <v>#REF!</v>
      </c>
      <c r="L6978" s="1">
        <v>162035</v>
      </c>
      <c r="M6978" t="e">
        <f>_xlfn.XLOOKUP(Tabuľka9[[#This Row],[IČO]],#REF!,#REF!)</f>
        <v>#REF!</v>
      </c>
      <c r="N6978" t="e">
        <f>_xlfn.XLOOKUP(Tabuľka9[[#This Row],[IČO]],#REF!,#REF!)</f>
        <v>#REF!</v>
      </c>
    </row>
    <row r="6979" spans="1:14" hidden="1" x14ac:dyDescent="0.35">
      <c r="A6979" t="s">
        <v>10</v>
      </c>
      <c r="B6979" t="s">
        <v>20</v>
      </c>
      <c r="C6979" t="s">
        <v>13</v>
      </c>
      <c r="D6979" s="9">
        <v>4</v>
      </c>
      <c r="E6979" s="10">
        <f>IF(COUNTIF(cis_DPH!$B$2:$B$84,B6979)&gt;0,D6979*1.1,IF(COUNTIF(cis_DPH!$B$85:$B$171,B6979)&gt;0,D6979*1.2,"chyba"))</f>
        <v>4.4000000000000004</v>
      </c>
      <c r="G6979" s="16" t="e">
        <f>_xlfn.XLOOKUP(Tabuľka9[[#This Row],[položka]],#REF!,#REF!)</f>
        <v>#REF!</v>
      </c>
      <c r="H6979">
        <v>4</v>
      </c>
      <c r="I6979" s="15">
        <f>Tabuľka9[[#This Row],[Aktuálna cena v RZ s DPH]]*Tabuľka9[[#This Row],[Priemerný odber za mesiac]]</f>
        <v>17.600000000000001</v>
      </c>
      <c r="J6979">
        <v>16</v>
      </c>
      <c r="K6979" s="17" t="e">
        <f>Tabuľka9[[#This Row],[Cena za MJ s DPH]]*Tabuľka9[[#This Row],[Predpokladaný odber počas 6 mesiacov]]</f>
        <v>#REF!</v>
      </c>
      <c r="L6979" s="1">
        <v>162035</v>
      </c>
      <c r="M6979" t="e">
        <f>_xlfn.XLOOKUP(Tabuľka9[[#This Row],[IČO]],#REF!,#REF!)</f>
        <v>#REF!</v>
      </c>
      <c r="N6979" t="e">
        <f>_xlfn.XLOOKUP(Tabuľka9[[#This Row],[IČO]],#REF!,#REF!)</f>
        <v>#REF!</v>
      </c>
    </row>
    <row r="6980" spans="1:14" hidden="1" x14ac:dyDescent="0.35">
      <c r="A6980" t="s">
        <v>10</v>
      </c>
      <c r="B6980" t="s">
        <v>21</v>
      </c>
      <c r="C6980" t="s">
        <v>13</v>
      </c>
      <c r="D6980" s="9">
        <v>0.5</v>
      </c>
      <c r="E6980" s="10">
        <f>IF(COUNTIF(cis_DPH!$B$2:$B$84,B6980)&gt;0,D6980*1.1,IF(COUNTIF(cis_DPH!$B$85:$B$171,B6980)&gt;0,D6980*1.2,"chyba"))</f>
        <v>0.6</v>
      </c>
      <c r="G6980" s="16" t="e">
        <f>_xlfn.XLOOKUP(Tabuľka9[[#This Row],[položka]],#REF!,#REF!)</f>
        <v>#REF!</v>
      </c>
      <c r="H6980">
        <v>10</v>
      </c>
      <c r="I6980" s="15">
        <f>Tabuľka9[[#This Row],[Aktuálna cena v RZ s DPH]]*Tabuľka9[[#This Row],[Priemerný odber za mesiac]]</f>
        <v>6</v>
      </c>
      <c r="J6980">
        <v>40</v>
      </c>
      <c r="K6980" s="17" t="e">
        <f>Tabuľka9[[#This Row],[Cena za MJ s DPH]]*Tabuľka9[[#This Row],[Predpokladaný odber počas 6 mesiacov]]</f>
        <v>#REF!</v>
      </c>
      <c r="L6980" s="1">
        <v>162035</v>
      </c>
      <c r="M6980" t="e">
        <f>_xlfn.XLOOKUP(Tabuľka9[[#This Row],[IČO]],#REF!,#REF!)</f>
        <v>#REF!</v>
      </c>
      <c r="N6980" t="e">
        <f>_xlfn.XLOOKUP(Tabuľka9[[#This Row],[IČO]],#REF!,#REF!)</f>
        <v>#REF!</v>
      </c>
    </row>
    <row r="6981" spans="1:14" hidden="1" x14ac:dyDescent="0.35">
      <c r="A6981" t="s">
        <v>10</v>
      </c>
      <c r="B6981" t="s">
        <v>22</v>
      </c>
      <c r="C6981" t="s">
        <v>13</v>
      </c>
      <c r="D6981" s="9">
        <v>2</v>
      </c>
      <c r="E6981" s="10">
        <f>IF(COUNTIF(cis_DPH!$B$2:$B$84,B6981)&gt;0,D6981*1.1,IF(COUNTIF(cis_DPH!$B$85:$B$171,B6981)&gt;0,D6981*1.2,"chyba"))</f>
        <v>2.2000000000000002</v>
      </c>
      <c r="G6981" s="16" t="e">
        <f>_xlfn.XLOOKUP(Tabuľka9[[#This Row],[položka]],#REF!,#REF!)</f>
        <v>#REF!</v>
      </c>
      <c r="H6981">
        <v>10</v>
      </c>
      <c r="I6981" s="15">
        <f>Tabuľka9[[#This Row],[Aktuálna cena v RZ s DPH]]*Tabuľka9[[#This Row],[Priemerný odber za mesiac]]</f>
        <v>22</v>
      </c>
      <c r="J6981">
        <v>40</v>
      </c>
      <c r="K6981" s="17" t="e">
        <f>Tabuľka9[[#This Row],[Cena za MJ s DPH]]*Tabuľka9[[#This Row],[Predpokladaný odber počas 6 mesiacov]]</f>
        <v>#REF!</v>
      </c>
      <c r="L6981" s="1">
        <v>162035</v>
      </c>
      <c r="M6981" t="e">
        <f>_xlfn.XLOOKUP(Tabuľka9[[#This Row],[IČO]],#REF!,#REF!)</f>
        <v>#REF!</v>
      </c>
      <c r="N6981" t="e">
        <f>_xlfn.XLOOKUP(Tabuľka9[[#This Row],[IČO]],#REF!,#REF!)</f>
        <v>#REF!</v>
      </c>
    </row>
    <row r="6982" spans="1:14" hidden="1" x14ac:dyDescent="0.35">
      <c r="A6982" t="s">
        <v>10</v>
      </c>
      <c r="B6982" t="s">
        <v>23</v>
      </c>
      <c r="C6982" t="s">
        <v>13</v>
      </c>
      <c r="E6982" s="10">
        <f>IF(COUNTIF(cis_DPH!$B$2:$B$84,B6982)&gt;0,D6982*1.1,IF(COUNTIF(cis_DPH!$B$85:$B$171,B6982)&gt;0,D6982*1.2,"chyba"))</f>
        <v>0</v>
      </c>
      <c r="G6982" s="16" t="e">
        <f>_xlfn.XLOOKUP(Tabuľka9[[#This Row],[položka]],#REF!,#REF!)</f>
        <v>#REF!</v>
      </c>
      <c r="I6982" s="15">
        <f>Tabuľka9[[#This Row],[Aktuálna cena v RZ s DPH]]*Tabuľka9[[#This Row],[Priemerný odber za mesiac]]</f>
        <v>0</v>
      </c>
      <c r="K6982" s="17" t="e">
        <f>Tabuľka9[[#This Row],[Cena za MJ s DPH]]*Tabuľka9[[#This Row],[Predpokladaný odber počas 6 mesiacov]]</f>
        <v>#REF!</v>
      </c>
      <c r="L6982" s="1">
        <v>162035</v>
      </c>
      <c r="M6982" t="e">
        <f>_xlfn.XLOOKUP(Tabuľka9[[#This Row],[IČO]],#REF!,#REF!)</f>
        <v>#REF!</v>
      </c>
      <c r="N6982" t="e">
        <f>_xlfn.XLOOKUP(Tabuľka9[[#This Row],[IČO]],#REF!,#REF!)</f>
        <v>#REF!</v>
      </c>
    </row>
    <row r="6983" spans="1:14" hidden="1" x14ac:dyDescent="0.35">
      <c r="A6983" t="s">
        <v>10</v>
      </c>
      <c r="B6983" t="s">
        <v>24</v>
      </c>
      <c r="C6983" t="s">
        <v>25</v>
      </c>
      <c r="D6983" s="9">
        <v>15</v>
      </c>
      <c r="E6983" s="10">
        <f>IF(COUNTIF(cis_DPH!$B$2:$B$84,B6983)&gt;0,D6983*1.1,IF(COUNTIF(cis_DPH!$B$85:$B$171,B6983)&gt;0,D6983*1.2,"chyba"))</f>
        <v>18</v>
      </c>
      <c r="G6983" s="16" t="e">
        <f>_xlfn.XLOOKUP(Tabuľka9[[#This Row],[položka]],#REF!,#REF!)</f>
        <v>#REF!</v>
      </c>
      <c r="H6983">
        <v>2</v>
      </c>
      <c r="I6983" s="15">
        <f>Tabuľka9[[#This Row],[Aktuálna cena v RZ s DPH]]*Tabuľka9[[#This Row],[Priemerný odber za mesiac]]</f>
        <v>36</v>
      </c>
      <c r="J6983">
        <v>8</v>
      </c>
      <c r="K6983" s="17" t="e">
        <f>Tabuľka9[[#This Row],[Cena za MJ s DPH]]*Tabuľka9[[#This Row],[Predpokladaný odber počas 6 mesiacov]]</f>
        <v>#REF!</v>
      </c>
      <c r="L6983" s="1">
        <v>162035</v>
      </c>
      <c r="M6983" t="e">
        <f>_xlfn.XLOOKUP(Tabuľka9[[#This Row],[IČO]],#REF!,#REF!)</f>
        <v>#REF!</v>
      </c>
      <c r="N6983" t="e">
        <f>_xlfn.XLOOKUP(Tabuľka9[[#This Row],[IČO]],#REF!,#REF!)</f>
        <v>#REF!</v>
      </c>
    </row>
    <row r="6984" spans="1:14" hidden="1" x14ac:dyDescent="0.35">
      <c r="A6984" t="s">
        <v>10</v>
      </c>
      <c r="B6984" t="s">
        <v>26</v>
      </c>
      <c r="C6984" t="s">
        <v>13</v>
      </c>
      <c r="D6984" s="9">
        <v>3</v>
      </c>
      <c r="E6984" s="10">
        <f>IF(COUNTIF(cis_DPH!$B$2:$B$84,B6984)&gt;0,D6984*1.1,IF(COUNTIF(cis_DPH!$B$85:$B$171,B6984)&gt;0,D6984*1.2,"chyba"))</f>
        <v>3.5999999999999996</v>
      </c>
      <c r="G6984" s="16" t="e">
        <f>_xlfn.XLOOKUP(Tabuľka9[[#This Row],[položka]],#REF!,#REF!)</f>
        <v>#REF!</v>
      </c>
      <c r="H6984">
        <v>12</v>
      </c>
      <c r="I6984" s="15">
        <f>Tabuľka9[[#This Row],[Aktuálna cena v RZ s DPH]]*Tabuľka9[[#This Row],[Priemerný odber za mesiac]]</f>
        <v>43.199999999999996</v>
      </c>
      <c r="J6984">
        <v>50</v>
      </c>
      <c r="K6984" s="17" t="e">
        <f>Tabuľka9[[#This Row],[Cena za MJ s DPH]]*Tabuľka9[[#This Row],[Predpokladaný odber počas 6 mesiacov]]</f>
        <v>#REF!</v>
      </c>
      <c r="L6984" s="1">
        <v>162035</v>
      </c>
      <c r="M6984" t="e">
        <f>_xlfn.XLOOKUP(Tabuľka9[[#This Row],[IČO]],#REF!,#REF!)</f>
        <v>#REF!</v>
      </c>
      <c r="N6984" t="e">
        <f>_xlfn.XLOOKUP(Tabuľka9[[#This Row],[IČO]],#REF!,#REF!)</f>
        <v>#REF!</v>
      </c>
    </row>
    <row r="6985" spans="1:14" hidden="1" x14ac:dyDescent="0.35">
      <c r="A6985" t="s">
        <v>10</v>
      </c>
      <c r="B6985" t="s">
        <v>27</v>
      </c>
      <c r="C6985" t="s">
        <v>13</v>
      </c>
      <c r="D6985" s="9">
        <v>2</v>
      </c>
      <c r="E6985" s="10">
        <f>IF(COUNTIF(cis_DPH!$B$2:$B$84,B6985)&gt;0,D6985*1.1,IF(COUNTIF(cis_DPH!$B$85:$B$171,B6985)&gt;0,D6985*1.2,"chyba"))</f>
        <v>2.4</v>
      </c>
      <c r="G6985" s="16" t="e">
        <f>_xlfn.XLOOKUP(Tabuľka9[[#This Row],[položka]],#REF!,#REF!)</f>
        <v>#REF!</v>
      </c>
      <c r="H6985">
        <v>15</v>
      </c>
      <c r="I6985" s="15">
        <f>Tabuľka9[[#This Row],[Aktuálna cena v RZ s DPH]]*Tabuľka9[[#This Row],[Priemerný odber za mesiac]]</f>
        <v>36</v>
      </c>
      <c r="J6985">
        <v>60</v>
      </c>
      <c r="K6985" s="17" t="e">
        <f>Tabuľka9[[#This Row],[Cena za MJ s DPH]]*Tabuľka9[[#This Row],[Predpokladaný odber počas 6 mesiacov]]</f>
        <v>#REF!</v>
      </c>
      <c r="L6985" s="1">
        <v>162035</v>
      </c>
      <c r="M6985" t="e">
        <f>_xlfn.XLOOKUP(Tabuľka9[[#This Row],[IČO]],#REF!,#REF!)</f>
        <v>#REF!</v>
      </c>
      <c r="N6985" t="e">
        <f>_xlfn.XLOOKUP(Tabuľka9[[#This Row],[IČO]],#REF!,#REF!)</f>
        <v>#REF!</v>
      </c>
    </row>
    <row r="6986" spans="1:14" hidden="1" x14ac:dyDescent="0.35">
      <c r="A6986" t="s">
        <v>10</v>
      </c>
      <c r="B6986" t="s">
        <v>28</v>
      </c>
      <c r="C6986" t="s">
        <v>13</v>
      </c>
      <c r="E6986" s="10">
        <f>IF(COUNTIF(cis_DPH!$B$2:$B$84,B6986)&gt;0,D6986*1.1,IF(COUNTIF(cis_DPH!$B$85:$B$171,B6986)&gt;0,D6986*1.2,"chyba"))</f>
        <v>0</v>
      </c>
      <c r="G6986" s="16" t="e">
        <f>_xlfn.XLOOKUP(Tabuľka9[[#This Row],[položka]],#REF!,#REF!)</f>
        <v>#REF!</v>
      </c>
      <c r="I6986" s="15">
        <f>Tabuľka9[[#This Row],[Aktuálna cena v RZ s DPH]]*Tabuľka9[[#This Row],[Priemerný odber za mesiac]]</f>
        <v>0</v>
      </c>
      <c r="K6986" s="17" t="e">
        <f>Tabuľka9[[#This Row],[Cena za MJ s DPH]]*Tabuľka9[[#This Row],[Predpokladaný odber počas 6 mesiacov]]</f>
        <v>#REF!</v>
      </c>
      <c r="L6986" s="1">
        <v>162035</v>
      </c>
      <c r="M6986" t="e">
        <f>_xlfn.XLOOKUP(Tabuľka9[[#This Row],[IČO]],#REF!,#REF!)</f>
        <v>#REF!</v>
      </c>
      <c r="N6986" t="e">
        <f>_xlfn.XLOOKUP(Tabuľka9[[#This Row],[IČO]],#REF!,#REF!)</f>
        <v>#REF!</v>
      </c>
    </row>
    <row r="6987" spans="1:14" hidden="1" x14ac:dyDescent="0.35">
      <c r="A6987" t="s">
        <v>10</v>
      </c>
      <c r="B6987" t="s">
        <v>29</v>
      </c>
      <c r="C6987" t="s">
        <v>13</v>
      </c>
      <c r="D6987" s="9">
        <v>1.1000000000000001</v>
      </c>
      <c r="E6987" s="10">
        <f>IF(COUNTIF(cis_DPH!$B$2:$B$84,B6987)&gt;0,D6987*1.1,IF(COUNTIF(cis_DPH!$B$85:$B$171,B6987)&gt;0,D6987*1.2,"chyba"))</f>
        <v>1.2100000000000002</v>
      </c>
      <c r="G6987" s="16" t="e">
        <f>_xlfn.XLOOKUP(Tabuľka9[[#This Row],[položka]],#REF!,#REF!)</f>
        <v>#REF!</v>
      </c>
      <c r="H6987">
        <v>36</v>
      </c>
      <c r="I6987" s="15">
        <f>Tabuľka9[[#This Row],[Aktuálna cena v RZ s DPH]]*Tabuľka9[[#This Row],[Priemerný odber za mesiac]]</f>
        <v>43.560000000000009</v>
      </c>
      <c r="J6987">
        <v>150</v>
      </c>
      <c r="K6987" s="17" t="e">
        <f>Tabuľka9[[#This Row],[Cena za MJ s DPH]]*Tabuľka9[[#This Row],[Predpokladaný odber počas 6 mesiacov]]</f>
        <v>#REF!</v>
      </c>
      <c r="L6987" s="1">
        <v>162035</v>
      </c>
      <c r="M6987" t="e">
        <f>_xlfn.XLOOKUP(Tabuľka9[[#This Row],[IČO]],#REF!,#REF!)</f>
        <v>#REF!</v>
      </c>
      <c r="N6987" t="e">
        <f>_xlfn.XLOOKUP(Tabuľka9[[#This Row],[IČO]],#REF!,#REF!)</f>
        <v>#REF!</v>
      </c>
    </row>
    <row r="6988" spans="1:14" hidden="1" x14ac:dyDescent="0.35">
      <c r="A6988" t="s">
        <v>10</v>
      </c>
      <c r="B6988" t="s">
        <v>30</v>
      </c>
      <c r="C6988" t="s">
        <v>13</v>
      </c>
      <c r="D6988" s="9">
        <v>0.69</v>
      </c>
      <c r="E6988" s="10">
        <f>IF(COUNTIF(cis_DPH!$B$2:$B$84,B6988)&gt;0,D6988*1.1,IF(COUNTIF(cis_DPH!$B$85:$B$171,B6988)&gt;0,D6988*1.2,"chyba"))</f>
        <v>0.75900000000000001</v>
      </c>
      <c r="G6988" s="16" t="e">
        <f>_xlfn.XLOOKUP(Tabuľka9[[#This Row],[položka]],#REF!,#REF!)</f>
        <v>#REF!</v>
      </c>
      <c r="H6988">
        <v>95</v>
      </c>
      <c r="I6988" s="15">
        <f>Tabuľka9[[#This Row],[Aktuálna cena v RZ s DPH]]*Tabuľka9[[#This Row],[Priemerný odber za mesiac]]</f>
        <v>72.105000000000004</v>
      </c>
      <c r="J6988">
        <v>380</v>
      </c>
      <c r="K6988" s="17" t="e">
        <f>Tabuľka9[[#This Row],[Cena za MJ s DPH]]*Tabuľka9[[#This Row],[Predpokladaný odber počas 6 mesiacov]]</f>
        <v>#REF!</v>
      </c>
      <c r="L6988" s="1">
        <v>162035</v>
      </c>
      <c r="M6988" t="e">
        <f>_xlfn.XLOOKUP(Tabuľka9[[#This Row],[IČO]],#REF!,#REF!)</f>
        <v>#REF!</v>
      </c>
      <c r="N6988" t="e">
        <f>_xlfn.XLOOKUP(Tabuľka9[[#This Row],[IČO]],#REF!,#REF!)</f>
        <v>#REF!</v>
      </c>
    </row>
    <row r="6989" spans="1:14" hidden="1" x14ac:dyDescent="0.35">
      <c r="A6989" t="s">
        <v>10</v>
      </c>
      <c r="B6989" t="s">
        <v>31</v>
      </c>
      <c r="C6989" t="s">
        <v>13</v>
      </c>
      <c r="E6989" s="10">
        <f>IF(COUNTIF(cis_DPH!$B$2:$B$84,B6989)&gt;0,D6989*1.1,IF(COUNTIF(cis_DPH!$B$85:$B$171,B6989)&gt;0,D6989*1.2,"chyba"))</f>
        <v>0</v>
      </c>
      <c r="G6989" s="16" t="e">
        <f>_xlfn.XLOOKUP(Tabuľka9[[#This Row],[položka]],#REF!,#REF!)</f>
        <v>#REF!</v>
      </c>
      <c r="I6989" s="15">
        <f>Tabuľka9[[#This Row],[Aktuálna cena v RZ s DPH]]*Tabuľka9[[#This Row],[Priemerný odber za mesiac]]</f>
        <v>0</v>
      </c>
      <c r="K6989" s="17" t="e">
        <f>Tabuľka9[[#This Row],[Cena za MJ s DPH]]*Tabuľka9[[#This Row],[Predpokladaný odber počas 6 mesiacov]]</f>
        <v>#REF!</v>
      </c>
      <c r="L6989" s="1">
        <v>162035</v>
      </c>
      <c r="M6989" t="e">
        <f>_xlfn.XLOOKUP(Tabuľka9[[#This Row],[IČO]],#REF!,#REF!)</f>
        <v>#REF!</v>
      </c>
      <c r="N6989" t="e">
        <f>_xlfn.XLOOKUP(Tabuľka9[[#This Row],[IČO]],#REF!,#REF!)</f>
        <v>#REF!</v>
      </c>
    </row>
    <row r="6990" spans="1:14" hidden="1" x14ac:dyDescent="0.35">
      <c r="A6990" t="s">
        <v>10</v>
      </c>
      <c r="B6990" t="s">
        <v>32</v>
      </c>
      <c r="C6990" t="s">
        <v>19</v>
      </c>
      <c r="E6990" s="10">
        <f>IF(COUNTIF(cis_DPH!$B$2:$B$84,B6990)&gt;0,D6990*1.1,IF(COUNTIF(cis_DPH!$B$85:$B$171,B6990)&gt;0,D6990*1.2,"chyba"))</f>
        <v>0</v>
      </c>
      <c r="G6990" s="16" t="e">
        <f>_xlfn.XLOOKUP(Tabuľka9[[#This Row],[položka]],#REF!,#REF!)</f>
        <v>#REF!</v>
      </c>
      <c r="I6990" s="15">
        <f>Tabuľka9[[#This Row],[Aktuálna cena v RZ s DPH]]*Tabuľka9[[#This Row],[Priemerný odber za mesiac]]</f>
        <v>0</v>
      </c>
      <c r="K6990" s="17" t="e">
        <f>Tabuľka9[[#This Row],[Cena za MJ s DPH]]*Tabuľka9[[#This Row],[Predpokladaný odber počas 6 mesiacov]]</f>
        <v>#REF!</v>
      </c>
      <c r="L6990" s="1">
        <v>162035</v>
      </c>
      <c r="M6990" t="e">
        <f>_xlfn.XLOOKUP(Tabuľka9[[#This Row],[IČO]],#REF!,#REF!)</f>
        <v>#REF!</v>
      </c>
      <c r="N6990" t="e">
        <f>_xlfn.XLOOKUP(Tabuľka9[[#This Row],[IČO]],#REF!,#REF!)</f>
        <v>#REF!</v>
      </c>
    </row>
    <row r="6991" spans="1:14" hidden="1" x14ac:dyDescent="0.35">
      <c r="A6991" t="s">
        <v>10</v>
      </c>
      <c r="B6991" t="s">
        <v>33</v>
      </c>
      <c r="C6991" t="s">
        <v>13</v>
      </c>
      <c r="E6991" s="10">
        <f>IF(COUNTIF(cis_DPH!$B$2:$B$84,B6991)&gt;0,D6991*1.1,IF(COUNTIF(cis_DPH!$B$85:$B$171,B6991)&gt;0,D6991*1.2,"chyba"))</f>
        <v>0</v>
      </c>
      <c r="G6991" s="16" t="e">
        <f>_xlfn.XLOOKUP(Tabuľka9[[#This Row],[položka]],#REF!,#REF!)</f>
        <v>#REF!</v>
      </c>
      <c r="I6991" s="15">
        <f>Tabuľka9[[#This Row],[Aktuálna cena v RZ s DPH]]*Tabuľka9[[#This Row],[Priemerný odber za mesiac]]</f>
        <v>0</v>
      </c>
      <c r="K6991" s="17" t="e">
        <f>Tabuľka9[[#This Row],[Cena za MJ s DPH]]*Tabuľka9[[#This Row],[Predpokladaný odber počas 6 mesiacov]]</f>
        <v>#REF!</v>
      </c>
      <c r="L6991" s="1">
        <v>162035</v>
      </c>
      <c r="M6991" t="e">
        <f>_xlfn.XLOOKUP(Tabuľka9[[#This Row],[IČO]],#REF!,#REF!)</f>
        <v>#REF!</v>
      </c>
      <c r="N6991" t="e">
        <f>_xlfn.XLOOKUP(Tabuľka9[[#This Row],[IČO]],#REF!,#REF!)</f>
        <v>#REF!</v>
      </c>
    </row>
    <row r="6992" spans="1:14" hidden="1" x14ac:dyDescent="0.35">
      <c r="A6992" t="s">
        <v>10</v>
      </c>
      <c r="B6992" t="s">
        <v>34</v>
      </c>
      <c r="C6992" t="s">
        <v>13</v>
      </c>
      <c r="D6992" s="9">
        <v>0.85</v>
      </c>
      <c r="E6992" s="10">
        <f>IF(COUNTIF(cis_DPH!$B$2:$B$84,B6992)&gt;0,D6992*1.1,IF(COUNTIF(cis_DPH!$B$85:$B$171,B6992)&gt;0,D6992*1.2,"chyba"))</f>
        <v>0.93500000000000005</v>
      </c>
      <c r="G6992" s="16" t="e">
        <f>_xlfn.XLOOKUP(Tabuľka9[[#This Row],[položka]],#REF!,#REF!)</f>
        <v>#REF!</v>
      </c>
      <c r="H6992">
        <v>25</v>
      </c>
      <c r="I6992" s="15">
        <f>Tabuľka9[[#This Row],[Aktuálna cena v RZ s DPH]]*Tabuľka9[[#This Row],[Priemerný odber za mesiac]]</f>
        <v>23.375</v>
      </c>
      <c r="J6992">
        <v>100</v>
      </c>
      <c r="K6992" s="17" t="e">
        <f>Tabuľka9[[#This Row],[Cena za MJ s DPH]]*Tabuľka9[[#This Row],[Predpokladaný odber počas 6 mesiacov]]</f>
        <v>#REF!</v>
      </c>
      <c r="L6992" s="1">
        <v>162035</v>
      </c>
      <c r="M6992" t="e">
        <f>_xlfn.XLOOKUP(Tabuľka9[[#This Row],[IČO]],#REF!,#REF!)</f>
        <v>#REF!</v>
      </c>
      <c r="N6992" t="e">
        <f>_xlfn.XLOOKUP(Tabuľka9[[#This Row],[IČO]],#REF!,#REF!)</f>
        <v>#REF!</v>
      </c>
    </row>
    <row r="6993" spans="1:14" hidden="1" x14ac:dyDescent="0.35">
      <c r="A6993" t="s">
        <v>10</v>
      </c>
      <c r="B6993" t="s">
        <v>35</v>
      </c>
      <c r="C6993" t="s">
        <v>13</v>
      </c>
      <c r="D6993" s="9">
        <v>1.1499999999999999</v>
      </c>
      <c r="E6993" s="10">
        <f>IF(COUNTIF(cis_DPH!$B$2:$B$84,B6993)&gt;0,D6993*1.1,IF(COUNTIF(cis_DPH!$B$85:$B$171,B6993)&gt;0,D6993*1.2,"chyba"))</f>
        <v>1.2649999999999999</v>
      </c>
      <c r="G6993" s="16" t="e">
        <f>_xlfn.XLOOKUP(Tabuľka9[[#This Row],[položka]],#REF!,#REF!)</f>
        <v>#REF!</v>
      </c>
      <c r="H6993">
        <v>60</v>
      </c>
      <c r="I6993" s="15">
        <f>Tabuľka9[[#This Row],[Aktuálna cena v RZ s DPH]]*Tabuľka9[[#This Row],[Priemerný odber za mesiac]]</f>
        <v>75.899999999999991</v>
      </c>
      <c r="J6993">
        <v>250</v>
      </c>
      <c r="K6993" s="17" t="e">
        <f>Tabuľka9[[#This Row],[Cena za MJ s DPH]]*Tabuľka9[[#This Row],[Predpokladaný odber počas 6 mesiacov]]</f>
        <v>#REF!</v>
      </c>
      <c r="L6993" s="1">
        <v>162035</v>
      </c>
      <c r="M6993" t="e">
        <f>_xlfn.XLOOKUP(Tabuľka9[[#This Row],[IČO]],#REF!,#REF!)</f>
        <v>#REF!</v>
      </c>
      <c r="N6993" t="e">
        <f>_xlfn.XLOOKUP(Tabuľka9[[#This Row],[IČO]],#REF!,#REF!)</f>
        <v>#REF!</v>
      </c>
    </row>
    <row r="6994" spans="1:14" hidden="1" x14ac:dyDescent="0.35">
      <c r="A6994" t="s">
        <v>10</v>
      </c>
      <c r="B6994" t="s">
        <v>36</v>
      </c>
      <c r="C6994" t="s">
        <v>13</v>
      </c>
      <c r="E6994" s="10">
        <f>IF(COUNTIF(cis_DPH!$B$2:$B$84,B6994)&gt;0,D6994*1.1,IF(COUNTIF(cis_DPH!$B$85:$B$171,B6994)&gt;0,D6994*1.2,"chyba"))</f>
        <v>0</v>
      </c>
      <c r="G6994" s="16" t="e">
        <f>_xlfn.XLOOKUP(Tabuľka9[[#This Row],[položka]],#REF!,#REF!)</f>
        <v>#REF!</v>
      </c>
      <c r="I6994" s="15">
        <f>Tabuľka9[[#This Row],[Aktuálna cena v RZ s DPH]]*Tabuľka9[[#This Row],[Priemerný odber za mesiac]]</f>
        <v>0</v>
      </c>
      <c r="K6994" s="17" t="e">
        <f>Tabuľka9[[#This Row],[Cena za MJ s DPH]]*Tabuľka9[[#This Row],[Predpokladaný odber počas 6 mesiacov]]</f>
        <v>#REF!</v>
      </c>
      <c r="L6994" s="1">
        <v>162035</v>
      </c>
      <c r="M6994" t="e">
        <f>_xlfn.XLOOKUP(Tabuľka9[[#This Row],[IČO]],#REF!,#REF!)</f>
        <v>#REF!</v>
      </c>
      <c r="N6994" t="e">
        <f>_xlfn.XLOOKUP(Tabuľka9[[#This Row],[IČO]],#REF!,#REF!)</f>
        <v>#REF!</v>
      </c>
    </row>
    <row r="6995" spans="1:14" hidden="1" x14ac:dyDescent="0.35">
      <c r="A6995" t="s">
        <v>10</v>
      </c>
      <c r="B6995" t="s">
        <v>37</v>
      </c>
      <c r="C6995" t="s">
        <v>13</v>
      </c>
      <c r="D6995" s="9">
        <v>0.45</v>
      </c>
      <c r="E6995" s="10">
        <f>IF(COUNTIF(cis_DPH!$B$2:$B$84,B6995)&gt;0,D6995*1.1,IF(COUNTIF(cis_DPH!$B$85:$B$171,B6995)&gt;0,D6995*1.2,"chyba"))</f>
        <v>0.49500000000000005</v>
      </c>
      <c r="G6995" s="16" t="e">
        <f>_xlfn.XLOOKUP(Tabuľka9[[#This Row],[položka]],#REF!,#REF!)</f>
        <v>#REF!</v>
      </c>
      <c r="H6995">
        <v>15</v>
      </c>
      <c r="I6995" s="15">
        <f>Tabuľka9[[#This Row],[Aktuálna cena v RZ s DPH]]*Tabuľka9[[#This Row],[Priemerný odber za mesiac]]</f>
        <v>7.4250000000000007</v>
      </c>
      <c r="J6995">
        <v>60</v>
      </c>
      <c r="K6995" s="17" t="e">
        <f>Tabuľka9[[#This Row],[Cena za MJ s DPH]]*Tabuľka9[[#This Row],[Predpokladaný odber počas 6 mesiacov]]</f>
        <v>#REF!</v>
      </c>
      <c r="L6995" s="1">
        <v>162035</v>
      </c>
      <c r="M6995" t="e">
        <f>_xlfn.XLOOKUP(Tabuľka9[[#This Row],[IČO]],#REF!,#REF!)</f>
        <v>#REF!</v>
      </c>
      <c r="N6995" t="e">
        <f>_xlfn.XLOOKUP(Tabuľka9[[#This Row],[IČO]],#REF!,#REF!)</f>
        <v>#REF!</v>
      </c>
    </row>
    <row r="6996" spans="1:14" hidden="1" x14ac:dyDescent="0.35">
      <c r="A6996" t="s">
        <v>10</v>
      </c>
      <c r="B6996" t="s">
        <v>38</v>
      </c>
      <c r="C6996" t="s">
        <v>13</v>
      </c>
      <c r="D6996" s="9">
        <v>0.55000000000000004</v>
      </c>
      <c r="E6996" s="10">
        <f>IF(COUNTIF(cis_DPH!$B$2:$B$84,B6996)&gt;0,D6996*1.1,IF(COUNTIF(cis_DPH!$B$85:$B$171,B6996)&gt;0,D6996*1.2,"chyba"))</f>
        <v>0.60500000000000009</v>
      </c>
      <c r="G6996" s="16" t="e">
        <f>_xlfn.XLOOKUP(Tabuľka9[[#This Row],[položka]],#REF!,#REF!)</f>
        <v>#REF!</v>
      </c>
      <c r="H6996">
        <v>20</v>
      </c>
      <c r="I6996" s="15">
        <f>Tabuľka9[[#This Row],[Aktuálna cena v RZ s DPH]]*Tabuľka9[[#This Row],[Priemerný odber za mesiac]]</f>
        <v>12.100000000000001</v>
      </c>
      <c r="J6996">
        <v>80</v>
      </c>
      <c r="K6996" s="17" t="e">
        <f>Tabuľka9[[#This Row],[Cena za MJ s DPH]]*Tabuľka9[[#This Row],[Predpokladaný odber počas 6 mesiacov]]</f>
        <v>#REF!</v>
      </c>
      <c r="L6996" s="1">
        <v>162035</v>
      </c>
      <c r="M6996" t="e">
        <f>_xlfn.XLOOKUP(Tabuľka9[[#This Row],[IČO]],#REF!,#REF!)</f>
        <v>#REF!</v>
      </c>
      <c r="N6996" t="e">
        <f>_xlfn.XLOOKUP(Tabuľka9[[#This Row],[IČO]],#REF!,#REF!)</f>
        <v>#REF!</v>
      </c>
    </row>
    <row r="6997" spans="1:14" hidden="1" x14ac:dyDescent="0.35">
      <c r="A6997" t="s">
        <v>10</v>
      </c>
      <c r="B6997" t="s">
        <v>39</v>
      </c>
      <c r="C6997" t="s">
        <v>13</v>
      </c>
      <c r="E6997" s="10">
        <f>IF(COUNTIF(cis_DPH!$B$2:$B$84,B6997)&gt;0,D6997*1.1,IF(COUNTIF(cis_DPH!$B$85:$B$171,B6997)&gt;0,D6997*1.2,"chyba"))</f>
        <v>0</v>
      </c>
      <c r="G6997" s="16" t="e">
        <f>_xlfn.XLOOKUP(Tabuľka9[[#This Row],[položka]],#REF!,#REF!)</f>
        <v>#REF!</v>
      </c>
      <c r="I6997" s="15">
        <f>Tabuľka9[[#This Row],[Aktuálna cena v RZ s DPH]]*Tabuľka9[[#This Row],[Priemerný odber za mesiac]]</f>
        <v>0</v>
      </c>
      <c r="K6997" s="17" t="e">
        <f>Tabuľka9[[#This Row],[Cena za MJ s DPH]]*Tabuľka9[[#This Row],[Predpokladaný odber počas 6 mesiacov]]</f>
        <v>#REF!</v>
      </c>
      <c r="L6997" s="1">
        <v>162035</v>
      </c>
      <c r="M6997" t="e">
        <f>_xlfn.XLOOKUP(Tabuľka9[[#This Row],[IČO]],#REF!,#REF!)</f>
        <v>#REF!</v>
      </c>
      <c r="N6997" t="e">
        <f>_xlfn.XLOOKUP(Tabuľka9[[#This Row],[IČO]],#REF!,#REF!)</f>
        <v>#REF!</v>
      </c>
    </row>
    <row r="6998" spans="1:14" hidden="1" x14ac:dyDescent="0.35">
      <c r="A6998" t="s">
        <v>10</v>
      </c>
      <c r="B6998" t="s">
        <v>40</v>
      </c>
      <c r="C6998" t="s">
        <v>13</v>
      </c>
      <c r="E6998" s="10">
        <f>IF(COUNTIF(cis_DPH!$B$2:$B$84,B6998)&gt;0,D6998*1.1,IF(COUNTIF(cis_DPH!$B$85:$B$171,B6998)&gt;0,D6998*1.2,"chyba"))</f>
        <v>0</v>
      </c>
      <c r="G6998" s="16" t="e">
        <f>_xlfn.XLOOKUP(Tabuľka9[[#This Row],[položka]],#REF!,#REF!)</f>
        <v>#REF!</v>
      </c>
      <c r="I6998" s="15">
        <f>Tabuľka9[[#This Row],[Aktuálna cena v RZ s DPH]]*Tabuľka9[[#This Row],[Priemerný odber za mesiac]]</f>
        <v>0</v>
      </c>
      <c r="K6998" s="17" t="e">
        <f>Tabuľka9[[#This Row],[Cena za MJ s DPH]]*Tabuľka9[[#This Row],[Predpokladaný odber počas 6 mesiacov]]</f>
        <v>#REF!</v>
      </c>
      <c r="L6998" s="1">
        <v>162035</v>
      </c>
      <c r="M6998" t="e">
        <f>_xlfn.XLOOKUP(Tabuľka9[[#This Row],[IČO]],#REF!,#REF!)</f>
        <v>#REF!</v>
      </c>
      <c r="N6998" t="e">
        <f>_xlfn.XLOOKUP(Tabuľka9[[#This Row],[IČO]],#REF!,#REF!)</f>
        <v>#REF!</v>
      </c>
    </row>
    <row r="6999" spans="1:14" hidden="1" x14ac:dyDescent="0.35">
      <c r="A6999" t="s">
        <v>10</v>
      </c>
      <c r="B6999" t="s">
        <v>41</v>
      </c>
      <c r="C6999" t="s">
        <v>13</v>
      </c>
      <c r="E6999" s="10">
        <f>IF(COUNTIF(cis_DPH!$B$2:$B$84,B6999)&gt;0,D6999*1.1,IF(COUNTIF(cis_DPH!$B$85:$B$171,B6999)&gt;0,D6999*1.2,"chyba"))</f>
        <v>0</v>
      </c>
      <c r="G6999" s="16" t="e">
        <f>_xlfn.XLOOKUP(Tabuľka9[[#This Row],[položka]],#REF!,#REF!)</f>
        <v>#REF!</v>
      </c>
      <c r="I6999" s="15">
        <f>Tabuľka9[[#This Row],[Aktuálna cena v RZ s DPH]]*Tabuľka9[[#This Row],[Priemerný odber za mesiac]]</f>
        <v>0</v>
      </c>
      <c r="K6999" s="17" t="e">
        <f>Tabuľka9[[#This Row],[Cena za MJ s DPH]]*Tabuľka9[[#This Row],[Predpokladaný odber počas 6 mesiacov]]</f>
        <v>#REF!</v>
      </c>
      <c r="L6999" s="1">
        <v>162035</v>
      </c>
      <c r="M6999" t="e">
        <f>_xlfn.XLOOKUP(Tabuľka9[[#This Row],[IČO]],#REF!,#REF!)</f>
        <v>#REF!</v>
      </c>
      <c r="N6999" t="e">
        <f>_xlfn.XLOOKUP(Tabuľka9[[#This Row],[IČO]],#REF!,#REF!)</f>
        <v>#REF!</v>
      </c>
    </row>
    <row r="7000" spans="1:14" hidden="1" x14ac:dyDescent="0.35">
      <c r="A7000" t="s">
        <v>10</v>
      </c>
      <c r="B7000" t="s">
        <v>42</v>
      </c>
      <c r="C7000" t="s">
        <v>19</v>
      </c>
      <c r="E7000" s="10">
        <f>IF(COUNTIF(cis_DPH!$B$2:$B$84,B7000)&gt;0,D7000*1.1,IF(COUNTIF(cis_DPH!$B$85:$B$171,B7000)&gt;0,D7000*1.2,"chyba"))</f>
        <v>0</v>
      </c>
      <c r="G7000" s="16" t="e">
        <f>_xlfn.XLOOKUP(Tabuľka9[[#This Row],[položka]],#REF!,#REF!)</f>
        <v>#REF!</v>
      </c>
      <c r="I7000" s="15">
        <f>Tabuľka9[[#This Row],[Aktuálna cena v RZ s DPH]]*Tabuľka9[[#This Row],[Priemerný odber za mesiac]]</f>
        <v>0</v>
      </c>
      <c r="K7000" s="17" t="e">
        <f>Tabuľka9[[#This Row],[Cena za MJ s DPH]]*Tabuľka9[[#This Row],[Predpokladaný odber počas 6 mesiacov]]</f>
        <v>#REF!</v>
      </c>
      <c r="L7000" s="1">
        <v>162035</v>
      </c>
      <c r="M7000" t="e">
        <f>_xlfn.XLOOKUP(Tabuľka9[[#This Row],[IČO]],#REF!,#REF!)</f>
        <v>#REF!</v>
      </c>
      <c r="N7000" t="e">
        <f>_xlfn.XLOOKUP(Tabuľka9[[#This Row],[IČO]],#REF!,#REF!)</f>
        <v>#REF!</v>
      </c>
    </row>
    <row r="7001" spans="1:14" hidden="1" x14ac:dyDescent="0.35">
      <c r="A7001" t="s">
        <v>10</v>
      </c>
      <c r="B7001" t="s">
        <v>43</v>
      </c>
      <c r="C7001" t="s">
        <v>13</v>
      </c>
      <c r="D7001" s="9">
        <v>2</v>
      </c>
      <c r="E7001" s="10">
        <f>IF(COUNTIF(cis_DPH!$B$2:$B$84,B7001)&gt;0,D7001*1.1,IF(COUNTIF(cis_DPH!$B$85:$B$171,B7001)&gt;0,D7001*1.2,"chyba"))</f>
        <v>2.4</v>
      </c>
      <c r="G7001" s="16" t="e">
        <f>_xlfn.XLOOKUP(Tabuľka9[[#This Row],[položka]],#REF!,#REF!)</f>
        <v>#REF!</v>
      </c>
      <c r="H7001">
        <v>15</v>
      </c>
      <c r="I7001" s="15">
        <f>Tabuľka9[[#This Row],[Aktuálna cena v RZ s DPH]]*Tabuľka9[[#This Row],[Priemerný odber za mesiac]]</f>
        <v>36</v>
      </c>
      <c r="J7001">
        <v>60</v>
      </c>
      <c r="K7001" s="17" t="e">
        <f>Tabuľka9[[#This Row],[Cena za MJ s DPH]]*Tabuľka9[[#This Row],[Predpokladaný odber počas 6 mesiacov]]</f>
        <v>#REF!</v>
      </c>
      <c r="L7001" s="1">
        <v>162035</v>
      </c>
      <c r="M7001" t="e">
        <f>_xlfn.XLOOKUP(Tabuľka9[[#This Row],[IČO]],#REF!,#REF!)</f>
        <v>#REF!</v>
      </c>
      <c r="N7001" t="e">
        <f>_xlfn.XLOOKUP(Tabuľka9[[#This Row],[IČO]],#REF!,#REF!)</f>
        <v>#REF!</v>
      </c>
    </row>
    <row r="7002" spans="1:14" hidden="1" x14ac:dyDescent="0.35">
      <c r="A7002" t="s">
        <v>10</v>
      </c>
      <c r="B7002" t="s">
        <v>44</v>
      </c>
      <c r="C7002" t="s">
        <v>13</v>
      </c>
      <c r="D7002" s="9">
        <v>0.55000000000000004</v>
      </c>
      <c r="E7002" s="10">
        <f>IF(COUNTIF(cis_DPH!$B$2:$B$84,B7002)&gt;0,D7002*1.1,IF(COUNTIF(cis_DPH!$B$85:$B$171,B7002)&gt;0,D7002*1.2,"chyba"))</f>
        <v>0.66</v>
      </c>
      <c r="G7002" s="16" t="e">
        <f>_xlfn.XLOOKUP(Tabuľka9[[#This Row],[položka]],#REF!,#REF!)</f>
        <v>#REF!</v>
      </c>
      <c r="H7002">
        <v>20</v>
      </c>
      <c r="I7002" s="15">
        <f>Tabuľka9[[#This Row],[Aktuálna cena v RZ s DPH]]*Tabuľka9[[#This Row],[Priemerný odber za mesiac]]</f>
        <v>13.200000000000001</v>
      </c>
      <c r="J7002">
        <v>80</v>
      </c>
      <c r="K7002" s="17" t="e">
        <f>Tabuľka9[[#This Row],[Cena za MJ s DPH]]*Tabuľka9[[#This Row],[Predpokladaný odber počas 6 mesiacov]]</f>
        <v>#REF!</v>
      </c>
      <c r="L7002" s="1">
        <v>162035</v>
      </c>
      <c r="M7002" t="e">
        <f>_xlfn.XLOOKUP(Tabuľka9[[#This Row],[IČO]],#REF!,#REF!)</f>
        <v>#REF!</v>
      </c>
      <c r="N7002" t="e">
        <f>_xlfn.XLOOKUP(Tabuľka9[[#This Row],[IČO]],#REF!,#REF!)</f>
        <v>#REF!</v>
      </c>
    </row>
    <row r="7003" spans="1:14" hidden="1" x14ac:dyDescent="0.35">
      <c r="A7003" t="s">
        <v>10</v>
      </c>
      <c r="B7003" t="s">
        <v>45</v>
      </c>
      <c r="C7003" t="s">
        <v>13</v>
      </c>
      <c r="E7003" s="10">
        <f>IF(COUNTIF(cis_DPH!$B$2:$B$84,B7003)&gt;0,D7003*1.1,IF(COUNTIF(cis_DPH!$B$85:$B$171,B7003)&gt;0,D7003*1.2,"chyba"))</f>
        <v>0</v>
      </c>
      <c r="G7003" s="16" t="e">
        <f>_xlfn.XLOOKUP(Tabuľka9[[#This Row],[položka]],#REF!,#REF!)</f>
        <v>#REF!</v>
      </c>
      <c r="I7003" s="15">
        <f>Tabuľka9[[#This Row],[Aktuálna cena v RZ s DPH]]*Tabuľka9[[#This Row],[Priemerný odber za mesiac]]</f>
        <v>0</v>
      </c>
      <c r="K7003" s="17" t="e">
        <f>Tabuľka9[[#This Row],[Cena za MJ s DPH]]*Tabuľka9[[#This Row],[Predpokladaný odber počas 6 mesiacov]]</f>
        <v>#REF!</v>
      </c>
      <c r="L7003" s="1">
        <v>162035</v>
      </c>
      <c r="M7003" t="e">
        <f>_xlfn.XLOOKUP(Tabuľka9[[#This Row],[IČO]],#REF!,#REF!)</f>
        <v>#REF!</v>
      </c>
      <c r="N7003" t="e">
        <f>_xlfn.XLOOKUP(Tabuľka9[[#This Row],[IČO]],#REF!,#REF!)</f>
        <v>#REF!</v>
      </c>
    </row>
    <row r="7004" spans="1:14" hidden="1" x14ac:dyDescent="0.35">
      <c r="A7004" t="s">
        <v>10</v>
      </c>
      <c r="B7004" t="s">
        <v>46</v>
      </c>
      <c r="C7004" t="s">
        <v>13</v>
      </c>
      <c r="D7004" s="9">
        <v>0.55000000000000004</v>
      </c>
      <c r="E7004" s="10">
        <f>IF(COUNTIF(cis_DPH!$B$2:$B$84,B7004)&gt;0,D7004*1.1,IF(COUNTIF(cis_DPH!$B$85:$B$171,B7004)&gt;0,D7004*1.2,"chyba"))</f>
        <v>0.66</v>
      </c>
      <c r="G7004" s="16" t="e">
        <f>_xlfn.XLOOKUP(Tabuľka9[[#This Row],[položka]],#REF!,#REF!)</f>
        <v>#REF!</v>
      </c>
      <c r="H7004">
        <v>20</v>
      </c>
      <c r="I7004" s="15">
        <f>Tabuľka9[[#This Row],[Aktuálna cena v RZ s DPH]]*Tabuľka9[[#This Row],[Priemerný odber za mesiac]]</f>
        <v>13.200000000000001</v>
      </c>
      <c r="J7004">
        <v>80</v>
      </c>
      <c r="K7004" s="17" t="e">
        <f>Tabuľka9[[#This Row],[Cena za MJ s DPH]]*Tabuľka9[[#This Row],[Predpokladaný odber počas 6 mesiacov]]</f>
        <v>#REF!</v>
      </c>
      <c r="L7004" s="1">
        <v>162035</v>
      </c>
      <c r="M7004" t="e">
        <f>_xlfn.XLOOKUP(Tabuľka9[[#This Row],[IČO]],#REF!,#REF!)</f>
        <v>#REF!</v>
      </c>
      <c r="N7004" t="e">
        <f>_xlfn.XLOOKUP(Tabuľka9[[#This Row],[IČO]],#REF!,#REF!)</f>
        <v>#REF!</v>
      </c>
    </row>
    <row r="7005" spans="1:14" hidden="1" x14ac:dyDescent="0.35">
      <c r="A7005" t="s">
        <v>10</v>
      </c>
      <c r="B7005" t="s">
        <v>47</v>
      </c>
      <c r="C7005" t="s">
        <v>48</v>
      </c>
      <c r="D7005" s="9">
        <v>6.12</v>
      </c>
      <c r="E7005" s="10">
        <f>IF(COUNTIF(cis_DPH!$B$2:$B$84,B7005)&gt;0,D7005*1.1,IF(COUNTIF(cis_DPH!$B$85:$B$171,B7005)&gt;0,D7005*1.2,"chyba"))</f>
        <v>7.3439999999999994</v>
      </c>
      <c r="G7005" s="16" t="e">
        <f>_xlfn.XLOOKUP(Tabuľka9[[#This Row],[položka]],#REF!,#REF!)</f>
        <v>#REF!</v>
      </c>
      <c r="H7005">
        <v>15</v>
      </c>
      <c r="I7005" s="15">
        <f>Tabuľka9[[#This Row],[Aktuálna cena v RZ s DPH]]*Tabuľka9[[#This Row],[Priemerný odber za mesiac]]</f>
        <v>110.16</v>
      </c>
      <c r="J7005">
        <v>60</v>
      </c>
      <c r="K7005" s="17" t="e">
        <f>Tabuľka9[[#This Row],[Cena za MJ s DPH]]*Tabuľka9[[#This Row],[Predpokladaný odber počas 6 mesiacov]]</f>
        <v>#REF!</v>
      </c>
      <c r="L7005" s="1">
        <v>162035</v>
      </c>
      <c r="M7005" t="e">
        <f>_xlfn.XLOOKUP(Tabuľka9[[#This Row],[IČO]],#REF!,#REF!)</f>
        <v>#REF!</v>
      </c>
      <c r="N7005" t="e">
        <f>_xlfn.XLOOKUP(Tabuľka9[[#This Row],[IČO]],#REF!,#REF!)</f>
        <v>#REF!</v>
      </c>
    </row>
    <row r="7006" spans="1:14" hidden="1" x14ac:dyDescent="0.35">
      <c r="A7006" t="s">
        <v>10</v>
      </c>
      <c r="B7006" t="s">
        <v>49</v>
      </c>
      <c r="C7006" t="s">
        <v>48</v>
      </c>
      <c r="E7006" s="10">
        <f>IF(COUNTIF(cis_DPH!$B$2:$B$84,B7006)&gt;0,D7006*1.1,IF(COUNTIF(cis_DPH!$B$85:$B$171,B7006)&gt;0,D7006*1.2,"chyba"))</f>
        <v>0</v>
      </c>
      <c r="G7006" s="16" t="e">
        <f>_xlfn.XLOOKUP(Tabuľka9[[#This Row],[položka]],#REF!,#REF!)</f>
        <v>#REF!</v>
      </c>
      <c r="I7006" s="15">
        <f>Tabuľka9[[#This Row],[Aktuálna cena v RZ s DPH]]*Tabuľka9[[#This Row],[Priemerný odber za mesiac]]</f>
        <v>0</v>
      </c>
      <c r="K7006" s="17" t="e">
        <f>Tabuľka9[[#This Row],[Cena za MJ s DPH]]*Tabuľka9[[#This Row],[Predpokladaný odber počas 6 mesiacov]]</f>
        <v>#REF!</v>
      </c>
      <c r="L7006" s="1">
        <v>162035</v>
      </c>
      <c r="M7006" t="e">
        <f>_xlfn.XLOOKUP(Tabuľka9[[#This Row],[IČO]],#REF!,#REF!)</f>
        <v>#REF!</v>
      </c>
      <c r="N7006" t="e">
        <f>_xlfn.XLOOKUP(Tabuľka9[[#This Row],[IČO]],#REF!,#REF!)</f>
        <v>#REF!</v>
      </c>
    </row>
    <row r="7007" spans="1:14" hidden="1" x14ac:dyDescent="0.35">
      <c r="A7007" t="s">
        <v>10</v>
      </c>
      <c r="B7007" t="s">
        <v>50</v>
      </c>
      <c r="C7007" t="s">
        <v>13</v>
      </c>
      <c r="D7007" s="9">
        <v>5.55</v>
      </c>
      <c r="E7007" s="10">
        <f>IF(COUNTIF(cis_DPH!$B$2:$B$84,B7007)&gt;0,D7007*1.1,IF(COUNTIF(cis_DPH!$B$85:$B$171,B7007)&gt;0,D7007*1.2,"chyba"))</f>
        <v>6.6599999999999993</v>
      </c>
      <c r="G7007" s="16" t="e">
        <f>_xlfn.XLOOKUP(Tabuľka9[[#This Row],[položka]],#REF!,#REF!)</f>
        <v>#REF!</v>
      </c>
      <c r="H7007">
        <v>2</v>
      </c>
      <c r="I7007" s="15">
        <f>Tabuľka9[[#This Row],[Aktuálna cena v RZ s DPH]]*Tabuľka9[[#This Row],[Priemerný odber za mesiac]]</f>
        <v>13.319999999999999</v>
      </c>
      <c r="J7007">
        <v>8</v>
      </c>
      <c r="K7007" s="17" t="e">
        <f>Tabuľka9[[#This Row],[Cena za MJ s DPH]]*Tabuľka9[[#This Row],[Predpokladaný odber počas 6 mesiacov]]</f>
        <v>#REF!</v>
      </c>
      <c r="L7007" s="1">
        <v>162035</v>
      </c>
      <c r="M7007" t="e">
        <f>_xlfn.XLOOKUP(Tabuľka9[[#This Row],[IČO]],#REF!,#REF!)</f>
        <v>#REF!</v>
      </c>
      <c r="N7007" t="e">
        <f>_xlfn.XLOOKUP(Tabuľka9[[#This Row],[IČO]],#REF!,#REF!)</f>
        <v>#REF!</v>
      </c>
    </row>
    <row r="7008" spans="1:14" hidden="1" x14ac:dyDescent="0.35">
      <c r="A7008" t="s">
        <v>10</v>
      </c>
      <c r="B7008" t="s">
        <v>51</v>
      </c>
      <c r="C7008" t="s">
        <v>13</v>
      </c>
      <c r="E7008" s="10">
        <f>IF(COUNTIF(cis_DPH!$B$2:$B$84,B7008)&gt;0,D7008*1.1,IF(COUNTIF(cis_DPH!$B$85:$B$171,B7008)&gt;0,D7008*1.2,"chyba"))</f>
        <v>0</v>
      </c>
      <c r="G7008" s="16" t="e">
        <f>_xlfn.XLOOKUP(Tabuľka9[[#This Row],[položka]],#REF!,#REF!)</f>
        <v>#REF!</v>
      </c>
      <c r="I7008" s="15">
        <f>Tabuľka9[[#This Row],[Aktuálna cena v RZ s DPH]]*Tabuľka9[[#This Row],[Priemerný odber za mesiac]]</f>
        <v>0</v>
      </c>
      <c r="K7008" s="17" t="e">
        <f>Tabuľka9[[#This Row],[Cena za MJ s DPH]]*Tabuľka9[[#This Row],[Predpokladaný odber počas 6 mesiacov]]</f>
        <v>#REF!</v>
      </c>
      <c r="L7008" s="1">
        <v>162035</v>
      </c>
      <c r="M7008" t="e">
        <f>_xlfn.XLOOKUP(Tabuľka9[[#This Row],[IČO]],#REF!,#REF!)</f>
        <v>#REF!</v>
      </c>
      <c r="N7008" t="e">
        <f>_xlfn.XLOOKUP(Tabuľka9[[#This Row],[IČO]],#REF!,#REF!)</f>
        <v>#REF!</v>
      </c>
    </row>
    <row r="7009" spans="1:14" hidden="1" x14ac:dyDescent="0.35">
      <c r="A7009" t="s">
        <v>10</v>
      </c>
      <c r="B7009" t="s">
        <v>52</v>
      </c>
      <c r="C7009" t="s">
        <v>13</v>
      </c>
      <c r="E7009" s="10">
        <f>IF(COUNTIF(cis_DPH!$B$2:$B$84,B7009)&gt;0,D7009*1.1,IF(COUNTIF(cis_DPH!$B$85:$B$171,B7009)&gt;0,D7009*1.2,"chyba"))</f>
        <v>0</v>
      </c>
      <c r="G7009" s="16" t="e">
        <f>_xlfn.XLOOKUP(Tabuľka9[[#This Row],[položka]],#REF!,#REF!)</f>
        <v>#REF!</v>
      </c>
      <c r="I7009" s="15">
        <f>Tabuľka9[[#This Row],[Aktuálna cena v RZ s DPH]]*Tabuľka9[[#This Row],[Priemerný odber za mesiac]]</f>
        <v>0</v>
      </c>
      <c r="K7009" s="17" t="e">
        <f>Tabuľka9[[#This Row],[Cena za MJ s DPH]]*Tabuľka9[[#This Row],[Predpokladaný odber počas 6 mesiacov]]</f>
        <v>#REF!</v>
      </c>
      <c r="L7009" s="1">
        <v>162035</v>
      </c>
      <c r="M7009" t="e">
        <f>_xlfn.XLOOKUP(Tabuľka9[[#This Row],[IČO]],#REF!,#REF!)</f>
        <v>#REF!</v>
      </c>
      <c r="N7009" t="e">
        <f>_xlfn.XLOOKUP(Tabuľka9[[#This Row],[IČO]],#REF!,#REF!)</f>
        <v>#REF!</v>
      </c>
    </row>
    <row r="7010" spans="1:14" hidden="1" x14ac:dyDescent="0.35">
      <c r="A7010" t="s">
        <v>10</v>
      </c>
      <c r="B7010" t="s">
        <v>53</v>
      </c>
      <c r="C7010" t="s">
        <v>13</v>
      </c>
      <c r="E7010" s="10">
        <f>IF(COUNTIF(cis_DPH!$B$2:$B$84,B7010)&gt;0,D7010*1.1,IF(COUNTIF(cis_DPH!$B$85:$B$171,B7010)&gt;0,D7010*1.2,"chyba"))</f>
        <v>0</v>
      </c>
      <c r="G7010" s="16" t="e">
        <f>_xlfn.XLOOKUP(Tabuľka9[[#This Row],[položka]],#REF!,#REF!)</f>
        <v>#REF!</v>
      </c>
      <c r="I7010" s="15">
        <f>Tabuľka9[[#This Row],[Aktuálna cena v RZ s DPH]]*Tabuľka9[[#This Row],[Priemerný odber za mesiac]]</f>
        <v>0</v>
      </c>
      <c r="K7010" s="17" t="e">
        <f>Tabuľka9[[#This Row],[Cena za MJ s DPH]]*Tabuľka9[[#This Row],[Predpokladaný odber počas 6 mesiacov]]</f>
        <v>#REF!</v>
      </c>
      <c r="L7010" s="1">
        <v>162035</v>
      </c>
      <c r="M7010" t="e">
        <f>_xlfn.XLOOKUP(Tabuľka9[[#This Row],[IČO]],#REF!,#REF!)</f>
        <v>#REF!</v>
      </c>
      <c r="N7010" t="e">
        <f>_xlfn.XLOOKUP(Tabuľka9[[#This Row],[IČO]],#REF!,#REF!)</f>
        <v>#REF!</v>
      </c>
    </row>
    <row r="7011" spans="1:14" hidden="1" x14ac:dyDescent="0.35">
      <c r="A7011" t="s">
        <v>10</v>
      </c>
      <c r="B7011" t="s">
        <v>54</v>
      </c>
      <c r="C7011" t="s">
        <v>13</v>
      </c>
      <c r="D7011" s="9">
        <v>1.8</v>
      </c>
      <c r="E7011" s="10">
        <f>IF(COUNTIF(cis_DPH!$B$2:$B$84,B7011)&gt;0,D7011*1.1,IF(COUNTIF(cis_DPH!$B$85:$B$171,B7011)&gt;0,D7011*1.2,"chyba"))</f>
        <v>1.9800000000000002</v>
      </c>
      <c r="G7011" s="16" t="e">
        <f>_xlfn.XLOOKUP(Tabuľka9[[#This Row],[položka]],#REF!,#REF!)</f>
        <v>#REF!</v>
      </c>
      <c r="H7011">
        <v>8</v>
      </c>
      <c r="I7011" s="15">
        <f>Tabuľka9[[#This Row],[Aktuálna cena v RZ s DPH]]*Tabuľka9[[#This Row],[Priemerný odber za mesiac]]</f>
        <v>15.840000000000002</v>
      </c>
      <c r="J7011">
        <v>35</v>
      </c>
      <c r="K7011" s="17" t="e">
        <f>Tabuľka9[[#This Row],[Cena za MJ s DPH]]*Tabuľka9[[#This Row],[Predpokladaný odber počas 6 mesiacov]]</f>
        <v>#REF!</v>
      </c>
      <c r="L7011" s="1">
        <v>162035</v>
      </c>
      <c r="M7011" t="e">
        <f>_xlfn.XLOOKUP(Tabuľka9[[#This Row],[IČO]],#REF!,#REF!)</f>
        <v>#REF!</v>
      </c>
      <c r="N7011" t="e">
        <f>_xlfn.XLOOKUP(Tabuľka9[[#This Row],[IČO]],#REF!,#REF!)</f>
        <v>#REF!</v>
      </c>
    </row>
    <row r="7012" spans="1:14" hidden="1" x14ac:dyDescent="0.35">
      <c r="A7012" t="s">
        <v>10</v>
      </c>
      <c r="B7012" t="s">
        <v>55</v>
      </c>
      <c r="C7012" t="s">
        <v>13</v>
      </c>
      <c r="E7012" s="10">
        <f>IF(COUNTIF(cis_DPH!$B$2:$B$84,B7012)&gt;0,D7012*1.1,IF(COUNTIF(cis_DPH!$B$85:$B$171,B7012)&gt;0,D7012*1.2,"chyba"))</f>
        <v>0</v>
      </c>
      <c r="G7012" s="16" t="e">
        <f>_xlfn.XLOOKUP(Tabuľka9[[#This Row],[položka]],#REF!,#REF!)</f>
        <v>#REF!</v>
      </c>
      <c r="I7012" s="15">
        <f>Tabuľka9[[#This Row],[Aktuálna cena v RZ s DPH]]*Tabuľka9[[#This Row],[Priemerný odber za mesiac]]</f>
        <v>0</v>
      </c>
      <c r="K7012" s="17" t="e">
        <f>Tabuľka9[[#This Row],[Cena za MJ s DPH]]*Tabuľka9[[#This Row],[Predpokladaný odber počas 6 mesiacov]]</f>
        <v>#REF!</v>
      </c>
      <c r="L7012" s="1">
        <v>162035</v>
      </c>
      <c r="M7012" t="e">
        <f>_xlfn.XLOOKUP(Tabuľka9[[#This Row],[IČO]],#REF!,#REF!)</f>
        <v>#REF!</v>
      </c>
      <c r="N7012" t="e">
        <f>_xlfn.XLOOKUP(Tabuľka9[[#This Row],[IČO]],#REF!,#REF!)</f>
        <v>#REF!</v>
      </c>
    </row>
    <row r="7013" spans="1:14" hidden="1" x14ac:dyDescent="0.35">
      <c r="A7013" t="s">
        <v>10</v>
      </c>
      <c r="B7013" t="s">
        <v>56</v>
      </c>
      <c r="C7013" t="s">
        <v>13</v>
      </c>
      <c r="D7013" s="9">
        <v>1.5</v>
      </c>
      <c r="E7013" s="10">
        <f>IF(COUNTIF(cis_DPH!$B$2:$B$84,B7013)&gt;0,D7013*1.1,IF(COUNTIF(cis_DPH!$B$85:$B$171,B7013)&gt;0,D7013*1.2,"chyba"))</f>
        <v>1.6500000000000001</v>
      </c>
      <c r="G7013" s="16" t="e">
        <f>_xlfn.XLOOKUP(Tabuľka9[[#This Row],[položka]],#REF!,#REF!)</f>
        <v>#REF!</v>
      </c>
      <c r="H7013">
        <v>20</v>
      </c>
      <c r="I7013" s="15">
        <f>Tabuľka9[[#This Row],[Aktuálna cena v RZ s DPH]]*Tabuľka9[[#This Row],[Priemerný odber za mesiac]]</f>
        <v>33</v>
      </c>
      <c r="J7013">
        <v>100</v>
      </c>
      <c r="K7013" s="17" t="e">
        <f>Tabuľka9[[#This Row],[Cena za MJ s DPH]]*Tabuľka9[[#This Row],[Predpokladaný odber počas 6 mesiacov]]</f>
        <v>#REF!</v>
      </c>
      <c r="L7013" s="1">
        <v>162035</v>
      </c>
      <c r="M7013" t="e">
        <f>_xlfn.XLOOKUP(Tabuľka9[[#This Row],[IČO]],#REF!,#REF!)</f>
        <v>#REF!</v>
      </c>
      <c r="N7013" t="e">
        <f>_xlfn.XLOOKUP(Tabuľka9[[#This Row],[IČO]],#REF!,#REF!)</f>
        <v>#REF!</v>
      </c>
    </row>
    <row r="7014" spans="1:14" hidden="1" x14ac:dyDescent="0.35">
      <c r="A7014" t="s">
        <v>10</v>
      </c>
      <c r="B7014" t="s">
        <v>57</v>
      </c>
      <c r="C7014" t="s">
        <v>13</v>
      </c>
      <c r="E7014" s="10">
        <f>IF(COUNTIF(cis_DPH!$B$2:$B$84,B7014)&gt;0,D7014*1.1,IF(COUNTIF(cis_DPH!$B$85:$B$171,B7014)&gt;0,D7014*1.2,"chyba"))</f>
        <v>0</v>
      </c>
      <c r="G7014" s="16" t="e">
        <f>_xlfn.XLOOKUP(Tabuľka9[[#This Row],[položka]],#REF!,#REF!)</f>
        <v>#REF!</v>
      </c>
      <c r="I7014" s="15">
        <f>Tabuľka9[[#This Row],[Aktuálna cena v RZ s DPH]]*Tabuľka9[[#This Row],[Priemerný odber za mesiac]]</f>
        <v>0</v>
      </c>
      <c r="K7014" s="17" t="e">
        <f>Tabuľka9[[#This Row],[Cena za MJ s DPH]]*Tabuľka9[[#This Row],[Predpokladaný odber počas 6 mesiacov]]</f>
        <v>#REF!</v>
      </c>
      <c r="L7014" s="1">
        <v>162035</v>
      </c>
      <c r="M7014" t="e">
        <f>_xlfn.XLOOKUP(Tabuľka9[[#This Row],[IČO]],#REF!,#REF!)</f>
        <v>#REF!</v>
      </c>
      <c r="N7014" t="e">
        <f>_xlfn.XLOOKUP(Tabuľka9[[#This Row],[IČO]],#REF!,#REF!)</f>
        <v>#REF!</v>
      </c>
    </row>
    <row r="7015" spans="1:14" hidden="1" x14ac:dyDescent="0.35">
      <c r="A7015" t="s">
        <v>10</v>
      </c>
      <c r="B7015" t="s">
        <v>58</v>
      </c>
      <c r="C7015" t="s">
        <v>13</v>
      </c>
      <c r="D7015" s="9">
        <v>1.64</v>
      </c>
      <c r="E7015" s="10">
        <f>IF(COUNTIF(cis_DPH!$B$2:$B$84,B7015)&gt;0,D7015*1.1,IF(COUNTIF(cis_DPH!$B$85:$B$171,B7015)&gt;0,D7015*1.2,"chyba"))</f>
        <v>1.804</v>
      </c>
      <c r="G7015" s="16" t="e">
        <f>_xlfn.XLOOKUP(Tabuľka9[[#This Row],[položka]],#REF!,#REF!)</f>
        <v>#REF!</v>
      </c>
      <c r="H7015">
        <v>10</v>
      </c>
      <c r="I7015" s="15">
        <f>Tabuľka9[[#This Row],[Aktuálna cena v RZ s DPH]]*Tabuľka9[[#This Row],[Priemerný odber za mesiac]]</f>
        <v>18.04</v>
      </c>
      <c r="J7015">
        <v>40</v>
      </c>
      <c r="K7015" s="17" t="e">
        <f>Tabuľka9[[#This Row],[Cena za MJ s DPH]]*Tabuľka9[[#This Row],[Predpokladaný odber počas 6 mesiacov]]</f>
        <v>#REF!</v>
      </c>
      <c r="L7015" s="1">
        <v>162035</v>
      </c>
      <c r="M7015" t="e">
        <f>_xlfn.XLOOKUP(Tabuľka9[[#This Row],[IČO]],#REF!,#REF!)</f>
        <v>#REF!</v>
      </c>
      <c r="N7015" t="e">
        <f>_xlfn.XLOOKUP(Tabuľka9[[#This Row],[IČO]],#REF!,#REF!)</f>
        <v>#REF!</v>
      </c>
    </row>
    <row r="7016" spans="1:14" hidden="1" x14ac:dyDescent="0.35">
      <c r="A7016" t="s">
        <v>10</v>
      </c>
      <c r="B7016" t="s">
        <v>59</v>
      </c>
      <c r="C7016" t="s">
        <v>13</v>
      </c>
      <c r="D7016" s="9">
        <v>1</v>
      </c>
      <c r="E7016" s="10">
        <f>IF(COUNTIF(cis_DPH!$B$2:$B$84,B7016)&gt;0,D7016*1.1,IF(COUNTIF(cis_DPH!$B$85:$B$171,B7016)&gt;0,D7016*1.2,"chyba"))</f>
        <v>1.2</v>
      </c>
      <c r="G7016" s="16" t="e">
        <f>_xlfn.XLOOKUP(Tabuľka9[[#This Row],[položka]],#REF!,#REF!)</f>
        <v>#REF!</v>
      </c>
      <c r="H7016">
        <v>5</v>
      </c>
      <c r="I7016" s="15">
        <f>Tabuľka9[[#This Row],[Aktuálna cena v RZ s DPH]]*Tabuľka9[[#This Row],[Priemerný odber za mesiac]]</f>
        <v>6</v>
      </c>
      <c r="J7016">
        <v>20</v>
      </c>
      <c r="K7016" s="17" t="e">
        <f>Tabuľka9[[#This Row],[Cena za MJ s DPH]]*Tabuľka9[[#This Row],[Predpokladaný odber počas 6 mesiacov]]</f>
        <v>#REF!</v>
      </c>
      <c r="L7016" s="1">
        <v>162035</v>
      </c>
      <c r="M7016" t="e">
        <f>_xlfn.XLOOKUP(Tabuľka9[[#This Row],[IČO]],#REF!,#REF!)</f>
        <v>#REF!</v>
      </c>
      <c r="N7016" t="e">
        <f>_xlfn.XLOOKUP(Tabuľka9[[#This Row],[IČO]],#REF!,#REF!)</f>
        <v>#REF!</v>
      </c>
    </row>
    <row r="7017" spans="1:14" hidden="1" x14ac:dyDescent="0.35">
      <c r="A7017" t="s">
        <v>10</v>
      </c>
      <c r="B7017" t="s">
        <v>60</v>
      </c>
      <c r="C7017" t="s">
        <v>13</v>
      </c>
      <c r="E7017" s="10">
        <f>IF(COUNTIF(cis_DPH!$B$2:$B$84,B7017)&gt;0,D7017*1.1,IF(COUNTIF(cis_DPH!$B$85:$B$171,B7017)&gt;0,D7017*1.2,"chyba"))</f>
        <v>0</v>
      </c>
      <c r="G7017" s="16" t="e">
        <f>_xlfn.XLOOKUP(Tabuľka9[[#This Row],[položka]],#REF!,#REF!)</f>
        <v>#REF!</v>
      </c>
      <c r="I7017" s="15">
        <f>Tabuľka9[[#This Row],[Aktuálna cena v RZ s DPH]]*Tabuľka9[[#This Row],[Priemerný odber za mesiac]]</f>
        <v>0</v>
      </c>
      <c r="K7017" s="17" t="e">
        <f>Tabuľka9[[#This Row],[Cena za MJ s DPH]]*Tabuľka9[[#This Row],[Predpokladaný odber počas 6 mesiacov]]</f>
        <v>#REF!</v>
      </c>
      <c r="L7017" s="1">
        <v>162035</v>
      </c>
      <c r="M7017" t="e">
        <f>_xlfn.XLOOKUP(Tabuľka9[[#This Row],[IČO]],#REF!,#REF!)</f>
        <v>#REF!</v>
      </c>
      <c r="N7017" t="e">
        <f>_xlfn.XLOOKUP(Tabuľka9[[#This Row],[IČO]],#REF!,#REF!)</f>
        <v>#REF!</v>
      </c>
    </row>
    <row r="7018" spans="1:14" hidden="1" x14ac:dyDescent="0.35">
      <c r="A7018" t="s">
        <v>10</v>
      </c>
      <c r="B7018" t="s">
        <v>61</v>
      </c>
      <c r="C7018" t="s">
        <v>19</v>
      </c>
      <c r="D7018" s="9">
        <v>0.55000000000000004</v>
      </c>
      <c r="E7018" s="10">
        <f>IF(COUNTIF(cis_DPH!$B$2:$B$84,B7018)&gt;0,D7018*1.1,IF(COUNTIF(cis_DPH!$B$85:$B$171,B7018)&gt;0,D7018*1.2,"chyba"))</f>
        <v>0.66</v>
      </c>
      <c r="G7018" s="16" t="e">
        <f>_xlfn.XLOOKUP(Tabuľka9[[#This Row],[položka]],#REF!,#REF!)</f>
        <v>#REF!</v>
      </c>
      <c r="H7018">
        <v>20</v>
      </c>
      <c r="I7018" s="15">
        <f>Tabuľka9[[#This Row],[Aktuálna cena v RZ s DPH]]*Tabuľka9[[#This Row],[Priemerný odber za mesiac]]</f>
        <v>13.200000000000001</v>
      </c>
      <c r="J7018">
        <v>80</v>
      </c>
      <c r="K7018" s="17" t="e">
        <f>Tabuľka9[[#This Row],[Cena za MJ s DPH]]*Tabuľka9[[#This Row],[Predpokladaný odber počas 6 mesiacov]]</f>
        <v>#REF!</v>
      </c>
      <c r="L7018" s="1">
        <v>162035</v>
      </c>
      <c r="M7018" t="e">
        <f>_xlfn.XLOOKUP(Tabuľka9[[#This Row],[IČO]],#REF!,#REF!)</f>
        <v>#REF!</v>
      </c>
      <c r="N7018" t="e">
        <f>_xlfn.XLOOKUP(Tabuľka9[[#This Row],[IČO]],#REF!,#REF!)</f>
        <v>#REF!</v>
      </c>
    </row>
    <row r="7019" spans="1:14" hidden="1" x14ac:dyDescent="0.35">
      <c r="A7019" t="s">
        <v>10</v>
      </c>
      <c r="B7019" t="s">
        <v>62</v>
      </c>
      <c r="C7019" t="s">
        <v>13</v>
      </c>
      <c r="D7019" s="9">
        <v>2</v>
      </c>
      <c r="E7019" s="10">
        <f>IF(COUNTIF(cis_DPH!$B$2:$B$84,B7019)&gt;0,D7019*1.1,IF(COUNTIF(cis_DPH!$B$85:$B$171,B7019)&gt;0,D7019*1.2,"chyba"))</f>
        <v>2.4</v>
      </c>
      <c r="G7019" s="16" t="e">
        <f>_xlfn.XLOOKUP(Tabuľka9[[#This Row],[položka]],#REF!,#REF!)</f>
        <v>#REF!</v>
      </c>
      <c r="H7019">
        <v>20</v>
      </c>
      <c r="I7019" s="15">
        <f>Tabuľka9[[#This Row],[Aktuálna cena v RZ s DPH]]*Tabuľka9[[#This Row],[Priemerný odber za mesiac]]</f>
        <v>48</v>
      </c>
      <c r="J7019">
        <v>80</v>
      </c>
      <c r="K7019" s="17" t="e">
        <f>Tabuľka9[[#This Row],[Cena za MJ s DPH]]*Tabuľka9[[#This Row],[Predpokladaný odber počas 6 mesiacov]]</f>
        <v>#REF!</v>
      </c>
      <c r="L7019" s="1">
        <v>162035</v>
      </c>
      <c r="M7019" t="e">
        <f>_xlfn.XLOOKUP(Tabuľka9[[#This Row],[IČO]],#REF!,#REF!)</f>
        <v>#REF!</v>
      </c>
      <c r="N7019" t="e">
        <f>_xlfn.XLOOKUP(Tabuľka9[[#This Row],[IČO]],#REF!,#REF!)</f>
        <v>#REF!</v>
      </c>
    </row>
    <row r="7020" spans="1:14" hidden="1" x14ac:dyDescent="0.35">
      <c r="A7020" t="s">
        <v>10</v>
      </c>
      <c r="B7020" t="s">
        <v>63</v>
      </c>
      <c r="C7020" t="s">
        <v>13</v>
      </c>
      <c r="E7020" s="10">
        <f>IF(COUNTIF(cis_DPH!$B$2:$B$84,B7020)&gt;0,D7020*1.1,IF(COUNTIF(cis_DPH!$B$85:$B$171,B7020)&gt;0,D7020*1.2,"chyba"))</f>
        <v>0</v>
      </c>
      <c r="G7020" s="16" t="e">
        <f>_xlfn.XLOOKUP(Tabuľka9[[#This Row],[položka]],#REF!,#REF!)</f>
        <v>#REF!</v>
      </c>
      <c r="I7020" s="15">
        <f>Tabuľka9[[#This Row],[Aktuálna cena v RZ s DPH]]*Tabuľka9[[#This Row],[Priemerný odber za mesiac]]</f>
        <v>0</v>
      </c>
      <c r="K7020" s="17" t="e">
        <f>Tabuľka9[[#This Row],[Cena za MJ s DPH]]*Tabuľka9[[#This Row],[Predpokladaný odber počas 6 mesiacov]]</f>
        <v>#REF!</v>
      </c>
      <c r="L7020" s="1">
        <v>162035</v>
      </c>
      <c r="M7020" t="e">
        <f>_xlfn.XLOOKUP(Tabuľka9[[#This Row],[IČO]],#REF!,#REF!)</f>
        <v>#REF!</v>
      </c>
      <c r="N7020" t="e">
        <f>_xlfn.XLOOKUP(Tabuľka9[[#This Row],[IČO]],#REF!,#REF!)</f>
        <v>#REF!</v>
      </c>
    </row>
    <row r="7021" spans="1:14" hidden="1" x14ac:dyDescent="0.35">
      <c r="A7021" t="s">
        <v>10</v>
      </c>
      <c r="B7021" t="s">
        <v>64</v>
      </c>
      <c r="C7021" t="s">
        <v>19</v>
      </c>
      <c r="E7021" s="10">
        <f>IF(COUNTIF(cis_DPH!$B$2:$B$84,B7021)&gt;0,D7021*1.1,IF(COUNTIF(cis_DPH!$B$85:$B$171,B7021)&gt;0,D7021*1.2,"chyba"))</f>
        <v>0</v>
      </c>
      <c r="G7021" s="16" t="e">
        <f>_xlfn.XLOOKUP(Tabuľka9[[#This Row],[položka]],#REF!,#REF!)</f>
        <v>#REF!</v>
      </c>
      <c r="I7021" s="15">
        <f>Tabuľka9[[#This Row],[Aktuálna cena v RZ s DPH]]*Tabuľka9[[#This Row],[Priemerný odber za mesiac]]</f>
        <v>0</v>
      </c>
      <c r="K7021" s="17" t="e">
        <f>Tabuľka9[[#This Row],[Cena za MJ s DPH]]*Tabuľka9[[#This Row],[Predpokladaný odber počas 6 mesiacov]]</f>
        <v>#REF!</v>
      </c>
      <c r="L7021" s="1">
        <v>162035</v>
      </c>
      <c r="M7021" t="e">
        <f>_xlfn.XLOOKUP(Tabuľka9[[#This Row],[IČO]],#REF!,#REF!)</f>
        <v>#REF!</v>
      </c>
      <c r="N7021" t="e">
        <f>_xlfn.XLOOKUP(Tabuľka9[[#This Row],[IČO]],#REF!,#REF!)</f>
        <v>#REF!</v>
      </c>
    </row>
    <row r="7022" spans="1:14" hidden="1" x14ac:dyDescent="0.35">
      <c r="A7022" t="s">
        <v>10</v>
      </c>
      <c r="B7022" t="s">
        <v>65</v>
      </c>
      <c r="C7022" t="s">
        <v>19</v>
      </c>
      <c r="D7022" s="9">
        <v>1.0900000000000001</v>
      </c>
      <c r="E7022" s="10">
        <f>IF(COUNTIF(cis_DPH!$B$2:$B$84,B7022)&gt;0,D7022*1.1,IF(COUNTIF(cis_DPH!$B$85:$B$171,B7022)&gt;0,D7022*1.2,"chyba"))</f>
        <v>1.1990000000000003</v>
      </c>
      <c r="G7022" s="16" t="e">
        <f>_xlfn.XLOOKUP(Tabuľka9[[#This Row],[položka]],#REF!,#REF!)</f>
        <v>#REF!</v>
      </c>
      <c r="H7022">
        <v>30</v>
      </c>
      <c r="I7022" s="15">
        <f>Tabuľka9[[#This Row],[Aktuálna cena v RZ s DPH]]*Tabuľka9[[#This Row],[Priemerný odber za mesiac]]</f>
        <v>35.970000000000006</v>
      </c>
      <c r="J7022">
        <v>120</v>
      </c>
      <c r="K7022" s="17" t="e">
        <f>Tabuľka9[[#This Row],[Cena za MJ s DPH]]*Tabuľka9[[#This Row],[Predpokladaný odber počas 6 mesiacov]]</f>
        <v>#REF!</v>
      </c>
      <c r="L7022" s="1">
        <v>162035</v>
      </c>
      <c r="M7022" t="e">
        <f>_xlfn.XLOOKUP(Tabuľka9[[#This Row],[IČO]],#REF!,#REF!)</f>
        <v>#REF!</v>
      </c>
      <c r="N7022" t="e">
        <f>_xlfn.XLOOKUP(Tabuľka9[[#This Row],[IČO]],#REF!,#REF!)</f>
        <v>#REF!</v>
      </c>
    </row>
    <row r="7023" spans="1:14" hidden="1" x14ac:dyDescent="0.35">
      <c r="A7023" t="s">
        <v>10</v>
      </c>
      <c r="B7023" t="s">
        <v>66</v>
      </c>
      <c r="C7023" t="s">
        <v>19</v>
      </c>
      <c r="E7023" s="10">
        <f>IF(COUNTIF(cis_DPH!$B$2:$B$84,B7023)&gt;0,D7023*1.1,IF(COUNTIF(cis_DPH!$B$85:$B$171,B7023)&gt;0,D7023*1.2,"chyba"))</f>
        <v>0</v>
      </c>
      <c r="G7023" s="16" t="e">
        <f>_xlfn.XLOOKUP(Tabuľka9[[#This Row],[položka]],#REF!,#REF!)</f>
        <v>#REF!</v>
      </c>
      <c r="I7023" s="15">
        <f>Tabuľka9[[#This Row],[Aktuálna cena v RZ s DPH]]*Tabuľka9[[#This Row],[Priemerný odber za mesiac]]</f>
        <v>0</v>
      </c>
      <c r="K7023" s="17" t="e">
        <f>Tabuľka9[[#This Row],[Cena za MJ s DPH]]*Tabuľka9[[#This Row],[Predpokladaný odber počas 6 mesiacov]]</f>
        <v>#REF!</v>
      </c>
      <c r="L7023" s="1">
        <v>162035</v>
      </c>
      <c r="M7023" t="e">
        <f>_xlfn.XLOOKUP(Tabuľka9[[#This Row],[IČO]],#REF!,#REF!)</f>
        <v>#REF!</v>
      </c>
      <c r="N7023" t="e">
        <f>_xlfn.XLOOKUP(Tabuľka9[[#This Row],[IČO]],#REF!,#REF!)</f>
        <v>#REF!</v>
      </c>
    </row>
    <row r="7024" spans="1:14" hidden="1" x14ac:dyDescent="0.35">
      <c r="A7024" t="s">
        <v>10</v>
      </c>
      <c r="B7024" t="s">
        <v>67</v>
      </c>
      <c r="C7024" t="s">
        <v>13</v>
      </c>
      <c r="D7024" s="9">
        <v>1.99</v>
      </c>
      <c r="E7024" s="10">
        <f>IF(COUNTIF(cis_DPH!$B$2:$B$84,B7024)&gt;0,D7024*1.1,IF(COUNTIF(cis_DPH!$B$85:$B$171,B7024)&gt;0,D7024*1.2,"chyba"))</f>
        <v>2.3879999999999999</v>
      </c>
      <c r="G7024" s="16" t="e">
        <f>_xlfn.XLOOKUP(Tabuľka9[[#This Row],[položka]],#REF!,#REF!)</f>
        <v>#REF!</v>
      </c>
      <c r="H7024">
        <v>25</v>
      </c>
      <c r="I7024" s="15">
        <f>Tabuľka9[[#This Row],[Aktuálna cena v RZ s DPH]]*Tabuľka9[[#This Row],[Priemerný odber za mesiac]]</f>
        <v>59.699999999999996</v>
      </c>
      <c r="J7024">
        <v>100</v>
      </c>
      <c r="K7024" s="17" t="e">
        <f>Tabuľka9[[#This Row],[Cena za MJ s DPH]]*Tabuľka9[[#This Row],[Predpokladaný odber počas 6 mesiacov]]</f>
        <v>#REF!</v>
      </c>
      <c r="L7024" s="1">
        <v>162035</v>
      </c>
      <c r="M7024" t="e">
        <f>_xlfn.XLOOKUP(Tabuľka9[[#This Row],[IČO]],#REF!,#REF!)</f>
        <v>#REF!</v>
      </c>
      <c r="N7024" t="e">
        <f>_xlfn.XLOOKUP(Tabuľka9[[#This Row],[IČO]],#REF!,#REF!)</f>
        <v>#REF!</v>
      </c>
    </row>
    <row r="7025" spans="1:14" hidden="1" x14ac:dyDescent="0.35">
      <c r="A7025" t="s">
        <v>10</v>
      </c>
      <c r="B7025" t="s">
        <v>68</v>
      </c>
      <c r="C7025" t="s">
        <v>13</v>
      </c>
      <c r="E7025" s="10">
        <f>IF(COUNTIF(cis_DPH!$B$2:$B$84,B7025)&gt;0,D7025*1.1,IF(COUNTIF(cis_DPH!$B$85:$B$171,B7025)&gt;0,D7025*1.2,"chyba"))</f>
        <v>0</v>
      </c>
      <c r="G7025" s="16" t="e">
        <f>_xlfn.XLOOKUP(Tabuľka9[[#This Row],[položka]],#REF!,#REF!)</f>
        <v>#REF!</v>
      </c>
      <c r="I7025" s="15">
        <f>Tabuľka9[[#This Row],[Aktuálna cena v RZ s DPH]]*Tabuľka9[[#This Row],[Priemerný odber za mesiac]]</f>
        <v>0</v>
      </c>
      <c r="K7025" s="17" t="e">
        <f>Tabuľka9[[#This Row],[Cena za MJ s DPH]]*Tabuľka9[[#This Row],[Predpokladaný odber počas 6 mesiacov]]</f>
        <v>#REF!</v>
      </c>
      <c r="L7025" s="1">
        <v>162035</v>
      </c>
      <c r="M7025" t="e">
        <f>_xlfn.XLOOKUP(Tabuľka9[[#This Row],[IČO]],#REF!,#REF!)</f>
        <v>#REF!</v>
      </c>
      <c r="N7025" t="e">
        <f>_xlfn.XLOOKUP(Tabuľka9[[#This Row],[IČO]],#REF!,#REF!)</f>
        <v>#REF!</v>
      </c>
    </row>
    <row r="7026" spans="1:14" hidden="1" x14ac:dyDescent="0.35">
      <c r="A7026" t="s">
        <v>10</v>
      </c>
      <c r="B7026" t="s">
        <v>69</v>
      </c>
      <c r="C7026" t="s">
        <v>13</v>
      </c>
      <c r="D7026" s="9">
        <v>1.55</v>
      </c>
      <c r="E7026" s="10">
        <f>IF(COUNTIF(cis_DPH!$B$2:$B$84,B7026)&gt;0,D7026*1.1,IF(COUNTIF(cis_DPH!$B$85:$B$171,B7026)&gt;0,D7026*1.2,"chyba"))</f>
        <v>1.7050000000000003</v>
      </c>
      <c r="G7026" s="16" t="e">
        <f>_xlfn.XLOOKUP(Tabuľka9[[#This Row],[položka]],#REF!,#REF!)</f>
        <v>#REF!</v>
      </c>
      <c r="H7026">
        <v>50</v>
      </c>
      <c r="I7026" s="15">
        <f>Tabuľka9[[#This Row],[Aktuálna cena v RZ s DPH]]*Tabuľka9[[#This Row],[Priemerný odber za mesiac]]</f>
        <v>85.250000000000014</v>
      </c>
      <c r="J7026">
        <v>200</v>
      </c>
      <c r="K7026" s="17" t="e">
        <f>Tabuľka9[[#This Row],[Cena za MJ s DPH]]*Tabuľka9[[#This Row],[Predpokladaný odber počas 6 mesiacov]]</f>
        <v>#REF!</v>
      </c>
      <c r="L7026" s="1">
        <v>162035</v>
      </c>
      <c r="M7026" t="e">
        <f>_xlfn.XLOOKUP(Tabuľka9[[#This Row],[IČO]],#REF!,#REF!)</f>
        <v>#REF!</v>
      </c>
      <c r="N7026" t="e">
        <f>_xlfn.XLOOKUP(Tabuľka9[[#This Row],[IČO]],#REF!,#REF!)</f>
        <v>#REF!</v>
      </c>
    </row>
    <row r="7027" spans="1:14" hidden="1" x14ac:dyDescent="0.35">
      <c r="A7027" t="s">
        <v>10</v>
      </c>
      <c r="B7027" t="s">
        <v>70</v>
      </c>
      <c r="C7027" t="s">
        <v>13</v>
      </c>
      <c r="E7027" s="10">
        <f>IF(COUNTIF(cis_DPH!$B$2:$B$84,B7027)&gt;0,D7027*1.1,IF(COUNTIF(cis_DPH!$B$85:$B$171,B7027)&gt;0,D7027*1.2,"chyba"))</f>
        <v>0</v>
      </c>
      <c r="G7027" s="16" t="e">
        <f>_xlfn.XLOOKUP(Tabuľka9[[#This Row],[položka]],#REF!,#REF!)</f>
        <v>#REF!</v>
      </c>
      <c r="I7027" s="15">
        <f>Tabuľka9[[#This Row],[Aktuálna cena v RZ s DPH]]*Tabuľka9[[#This Row],[Priemerný odber za mesiac]]</f>
        <v>0</v>
      </c>
      <c r="K7027" s="17" t="e">
        <f>Tabuľka9[[#This Row],[Cena za MJ s DPH]]*Tabuľka9[[#This Row],[Predpokladaný odber počas 6 mesiacov]]</f>
        <v>#REF!</v>
      </c>
      <c r="L7027" s="1">
        <v>162035</v>
      </c>
      <c r="M7027" t="e">
        <f>_xlfn.XLOOKUP(Tabuľka9[[#This Row],[IČO]],#REF!,#REF!)</f>
        <v>#REF!</v>
      </c>
      <c r="N7027" t="e">
        <f>_xlfn.XLOOKUP(Tabuľka9[[#This Row],[IČO]],#REF!,#REF!)</f>
        <v>#REF!</v>
      </c>
    </row>
    <row r="7028" spans="1:14" hidden="1" x14ac:dyDescent="0.35">
      <c r="A7028" t="s">
        <v>10</v>
      </c>
      <c r="B7028" t="s">
        <v>71</v>
      </c>
      <c r="C7028" t="s">
        <v>13</v>
      </c>
      <c r="E7028" s="10">
        <f>IF(COUNTIF(cis_DPH!$B$2:$B$84,B7028)&gt;0,D7028*1.1,IF(COUNTIF(cis_DPH!$B$85:$B$171,B7028)&gt;0,D7028*1.2,"chyba"))</f>
        <v>0</v>
      </c>
      <c r="G7028" s="16" t="e">
        <f>_xlfn.XLOOKUP(Tabuľka9[[#This Row],[položka]],#REF!,#REF!)</f>
        <v>#REF!</v>
      </c>
      <c r="I7028" s="15">
        <f>Tabuľka9[[#This Row],[Aktuálna cena v RZ s DPH]]*Tabuľka9[[#This Row],[Priemerný odber za mesiac]]</f>
        <v>0</v>
      </c>
      <c r="K7028" s="17" t="e">
        <f>Tabuľka9[[#This Row],[Cena za MJ s DPH]]*Tabuľka9[[#This Row],[Predpokladaný odber počas 6 mesiacov]]</f>
        <v>#REF!</v>
      </c>
      <c r="L7028" s="1">
        <v>162035</v>
      </c>
      <c r="M7028" t="e">
        <f>_xlfn.XLOOKUP(Tabuľka9[[#This Row],[IČO]],#REF!,#REF!)</f>
        <v>#REF!</v>
      </c>
      <c r="N7028" t="e">
        <f>_xlfn.XLOOKUP(Tabuľka9[[#This Row],[IČO]],#REF!,#REF!)</f>
        <v>#REF!</v>
      </c>
    </row>
    <row r="7029" spans="1:14" hidden="1" x14ac:dyDescent="0.35">
      <c r="A7029" t="s">
        <v>10</v>
      </c>
      <c r="B7029" t="s">
        <v>72</v>
      </c>
      <c r="C7029" t="s">
        <v>13</v>
      </c>
      <c r="E7029" s="10">
        <f>IF(COUNTIF(cis_DPH!$B$2:$B$84,B7029)&gt;0,D7029*1.1,IF(COUNTIF(cis_DPH!$B$85:$B$171,B7029)&gt;0,D7029*1.2,"chyba"))</f>
        <v>0</v>
      </c>
      <c r="G7029" s="16" t="e">
        <f>_xlfn.XLOOKUP(Tabuľka9[[#This Row],[položka]],#REF!,#REF!)</f>
        <v>#REF!</v>
      </c>
      <c r="I7029" s="15">
        <f>Tabuľka9[[#This Row],[Aktuálna cena v RZ s DPH]]*Tabuľka9[[#This Row],[Priemerný odber za mesiac]]</f>
        <v>0</v>
      </c>
      <c r="K7029" s="17" t="e">
        <f>Tabuľka9[[#This Row],[Cena za MJ s DPH]]*Tabuľka9[[#This Row],[Predpokladaný odber počas 6 mesiacov]]</f>
        <v>#REF!</v>
      </c>
      <c r="L7029" s="1">
        <v>162035</v>
      </c>
      <c r="M7029" t="e">
        <f>_xlfn.XLOOKUP(Tabuľka9[[#This Row],[IČO]],#REF!,#REF!)</f>
        <v>#REF!</v>
      </c>
      <c r="N7029" t="e">
        <f>_xlfn.XLOOKUP(Tabuľka9[[#This Row],[IČO]],#REF!,#REF!)</f>
        <v>#REF!</v>
      </c>
    </row>
    <row r="7030" spans="1:14" hidden="1" x14ac:dyDescent="0.35">
      <c r="A7030" t="s">
        <v>10</v>
      </c>
      <c r="B7030" t="s">
        <v>73</v>
      </c>
      <c r="C7030" t="s">
        <v>13</v>
      </c>
      <c r="D7030" s="9">
        <v>1</v>
      </c>
      <c r="E7030" s="10">
        <f>IF(COUNTIF(cis_DPH!$B$2:$B$84,B7030)&gt;0,D7030*1.1,IF(COUNTIF(cis_DPH!$B$85:$B$171,B7030)&gt;0,D7030*1.2,"chyba"))</f>
        <v>1.2</v>
      </c>
      <c r="G7030" s="16" t="e">
        <f>_xlfn.XLOOKUP(Tabuľka9[[#This Row],[položka]],#REF!,#REF!)</f>
        <v>#REF!</v>
      </c>
      <c r="H7030">
        <v>5</v>
      </c>
      <c r="I7030" s="15">
        <f>Tabuľka9[[#This Row],[Aktuálna cena v RZ s DPH]]*Tabuľka9[[#This Row],[Priemerný odber za mesiac]]</f>
        <v>6</v>
      </c>
      <c r="J7030">
        <v>20</v>
      </c>
      <c r="K7030" s="17" t="e">
        <f>Tabuľka9[[#This Row],[Cena za MJ s DPH]]*Tabuľka9[[#This Row],[Predpokladaný odber počas 6 mesiacov]]</f>
        <v>#REF!</v>
      </c>
      <c r="L7030" s="1">
        <v>162035</v>
      </c>
      <c r="M7030" t="e">
        <f>_xlfn.XLOOKUP(Tabuľka9[[#This Row],[IČO]],#REF!,#REF!)</f>
        <v>#REF!</v>
      </c>
      <c r="N7030" t="e">
        <f>_xlfn.XLOOKUP(Tabuľka9[[#This Row],[IČO]],#REF!,#REF!)</f>
        <v>#REF!</v>
      </c>
    </row>
    <row r="7031" spans="1:14" hidden="1" x14ac:dyDescent="0.35">
      <c r="A7031" t="s">
        <v>10</v>
      </c>
      <c r="B7031" t="s">
        <v>74</v>
      </c>
      <c r="C7031" t="s">
        <v>13</v>
      </c>
      <c r="E7031" s="10">
        <f>IF(COUNTIF(cis_DPH!$B$2:$B$84,B7031)&gt;0,D7031*1.1,IF(COUNTIF(cis_DPH!$B$85:$B$171,B7031)&gt;0,D7031*1.2,"chyba"))</f>
        <v>0</v>
      </c>
      <c r="G7031" s="16" t="e">
        <f>_xlfn.XLOOKUP(Tabuľka9[[#This Row],[položka]],#REF!,#REF!)</f>
        <v>#REF!</v>
      </c>
      <c r="I7031" s="15">
        <f>Tabuľka9[[#This Row],[Aktuálna cena v RZ s DPH]]*Tabuľka9[[#This Row],[Priemerný odber za mesiac]]</f>
        <v>0</v>
      </c>
      <c r="K7031" s="17" t="e">
        <f>Tabuľka9[[#This Row],[Cena za MJ s DPH]]*Tabuľka9[[#This Row],[Predpokladaný odber počas 6 mesiacov]]</f>
        <v>#REF!</v>
      </c>
      <c r="L7031" s="1">
        <v>162035</v>
      </c>
      <c r="M7031" t="e">
        <f>_xlfn.XLOOKUP(Tabuľka9[[#This Row],[IČO]],#REF!,#REF!)</f>
        <v>#REF!</v>
      </c>
      <c r="N7031" t="e">
        <f>_xlfn.XLOOKUP(Tabuľka9[[#This Row],[IČO]],#REF!,#REF!)</f>
        <v>#REF!</v>
      </c>
    </row>
    <row r="7032" spans="1:14" hidden="1" x14ac:dyDescent="0.35">
      <c r="A7032" t="s">
        <v>10</v>
      </c>
      <c r="B7032" t="s">
        <v>75</v>
      </c>
      <c r="C7032" t="s">
        <v>13</v>
      </c>
      <c r="D7032" s="9">
        <v>0.45</v>
      </c>
      <c r="E7032" s="10">
        <f>IF(COUNTIF(cis_DPH!$B$2:$B$84,B7032)&gt;0,D7032*1.1,IF(COUNTIF(cis_DPH!$B$85:$B$171,B7032)&gt;0,D7032*1.2,"chyba"))</f>
        <v>0.49500000000000005</v>
      </c>
      <c r="G7032" s="16" t="e">
        <f>_xlfn.XLOOKUP(Tabuľka9[[#This Row],[položka]],#REF!,#REF!)</f>
        <v>#REF!</v>
      </c>
      <c r="H7032">
        <v>900</v>
      </c>
      <c r="I7032" s="15">
        <f>Tabuľka9[[#This Row],[Aktuálna cena v RZ s DPH]]*Tabuľka9[[#This Row],[Priemerný odber za mesiac]]</f>
        <v>445.50000000000006</v>
      </c>
      <c r="J7032">
        <v>4000</v>
      </c>
      <c r="K7032" s="17" t="e">
        <f>Tabuľka9[[#This Row],[Cena za MJ s DPH]]*Tabuľka9[[#This Row],[Predpokladaný odber počas 6 mesiacov]]</f>
        <v>#REF!</v>
      </c>
      <c r="L7032" s="1">
        <v>162035</v>
      </c>
      <c r="M7032" t="e">
        <f>_xlfn.XLOOKUP(Tabuľka9[[#This Row],[IČO]],#REF!,#REF!)</f>
        <v>#REF!</v>
      </c>
      <c r="N7032" t="e">
        <f>_xlfn.XLOOKUP(Tabuľka9[[#This Row],[IČO]],#REF!,#REF!)</f>
        <v>#REF!</v>
      </c>
    </row>
    <row r="7033" spans="1:14" hidden="1" x14ac:dyDescent="0.35">
      <c r="A7033" t="s">
        <v>10</v>
      </c>
      <c r="B7033" t="s">
        <v>76</v>
      </c>
      <c r="C7033" t="s">
        <v>13</v>
      </c>
      <c r="E7033" s="10">
        <f>IF(COUNTIF(cis_DPH!$B$2:$B$84,B7033)&gt;0,D7033*1.1,IF(COUNTIF(cis_DPH!$B$85:$B$171,B7033)&gt;0,D7033*1.2,"chyba"))</f>
        <v>0</v>
      </c>
      <c r="G7033" s="16" t="e">
        <f>_xlfn.XLOOKUP(Tabuľka9[[#This Row],[položka]],#REF!,#REF!)</f>
        <v>#REF!</v>
      </c>
      <c r="I7033" s="15">
        <f>Tabuľka9[[#This Row],[Aktuálna cena v RZ s DPH]]*Tabuľka9[[#This Row],[Priemerný odber za mesiac]]</f>
        <v>0</v>
      </c>
      <c r="K7033" s="17" t="e">
        <f>Tabuľka9[[#This Row],[Cena za MJ s DPH]]*Tabuľka9[[#This Row],[Predpokladaný odber počas 6 mesiacov]]</f>
        <v>#REF!</v>
      </c>
      <c r="L7033" s="1">
        <v>162035</v>
      </c>
      <c r="M7033" t="e">
        <f>_xlfn.XLOOKUP(Tabuľka9[[#This Row],[IČO]],#REF!,#REF!)</f>
        <v>#REF!</v>
      </c>
      <c r="N7033" t="e">
        <f>_xlfn.XLOOKUP(Tabuľka9[[#This Row],[IČO]],#REF!,#REF!)</f>
        <v>#REF!</v>
      </c>
    </row>
    <row r="7034" spans="1:14" hidden="1" x14ac:dyDescent="0.35">
      <c r="A7034" t="s">
        <v>10</v>
      </c>
      <c r="B7034" t="s">
        <v>77</v>
      </c>
      <c r="C7034" t="s">
        <v>13</v>
      </c>
      <c r="E7034" s="10">
        <f>IF(COUNTIF(cis_DPH!$B$2:$B$84,B7034)&gt;0,D7034*1.1,IF(COUNTIF(cis_DPH!$B$85:$B$171,B7034)&gt;0,D7034*1.2,"chyba"))</f>
        <v>0</v>
      </c>
      <c r="G7034" s="16" t="e">
        <f>_xlfn.XLOOKUP(Tabuľka9[[#This Row],[položka]],#REF!,#REF!)</f>
        <v>#REF!</v>
      </c>
      <c r="I7034" s="15">
        <f>Tabuľka9[[#This Row],[Aktuálna cena v RZ s DPH]]*Tabuľka9[[#This Row],[Priemerný odber za mesiac]]</f>
        <v>0</v>
      </c>
      <c r="K7034" s="17" t="e">
        <f>Tabuľka9[[#This Row],[Cena za MJ s DPH]]*Tabuľka9[[#This Row],[Predpokladaný odber počas 6 mesiacov]]</f>
        <v>#REF!</v>
      </c>
      <c r="L7034" s="1">
        <v>162035</v>
      </c>
      <c r="M7034" t="e">
        <f>_xlfn.XLOOKUP(Tabuľka9[[#This Row],[IČO]],#REF!,#REF!)</f>
        <v>#REF!</v>
      </c>
      <c r="N7034" t="e">
        <f>_xlfn.XLOOKUP(Tabuľka9[[#This Row],[IČO]],#REF!,#REF!)</f>
        <v>#REF!</v>
      </c>
    </row>
    <row r="7035" spans="1:14" hidden="1" x14ac:dyDescent="0.35">
      <c r="A7035" t="s">
        <v>10</v>
      </c>
      <c r="B7035" t="s">
        <v>78</v>
      </c>
      <c r="C7035" t="s">
        <v>13</v>
      </c>
      <c r="E7035" s="10">
        <f>IF(COUNTIF(cis_DPH!$B$2:$B$84,B7035)&gt;0,D7035*1.1,IF(COUNTIF(cis_DPH!$B$85:$B$171,B7035)&gt;0,D7035*1.2,"chyba"))</f>
        <v>0</v>
      </c>
      <c r="G7035" s="16" t="e">
        <f>_xlfn.XLOOKUP(Tabuľka9[[#This Row],[položka]],#REF!,#REF!)</f>
        <v>#REF!</v>
      </c>
      <c r="I7035" s="15">
        <f>Tabuľka9[[#This Row],[Aktuálna cena v RZ s DPH]]*Tabuľka9[[#This Row],[Priemerný odber za mesiac]]</f>
        <v>0</v>
      </c>
      <c r="K7035" s="17" t="e">
        <f>Tabuľka9[[#This Row],[Cena za MJ s DPH]]*Tabuľka9[[#This Row],[Predpokladaný odber počas 6 mesiacov]]</f>
        <v>#REF!</v>
      </c>
      <c r="L7035" s="1">
        <v>162035</v>
      </c>
      <c r="M7035" t="e">
        <f>_xlfn.XLOOKUP(Tabuľka9[[#This Row],[IČO]],#REF!,#REF!)</f>
        <v>#REF!</v>
      </c>
      <c r="N7035" t="e">
        <f>_xlfn.XLOOKUP(Tabuľka9[[#This Row],[IČO]],#REF!,#REF!)</f>
        <v>#REF!</v>
      </c>
    </row>
    <row r="7036" spans="1:14" hidden="1" x14ac:dyDescent="0.35">
      <c r="A7036" t="s">
        <v>10</v>
      </c>
      <c r="B7036" t="s">
        <v>79</v>
      </c>
      <c r="C7036" t="s">
        <v>13</v>
      </c>
      <c r="E7036" s="10">
        <f>IF(COUNTIF(cis_DPH!$B$2:$B$84,B7036)&gt;0,D7036*1.1,IF(COUNTIF(cis_DPH!$B$85:$B$171,B7036)&gt;0,D7036*1.2,"chyba"))</f>
        <v>0</v>
      </c>
      <c r="G7036" s="16" t="e">
        <f>_xlfn.XLOOKUP(Tabuľka9[[#This Row],[položka]],#REF!,#REF!)</f>
        <v>#REF!</v>
      </c>
      <c r="I7036" s="15">
        <f>Tabuľka9[[#This Row],[Aktuálna cena v RZ s DPH]]*Tabuľka9[[#This Row],[Priemerný odber za mesiac]]</f>
        <v>0</v>
      </c>
      <c r="K7036" s="17" t="e">
        <f>Tabuľka9[[#This Row],[Cena za MJ s DPH]]*Tabuľka9[[#This Row],[Predpokladaný odber počas 6 mesiacov]]</f>
        <v>#REF!</v>
      </c>
      <c r="L7036" s="1">
        <v>162035</v>
      </c>
      <c r="M7036" t="e">
        <f>_xlfn.XLOOKUP(Tabuľka9[[#This Row],[IČO]],#REF!,#REF!)</f>
        <v>#REF!</v>
      </c>
      <c r="N7036" t="e">
        <f>_xlfn.XLOOKUP(Tabuľka9[[#This Row],[IČO]],#REF!,#REF!)</f>
        <v>#REF!</v>
      </c>
    </row>
    <row r="7037" spans="1:14" hidden="1" x14ac:dyDescent="0.35">
      <c r="A7037" t="s">
        <v>10</v>
      </c>
      <c r="B7037" t="s">
        <v>80</v>
      </c>
      <c r="C7037" t="s">
        <v>13</v>
      </c>
      <c r="E7037" s="10">
        <f>IF(COUNTIF(cis_DPH!$B$2:$B$84,B7037)&gt;0,D7037*1.1,IF(COUNTIF(cis_DPH!$B$85:$B$171,B7037)&gt;0,D7037*1.2,"chyba"))</f>
        <v>0</v>
      </c>
      <c r="G7037" s="16" t="e">
        <f>_xlfn.XLOOKUP(Tabuľka9[[#This Row],[položka]],#REF!,#REF!)</f>
        <v>#REF!</v>
      </c>
      <c r="I7037" s="15">
        <f>Tabuľka9[[#This Row],[Aktuálna cena v RZ s DPH]]*Tabuľka9[[#This Row],[Priemerný odber za mesiac]]</f>
        <v>0</v>
      </c>
      <c r="K7037" s="17" t="e">
        <f>Tabuľka9[[#This Row],[Cena za MJ s DPH]]*Tabuľka9[[#This Row],[Predpokladaný odber počas 6 mesiacov]]</f>
        <v>#REF!</v>
      </c>
      <c r="L7037" s="1">
        <v>162035</v>
      </c>
      <c r="M7037" t="e">
        <f>_xlfn.XLOOKUP(Tabuľka9[[#This Row],[IČO]],#REF!,#REF!)</f>
        <v>#REF!</v>
      </c>
      <c r="N7037" t="e">
        <f>_xlfn.XLOOKUP(Tabuľka9[[#This Row],[IČO]],#REF!,#REF!)</f>
        <v>#REF!</v>
      </c>
    </row>
    <row r="7038" spans="1:14" hidden="1" x14ac:dyDescent="0.35">
      <c r="A7038" t="s">
        <v>81</v>
      </c>
      <c r="B7038" t="s">
        <v>82</v>
      </c>
      <c r="C7038" t="s">
        <v>19</v>
      </c>
      <c r="E7038" s="10">
        <f>IF(COUNTIF(cis_DPH!$B$2:$B$84,B7038)&gt;0,D7038*1.1,IF(COUNTIF(cis_DPH!$B$85:$B$171,B7038)&gt;0,D7038*1.2,"chyba"))</f>
        <v>0</v>
      </c>
      <c r="G7038" s="16" t="e">
        <f>_xlfn.XLOOKUP(Tabuľka9[[#This Row],[položka]],#REF!,#REF!)</f>
        <v>#REF!</v>
      </c>
      <c r="I7038" s="15">
        <f>Tabuľka9[[#This Row],[Aktuálna cena v RZ s DPH]]*Tabuľka9[[#This Row],[Priemerný odber za mesiac]]</f>
        <v>0</v>
      </c>
      <c r="K7038" s="17" t="e">
        <f>Tabuľka9[[#This Row],[Cena za MJ s DPH]]*Tabuľka9[[#This Row],[Predpokladaný odber počas 6 mesiacov]]</f>
        <v>#REF!</v>
      </c>
      <c r="L7038" s="1">
        <v>648515</v>
      </c>
      <c r="M7038" t="e">
        <f>_xlfn.XLOOKUP(Tabuľka9[[#This Row],[IČO]],#REF!,#REF!)</f>
        <v>#REF!</v>
      </c>
      <c r="N7038" t="e">
        <f>_xlfn.XLOOKUP(Tabuľka9[[#This Row],[IČO]],#REF!,#REF!)</f>
        <v>#REF!</v>
      </c>
    </row>
    <row r="7039" spans="1:14" hidden="1" x14ac:dyDescent="0.35">
      <c r="A7039" t="s">
        <v>81</v>
      </c>
      <c r="B7039" t="s">
        <v>83</v>
      </c>
      <c r="C7039" t="s">
        <v>19</v>
      </c>
      <c r="D7039" s="9">
        <v>8.8999999999999996E-2</v>
      </c>
      <c r="E7039" s="10">
        <f>IF(COUNTIF(cis_DPH!$B$2:$B$84,B7039)&gt;0,D7039*1.1,IF(COUNTIF(cis_DPH!$B$85:$B$171,B7039)&gt;0,D7039*1.2,"chyba"))</f>
        <v>0.10679999999999999</v>
      </c>
      <c r="G7039" s="16" t="e">
        <f>_xlfn.XLOOKUP(Tabuľka9[[#This Row],[položka]],#REF!,#REF!)</f>
        <v>#REF!</v>
      </c>
      <c r="H7039">
        <v>2220</v>
      </c>
      <c r="I7039" s="15">
        <f>Tabuľka9[[#This Row],[Aktuálna cena v RZ s DPH]]*Tabuľka9[[#This Row],[Priemerný odber za mesiac]]</f>
        <v>237.09599999999998</v>
      </c>
      <c r="J7039">
        <v>18000</v>
      </c>
      <c r="K7039" s="17" t="e">
        <f>Tabuľka9[[#This Row],[Cena za MJ s DPH]]*Tabuľka9[[#This Row],[Predpokladaný odber počas 6 mesiacov]]</f>
        <v>#REF!</v>
      </c>
      <c r="L7039" s="1">
        <v>648515</v>
      </c>
      <c r="M7039" t="e">
        <f>_xlfn.XLOOKUP(Tabuľka9[[#This Row],[IČO]],#REF!,#REF!)</f>
        <v>#REF!</v>
      </c>
      <c r="N7039" t="e">
        <f>_xlfn.XLOOKUP(Tabuľka9[[#This Row],[IČO]],#REF!,#REF!)</f>
        <v>#REF!</v>
      </c>
    </row>
    <row r="7040" spans="1:14" hidden="1" x14ac:dyDescent="0.35">
      <c r="A7040" t="s">
        <v>84</v>
      </c>
      <c r="B7040" t="s">
        <v>85</v>
      </c>
      <c r="C7040" t="s">
        <v>13</v>
      </c>
      <c r="D7040" s="9">
        <v>3.85</v>
      </c>
      <c r="E7040" s="10">
        <f>IF(COUNTIF(cis_DPH!$B$2:$B$84,B7040)&gt;0,D7040*1.1,IF(COUNTIF(cis_DPH!$B$85:$B$171,B7040)&gt;0,D7040*1.2,"chyba"))</f>
        <v>4.2350000000000003</v>
      </c>
      <c r="G7040" s="16" t="e">
        <f>_xlfn.XLOOKUP(Tabuľka9[[#This Row],[položka]],#REF!,#REF!)</f>
        <v>#REF!</v>
      </c>
      <c r="H7040">
        <v>90</v>
      </c>
      <c r="I7040" s="15">
        <f>Tabuľka9[[#This Row],[Aktuálna cena v RZ s DPH]]*Tabuľka9[[#This Row],[Priemerný odber za mesiac]]</f>
        <v>381.15000000000003</v>
      </c>
      <c r="J7040">
        <v>400</v>
      </c>
      <c r="K7040" s="17" t="e">
        <f>Tabuľka9[[#This Row],[Cena za MJ s DPH]]*Tabuľka9[[#This Row],[Predpokladaný odber počas 6 mesiacov]]</f>
        <v>#REF!</v>
      </c>
      <c r="L7040" s="1">
        <v>162035</v>
      </c>
      <c r="M7040" t="e">
        <f>_xlfn.XLOOKUP(Tabuľka9[[#This Row],[IČO]],#REF!,#REF!)</f>
        <v>#REF!</v>
      </c>
      <c r="N7040" t="e">
        <f>_xlfn.XLOOKUP(Tabuľka9[[#This Row],[IČO]],#REF!,#REF!)</f>
        <v>#REF!</v>
      </c>
    </row>
    <row r="7041" spans="1:14" hidden="1" x14ac:dyDescent="0.35">
      <c r="A7041" t="s">
        <v>84</v>
      </c>
      <c r="B7041" t="s">
        <v>86</v>
      </c>
      <c r="C7041" t="s">
        <v>13</v>
      </c>
      <c r="D7041" s="9">
        <v>3.1</v>
      </c>
      <c r="E7041" s="10">
        <f>IF(COUNTIF(cis_DPH!$B$2:$B$84,B7041)&gt;0,D7041*1.1,IF(COUNTIF(cis_DPH!$B$85:$B$171,B7041)&gt;0,D7041*1.2,"chyba"))</f>
        <v>3.4100000000000006</v>
      </c>
      <c r="G7041" s="16" t="e">
        <f>_xlfn.XLOOKUP(Tabuľka9[[#This Row],[položka]],#REF!,#REF!)</f>
        <v>#REF!</v>
      </c>
      <c r="H7041">
        <v>35</v>
      </c>
      <c r="I7041" s="15">
        <f>Tabuľka9[[#This Row],[Aktuálna cena v RZ s DPH]]*Tabuľka9[[#This Row],[Priemerný odber za mesiac]]</f>
        <v>119.35000000000002</v>
      </c>
      <c r="J7041">
        <v>140</v>
      </c>
      <c r="K7041" s="17" t="e">
        <f>Tabuľka9[[#This Row],[Cena za MJ s DPH]]*Tabuľka9[[#This Row],[Predpokladaný odber počas 6 mesiacov]]</f>
        <v>#REF!</v>
      </c>
      <c r="L7041" s="1">
        <v>162035</v>
      </c>
      <c r="M7041" t="e">
        <f>_xlfn.XLOOKUP(Tabuľka9[[#This Row],[IČO]],#REF!,#REF!)</f>
        <v>#REF!</v>
      </c>
      <c r="N7041" t="e">
        <f>_xlfn.XLOOKUP(Tabuľka9[[#This Row],[IČO]],#REF!,#REF!)</f>
        <v>#REF!</v>
      </c>
    </row>
    <row r="7042" spans="1:14" hidden="1" x14ac:dyDescent="0.35">
      <c r="A7042" t="s">
        <v>84</v>
      </c>
      <c r="B7042" t="s">
        <v>87</v>
      </c>
      <c r="C7042" t="s">
        <v>13</v>
      </c>
      <c r="D7042" s="9">
        <v>3.5</v>
      </c>
      <c r="E7042" s="10">
        <f>IF(COUNTIF(cis_DPH!$B$2:$B$84,B7042)&gt;0,D7042*1.1,IF(COUNTIF(cis_DPH!$B$85:$B$171,B7042)&gt;0,D7042*1.2,"chyba"))</f>
        <v>3.8500000000000005</v>
      </c>
      <c r="G7042" s="16" t="e">
        <f>_xlfn.XLOOKUP(Tabuľka9[[#This Row],[položka]],#REF!,#REF!)</f>
        <v>#REF!</v>
      </c>
      <c r="H7042">
        <v>25</v>
      </c>
      <c r="I7042" s="15">
        <f>Tabuľka9[[#This Row],[Aktuálna cena v RZ s DPH]]*Tabuľka9[[#This Row],[Priemerný odber za mesiac]]</f>
        <v>96.250000000000014</v>
      </c>
      <c r="J7042">
        <v>100</v>
      </c>
      <c r="K7042" s="17" t="e">
        <f>Tabuľka9[[#This Row],[Cena za MJ s DPH]]*Tabuľka9[[#This Row],[Predpokladaný odber počas 6 mesiacov]]</f>
        <v>#REF!</v>
      </c>
      <c r="L7042" s="1">
        <v>162035</v>
      </c>
      <c r="M7042" t="e">
        <f>_xlfn.XLOOKUP(Tabuľka9[[#This Row],[IČO]],#REF!,#REF!)</f>
        <v>#REF!</v>
      </c>
      <c r="N7042" t="e">
        <f>_xlfn.XLOOKUP(Tabuľka9[[#This Row],[IČO]],#REF!,#REF!)</f>
        <v>#REF!</v>
      </c>
    </row>
    <row r="7043" spans="1:14" hidden="1" x14ac:dyDescent="0.35">
      <c r="A7043" t="s">
        <v>84</v>
      </c>
      <c r="B7043" t="s">
        <v>88</v>
      </c>
      <c r="C7043" t="s">
        <v>13</v>
      </c>
      <c r="D7043" s="9">
        <v>2.8</v>
      </c>
      <c r="E7043" s="10">
        <f>IF(COUNTIF(cis_DPH!$B$2:$B$84,B7043)&gt;0,D7043*1.1,IF(COUNTIF(cis_DPH!$B$85:$B$171,B7043)&gt;0,D7043*1.2,"chyba"))</f>
        <v>3.08</v>
      </c>
      <c r="G7043" s="16" t="e">
        <f>_xlfn.XLOOKUP(Tabuľka9[[#This Row],[položka]],#REF!,#REF!)</f>
        <v>#REF!</v>
      </c>
      <c r="H7043">
        <v>30</v>
      </c>
      <c r="I7043" s="15">
        <f>Tabuľka9[[#This Row],[Aktuálna cena v RZ s DPH]]*Tabuľka9[[#This Row],[Priemerný odber za mesiac]]</f>
        <v>92.4</v>
      </c>
      <c r="J7043">
        <v>120</v>
      </c>
      <c r="K7043" s="17" t="e">
        <f>Tabuľka9[[#This Row],[Cena za MJ s DPH]]*Tabuľka9[[#This Row],[Predpokladaný odber počas 6 mesiacov]]</f>
        <v>#REF!</v>
      </c>
      <c r="L7043" s="1">
        <v>162035</v>
      </c>
      <c r="M7043" t="e">
        <f>_xlfn.XLOOKUP(Tabuľka9[[#This Row],[IČO]],#REF!,#REF!)</f>
        <v>#REF!</v>
      </c>
      <c r="N7043" t="e">
        <f>_xlfn.XLOOKUP(Tabuľka9[[#This Row],[IČO]],#REF!,#REF!)</f>
        <v>#REF!</v>
      </c>
    </row>
    <row r="7044" spans="1:14" hidden="1" x14ac:dyDescent="0.35">
      <c r="A7044" t="s">
        <v>84</v>
      </c>
      <c r="B7044" t="s">
        <v>89</v>
      </c>
      <c r="C7044" t="s">
        <v>13</v>
      </c>
      <c r="E7044" s="10">
        <f>IF(COUNTIF(cis_DPH!$B$2:$B$84,B7044)&gt;0,D7044*1.1,IF(COUNTIF(cis_DPH!$B$85:$B$171,B7044)&gt;0,D7044*1.2,"chyba"))</f>
        <v>0</v>
      </c>
      <c r="G7044" s="16" t="e">
        <f>_xlfn.XLOOKUP(Tabuľka9[[#This Row],[položka]],#REF!,#REF!)</f>
        <v>#REF!</v>
      </c>
      <c r="I7044" s="15">
        <f>Tabuľka9[[#This Row],[Aktuálna cena v RZ s DPH]]*Tabuľka9[[#This Row],[Priemerný odber za mesiac]]</f>
        <v>0</v>
      </c>
      <c r="K7044" s="17" t="e">
        <f>Tabuľka9[[#This Row],[Cena za MJ s DPH]]*Tabuľka9[[#This Row],[Predpokladaný odber počas 6 mesiacov]]</f>
        <v>#REF!</v>
      </c>
      <c r="L7044" s="1">
        <v>162035</v>
      </c>
      <c r="M7044" t="e">
        <f>_xlfn.XLOOKUP(Tabuľka9[[#This Row],[IČO]],#REF!,#REF!)</f>
        <v>#REF!</v>
      </c>
      <c r="N7044" t="e">
        <f>_xlfn.XLOOKUP(Tabuľka9[[#This Row],[IČO]],#REF!,#REF!)</f>
        <v>#REF!</v>
      </c>
    </row>
    <row r="7045" spans="1:14" hidden="1" x14ac:dyDescent="0.35">
      <c r="A7045" t="s">
        <v>84</v>
      </c>
      <c r="B7045" t="s">
        <v>90</v>
      </c>
      <c r="C7045" t="s">
        <v>13</v>
      </c>
      <c r="E7045" s="10">
        <f>IF(COUNTIF(cis_DPH!$B$2:$B$84,B7045)&gt;0,D7045*1.1,IF(COUNTIF(cis_DPH!$B$85:$B$171,B7045)&gt;0,D7045*1.2,"chyba"))</f>
        <v>0</v>
      </c>
      <c r="G7045" s="16" t="e">
        <f>_xlfn.XLOOKUP(Tabuľka9[[#This Row],[položka]],#REF!,#REF!)</f>
        <v>#REF!</v>
      </c>
      <c r="I7045" s="15">
        <f>Tabuľka9[[#This Row],[Aktuálna cena v RZ s DPH]]*Tabuľka9[[#This Row],[Priemerný odber za mesiac]]</f>
        <v>0</v>
      </c>
      <c r="K7045" s="17" t="e">
        <f>Tabuľka9[[#This Row],[Cena za MJ s DPH]]*Tabuľka9[[#This Row],[Predpokladaný odber počas 6 mesiacov]]</f>
        <v>#REF!</v>
      </c>
      <c r="L7045" s="1">
        <v>162035</v>
      </c>
      <c r="M7045" t="e">
        <f>_xlfn.XLOOKUP(Tabuľka9[[#This Row],[IČO]],#REF!,#REF!)</f>
        <v>#REF!</v>
      </c>
      <c r="N7045" t="e">
        <f>_xlfn.XLOOKUP(Tabuľka9[[#This Row],[IČO]],#REF!,#REF!)</f>
        <v>#REF!</v>
      </c>
    </row>
    <row r="7046" spans="1:14" hidden="1" x14ac:dyDescent="0.35">
      <c r="A7046" t="s">
        <v>84</v>
      </c>
      <c r="B7046" t="s">
        <v>91</v>
      </c>
      <c r="C7046" t="s">
        <v>13</v>
      </c>
      <c r="E7046" s="10">
        <f>IF(COUNTIF(cis_DPH!$B$2:$B$84,B7046)&gt;0,D7046*1.1,IF(COUNTIF(cis_DPH!$B$85:$B$171,B7046)&gt;0,D7046*1.2,"chyba"))</f>
        <v>0</v>
      </c>
      <c r="G7046" s="16" t="e">
        <f>_xlfn.XLOOKUP(Tabuľka9[[#This Row],[položka]],#REF!,#REF!)</f>
        <v>#REF!</v>
      </c>
      <c r="I7046" s="15">
        <f>Tabuľka9[[#This Row],[Aktuálna cena v RZ s DPH]]*Tabuľka9[[#This Row],[Priemerný odber za mesiac]]</f>
        <v>0</v>
      </c>
      <c r="K7046" s="17" t="e">
        <f>Tabuľka9[[#This Row],[Cena za MJ s DPH]]*Tabuľka9[[#This Row],[Predpokladaný odber počas 6 mesiacov]]</f>
        <v>#REF!</v>
      </c>
      <c r="L7046" s="1">
        <v>162035</v>
      </c>
      <c r="M7046" t="e">
        <f>_xlfn.XLOOKUP(Tabuľka9[[#This Row],[IČO]],#REF!,#REF!)</f>
        <v>#REF!</v>
      </c>
      <c r="N7046" t="e">
        <f>_xlfn.XLOOKUP(Tabuľka9[[#This Row],[IČO]],#REF!,#REF!)</f>
        <v>#REF!</v>
      </c>
    </row>
    <row r="7047" spans="1:14" hidden="1" x14ac:dyDescent="0.35">
      <c r="A7047" t="s">
        <v>84</v>
      </c>
      <c r="B7047" t="s">
        <v>92</v>
      </c>
      <c r="C7047" t="s">
        <v>13</v>
      </c>
      <c r="E7047" s="10">
        <f>IF(COUNTIF(cis_DPH!$B$2:$B$84,B7047)&gt;0,D7047*1.1,IF(COUNTIF(cis_DPH!$B$85:$B$171,B7047)&gt;0,D7047*1.2,"chyba"))</f>
        <v>0</v>
      </c>
      <c r="G7047" s="16" t="e">
        <f>_xlfn.XLOOKUP(Tabuľka9[[#This Row],[položka]],#REF!,#REF!)</f>
        <v>#REF!</v>
      </c>
      <c r="I7047" s="15">
        <f>Tabuľka9[[#This Row],[Aktuálna cena v RZ s DPH]]*Tabuľka9[[#This Row],[Priemerný odber za mesiac]]</f>
        <v>0</v>
      </c>
      <c r="K7047" s="17" t="e">
        <f>Tabuľka9[[#This Row],[Cena za MJ s DPH]]*Tabuľka9[[#This Row],[Predpokladaný odber počas 6 mesiacov]]</f>
        <v>#REF!</v>
      </c>
      <c r="L7047" s="1">
        <v>162035</v>
      </c>
      <c r="M7047" t="e">
        <f>_xlfn.XLOOKUP(Tabuľka9[[#This Row],[IČO]],#REF!,#REF!)</f>
        <v>#REF!</v>
      </c>
      <c r="N7047" t="e">
        <f>_xlfn.XLOOKUP(Tabuľka9[[#This Row],[IČO]],#REF!,#REF!)</f>
        <v>#REF!</v>
      </c>
    </row>
    <row r="7048" spans="1:14" hidden="1" x14ac:dyDescent="0.35">
      <c r="A7048" t="s">
        <v>93</v>
      </c>
      <c r="B7048" t="s">
        <v>94</v>
      </c>
      <c r="C7048" t="s">
        <v>13</v>
      </c>
      <c r="E7048" s="10">
        <f>IF(COUNTIF(cis_DPH!$B$2:$B$84,B7048)&gt;0,D7048*1.1,IF(COUNTIF(cis_DPH!$B$85:$B$171,B7048)&gt;0,D7048*1.2,"chyba"))</f>
        <v>0</v>
      </c>
      <c r="G7048" s="16" t="e">
        <f>_xlfn.XLOOKUP(Tabuľka9[[#This Row],[položka]],#REF!,#REF!)</f>
        <v>#REF!</v>
      </c>
      <c r="I7048" s="15">
        <f>Tabuľka9[[#This Row],[Aktuálna cena v RZ s DPH]]*Tabuľka9[[#This Row],[Priemerný odber za mesiac]]</f>
        <v>0</v>
      </c>
      <c r="K7048" s="17" t="e">
        <f>Tabuľka9[[#This Row],[Cena za MJ s DPH]]*Tabuľka9[[#This Row],[Predpokladaný odber počas 6 mesiacov]]</f>
        <v>#REF!</v>
      </c>
      <c r="L7048" s="1">
        <v>162035</v>
      </c>
      <c r="M7048" t="e">
        <f>_xlfn.XLOOKUP(Tabuľka9[[#This Row],[IČO]],#REF!,#REF!)</f>
        <v>#REF!</v>
      </c>
      <c r="N7048" t="e">
        <f>_xlfn.XLOOKUP(Tabuľka9[[#This Row],[IČO]],#REF!,#REF!)</f>
        <v>#REF!</v>
      </c>
    </row>
    <row r="7049" spans="1:14" hidden="1" x14ac:dyDescent="0.35">
      <c r="A7049" t="s">
        <v>95</v>
      </c>
      <c r="B7049" t="s">
        <v>96</v>
      </c>
      <c r="C7049" t="s">
        <v>13</v>
      </c>
      <c r="D7049" s="9">
        <v>0.34</v>
      </c>
      <c r="E7049" s="10">
        <f>IF(COUNTIF(cis_DPH!$B$2:$B$84,B7049)&gt;0,D7049*1.1,IF(COUNTIF(cis_DPH!$B$85:$B$171,B7049)&gt;0,D7049*1.2,"chyba"))</f>
        <v>0.37400000000000005</v>
      </c>
      <c r="G7049" s="16" t="e">
        <f>_xlfn.XLOOKUP(Tabuľka9[[#This Row],[položka]],#REF!,#REF!)</f>
        <v>#REF!</v>
      </c>
      <c r="H7049">
        <v>400</v>
      </c>
      <c r="I7049" s="15">
        <f>Tabuľka9[[#This Row],[Aktuálna cena v RZ s DPH]]*Tabuľka9[[#This Row],[Priemerný odber za mesiac]]</f>
        <v>149.60000000000002</v>
      </c>
      <c r="J7049">
        <v>1300</v>
      </c>
      <c r="K7049" s="17" t="e">
        <f>Tabuľka9[[#This Row],[Cena za MJ s DPH]]*Tabuľka9[[#This Row],[Predpokladaný odber počas 6 mesiacov]]</f>
        <v>#REF!</v>
      </c>
      <c r="L7049" s="1">
        <v>162035</v>
      </c>
      <c r="M7049" t="e">
        <f>_xlfn.XLOOKUP(Tabuľka9[[#This Row],[IČO]],#REF!,#REF!)</f>
        <v>#REF!</v>
      </c>
      <c r="N7049" t="e">
        <f>_xlfn.XLOOKUP(Tabuľka9[[#This Row],[IČO]],#REF!,#REF!)</f>
        <v>#REF!</v>
      </c>
    </row>
    <row r="7050" spans="1:14" hidden="1" x14ac:dyDescent="0.35">
      <c r="A7050" t="s">
        <v>95</v>
      </c>
      <c r="B7050" t="s">
        <v>97</v>
      </c>
      <c r="C7050" t="s">
        <v>13</v>
      </c>
      <c r="D7050" s="9">
        <v>1.27</v>
      </c>
      <c r="E7050" s="10">
        <f>IF(COUNTIF(cis_DPH!$B$2:$B$84,B7050)&gt;0,D7050*1.1,IF(COUNTIF(cis_DPH!$B$85:$B$171,B7050)&gt;0,D7050*1.2,"chyba"))</f>
        <v>1.3970000000000002</v>
      </c>
      <c r="G7050" s="16" t="e">
        <f>_xlfn.XLOOKUP(Tabuľka9[[#This Row],[položka]],#REF!,#REF!)</f>
        <v>#REF!</v>
      </c>
      <c r="H7050">
        <v>20</v>
      </c>
      <c r="I7050" s="15">
        <f>Tabuľka9[[#This Row],[Aktuálna cena v RZ s DPH]]*Tabuľka9[[#This Row],[Priemerný odber za mesiac]]</f>
        <v>27.940000000000005</v>
      </c>
      <c r="J7050">
        <v>80</v>
      </c>
      <c r="K7050" s="17" t="e">
        <f>Tabuľka9[[#This Row],[Cena za MJ s DPH]]*Tabuľka9[[#This Row],[Predpokladaný odber počas 6 mesiacov]]</f>
        <v>#REF!</v>
      </c>
      <c r="L7050" s="1">
        <v>162035</v>
      </c>
      <c r="M7050" t="e">
        <f>_xlfn.XLOOKUP(Tabuľka9[[#This Row],[IČO]],#REF!,#REF!)</f>
        <v>#REF!</v>
      </c>
      <c r="N7050" t="e">
        <f>_xlfn.XLOOKUP(Tabuľka9[[#This Row],[IČO]],#REF!,#REF!)</f>
        <v>#REF!</v>
      </c>
    </row>
    <row r="7051" spans="1:14" hidden="1" x14ac:dyDescent="0.35">
      <c r="A7051" t="s">
        <v>95</v>
      </c>
      <c r="B7051" t="s">
        <v>98</v>
      </c>
      <c r="C7051" t="s">
        <v>13</v>
      </c>
      <c r="E7051" s="10">
        <f>IF(COUNTIF(cis_DPH!$B$2:$B$84,B7051)&gt;0,D7051*1.1,IF(COUNTIF(cis_DPH!$B$85:$B$171,B7051)&gt;0,D7051*1.2,"chyba"))</f>
        <v>0</v>
      </c>
      <c r="G7051" s="16" t="e">
        <f>_xlfn.XLOOKUP(Tabuľka9[[#This Row],[položka]],#REF!,#REF!)</f>
        <v>#REF!</v>
      </c>
      <c r="I7051" s="15">
        <f>Tabuľka9[[#This Row],[Aktuálna cena v RZ s DPH]]*Tabuľka9[[#This Row],[Priemerný odber za mesiac]]</f>
        <v>0</v>
      </c>
      <c r="K7051" s="17" t="e">
        <f>Tabuľka9[[#This Row],[Cena za MJ s DPH]]*Tabuľka9[[#This Row],[Predpokladaný odber počas 6 mesiacov]]</f>
        <v>#REF!</v>
      </c>
      <c r="L7051" s="1">
        <v>162035</v>
      </c>
      <c r="M7051" t="e">
        <f>_xlfn.XLOOKUP(Tabuľka9[[#This Row],[IČO]],#REF!,#REF!)</f>
        <v>#REF!</v>
      </c>
      <c r="N7051" t="e">
        <f>_xlfn.XLOOKUP(Tabuľka9[[#This Row],[IČO]],#REF!,#REF!)</f>
        <v>#REF!</v>
      </c>
    </row>
    <row r="7052" spans="1:14" hidden="1" x14ac:dyDescent="0.35">
      <c r="A7052" t="s">
        <v>95</v>
      </c>
      <c r="B7052" t="s">
        <v>99</v>
      </c>
      <c r="C7052" t="s">
        <v>13</v>
      </c>
      <c r="E7052" s="10">
        <f>IF(COUNTIF(cis_DPH!$B$2:$B$84,B7052)&gt;0,D7052*1.1,IF(COUNTIF(cis_DPH!$B$85:$B$171,B7052)&gt;0,D7052*1.2,"chyba"))</f>
        <v>0</v>
      </c>
      <c r="G7052" s="16" t="e">
        <f>_xlfn.XLOOKUP(Tabuľka9[[#This Row],[položka]],#REF!,#REF!)</f>
        <v>#REF!</v>
      </c>
      <c r="I7052" s="15">
        <f>Tabuľka9[[#This Row],[Aktuálna cena v RZ s DPH]]*Tabuľka9[[#This Row],[Priemerný odber za mesiac]]</f>
        <v>0</v>
      </c>
      <c r="K7052" s="17" t="e">
        <f>Tabuľka9[[#This Row],[Cena za MJ s DPH]]*Tabuľka9[[#This Row],[Predpokladaný odber počas 6 mesiacov]]</f>
        <v>#REF!</v>
      </c>
      <c r="L7052" s="1">
        <v>162035</v>
      </c>
      <c r="M7052" t="e">
        <f>_xlfn.XLOOKUP(Tabuľka9[[#This Row],[IČO]],#REF!,#REF!)</f>
        <v>#REF!</v>
      </c>
      <c r="N7052" t="e">
        <f>_xlfn.XLOOKUP(Tabuľka9[[#This Row],[IČO]],#REF!,#REF!)</f>
        <v>#REF!</v>
      </c>
    </row>
    <row r="7053" spans="1:14" hidden="1" x14ac:dyDescent="0.35">
      <c r="A7053" t="s">
        <v>95</v>
      </c>
      <c r="B7053" t="s">
        <v>100</v>
      </c>
      <c r="C7053" t="s">
        <v>13</v>
      </c>
      <c r="E7053" s="10">
        <f>IF(COUNTIF(cis_DPH!$B$2:$B$84,B7053)&gt;0,D7053*1.1,IF(COUNTIF(cis_DPH!$B$85:$B$171,B7053)&gt;0,D7053*1.2,"chyba"))</f>
        <v>0</v>
      </c>
      <c r="G7053" s="16" t="e">
        <f>_xlfn.XLOOKUP(Tabuľka9[[#This Row],[položka]],#REF!,#REF!)</f>
        <v>#REF!</v>
      </c>
      <c r="I7053" s="15">
        <f>Tabuľka9[[#This Row],[Aktuálna cena v RZ s DPH]]*Tabuľka9[[#This Row],[Priemerný odber za mesiac]]</f>
        <v>0</v>
      </c>
      <c r="K7053" s="17" t="e">
        <f>Tabuľka9[[#This Row],[Cena za MJ s DPH]]*Tabuľka9[[#This Row],[Predpokladaný odber počas 6 mesiacov]]</f>
        <v>#REF!</v>
      </c>
      <c r="L7053" s="1">
        <v>162035</v>
      </c>
      <c r="M7053" t="e">
        <f>_xlfn.XLOOKUP(Tabuľka9[[#This Row],[IČO]],#REF!,#REF!)</f>
        <v>#REF!</v>
      </c>
      <c r="N7053" t="e">
        <f>_xlfn.XLOOKUP(Tabuľka9[[#This Row],[IČO]],#REF!,#REF!)</f>
        <v>#REF!</v>
      </c>
    </row>
    <row r="7054" spans="1:14" hidden="1" x14ac:dyDescent="0.35">
      <c r="A7054" t="s">
        <v>95</v>
      </c>
      <c r="B7054" t="s">
        <v>101</v>
      </c>
      <c r="C7054" t="s">
        <v>13</v>
      </c>
      <c r="E7054" s="10">
        <f>IF(COUNTIF(cis_DPH!$B$2:$B$84,B7054)&gt;0,D7054*1.1,IF(COUNTIF(cis_DPH!$B$85:$B$171,B7054)&gt;0,D7054*1.2,"chyba"))</f>
        <v>0</v>
      </c>
      <c r="G7054" s="16" t="e">
        <f>_xlfn.XLOOKUP(Tabuľka9[[#This Row],[položka]],#REF!,#REF!)</f>
        <v>#REF!</v>
      </c>
      <c r="I7054" s="15">
        <f>Tabuľka9[[#This Row],[Aktuálna cena v RZ s DPH]]*Tabuľka9[[#This Row],[Priemerný odber za mesiac]]</f>
        <v>0</v>
      </c>
      <c r="K7054" s="17" t="e">
        <f>Tabuľka9[[#This Row],[Cena za MJ s DPH]]*Tabuľka9[[#This Row],[Predpokladaný odber počas 6 mesiacov]]</f>
        <v>#REF!</v>
      </c>
      <c r="L7054" s="1">
        <v>162035</v>
      </c>
      <c r="M7054" t="e">
        <f>_xlfn.XLOOKUP(Tabuľka9[[#This Row],[IČO]],#REF!,#REF!)</f>
        <v>#REF!</v>
      </c>
      <c r="N7054" t="e">
        <f>_xlfn.XLOOKUP(Tabuľka9[[#This Row],[IČO]],#REF!,#REF!)</f>
        <v>#REF!</v>
      </c>
    </row>
    <row r="7055" spans="1:14" hidden="1" x14ac:dyDescent="0.35">
      <c r="A7055" t="s">
        <v>95</v>
      </c>
      <c r="B7055" t="s">
        <v>102</v>
      </c>
      <c r="C7055" t="s">
        <v>48</v>
      </c>
      <c r="E7055" s="10">
        <f>IF(COUNTIF(cis_DPH!$B$2:$B$84,B7055)&gt;0,D7055*1.1,IF(COUNTIF(cis_DPH!$B$85:$B$171,B7055)&gt;0,D7055*1.2,"chyba"))</f>
        <v>0</v>
      </c>
      <c r="G7055" s="16" t="e">
        <f>_xlfn.XLOOKUP(Tabuľka9[[#This Row],[položka]],#REF!,#REF!)</f>
        <v>#REF!</v>
      </c>
      <c r="I7055" s="15">
        <f>Tabuľka9[[#This Row],[Aktuálna cena v RZ s DPH]]*Tabuľka9[[#This Row],[Priemerný odber za mesiac]]</f>
        <v>0</v>
      </c>
      <c r="K7055" s="17" t="e">
        <f>Tabuľka9[[#This Row],[Cena za MJ s DPH]]*Tabuľka9[[#This Row],[Predpokladaný odber počas 6 mesiacov]]</f>
        <v>#REF!</v>
      </c>
      <c r="L7055" s="1">
        <v>162035</v>
      </c>
      <c r="M7055" t="e">
        <f>_xlfn.XLOOKUP(Tabuľka9[[#This Row],[IČO]],#REF!,#REF!)</f>
        <v>#REF!</v>
      </c>
      <c r="N7055" t="e">
        <f>_xlfn.XLOOKUP(Tabuľka9[[#This Row],[IČO]],#REF!,#REF!)</f>
        <v>#REF!</v>
      </c>
    </row>
    <row r="7056" spans="1:14" hidden="1" x14ac:dyDescent="0.35">
      <c r="A7056" t="s">
        <v>95</v>
      </c>
      <c r="B7056" t="s">
        <v>103</v>
      </c>
      <c r="C7056" t="s">
        <v>13</v>
      </c>
      <c r="D7056" s="9">
        <v>1.55</v>
      </c>
      <c r="E7056" s="10">
        <f>IF(COUNTIF(cis_DPH!$B$2:$B$84,B7056)&gt;0,D7056*1.1,IF(COUNTIF(cis_DPH!$B$85:$B$171,B7056)&gt;0,D7056*1.2,"chyba"))</f>
        <v>1.7050000000000003</v>
      </c>
      <c r="G7056" s="16" t="e">
        <f>_xlfn.XLOOKUP(Tabuľka9[[#This Row],[položka]],#REF!,#REF!)</f>
        <v>#REF!</v>
      </c>
      <c r="H7056">
        <v>9</v>
      </c>
      <c r="I7056" s="15">
        <f>Tabuľka9[[#This Row],[Aktuálna cena v RZ s DPH]]*Tabuľka9[[#This Row],[Priemerný odber za mesiac]]</f>
        <v>15.345000000000002</v>
      </c>
      <c r="J7056">
        <v>35</v>
      </c>
      <c r="K7056" s="17" t="e">
        <f>Tabuľka9[[#This Row],[Cena za MJ s DPH]]*Tabuľka9[[#This Row],[Predpokladaný odber počas 6 mesiacov]]</f>
        <v>#REF!</v>
      </c>
      <c r="L7056" s="1">
        <v>162035</v>
      </c>
      <c r="M7056" t="e">
        <f>_xlfn.XLOOKUP(Tabuľka9[[#This Row],[IČO]],#REF!,#REF!)</f>
        <v>#REF!</v>
      </c>
      <c r="N7056" t="e">
        <f>_xlfn.XLOOKUP(Tabuľka9[[#This Row],[IČO]],#REF!,#REF!)</f>
        <v>#REF!</v>
      </c>
    </row>
    <row r="7057" spans="1:14" hidden="1" x14ac:dyDescent="0.35">
      <c r="A7057" t="s">
        <v>95</v>
      </c>
      <c r="B7057" t="s">
        <v>104</v>
      </c>
      <c r="C7057" t="s">
        <v>48</v>
      </c>
      <c r="D7057" s="9">
        <v>1.4</v>
      </c>
      <c r="E7057" s="10">
        <f>IF(COUNTIF(cis_DPH!$B$2:$B$84,B7057)&gt;0,D7057*1.1,IF(COUNTIF(cis_DPH!$B$85:$B$171,B7057)&gt;0,D7057*1.2,"chyba"))</f>
        <v>1.54</v>
      </c>
      <c r="G7057" s="16" t="e">
        <f>_xlfn.XLOOKUP(Tabuľka9[[#This Row],[položka]],#REF!,#REF!)</f>
        <v>#REF!</v>
      </c>
      <c r="H7057">
        <v>30</v>
      </c>
      <c r="I7057" s="15">
        <f>Tabuľka9[[#This Row],[Aktuálna cena v RZ s DPH]]*Tabuľka9[[#This Row],[Priemerný odber za mesiac]]</f>
        <v>46.2</v>
      </c>
      <c r="J7057">
        <v>120</v>
      </c>
      <c r="K7057" s="17" t="e">
        <f>Tabuľka9[[#This Row],[Cena za MJ s DPH]]*Tabuľka9[[#This Row],[Predpokladaný odber počas 6 mesiacov]]</f>
        <v>#REF!</v>
      </c>
      <c r="L7057" s="1">
        <v>162035</v>
      </c>
      <c r="M7057" t="e">
        <f>_xlfn.XLOOKUP(Tabuľka9[[#This Row],[IČO]],#REF!,#REF!)</f>
        <v>#REF!</v>
      </c>
      <c r="N7057" t="e">
        <f>_xlfn.XLOOKUP(Tabuľka9[[#This Row],[IČO]],#REF!,#REF!)</f>
        <v>#REF!</v>
      </c>
    </row>
    <row r="7058" spans="1:14" hidden="1" x14ac:dyDescent="0.35">
      <c r="A7058" t="s">
        <v>95</v>
      </c>
      <c r="B7058" t="s">
        <v>105</v>
      </c>
      <c r="C7058" t="s">
        <v>13</v>
      </c>
      <c r="E7058" s="10">
        <f>IF(COUNTIF(cis_DPH!$B$2:$B$84,B7058)&gt;0,D7058*1.1,IF(COUNTIF(cis_DPH!$B$85:$B$171,B7058)&gt;0,D7058*1.2,"chyba"))</f>
        <v>0</v>
      </c>
      <c r="G7058" s="16" t="e">
        <f>_xlfn.XLOOKUP(Tabuľka9[[#This Row],[položka]],#REF!,#REF!)</f>
        <v>#REF!</v>
      </c>
      <c r="I7058" s="15">
        <f>Tabuľka9[[#This Row],[Aktuálna cena v RZ s DPH]]*Tabuľka9[[#This Row],[Priemerný odber za mesiac]]</f>
        <v>0</v>
      </c>
      <c r="K7058" s="17" t="e">
        <f>Tabuľka9[[#This Row],[Cena za MJ s DPH]]*Tabuľka9[[#This Row],[Predpokladaný odber počas 6 mesiacov]]</f>
        <v>#REF!</v>
      </c>
      <c r="L7058" s="1">
        <v>162035</v>
      </c>
      <c r="M7058" t="e">
        <f>_xlfn.XLOOKUP(Tabuľka9[[#This Row],[IČO]],#REF!,#REF!)</f>
        <v>#REF!</v>
      </c>
      <c r="N7058" t="e">
        <f>_xlfn.XLOOKUP(Tabuľka9[[#This Row],[IČO]],#REF!,#REF!)</f>
        <v>#REF!</v>
      </c>
    </row>
    <row r="7059" spans="1:14" hidden="1" x14ac:dyDescent="0.35">
      <c r="A7059" t="s">
        <v>95</v>
      </c>
      <c r="B7059" t="s">
        <v>106</v>
      </c>
      <c r="C7059" t="s">
        <v>13</v>
      </c>
      <c r="E7059" s="10">
        <f>IF(COUNTIF(cis_DPH!$B$2:$B$84,B7059)&gt;0,D7059*1.1,IF(COUNTIF(cis_DPH!$B$85:$B$171,B7059)&gt;0,D7059*1.2,"chyba"))</f>
        <v>0</v>
      </c>
      <c r="G7059" s="16" t="e">
        <f>_xlfn.XLOOKUP(Tabuľka9[[#This Row],[položka]],#REF!,#REF!)</f>
        <v>#REF!</v>
      </c>
      <c r="I7059" s="15">
        <f>Tabuľka9[[#This Row],[Aktuálna cena v RZ s DPH]]*Tabuľka9[[#This Row],[Priemerný odber za mesiac]]</f>
        <v>0</v>
      </c>
      <c r="K7059" s="17" t="e">
        <f>Tabuľka9[[#This Row],[Cena za MJ s DPH]]*Tabuľka9[[#This Row],[Predpokladaný odber počas 6 mesiacov]]</f>
        <v>#REF!</v>
      </c>
      <c r="L7059" s="1">
        <v>162035</v>
      </c>
      <c r="M7059" t="e">
        <f>_xlfn.XLOOKUP(Tabuľka9[[#This Row],[IČO]],#REF!,#REF!)</f>
        <v>#REF!</v>
      </c>
      <c r="N7059" t="e">
        <f>_xlfn.XLOOKUP(Tabuľka9[[#This Row],[IČO]],#REF!,#REF!)</f>
        <v>#REF!</v>
      </c>
    </row>
    <row r="7060" spans="1:14" hidden="1" x14ac:dyDescent="0.35">
      <c r="A7060" t="s">
        <v>93</v>
      </c>
      <c r="B7060" t="s">
        <v>107</v>
      </c>
      <c r="C7060" t="s">
        <v>48</v>
      </c>
      <c r="D7060" s="9">
        <v>0.66</v>
      </c>
      <c r="E7060" s="10">
        <f>IF(COUNTIF(cis_DPH!$B$2:$B$84,B7060)&gt;0,D7060*1.1,IF(COUNTIF(cis_DPH!$B$85:$B$171,B7060)&gt;0,D7060*1.2,"chyba"))</f>
        <v>0.72600000000000009</v>
      </c>
      <c r="G7060" s="16" t="e">
        <f>_xlfn.XLOOKUP(Tabuľka9[[#This Row],[položka]],#REF!,#REF!)</f>
        <v>#REF!</v>
      </c>
      <c r="H7060">
        <v>600</v>
      </c>
      <c r="I7060" s="15">
        <f>Tabuľka9[[#This Row],[Aktuálna cena v RZ s DPH]]*Tabuľka9[[#This Row],[Priemerný odber za mesiac]]</f>
        <v>435.60000000000008</v>
      </c>
      <c r="J7060">
        <v>2500</v>
      </c>
      <c r="K7060" s="17" t="e">
        <f>Tabuľka9[[#This Row],[Cena za MJ s DPH]]*Tabuľka9[[#This Row],[Predpokladaný odber počas 6 mesiacov]]</f>
        <v>#REF!</v>
      </c>
      <c r="L7060" s="1">
        <v>162035</v>
      </c>
      <c r="M7060" t="e">
        <f>_xlfn.XLOOKUP(Tabuľka9[[#This Row],[IČO]],#REF!,#REF!)</f>
        <v>#REF!</v>
      </c>
      <c r="N7060" t="e">
        <f>_xlfn.XLOOKUP(Tabuľka9[[#This Row],[IČO]],#REF!,#REF!)</f>
        <v>#REF!</v>
      </c>
    </row>
    <row r="7061" spans="1:14" hidden="1" x14ac:dyDescent="0.35">
      <c r="A7061" t="s">
        <v>95</v>
      </c>
      <c r="B7061" t="s">
        <v>108</v>
      </c>
      <c r="C7061" t="s">
        <v>13</v>
      </c>
      <c r="E7061" s="10">
        <f>IF(COUNTIF(cis_DPH!$B$2:$B$84,B7061)&gt;0,D7061*1.1,IF(COUNTIF(cis_DPH!$B$85:$B$171,B7061)&gt;0,D7061*1.2,"chyba"))</f>
        <v>0</v>
      </c>
      <c r="G7061" s="16" t="e">
        <f>_xlfn.XLOOKUP(Tabuľka9[[#This Row],[položka]],#REF!,#REF!)</f>
        <v>#REF!</v>
      </c>
      <c r="I7061" s="15">
        <f>Tabuľka9[[#This Row],[Aktuálna cena v RZ s DPH]]*Tabuľka9[[#This Row],[Priemerný odber za mesiac]]</f>
        <v>0</v>
      </c>
      <c r="K7061" s="17" t="e">
        <f>Tabuľka9[[#This Row],[Cena za MJ s DPH]]*Tabuľka9[[#This Row],[Predpokladaný odber počas 6 mesiacov]]</f>
        <v>#REF!</v>
      </c>
      <c r="L7061" s="1">
        <v>162035</v>
      </c>
      <c r="M7061" t="e">
        <f>_xlfn.XLOOKUP(Tabuľka9[[#This Row],[IČO]],#REF!,#REF!)</f>
        <v>#REF!</v>
      </c>
      <c r="N7061" t="e">
        <f>_xlfn.XLOOKUP(Tabuľka9[[#This Row],[IČO]],#REF!,#REF!)</f>
        <v>#REF!</v>
      </c>
    </row>
    <row r="7062" spans="1:14" hidden="1" x14ac:dyDescent="0.35">
      <c r="A7062" t="s">
        <v>95</v>
      </c>
      <c r="B7062" t="s">
        <v>109</v>
      </c>
      <c r="C7062" t="s">
        <v>13</v>
      </c>
      <c r="E7062" s="10">
        <f>IF(COUNTIF(cis_DPH!$B$2:$B$84,B7062)&gt;0,D7062*1.1,IF(COUNTIF(cis_DPH!$B$85:$B$171,B7062)&gt;0,D7062*1.2,"chyba"))</f>
        <v>0</v>
      </c>
      <c r="G7062" s="16" t="e">
        <f>_xlfn.XLOOKUP(Tabuľka9[[#This Row],[položka]],#REF!,#REF!)</f>
        <v>#REF!</v>
      </c>
      <c r="I7062" s="15">
        <f>Tabuľka9[[#This Row],[Aktuálna cena v RZ s DPH]]*Tabuľka9[[#This Row],[Priemerný odber za mesiac]]</f>
        <v>0</v>
      </c>
      <c r="K7062" s="17" t="e">
        <f>Tabuľka9[[#This Row],[Cena za MJ s DPH]]*Tabuľka9[[#This Row],[Predpokladaný odber počas 6 mesiacov]]</f>
        <v>#REF!</v>
      </c>
      <c r="L7062" s="1">
        <v>162035</v>
      </c>
      <c r="M7062" t="e">
        <f>_xlfn.XLOOKUP(Tabuľka9[[#This Row],[IČO]],#REF!,#REF!)</f>
        <v>#REF!</v>
      </c>
      <c r="N7062" t="e">
        <f>_xlfn.XLOOKUP(Tabuľka9[[#This Row],[IČO]],#REF!,#REF!)</f>
        <v>#REF!</v>
      </c>
    </row>
    <row r="7063" spans="1:14" hidden="1" x14ac:dyDescent="0.35">
      <c r="A7063" t="s">
        <v>95</v>
      </c>
      <c r="B7063" t="s">
        <v>110</v>
      </c>
      <c r="C7063" t="s">
        <v>13</v>
      </c>
      <c r="E7063" s="10">
        <f>IF(COUNTIF(cis_DPH!$B$2:$B$84,B7063)&gt;0,D7063*1.1,IF(COUNTIF(cis_DPH!$B$85:$B$171,B7063)&gt;0,D7063*1.2,"chyba"))</f>
        <v>0</v>
      </c>
      <c r="G7063" s="16" t="e">
        <f>_xlfn.XLOOKUP(Tabuľka9[[#This Row],[položka]],#REF!,#REF!)</f>
        <v>#REF!</v>
      </c>
      <c r="I7063" s="15">
        <f>Tabuľka9[[#This Row],[Aktuálna cena v RZ s DPH]]*Tabuľka9[[#This Row],[Priemerný odber za mesiac]]</f>
        <v>0</v>
      </c>
      <c r="K7063" s="17" t="e">
        <f>Tabuľka9[[#This Row],[Cena za MJ s DPH]]*Tabuľka9[[#This Row],[Predpokladaný odber počas 6 mesiacov]]</f>
        <v>#REF!</v>
      </c>
      <c r="L7063" s="1">
        <v>162035</v>
      </c>
      <c r="M7063" t="e">
        <f>_xlfn.XLOOKUP(Tabuľka9[[#This Row],[IČO]],#REF!,#REF!)</f>
        <v>#REF!</v>
      </c>
      <c r="N7063" t="e">
        <f>_xlfn.XLOOKUP(Tabuľka9[[#This Row],[IČO]],#REF!,#REF!)</f>
        <v>#REF!</v>
      </c>
    </row>
    <row r="7064" spans="1:14" hidden="1" x14ac:dyDescent="0.35">
      <c r="A7064" t="s">
        <v>95</v>
      </c>
      <c r="B7064" t="s">
        <v>111</v>
      </c>
      <c r="C7064" t="s">
        <v>13</v>
      </c>
      <c r="D7064" s="9">
        <v>8</v>
      </c>
      <c r="E7064" s="10">
        <f>IF(COUNTIF(cis_DPH!$B$2:$B$84,B7064)&gt;0,D7064*1.1,IF(COUNTIF(cis_DPH!$B$85:$B$171,B7064)&gt;0,D7064*1.2,"chyba"))</f>
        <v>8.8000000000000007</v>
      </c>
      <c r="G7064" s="16" t="e">
        <f>_xlfn.XLOOKUP(Tabuľka9[[#This Row],[položka]],#REF!,#REF!)</f>
        <v>#REF!</v>
      </c>
      <c r="H7064">
        <v>35</v>
      </c>
      <c r="I7064" s="15">
        <f>Tabuľka9[[#This Row],[Aktuálna cena v RZ s DPH]]*Tabuľka9[[#This Row],[Priemerný odber za mesiac]]</f>
        <v>308</v>
      </c>
      <c r="J7064">
        <v>140</v>
      </c>
      <c r="K7064" s="17" t="e">
        <f>Tabuľka9[[#This Row],[Cena za MJ s DPH]]*Tabuľka9[[#This Row],[Predpokladaný odber počas 6 mesiacov]]</f>
        <v>#REF!</v>
      </c>
      <c r="L7064" s="1">
        <v>162035</v>
      </c>
      <c r="M7064" t="e">
        <f>_xlfn.XLOOKUP(Tabuľka9[[#This Row],[IČO]],#REF!,#REF!)</f>
        <v>#REF!</v>
      </c>
      <c r="N7064" t="e">
        <f>_xlfn.XLOOKUP(Tabuľka9[[#This Row],[IČO]],#REF!,#REF!)</f>
        <v>#REF!</v>
      </c>
    </row>
    <row r="7065" spans="1:14" hidden="1" x14ac:dyDescent="0.35">
      <c r="A7065" t="s">
        <v>95</v>
      </c>
      <c r="B7065" t="s">
        <v>112</v>
      </c>
      <c r="C7065" t="s">
        <v>48</v>
      </c>
      <c r="D7065" s="9">
        <v>3.1</v>
      </c>
      <c r="E7065" s="10">
        <f>IF(COUNTIF(cis_DPH!$B$2:$B$84,B7065)&gt;0,D7065*1.1,IF(COUNTIF(cis_DPH!$B$85:$B$171,B7065)&gt;0,D7065*1.2,"chyba"))</f>
        <v>3.4100000000000006</v>
      </c>
      <c r="G7065" s="16" t="e">
        <f>_xlfn.XLOOKUP(Tabuľka9[[#This Row],[položka]],#REF!,#REF!)</f>
        <v>#REF!</v>
      </c>
      <c r="H7065">
        <v>50</v>
      </c>
      <c r="I7065" s="15">
        <f>Tabuľka9[[#This Row],[Aktuálna cena v RZ s DPH]]*Tabuľka9[[#This Row],[Priemerný odber za mesiac]]</f>
        <v>170.50000000000003</v>
      </c>
      <c r="J7065">
        <v>200</v>
      </c>
      <c r="K7065" s="17" t="e">
        <f>Tabuľka9[[#This Row],[Cena za MJ s DPH]]*Tabuľka9[[#This Row],[Predpokladaný odber počas 6 mesiacov]]</f>
        <v>#REF!</v>
      </c>
      <c r="L7065" s="1">
        <v>162035</v>
      </c>
      <c r="M7065" t="e">
        <f>_xlfn.XLOOKUP(Tabuľka9[[#This Row],[IČO]],#REF!,#REF!)</f>
        <v>#REF!</v>
      </c>
      <c r="N7065" t="e">
        <f>_xlfn.XLOOKUP(Tabuľka9[[#This Row],[IČO]],#REF!,#REF!)</f>
        <v>#REF!</v>
      </c>
    </row>
    <row r="7066" spans="1:14" hidden="1" x14ac:dyDescent="0.35">
      <c r="A7066" t="s">
        <v>95</v>
      </c>
      <c r="B7066" t="s">
        <v>113</v>
      </c>
      <c r="C7066" t="s">
        <v>13</v>
      </c>
      <c r="D7066" s="9">
        <v>4.53</v>
      </c>
      <c r="E7066" s="10">
        <f>IF(COUNTIF(cis_DPH!$B$2:$B$84,B7066)&gt;0,D7066*1.1,IF(COUNTIF(cis_DPH!$B$85:$B$171,B7066)&gt;0,D7066*1.2,"chyba"))</f>
        <v>4.9830000000000005</v>
      </c>
      <c r="G7066" s="16" t="e">
        <f>_xlfn.XLOOKUP(Tabuľka9[[#This Row],[položka]],#REF!,#REF!)</f>
        <v>#REF!</v>
      </c>
      <c r="H7066">
        <v>35</v>
      </c>
      <c r="I7066" s="15">
        <f>Tabuľka9[[#This Row],[Aktuálna cena v RZ s DPH]]*Tabuľka9[[#This Row],[Priemerný odber za mesiac]]</f>
        <v>174.40500000000003</v>
      </c>
      <c r="J7066">
        <v>140</v>
      </c>
      <c r="K7066" s="17" t="e">
        <f>Tabuľka9[[#This Row],[Cena za MJ s DPH]]*Tabuľka9[[#This Row],[Predpokladaný odber počas 6 mesiacov]]</f>
        <v>#REF!</v>
      </c>
      <c r="L7066" s="1">
        <v>162035</v>
      </c>
      <c r="M7066" t="e">
        <f>_xlfn.XLOOKUP(Tabuľka9[[#This Row],[IČO]],#REF!,#REF!)</f>
        <v>#REF!</v>
      </c>
      <c r="N7066" t="e">
        <f>_xlfn.XLOOKUP(Tabuľka9[[#This Row],[IČO]],#REF!,#REF!)</f>
        <v>#REF!</v>
      </c>
    </row>
    <row r="7067" spans="1:14" hidden="1" x14ac:dyDescent="0.35">
      <c r="A7067" t="s">
        <v>95</v>
      </c>
      <c r="B7067" t="s">
        <v>114</v>
      </c>
      <c r="C7067" t="s">
        <v>13</v>
      </c>
      <c r="E7067" s="10">
        <f>IF(COUNTIF(cis_DPH!$B$2:$B$84,B7067)&gt;0,D7067*1.1,IF(COUNTIF(cis_DPH!$B$85:$B$171,B7067)&gt;0,D7067*1.2,"chyba"))</f>
        <v>0</v>
      </c>
      <c r="G7067" s="16" t="e">
        <f>_xlfn.XLOOKUP(Tabuľka9[[#This Row],[položka]],#REF!,#REF!)</f>
        <v>#REF!</v>
      </c>
      <c r="I7067" s="15">
        <f>Tabuľka9[[#This Row],[Aktuálna cena v RZ s DPH]]*Tabuľka9[[#This Row],[Priemerný odber za mesiac]]</f>
        <v>0</v>
      </c>
      <c r="K7067" s="17" t="e">
        <f>Tabuľka9[[#This Row],[Cena za MJ s DPH]]*Tabuľka9[[#This Row],[Predpokladaný odber počas 6 mesiacov]]</f>
        <v>#REF!</v>
      </c>
      <c r="L7067" s="1">
        <v>162035</v>
      </c>
      <c r="M7067" t="e">
        <f>_xlfn.XLOOKUP(Tabuľka9[[#This Row],[IČO]],#REF!,#REF!)</f>
        <v>#REF!</v>
      </c>
      <c r="N7067" t="e">
        <f>_xlfn.XLOOKUP(Tabuľka9[[#This Row],[IČO]],#REF!,#REF!)</f>
        <v>#REF!</v>
      </c>
    </row>
    <row r="7068" spans="1:14" hidden="1" x14ac:dyDescent="0.35">
      <c r="A7068" t="s">
        <v>95</v>
      </c>
      <c r="B7068" t="s">
        <v>115</v>
      </c>
      <c r="C7068" t="s">
        <v>13</v>
      </c>
      <c r="D7068" s="9">
        <v>2.8</v>
      </c>
      <c r="E7068" s="10">
        <f>IF(COUNTIF(cis_DPH!$B$2:$B$84,B7068)&gt;0,D7068*1.1,IF(COUNTIF(cis_DPH!$B$85:$B$171,B7068)&gt;0,D7068*1.2,"chyba"))</f>
        <v>3.08</v>
      </c>
      <c r="G7068" s="16" t="e">
        <f>_xlfn.XLOOKUP(Tabuľka9[[#This Row],[položka]],#REF!,#REF!)</f>
        <v>#REF!</v>
      </c>
      <c r="H7068">
        <v>15</v>
      </c>
      <c r="I7068" s="15">
        <f>Tabuľka9[[#This Row],[Aktuálna cena v RZ s DPH]]*Tabuľka9[[#This Row],[Priemerný odber za mesiac]]</f>
        <v>46.2</v>
      </c>
      <c r="J7068">
        <v>60</v>
      </c>
      <c r="K7068" s="17" t="e">
        <f>Tabuľka9[[#This Row],[Cena za MJ s DPH]]*Tabuľka9[[#This Row],[Predpokladaný odber počas 6 mesiacov]]</f>
        <v>#REF!</v>
      </c>
      <c r="L7068" s="1">
        <v>162035</v>
      </c>
      <c r="M7068" t="e">
        <f>_xlfn.XLOOKUP(Tabuľka9[[#This Row],[IČO]],#REF!,#REF!)</f>
        <v>#REF!</v>
      </c>
      <c r="N7068" t="e">
        <f>_xlfn.XLOOKUP(Tabuľka9[[#This Row],[IČO]],#REF!,#REF!)</f>
        <v>#REF!</v>
      </c>
    </row>
    <row r="7069" spans="1:14" hidden="1" x14ac:dyDescent="0.35">
      <c r="A7069" t="s">
        <v>95</v>
      </c>
      <c r="B7069" t="s">
        <v>116</v>
      </c>
      <c r="C7069" t="s">
        <v>13</v>
      </c>
      <c r="E7069" s="10">
        <f>IF(COUNTIF(cis_DPH!$B$2:$B$84,B7069)&gt;0,D7069*1.1,IF(COUNTIF(cis_DPH!$B$85:$B$171,B7069)&gt;0,D7069*1.2,"chyba"))</f>
        <v>0</v>
      </c>
      <c r="G7069" s="16" t="e">
        <f>_xlfn.XLOOKUP(Tabuľka9[[#This Row],[položka]],#REF!,#REF!)</f>
        <v>#REF!</v>
      </c>
      <c r="I7069" s="15">
        <f>Tabuľka9[[#This Row],[Aktuálna cena v RZ s DPH]]*Tabuľka9[[#This Row],[Priemerný odber za mesiac]]</f>
        <v>0</v>
      </c>
      <c r="K7069" s="17" t="e">
        <f>Tabuľka9[[#This Row],[Cena za MJ s DPH]]*Tabuľka9[[#This Row],[Predpokladaný odber počas 6 mesiacov]]</f>
        <v>#REF!</v>
      </c>
      <c r="L7069" s="1">
        <v>162035</v>
      </c>
      <c r="M7069" t="e">
        <f>_xlfn.XLOOKUP(Tabuľka9[[#This Row],[IČO]],#REF!,#REF!)</f>
        <v>#REF!</v>
      </c>
      <c r="N7069" t="e">
        <f>_xlfn.XLOOKUP(Tabuľka9[[#This Row],[IČO]],#REF!,#REF!)</f>
        <v>#REF!</v>
      </c>
    </row>
    <row r="7070" spans="1:14" hidden="1" x14ac:dyDescent="0.35">
      <c r="A7070" t="s">
        <v>84</v>
      </c>
      <c r="B7070" t="s">
        <v>117</v>
      </c>
      <c r="C7070" t="s">
        <v>13</v>
      </c>
      <c r="E7070" s="10">
        <f>IF(COUNTIF(cis_DPH!$B$2:$B$84,B7070)&gt;0,D7070*1.1,IF(COUNTIF(cis_DPH!$B$85:$B$171,B7070)&gt;0,D7070*1.2,"chyba"))</f>
        <v>0</v>
      </c>
      <c r="G7070" s="16" t="e">
        <f>_xlfn.XLOOKUP(Tabuľka9[[#This Row],[položka]],#REF!,#REF!)</f>
        <v>#REF!</v>
      </c>
      <c r="I7070" s="15">
        <f>Tabuľka9[[#This Row],[Aktuálna cena v RZ s DPH]]*Tabuľka9[[#This Row],[Priemerný odber za mesiac]]</f>
        <v>0</v>
      </c>
      <c r="K7070" s="17" t="e">
        <f>Tabuľka9[[#This Row],[Cena za MJ s DPH]]*Tabuľka9[[#This Row],[Predpokladaný odber počas 6 mesiacov]]</f>
        <v>#REF!</v>
      </c>
      <c r="L7070" s="1">
        <v>162035</v>
      </c>
      <c r="M7070" t="e">
        <f>_xlfn.XLOOKUP(Tabuľka9[[#This Row],[IČO]],#REF!,#REF!)</f>
        <v>#REF!</v>
      </c>
      <c r="N7070" t="e">
        <f>_xlfn.XLOOKUP(Tabuľka9[[#This Row],[IČO]],#REF!,#REF!)</f>
        <v>#REF!</v>
      </c>
    </row>
    <row r="7071" spans="1:14" hidden="1" x14ac:dyDescent="0.35">
      <c r="A7071" t="s">
        <v>84</v>
      </c>
      <c r="B7071" t="s">
        <v>118</v>
      </c>
      <c r="C7071" t="s">
        <v>13</v>
      </c>
      <c r="E7071" s="10">
        <f>IF(COUNTIF(cis_DPH!$B$2:$B$84,B7071)&gt;0,D7071*1.1,IF(COUNTIF(cis_DPH!$B$85:$B$171,B7071)&gt;0,D7071*1.2,"chyba"))</f>
        <v>0</v>
      </c>
      <c r="G7071" s="16" t="e">
        <f>_xlfn.XLOOKUP(Tabuľka9[[#This Row],[položka]],#REF!,#REF!)</f>
        <v>#REF!</v>
      </c>
      <c r="I7071" s="15">
        <f>Tabuľka9[[#This Row],[Aktuálna cena v RZ s DPH]]*Tabuľka9[[#This Row],[Priemerný odber za mesiac]]</f>
        <v>0</v>
      </c>
      <c r="K7071" s="17" t="e">
        <f>Tabuľka9[[#This Row],[Cena za MJ s DPH]]*Tabuľka9[[#This Row],[Predpokladaný odber počas 6 mesiacov]]</f>
        <v>#REF!</v>
      </c>
      <c r="L7071" s="1">
        <v>162035</v>
      </c>
      <c r="M7071" t="e">
        <f>_xlfn.XLOOKUP(Tabuľka9[[#This Row],[IČO]],#REF!,#REF!)</f>
        <v>#REF!</v>
      </c>
      <c r="N7071" t="e">
        <f>_xlfn.XLOOKUP(Tabuľka9[[#This Row],[IČO]],#REF!,#REF!)</f>
        <v>#REF!</v>
      </c>
    </row>
    <row r="7072" spans="1:14" hidden="1" x14ac:dyDescent="0.35">
      <c r="A7072" t="s">
        <v>84</v>
      </c>
      <c r="B7072" t="s">
        <v>119</v>
      </c>
      <c r="C7072" t="s">
        <v>13</v>
      </c>
      <c r="E7072" s="10">
        <f>IF(COUNTIF(cis_DPH!$B$2:$B$84,B7072)&gt;0,D7072*1.1,IF(COUNTIF(cis_DPH!$B$85:$B$171,B7072)&gt;0,D7072*1.2,"chyba"))</f>
        <v>0</v>
      </c>
      <c r="G7072" s="16" t="e">
        <f>_xlfn.XLOOKUP(Tabuľka9[[#This Row],[položka]],#REF!,#REF!)</f>
        <v>#REF!</v>
      </c>
      <c r="I7072" s="15">
        <f>Tabuľka9[[#This Row],[Aktuálna cena v RZ s DPH]]*Tabuľka9[[#This Row],[Priemerný odber za mesiac]]</f>
        <v>0</v>
      </c>
      <c r="K7072" s="17" t="e">
        <f>Tabuľka9[[#This Row],[Cena za MJ s DPH]]*Tabuľka9[[#This Row],[Predpokladaný odber počas 6 mesiacov]]</f>
        <v>#REF!</v>
      </c>
      <c r="L7072" s="1">
        <v>162035</v>
      </c>
      <c r="M7072" t="e">
        <f>_xlfn.XLOOKUP(Tabuľka9[[#This Row],[IČO]],#REF!,#REF!)</f>
        <v>#REF!</v>
      </c>
      <c r="N7072" t="e">
        <f>_xlfn.XLOOKUP(Tabuľka9[[#This Row],[IČO]],#REF!,#REF!)</f>
        <v>#REF!</v>
      </c>
    </row>
    <row r="7073" spans="1:14" hidden="1" x14ac:dyDescent="0.35">
      <c r="A7073" t="s">
        <v>84</v>
      </c>
      <c r="B7073" t="s">
        <v>120</v>
      </c>
      <c r="C7073" t="s">
        <v>13</v>
      </c>
      <c r="E7073" s="10">
        <f>IF(COUNTIF(cis_DPH!$B$2:$B$84,B7073)&gt;0,D7073*1.1,IF(COUNTIF(cis_DPH!$B$85:$B$171,B7073)&gt;0,D7073*1.2,"chyba"))</f>
        <v>0</v>
      </c>
      <c r="G7073" s="16" t="e">
        <f>_xlfn.XLOOKUP(Tabuľka9[[#This Row],[položka]],#REF!,#REF!)</f>
        <v>#REF!</v>
      </c>
      <c r="I7073" s="15">
        <f>Tabuľka9[[#This Row],[Aktuálna cena v RZ s DPH]]*Tabuľka9[[#This Row],[Priemerný odber za mesiac]]</f>
        <v>0</v>
      </c>
      <c r="K7073" s="17" t="e">
        <f>Tabuľka9[[#This Row],[Cena za MJ s DPH]]*Tabuľka9[[#This Row],[Predpokladaný odber počas 6 mesiacov]]</f>
        <v>#REF!</v>
      </c>
      <c r="L7073" s="1">
        <v>162035</v>
      </c>
      <c r="M7073" t="e">
        <f>_xlfn.XLOOKUP(Tabuľka9[[#This Row],[IČO]],#REF!,#REF!)</f>
        <v>#REF!</v>
      </c>
      <c r="N7073" t="e">
        <f>_xlfn.XLOOKUP(Tabuľka9[[#This Row],[IČO]],#REF!,#REF!)</f>
        <v>#REF!</v>
      </c>
    </row>
    <row r="7074" spans="1:14" hidden="1" x14ac:dyDescent="0.35">
      <c r="A7074" t="s">
        <v>84</v>
      </c>
      <c r="B7074" t="s">
        <v>121</v>
      </c>
      <c r="C7074" t="s">
        <v>13</v>
      </c>
      <c r="E7074" s="10">
        <f>IF(COUNTIF(cis_DPH!$B$2:$B$84,B7074)&gt;0,D7074*1.1,IF(COUNTIF(cis_DPH!$B$85:$B$171,B7074)&gt;0,D7074*1.2,"chyba"))</f>
        <v>0</v>
      </c>
      <c r="G7074" s="16" t="e">
        <f>_xlfn.XLOOKUP(Tabuľka9[[#This Row],[položka]],#REF!,#REF!)</f>
        <v>#REF!</v>
      </c>
      <c r="I7074" s="15">
        <f>Tabuľka9[[#This Row],[Aktuálna cena v RZ s DPH]]*Tabuľka9[[#This Row],[Priemerný odber za mesiac]]</f>
        <v>0</v>
      </c>
      <c r="K7074" s="17" t="e">
        <f>Tabuľka9[[#This Row],[Cena za MJ s DPH]]*Tabuľka9[[#This Row],[Predpokladaný odber počas 6 mesiacov]]</f>
        <v>#REF!</v>
      </c>
      <c r="L7074" s="1">
        <v>162035</v>
      </c>
      <c r="M7074" t="e">
        <f>_xlfn.XLOOKUP(Tabuľka9[[#This Row],[IČO]],#REF!,#REF!)</f>
        <v>#REF!</v>
      </c>
      <c r="N7074" t="e">
        <f>_xlfn.XLOOKUP(Tabuľka9[[#This Row],[IČO]],#REF!,#REF!)</f>
        <v>#REF!</v>
      </c>
    </row>
    <row r="7075" spans="1:14" hidden="1" x14ac:dyDescent="0.35">
      <c r="A7075" t="s">
        <v>84</v>
      </c>
      <c r="B7075" t="s">
        <v>122</v>
      </c>
      <c r="C7075" t="s">
        <v>13</v>
      </c>
      <c r="E7075" s="10">
        <f>IF(COUNTIF(cis_DPH!$B$2:$B$84,B7075)&gt;0,D7075*1.1,IF(COUNTIF(cis_DPH!$B$85:$B$171,B7075)&gt;0,D7075*1.2,"chyba"))</f>
        <v>0</v>
      </c>
      <c r="G7075" s="16" t="e">
        <f>_xlfn.XLOOKUP(Tabuľka9[[#This Row],[položka]],#REF!,#REF!)</f>
        <v>#REF!</v>
      </c>
      <c r="I7075" s="15">
        <f>Tabuľka9[[#This Row],[Aktuálna cena v RZ s DPH]]*Tabuľka9[[#This Row],[Priemerný odber za mesiac]]</f>
        <v>0</v>
      </c>
      <c r="K7075" s="17" t="e">
        <f>Tabuľka9[[#This Row],[Cena za MJ s DPH]]*Tabuľka9[[#This Row],[Predpokladaný odber počas 6 mesiacov]]</f>
        <v>#REF!</v>
      </c>
      <c r="L7075" s="1">
        <v>162035</v>
      </c>
      <c r="M7075" t="e">
        <f>_xlfn.XLOOKUP(Tabuľka9[[#This Row],[IČO]],#REF!,#REF!)</f>
        <v>#REF!</v>
      </c>
      <c r="N7075" t="e">
        <f>_xlfn.XLOOKUP(Tabuľka9[[#This Row],[IČO]],#REF!,#REF!)</f>
        <v>#REF!</v>
      </c>
    </row>
    <row r="7076" spans="1:14" hidden="1" x14ac:dyDescent="0.35">
      <c r="A7076" t="s">
        <v>84</v>
      </c>
      <c r="B7076" t="s">
        <v>123</v>
      </c>
      <c r="C7076" t="s">
        <v>13</v>
      </c>
      <c r="D7076" s="9">
        <v>5.99</v>
      </c>
      <c r="E7076" s="10">
        <f>IF(COUNTIF(cis_DPH!$B$2:$B$84,B7076)&gt;0,D7076*1.1,IF(COUNTIF(cis_DPH!$B$85:$B$171,B7076)&gt;0,D7076*1.2,"chyba"))</f>
        <v>6.5890000000000004</v>
      </c>
      <c r="G7076" s="16" t="e">
        <f>_xlfn.XLOOKUP(Tabuľka9[[#This Row],[položka]],#REF!,#REF!)</f>
        <v>#REF!</v>
      </c>
      <c r="H7076">
        <v>70</v>
      </c>
      <c r="I7076" s="15">
        <f>Tabuľka9[[#This Row],[Aktuálna cena v RZ s DPH]]*Tabuľka9[[#This Row],[Priemerný odber za mesiac]]</f>
        <v>461.23</v>
      </c>
      <c r="J7076">
        <v>300</v>
      </c>
      <c r="K7076" s="17" t="e">
        <f>Tabuľka9[[#This Row],[Cena za MJ s DPH]]*Tabuľka9[[#This Row],[Predpokladaný odber počas 6 mesiacov]]</f>
        <v>#REF!</v>
      </c>
      <c r="L7076" s="1">
        <v>162035</v>
      </c>
      <c r="M7076" t="e">
        <f>_xlfn.XLOOKUP(Tabuľka9[[#This Row],[IČO]],#REF!,#REF!)</f>
        <v>#REF!</v>
      </c>
      <c r="N7076" t="e">
        <f>_xlfn.XLOOKUP(Tabuľka9[[#This Row],[IČO]],#REF!,#REF!)</f>
        <v>#REF!</v>
      </c>
    </row>
    <row r="7077" spans="1:14" hidden="1" x14ac:dyDescent="0.35">
      <c r="A7077" t="s">
        <v>84</v>
      </c>
      <c r="B7077" t="s">
        <v>124</v>
      </c>
      <c r="C7077" t="s">
        <v>13</v>
      </c>
      <c r="D7077" s="9">
        <v>7</v>
      </c>
      <c r="E7077" s="10">
        <f>IF(COUNTIF(cis_DPH!$B$2:$B$84,B7077)&gt;0,D7077*1.1,IF(COUNTIF(cis_DPH!$B$85:$B$171,B7077)&gt;0,D7077*1.2,"chyba"))</f>
        <v>7.7000000000000011</v>
      </c>
      <c r="G7077" s="16" t="e">
        <f>_xlfn.XLOOKUP(Tabuľka9[[#This Row],[položka]],#REF!,#REF!)</f>
        <v>#REF!</v>
      </c>
      <c r="H7077">
        <v>40</v>
      </c>
      <c r="I7077" s="15">
        <f>Tabuľka9[[#This Row],[Aktuálna cena v RZ s DPH]]*Tabuľka9[[#This Row],[Priemerný odber za mesiac]]</f>
        <v>308.00000000000006</v>
      </c>
      <c r="J7077">
        <v>200</v>
      </c>
      <c r="K7077" s="17" t="e">
        <f>Tabuľka9[[#This Row],[Cena za MJ s DPH]]*Tabuľka9[[#This Row],[Predpokladaný odber počas 6 mesiacov]]</f>
        <v>#REF!</v>
      </c>
      <c r="L7077" s="1">
        <v>162035</v>
      </c>
      <c r="M7077" t="e">
        <f>_xlfn.XLOOKUP(Tabuľka9[[#This Row],[IČO]],#REF!,#REF!)</f>
        <v>#REF!</v>
      </c>
      <c r="N7077" t="e">
        <f>_xlfn.XLOOKUP(Tabuľka9[[#This Row],[IČO]],#REF!,#REF!)</f>
        <v>#REF!</v>
      </c>
    </row>
    <row r="7078" spans="1:14" hidden="1" x14ac:dyDescent="0.35">
      <c r="A7078" t="s">
        <v>125</v>
      </c>
      <c r="B7078" t="s">
        <v>126</v>
      </c>
      <c r="C7078" t="s">
        <v>13</v>
      </c>
      <c r="E7078" s="10">
        <f>IF(COUNTIF(cis_DPH!$B$2:$B$84,B7078)&gt;0,D7078*1.1,IF(COUNTIF(cis_DPH!$B$85:$B$171,B7078)&gt;0,D7078*1.2,"chyba"))</f>
        <v>0</v>
      </c>
      <c r="G7078" s="16" t="e">
        <f>_xlfn.XLOOKUP(Tabuľka9[[#This Row],[položka]],#REF!,#REF!)</f>
        <v>#REF!</v>
      </c>
      <c r="I7078" s="15">
        <f>Tabuľka9[[#This Row],[Aktuálna cena v RZ s DPH]]*Tabuľka9[[#This Row],[Priemerný odber za mesiac]]</f>
        <v>0</v>
      </c>
      <c r="K7078" s="17" t="e">
        <f>Tabuľka9[[#This Row],[Cena za MJ s DPH]]*Tabuľka9[[#This Row],[Predpokladaný odber počas 6 mesiacov]]</f>
        <v>#REF!</v>
      </c>
      <c r="L7078" s="1">
        <v>162035</v>
      </c>
      <c r="M7078" t="e">
        <f>_xlfn.XLOOKUP(Tabuľka9[[#This Row],[IČO]],#REF!,#REF!)</f>
        <v>#REF!</v>
      </c>
      <c r="N7078" t="e">
        <f>_xlfn.XLOOKUP(Tabuľka9[[#This Row],[IČO]],#REF!,#REF!)</f>
        <v>#REF!</v>
      </c>
    </row>
    <row r="7079" spans="1:14" hidden="1" x14ac:dyDescent="0.35">
      <c r="A7079" t="s">
        <v>125</v>
      </c>
      <c r="B7079" t="s">
        <v>127</v>
      </c>
      <c r="C7079" t="s">
        <v>13</v>
      </c>
      <c r="E7079" s="10">
        <f>IF(COUNTIF(cis_DPH!$B$2:$B$84,B7079)&gt;0,D7079*1.1,IF(COUNTIF(cis_DPH!$B$85:$B$171,B7079)&gt;0,D7079*1.2,"chyba"))</f>
        <v>0</v>
      </c>
      <c r="G7079" s="16" t="e">
        <f>_xlfn.XLOOKUP(Tabuľka9[[#This Row],[položka]],#REF!,#REF!)</f>
        <v>#REF!</v>
      </c>
      <c r="I7079" s="15">
        <f>Tabuľka9[[#This Row],[Aktuálna cena v RZ s DPH]]*Tabuľka9[[#This Row],[Priemerný odber za mesiac]]</f>
        <v>0</v>
      </c>
      <c r="K7079" s="17" t="e">
        <f>Tabuľka9[[#This Row],[Cena za MJ s DPH]]*Tabuľka9[[#This Row],[Predpokladaný odber počas 6 mesiacov]]</f>
        <v>#REF!</v>
      </c>
      <c r="L7079" s="1">
        <v>162035</v>
      </c>
      <c r="M7079" t="e">
        <f>_xlfn.XLOOKUP(Tabuľka9[[#This Row],[IČO]],#REF!,#REF!)</f>
        <v>#REF!</v>
      </c>
      <c r="N7079" t="e">
        <f>_xlfn.XLOOKUP(Tabuľka9[[#This Row],[IČO]],#REF!,#REF!)</f>
        <v>#REF!</v>
      </c>
    </row>
    <row r="7080" spans="1:14" hidden="1" x14ac:dyDescent="0.35">
      <c r="A7080" t="s">
        <v>125</v>
      </c>
      <c r="B7080" t="s">
        <v>128</v>
      </c>
      <c r="C7080" t="s">
        <v>13</v>
      </c>
      <c r="D7080" s="9">
        <v>3.9</v>
      </c>
      <c r="E7080" s="10">
        <f>IF(COUNTIF(cis_DPH!$B$2:$B$84,B7080)&gt;0,D7080*1.1,IF(COUNTIF(cis_DPH!$B$85:$B$171,B7080)&gt;0,D7080*1.2,"chyba"))</f>
        <v>4.68</v>
      </c>
      <c r="G7080" s="16" t="e">
        <f>_xlfn.XLOOKUP(Tabuľka9[[#This Row],[položka]],#REF!,#REF!)</f>
        <v>#REF!</v>
      </c>
      <c r="H7080">
        <v>10</v>
      </c>
      <c r="I7080" s="15">
        <f>Tabuľka9[[#This Row],[Aktuálna cena v RZ s DPH]]*Tabuľka9[[#This Row],[Priemerný odber za mesiac]]</f>
        <v>46.8</v>
      </c>
      <c r="J7080">
        <v>40</v>
      </c>
      <c r="K7080" s="17" t="e">
        <f>Tabuľka9[[#This Row],[Cena za MJ s DPH]]*Tabuľka9[[#This Row],[Predpokladaný odber počas 6 mesiacov]]</f>
        <v>#REF!</v>
      </c>
      <c r="L7080" s="1">
        <v>162035</v>
      </c>
      <c r="M7080" t="e">
        <f>_xlfn.XLOOKUP(Tabuľka9[[#This Row],[IČO]],#REF!,#REF!)</f>
        <v>#REF!</v>
      </c>
      <c r="N7080" t="e">
        <f>_xlfn.XLOOKUP(Tabuľka9[[#This Row],[IČO]],#REF!,#REF!)</f>
        <v>#REF!</v>
      </c>
    </row>
    <row r="7081" spans="1:14" hidden="1" x14ac:dyDescent="0.35">
      <c r="A7081" t="s">
        <v>125</v>
      </c>
      <c r="B7081" t="s">
        <v>129</v>
      </c>
      <c r="C7081" t="s">
        <v>13</v>
      </c>
      <c r="E7081" s="10">
        <f>IF(COUNTIF(cis_DPH!$B$2:$B$84,B7081)&gt;0,D7081*1.1,IF(COUNTIF(cis_DPH!$B$85:$B$171,B7081)&gt;0,D7081*1.2,"chyba"))</f>
        <v>0</v>
      </c>
      <c r="G7081" s="16" t="e">
        <f>_xlfn.XLOOKUP(Tabuľka9[[#This Row],[položka]],#REF!,#REF!)</f>
        <v>#REF!</v>
      </c>
      <c r="I7081" s="15">
        <f>Tabuľka9[[#This Row],[Aktuálna cena v RZ s DPH]]*Tabuľka9[[#This Row],[Priemerný odber za mesiac]]</f>
        <v>0</v>
      </c>
      <c r="K7081" s="17" t="e">
        <f>Tabuľka9[[#This Row],[Cena za MJ s DPH]]*Tabuľka9[[#This Row],[Predpokladaný odber počas 6 mesiacov]]</f>
        <v>#REF!</v>
      </c>
      <c r="L7081" s="1">
        <v>162035</v>
      </c>
      <c r="M7081" t="e">
        <f>_xlfn.XLOOKUP(Tabuľka9[[#This Row],[IČO]],#REF!,#REF!)</f>
        <v>#REF!</v>
      </c>
      <c r="N7081" t="e">
        <f>_xlfn.XLOOKUP(Tabuľka9[[#This Row],[IČO]],#REF!,#REF!)</f>
        <v>#REF!</v>
      </c>
    </row>
    <row r="7082" spans="1:14" hidden="1" x14ac:dyDescent="0.35">
      <c r="A7082" t="s">
        <v>125</v>
      </c>
      <c r="B7082" t="s">
        <v>130</v>
      </c>
      <c r="C7082" t="s">
        <v>13</v>
      </c>
      <c r="E7082" s="10">
        <f>IF(COUNTIF(cis_DPH!$B$2:$B$84,B7082)&gt;0,D7082*1.1,IF(COUNTIF(cis_DPH!$B$85:$B$171,B7082)&gt;0,D7082*1.2,"chyba"))</f>
        <v>0</v>
      </c>
      <c r="G7082" s="16" t="e">
        <f>_xlfn.XLOOKUP(Tabuľka9[[#This Row],[položka]],#REF!,#REF!)</f>
        <v>#REF!</v>
      </c>
      <c r="I7082" s="15">
        <f>Tabuľka9[[#This Row],[Aktuálna cena v RZ s DPH]]*Tabuľka9[[#This Row],[Priemerný odber za mesiac]]</f>
        <v>0</v>
      </c>
      <c r="K7082" s="17" t="e">
        <f>Tabuľka9[[#This Row],[Cena za MJ s DPH]]*Tabuľka9[[#This Row],[Predpokladaný odber počas 6 mesiacov]]</f>
        <v>#REF!</v>
      </c>
      <c r="L7082" s="1">
        <v>162035</v>
      </c>
      <c r="M7082" t="e">
        <f>_xlfn.XLOOKUP(Tabuľka9[[#This Row],[IČO]],#REF!,#REF!)</f>
        <v>#REF!</v>
      </c>
      <c r="N7082" t="e">
        <f>_xlfn.XLOOKUP(Tabuľka9[[#This Row],[IČO]],#REF!,#REF!)</f>
        <v>#REF!</v>
      </c>
    </row>
    <row r="7083" spans="1:14" hidden="1" x14ac:dyDescent="0.35">
      <c r="A7083" t="s">
        <v>125</v>
      </c>
      <c r="B7083" t="s">
        <v>131</v>
      </c>
      <c r="C7083" t="s">
        <v>13</v>
      </c>
      <c r="E7083" s="10">
        <f>IF(COUNTIF(cis_DPH!$B$2:$B$84,B7083)&gt;0,D7083*1.1,IF(COUNTIF(cis_DPH!$B$85:$B$171,B7083)&gt;0,D7083*1.2,"chyba"))</f>
        <v>0</v>
      </c>
      <c r="G7083" s="16" t="e">
        <f>_xlfn.XLOOKUP(Tabuľka9[[#This Row],[položka]],#REF!,#REF!)</f>
        <v>#REF!</v>
      </c>
      <c r="I7083" s="15">
        <f>Tabuľka9[[#This Row],[Aktuálna cena v RZ s DPH]]*Tabuľka9[[#This Row],[Priemerný odber za mesiac]]</f>
        <v>0</v>
      </c>
      <c r="K7083" s="17" t="e">
        <f>Tabuľka9[[#This Row],[Cena za MJ s DPH]]*Tabuľka9[[#This Row],[Predpokladaný odber počas 6 mesiacov]]</f>
        <v>#REF!</v>
      </c>
      <c r="L7083" s="1">
        <v>162035</v>
      </c>
      <c r="M7083" t="e">
        <f>_xlfn.XLOOKUP(Tabuľka9[[#This Row],[IČO]],#REF!,#REF!)</f>
        <v>#REF!</v>
      </c>
      <c r="N7083" t="e">
        <f>_xlfn.XLOOKUP(Tabuľka9[[#This Row],[IČO]],#REF!,#REF!)</f>
        <v>#REF!</v>
      </c>
    </row>
    <row r="7084" spans="1:14" hidden="1" x14ac:dyDescent="0.35">
      <c r="A7084" t="s">
        <v>125</v>
      </c>
      <c r="B7084" t="s">
        <v>132</v>
      </c>
      <c r="C7084" t="s">
        <v>13</v>
      </c>
      <c r="E7084" s="10">
        <f>IF(COUNTIF(cis_DPH!$B$2:$B$84,B7084)&gt;0,D7084*1.1,IF(COUNTIF(cis_DPH!$B$85:$B$171,B7084)&gt;0,D7084*1.2,"chyba"))</f>
        <v>0</v>
      </c>
      <c r="G7084" s="16" t="e">
        <f>_xlfn.XLOOKUP(Tabuľka9[[#This Row],[položka]],#REF!,#REF!)</f>
        <v>#REF!</v>
      </c>
      <c r="I7084" s="15">
        <f>Tabuľka9[[#This Row],[Aktuálna cena v RZ s DPH]]*Tabuľka9[[#This Row],[Priemerný odber za mesiac]]</f>
        <v>0</v>
      </c>
      <c r="K7084" s="17" t="e">
        <f>Tabuľka9[[#This Row],[Cena za MJ s DPH]]*Tabuľka9[[#This Row],[Predpokladaný odber počas 6 mesiacov]]</f>
        <v>#REF!</v>
      </c>
      <c r="L7084" s="1">
        <v>162035</v>
      </c>
      <c r="M7084" t="e">
        <f>_xlfn.XLOOKUP(Tabuľka9[[#This Row],[IČO]],#REF!,#REF!)</f>
        <v>#REF!</v>
      </c>
      <c r="N7084" t="e">
        <f>_xlfn.XLOOKUP(Tabuľka9[[#This Row],[IČO]],#REF!,#REF!)</f>
        <v>#REF!</v>
      </c>
    </row>
    <row r="7085" spans="1:14" hidden="1" x14ac:dyDescent="0.35">
      <c r="A7085" t="s">
        <v>125</v>
      </c>
      <c r="B7085" t="s">
        <v>133</v>
      </c>
      <c r="C7085" t="s">
        <v>13</v>
      </c>
      <c r="E7085" s="10">
        <f>IF(COUNTIF(cis_DPH!$B$2:$B$84,B7085)&gt;0,D7085*1.1,IF(COUNTIF(cis_DPH!$B$85:$B$171,B7085)&gt;0,D7085*1.2,"chyba"))</f>
        <v>0</v>
      </c>
      <c r="G7085" s="16" t="e">
        <f>_xlfn.XLOOKUP(Tabuľka9[[#This Row],[položka]],#REF!,#REF!)</f>
        <v>#REF!</v>
      </c>
      <c r="I7085" s="15">
        <f>Tabuľka9[[#This Row],[Aktuálna cena v RZ s DPH]]*Tabuľka9[[#This Row],[Priemerný odber za mesiac]]</f>
        <v>0</v>
      </c>
      <c r="K7085" s="17" t="e">
        <f>Tabuľka9[[#This Row],[Cena za MJ s DPH]]*Tabuľka9[[#This Row],[Predpokladaný odber počas 6 mesiacov]]</f>
        <v>#REF!</v>
      </c>
      <c r="L7085" s="1">
        <v>162035</v>
      </c>
      <c r="M7085" t="e">
        <f>_xlfn.XLOOKUP(Tabuľka9[[#This Row],[IČO]],#REF!,#REF!)</f>
        <v>#REF!</v>
      </c>
      <c r="N7085" t="e">
        <f>_xlfn.XLOOKUP(Tabuľka9[[#This Row],[IČO]],#REF!,#REF!)</f>
        <v>#REF!</v>
      </c>
    </row>
    <row r="7086" spans="1:14" hidden="1" x14ac:dyDescent="0.35">
      <c r="A7086" t="s">
        <v>125</v>
      </c>
      <c r="B7086" t="s">
        <v>134</v>
      </c>
      <c r="C7086" t="s">
        <v>13</v>
      </c>
      <c r="E7086" s="10">
        <f>IF(COUNTIF(cis_DPH!$B$2:$B$84,B7086)&gt;0,D7086*1.1,IF(COUNTIF(cis_DPH!$B$85:$B$171,B7086)&gt;0,D7086*1.2,"chyba"))</f>
        <v>0</v>
      </c>
      <c r="G7086" s="16" t="e">
        <f>_xlfn.XLOOKUP(Tabuľka9[[#This Row],[položka]],#REF!,#REF!)</f>
        <v>#REF!</v>
      </c>
      <c r="I7086" s="15">
        <f>Tabuľka9[[#This Row],[Aktuálna cena v RZ s DPH]]*Tabuľka9[[#This Row],[Priemerný odber za mesiac]]</f>
        <v>0</v>
      </c>
      <c r="K7086" s="17" t="e">
        <f>Tabuľka9[[#This Row],[Cena za MJ s DPH]]*Tabuľka9[[#This Row],[Predpokladaný odber počas 6 mesiacov]]</f>
        <v>#REF!</v>
      </c>
      <c r="L7086" s="1">
        <v>162035</v>
      </c>
      <c r="M7086" t="e">
        <f>_xlfn.XLOOKUP(Tabuľka9[[#This Row],[IČO]],#REF!,#REF!)</f>
        <v>#REF!</v>
      </c>
      <c r="N7086" t="e">
        <f>_xlfn.XLOOKUP(Tabuľka9[[#This Row],[IČO]],#REF!,#REF!)</f>
        <v>#REF!</v>
      </c>
    </row>
    <row r="7087" spans="1:14" hidden="1" x14ac:dyDescent="0.35">
      <c r="A7087" t="s">
        <v>125</v>
      </c>
      <c r="B7087" t="s">
        <v>135</v>
      </c>
      <c r="C7087" t="s">
        <v>13</v>
      </c>
      <c r="E7087" s="10">
        <f>IF(COUNTIF(cis_DPH!$B$2:$B$84,B7087)&gt;0,D7087*1.1,IF(COUNTIF(cis_DPH!$B$85:$B$171,B7087)&gt;0,D7087*1.2,"chyba"))</f>
        <v>0</v>
      </c>
      <c r="G7087" s="16" t="e">
        <f>_xlfn.XLOOKUP(Tabuľka9[[#This Row],[položka]],#REF!,#REF!)</f>
        <v>#REF!</v>
      </c>
      <c r="I7087" s="15">
        <f>Tabuľka9[[#This Row],[Aktuálna cena v RZ s DPH]]*Tabuľka9[[#This Row],[Priemerný odber za mesiac]]</f>
        <v>0</v>
      </c>
      <c r="K7087" s="17" t="e">
        <f>Tabuľka9[[#This Row],[Cena za MJ s DPH]]*Tabuľka9[[#This Row],[Predpokladaný odber počas 6 mesiacov]]</f>
        <v>#REF!</v>
      </c>
      <c r="L7087" s="1">
        <v>162035</v>
      </c>
      <c r="M7087" t="e">
        <f>_xlfn.XLOOKUP(Tabuľka9[[#This Row],[IČO]],#REF!,#REF!)</f>
        <v>#REF!</v>
      </c>
      <c r="N7087" t="e">
        <f>_xlfn.XLOOKUP(Tabuľka9[[#This Row],[IČO]],#REF!,#REF!)</f>
        <v>#REF!</v>
      </c>
    </row>
    <row r="7088" spans="1:14" hidden="1" x14ac:dyDescent="0.35">
      <c r="A7088" t="s">
        <v>125</v>
      </c>
      <c r="B7088" t="s">
        <v>136</v>
      </c>
      <c r="C7088" t="s">
        <v>13</v>
      </c>
      <c r="E7088" s="10">
        <f>IF(COUNTIF(cis_DPH!$B$2:$B$84,B7088)&gt;0,D7088*1.1,IF(COUNTIF(cis_DPH!$B$85:$B$171,B7088)&gt;0,D7088*1.2,"chyba"))</f>
        <v>0</v>
      </c>
      <c r="G7088" s="16" t="e">
        <f>_xlfn.XLOOKUP(Tabuľka9[[#This Row],[položka]],#REF!,#REF!)</f>
        <v>#REF!</v>
      </c>
      <c r="I7088" s="15">
        <f>Tabuľka9[[#This Row],[Aktuálna cena v RZ s DPH]]*Tabuľka9[[#This Row],[Priemerný odber za mesiac]]</f>
        <v>0</v>
      </c>
      <c r="K7088" s="17" t="e">
        <f>Tabuľka9[[#This Row],[Cena za MJ s DPH]]*Tabuľka9[[#This Row],[Predpokladaný odber počas 6 mesiacov]]</f>
        <v>#REF!</v>
      </c>
      <c r="L7088" s="1">
        <v>162035</v>
      </c>
      <c r="M7088" t="e">
        <f>_xlfn.XLOOKUP(Tabuľka9[[#This Row],[IČO]],#REF!,#REF!)</f>
        <v>#REF!</v>
      </c>
      <c r="N7088" t="e">
        <f>_xlfn.XLOOKUP(Tabuľka9[[#This Row],[IČO]],#REF!,#REF!)</f>
        <v>#REF!</v>
      </c>
    </row>
    <row r="7089" spans="1:14" hidden="1" x14ac:dyDescent="0.35">
      <c r="A7089" t="s">
        <v>125</v>
      </c>
      <c r="B7089" t="s">
        <v>137</v>
      </c>
      <c r="C7089" t="s">
        <v>13</v>
      </c>
      <c r="E7089" s="10">
        <f>IF(COUNTIF(cis_DPH!$B$2:$B$84,B7089)&gt;0,D7089*1.1,IF(COUNTIF(cis_DPH!$B$85:$B$171,B7089)&gt;0,D7089*1.2,"chyba"))</f>
        <v>0</v>
      </c>
      <c r="G7089" s="16" t="e">
        <f>_xlfn.XLOOKUP(Tabuľka9[[#This Row],[položka]],#REF!,#REF!)</f>
        <v>#REF!</v>
      </c>
      <c r="I7089" s="15">
        <f>Tabuľka9[[#This Row],[Aktuálna cena v RZ s DPH]]*Tabuľka9[[#This Row],[Priemerný odber za mesiac]]</f>
        <v>0</v>
      </c>
      <c r="K7089" s="17" t="e">
        <f>Tabuľka9[[#This Row],[Cena za MJ s DPH]]*Tabuľka9[[#This Row],[Predpokladaný odber počas 6 mesiacov]]</f>
        <v>#REF!</v>
      </c>
      <c r="L7089" s="1">
        <v>162035</v>
      </c>
      <c r="M7089" t="e">
        <f>_xlfn.XLOOKUP(Tabuľka9[[#This Row],[IČO]],#REF!,#REF!)</f>
        <v>#REF!</v>
      </c>
      <c r="N7089" t="e">
        <f>_xlfn.XLOOKUP(Tabuľka9[[#This Row],[IČO]],#REF!,#REF!)</f>
        <v>#REF!</v>
      </c>
    </row>
    <row r="7090" spans="1:14" hidden="1" x14ac:dyDescent="0.35">
      <c r="A7090" t="s">
        <v>125</v>
      </c>
      <c r="B7090" t="s">
        <v>138</v>
      </c>
      <c r="C7090" t="s">
        <v>13</v>
      </c>
      <c r="E7090" s="10">
        <f>IF(COUNTIF(cis_DPH!$B$2:$B$84,B7090)&gt;0,D7090*1.1,IF(COUNTIF(cis_DPH!$B$85:$B$171,B7090)&gt;0,D7090*1.2,"chyba"))</f>
        <v>0</v>
      </c>
      <c r="G7090" s="16" t="e">
        <f>_xlfn.XLOOKUP(Tabuľka9[[#This Row],[položka]],#REF!,#REF!)</f>
        <v>#REF!</v>
      </c>
      <c r="I7090" s="15">
        <f>Tabuľka9[[#This Row],[Aktuálna cena v RZ s DPH]]*Tabuľka9[[#This Row],[Priemerný odber za mesiac]]</f>
        <v>0</v>
      </c>
      <c r="K7090" s="17" t="e">
        <f>Tabuľka9[[#This Row],[Cena za MJ s DPH]]*Tabuľka9[[#This Row],[Predpokladaný odber počas 6 mesiacov]]</f>
        <v>#REF!</v>
      </c>
      <c r="L7090" s="1">
        <v>162035</v>
      </c>
      <c r="M7090" t="e">
        <f>_xlfn.XLOOKUP(Tabuľka9[[#This Row],[IČO]],#REF!,#REF!)</f>
        <v>#REF!</v>
      </c>
      <c r="N7090" t="e">
        <f>_xlfn.XLOOKUP(Tabuľka9[[#This Row],[IČO]],#REF!,#REF!)</f>
        <v>#REF!</v>
      </c>
    </row>
    <row r="7091" spans="1:14" hidden="1" x14ac:dyDescent="0.35">
      <c r="A7091" t="s">
        <v>125</v>
      </c>
      <c r="B7091" t="s">
        <v>139</v>
      </c>
      <c r="C7091" t="s">
        <v>13</v>
      </c>
      <c r="E7091" s="10">
        <f>IF(COUNTIF(cis_DPH!$B$2:$B$84,B7091)&gt;0,D7091*1.1,IF(COUNTIF(cis_DPH!$B$85:$B$171,B7091)&gt;0,D7091*1.2,"chyba"))</f>
        <v>0</v>
      </c>
      <c r="G7091" s="16" t="e">
        <f>_xlfn.XLOOKUP(Tabuľka9[[#This Row],[položka]],#REF!,#REF!)</f>
        <v>#REF!</v>
      </c>
      <c r="I7091" s="15">
        <f>Tabuľka9[[#This Row],[Aktuálna cena v RZ s DPH]]*Tabuľka9[[#This Row],[Priemerný odber za mesiac]]</f>
        <v>0</v>
      </c>
      <c r="K7091" s="17" t="e">
        <f>Tabuľka9[[#This Row],[Cena za MJ s DPH]]*Tabuľka9[[#This Row],[Predpokladaný odber počas 6 mesiacov]]</f>
        <v>#REF!</v>
      </c>
      <c r="L7091" s="1">
        <v>162035</v>
      </c>
      <c r="M7091" t="e">
        <f>_xlfn.XLOOKUP(Tabuľka9[[#This Row],[IČO]],#REF!,#REF!)</f>
        <v>#REF!</v>
      </c>
      <c r="N7091" t="e">
        <f>_xlfn.XLOOKUP(Tabuľka9[[#This Row],[IČO]],#REF!,#REF!)</f>
        <v>#REF!</v>
      </c>
    </row>
    <row r="7092" spans="1:14" hidden="1" x14ac:dyDescent="0.35">
      <c r="A7092" t="s">
        <v>125</v>
      </c>
      <c r="B7092" t="s">
        <v>140</v>
      </c>
      <c r="C7092" t="s">
        <v>13</v>
      </c>
      <c r="E7092" s="10">
        <f>IF(COUNTIF(cis_DPH!$B$2:$B$84,B7092)&gt;0,D7092*1.1,IF(COUNTIF(cis_DPH!$B$85:$B$171,B7092)&gt;0,D7092*1.2,"chyba"))</f>
        <v>0</v>
      </c>
      <c r="G7092" s="16" t="e">
        <f>_xlfn.XLOOKUP(Tabuľka9[[#This Row],[položka]],#REF!,#REF!)</f>
        <v>#REF!</v>
      </c>
      <c r="I7092" s="15">
        <f>Tabuľka9[[#This Row],[Aktuálna cena v RZ s DPH]]*Tabuľka9[[#This Row],[Priemerný odber za mesiac]]</f>
        <v>0</v>
      </c>
      <c r="K7092" s="17" t="e">
        <f>Tabuľka9[[#This Row],[Cena za MJ s DPH]]*Tabuľka9[[#This Row],[Predpokladaný odber počas 6 mesiacov]]</f>
        <v>#REF!</v>
      </c>
      <c r="L7092" s="1">
        <v>162035</v>
      </c>
      <c r="M7092" t="e">
        <f>_xlfn.XLOOKUP(Tabuľka9[[#This Row],[IČO]],#REF!,#REF!)</f>
        <v>#REF!</v>
      </c>
      <c r="N7092" t="e">
        <f>_xlfn.XLOOKUP(Tabuľka9[[#This Row],[IČO]],#REF!,#REF!)</f>
        <v>#REF!</v>
      </c>
    </row>
    <row r="7093" spans="1:14" hidden="1" x14ac:dyDescent="0.35">
      <c r="A7093" t="s">
        <v>125</v>
      </c>
      <c r="B7093" t="s">
        <v>141</v>
      </c>
      <c r="C7093" t="s">
        <v>13</v>
      </c>
      <c r="E7093" s="10">
        <f>IF(COUNTIF(cis_DPH!$B$2:$B$84,B7093)&gt;0,D7093*1.1,IF(COUNTIF(cis_DPH!$B$85:$B$171,B7093)&gt;0,D7093*1.2,"chyba"))</f>
        <v>0</v>
      </c>
      <c r="G7093" s="16" t="e">
        <f>_xlfn.XLOOKUP(Tabuľka9[[#This Row],[položka]],#REF!,#REF!)</f>
        <v>#REF!</v>
      </c>
      <c r="I7093" s="15">
        <f>Tabuľka9[[#This Row],[Aktuálna cena v RZ s DPH]]*Tabuľka9[[#This Row],[Priemerný odber za mesiac]]</f>
        <v>0</v>
      </c>
      <c r="K7093" s="17" t="e">
        <f>Tabuľka9[[#This Row],[Cena za MJ s DPH]]*Tabuľka9[[#This Row],[Predpokladaný odber počas 6 mesiacov]]</f>
        <v>#REF!</v>
      </c>
      <c r="L7093" s="1">
        <v>162035</v>
      </c>
      <c r="M7093" t="e">
        <f>_xlfn.XLOOKUP(Tabuľka9[[#This Row],[IČO]],#REF!,#REF!)</f>
        <v>#REF!</v>
      </c>
      <c r="N7093" t="e">
        <f>_xlfn.XLOOKUP(Tabuľka9[[#This Row],[IČO]],#REF!,#REF!)</f>
        <v>#REF!</v>
      </c>
    </row>
    <row r="7094" spans="1:14" hidden="1" x14ac:dyDescent="0.35">
      <c r="A7094" t="s">
        <v>125</v>
      </c>
      <c r="B7094" t="s">
        <v>142</v>
      </c>
      <c r="C7094" t="s">
        <v>13</v>
      </c>
      <c r="E7094" s="10">
        <f>IF(COUNTIF(cis_DPH!$B$2:$B$84,B7094)&gt;0,D7094*1.1,IF(COUNTIF(cis_DPH!$B$85:$B$171,B7094)&gt;0,D7094*1.2,"chyba"))</f>
        <v>0</v>
      </c>
      <c r="G7094" s="16" t="e">
        <f>_xlfn.XLOOKUP(Tabuľka9[[#This Row],[položka]],#REF!,#REF!)</f>
        <v>#REF!</v>
      </c>
      <c r="I7094" s="15">
        <f>Tabuľka9[[#This Row],[Aktuálna cena v RZ s DPH]]*Tabuľka9[[#This Row],[Priemerný odber za mesiac]]</f>
        <v>0</v>
      </c>
      <c r="K7094" s="17" t="e">
        <f>Tabuľka9[[#This Row],[Cena za MJ s DPH]]*Tabuľka9[[#This Row],[Predpokladaný odber počas 6 mesiacov]]</f>
        <v>#REF!</v>
      </c>
      <c r="L7094" s="1">
        <v>162035</v>
      </c>
      <c r="M7094" t="e">
        <f>_xlfn.XLOOKUP(Tabuľka9[[#This Row],[IČO]],#REF!,#REF!)</f>
        <v>#REF!</v>
      </c>
      <c r="N7094" t="e">
        <f>_xlfn.XLOOKUP(Tabuľka9[[#This Row],[IČO]],#REF!,#REF!)</f>
        <v>#REF!</v>
      </c>
    </row>
    <row r="7095" spans="1:14" hidden="1" x14ac:dyDescent="0.35">
      <c r="A7095" t="s">
        <v>125</v>
      </c>
      <c r="B7095" t="s">
        <v>143</v>
      </c>
      <c r="C7095" t="s">
        <v>13</v>
      </c>
      <c r="E7095" s="10">
        <f>IF(COUNTIF(cis_DPH!$B$2:$B$84,B7095)&gt;0,D7095*1.1,IF(COUNTIF(cis_DPH!$B$85:$B$171,B7095)&gt;0,D7095*1.2,"chyba"))</f>
        <v>0</v>
      </c>
      <c r="G7095" s="16" t="e">
        <f>_xlfn.XLOOKUP(Tabuľka9[[#This Row],[položka]],#REF!,#REF!)</f>
        <v>#REF!</v>
      </c>
      <c r="I7095" s="15">
        <f>Tabuľka9[[#This Row],[Aktuálna cena v RZ s DPH]]*Tabuľka9[[#This Row],[Priemerný odber za mesiac]]</f>
        <v>0</v>
      </c>
      <c r="K7095" s="17" t="e">
        <f>Tabuľka9[[#This Row],[Cena za MJ s DPH]]*Tabuľka9[[#This Row],[Predpokladaný odber počas 6 mesiacov]]</f>
        <v>#REF!</v>
      </c>
      <c r="L7095" s="1">
        <v>162035</v>
      </c>
      <c r="M7095" t="e">
        <f>_xlfn.XLOOKUP(Tabuľka9[[#This Row],[IČO]],#REF!,#REF!)</f>
        <v>#REF!</v>
      </c>
      <c r="N7095" t="e">
        <f>_xlfn.XLOOKUP(Tabuľka9[[#This Row],[IČO]],#REF!,#REF!)</f>
        <v>#REF!</v>
      </c>
    </row>
    <row r="7096" spans="1:14" hidden="1" x14ac:dyDescent="0.35">
      <c r="A7096" t="s">
        <v>125</v>
      </c>
      <c r="B7096" t="s">
        <v>144</v>
      </c>
      <c r="C7096" t="s">
        <v>13</v>
      </c>
      <c r="E7096" s="10">
        <f>IF(COUNTIF(cis_DPH!$B$2:$B$84,B7096)&gt;0,D7096*1.1,IF(COUNTIF(cis_DPH!$B$85:$B$171,B7096)&gt;0,D7096*1.2,"chyba"))</f>
        <v>0</v>
      </c>
      <c r="G7096" s="16" t="e">
        <f>_xlfn.XLOOKUP(Tabuľka9[[#This Row],[položka]],#REF!,#REF!)</f>
        <v>#REF!</v>
      </c>
      <c r="I7096" s="15">
        <f>Tabuľka9[[#This Row],[Aktuálna cena v RZ s DPH]]*Tabuľka9[[#This Row],[Priemerný odber za mesiac]]</f>
        <v>0</v>
      </c>
      <c r="K7096" s="17" t="e">
        <f>Tabuľka9[[#This Row],[Cena za MJ s DPH]]*Tabuľka9[[#This Row],[Predpokladaný odber počas 6 mesiacov]]</f>
        <v>#REF!</v>
      </c>
      <c r="L7096" s="1">
        <v>162035</v>
      </c>
      <c r="M7096" t="e">
        <f>_xlfn.XLOOKUP(Tabuľka9[[#This Row],[IČO]],#REF!,#REF!)</f>
        <v>#REF!</v>
      </c>
      <c r="N7096" t="e">
        <f>_xlfn.XLOOKUP(Tabuľka9[[#This Row],[IČO]],#REF!,#REF!)</f>
        <v>#REF!</v>
      </c>
    </row>
    <row r="7097" spans="1:14" hidden="1" x14ac:dyDescent="0.35">
      <c r="A7097" t="s">
        <v>125</v>
      </c>
      <c r="B7097" t="s">
        <v>145</v>
      </c>
      <c r="C7097" t="s">
        <v>13</v>
      </c>
      <c r="E7097" s="10">
        <f>IF(COUNTIF(cis_DPH!$B$2:$B$84,B7097)&gt;0,D7097*1.1,IF(COUNTIF(cis_DPH!$B$85:$B$171,B7097)&gt;0,D7097*1.2,"chyba"))</f>
        <v>0</v>
      </c>
      <c r="G7097" s="16" t="e">
        <f>_xlfn.XLOOKUP(Tabuľka9[[#This Row],[položka]],#REF!,#REF!)</f>
        <v>#REF!</v>
      </c>
      <c r="I7097" s="15">
        <f>Tabuľka9[[#This Row],[Aktuálna cena v RZ s DPH]]*Tabuľka9[[#This Row],[Priemerný odber za mesiac]]</f>
        <v>0</v>
      </c>
      <c r="K7097" s="17" t="e">
        <f>Tabuľka9[[#This Row],[Cena za MJ s DPH]]*Tabuľka9[[#This Row],[Predpokladaný odber počas 6 mesiacov]]</f>
        <v>#REF!</v>
      </c>
      <c r="L7097" s="1">
        <v>162035</v>
      </c>
      <c r="M7097" t="e">
        <f>_xlfn.XLOOKUP(Tabuľka9[[#This Row],[IČO]],#REF!,#REF!)</f>
        <v>#REF!</v>
      </c>
      <c r="N7097" t="e">
        <f>_xlfn.XLOOKUP(Tabuľka9[[#This Row],[IČO]],#REF!,#REF!)</f>
        <v>#REF!</v>
      </c>
    </row>
    <row r="7098" spans="1:14" hidden="1" x14ac:dyDescent="0.35">
      <c r="A7098" t="s">
        <v>125</v>
      </c>
      <c r="B7098" t="s">
        <v>146</v>
      </c>
      <c r="C7098" t="s">
        <v>13</v>
      </c>
      <c r="E7098" s="10">
        <f>IF(COUNTIF(cis_DPH!$B$2:$B$84,B7098)&gt;0,D7098*1.1,IF(COUNTIF(cis_DPH!$B$85:$B$171,B7098)&gt;0,D7098*1.2,"chyba"))</f>
        <v>0</v>
      </c>
      <c r="G7098" s="16" t="e">
        <f>_xlfn.XLOOKUP(Tabuľka9[[#This Row],[položka]],#REF!,#REF!)</f>
        <v>#REF!</v>
      </c>
      <c r="I7098" s="15">
        <f>Tabuľka9[[#This Row],[Aktuálna cena v RZ s DPH]]*Tabuľka9[[#This Row],[Priemerný odber za mesiac]]</f>
        <v>0</v>
      </c>
      <c r="K7098" s="17" t="e">
        <f>Tabuľka9[[#This Row],[Cena za MJ s DPH]]*Tabuľka9[[#This Row],[Predpokladaný odber počas 6 mesiacov]]</f>
        <v>#REF!</v>
      </c>
      <c r="L7098" s="1">
        <v>162035</v>
      </c>
      <c r="M7098" t="e">
        <f>_xlfn.XLOOKUP(Tabuľka9[[#This Row],[IČO]],#REF!,#REF!)</f>
        <v>#REF!</v>
      </c>
      <c r="N7098" t="e">
        <f>_xlfn.XLOOKUP(Tabuľka9[[#This Row],[IČO]],#REF!,#REF!)</f>
        <v>#REF!</v>
      </c>
    </row>
    <row r="7099" spans="1:14" hidden="1" x14ac:dyDescent="0.35">
      <c r="A7099" t="s">
        <v>125</v>
      </c>
      <c r="B7099" t="s">
        <v>147</v>
      </c>
      <c r="C7099" t="s">
        <v>13</v>
      </c>
      <c r="E7099" s="10">
        <f>IF(COUNTIF(cis_DPH!$B$2:$B$84,B7099)&gt;0,D7099*1.1,IF(COUNTIF(cis_DPH!$B$85:$B$171,B7099)&gt;0,D7099*1.2,"chyba"))</f>
        <v>0</v>
      </c>
      <c r="G7099" s="16" t="e">
        <f>_xlfn.XLOOKUP(Tabuľka9[[#This Row],[položka]],#REF!,#REF!)</f>
        <v>#REF!</v>
      </c>
      <c r="I7099" s="15">
        <f>Tabuľka9[[#This Row],[Aktuálna cena v RZ s DPH]]*Tabuľka9[[#This Row],[Priemerný odber za mesiac]]</f>
        <v>0</v>
      </c>
      <c r="K7099" s="17" t="e">
        <f>Tabuľka9[[#This Row],[Cena za MJ s DPH]]*Tabuľka9[[#This Row],[Predpokladaný odber počas 6 mesiacov]]</f>
        <v>#REF!</v>
      </c>
      <c r="L7099" s="1">
        <v>162035</v>
      </c>
      <c r="M7099" t="e">
        <f>_xlfn.XLOOKUP(Tabuľka9[[#This Row],[IČO]],#REF!,#REF!)</f>
        <v>#REF!</v>
      </c>
      <c r="N7099" t="e">
        <f>_xlfn.XLOOKUP(Tabuľka9[[#This Row],[IČO]],#REF!,#REF!)</f>
        <v>#REF!</v>
      </c>
    </row>
    <row r="7100" spans="1:14" hidden="1" x14ac:dyDescent="0.35">
      <c r="A7100" t="s">
        <v>125</v>
      </c>
      <c r="B7100" t="s">
        <v>148</v>
      </c>
      <c r="C7100" t="s">
        <v>13</v>
      </c>
      <c r="E7100" s="10">
        <f>IF(COUNTIF(cis_DPH!$B$2:$B$84,B7100)&gt;0,D7100*1.1,IF(COUNTIF(cis_DPH!$B$85:$B$171,B7100)&gt;0,D7100*1.2,"chyba"))</f>
        <v>0</v>
      </c>
      <c r="G7100" s="16" t="e">
        <f>_xlfn.XLOOKUP(Tabuľka9[[#This Row],[položka]],#REF!,#REF!)</f>
        <v>#REF!</v>
      </c>
      <c r="I7100" s="15">
        <f>Tabuľka9[[#This Row],[Aktuálna cena v RZ s DPH]]*Tabuľka9[[#This Row],[Priemerný odber za mesiac]]</f>
        <v>0</v>
      </c>
      <c r="K7100" s="17" t="e">
        <f>Tabuľka9[[#This Row],[Cena za MJ s DPH]]*Tabuľka9[[#This Row],[Predpokladaný odber počas 6 mesiacov]]</f>
        <v>#REF!</v>
      </c>
      <c r="L7100" s="1">
        <v>162035</v>
      </c>
      <c r="M7100" t="e">
        <f>_xlfn.XLOOKUP(Tabuľka9[[#This Row],[IČO]],#REF!,#REF!)</f>
        <v>#REF!</v>
      </c>
      <c r="N7100" t="e">
        <f>_xlfn.XLOOKUP(Tabuľka9[[#This Row],[IČO]],#REF!,#REF!)</f>
        <v>#REF!</v>
      </c>
    </row>
    <row r="7101" spans="1:14" hidden="1" x14ac:dyDescent="0.35">
      <c r="A7101" t="s">
        <v>125</v>
      </c>
      <c r="B7101" t="s">
        <v>149</v>
      </c>
      <c r="C7101" t="s">
        <v>13</v>
      </c>
      <c r="E7101" s="10">
        <f>IF(COUNTIF(cis_DPH!$B$2:$B$84,B7101)&gt;0,D7101*1.1,IF(COUNTIF(cis_DPH!$B$85:$B$171,B7101)&gt;0,D7101*1.2,"chyba"))</f>
        <v>0</v>
      </c>
      <c r="G7101" s="16" t="e">
        <f>_xlfn.XLOOKUP(Tabuľka9[[#This Row],[položka]],#REF!,#REF!)</f>
        <v>#REF!</v>
      </c>
      <c r="I7101" s="15">
        <f>Tabuľka9[[#This Row],[Aktuálna cena v RZ s DPH]]*Tabuľka9[[#This Row],[Priemerný odber za mesiac]]</f>
        <v>0</v>
      </c>
      <c r="K7101" s="17" t="e">
        <f>Tabuľka9[[#This Row],[Cena za MJ s DPH]]*Tabuľka9[[#This Row],[Predpokladaný odber počas 6 mesiacov]]</f>
        <v>#REF!</v>
      </c>
      <c r="L7101" s="1">
        <v>162035</v>
      </c>
      <c r="M7101" t="e">
        <f>_xlfn.XLOOKUP(Tabuľka9[[#This Row],[IČO]],#REF!,#REF!)</f>
        <v>#REF!</v>
      </c>
      <c r="N7101" t="e">
        <f>_xlfn.XLOOKUP(Tabuľka9[[#This Row],[IČO]],#REF!,#REF!)</f>
        <v>#REF!</v>
      </c>
    </row>
    <row r="7102" spans="1:14" hidden="1" x14ac:dyDescent="0.35">
      <c r="A7102" t="s">
        <v>125</v>
      </c>
      <c r="B7102" t="s">
        <v>150</v>
      </c>
      <c r="C7102" t="s">
        <v>13</v>
      </c>
      <c r="E7102" s="10">
        <f>IF(COUNTIF(cis_DPH!$B$2:$B$84,B7102)&gt;0,D7102*1.1,IF(COUNTIF(cis_DPH!$B$85:$B$171,B7102)&gt;0,D7102*1.2,"chyba"))</f>
        <v>0</v>
      </c>
      <c r="G7102" s="16" t="e">
        <f>_xlfn.XLOOKUP(Tabuľka9[[#This Row],[položka]],#REF!,#REF!)</f>
        <v>#REF!</v>
      </c>
      <c r="I7102" s="15">
        <f>Tabuľka9[[#This Row],[Aktuálna cena v RZ s DPH]]*Tabuľka9[[#This Row],[Priemerný odber za mesiac]]</f>
        <v>0</v>
      </c>
      <c r="K7102" s="17" t="e">
        <f>Tabuľka9[[#This Row],[Cena za MJ s DPH]]*Tabuľka9[[#This Row],[Predpokladaný odber počas 6 mesiacov]]</f>
        <v>#REF!</v>
      </c>
      <c r="L7102" s="1">
        <v>162035</v>
      </c>
      <c r="M7102" t="e">
        <f>_xlfn.XLOOKUP(Tabuľka9[[#This Row],[IČO]],#REF!,#REF!)</f>
        <v>#REF!</v>
      </c>
      <c r="N7102" t="e">
        <f>_xlfn.XLOOKUP(Tabuľka9[[#This Row],[IČO]],#REF!,#REF!)</f>
        <v>#REF!</v>
      </c>
    </row>
    <row r="7103" spans="1:14" hidden="1" x14ac:dyDescent="0.35">
      <c r="A7103" t="s">
        <v>125</v>
      </c>
      <c r="B7103" t="s">
        <v>151</v>
      </c>
      <c r="C7103" t="s">
        <v>13</v>
      </c>
      <c r="E7103" s="10">
        <f>IF(COUNTIF(cis_DPH!$B$2:$B$84,B7103)&gt;0,D7103*1.1,IF(COUNTIF(cis_DPH!$B$85:$B$171,B7103)&gt;0,D7103*1.2,"chyba"))</f>
        <v>0</v>
      </c>
      <c r="G7103" s="16" t="e">
        <f>_xlfn.XLOOKUP(Tabuľka9[[#This Row],[položka]],#REF!,#REF!)</f>
        <v>#REF!</v>
      </c>
      <c r="I7103" s="15">
        <f>Tabuľka9[[#This Row],[Aktuálna cena v RZ s DPH]]*Tabuľka9[[#This Row],[Priemerný odber za mesiac]]</f>
        <v>0</v>
      </c>
      <c r="K7103" s="17" t="e">
        <f>Tabuľka9[[#This Row],[Cena za MJ s DPH]]*Tabuľka9[[#This Row],[Predpokladaný odber počas 6 mesiacov]]</f>
        <v>#REF!</v>
      </c>
      <c r="L7103" s="1">
        <v>162035</v>
      </c>
      <c r="M7103" t="e">
        <f>_xlfn.XLOOKUP(Tabuľka9[[#This Row],[IČO]],#REF!,#REF!)</f>
        <v>#REF!</v>
      </c>
      <c r="N7103" t="e">
        <f>_xlfn.XLOOKUP(Tabuľka9[[#This Row],[IČO]],#REF!,#REF!)</f>
        <v>#REF!</v>
      </c>
    </row>
    <row r="7104" spans="1:14" hidden="1" x14ac:dyDescent="0.35">
      <c r="A7104" t="s">
        <v>125</v>
      </c>
      <c r="B7104" t="s">
        <v>152</v>
      </c>
      <c r="C7104" t="s">
        <v>13</v>
      </c>
      <c r="D7104" s="9">
        <v>5.5</v>
      </c>
      <c r="E7104" s="10">
        <f>IF(COUNTIF(cis_DPH!$B$2:$B$84,B7104)&gt;0,D7104*1.1,IF(COUNTIF(cis_DPH!$B$85:$B$171,B7104)&gt;0,D7104*1.2,"chyba"))</f>
        <v>6.6</v>
      </c>
      <c r="G7104" s="16" t="e">
        <f>_xlfn.XLOOKUP(Tabuľka9[[#This Row],[položka]],#REF!,#REF!)</f>
        <v>#REF!</v>
      </c>
      <c r="H7104">
        <v>3</v>
      </c>
      <c r="I7104" s="15">
        <f>Tabuľka9[[#This Row],[Aktuálna cena v RZ s DPH]]*Tabuľka9[[#This Row],[Priemerný odber za mesiac]]</f>
        <v>19.799999999999997</v>
      </c>
      <c r="J7104">
        <v>6</v>
      </c>
      <c r="K7104" s="17" t="e">
        <f>Tabuľka9[[#This Row],[Cena za MJ s DPH]]*Tabuľka9[[#This Row],[Predpokladaný odber počas 6 mesiacov]]</f>
        <v>#REF!</v>
      </c>
      <c r="L7104" s="1">
        <v>162035</v>
      </c>
      <c r="M7104" t="e">
        <f>_xlfn.XLOOKUP(Tabuľka9[[#This Row],[IČO]],#REF!,#REF!)</f>
        <v>#REF!</v>
      </c>
      <c r="N7104" t="e">
        <f>_xlfn.XLOOKUP(Tabuľka9[[#This Row],[IČO]],#REF!,#REF!)</f>
        <v>#REF!</v>
      </c>
    </row>
    <row r="7105" spans="1:14" hidden="1" x14ac:dyDescent="0.35">
      <c r="A7105" t="s">
        <v>125</v>
      </c>
      <c r="B7105" t="s">
        <v>153</v>
      </c>
      <c r="C7105" t="s">
        <v>13</v>
      </c>
      <c r="D7105" s="9">
        <v>5.5</v>
      </c>
      <c r="E7105" s="10">
        <f>IF(COUNTIF(cis_DPH!$B$2:$B$84,B7105)&gt;0,D7105*1.1,IF(COUNTIF(cis_DPH!$B$85:$B$171,B7105)&gt;0,D7105*1.2,"chyba"))</f>
        <v>6.6</v>
      </c>
      <c r="G7105" s="16" t="e">
        <f>_xlfn.XLOOKUP(Tabuľka9[[#This Row],[položka]],#REF!,#REF!)</f>
        <v>#REF!</v>
      </c>
      <c r="H7105">
        <v>3</v>
      </c>
      <c r="I7105" s="15">
        <f>Tabuľka9[[#This Row],[Aktuálna cena v RZ s DPH]]*Tabuľka9[[#This Row],[Priemerný odber za mesiac]]</f>
        <v>19.799999999999997</v>
      </c>
      <c r="J7105">
        <v>6</v>
      </c>
      <c r="K7105" s="17" t="e">
        <f>Tabuľka9[[#This Row],[Cena za MJ s DPH]]*Tabuľka9[[#This Row],[Predpokladaný odber počas 6 mesiacov]]</f>
        <v>#REF!</v>
      </c>
      <c r="L7105" s="1">
        <v>162035</v>
      </c>
      <c r="M7105" t="e">
        <f>_xlfn.XLOOKUP(Tabuľka9[[#This Row],[IČO]],#REF!,#REF!)</f>
        <v>#REF!</v>
      </c>
      <c r="N7105" t="e">
        <f>_xlfn.XLOOKUP(Tabuľka9[[#This Row],[IČO]],#REF!,#REF!)</f>
        <v>#REF!</v>
      </c>
    </row>
    <row r="7106" spans="1:14" hidden="1" x14ac:dyDescent="0.35">
      <c r="A7106" t="s">
        <v>125</v>
      </c>
      <c r="B7106" t="s">
        <v>154</v>
      </c>
      <c r="C7106" t="s">
        <v>13</v>
      </c>
      <c r="D7106" s="9">
        <v>5.5</v>
      </c>
      <c r="E7106" s="10">
        <f>IF(COUNTIF(cis_DPH!$B$2:$B$84,B7106)&gt;0,D7106*1.1,IF(COUNTIF(cis_DPH!$B$85:$B$171,B7106)&gt;0,D7106*1.2,"chyba"))</f>
        <v>6.6</v>
      </c>
      <c r="G7106" s="16" t="e">
        <f>_xlfn.XLOOKUP(Tabuľka9[[#This Row],[položka]],#REF!,#REF!)</f>
        <v>#REF!</v>
      </c>
      <c r="H7106">
        <v>3</v>
      </c>
      <c r="I7106" s="15">
        <f>Tabuľka9[[#This Row],[Aktuálna cena v RZ s DPH]]*Tabuľka9[[#This Row],[Priemerný odber za mesiac]]</f>
        <v>19.799999999999997</v>
      </c>
      <c r="J7106">
        <v>6</v>
      </c>
      <c r="K7106" s="17" t="e">
        <f>Tabuľka9[[#This Row],[Cena za MJ s DPH]]*Tabuľka9[[#This Row],[Predpokladaný odber počas 6 mesiacov]]</f>
        <v>#REF!</v>
      </c>
      <c r="L7106" s="1">
        <v>162035</v>
      </c>
      <c r="M7106" t="e">
        <f>_xlfn.XLOOKUP(Tabuľka9[[#This Row],[IČO]],#REF!,#REF!)</f>
        <v>#REF!</v>
      </c>
      <c r="N7106" t="e">
        <f>_xlfn.XLOOKUP(Tabuľka9[[#This Row],[IČO]],#REF!,#REF!)</f>
        <v>#REF!</v>
      </c>
    </row>
    <row r="7107" spans="1:14" hidden="1" x14ac:dyDescent="0.35">
      <c r="A7107" t="s">
        <v>125</v>
      </c>
      <c r="B7107" t="s">
        <v>155</v>
      </c>
      <c r="C7107" t="s">
        <v>13</v>
      </c>
      <c r="E7107" s="10">
        <f>IF(COUNTIF(cis_DPH!$B$2:$B$84,B7107)&gt;0,D7107*1.1,IF(COUNTIF(cis_DPH!$B$85:$B$171,B7107)&gt;0,D7107*1.2,"chyba"))</f>
        <v>0</v>
      </c>
      <c r="G7107" s="16" t="e">
        <f>_xlfn.XLOOKUP(Tabuľka9[[#This Row],[položka]],#REF!,#REF!)</f>
        <v>#REF!</v>
      </c>
      <c r="I7107" s="15">
        <f>Tabuľka9[[#This Row],[Aktuálna cena v RZ s DPH]]*Tabuľka9[[#This Row],[Priemerný odber za mesiac]]</f>
        <v>0</v>
      </c>
      <c r="K7107" s="17" t="e">
        <f>Tabuľka9[[#This Row],[Cena za MJ s DPH]]*Tabuľka9[[#This Row],[Predpokladaný odber počas 6 mesiacov]]</f>
        <v>#REF!</v>
      </c>
      <c r="L7107" s="1">
        <v>162035</v>
      </c>
      <c r="M7107" t="e">
        <f>_xlfn.XLOOKUP(Tabuľka9[[#This Row],[IČO]],#REF!,#REF!)</f>
        <v>#REF!</v>
      </c>
      <c r="N7107" t="e">
        <f>_xlfn.XLOOKUP(Tabuľka9[[#This Row],[IČO]],#REF!,#REF!)</f>
        <v>#REF!</v>
      </c>
    </row>
    <row r="7108" spans="1:14" hidden="1" x14ac:dyDescent="0.35">
      <c r="A7108" t="s">
        <v>125</v>
      </c>
      <c r="B7108" t="s">
        <v>156</v>
      </c>
      <c r="C7108" t="s">
        <v>13</v>
      </c>
      <c r="E7108" s="10">
        <f>IF(COUNTIF(cis_DPH!$B$2:$B$84,B7108)&gt;0,D7108*1.1,IF(COUNTIF(cis_DPH!$B$85:$B$171,B7108)&gt;0,D7108*1.2,"chyba"))</f>
        <v>0</v>
      </c>
      <c r="G7108" s="16" t="e">
        <f>_xlfn.XLOOKUP(Tabuľka9[[#This Row],[položka]],#REF!,#REF!)</f>
        <v>#REF!</v>
      </c>
      <c r="I7108" s="15">
        <f>Tabuľka9[[#This Row],[Aktuálna cena v RZ s DPH]]*Tabuľka9[[#This Row],[Priemerný odber za mesiac]]</f>
        <v>0</v>
      </c>
      <c r="K7108" s="17" t="e">
        <f>Tabuľka9[[#This Row],[Cena za MJ s DPH]]*Tabuľka9[[#This Row],[Predpokladaný odber počas 6 mesiacov]]</f>
        <v>#REF!</v>
      </c>
      <c r="L7108" s="1">
        <v>162035</v>
      </c>
      <c r="M7108" t="e">
        <f>_xlfn.XLOOKUP(Tabuľka9[[#This Row],[IČO]],#REF!,#REF!)</f>
        <v>#REF!</v>
      </c>
      <c r="N7108" t="e">
        <f>_xlfn.XLOOKUP(Tabuľka9[[#This Row],[IČO]],#REF!,#REF!)</f>
        <v>#REF!</v>
      </c>
    </row>
    <row r="7109" spans="1:14" hidden="1" x14ac:dyDescent="0.35">
      <c r="A7109" t="s">
        <v>125</v>
      </c>
      <c r="B7109" t="s">
        <v>157</v>
      </c>
      <c r="C7109" t="s">
        <v>13</v>
      </c>
      <c r="E7109" s="10">
        <f>IF(COUNTIF(cis_DPH!$B$2:$B$84,B7109)&gt;0,D7109*1.1,IF(COUNTIF(cis_DPH!$B$85:$B$171,B7109)&gt;0,D7109*1.2,"chyba"))</f>
        <v>0</v>
      </c>
      <c r="G7109" s="16" t="e">
        <f>_xlfn.XLOOKUP(Tabuľka9[[#This Row],[položka]],#REF!,#REF!)</f>
        <v>#REF!</v>
      </c>
      <c r="I7109" s="15">
        <f>Tabuľka9[[#This Row],[Aktuálna cena v RZ s DPH]]*Tabuľka9[[#This Row],[Priemerný odber za mesiac]]</f>
        <v>0</v>
      </c>
      <c r="K7109" s="17" t="e">
        <f>Tabuľka9[[#This Row],[Cena za MJ s DPH]]*Tabuľka9[[#This Row],[Predpokladaný odber počas 6 mesiacov]]</f>
        <v>#REF!</v>
      </c>
      <c r="L7109" s="1">
        <v>162035</v>
      </c>
      <c r="M7109" t="e">
        <f>_xlfn.XLOOKUP(Tabuľka9[[#This Row],[IČO]],#REF!,#REF!)</f>
        <v>#REF!</v>
      </c>
      <c r="N7109" t="e">
        <f>_xlfn.XLOOKUP(Tabuľka9[[#This Row],[IČO]],#REF!,#REF!)</f>
        <v>#REF!</v>
      </c>
    </row>
    <row r="7110" spans="1:14" hidden="1" x14ac:dyDescent="0.35">
      <c r="A7110" t="s">
        <v>125</v>
      </c>
      <c r="B7110" t="s">
        <v>158</v>
      </c>
      <c r="C7110" t="s">
        <v>13</v>
      </c>
      <c r="E7110" s="10">
        <f>IF(COUNTIF(cis_DPH!$B$2:$B$84,B7110)&gt;0,D7110*1.1,IF(COUNTIF(cis_DPH!$B$85:$B$171,B7110)&gt;0,D7110*1.2,"chyba"))</f>
        <v>0</v>
      </c>
      <c r="G7110" s="16" t="e">
        <f>_xlfn.XLOOKUP(Tabuľka9[[#This Row],[položka]],#REF!,#REF!)</f>
        <v>#REF!</v>
      </c>
      <c r="I7110" s="15">
        <f>Tabuľka9[[#This Row],[Aktuálna cena v RZ s DPH]]*Tabuľka9[[#This Row],[Priemerný odber za mesiac]]</f>
        <v>0</v>
      </c>
      <c r="K7110" s="17" t="e">
        <f>Tabuľka9[[#This Row],[Cena za MJ s DPH]]*Tabuľka9[[#This Row],[Predpokladaný odber počas 6 mesiacov]]</f>
        <v>#REF!</v>
      </c>
      <c r="L7110" s="1">
        <v>162035</v>
      </c>
      <c r="M7110" t="e">
        <f>_xlfn.XLOOKUP(Tabuľka9[[#This Row],[IČO]],#REF!,#REF!)</f>
        <v>#REF!</v>
      </c>
      <c r="N7110" t="e">
        <f>_xlfn.XLOOKUP(Tabuľka9[[#This Row],[IČO]],#REF!,#REF!)</f>
        <v>#REF!</v>
      </c>
    </row>
    <row r="7111" spans="1:14" hidden="1" x14ac:dyDescent="0.35">
      <c r="A7111" t="s">
        <v>125</v>
      </c>
      <c r="B7111" t="s">
        <v>159</v>
      </c>
      <c r="C7111" t="s">
        <v>13</v>
      </c>
      <c r="E7111" s="10">
        <f>IF(COUNTIF(cis_DPH!$B$2:$B$84,B7111)&gt;0,D7111*1.1,IF(COUNTIF(cis_DPH!$B$85:$B$171,B7111)&gt;0,D7111*1.2,"chyba"))</f>
        <v>0</v>
      </c>
      <c r="G7111" s="16" t="e">
        <f>_xlfn.XLOOKUP(Tabuľka9[[#This Row],[položka]],#REF!,#REF!)</f>
        <v>#REF!</v>
      </c>
      <c r="I7111" s="15">
        <f>Tabuľka9[[#This Row],[Aktuálna cena v RZ s DPH]]*Tabuľka9[[#This Row],[Priemerný odber za mesiac]]</f>
        <v>0</v>
      </c>
      <c r="K7111" s="17" t="e">
        <f>Tabuľka9[[#This Row],[Cena za MJ s DPH]]*Tabuľka9[[#This Row],[Predpokladaný odber počas 6 mesiacov]]</f>
        <v>#REF!</v>
      </c>
      <c r="L7111" s="1">
        <v>162035</v>
      </c>
      <c r="M7111" t="e">
        <f>_xlfn.XLOOKUP(Tabuľka9[[#This Row],[IČO]],#REF!,#REF!)</f>
        <v>#REF!</v>
      </c>
      <c r="N7111" t="e">
        <f>_xlfn.XLOOKUP(Tabuľka9[[#This Row],[IČO]],#REF!,#REF!)</f>
        <v>#REF!</v>
      </c>
    </row>
    <row r="7112" spans="1:14" hidden="1" x14ac:dyDescent="0.35">
      <c r="A7112" t="s">
        <v>125</v>
      </c>
      <c r="B7112" t="s">
        <v>160</v>
      </c>
      <c r="C7112" t="s">
        <v>13</v>
      </c>
      <c r="E7112" s="10">
        <f>IF(COUNTIF(cis_DPH!$B$2:$B$84,B7112)&gt;0,D7112*1.1,IF(COUNTIF(cis_DPH!$B$85:$B$171,B7112)&gt;0,D7112*1.2,"chyba"))</f>
        <v>0</v>
      </c>
      <c r="G7112" s="16" t="e">
        <f>_xlfn.XLOOKUP(Tabuľka9[[#This Row],[položka]],#REF!,#REF!)</f>
        <v>#REF!</v>
      </c>
      <c r="I7112" s="15">
        <f>Tabuľka9[[#This Row],[Aktuálna cena v RZ s DPH]]*Tabuľka9[[#This Row],[Priemerný odber za mesiac]]</f>
        <v>0</v>
      </c>
      <c r="K7112" s="17" t="e">
        <f>Tabuľka9[[#This Row],[Cena za MJ s DPH]]*Tabuľka9[[#This Row],[Predpokladaný odber počas 6 mesiacov]]</f>
        <v>#REF!</v>
      </c>
      <c r="L7112" s="1">
        <v>162035</v>
      </c>
      <c r="M7112" t="e">
        <f>_xlfn.XLOOKUP(Tabuľka9[[#This Row],[IČO]],#REF!,#REF!)</f>
        <v>#REF!</v>
      </c>
      <c r="N7112" t="e">
        <f>_xlfn.XLOOKUP(Tabuľka9[[#This Row],[IČO]],#REF!,#REF!)</f>
        <v>#REF!</v>
      </c>
    </row>
    <row r="7113" spans="1:14" hidden="1" x14ac:dyDescent="0.35">
      <c r="A7113" t="s">
        <v>125</v>
      </c>
      <c r="B7113" t="s">
        <v>161</v>
      </c>
      <c r="C7113" t="s">
        <v>13</v>
      </c>
      <c r="E7113" s="10">
        <f>IF(COUNTIF(cis_DPH!$B$2:$B$84,B7113)&gt;0,D7113*1.1,IF(COUNTIF(cis_DPH!$B$85:$B$171,B7113)&gt;0,D7113*1.2,"chyba"))</f>
        <v>0</v>
      </c>
      <c r="G7113" s="16" t="e">
        <f>_xlfn.XLOOKUP(Tabuľka9[[#This Row],[položka]],#REF!,#REF!)</f>
        <v>#REF!</v>
      </c>
      <c r="I7113" s="15">
        <f>Tabuľka9[[#This Row],[Aktuálna cena v RZ s DPH]]*Tabuľka9[[#This Row],[Priemerný odber za mesiac]]</f>
        <v>0</v>
      </c>
      <c r="K7113" s="17" t="e">
        <f>Tabuľka9[[#This Row],[Cena za MJ s DPH]]*Tabuľka9[[#This Row],[Predpokladaný odber počas 6 mesiacov]]</f>
        <v>#REF!</v>
      </c>
      <c r="L7113" s="1">
        <v>162035</v>
      </c>
      <c r="M7113" t="e">
        <f>_xlfn.XLOOKUP(Tabuľka9[[#This Row],[IČO]],#REF!,#REF!)</f>
        <v>#REF!</v>
      </c>
      <c r="N7113" t="e">
        <f>_xlfn.XLOOKUP(Tabuľka9[[#This Row],[IČO]],#REF!,#REF!)</f>
        <v>#REF!</v>
      </c>
    </row>
    <row r="7114" spans="1:14" hidden="1" x14ac:dyDescent="0.35">
      <c r="A7114" t="s">
        <v>125</v>
      </c>
      <c r="B7114" t="s">
        <v>162</v>
      </c>
      <c r="C7114" t="s">
        <v>13</v>
      </c>
      <c r="E7114" s="10">
        <f>IF(COUNTIF(cis_DPH!$B$2:$B$84,B7114)&gt;0,D7114*1.1,IF(COUNTIF(cis_DPH!$B$85:$B$171,B7114)&gt;0,D7114*1.2,"chyba"))</f>
        <v>0</v>
      </c>
      <c r="G7114" s="16" t="e">
        <f>_xlfn.XLOOKUP(Tabuľka9[[#This Row],[položka]],#REF!,#REF!)</f>
        <v>#REF!</v>
      </c>
      <c r="I7114" s="15">
        <f>Tabuľka9[[#This Row],[Aktuálna cena v RZ s DPH]]*Tabuľka9[[#This Row],[Priemerný odber za mesiac]]</f>
        <v>0</v>
      </c>
      <c r="K7114" s="17" t="e">
        <f>Tabuľka9[[#This Row],[Cena za MJ s DPH]]*Tabuľka9[[#This Row],[Predpokladaný odber počas 6 mesiacov]]</f>
        <v>#REF!</v>
      </c>
      <c r="L7114" s="1">
        <v>162035</v>
      </c>
      <c r="M7114" t="e">
        <f>_xlfn.XLOOKUP(Tabuľka9[[#This Row],[IČO]],#REF!,#REF!)</f>
        <v>#REF!</v>
      </c>
      <c r="N7114" t="e">
        <f>_xlfn.XLOOKUP(Tabuľka9[[#This Row],[IČO]],#REF!,#REF!)</f>
        <v>#REF!</v>
      </c>
    </row>
    <row r="7115" spans="1:14" hidden="1" x14ac:dyDescent="0.35">
      <c r="A7115" t="s">
        <v>125</v>
      </c>
      <c r="B7115" t="s">
        <v>163</v>
      </c>
      <c r="C7115" t="s">
        <v>13</v>
      </c>
      <c r="E7115" s="10">
        <f>IF(COUNTIF(cis_DPH!$B$2:$B$84,B7115)&gt;0,D7115*1.1,IF(COUNTIF(cis_DPH!$B$85:$B$171,B7115)&gt;0,D7115*1.2,"chyba"))</f>
        <v>0</v>
      </c>
      <c r="G7115" s="16" t="e">
        <f>_xlfn.XLOOKUP(Tabuľka9[[#This Row],[položka]],#REF!,#REF!)</f>
        <v>#REF!</v>
      </c>
      <c r="I7115" s="15">
        <f>Tabuľka9[[#This Row],[Aktuálna cena v RZ s DPH]]*Tabuľka9[[#This Row],[Priemerný odber za mesiac]]</f>
        <v>0</v>
      </c>
      <c r="K7115" s="17" t="e">
        <f>Tabuľka9[[#This Row],[Cena za MJ s DPH]]*Tabuľka9[[#This Row],[Predpokladaný odber počas 6 mesiacov]]</f>
        <v>#REF!</v>
      </c>
      <c r="L7115" s="1">
        <v>162035</v>
      </c>
      <c r="M7115" t="e">
        <f>_xlfn.XLOOKUP(Tabuľka9[[#This Row],[IČO]],#REF!,#REF!)</f>
        <v>#REF!</v>
      </c>
      <c r="N7115" t="e">
        <f>_xlfn.XLOOKUP(Tabuľka9[[#This Row],[IČO]],#REF!,#REF!)</f>
        <v>#REF!</v>
      </c>
    </row>
    <row r="7116" spans="1:14" hidden="1" x14ac:dyDescent="0.35">
      <c r="A7116" t="s">
        <v>125</v>
      </c>
      <c r="B7116" t="s">
        <v>164</v>
      </c>
      <c r="C7116" t="s">
        <v>13</v>
      </c>
      <c r="E7116" s="10">
        <f>IF(COUNTIF(cis_DPH!$B$2:$B$84,B7116)&gt;0,D7116*1.1,IF(COUNTIF(cis_DPH!$B$85:$B$171,B7116)&gt;0,D7116*1.2,"chyba"))</f>
        <v>0</v>
      </c>
      <c r="G7116" s="16" t="e">
        <f>_xlfn.XLOOKUP(Tabuľka9[[#This Row],[položka]],#REF!,#REF!)</f>
        <v>#REF!</v>
      </c>
      <c r="I7116" s="15">
        <f>Tabuľka9[[#This Row],[Aktuálna cena v RZ s DPH]]*Tabuľka9[[#This Row],[Priemerný odber za mesiac]]</f>
        <v>0</v>
      </c>
      <c r="K7116" s="17" t="e">
        <f>Tabuľka9[[#This Row],[Cena za MJ s DPH]]*Tabuľka9[[#This Row],[Predpokladaný odber počas 6 mesiacov]]</f>
        <v>#REF!</v>
      </c>
      <c r="L7116" s="1">
        <v>162035</v>
      </c>
      <c r="M7116" t="e">
        <f>_xlfn.XLOOKUP(Tabuľka9[[#This Row],[IČO]],#REF!,#REF!)</f>
        <v>#REF!</v>
      </c>
      <c r="N7116" t="e">
        <f>_xlfn.XLOOKUP(Tabuľka9[[#This Row],[IČO]],#REF!,#REF!)</f>
        <v>#REF!</v>
      </c>
    </row>
    <row r="7117" spans="1:14" hidden="1" x14ac:dyDescent="0.35">
      <c r="A7117" t="s">
        <v>125</v>
      </c>
      <c r="B7117" t="s">
        <v>165</v>
      </c>
      <c r="C7117" t="s">
        <v>13</v>
      </c>
      <c r="E7117" s="10">
        <f>IF(COUNTIF(cis_DPH!$B$2:$B$84,B7117)&gt;0,D7117*1.1,IF(COUNTIF(cis_DPH!$B$85:$B$171,B7117)&gt;0,D7117*1.2,"chyba"))</f>
        <v>0</v>
      </c>
      <c r="G7117" s="16" t="e">
        <f>_xlfn.XLOOKUP(Tabuľka9[[#This Row],[položka]],#REF!,#REF!)</f>
        <v>#REF!</v>
      </c>
      <c r="I7117" s="15">
        <f>Tabuľka9[[#This Row],[Aktuálna cena v RZ s DPH]]*Tabuľka9[[#This Row],[Priemerný odber za mesiac]]</f>
        <v>0</v>
      </c>
      <c r="K7117" s="17" t="e">
        <f>Tabuľka9[[#This Row],[Cena za MJ s DPH]]*Tabuľka9[[#This Row],[Predpokladaný odber počas 6 mesiacov]]</f>
        <v>#REF!</v>
      </c>
      <c r="L7117" s="1">
        <v>162035</v>
      </c>
      <c r="M7117" t="e">
        <f>_xlfn.XLOOKUP(Tabuľka9[[#This Row],[IČO]],#REF!,#REF!)</f>
        <v>#REF!</v>
      </c>
      <c r="N7117" t="e">
        <f>_xlfn.XLOOKUP(Tabuľka9[[#This Row],[IČO]],#REF!,#REF!)</f>
        <v>#REF!</v>
      </c>
    </row>
    <row r="7118" spans="1:14" hidden="1" x14ac:dyDescent="0.35">
      <c r="A7118" t="s">
        <v>125</v>
      </c>
      <c r="B7118" t="s">
        <v>166</v>
      </c>
      <c r="C7118" t="s">
        <v>13</v>
      </c>
      <c r="E7118" s="10">
        <f>IF(COUNTIF(cis_DPH!$B$2:$B$84,B7118)&gt;0,D7118*1.1,IF(COUNTIF(cis_DPH!$B$85:$B$171,B7118)&gt;0,D7118*1.2,"chyba"))</f>
        <v>0</v>
      </c>
      <c r="G7118" s="16" t="e">
        <f>_xlfn.XLOOKUP(Tabuľka9[[#This Row],[položka]],#REF!,#REF!)</f>
        <v>#REF!</v>
      </c>
      <c r="I7118" s="15">
        <f>Tabuľka9[[#This Row],[Aktuálna cena v RZ s DPH]]*Tabuľka9[[#This Row],[Priemerný odber za mesiac]]</f>
        <v>0</v>
      </c>
      <c r="K7118" s="17" t="e">
        <f>Tabuľka9[[#This Row],[Cena za MJ s DPH]]*Tabuľka9[[#This Row],[Predpokladaný odber počas 6 mesiacov]]</f>
        <v>#REF!</v>
      </c>
      <c r="L7118" s="1">
        <v>162035</v>
      </c>
      <c r="M7118" t="e">
        <f>_xlfn.XLOOKUP(Tabuľka9[[#This Row],[IČO]],#REF!,#REF!)</f>
        <v>#REF!</v>
      </c>
      <c r="N7118" t="e">
        <f>_xlfn.XLOOKUP(Tabuľka9[[#This Row],[IČO]],#REF!,#REF!)</f>
        <v>#REF!</v>
      </c>
    </row>
    <row r="7119" spans="1:14" hidden="1" x14ac:dyDescent="0.35">
      <c r="A7119" t="s">
        <v>125</v>
      </c>
      <c r="B7119" t="s">
        <v>167</v>
      </c>
      <c r="C7119" t="s">
        <v>13</v>
      </c>
      <c r="E7119" s="10">
        <f>IF(COUNTIF(cis_DPH!$B$2:$B$84,B7119)&gt;0,D7119*1.1,IF(COUNTIF(cis_DPH!$B$85:$B$171,B7119)&gt;0,D7119*1.2,"chyba"))</f>
        <v>0</v>
      </c>
      <c r="G7119" s="16" t="e">
        <f>_xlfn.XLOOKUP(Tabuľka9[[#This Row],[položka]],#REF!,#REF!)</f>
        <v>#REF!</v>
      </c>
      <c r="I7119" s="15">
        <f>Tabuľka9[[#This Row],[Aktuálna cena v RZ s DPH]]*Tabuľka9[[#This Row],[Priemerný odber za mesiac]]</f>
        <v>0</v>
      </c>
      <c r="K7119" s="17" t="e">
        <f>Tabuľka9[[#This Row],[Cena za MJ s DPH]]*Tabuľka9[[#This Row],[Predpokladaný odber počas 6 mesiacov]]</f>
        <v>#REF!</v>
      </c>
      <c r="L7119" s="1">
        <v>162035</v>
      </c>
      <c r="M7119" t="e">
        <f>_xlfn.XLOOKUP(Tabuľka9[[#This Row],[IČO]],#REF!,#REF!)</f>
        <v>#REF!</v>
      </c>
      <c r="N7119" t="e">
        <f>_xlfn.XLOOKUP(Tabuľka9[[#This Row],[IČO]],#REF!,#REF!)</f>
        <v>#REF!</v>
      </c>
    </row>
    <row r="7120" spans="1:14" hidden="1" x14ac:dyDescent="0.35">
      <c r="A7120" t="s">
        <v>125</v>
      </c>
      <c r="B7120" t="s">
        <v>168</v>
      </c>
      <c r="C7120" t="s">
        <v>13</v>
      </c>
      <c r="D7120" s="9">
        <v>3.5</v>
      </c>
      <c r="E7120" s="10">
        <f>IF(COUNTIF(cis_DPH!$B$2:$B$84,B7120)&gt;0,D7120*1.1,IF(COUNTIF(cis_DPH!$B$85:$B$171,B7120)&gt;0,D7120*1.2,"chyba"))</f>
        <v>4.2</v>
      </c>
      <c r="G7120" s="16" t="e">
        <f>_xlfn.XLOOKUP(Tabuľka9[[#This Row],[položka]],#REF!,#REF!)</f>
        <v>#REF!</v>
      </c>
      <c r="H7120">
        <v>7</v>
      </c>
      <c r="I7120" s="15">
        <f>Tabuľka9[[#This Row],[Aktuálna cena v RZ s DPH]]*Tabuľka9[[#This Row],[Priemerný odber za mesiac]]</f>
        <v>29.400000000000002</v>
      </c>
      <c r="J7120">
        <v>25</v>
      </c>
      <c r="K7120" s="17" t="e">
        <f>Tabuľka9[[#This Row],[Cena za MJ s DPH]]*Tabuľka9[[#This Row],[Predpokladaný odber počas 6 mesiacov]]</f>
        <v>#REF!</v>
      </c>
      <c r="L7120" s="1">
        <v>162035</v>
      </c>
      <c r="M7120" t="e">
        <f>_xlfn.XLOOKUP(Tabuľka9[[#This Row],[IČO]],#REF!,#REF!)</f>
        <v>#REF!</v>
      </c>
      <c r="N7120" t="e">
        <f>_xlfn.XLOOKUP(Tabuľka9[[#This Row],[IČO]],#REF!,#REF!)</f>
        <v>#REF!</v>
      </c>
    </row>
    <row r="7121" spans="1:14" hidden="1" x14ac:dyDescent="0.35">
      <c r="A7121" t="s">
        <v>125</v>
      </c>
      <c r="B7121" t="s">
        <v>169</v>
      </c>
      <c r="C7121" t="s">
        <v>13</v>
      </c>
      <c r="E7121" s="10">
        <f>IF(COUNTIF(cis_DPH!$B$2:$B$84,B7121)&gt;0,D7121*1.1,IF(COUNTIF(cis_DPH!$B$85:$B$171,B7121)&gt;0,D7121*1.2,"chyba"))</f>
        <v>0</v>
      </c>
      <c r="G7121" s="16" t="e">
        <f>_xlfn.XLOOKUP(Tabuľka9[[#This Row],[položka]],#REF!,#REF!)</f>
        <v>#REF!</v>
      </c>
      <c r="I7121" s="15">
        <f>Tabuľka9[[#This Row],[Aktuálna cena v RZ s DPH]]*Tabuľka9[[#This Row],[Priemerný odber za mesiac]]</f>
        <v>0</v>
      </c>
      <c r="K7121" s="17" t="e">
        <f>Tabuľka9[[#This Row],[Cena za MJ s DPH]]*Tabuľka9[[#This Row],[Predpokladaný odber počas 6 mesiacov]]</f>
        <v>#REF!</v>
      </c>
      <c r="L7121" s="1">
        <v>162035</v>
      </c>
      <c r="M7121" t="e">
        <f>_xlfn.XLOOKUP(Tabuľka9[[#This Row],[IČO]],#REF!,#REF!)</f>
        <v>#REF!</v>
      </c>
      <c r="N7121" t="e">
        <f>_xlfn.XLOOKUP(Tabuľka9[[#This Row],[IČO]],#REF!,#REF!)</f>
        <v>#REF!</v>
      </c>
    </row>
    <row r="7122" spans="1:14" hidden="1" x14ac:dyDescent="0.35">
      <c r="A7122" t="s">
        <v>125</v>
      </c>
      <c r="B7122" t="s">
        <v>170</v>
      </c>
      <c r="C7122" t="s">
        <v>13</v>
      </c>
      <c r="E7122" s="10">
        <f>IF(COUNTIF(cis_DPH!$B$2:$B$84,B7122)&gt;0,D7122*1.1,IF(COUNTIF(cis_DPH!$B$85:$B$171,B7122)&gt;0,D7122*1.2,"chyba"))</f>
        <v>0</v>
      </c>
      <c r="G7122" s="16" t="e">
        <f>_xlfn.XLOOKUP(Tabuľka9[[#This Row],[položka]],#REF!,#REF!)</f>
        <v>#REF!</v>
      </c>
      <c r="I7122" s="15">
        <f>Tabuľka9[[#This Row],[Aktuálna cena v RZ s DPH]]*Tabuľka9[[#This Row],[Priemerný odber za mesiac]]</f>
        <v>0</v>
      </c>
      <c r="K7122" s="17" t="e">
        <f>Tabuľka9[[#This Row],[Cena za MJ s DPH]]*Tabuľka9[[#This Row],[Predpokladaný odber počas 6 mesiacov]]</f>
        <v>#REF!</v>
      </c>
      <c r="L7122" s="1">
        <v>162035</v>
      </c>
      <c r="M7122" t="e">
        <f>_xlfn.XLOOKUP(Tabuľka9[[#This Row],[IČO]],#REF!,#REF!)</f>
        <v>#REF!</v>
      </c>
      <c r="N7122" t="e">
        <f>_xlfn.XLOOKUP(Tabuľka9[[#This Row],[IČO]],#REF!,#REF!)</f>
        <v>#REF!</v>
      </c>
    </row>
    <row r="7123" spans="1:14" hidden="1" x14ac:dyDescent="0.35">
      <c r="A7123" t="s">
        <v>125</v>
      </c>
      <c r="B7123" t="s">
        <v>171</v>
      </c>
      <c r="C7123" t="s">
        <v>13</v>
      </c>
      <c r="E7123" s="10">
        <f>IF(COUNTIF(cis_DPH!$B$2:$B$84,B7123)&gt;0,D7123*1.1,IF(COUNTIF(cis_DPH!$B$85:$B$171,B7123)&gt;0,D7123*1.2,"chyba"))</f>
        <v>0</v>
      </c>
      <c r="G7123" s="16" t="e">
        <f>_xlfn.XLOOKUP(Tabuľka9[[#This Row],[položka]],#REF!,#REF!)</f>
        <v>#REF!</v>
      </c>
      <c r="I7123" s="15">
        <f>Tabuľka9[[#This Row],[Aktuálna cena v RZ s DPH]]*Tabuľka9[[#This Row],[Priemerný odber za mesiac]]</f>
        <v>0</v>
      </c>
      <c r="K7123" s="17" t="e">
        <f>Tabuľka9[[#This Row],[Cena za MJ s DPH]]*Tabuľka9[[#This Row],[Predpokladaný odber počas 6 mesiacov]]</f>
        <v>#REF!</v>
      </c>
      <c r="L7123" s="1">
        <v>162035</v>
      </c>
      <c r="M7123" t="e">
        <f>_xlfn.XLOOKUP(Tabuľka9[[#This Row],[IČO]],#REF!,#REF!)</f>
        <v>#REF!</v>
      </c>
      <c r="N7123" t="e">
        <f>_xlfn.XLOOKUP(Tabuľka9[[#This Row],[IČO]],#REF!,#REF!)</f>
        <v>#REF!</v>
      </c>
    </row>
    <row r="7124" spans="1:14" hidden="1" x14ac:dyDescent="0.35">
      <c r="A7124" t="s">
        <v>125</v>
      </c>
      <c r="B7124" t="s">
        <v>172</v>
      </c>
      <c r="C7124" t="s">
        <v>13</v>
      </c>
      <c r="E7124" s="10">
        <f>IF(COUNTIF(cis_DPH!$B$2:$B$84,B7124)&gt;0,D7124*1.1,IF(COUNTIF(cis_DPH!$B$85:$B$171,B7124)&gt;0,D7124*1.2,"chyba"))</f>
        <v>0</v>
      </c>
      <c r="G7124" s="16" t="e">
        <f>_xlfn.XLOOKUP(Tabuľka9[[#This Row],[položka]],#REF!,#REF!)</f>
        <v>#REF!</v>
      </c>
      <c r="I7124" s="15">
        <f>Tabuľka9[[#This Row],[Aktuálna cena v RZ s DPH]]*Tabuľka9[[#This Row],[Priemerný odber za mesiac]]</f>
        <v>0</v>
      </c>
      <c r="K7124" s="17" t="e">
        <f>Tabuľka9[[#This Row],[Cena za MJ s DPH]]*Tabuľka9[[#This Row],[Predpokladaný odber počas 6 mesiacov]]</f>
        <v>#REF!</v>
      </c>
      <c r="L7124" s="1">
        <v>162035</v>
      </c>
      <c r="M7124" t="e">
        <f>_xlfn.XLOOKUP(Tabuľka9[[#This Row],[IČO]],#REF!,#REF!)</f>
        <v>#REF!</v>
      </c>
      <c r="N7124" t="e">
        <f>_xlfn.XLOOKUP(Tabuľka9[[#This Row],[IČO]],#REF!,#REF!)</f>
        <v>#REF!</v>
      </c>
    </row>
    <row r="7125" spans="1:14" hidden="1" x14ac:dyDescent="0.35">
      <c r="A7125" t="s">
        <v>125</v>
      </c>
      <c r="B7125" t="s">
        <v>173</v>
      </c>
      <c r="C7125" t="s">
        <v>13</v>
      </c>
      <c r="D7125" s="9">
        <v>2.5</v>
      </c>
      <c r="E7125" s="10">
        <f>IF(COUNTIF(cis_DPH!$B$2:$B$84,B7125)&gt;0,D7125*1.1,IF(COUNTIF(cis_DPH!$B$85:$B$171,B7125)&gt;0,D7125*1.2,"chyba"))</f>
        <v>3</v>
      </c>
      <c r="G7125" s="16" t="e">
        <f>_xlfn.XLOOKUP(Tabuľka9[[#This Row],[položka]],#REF!,#REF!)</f>
        <v>#REF!</v>
      </c>
      <c r="H7125">
        <v>15</v>
      </c>
      <c r="I7125" s="15">
        <f>Tabuľka9[[#This Row],[Aktuálna cena v RZ s DPH]]*Tabuľka9[[#This Row],[Priemerný odber za mesiac]]</f>
        <v>45</v>
      </c>
      <c r="J7125">
        <v>60</v>
      </c>
      <c r="K7125" s="17" t="e">
        <f>Tabuľka9[[#This Row],[Cena za MJ s DPH]]*Tabuľka9[[#This Row],[Predpokladaný odber počas 6 mesiacov]]</f>
        <v>#REF!</v>
      </c>
      <c r="L7125" s="1">
        <v>162035</v>
      </c>
      <c r="M7125" t="e">
        <f>_xlfn.XLOOKUP(Tabuľka9[[#This Row],[IČO]],#REF!,#REF!)</f>
        <v>#REF!</v>
      </c>
      <c r="N7125" t="e">
        <f>_xlfn.XLOOKUP(Tabuľka9[[#This Row],[IČO]],#REF!,#REF!)</f>
        <v>#REF!</v>
      </c>
    </row>
    <row r="7126" spans="1:14" hidden="1" x14ac:dyDescent="0.35">
      <c r="A7126" t="s">
        <v>125</v>
      </c>
      <c r="B7126" t="s">
        <v>174</v>
      </c>
      <c r="C7126" t="s">
        <v>13</v>
      </c>
      <c r="E7126" s="10">
        <f>IF(COUNTIF(cis_DPH!$B$2:$B$84,B7126)&gt;0,D7126*1.1,IF(COUNTIF(cis_DPH!$B$85:$B$171,B7126)&gt;0,D7126*1.2,"chyba"))</f>
        <v>0</v>
      </c>
      <c r="G7126" s="16" t="e">
        <f>_xlfn.XLOOKUP(Tabuľka9[[#This Row],[položka]],#REF!,#REF!)</f>
        <v>#REF!</v>
      </c>
      <c r="I7126" s="15">
        <f>Tabuľka9[[#This Row],[Aktuálna cena v RZ s DPH]]*Tabuľka9[[#This Row],[Priemerný odber za mesiac]]</f>
        <v>0</v>
      </c>
      <c r="K7126" s="17" t="e">
        <f>Tabuľka9[[#This Row],[Cena za MJ s DPH]]*Tabuľka9[[#This Row],[Predpokladaný odber počas 6 mesiacov]]</f>
        <v>#REF!</v>
      </c>
      <c r="L7126" s="1">
        <v>162035</v>
      </c>
      <c r="M7126" t="e">
        <f>_xlfn.XLOOKUP(Tabuľka9[[#This Row],[IČO]],#REF!,#REF!)</f>
        <v>#REF!</v>
      </c>
      <c r="N7126" t="e">
        <f>_xlfn.XLOOKUP(Tabuľka9[[#This Row],[IČO]],#REF!,#REF!)</f>
        <v>#REF!</v>
      </c>
    </row>
    <row r="7127" spans="1:14" hidden="1" x14ac:dyDescent="0.35">
      <c r="A7127" t="s">
        <v>125</v>
      </c>
      <c r="B7127" t="s">
        <v>175</v>
      </c>
      <c r="C7127" t="s">
        <v>13</v>
      </c>
      <c r="E7127" s="10">
        <f>IF(COUNTIF(cis_DPH!$B$2:$B$84,B7127)&gt;0,D7127*1.1,IF(COUNTIF(cis_DPH!$B$85:$B$171,B7127)&gt;0,D7127*1.2,"chyba"))</f>
        <v>0</v>
      </c>
      <c r="G7127" s="16" t="e">
        <f>_xlfn.XLOOKUP(Tabuľka9[[#This Row],[položka]],#REF!,#REF!)</f>
        <v>#REF!</v>
      </c>
      <c r="I7127" s="15">
        <f>Tabuľka9[[#This Row],[Aktuálna cena v RZ s DPH]]*Tabuľka9[[#This Row],[Priemerný odber za mesiac]]</f>
        <v>0</v>
      </c>
      <c r="K7127" s="17" t="e">
        <f>Tabuľka9[[#This Row],[Cena za MJ s DPH]]*Tabuľka9[[#This Row],[Predpokladaný odber počas 6 mesiacov]]</f>
        <v>#REF!</v>
      </c>
      <c r="L7127" s="1">
        <v>162035</v>
      </c>
      <c r="M7127" t="e">
        <f>_xlfn.XLOOKUP(Tabuľka9[[#This Row],[IČO]],#REF!,#REF!)</f>
        <v>#REF!</v>
      </c>
      <c r="N7127" t="e">
        <f>_xlfn.XLOOKUP(Tabuľka9[[#This Row],[IČO]],#REF!,#REF!)</f>
        <v>#REF!</v>
      </c>
    </row>
    <row r="7128" spans="1:14" hidden="1" x14ac:dyDescent="0.35">
      <c r="A7128" t="s">
        <v>125</v>
      </c>
      <c r="B7128" t="s">
        <v>176</v>
      </c>
      <c r="C7128" t="s">
        <v>13</v>
      </c>
      <c r="E7128" s="10">
        <f>IF(COUNTIF(cis_DPH!$B$2:$B$84,B7128)&gt;0,D7128*1.1,IF(COUNTIF(cis_DPH!$B$85:$B$171,B7128)&gt;0,D7128*1.2,"chyba"))</f>
        <v>0</v>
      </c>
      <c r="G7128" s="16" t="e">
        <f>_xlfn.XLOOKUP(Tabuľka9[[#This Row],[položka]],#REF!,#REF!)</f>
        <v>#REF!</v>
      </c>
      <c r="I7128" s="15">
        <f>Tabuľka9[[#This Row],[Aktuálna cena v RZ s DPH]]*Tabuľka9[[#This Row],[Priemerný odber za mesiac]]</f>
        <v>0</v>
      </c>
      <c r="K7128" s="17" t="e">
        <f>Tabuľka9[[#This Row],[Cena za MJ s DPH]]*Tabuľka9[[#This Row],[Predpokladaný odber počas 6 mesiacov]]</f>
        <v>#REF!</v>
      </c>
      <c r="L7128" s="1">
        <v>162035</v>
      </c>
      <c r="M7128" t="e">
        <f>_xlfn.XLOOKUP(Tabuľka9[[#This Row],[IČO]],#REF!,#REF!)</f>
        <v>#REF!</v>
      </c>
      <c r="N7128" t="e">
        <f>_xlfn.XLOOKUP(Tabuľka9[[#This Row],[IČO]],#REF!,#REF!)</f>
        <v>#REF!</v>
      </c>
    </row>
    <row r="7129" spans="1:14" hidden="1" x14ac:dyDescent="0.35">
      <c r="A7129" t="s">
        <v>125</v>
      </c>
      <c r="B7129" t="s">
        <v>177</v>
      </c>
      <c r="C7129" t="s">
        <v>13</v>
      </c>
      <c r="E7129" s="10">
        <f>IF(COUNTIF(cis_DPH!$B$2:$B$84,B7129)&gt;0,D7129*1.1,IF(COUNTIF(cis_DPH!$B$85:$B$171,B7129)&gt;0,D7129*1.2,"chyba"))</f>
        <v>0</v>
      </c>
      <c r="G7129" s="16" t="e">
        <f>_xlfn.XLOOKUP(Tabuľka9[[#This Row],[položka]],#REF!,#REF!)</f>
        <v>#REF!</v>
      </c>
      <c r="I7129" s="15">
        <f>Tabuľka9[[#This Row],[Aktuálna cena v RZ s DPH]]*Tabuľka9[[#This Row],[Priemerný odber za mesiac]]</f>
        <v>0</v>
      </c>
      <c r="K7129" s="17" t="e">
        <f>Tabuľka9[[#This Row],[Cena za MJ s DPH]]*Tabuľka9[[#This Row],[Predpokladaný odber počas 6 mesiacov]]</f>
        <v>#REF!</v>
      </c>
      <c r="L7129" s="1">
        <v>162035</v>
      </c>
      <c r="M7129" t="e">
        <f>_xlfn.XLOOKUP(Tabuľka9[[#This Row],[IČO]],#REF!,#REF!)</f>
        <v>#REF!</v>
      </c>
      <c r="N7129" t="e">
        <f>_xlfn.XLOOKUP(Tabuľka9[[#This Row],[IČO]],#REF!,#REF!)</f>
        <v>#REF!</v>
      </c>
    </row>
    <row r="7130" spans="1:14" hidden="1" x14ac:dyDescent="0.35">
      <c r="A7130" t="s">
        <v>125</v>
      </c>
      <c r="B7130" t="s">
        <v>178</v>
      </c>
      <c r="C7130" t="s">
        <v>13</v>
      </c>
      <c r="E7130" s="10">
        <f>IF(COUNTIF(cis_DPH!$B$2:$B$84,B7130)&gt;0,D7130*1.1,IF(COUNTIF(cis_DPH!$B$85:$B$171,B7130)&gt;0,D7130*1.2,"chyba"))</f>
        <v>0</v>
      </c>
      <c r="G7130" s="16" t="e">
        <f>_xlfn.XLOOKUP(Tabuľka9[[#This Row],[položka]],#REF!,#REF!)</f>
        <v>#REF!</v>
      </c>
      <c r="I7130" s="15">
        <f>Tabuľka9[[#This Row],[Aktuálna cena v RZ s DPH]]*Tabuľka9[[#This Row],[Priemerný odber za mesiac]]</f>
        <v>0</v>
      </c>
      <c r="K7130" s="17" t="e">
        <f>Tabuľka9[[#This Row],[Cena za MJ s DPH]]*Tabuľka9[[#This Row],[Predpokladaný odber počas 6 mesiacov]]</f>
        <v>#REF!</v>
      </c>
      <c r="L7130" s="1">
        <v>162035</v>
      </c>
      <c r="M7130" t="e">
        <f>_xlfn.XLOOKUP(Tabuľka9[[#This Row],[IČO]],#REF!,#REF!)</f>
        <v>#REF!</v>
      </c>
      <c r="N7130" t="e">
        <f>_xlfn.XLOOKUP(Tabuľka9[[#This Row],[IČO]],#REF!,#REF!)</f>
        <v>#REF!</v>
      </c>
    </row>
    <row r="7131" spans="1:14" hidden="1" x14ac:dyDescent="0.35">
      <c r="A7131" t="s">
        <v>125</v>
      </c>
      <c r="B7131" t="s">
        <v>179</v>
      </c>
      <c r="C7131" t="s">
        <v>13</v>
      </c>
      <c r="E7131" s="10">
        <f>IF(COUNTIF(cis_DPH!$B$2:$B$84,B7131)&gt;0,D7131*1.1,IF(COUNTIF(cis_DPH!$B$85:$B$171,B7131)&gt;0,D7131*1.2,"chyba"))</f>
        <v>0</v>
      </c>
      <c r="G7131" s="16" t="e">
        <f>_xlfn.XLOOKUP(Tabuľka9[[#This Row],[položka]],#REF!,#REF!)</f>
        <v>#REF!</v>
      </c>
      <c r="I7131" s="15">
        <f>Tabuľka9[[#This Row],[Aktuálna cena v RZ s DPH]]*Tabuľka9[[#This Row],[Priemerný odber za mesiac]]</f>
        <v>0</v>
      </c>
      <c r="K7131" s="17" t="e">
        <f>Tabuľka9[[#This Row],[Cena za MJ s DPH]]*Tabuľka9[[#This Row],[Predpokladaný odber počas 6 mesiacov]]</f>
        <v>#REF!</v>
      </c>
      <c r="L7131" s="1">
        <v>162035</v>
      </c>
      <c r="M7131" t="e">
        <f>_xlfn.XLOOKUP(Tabuľka9[[#This Row],[IČO]],#REF!,#REF!)</f>
        <v>#REF!</v>
      </c>
      <c r="N7131" t="e">
        <f>_xlfn.XLOOKUP(Tabuľka9[[#This Row],[IČO]],#REF!,#REF!)</f>
        <v>#REF!</v>
      </c>
    </row>
    <row r="7132" spans="1:14" hidden="1" x14ac:dyDescent="0.35">
      <c r="A7132" t="s">
        <v>125</v>
      </c>
      <c r="B7132" t="s">
        <v>180</v>
      </c>
      <c r="C7132" t="s">
        <v>13</v>
      </c>
      <c r="E7132" s="10">
        <f>IF(COUNTIF(cis_DPH!$B$2:$B$84,B7132)&gt;0,D7132*1.1,IF(COUNTIF(cis_DPH!$B$85:$B$171,B7132)&gt;0,D7132*1.2,"chyba"))</f>
        <v>0</v>
      </c>
      <c r="G7132" s="16" t="e">
        <f>_xlfn.XLOOKUP(Tabuľka9[[#This Row],[položka]],#REF!,#REF!)</f>
        <v>#REF!</v>
      </c>
      <c r="I7132" s="15">
        <f>Tabuľka9[[#This Row],[Aktuálna cena v RZ s DPH]]*Tabuľka9[[#This Row],[Priemerný odber za mesiac]]</f>
        <v>0</v>
      </c>
      <c r="K7132" s="17" t="e">
        <f>Tabuľka9[[#This Row],[Cena za MJ s DPH]]*Tabuľka9[[#This Row],[Predpokladaný odber počas 6 mesiacov]]</f>
        <v>#REF!</v>
      </c>
      <c r="L7132" s="1">
        <v>162035</v>
      </c>
      <c r="M7132" t="e">
        <f>_xlfn.XLOOKUP(Tabuľka9[[#This Row],[IČO]],#REF!,#REF!)</f>
        <v>#REF!</v>
      </c>
      <c r="N7132" t="e">
        <f>_xlfn.XLOOKUP(Tabuľka9[[#This Row],[IČO]],#REF!,#REF!)</f>
        <v>#REF!</v>
      </c>
    </row>
    <row r="7133" spans="1:14" hidden="1" x14ac:dyDescent="0.35">
      <c r="A7133" t="s">
        <v>125</v>
      </c>
      <c r="B7133" t="s">
        <v>181</v>
      </c>
      <c r="C7133" t="s">
        <v>13</v>
      </c>
      <c r="E7133" s="10">
        <f>IF(COUNTIF(cis_DPH!$B$2:$B$84,B7133)&gt;0,D7133*1.1,IF(COUNTIF(cis_DPH!$B$85:$B$171,B7133)&gt;0,D7133*1.2,"chyba"))</f>
        <v>0</v>
      </c>
      <c r="G7133" s="16" t="e">
        <f>_xlfn.XLOOKUP(Tabuľka9[[#This Row],[položka]],#REF!,#REF!)</f>
        <v>#REF!</v>
      </c>
      <c r="I7133" s="15">
        <f>Tabuľka9[[#This Row],[Aktuálna cena v RZ s DPH]]*Tabuľka9[[#This Row],[Priemerný odber za mesiac]]</f>
        <v>0</v>
      </c>
      <c r="K7133" s="17" t="e">
        <f>Tabuľka9[[#This Row],[Cena za MJ s DPH]]*Tabuľka9[[#This Row],[Predpokladaný odber počas 6 mesiacov]]</f>
        <v>#REF!</v>
      </c>
      <c r="L7133" s="1">
        <v>162035</v>
      </c>
      <c r="M7133" t="e">
        <f>_xlfn.XLOOKUP(Tabuľka9[[#This Row],[IČO]],#REF!,#REF!)</f>
        <v>#REF!</v>
      </c>
      <c r="N7133" t="e">
        <f>_xlfn.XLOOKUP(Tabuľka9[[#This Row],[IČO]],#REF!,#REF!)</f>
        <v>#REF!</v>
      </c>
    </row>
    <row r="7134" spans="1:14" hidden="1" x14ac:dyDescent="0.35">
      <c r="A7134" t="s">
        <v>125</v>
      </c>
      <c r="B7134" t="s">
        <v>182</v>
      </c>
      <c r="C7134" t="s">
        <v>13</v>
      </c>
      <c r="E7134" s="10">
        <f>IF(COUNTIF(cis_DPH!$B$2:$B$84,B7134)&gt;0,D7134*1.1,IF(COUNTIF(cis_DPH!$B$85:$B$171,B7134)&gt;0,D7134*1.2,"chyba"))</f>
        <v>0</v>
      </c>
      <c r="G7134" s="16" t="e">
        <f>_xlfn.XLOOKUP(Tabuľka9[[#This Row],[položka]],#REF!,#REF!)</f>
        <v>#REF!</v>
      </c>
      <c r="I7134" s="15">
        <f>Tabuľka9[[#This Row],[Aktuálna cena v RZ s DPH]]*Tabuľka9[[#This Row],[Priemerný odber za mesiac]]</f>
        <v>0</v>
      </c>
      <c r="K7134" s="17" t="e">
        <f>Tabuľka9[[#This Row],[Cena za MJ s DPH]]*Tabuľka9[[#This Row],[Predpokladaný odber počas 6 mesiacov]]</f>
        <v>#REF!</v>
      </c>
      <c r="L7134" s="1">
        <v>162035</v>
      </c>
      <c r="M7134" t="e">
        <f>_xlfn.XLOOKUP(Tabuľka9[[#This Row],[IČO]],#REF!,#REF!)</f>
        <v>#REF!</v>
      </c>
      <c r="N7134" t="e">
        <f>_xlfn.XLOOKUP(Tabuľka9[[#This Row],[IČO]],#REF!,#REF!)</f>
        <v>#REF!</v>
      </c>
    </row>
    <row r="7135" spans="1:14" hidden="1" x14ac:dyDescent="0.35">
      <c r="A7135" t="s">
        <v>125</v>
      </c>
      <c r="B7135" t="s">
        <v>183</v>
      </c>
      <c r="C7135" t="s">
        <v>13</v>
      </c>
      <c r="E7135" s="10">
        <f>IF(COUNTIF(cis_DPH!$B$2:$B$84,B7135)&gt;0,D7135*1.1,IF(COUNTIF(cis_DPH!$B$85:$B$171,B7135)&gt;0,D7135*1.2,"chyba"))</f>
        <v>0</v>
      </c>
      <c r="G7135" s="16" t="e">
        <f>_xlfn.XLOOKUP(Tabuľka9[[#This Row],[položka]],#REF!,#REF!)</f>
        <v>#REF!</v>
      </c>
      <c r="I7135" s="15">
        <f>Tabuľka9[[#This Row],[Aktuálna cena v RZ s DPH]]*Tabuľka9[[#This Row],[Priemerný odber za mesiac]]</f>
        <v>0</v>
      </c>
      <c r="K7135" s="17" t="e">
        <f>Tabuľka9[[#This Row],[Cena za MJ s DPH]]*Tabuľka9[[#This Row],[Predpokladaný odber počas 6 mesiacov]]</f>
        <v>#REF!</v>
      </c>
      <c r="L7135" s="1">
        <v>162035</v>
      </c>
      <c r="M7135" t="e">
        <f>_xlfn.XLOOKUP(Tabuľka9[[#This Row],[IČO]],#REF!,#REF!)</f>
        <v>#REF!</v>
      </c>
      <c r="N7135" t="e">
        <f>_xlfn.XLOOKUP(Tabuľka9[[#This Row],[IČO]],#REF!,#REF!)</f>
        <v>#REF!</v>
      </c>
    </row>
    <row r="7136" spans="1:14" hidden="1" x14ac:dyDescent="0.35">
      <c r="A7136" t="s">
        <v>125</v>
      </c>
      <c r="B7136" t="s">
        <v>184</v>
      </c>
      <c r="C7136" t="s">
        <v>13</v>
      </c>
      <c r="E7136" s="10">
        <f>IF(COUNTIF(cis_DPH!$B$2:$B$84,B7136)&gt;0,D7136*1.1,IF(COUNTIF(cis_DPH!$B$85:$B$171,B7136)&gt;0,D7136*1.2,"chyba"))</f>
        <v>0</v>
      </c>
      <c r="G7136" s="16" t="e">
        <f>_xlfn.XLOOKUP(Tabuľka9[[#This Row],[položka]],#REF!,#REF!)</f>
        <v>#REF!</v>
      </c>
      <c r="I7136" s="15">
        <f>Tabuľka9[[#This Row],[Aktuálna cena v RZ s DPH]]*Tabuľka9[[#This Row],[Priemerný odber za mesiac]]</f>
        <v>0</v>
      </c>
      <c r="K7136" s="17" t="e">
        <f>Tabuľka9[[#This Row],[Cena za MJ s DPH]]*Tabuľka9[[#This Row],[Predpokladaný odber počas 6 mesiacov]]</f>
        <v>#REF!</v>
      </c>
      <c r="L7136" s="1">
        <v>162035</v>
      </c>
      <c r="M7136" t="e">
        <f>_xlfn.XLOOKUP(Tabuľka9[[#This Row],[IČO]],#REF!,#REF!)</f>
        <v>#REF!</v>
      </c>
      <c r="N7136" t="e">
        <f>_xlfn.XLOOKUP(Tabuľka9[[#This Row],[IČO]],#REF!,#REF!)</f>
        <v>#REF!</v>
      </c>
    </row>
    <row r="7137" spans="1:14" hidden="1" x14ac:dyDescent="0.35">
      <c r="A7137" t="s">
        <v>125</v>
      </c>
      <c r="B7137" t="s">
        <v>185</v>
      </c>
      <c r="C7137" t="s">
        <v>13</v>
      </c>
      <c r="D7137" s="9">
        <v>4.29</v>
      </c>
      <c r="E7137" s="10">
        <f>IF(COUNTIF(cis_DPH!$B$2:$B$84,B7137)&gt;0,D7137*1.1,IF(COUNTIF(cis_DPH!$B$85:$B$171,B7137)&gt;0,D7137*1.2,"chyba"))</f>
        <v>5.1479999999999997</v>
      </c>
      <c r="G7137" s="16" t="e">
        <f>_xlfn.XLOOKUP(Tabuľka9[[#This Row],[položka]],#REF!,#REF!)</f>
        <v>#REF!</v>
      </c>
      <c r="H7137">
        <v>8</v>
      </c>
      <c r="I7137" s="15">
        <f>Tabuľka9[[#This Row],[Aktuálna cena v RZ s DPH]]*Tabuľka9[[#This Row],[Priemerný odber za mesiac]]</f>
        <v>41.183999999999997</v>
      </c>
      <c r="J7137">
        <v>35</v>
      </c>
      <c r="K7137" s="17" t="e">
        <f>Tabuľka9[[#This Row],[Cena za MJ s DPH]]*Tabuľka9[[#This Row],[Predpokladaný odber počas 6 mesiacov]]</f>
        <v>#REF!</v>
      </c>
      <c r="L7137" s="1">
        <v>162035</v>
      </c>
      <c r="M7137" t="e">
        <f>_xlfn.XLOOKUP(Tabuľka9[[#This Row],[IČO]],#REF!,#REF!)</f>
        <v>#REF!</v>
      </c>
      <c r="N7137" t="e">
        <f>_xlfn.XLOOKUP(Tabuľka9[[#This Row],[IČO]],#REF!,#REF!)</f>
        <v>#REF!</v>
      </c>
    </row>
    <row r="7138" spans="1:14" hidden="1" x14ac:dyDescent="0.35">
      <c r="A7138" t="s">
        <v>125</v>
      </c>
      <c r="B7138" t="s">
        <v>186</v>
      </c>
      <c r="C7138" t="s">
        <v>13</v>
      </c>
      <c r="E7138" s="10">
        <f>IF(COUNTIF(cis_DPH!$B$2:$B$84,B7138)&gt;0,D7138*1.1,IF(COUNTIF(cis_DPH!$B$85:$B$171,B7138)&gt;0,D7138*1.2,"chyba"))</f>
        <v>0</v>
      </c>
      <c r="G7138" s="16" t="e">
        <f>_xlfn.XLOOKUP(Tabuľka9[[#This Row],[položka]],#REF!,#REF!)</f>
        <v>#REF!</v>
      </c>
      <c r="I7138" s="15">
        <f>Tabuľka9[[#This Row],[Aktuálna cena v RZ s DPH]]*Tabuľka9[[#This Row],[Priemerný odber za mesiac]]</f>
        <v>0</v>
      </c>
      <c r="K7138" s="17" t="e">
        <f>Tabuľka9[[#This Row],[Cena za MJ s DPH]]*Tabuľka9[[#This Row],[Predpokladaný odber počas 6 mesiacov]]</f>
        <v>#REF!</v>
      </c>
      <c r="L7138" s="1">
        <v>162035</v>
      </c>
      <c r="M7138" t="e">
        <f>_xlfn.XLOOKUP(Tabuľka9[[#This Row],[IČO]],#REF!,#REF!)</f>
        <v>#REF!</v>
      </c>
      <c r="N7138" t="e">
        <f>_xlfn.XLOOKUP(Tabuľka9[[#This Row],[IČO]],#REF!,#REF!)</f>
        <v>#REF!</v>
      </c>
    </row>
    <row r="7139" spans="1:14" hidden="1" x14ac:dyDescent="0.35">
      <c r="A7139" t="s">
        <v>95</v>
      </c>
      <c r="B7139" t="s">
        <v>187</v>
      </c>
      <c r="C7139" t="s">
        <v>48</v>
      </c>
      <c r="E7139" s="10">
        <f>IF(COUNTIF(cis_DPH!$B$2:$B$84,B7139)&gt;0,D7139*1.1,IF(COUNTIF(cis_DPH!$B$85:$B$171,B7139)&gt;0,D7139*1.2,"chyba"))</f>
        <v>0</v>
      </c>
      <c r="G7139" s="16" t="e">
        <f>_xlfn.XLOOKUP(Tabuľka9[[#This Row],[položka]],#REF!,#REF!)</f>
        <v>#REF!</v>
      </c>
      <c r="I7139" s="15">
        <f>Tabuľka9[[#This Row],[Aktuálna cena v RZ s DPH]]*Tabuľka9[[#This Row],[Priemerný odber za mesiac]]</f>
        <v>0</v>
      </c>
      <c r="K7139" s="17" t="e">
        <f>Tabuľka9[[#This Row],[Cena za MJ s DPH]]*Tabuľka9[[#This Row],[Predpokladaný odber počas 6 mesiacov]]</f>
        <v>#REF!</v>
      </c>
      <c r="L7139" s="1">
        <v>162035</v>
      </c>
      <c r="M7139" t="e">
        <f>_xlfn.XLOOKUP(Tabuľka9[[#This Row],[IČO]],#REF!,#REF!)</f>
        <v>#REF!</v>
      </c>
      <c r="N7139" t="e">
        <f>_xlfn.XLOOKUP(Tabuľka9[[#This Row],[IČO]],#REF!,#REF!)</f>
        <v>#REF!</v>
      </c>
    </row>
    <row r="7140" spans="1:14" hidden="1" x14ac:dyDescent="0.35">
      <c r="A7140" t="s">
        <v>95</v>
      </c>
      <c r="B7140" t="s">
        <v>188</v>
      </c>
      <c r="C7140" t="s">
        <v>13</v>
      </c>
      <c r="E7140" s="10">
        <f>IF(COUNTIF(cis_DPH!$B$2:$B$84,B7140)&gt;0,D7140*1.1,IF(COUNTIF(cis_DPH!$B$85:$B$171,B7140)&gt;0,D7140*1.2,"chyba"))</f>
        <v>0</v>
      </c>
      <c r="G7140" s="16" t="e">
        <f>_xlfn.XLOOKUP(Tabuľka9[[#This Row],[položka]],#REF!,#REF!)</f>
        <v>#REF!</v>
      </c>
      <c r="I7140" s="15">
        <f>Tabuľka9[[#This Row],[Aktuálna cena v RZ s DPH]]*Tabuľka9[[#This Row],[Priemerný odber za mesiac]]</f>
        <v>0</v>
      </c>
      <c r="K7140" s="17" t="e">
        <f>Tabuľka9[[#This Row],[Cena za MJ s DPH]]*Tabuľka9[[#This Row],[Predpokladaný odber počas 6 mesiacov]]</f>
        <v>#REF!</v>
      </c>
      <c r="L7140" s="1">
        <v>162035</v>
      </c>
      <c r="M7140" t="e">
        <f>_xlfn.XLOOKUP(Tabuľka9[[#This Row],[IČO]],#REF!,#REF!)</f>
        <v>#REF!</v>
      </c>
      <c r="N7140" t="e">
        <f>_xlfn.XLOOKUP(Tabuľka9[[#This Row],[IČO]],#REF!,#REF!)</f>
        <v>#REF!</v>
      </c>
    </row>
    <row r="7141" spans="1:14" hidden="1" x14ac:dyDescent="0.35">
      <c r="A7141" t="s">
        <v>95</v>
      </c>
      <c r="B7141" t="s">
        <v>189</v>
      </c>
      <c r="C7141" t="s">
        <v>13</v>
      </c>
      <c r="E7141" s="10">
        <f>IF(COUNTIF(cis_DPH!$B$2:$B$84,B7141)&gt;0,D7141*1.1,IF(COUNTIF(cis_DPH!$B$85:$B$171,B7141)&gt;0,D7141*1.2,"chyba"))</f>
        <v>0</v>
      </c>
      <c r="G7141" s="16" t="e">
        <f>_xlfn.XLOOKUP(Tabuľka9[[#This Row],[položka]],#REF!,#REF!)</f>
        <v>#REF!</v>
      </c>
      <c r="I7141" s="15">
        <f>Tabuľka9[[#This Row],[Aktuálna cena v RZ s DPH]]*Tabuľka9[[#This Row],[Priemerný odber za mesiac]]</f>
        <v>0</v>
      </c>
      <c r="K7141" s="17" t="e">
        <f>Tabuľka9[[#This Row],[Cena za MJ s DPH]]*Tabuľka9[[#This Row],[Predpokladaný odber počas 6 mesiacov]]</f>
        <v>#REF!</v>
      </c>
      <c r="L7141" s="1">
        <v>162035</v>
      </c>
      <c r="M7141" t="e">
        <f>_xlfn.XLOOKUP(Tabuľka9[[#This Row],[IČO]],#REF!,#REF!)</f>
        <v>#REF!</v>
      </c>
      <c r="N7141" t="e">
        <f>_xlfn.XLOOKUP(Tabuľka9[[#This Row],[IČO]],#REF!,#REF!)</f>
        <v>#REF!</v>
      </c>
    </row>
    <row r="7142" spans="1:14" hidden="1" x14ac:dyDescent="0.35">
      <c r="A7142" t="s">
        <v>10</v>
      </c>
      <c r="B7142" t="s">
        <v>11</v>
      </c>
      <c r="C7142" t="s">
        <v>13</v>
      </c>
      <c r="E7142" s="10">
        <f>IF(COUNTIF(cis_DPH!$B$2:$B$84,B7142)&gt;0,D7142*1.1,IF(COUNTIF(cis_DPH!$B$85:$B$171,B7142)&gt;0,D7142*1.2,"chyba"))</f>
        <v>0</v>
      </c>
      <c r="G7142" s="16" t="e">
        <f>_xlfn.XLOOKUP(Tabuľka9[[#This Row],[položka]],#REF!,#REF!)</f>
        <v>#REF!</v>
      </c>
      <c r="I7142" s="15">
        <f>Tabuľka9[[#This Row],[Aktuálna cena v RZ s DPH]]*Tabuľka9[[#This Row],[Priemerný odber za mesiac]]</f>
        <v>0</v>
      </c>
      <c r="K7142" s="17" t="e">
        <f>Tabuľka9[[#This Row],[Cena za MJ s DPH]]*Tabuľka9[[#This Row],[Predpokladaný odber počas 6 mesiacov]]</f>
        <v>#REF!</v>
      </c>
      <c r="L7142" s="1">
        <v>160709</v>
      </c>
      <c r="M7142" t="e">
        <f>_xlfn.XLOOKUP(Tabuľka9[[#This Row],[IČO]],#REF!,#REF!)</f>
        <v>#REF!</v>
      </c>
      <c r="N7142" t="e">
        <f>_xlfn.XLOOKUP(Tabuľka9[[#This Row],[IČO]],#REF!,#REF!)</f>
        <v>#REF!</v>
      </c>
    </row>
    <row r="7143" spans="1:14" hidden="1" x14ac:dyDescent="0.35">
      <c r="A7143" t="s">
        <v>10</v>
      </c>
      <c r="B7143" t="s">
        <v>12</v>
      </c>
      <c r="C7143" t="s">
        <v>13</v>
      </c>
      <c r="D7143" s="9">
        <v>1.1000000000000001</v>
      </c>
      <c r="E7143" s="10">
        <f>IF(COUNTIF(cis_DPH!$B$2:$B$84,B7143)&gt;0,D7143*1.1,IF(COUNTIF(cis_DPH!$B$85:$B$171,B7143)&gt;0,D7143*1.2,"chyba"))</f>
        <v>1.2100000000000002</v>
      </c>
      <c r="G7143" s="16" t="e">
        <f>_xlfn.XLOOKUP(Tabuľka9[[#This Row],[položka]],#REF!,#REF!)</f>
        <v>#REF!</v>
      </c>
      <c r="H7143">
        <v>4</v>
      </c>
      <c r="I7143" s="15">
        <f>Tabuľka9[[#This Row],[Aktuálna cena v RZ s DPH]]*Tabuľka9[[#This Row],[Priemerný odber za mesiac]]</f>
        <v>4.8400000000000007</v>
      </c>
      <c r="J7143">
        <v>15</v>
      </c>
      <c r="K7143" s="17" t="e">
        <f>Tabuľka9[[#This Row],[Cena za MJ s DPH]]*Tabuľka9[[#This Row],[Predpokladaný odber počas 6 mesiacov]]</f>
        <v>#REF!</v>
      </c>
      <c r="L7143" s="1">
        <v>160709</v>
      </c>
      <c r="M7143" t="e">
        <f>_xlfn.XLOOKUP(Tabuľka9[[#This Row],[IČO]],#REF!,#REF!)</f>
        <v>#REF!</v>
      </c>
      <c r="N7143" t="e">
        <f>_xlfn.XLOOKUP(Tabuľka9[[#This Row],[IČO]],#REF!,#REF!)</f>
        <v>#REF!</v>
      </c>
    </row>
    <row r="7144" spans="1:14" hidden="1" x14ac:dyDescent="0.35">
      <c r="A7144" t="s">
        <v>10</v>
      </c>
      <c r="B7144" t="s">
        <v>14</v>
      </c>
      <c r="C7144" t="s">
        <v>13</v>
      </c>
      <c r="E7144" s="10">
        <f>IF(COUNTIF(cis_DPH!$B$2:$B$84,B7144)&gt;0,D7144*1.1,IF(COUNTIF(cis_DPH!$B$85:$B$171,B7144)&gt;0,D7144*1.2,"chyba"))</f>
        <v>0</v>
      </c>
      <c r="G7144" s="16" t="e">
        <f>_xlfn.XLOOKUP(Tabuľka9[[#This Row],[položka]],#REF!,#REF!)</f>
        <v>#REF!</v>
      </c>
      <c r="I7144" s="15">
        <f>Tabuľka9[[#This Row],[Aktuálna cena v RZ s DPH]]*Tabuľka9[[#This Row],[Priemerný odber za mesiac]]</f>
        <v>0</v>
      </c>
      <c r="K7144" s="17" t="e">
        <f>Tabuľka9[[#This Row],[Cena za MJ s DPH]]*Tabuľka9[[#This Row],[Predpokladaný odber počas 6 mesiacov]]</f>
        <v>#REF!</v>
      </c>
      <c r="L7144" s="1">
        <v>160709</v>
      </c>
      <c r="M7144" t="e">
        <f>_xlfn.XLOOKUP(Tabuľka9[[#This Row],[IČO]],#REF!,#REF!)</f>
        <v>#REF!</v>
      </c>
      <c r="N7144" t="e">
        <f>_xlfn.XLOOKUP(Tabuľka9[[#This Row],[IČO]],#REF!,#REF!)</f>
        <v>#REF!</v>
      </c>
    </row>
    <row r="7145" spans="1:14" hidden="1" x14ac:dyDescent="0.35">
      <c r="A7145" t="s">
        <v>10</v>
      </c>
      <c r="B7145" t="s">
        <v>15</v>
      </c>
      <c r="C7145" t="s">
        <v>13</v>
      </c>
      <c r="D7145" s="9">
        <v>0.45</v>
      </c>
      <c r="E7145" s="10">
        <f>IF(COUNTIF(cis_DPH!$B$2:$B$84,B7145)&gt;0,D7145*1.1,IF(COUNTIF(cis_DPH!$B$85:$B$171,B7145)&gt;0,D7145*1.2,"chyba"))</f>
        <v>0.49500000000000005</v>
      </c>
      <c r="G7145" s="16" t="e">
        <f>_xlfn.XLOOKUP(Tabuľka9[[#This Row],[položka]],#REF!,#REF!)</f>
        <v>#REF!</v>
      </c>
      <c r="H7145">
        <v>75</v>
      </c>
      <c r="I7145" s="15">
        <f>Tabuľka9[[#This Row],[Aktuálna cena v RZ s DPH]]*Tabuľka9[[#This Row],[Priemerný odber za mesiac]]</f>
        <v>37.125000000000007</v>
      </c>
      <c r="J7145">
        <v>300</v>
      </c>
      <c r="K7145" s="17" t="e">
        <f>Tabuľka9[[#This Row],[Cena za MJ s DPH]]*Tabuľka9[[#This Row],[Predpokladaný odber počas 6 mesiacov]]</f>
        <v>#REF!</v>
      </c>
      <c r="L7145" s="1">
        <v>160709</v>
      </c>
      <c r="M7145" t="e">
        <f>_xlfn.XLOOKUP(Tabuľka9[[#This Row],[IČO]],#REF!,#REF!)</f>
        <v>#REF!</v>
      </c>
      <c r="N7145" t="e">
        <f>_xlfn.XLOOKUP(Tabuľka9[[#This Row],[IČO]],#REF!,#REF!)</f>
        <v>#REF!</v>
      </c>
    </row>
    <row r="7146" spans="1:14" hidden="1" x14ac:dyDescent="0.35">
      <c r="A7146" t="s">
        <v>10</v>
      </c>
      <c r="B7146" t="s">
        <v>16</v>
      </c>
      <c r="C7146" t="s">
        <v>13</v>
      </c>
      <c r="E7146" s="10">
        <f>IF(COUNTIF(cis_DPH!$B$2:$B$84,B7146)&gt;0,D7146*1.1,IF(COUNTIF(cis_DPH!$B$85:$B$171,B7146)&gt;0,D7146*1.2,"chyba"))</f>
        <v>0</v>
      </c>
      <c r="G7146" s="16" t="e">
        <f>_xlfn.XLOOKUP(Tabuľka9[[#This Row],[položka]],#REF!,#REF!)</f>
        <v>#REF!</v>
      </c>
      <c r="I7146" s="15">
        <f>Tabuľka9[[#This Row],[Aktuálna cena v RZ s DPH]]*Tabuľka9[[#This Row],[Priemerný odber za mesiac]]</f>
        <v>0</v>
      </c>
      <c r="K7146" s="17" t="e">
        <f>Tabuľka9[[#This Row],[Cena za MJ s DPH]]*Tabuľka9[[#This Row],[Predpokladaný odber počas 6 mesiacov]]</f>
        <v>#REF!</v>
      </c>
      <c r="L7146" s="1">
        <v>160709</v>
      </c>
      <c r="M7146" t="e">
        <f>_xlfn.XLOOKUP(Tabuľka9[[#This Row],[IČO]],#REF!,#REF!)</f>
        <v>#REF!</v>
      </c>
      <c r="N7146" t="e">
        <f>_xlfn.XLOOKUP(Tabuľka9[[#This Row],[IČO]],#REF!,#REF!)</f>
        <v>#REF!</v>
      </c>
    </row>
    <row r="7147" spans="1:14" hidden="1" x14ac:dyDescent="0.35">
      <c r="A7147" t="s">
        <v>10</v>
      </c>
      <c r="B7147" t="s">
        <v>17</v>
      </c>
      <c r="C7147" t="s">
        <v>13</v>
      </c>
      <c r="E7147" s="10">
        <f>IF(COUNTIF(cis_DPH!$B$2:$B$84,B7147)&gt;0,D7147*1.1,IF(COUNTIF(cis_DPH!$B$85:$B$171,B7147)&gt;0,D7147*1.2,"chyba"))</f>
        <v>0</v>
      </c>
      <c r="G7147" s="16" t="e">
        <f>_xlfn.XLOOKUP(Tabuľka9[[#This Row],[položka]],#REF!,#REF!)</f>
        <v>#REF!</v>
      </c>
      <c r="I7147" s="15">
        <f>Tabuľka9[[#This Row],[Aktuálna cena v RZ s DPH]]*Tabuľka9[[#This Row],[Priemerný odber za mesiac]]</f>
        <v>0</v>
      </c>
      <c r="K7147" s="17" t="e">
        <f>Tabuľka9[[#This Row],[Cena za MJ s DPH]]*Tabuľka9[[#This Row],[Predpokladaný odber počas 6 mesiacov]]</f>
        <v>#REF!</v>
      </c>
      <c r="L7147" s="1">
        <v>160709</v>
      </c>
      <c r="M7147" t="e">
        <f>_xlfn.XLOOKUP(Tabuľka9[[#This Row],[IČO]],#REF!,#REF!)</f>
        <v>#REF!</v>
      </c>
      <c r="N7147" t="e">
        <f>_xlfn.XLOOKUP(Tabuľka9[[#This Row],[IČO]],#REF!,#REF!)</f>
        <v>#REF!</v>
      </c>
    </row>
    <row r="7148" spans="1:14" hidden="1" x14ac:dyDescent="0.35">
      <c r="A7148" t="s">
        <v>10</v>
      </c>
      <c r="B7148" t="s">
        <v>18</v>
      </c>
      <c r="C7148" t="s">
        <v>19</v>
      </c>
      <c r="E7148" s="10">
        <f>IF(COUNTIF(cis_DPH!$B$2:$B$84,B7148)&gt;0,D7148*1.1,IF(COUNTIF(cis_DPH!$B$85:$B$171,B7148)&gt;0,D7148*1.2,"chyba"))</f>
        <v>0</v>
      </c>
      <c r="G7148" s="16" t="e">
        <f>_xlfn.XLOOKUP(Tabuľka9[[#This Row],[položka]],#REF!,#REF!)</f>
        <v>#REF!</v>
      </c>
      <c r="I7148" s="15">
        <f>Tabuľka9[[#This Row],[Aktuálna cena v RZ s DPH]]*Tabuľka9[[#This Row],[Priemerný odber za mesiac]]</f>
        <v>0</v>
      </c>
      <c r="K7148" s="17" t="e">
        <f>Tabuľka9[[#This Row],[Cena za MJ s DPH]]*Tabuľka9[[#This Row],[Predpokladaný odber počas 6 mesiacov]]</f>
        <v>#REF!</v>
      </c>
      <c r="L7148" s="1">
        <v>160709</v>
      </c>
      <c r="M7148" t="e">
        <f>_xlfn.XLOOKUP(Tabuľka9[[#This Row],[IČO]],#REF!,#REF!)</f>
        <v>#REF!</v>
      </c>
      <c r="N7148" t="e">
        <f>_xlfn.XLOOKUP(Tabuľka9[[#This Row],[IČO]],#REF!,#REF!)</f>
        <v>#REF!</v>
      </c>
    </row>
    <row r="7149" spans="1:14" hidden="1" x14ac:dyDescent="0.35">
      <c r="A7149" t="s">
        <v>10</v>
      </c>
      <c r="B7149" t="s">
        <v>20</v>
      </c>
      <c r="C7149" t="s">
        <v>13</v>
      </c>
      <c r="D7149" s="9">
        <v>3.5</v>
      </c>
      <c r="E7149" s="10">
        <f>IF(COUNTIF(cis_DPH!$B$2:$B$84,B7149)&gt;0,D7149*1.1,IF(COUNTIF(cis_DPH!$B$85:$B$171,B7149)&gt;0,D7149*1.2,"chyba"))</f>
        <v>3.8500000000000005</v>
      </c>
      <c r="G7149" s="16" t="e">
        <f>_xlfn.XLOOKUP(Tabuľka9[[#This Row],[položka]],#REF!,#REF!)</f>
        <v>#REF!</v>
      </c>
      <c r="H7149">
        <v>2</v>
      </c>
      <c r="I7149" s="15">
        <f>Tabuľka9[[#This Row],[Aktuálna cena v RZ s DPH]]*Tabuľka9[[#This Row],[Priemerný odber za mesiac]]</f>
        <v>7.7000000000000011</v>
      </c>
      <c r="J7149">
        <v>9</v>
      </c>
      <c r="K7149" s="17" t="e">
        <f>Tabuľka9[[#This Row],[Cena za MJ s DPH]]*Tabuľka9[[#This Row],[Predpokladaný odber počas 6 mesiacov]]</f>
        <v>#REF!</v>
      </c>
      <c r="L7149" s="1">
        <v>160709</v>
      </c>
      <c r="M7149" t="e">
        <f>_xlfn.XLOOKUP(Tabuľka9[[#This Row],[IČO]],#REF!,#REF!)</f>
        <v>#REF!</v>
      </c>
      <c r="N7149" t="e">
        <f>_xlfn.XLOOKUP(Tabuľka9[[#This Row],[IČO]],#REF!,#REF!)</f>
        <v>#REF!</v>
      </c>
    </row>
    <row r="7150" spans="1:14" hidden="1" x14ac:dyDescent="0.35">
      <c r="A7150" t="s">
        <v>10</v>
      </c>
      <c r="B7150" t="s">
        <v>21</v>
      </c>
      <c r="C7150" t="s">
        <v>13</v>
      </c>
      <c r="E7150" s="10">
        <f>IF(COUNTIF(cis_DPH!$B$2:$B$84,B7150)&gt;0,D7150*1.1,IF(COUNTIF(cis_DPH!$B$85:$B$171,B7150)&gt;0,D7150*1.2,"chyba"))</f>
        <v>0</v>
      </c>
      <c r="G7150" s="16" t="e">
        <f>_xlfn.XLOOKUP(Tabuľka9[[#This Row],[položka]],#REF!,#REF!)</f>
        <v>#REF!</v>
      </c>
      <c r="I7150" s="15">
        <f>Tabuľka9[[#This Row],[Aktuálna cena v RZ s DPH]]*Tabuľka9[[#This Row],[Priemerný odber za mesiac]]</f>
        <v>0</v>
      </c>
      <c r="K7150" s="17" t="e">
        <f>Tabuľka9[[#This Row],[Cena za MJ s DPH]]*Tabuľka9[[#This Row],[Predpokladaný odber počas 6 mesiacov]]</f>
        <v>#REF!</v>
      </c>
      <c r="L7150" s="1">
        <v>160709</v>
      </c>
      <c r="M7150" t="e">
        <f>_xlfn.XLOOKUP(Tabuľka9[[#This Row],[IČO]],#REF!,#REF!)</f>
        <v>#REF!</v>
      </c>
      <c r="N7150" t="e">
        <f>_xlfn.XLOOKUP(Tabuľka9[[#This Row],[IČO]],#REF!,#REF!)</f>
        <v>#REF!</v>
      </c>
    </row>
    <row r="7151" spans="1:14" hidden="1" x14ac:dyDescent="0.35">
      <c r="A7151" t="s">
        <v>10</v>
      </c>
      <c r="B7151" t="s">
        <v>22</v>
      </c>
      <c r="C7151" t="s">
        <v>13</v>
      </c>
      <c r="D7151" s="9">
        <v>0.78</v>
      </c>
      <c r="E7151" s="10">
        <f>IF(COUNTIF(cis_DPH!$B$2:$B$84,B7151)&gt;0,D7151*1.1,IF(COUNTIF(cis_DPH!$B$85:$B$171,B7151)&gt;0,D7151*1.2,"chyba"))</f>
        <v>0.8580000000000001</v>
      </c>
      <c r="G7151" s="16" t="e">
        <f>_xlfn.XLOOKUP(Tabuľka9[[#This Row],[položka]],#REF!,#REF!)</f>
        <v>#REF!</v>
      </c>
      <c r="H7151">
        <v>5</v>
      </c>
      <c r="I7151" s="15">
        <f>Tabuľka9[[#This Row],[Aktuálna cena v RZ s DPH]]*Tabuľka9[[#This Row],[Priemerný odber za mesiac]]</f>
        <v>4.2900000000000009</v>
      </c>
      <c r="J7151">
        <v>20</v>
      </c>
      <c r="K7151" s="17" t="e">
        <f>Tabuľka9[[#This Row],[Cena za MJ s DPH]]*Tabuľka9[[#This Row],[Predpokladaný odber počas 6 mesiacov]]</f>
        <v>#REF!</v>
      </c>
      <c r="L7151" s="1">
        <v>160709</v>
      </c>
      <c r="M7151" t="e">
        <f>_xlfn.XLOOKUP(Tabuľka9[[#This Row],[IČO]],#REF!,#REF!)</f>
        <v>#REF!</v>
      </c>
      <c r="N7151" t="e">
        <f>_xlfn.XLOOKUP(Tabuľka9[[#This Row],[IČO]],#REF!,#REF!)</f>
        <v>#REF!</v>
      </c>
    </row>
    <row r="7152" spans="1:14" hidden="1" x14ac:dyDescent="0.35">
      <c r="A7152" t="s">
        <v>10</v>
      </c>
      <c r="B7152" t="s">
        <v>23</v>
      </c>
      <c r="C7152" t="s">
        <v>13</v>
      </c>
      <c r="E7152" s="10">
        <f>IF(COUNTIF(cis_DPH!$B$2:$B$84,B7152)&gt;0,D7152*1.1,IF(COUNTIF(cis_DPH!$B$85:$B$171,B7152)&gt;0,D7152*1.2,"chyba"))</f>
        <v>0</v>
      </c>
      <c r="G7152" s="16" t="e">
        <f>_xlfn.XLOOKUP(Tabuľka9[[#This Row],[položka]],#REF!,#REF!)</f>
        <v>#REF!</v>
      </c>
      <c r="I7152" s="15">
        <f>Tabuľka9[[#This Row],[Aktuálna cena v RZ s DPH]]*Tabuľka9[[#This Row],[Priemerný odber za mesiac]]</f>
        <v>0</v>
      </c>
      <c r="K7152" s="17" t="e">
        <f>Tabuľka9[[#This Row],[Cena za MJ s DPH]]*Tabuľka9[[#This Row],[Predpokladaný odber počas 6 mesiacov]]</f>
        <v>#REF!</v>
      </c>
      <c r="L7152" s="1">
        <v>160709</v>
      </c>
      <c r="M7152" t="e">
        <f>_xlfn.XLOOKUP(Tabuľka9[[#This Row],[IČO]],#REF!,#REF!)</f>
        <v>#REF!</v>
      </c>
      <c r="N7152" t="e">
        <f>_xlfn.XLOOKUP(Tabuľka9[[#This Row],[IČO]],#REF!,#REF!)</f>
        <v>#REF!</v>
      </c>
    </row>
    <row r="7153" spans="1:14" hidden="1" x14ac:dyDescent="0.35">
      <c r="A7153" t="s">
        <v>10</v>
      </c>
      <c r="B7153" t="s">
        <v>24</v>
      </c>
      <c r="C7153" t="s">
        <v>25</v>
      </c>
      <c r="E7153" s="10">
        <f>IF(COUNTIF(cis_DPH!$B$2:$B$84,B7153)&gt;0,D7153*1.1,IF(COUNTIF(cis_DPH!$B$85:$B$171,B7153)&gt;0,D7153*1.2,"chyba"))</f>
        <v>0</v>
      </c>
      <c r="G7153" s="16" t="e">
        <f>_xlfn.XLOOKUP(Tabuľka9[[#This Row],[položka]],#REF!,#REF!)</f>
        <v>#REF!</v>
      </c>
      <c r="I7153" s="15">
        <f>Tabuľka9[[#This Row],[Aktuálna cena v RZ s DPH]]*Tabuľka9[[#This Row],[Priemerný odber za mesiac]]</f>
        <v>0</v>
      </c>
      <c r="K7153" s="17" t="e">
        <f>Tabuľka9[[#This Row],[Cena za MJ s DPH]]*Tabuľka9[[#This Row],[Predpokladaný odber počas 6 mesiacov]]</f>
        <v>#REF!</v>
      </c>
      <c r="L7153" s="1">
        <v>160709</v>
      </c>
      <c r="M7153" t="e">
        <f>_xlfn.XLOOKUP(Tabuľka9[[#This Row],[IČO]],#REF!,#REF!)</f>
        <v>#REF!</v>
      </c>
      <c r="N7153" t="e">
        <f>_xlfn.XLOOKUP(Tabuľka9[[#This Row],[IČO]],#REF!,#REF!)</f>
        <v>#REF!</v>
      </c>
    </row>
    <row r="7154" spans="1:14" hidden="1" x14ac:dyDescent="0.35">
      <c r="A7154" t="s">
        <v>10</v>
      </c>
      <c r="B7154" t="s">
        <v>26</v>
      </c>
      <c r="C7154" t="s">
        <v>13</v>
      </c>
      <c r="E7154" s="10">
        <f>IF(COUNTIF(cis_DPH!$B$2:$B$84,B7154)&gt;0,D7154*1.1,IF(COUNTIF(cis_DPH!$B$85:$B$171,B7154)&gt;0,D7154*1.2,"chyba"))</f>
        <v>0</v>
      </c>
      <c r="G7154" s="16" t="e">
        <f>_xlfn.XLOOKUP(Tabuľka9[[#This Row],[položka]],#REF!,#REF!)</f>
        <v>#REF!</v>
      </c>
      <c r="I7154" s="15">
        <f>Tabuľka9[[#This Row],[Aktuálna cena v RZ s DPH]]*Tabuľka9[[#This Row],[Priemerný odber za mesiac]]</f>
        <v>0</v>
      </c>
      <c r="K7154" s="17" t="e">
        <f>Tabuľka9[[#This Row],[Cena za MJ s DPH]]*Tabuľka9[[#This Row],[Predpokladaný odber počas 6 mesiacov]]</f>
        <v>#REF!</v>
      </c>
      <c r="L7154" s="1">
        <v>160709</v>
      </c>
      <c r="M7154" t="e">
        <f>_xlfn.XLOOKUP(Tabuľka9[[#This Row],[IČO]],#REF!,#REF!)</f>
        <v>#REF!</v>
      </c>
      <c r="N7154" t="e">
        <f>_xlfn.XLOOKUP(Tabuľka9[[#This Row],[IČO]],#REF!,#REF!)</f>
        <v>#REF!</v>
      </c>
    </row>
    <row r="7155" spans="1:14" hidden="1" x14ac:dyDescent="0.35">
      <c r="A7155" t="s">
        <v>10</v>
      </c>
      <c r="B7155" t="s">
        <v>27</v>
      </c>
      <c r="C7155" t="s">
        <v>13</v>
      </c>
      <c r="D7155" s="9">
        <v>1.5</v>
      </c>
      <c r="E7155" s="10">
        <f>IF(COUNTIF(cis_DPH!$B$2:$B$84,B7155)&gt;0,D7155*1.1,IF(COUNTIF(cis_DPH!$B$85:$B$171,B7155)&gt;0,D7155*1.2,"chyba"))</f>
        <v>1.7999999999999998</v>
      </c>
      <c r="G7155" s="16" t="e">
        <f>_xlfn.XLOOKUP(Tabuľka9[[#This Row],[položka]],#REF!,#REF!)</f>
        <v>#REF!</v>
      </c>
      <c r="H7155">
        <v>12</v>
      </c>
      <c r="I7155" s="15">
        <f>Tabuľka9[[#This Row],[Aktuálna cena v RZ s DPH]]*Tabuľka9[[#This Row],[Priemerný odber za mesiac]]</f>
        <v>21.599999999999998</v>
      </c>
      <c r="J7155">
        <v>50</v>
      </c>
      <c r="K7155" s="17" t="e">
        <f>Tabuľka9[[#This Row],[Cena za MJ s DPH]]*Tabuľka9[[#This Row],[Predpokladaný odber počas 6 mesiacov]]</f>
        <v>#REF!</v>
      </c>
      <c r="L7155" s="1">
        <v>160709</v>
      </c>
      <c r="M7155" t="e">
        <f>_xlfn.XLOOKUP(Tabuľka9[[#This Row],[IČO]],#REF!,#REF!)</f>
        <v>#REF!</v>
      </c>
      <c r="N7155" t="e">
        <f>_xlfn.XLOOKUP(Tabuľka9[[#This Row],[IČO]],#REF!,#REF!)</f>
        <v>#REF!</v>
      </c>
    </row>
    <row r="7156" spans="1:14" hidden="1" x14ac:dyDescent="0.35">
      <c r="A7156" t="s">
        <v>10</v>
      </c>
      <c r="B7156" t="s">
        <v>28</v>
      </c>
      <c r="C7156" t="s">
        <v>13</v>
      </c>
      <c r="E7156" s="10">
        <f>IF(COUNTIF(cis_DPH!$B$2:$B$84,B7156)&gt;0,D7156*1.1,IF(COUNTIF(cis_DPH!$B$85:$B$171,B7156)&gt;0,D7156*1.2,"chyba"))</f>
        <v>0</v>
      </c>
      <c r="G7156" s="16" t="e">
        <f>_xlfn.XLOOKUP(Tabuľka9[[#This Row],[položka]],#REF!,#REF!)</f>
        <v>#REF!</v>
      </c>
      <c r="I7156" s="15">
        <f>Tabuľka9[[#This Row],[Aktuálna cena v RZ s DPH]]*Tabuľka9[[#This Row],[Priemerný odber za mesiac]]</f>
        <v>0</v>
      </c>
      <c r="K7156" s="17" t="e">
        <f>Tabuľka9[[#This Row],[Cena za MJ s DPH]]*Tabuľka9[[#This Row],[Predpokladaný odber počas 6 mesiacov]]</f>
        <v>#REF!</v>
      </c>
      <c r="L7156" s="1">
        <v>160709</v>
      </c>
      <c r="M7156" t="e">
        <f>_xlfn.XLOOKUP(Tabuľka9[[#This Row],[IČO]],#REF!,#REF!)</f>
        <v>#REF!</v>
      </c>
      <c r="N7156" t="e">
        <f>_xlfn.XLOOKUP(Tabuľka9[[#This Row],[IČO]],#REF!,#REF!)</f>
        <v>#REF!</v>
      </c>
    </row>
    <row r="7157" spans="1:14" hidden="1" x14ac:dyDescent="0.35">
      <c r="A7157" t="s">
        <v>10</v>
      </c>
      <c r="B7157" t="s">
        <v>29</v>
      </c>
      <c r="C7157" t="s">
        <v>13</v>
      </c>
      <c r="D7157" s="9">
        <v>1.18</v>
      </c>
      <c r="E7157" s="10">
        <f>IF(COUNTIF(cis_DPH!$B$2:$B$84,B7157)&gt;0,D7157*1.1,IF(COUNTIF(cis_DPH!$B$85:$B$171,B7157)&gt;0,D7157*1.2,"chyba"))</f>
        <v>1.298</v>
      </c>
      <c r="G7157" s="16" t="e">
        <f>_xlfn.XLOOKUP(Tabuľka9[[#This Row],[položka]],#REF!,#REF!)</f>
        <v>#REF!</v>
      </c>
      <c r="H7157">
        <v>50</v>
      </c>
      <c r="I7157" s="15">
        <f>Tabuľka9[[#This Row],[Aktuálna cena v RZ s DPH]]*Tabuľka9[[#This Row],[Priemerný odber za mesiac]]</f>
        <v>64.900000000000006</v>
      </c>
      <c r="J7157">
        <v>200</v>
      </c>
      <c r="K7157" s="17" t="e">
        <f>Tabuľka9[[#This Row],[Cena za MJ s DPH]]*Tabuľka9[[#This Row],[Predpokladaný odber počas 6 mesiacov]]</f>
        <v>#REF!</v>
      </c>
      <c r="L7157" s="1">
        <v>160709</v>
      </c>
      <c r="M7157" t="e">
        <f>_xlfn.XLOOKUP(Tabuľka9[[#This Row],[IČO]],#REF!,#REF!)</f>
        <v>#REF!</v>
      </c>
      <c r="N7157" t="e">
        <f>_xlfn.XLOOKUP(Tabuľka9[[#This Row],[IČO]],#REF!,#REF!)</f>
        <v>#REF!</v>
      </c>
    </row>
    <row r="7158" spans="1:14" hidden="1" x14ac:dyDescent="0.35">
      <c r="A7158" t="s">
        <v>10</v>
      </c>
      <c r="B7158" t="s">
        <v>30</v>
      </c>
      <c r="C7158" t="s">
        <v>13</v>
      </c>
      <c r="D7158" s="9">
        <v>0.65</v>
      </c>
      <c r="E7158" s="10">
        <f>IF(COUNTIF(cis_DPH!$B$2:$B$84,B7158)&gt;0,D7158*1.1,IF(COUNTIF(cis_DPH!$B$85:$B$171,B7158)&gt;0,D7158*1.2,"chyba"))</f>
        <v>0.71500000000000008</v>
      </c>
      <c r="G7158" s="16" t="e">
        <f>_xlfn.XLOOKUP(Tabuľka9[[#This Row],[položka]],#REF!,#REF!)</f>
        <v>#REF!</v>
      </c>
      <c r="H7158">
        <v>275</v>
      </c>
      <c r="I7158" s="15">
        <f>Tabuľka9[[#This Row],[Aktuálna cena v RZ s DPH]]*Tabuľka9[[#This Row],[Priemerný odber za mesiac]]</f>
        <v>196.62500000000003</v>
      </c>
      <c r="J7158">
        <v>1100</v>
      </c>
      <c r="K7158" s="17" t="e">
        <f>Tabuľka9[[#This Row],[Cena za MJ s DPH]]*Tabuľka9[[#This Row],[Predpokladaný odber počas 6 mesiacov]]</f>
        <v>#REF!</v>
      </c>
      <c r="L7158" s="1">
        <v>160709</v>
      </c>
      <c r="M7158" t="e">
        <f>_xlfn.XLOOKUP(Tabuľka9[[#This Row],[IČO]],#REF!,#REF!)</f>
        <v>#REF!</v>
      </c>
      <c r="N7158" t="e">
        <f>_xlfn.XLOOKUP(Tabuľka9[[#This Row],[IČO]],#REF!,#REF!)</f>
        <v>#REF!</v>
      </c>
    </row>
    <row r="7159" spans="1:14" hidden="1" x14ac:dyDescent="0.35">
      <c r="A7159" t="s">
        <v>10</v>
      </c>
      <c r="B7159" t="s">
        <v>31</v>
      </c>
      <c r="C7159" t="s">
        <v>13</v>
      </c>
      <c r="E7159" s="10">
        <f>IF(COUNTIF(cis_DPH!$B$2:$B$84,B7159)&gt;0,D7159*1.1,IF(COUNTIF(cis_DPH!$B$85:$B$171,B7159)&gt;0,D7159*1.2,"chyba"))</f>
        <v>0</v>
      </c>
      <c r="G7159" s="16" t="e">
        <f>_xlfn.XLOOKUP(Tabuľka9[[#This Row],[položka]],#REF!,#REF!)</f>
        <v>#REF!</v>
      </c>
      <c r="I7159" s="15">
        <f>Tabuľka9[[#This Row],[Aktuálna cena v RZ s DPH]]*Tabuľka9[[#This Row],[Priemerný odber za mesiac]]</f>
        <v>0</v>
      </c>
      <c r="K7159" s="17" t="e">
        <f>Tabuľka9[[#This Row],[Cena za MJ s DPH]]*Tabuľka9[[#This Row],[Predpokladaný odber počas 6 mesiacov]]</f>
        <v>#REF!</v>
      </c>
      <c r="L7159" s="1">
        <v>160709</v>
      </c>
      <c r="M7159" t="e">
        <f>_xlfn.XLOOKUP(Tabuľka9[[#This Row],[IČO]],#REF!,#REF!)</f>
        <v>#REF!</v>
      </c>
      <c r="N7159" t="e">
        <f>_xlfn.XLOOKUP(Tabuľka9[[#This Row],[IČO]],#REF!,#REF!)</f>
        <v>#REF!</v>
      </c>
    </row>
    <row r="7160" spans="1:14" hidden="1" x14ac:dyDescent="0.35">
      <c r="A7160" t="s">
        <v>10</v>
      </c>
      <c r="B7160" t="s">
        <v>32</v>
      </c>
      <c r="C7160" t="s">
        <v>19</v>
      </c>
      <c r="D7160" s="9">
        <v>0.4</v>
      </c>
      <c r="E7160" s="10">
        <f>IF(COUNTIF(cis_DPH!$B$2:$B$84,B7160)&gt;0,D7160*1.1,IF(COUNTIF(cis_DPH!$B$85:$B$171,B7160)&gt;0,D7160*1.2,"chyba"))</f>
        <v>0.44000000000000006</v>
      </c>
      <c r="G7160" s="16" t="e">
        <f>_xlfn.XLOOKUP(Tabuľka9[[#This Row],[položka]],#REF!,#REF!)</f>
        <v>#REF!</v>
      </c>
      <c r="H7160">
        <v>12</v>
      </c>
      <c r="I7160" s="15">
        <f>Tabuľka9[[#This Row],[Aktuálna cena v RZ s DPH]]*Tabuľka9[[#This Row],[Priemerný odber za mesiac]]</f>
        <v>5.2800000000000011</v>
      </c>
      <c r="J7160">
        <v>50</v>
      </c>
      <c r="K7160" s="17" t="e">
        <f>Tabuľka9[[#This Row],[Cena za MJ s DPH]]*Tabuľka9[[#This Row],[Predpokladaný odber počas 6 mesiacov]]</f>
        <v>#REF!</v>
      </c>
      <c r="L7160" s="1">
        <v>160709</v>
      </c>
      <c r="M7160" t="e">
        <f>_xlfn.XLOOKUP(Tabuľka9[[#This Row],[IČO]],#REF!,#REF!)</f>
        <v>#REF!</v>
      </c>
      <c r="N7160" t="e">
        <f>_xlfn.XLOOKUP(Tabuľka9[[#This Row],[IČO]],#REF!,#REF!)</f>
        <v>#REF!</v>
      </c>
    </row>
    <row r="7161" spans="1:14" hidden="1" x14ac:dyDescent="0.35">
      <c r="A7161" t="s">
        <v>10</v>
      </c>
      <c r="B7161" t="s">
        <v>33</v>
      </c>
      <c r="C7161" t="s">
        <v>13</v>
      </c>
      <c r="D7161" s="9">
        <v>0.55000000000000004</v>
      </c>
      <c r="E7161" s="10">
        <f>IF(COUNTIF(cis_DPH!$B$2:$B$84,B7161)&gt;0,D7161*1.1,IF(COUNTIF(cis_DPH!$B$85:$B$171,B7161)&gt;0,D7161*1.2,"chyba"))</f>
        <v>0.60500000000000009</v>
      </c>
      <c r="G7161" s="16" t="e">
        <f>_xlfn.XLOOKUP(Tabuľka9[[#This Row],[položka]],#REF!,#REF!)</f>
        <v>#REF!</v>
      </c>
      <c r="H7161">
        <v>12</v>
      </c>
      <c r="I7161" s="15">
        <f>Tabuľka9[[#This Row],[Aktuálna cena v RZ s DPH]]*Tabuľka9[[#This Row],[Priemerný odber za mesiac]]</f>
        <v>7.2600000000000016</v>
      </c>
      <c r="J7161">
        <v>50</v>
      </c>
      <c r="K7161" s="17" t="e">
        <f>Tabuľka9[[#This Row],[Cena za MJ s DPH]]*Tabuľka9[[#This Row],[Predpokladaný odber počas 6 mesiacov]]</f>
        <v>#REF!</v>
      </c>
      <c r="L7161" s="1">
        <v>160709</v>
      </c>
      <c r="M7161" t="e">
        <f>_xlfn.XLOOKUP(Tabuľka9[[#This Row],[IČO]],#REF!,#REF!)</f>
        <v>#REF!</v>
      </c>
      <c r="N7161" t="e">
        <f>_xlfn.XLOOKUP(Tabuľka9[[#This Row],[IČO]],#REF!,#REF!)</f>
        <v>#REF!</v>
      </c>
    </row>
    <row r="7162" spans="1:14" hidden="1" x14ac:dyDescent="0.35">
      <c r="A7162" t="s">
        <v>10</v>
      </c>
      <c r="B7162" t="s">
        <v>34</v>
      </c>
      <c r="C7162" t="s">
        <v>13</v>
      </c>
      <c r="D7162" s="9">
        <v>1.19</v>
      </c>
      <c r="E7162" s="10">
        <f>IF(COUNTIF(cis_DPH!$B$2:$B$84,B7162)&gt;0,D7162*1.1,IF(COUNTIF(cis_DPH!$B$85:$B$171,B7162)&gt;0,D7162*1.2,"chyba"))</f>
        <v>1.3089999999999999</v>
      </c>
      <c r="G7162" s="16" t="e">
        <f>_xlfn.XLOOKUP(Tabuľka9[[#This Row],[položka]],#REF!,#REF!)</f>
        <v>#REF!</v>
      </c>
      <c r="H7162">
        <v>15</v>
      </c>
      <c r="I7162" s="15">
        <f>Tabuľka9[[#This Row],[Aktuálna cena v RZ s DPH]]*Tabuľka9[[#This Row],[Priemerný odber za mesiac]]</f>
        <v>19.634999999999998</v>
      </c>
      <c r="J7162">
        <v>60</v>
      </c>
      <c r="K7162" s="17" t="e">
        <f>Tabuľka9[[#This Row],[Cena za MJ s DPH]]*Tabuľka9[[#This Row],[Predpokladaný odber počas 6 mesiacov]]</f>
        <v>#REF!</v>
      </c>
      <c r="L7162" s="1">
        <v>160709</v>
      </c>
      <c r="M7162" t="e">
        <f>_xlfn.XLOOKUP(Tabuľka9[[#This Row],[IČO]],#REF!,#REF!)</f>
        <v>#REF!</v>
      </c>
      <c r="N7162" t="e">
        <f>_xlfn.XLOOKUP(Tabuľka9[[#This Row],[IČO]],#REF!,#REF!)</f>
        <v>#REF!</v>
      </c>
    </row>
    <row r="7163" spans="1:14" hidden="1" x14ac:dyDescent="0.35">
      <c r="A7163" t="s">
        <v>10</v>
      </c>
      <c r="B7163" t="s">
        <v>35</v>
      </c>
      <c r="C7163" t="s">
        <v>13</v>
      </c>
      <c r="D7163" s="9">
        <v>1</v>
      </c>
      <c r="E7163" s="10">
        <f>IF(COUNTIF(cis_DPH!$B$2:$B$84,B7163)&gt;0,D7163*1.1,IF(COUNTIF(cis_DPH!$B$85:$B$171,B7163)&gt;0,D7163*1.2,"chyba"))</f>
        <v>1.1000000000000001</v>
      </c>
      <c r="G7163" s="16" t="e">
        <f>_xlfn.XLOOKUP(Tabuľka9[[#This Row],[položka]],#REF!,#REF!)</f>
        <v>#REF!</v>
      </c>
      <c r="H7163">
        <v>22</v>
      </c>
      <c r="I7163" s="15">
        <f>Tabuľka9[[#This Row],[Aktuálna cena v RZ s DPH]]*Tabuľka9[[#This Row],[Priemerný odber za mesiac]]</f>
        <v>24.200000000000003</v>
      </c>
      <c r="J7163">
        <v>90</v>
      </c>
      <c r="K7163" s="17" t="e">
        <f>Tabuľka9[[#This Row],[Cena za MJ s DPH]]*Tabuľka9[[#This Row],[Predpokladaný odber počas 6 mesiacov]]</f>
        <v>#REF!</v>
      </c>
      <c r="L7163" s="1">
        <v>160709</v>
      </c>
      <c r="M7163" t="e">
        <f>_xlfn.XLOOKUP(Tabuľka9[[#This Row],[IČO]],#REF!,#REF!)</f>
        <v>#REF!</v>
      </c>
      <c r="N7163" t="e">
        <f>_xlfn.XLOOKUP(Tabuľka9[[#This Row],[IČO]],#REF!,#REF!)</f>
        <v>#REF!</v>
      </c>
    </row>
    <row r="7164" spans="1:14" hidden="1" x14ac:dyDescent="0.35">
      <c r="A7164" t="s">
        <v>10</v>
      </c>
      <c r="B7164" t="s">
        <v>36</v>
      </c>
      <c r="C7164" t="s">
        <v>13</v>
      </c>
      <c r="E7164" s="10">
        <f>IF(COUNTIF(cis_DPH!$B$2:$B$84,B7164)&gt;0,D7164*1.1,IF(COUNTIF(cis_DPH!$B$85:$B$171,B7164)&gt;0,D7164*1.2,"chyba"))</f>
        <v>0</v>
      </c>
      <c r="G7164" s="16" t="e">
        <f>_xlfn.XLOOKUP(Tabuľka9[[#This Row],[položka]],#REF!,#REF!)</f>
        <v>#REF!</v>
      </c>
      <c r="I7164" s="15">
        <f>Tabuľka9[[#This Row],[Aktuálna cena v RZ s DPH]]*Tabuľka9[[#This Row],[Priemerný odber za mesiac]]</f>
        <v>0</v>
      </c>
      <c r="K7164" s="17" t="e">
        <f>Tabuľka9[[#This Row],[Cena za MJ s DPH]]*Tabuľka9[[#This Row],[Predpokladaný odber počas 6 mesiacov]]</f>
        <v>#REF!</v>
      </c>
      <c r="L7164" s="1">
        <v>160709</v>
      </c>
      <c r="M7164" t="e">
        <f>_xlfn.XLOOKUP(Tabuľka9[[#This Row],[IČO]],#REF!,#REF!)</f>
        <v>#REF!</v>
      </c>
      <c r="N7164" t="e">
        <f>_xlfn.XLOOKUP(Tabuľka9[[#This Row],[IČO]],#REF!,#REF!)</f>
        <v>#REF!</v>
      </c>
    </row>
    <row r="7165" spans="1:14" hidden="1" x14ac:dyDescent="0.35">
      <c r="A7165" t="s">
        <v>10</v>
      </c>
      <c r="B7165" t="s">
        <v>37</v>
      </c>
      <c r="C7165" t="s">
        <v>13</v>
      </c>
      <c r="D7165" s="9">
        <v>0.45</v>
      </c>
      <c r="E7165" s="10">
        <f>IF(COUNTIF(cis_DPH!$B$2:$B$84,B7165)&gt;0,D7165*1.1,IF(COUNTIF(cis_DPH!$B$85:$B$171,B7165)&gt;0,D7165*1.2,"chyba"))</f>
        <v>0.49500000000000005</v>
      </c>
      <c r="G7165" s="16" t="e">
        <f>_xlfn.XLOOKUP(Tabuľka9[[#This Row],[položka]],#REF!,#REF!)</f>
        <v>#REF!</v>
      </c>
      <c r="H7165">
        <v>50</v>
      </c>
      <c r="I7165" s="15">
        <f>Tabuľka9[[#This Row],[Aktuálna cena v RZ s DPH]]*Tabuľka9[[#This Row],[Priemerný odber za mesiac]]</f>
        <v>24.750000000000004</v>
      </c>
      <c r="J7165">
        <v>200</v>
      </c>
      <c r="K7165" s="17" t="e">
        <f>Tabuľka9[[#This Row],[Cena za MJ s DPH]]*Tabuľka9[[#This Row],[Predpokladaný odber počas 6 mesiacov]]</f>
        <v>#REF!</v>
      </c>
      <c r="L7165" s="1">
        <v>160709</v>
      </c>
      <c r="M7165" t="e">
        <f>_xlfn.XLOOKUP(Tabuľka9[[#This Row],[IČO]],#REF!,#REF!)</f>
        <v>#REF!</v>
      </c>
      <c r="N7165" t="e">
        <f>_xlfn.XLOOKUP(Tabuľka9[[#This Row],[IČO]],#REF!,#REF!)</f>
        <v>#REF!</v>
      </c>
    </row>
    <row r="7166" spans="1:14" hidden="1" x14ac:dyDescent="0.35">
      <c r="A7166" t="s">
        <v>10</v>
      </c>
      <c r="B7166" t="s">
        <v>38</v>
      </c>
      <c r="C7166" t="s">
        <v>13</v>
      </c>
      <c r="E7166" s="10">
        <f>IF(COUNTIF(cis_DPH!$B$2:$B$84,B7166)&gt;0,D7166*1.1,IF(COUNTIF(cis_DPH!$B$85:$B$171,B7166)&gt;0,D7166*1.2,"chyba"))</f>
        <v>0</v>
      </c>
      <c r="G7166" s="16" t="e">
        <f>_xlfn.XLOOKUP(Tabuľka9[[#This Row],[položka]],#REF!,#REF!)</f>
        <v>#REF!</v>
      </c>
      <c r="I7166" s="15">
        <f>Tabuľka9[[#This Row],[Aktuálna cena v RZ s DPH]]*Tabuľka9[[#This Row],[Priemerný odber za mesiac]]</f>
        <v>0</v>
      </c>
      <c r="K7166" s="17" t="e">
        <f>Tabuľka9[[#This Row],[Cena za MJ s DPH]]*Tabuľka9[[#This Row],[Predpokladaný odber počas 6 mesiacov]]</f>
        <v>#REF!</v>
      </c>
      <c r="L7166" s="1">
        <v>160709</v>
      </c>
      <c r="M7166" t="e">
        <f>_xlfn.XLOOKUP(Tabuľka9[[#This Row],[IČO]],#REF!,#REF!)</f>
        <v>#REF!</v>
      </c>
      <c r="N7166" t="e">
        <f>_xlfn.XLOOKUP(Tabuľka9[[#This Row],[IČO]],#REF!,#REF!)</f>
        <v>#REF!</v>
      </c>
    </row>
    <row r="7167" spans="1:14" hidden="1" x14ac:dyDescent="0.35">
      <c r="A7167" t="s">
        <v>10</v>
      </c>
      <c r="B7167" t="s">
        <v>39</v>
      </c>
      <c r="C7167" t="s">
        <v>13</v>
      </c>
      <c r="D7167" s="9">
        <v>1.1200000000000001</v>
      </c>
      <c r="E7167" s="10">
        <f>IF(COUNTIF(cis_DPH!$B$2:$B$84,B7167)&gt;0,D7167*1.1,IF(COUNTIF(cis_DPH!$B$85:$B$171,B7167)&gt;0,D7167*1.2,"chyba"))</f>
        <v>1.2320000000000002</v>
      </c>
      <c r="G7167" s="16" t="e">
        <f>_xlfn.XLOOKUP(Tabuľka9[[#This Row],[položka]],#REF!,#REF!)</f>
        <v>#REF!</v>
      </c>
      <c r="H7167">
        <v>22</v>
      </c>
      <c r="I7167" s="15">
        <f>Tabuľka9[[#This Row],[Aktuálna cena v RZ s DPH]]*Tabuľka9[[#This Row],[Priemerný odber za mesiac]]</f>
        <v>27.104000000000006</v>
      </c>
      <c r="J7167">
        <v>90</v>
      </c>
      <c r="K7167" s="17" t="e">
        <f>Tabuľka9[[#This Row],[Cena za MJ s DPH]]*Tabuľka9[[#This Row],[Predpokladaný odber počas 6 mesiacov]]</f>
        <v>#REF!</v>
      </c>
      <c r="L7167" s="1">
        <v>160709</v>
      </c>
      <c r="M7167" t="e">
        <f>_xlfn.XLOOKUP(Tabuľka9[[#This Row],[IČO]],#REF!,#REF!)</f>
        <v>#REF!</v>
      </c>
      <c r="N7167" t="e">
        <f>_xlfn.XLOOKUP(Tabuľka9[[#This Row],[IČO]],#REF!,#REF!)</f>
        <v>#REF!</v>
      </c>
    </row>
    <row r="7168" spans="1:14" hidden="1" x14ac:dyDescent="0.35">
      <c r="A7168" t="s">
        <v>10</v>
      </c>
      <c r="B7168" t="s">
        <v>40</v>
      </c>
      <c r="C7168" t="s">
        <v>13</v>
      </c>
      <c r="E7168" s="10">
        <f>IF(COUNTIF(cis_DPH!$B$2:$B$84,B7168)&gt;0,D7168*1.1,IF(COUNTIF(cis_DPH!$B$85:$B$171,B7168)&gt;0,D7168*1.2,"chyba"))</f>
        <v>0</v>
      </c>
      <c r="G7168" s="16" t="e">
        <f>_xlfn.XLOOKUP(Tabuľka9[[#This Row],[položka]],#REF!,#REF!)</f>
        <v>#REF!</v>
      </c>
      <c r="I7168" s="15">
        <f>Tabuľka9[[#This Row],[Aktuálna cena v RZ s DPH]]*Tabuľka9[[#This Row],[Priemerný odber za mesiac]]</f>
        <v>0</v>
      </c>
      <c r="K7168" s="17" t="e">
        <f>Tabuľka9[[#This Row],[Cena za MJ s DPH]]*Tabuľka9[[#This Row],[Predpokladaný odber počas 6 mesiacov]]</f>
        <v>#REF!</v>
      </c>
      <c r="L7168" s="1">
        <v>160709</v>
      </c>
      <c r="M7168" t="e">
        <f>_xlfn.XLOOKUP(Tabuľka9[[#This Row],[IČO]],#REF!,#REF!)</f>
        <v>#REF!</v>
      </c>
      <c r="N7168" t="e">
        <f>_xlfn.XLOOKUP(Tabuľka9[[#This Row],[IČO]],#REF!,#REF!)</f>
        <v>#REF!</v>
      </c>
    </row>
    <row r="7169" spans="1:14" hidden="1" x14ac:dyDescent="0.35">
      <c r="A7169" t="s">
        <v>10</v>
      </c>
      <c r="B7169" t="s">
        <v>41</v>
      </c>
      <c r="C7169" t="s">
        <v>13</v>
      </c>
      <c r="D7169" s="9">
        <v>0.8</v>
      </c>
      <c r="E7169" s="10">
        <f>IF(COUNTIF(cis_DPH!$B$2:$B$84,B7169)&gt;0,D7169*1.1,IF(COUNTIF(cis_DPH!$B$85:$B$171,B7169)&gt;0,D7169*1.2,"chyba"))</f>
        <v>0.88000000000000012</v>
      </c>
      <c r="G7169" s="16" t="e">
        <f>_xlfn.XLOOKUP(Tabuľka9[[#This Row],[položka]],#REF!,#REF!)</f>
        <v>#REF!</v>
      </c>
      <c r="H7169">
        <v>8</v>
      </c>
      <c r="I7169" s="15">
        <f>Tabuľka9[[#This Row],[Aktuálna cena v RZ s DPH]]*Tabuľka9[[#This Row],[Priemerný odber za mesiac]]</f>
        <v>7.0400000000000009</v>
      </c>
      <c r="J7169">
        <v>30</v>
      </c>
      <c r="K7169" s="17" t="e">
        <f>Tabuľka9[[#This Row],[Cena za MJ s DPH]]*Tabuľka9[[#This Row],[Predpokladaný odber počas 6 mesiacov]]</f>
        <v>#REF!</v>
      </c>
      <c r="L7169" s="1">
        <v>160709</v>
      </c>
      <c r="M7169" t="e">
        <f>_xlfn.XLOOKUP(Tabuľka9[[#This Row],[IČO]],#REF!,#REF!)</f>
        <v>#REF!</v>
      </c>
      <c r="N7169" t="e">
        <f>_xlfn.XLOOKUP(Tabuľka9[[#This Row],[IČO]],#REF!,#REF!)</f>
        <v>#REF!</v>
      </c>
    </row>
    <row r="7170" spans="1:14" hidden="1" x14ac:dyDescent="0.35">
      <c r="A7170" t="s">
        <v>10</v>
      </c>
      <c r="B7170" t="s">
        <v>42</v>
      </c>
      <c r="C7170" t="s">
        <v>19</v>
      </c>
      <c r="E7170" s="10">
        <f>IF(COUNTIF(cis_DPH!$B$2:$B$84,B7170)&gt;0,D7170*1.1,IF(COUNTIF(cis_DPH!$B$85:$B$171,B7170)&gt;0,D7170*1.2,"chyba"))</f>
        <v>0</v>
      </c>
      <c r="G7170" s="16" t="e">
        <f>_xlfn.XLOOKUP(Tabuľka9[[#This Row],[položka]],#REF!,#REF!)</f>
        <v>#REF!</v>
      </c>
      <c r="I7170" s="15">
        <f>Tabuľka9[[#This Row],[Aktuálna cena v RZ s DPH]]*Tabuľka9[[#This Row],[Priemerný odber za mesiac]]</f>
        <v>0</v>
      </c>
      <c r="K7170" s="17" t="e">
        <f>Tabuľka9[[#This Row],[Cena za MJ s DPH]]*Tabuľka9[[#This Row],[Predpokladaný odber počas 6 mesiacov]]</f>
        <v>#REF!</v>
      </c>
      <c r="L7170" s="1">
        <v>160709</v>
      </c>
      <c r="M7170" t="e">
        <f>_xlfn.XLOOKUP(Tabuľka9[[#This Row],[IČO]],#REF!,#REF!)</f>
        <v>#REF!</v>
      </c>
      <c r="N7170" t="e">
        <f>_xlfn.XLOOKUP(Tabuľka9[[#This Row],[IČO]],#REF!,#REF!)</f>
        <v>#REF!</v>
      </c>
    </row>
    <row r="7171" spans="1:14" hidden="1" x14ac:dyDescent="0.35">
      <c r="A7171" t="s">
        <v>10</v>
      </c>
      <c r="B7171" t="s">
        <v>43</v>
      </c>
      <c r="C7171" t="s">
        <v>13</v>
      </c>
      <c r="E7171" s="10">
        <f>IF(COUNTIF(cis_DPH!$B$2:$B$84,B7171)&gt;0,D7171*1.1,IF(COUNTIF(cis_DPH!$B$85:$B$171,B7171)&gt;0,D7171*1.2,"chyba"))</f>
        <v>0</v>
      </c>
      <c r="G7171" s="16" t="e">
        <f>_xlfn.XLOOKUP(Tabuľka9[[#This Row],[položka]],#REF!,#REF!)</f>
        <v>#REF!</v>
      </c>
      <c r="I7171" s="15">
        <f>Tabuľka9[[#This Row],[Aktuálna cena v RZ s DPH]]*Tabuľka9[[#This Row],[Priemerný odber za mesiac]]</f>
        <v>0</v>
      </c>
      <c r="K7171" s="17" t="e">
        <f>Tabuľka9[[#This Row],[Cena za MJ s DPH]]*Tabuľka9[[#This Row],[Predpokladaný odber počas 6 mesiacov]]</f>
        <v>#REF!</v>
      </c>
      <c r="L7171" s="1">
        <v>160709</v>
      </c>
      <c r="M7171" t="e">
        <f>_xlfn.XLOOKUP(Tabuľka9[[#This Row],[IČO]],#REF!,#REF!)</f>
        <v>#REF!</v>
      </c>
      <c r="N7171" t="e">
        <f>_xlfn.XLOOKUP(Tabuľka9[[#This Row],[IČO]],#REF!,#REF!)</f>
        <v>#REF!</v>
      </c>
    </row>
    <row r="7172" spans="1:14" hidden="1" x14ac:dyDescent="0.35">
      <c r="A7172" t="s">
        <v>10</v>
      </c>
      <c r="B7172" t="s">
        <v>44</v>
      </c>
      <c r="C7172" t="s">
        <v>13</v>
      </c>
      <c r="E7172" s="10">
        <f>IF(COUNTIF(cis_DPH!$B$2:$B$84,B7172)&gt;0,D7172*1.1,IF(COUNTIF(cis_DPH!$B$85:$B$171,B7172)&gt;0,D7172*1.2,"chyba"))</f>
        <v>0</v>
      </c>
      <c r="G7172" s="16" t="e">
        <f>_xlfn.XLOOKUP(Tabuľka9[[#This Row],[položka]],#REF!,#REF!)</f>
        <v>#REF!</v>
      </c>
      <c r="I7172" s="15">
        <f>Tabuľka9[[#This Row],[Aktuálna cena v RZ s DPH]]*Tabuľka9[[#This Row],[Priemerný odber za mesiac]]</f>
        <v>0</v>
      </c>
      <c r="K7172" s="17" t="e">
        <f>Tabuľka9[[#This Row],[Cena za MJ s DPH]]*Tabuľka9[[#This Row],[Predpokladaný odber počas 6 mesiacov]]</f>
        <v>#REF!</v>
      </c>
      <c r="L7172" s="1">
        <v>160709</v>
      </c>
      <c r="M7172" t="e">
        <f>_xlfn.XLOOKUP(Tabuľka9[[#This Row],[IČO]],#REF!,#REF!)</f>
        <v>#REF!</v>
      </c>
      <c r="N7172" t="e">
        <f>_xlfn.XLOOKUP(Tabuľka9[[#This Row],[IČO]],#REF!,#REF!)</f>
        <v>#REF!</v>
      </c>
    </row>
    <row r="7173" spans="1:14" hidden="1" x14ac:dyDescent="0.35">
      <c r="A7173" t="s">
        <v>10</v>
      </c>
      <c r="B7173" t="s">
        <v>45</v>
      </c>
      <c r="C7173" t="s">
        <v>13</v>
      </c>
      <c r="E7173" s="10">
        <f>IF(COUNTIF(cis_DPH!$B$2:$B$84,B7173)&gt;0,D7173*1.1,IF(COUNTIF(cis_DPH!$B$85:$B$171,B7173)&gt;0,D7173*1.2,"chyba"))</f>
        <v>0</v>
      </c>
      <c r="G7173" s="16" t="e">
        <f>_xlfn.XLOOKUP(Tabuľka9[[#This Row],[položka]],#REF!,#REF!)</f>
        <v>#REF!</v>
      </c>
      <c r="I7173" s="15">
        <f>Tabuľka9[[#This Row],[Aktuálna cena v RZ s DPH]]*Tabuľka9[[#This Row],[Priemerný odber za mesiac]]</f>
        <v>0</v>
      </c>
      <c r="K7173" s="17" t="e">
        <f>Tabuľka9[[#This Row],[Cena za MJ s DPH]]*Tabuľka9[[#This Row],[Predpokladaný odber počas 6 mesiacov]]</f>
        <v>#REF!</v>
      </c>
      <c r="L7173" s="1">
        <v>160709</v>
      </c>
      <c r="M7173" t="e">
        <f>_xlfn.XLOOKUP(Tabuľka9[[#This Row],[IČO]],#REF!,#REF!)</f>
        <v>#REF!</v>
      </c>
      <c r="N7173" t="e">
        <f>_xlfn.XLOOKUP(Tabuľka9[[#This Row],[IČO]],#REF!,#REF!)</f>
        <v>#REF!</v>
      </c>
    </row>
    <row r="7174" spans="1:14" hidden="1" x14ac:dyDescent="0.35">
      <c r="A7174" t="s">
        <v>10</v>
      </c>
      <c r="B7174" t="s">
        <v>46</v>
      </c>
      <c r="C7174" t="s">
        <v>13</v>
      </c>
      <c r="D7174" s="9">
        <v>0.6</v>
      </c>
      <c r="E7174" s="10">
        <f>IF(COUNTIF(cis_DPH!$B$2:$B$84,B7174)&gt;0,D7174*1.1,IF(COUNTIF(cis_DPH!$B$85:$B$171,B7174)&gt;0,D7174*1.2,"chyba"))</f>
        <v>0.72</v>
      </c>
      <c r="G7174" s="16" t="e">
        <f>_xlfn.XLOOKUP(Tabuľka9[[#This Row],[položka]],#REF!,#REF!)</f>
        <v>#REF!</v>
      </c>
      <c r="H7174">
        <v>72</v>
      </c>
      <c r="I7174" s="15">
        <f>Tabuľka9[[#This Row],[Aktuálna cena v RZ s DPH]]*Tabuľka9[[#This Row],[Priemerný odber za mesiac]]</f>
        <v>51.839999999999996</v>
      </c>
      <c r="J7174">
        <v>290</v>
      </c>
      <c r="K7174" s="17" t="e">
        <f>Tabuľka9[[#This Row],[Cena za MJ s DPH]]*Tabuľka9[[#This Row],[Predpokladaný odber počas 6 mesiacov]]</f>
        <v>#REF!</v>
      </c>
      <c r="L7174" s="1">
        <v>160709</v>
      </c>
      <c r="M7174" t="e">
        <f>_xlfn.XLOOKUP(Tabuľka9[[#This Row],[IČO]],#REF!,#REF!)</f>
        <v>#REF!</v>
      </c>
      <c r="N7174" t="e">
        <f>_xlfn.XLOOKUP(Tabuľka9[[#This Row],[IČO]],#REF!,#REF!)</f>
        <v>#REF!</v>
      </c>
    </row>
    <row r="7175" spans="1:14" hidden="1" x14ac:dyDescent="0.35">
      <c r="A7175" t="s">
        <v>10</v>
      </c>
      <c r="B7175" t="s">
        <v>47</v>
      </c>
      <c r="C7175" t="s">
        <v>48</v>
      </c>
      <c r="E7175" s="10">
        <f>IF(COUNTIF(cis_DPH!$B$2:$B$84,B7175)&gt;0,D7175*1.1,IF(COUNTIF(cis_DPH!$B$85:$B$171,B7175)&gt;0,D7175*1.2,"chyba"))</f>
        <v>0</v>
      </c>
      <c r="G7175" s="16" t="e">
        <f>_xlfn.XLOOKUP(Tabuľka9[[#This Row],[položka]],#REF!,#REF!)</f>
        <v>#REF!</v>
      </c>
      <c r="I7175" s="15">
        <f>Tabuľka9[[#This Row],[Aktuálna cena v RZ s DPH]]*Tabuľka9[[#This Row],[Priemerný odber za mesiac]]</f>
        <v>0</v>
      </c>
      <c r="K7175" s="17" t="e">
        <f>Tabuľka9[[#This Row],[Cena za MJ s DPH]]*Tabuľka9[[#This Row],[Predpokladaný odber počas 6 mesiacov]]</f>
        <v>#REF!</v>
      </c>
      <c r="L7175" s="1">
        <v>160709</v>
      </c>
      <c r="M7175" t="e">
        <f>_xlfn.XLOOKUP(Tabuľka9[[#This Row],[IČO]],#REF!,#REF!)</f>
        <v>#REF!</v>
      </c>
      <c r="N7175" t="e">
        <f>_xlfn.XLOOKUP(Tabuľka9[[#This Row],[IČO]],#REF!,#REF!)</f>
        <v>#REF!</v>
      </c>
    </row>
    <row r="7176" spans="1:14" hidden="1" x14ac:dyDescent="0.35">
      <c r="A7176" t="s">
        <v>10</v>
      </c>
      <c r="B7176" t="s">
        <v>49</v>
      </c>
      <c r="C7176" t="s">
        <v>48</v>
      </c>
      <c r="E7176" s="10">
        <f>IF(COUNTIF(cis_DPH!$B$2:$B$84,B7176)&gt;0,D7176*1.1,IF(COUNTIF(cis_DPH!$B$85:$B$171,B7176)&gt;0,D7176*1.2,"chyba"))</f>
        <v>0</v>
      </c>
      <c r="G7176" s="16" t="e">
        <f>_xlfn.XLOOKUP(Tabuľka9[[#This Row],[položka]],#REF!,#REF!)</f>
        <v>#REF!</v>
      </c>
      <c r="I7176" s="15">
        <f>Tabuľka9[[#This Row],[Aktuálna cena v RZ s DPH]]*Tabuľka9[[#This Row],[Priemerný odber za mesiac]]</f>
        <v>0</v>
      </c>
      <c r="K7176" s="17" t="e">
        <f>Tabuľka9[[#This Row],[Cena za MJ s DPH]]*Tabuľka9[[#This Row],[Predpokladaný odber počas 6 mesiacov]]</f>
        <v>#REF!</v>
      </c>
      <c r="L7176" s="1">
        <v>160709</v>
      </c>
      <c r="M7176" t="e">
        <f>_xlfn.XLOOKUP(Tabuľka9[[#This Row],[IČO]],#REF!,#REF!)</f>
        <v>#REF!</v>
      </c>
      <c r="N7176" t="e">
        <f>_xlfn.XLOOKUP(Tabuľka9[[#This Row],[IČO]],#REF!,#REF!)</f>
        <v>#REF!</v>
      </c>
    </row>
    <row r="7177" spans="1:14" hidden="1" x14ac:dyDescent="0.35">
      <c r="A7177" t="s">
        <v>10</v>
      </c>
      <c r="B7177" t="s">
        <v>50</v>
      </c>
      <c r="C7177" t="s">
        <v>13</v>
      </c>
      <c r="E7177" s="10">
        <f>IF(COUNTIF(cis_DPH!$B$2:$B$84,B7177)&gt;0,D7177*1.1,IF(COUNTIF(cis_DPH!$B$85:$B$171,B7177)&gt;0,D7177*1.2,"chyba"))</f>
        <v>0</v>
      </c>
      <c r="G7177" s="16" t="e">
        <f>_xlfn.XLOOKUP(Tabuľka9[[#This Row],[položka]],#REF!,#REF!)</f>
        <v>#REF!</v>
      </c>
      <c r="I7177" s="15">
        <f>Tabuľka9[[#This Row],[Aktuálna cena v RZ s DPH]]*Tabuľka9[[#This Row],[Priemerný odber za mesiac]]</f>
        <v>0</v>
      </c>
      <c r="K7177" s="17" t="e">
        <f>Tabuľka9[[#This Row],[Cena za MJ s DPH]]*Tabuľka9[[#This Row],[Predpokladaný odber počas 6 mesiacov]]</f>
        <v>#REF!</v>
      </c>
      <c r="L7177" s="1">
        <v>160709</v>
      </c>
      <c r="M7177" t="e">
        <f>_xlfn.XLOOKUP(Tabuľka9[[#This Row],[IČO]],#REF!,#REF!)</f>
        <v>#REF!</v>
      </c>
      <c r="N7177" t="e">
        <f>_xlfn.XLOOKUP(Tabuľka9[[#This Row],[IČO]],#REF!,#REF!)</f>
        <v>#REF!</v>
      </c>
    </row>
    <row r="7178" spans="1:14" hidden="1" x14ac:dyDescent="0.35">
      <c r="A7178" t="s">
        <v>10</v>
      </c>
      <c r="B7178" t="s">
        <v>51</v>
      </c>
      <c r="C7178" t="s">
        <v>13</v>
      </c>
      <c r="D7178" s="9">
        <v>1.2</v>
      </c>
      <c r="E7178" s="10">
        <f>IF(COUNTIF(cis_DPH!$B$2:$B$84,B7178)&gt;0,D7178*1.1,IF(COUNTIF(cis_DPH!$B$85:$B$171,B7178)&gt;0,D7178*1.2,"chyba"))</f>
        <v>1.32</v>
      </c>
      <c r="G7178" s="16" t="e">
        <f>_xlfn.XLOOKUP(Tabuľka9[[#This Row],[položka]],#REF!,#REF!)</f>
        <v>#REF!</v>
      </c>
      <c r="H7178">
        <v>15</v>
      </c>
      <c r="I7178" s="15">
        <f>Tabuľka9[[#This Row],[Aktuálna cena v RZ s DPH]]*Tabuľka9[[#This Row],[Priemerný odber za mesiac]]</f>
        <v>19.8</v>
      </c>
      <c r="J7178">
        <v>60</v>
      </c>
      <c r="K7178" s="17" t="e">
        <f>Tabuľka9[[#This Row],[Cena za MJ s DPH]]*Tabuľka9[[#This Row],[Predpokladaný odber počas 6 mesiacov]]</f>
        <v>#REF!</v>
      </c>
      <c r="L7178" s="1">
        <v>160709</v>
      </c>
      <c r="M7178" t="e">
        <f>_xlfn.XLOOKUP(Tabuľka9[[#This Row],[IČO]],#REF!,#REF!)</f>
        <v>#REF!</v>
      </c>
      <c r="N7178" t="e">
        <f>_xlfn.XLOOKUP(Tabuľka9[[#This Row],[IČO]],#REF!,#REF!)</f>
        <v>#REF!</v>
      </c>
    </row>
    <row r="7179" spans="1:14" hidden="1" x14ac:dyDescent="0.35">
      <c r="A7179" t="s">
        <v>10</v>
      </c>
      <c r="B7179" t="s">
        <v>52</v>
      </c>
      <c r="C7179" t="s">
        <v>13</v>
      </c>
      <c r="E7179" s="10">
        <f>IF(COUNTIF(cis_DPH!$B$2:$B$84,B7179)&gt;0,D7179*1.1,IF(COUNTIF(cis_DPH!$B$85:$B$171,B7179)&gt;0,D7179*1.2,"chyba"))</f>
        <v>0</v>
      </c>
      <c r="G7179" s="16" t="e">
        <f>_xlfn.XLOOKUP(Tabuľka9[[#This Row],[položka]],#REF!,#REF!)</f>
        <v>#REF!</v>
      </c>
      <c r="I7179" s="15">
        <f>Tabuľka9[[#This Row],[Aktuálna cena v RZ s DPH]]*Tabuľka9[[#This Row],[Priemerný odber za mesiac]]</f>
        <v>0</v>
      </c>
      <c r="K7179" s="17" t="e">
        <f>Tabuľka9[[#This Row],[Cena za MJ s DPH]]*Tabuľka9[[#This Row],[Predpokladaný odber počas 6 mesiacov]]</f>
        <v>#REF!</v>
      </c>
      <c r="L7179" s="1">
        <v>160709</v>
      </c>
      <c r="M7179" t="e">
        <f>_xlfn.XLOOKUP(Tabuľka9[[#This Row],[IČO]],#REF!,#REF!)</f>
        <v>#REF!</v>
      </c>
      <c r="N7179" t="e">
        <f>_xlfn.XLOOKUP(Tabuľka9[[#This Row],[IČO]],#REF!,#REF!)</f>
        <v>#REF!</v>
      </c>
    </row>
    <row r="7180" spans="1:14" hidden="1" x14ac:dyDescent="0.35">
      <c r="A7180" t="s">
        <v>10</v>
      </c>
      <c r="B7180" t="s">
        <v>53</v>
      </c>
      <c r="C7180" t="s">
        <v>13</v>
      </c>
      <c r="E7180" s="10">
        <f>IF(COUNTIF(cis_DPH!$B$2:$B$84,B7180)&gt;0,D7180*1.1,IF(COUNTIF(cis_DPH!$B$85:$B$171,B7180)&gt;0,D7180*1.2,"chyba"))</f>
        <v>0</v>
      </c>
      <c r="G7180" s="16" t="e">
        <f>_xlfn.XLOOKUP(Tabuľka9[[#This Row],[položka]],#REF!,#REF!)</f>
        <v>#REF!</v>
      </c>
      <c r="I7180" s="15">
        <f>Tabuľka9[[#This Row],[Aktuálna cena v RZ s DPH]]*Tabuľka9[[#This Row],[Priemerný odber za mesiac]]</f>
        <v>0</v>
      </c>
      <c r="K7180" s="17" t="e">
        <f>Tabuľka9[[#This Row],[Cena za MJ s DPH]]*Tabuľka9[[#This Row],[Predpokladaný odber počas 6 mesiacov]]</f>
        <v>#REF!</v>
      </c>
      <c r="L7180" s="1">
        <v>160709</v>
      </c>
      <c r="M7180" t="e">
        <f>_xlfn.XLOOKUP(Tabuľka9[[#This Row],[IČO]],#REF!,#REF!)</f>
        <v>#REF!</v>
      </c>
      <c r="N7180" t="e">
        <f>_xlfn.XLOOKUP(Tabuľka9[[#This Row],[IČO]],#REF!,#REF!)</f>
        <v>#REF!</v>
      </c>
    </row>
    <row r="7181" spans="1:14" hidden="1" x14ac:dyDescent="0.35">
      <c r="A7181" t="s">
        <v>10</v>
      </c>
      <c r="B7181" t="s">
        <v>54</v>
      </c>
      <c r="C7181" t="s">
        <v>13</v>
      </c>
      <c r="E7181" s="10">
        <f>IF(COUNTIF(cis_DPH!$B$2:$B$84,B7181)&gt;0,D7181*1.1,IF(COUNTIF(cis_DPH!$B$85:$B$171,B7181)&gt;0,D7181*1.2,"chyba"))</f>
        <v>0</v>
      </c>
      <c r="G7181" s="16" t="e">
        <f>_xlfn.XLOOKUP(Tabuľka9[[#This Row],[položka]],#REF!,#REF!)</f>
        <v>#REF!</v>
      </c>
      <c r="I7181" s="15">
        <f>Tabuľka9[[#This Row],[Aktuálna cena v RZ s DPH]]*Tabuľka9[[#This Row],[Priemerný odber za mesiac]]</f>
        <v>0</v>
      </c>
      <c r="K7181" s="17" t="e">
        <f>Tabuľka9[[#This Row],[Cena za MJ s DPH]]*Tabuľka9[[#This Row],[Predpokladaný odber počas 6 mesiacov]]</f>
        <v>#REF!</v>
      </c>
      <c r="L7181" s="1">
        <v>160709</v>
      </c>
      <c r="M7181" t="e">
        <f>_xlfn.XLOOKUP(Tabuľka9[[#This Row],[IČO]],#REF!,#REF!)</f>
        <v>#REF!</v>
      </c>
      <c r="N7181" t="e">
        <f>_xlfn.XLOOKUP(Tabuľka9[[#This Row],[IČO]],#REF!,#REF!)</f>
        <v>#REF!</v>
      </c>
    </row>
    <row r="7182" spans="1:14" hidden="1" x14ac:dyDescent="0.35">
      <c r="A7182" t="s">
        <v>10</v>
      </c>
      <c r="B7182" t="s">
        <v>55</v>
      </c>
      <c r="C7182" t="s">
        <v>13</v>
      </c>
      <c r="E7182" s="10">
        <f>IF(COUNTIF(cis_DPH!$B$2:$B$84,B7182)&gt;0,D7182*1.1,IF(COUNTIF(cis_DPH!$B$85:$B$171,B7182)&gt;0,D7182*1.2,"chyba"))</f>
        <v>0</v>
      </c>
      <c r="G7182" s="16" t="e">
        <f>_xlfn.XLOOKUP(Tabuľka9[[#This Row],[položka]],#REF!,#REF!)</f>
        <v>#REF!</v>
      </c>
      <c r="I7182" s="15">
        <f>Tabuľka9[[#This Row],[Aktuálna cena v RZ s DPH]]*Tabuľka9[[#This Row],[Priemerný odber za mesiac]]</f>
        <v>0</v>
      </c>
      <c r="K7182" s="17" t="e">
        <f>Tabuľka9[[#This Row],[Cena za MJ s DPH]]*Tabuľka9[[#This Row],[Predpokladaný odber počas 6 mesiacov]]</f>
        <v>#REF!</v>
      </c>
      <c r="L7182" s="1">
        <v>160709</v>
      </c>
      <c r="M7182" t="e">
        <f>_xlfn.XLOOKUP(Tabuľka9[[#This Row],[IČO]],#REF!,#REF!)</f>
        <v>#REF!</v>
      </c>
      <c r="N7182" t="e">
        <f>_xlfn.XLOOKUP(Tabuľka9[[#This Row],[IČO]],#REF!,#REF!)</f>
        <v>#REF!</v>
      </c>
    </row>
    <row r="7183" spans="1:14" hidden="1" x14ac:dyDescent="0.35">
      <c r="A7183" t="s">
        <v>10</v>
      </c>
      <c r="B7183" t="s">
        <v>56</v>
      </c>
      <c r="C7183" t="s">
        <v>13</v>
      </c>
      <c r="E7183" s="10">
        <f>IF(COUNTIF(cis_DPH!$B$2:$B$84,B7183)&gt;0,D7183*1.1,IF(COUNTIF(cis_DPH!$B$85:$B$171,B7183)&gt;0,D7183*1.2,"chyba"))</f>
        <v>0</v>
      </c>
      <c r="G7183" s="16" t="e">
        <f>_xlfn.XLOOKUP(Tabuľka9[[#This Row],[položka]],#REF!,#REF!)</f>
        <v>#REF!</v>
      </c>
      <c r="I7183" s="15">
        <f>Tabuľka9[[#This Row],[Aktuálna cena v RZ s DPH]]*Tabuľka9[[#This Row],[Priemerný odber za mesiac]]</f>
        <v>0</v>
      </c>
      <c r="K7183" s="17" t="e">
        <f>Tabuľka9[[#This Row],[Cena za MJ s DPH]]*Tabuľka9[[#This Row],[Predpokladaný odber počas 6 mesiacov]]</f>
        <v>#REF!</v>
      </c>
      <c r="L7183" s="1">
        <v>160709</v>
      </c>
      <c r="M7183" t="e">
        <f>_xlfn.XLOOKUP(Tabuľka9[[#This Row],[IČO]],#REF!,#REF!)</f>
        <v>#REF!</v>
      </c>
      <c r="N7183" t="e">
        <f>_xlfn.XLOOKUP(Tabuľka9[[#This Row],[IČO]],#REF!,#REF!)</f>
        <v>#REF!</v>
      </c>
    </row>
    <row r="7184" spans="1:14" hidden="1" x14ac:dyDescent="0.35">
      <c r="A7184" t="s">
        <v>10</v>
      </c>
      <c r="B7184" t="s">
        <v>57</v>
      </c>
      <c r="C7184" t="s">
        <v>13</v>
      </c>
      <c r="D7184" s="9">
        <v>1.2</v>
      </c>
      <c r="E7184" s="10">
        <f>IF(COUNTIF(cis_DPH!$B$2:$B$84,B7184)&gt;0,D7184*1.1,IF(COUNTIF(cis_DPH!$B$85:$B$171,B7184)&gt;0,D7184*1.2,"chyba"))</f>
        <v>1.32</v>
      </c>
      <c r="G7184" s="16" t="e">
        <f>_xlfn.XLOOKUP(Tabuľka9[[#This Row],[položka]],#REF!,#REF!)</f>
        <v>#REF!</v>
      </c>
      <c r="H7184">
        <v>15</v>
      </c>
      <c r="I7184" s="15">
        <f>Tabuľka9[[#This Row],[Aktuálna cena v RZ s DPH]]*Tabuľka9[[#This Row],[Priemerný odber za mesiac]]</f>
        <v>19.8</v>
      </c>
      <c r="J7184">
        <v>60</v>
      </c>
      <c r="K7184" s="17" t="e">
        <f>Tabuľka9[[#This Row],[Cena za MJ s DPH]]*Tabuľka9[[#This Row],[Predpokladaný odber počas 6 mesiacov]]</f>
        <v>#REF!</v>
      </c>
      <c r="L7184" s="1">
        <v>160709</v>
      </c>
      <c r="M7184" t="e">
        <f>_xlfn.XLOOKUP(Tabuľka9[[#This Row],[IČO]],#REF!,#REF!)</f>
        <v>#REF!</v>
      </c>
      <c r="N7184" t="e">
        <f>_xlfn.XLOOKUP(Tabuľka9[[#This Row],[IČO]],#REF!,#REF!)</f>
        <v>#REF!</v>
      </c>
    </row>
    <row r="7185" spans="1:14" hidden="1" x14ac:dyDescent="0.35">
      <c r="A7185" t="s">
        <v>10</v>
      </c>
      <c r="B7185" t="s">
        <v>58</v>
      </c>
      <c r="C7185" t="s">
        <v>13</v>
      </c>
      <c r="E7185" s="10">
        <f>IF(COUNTIF(cis_DPH!$B$2:$B$84,B7185)&gt;0,D7185*1.1,IF(COUNTIF(cis_DPH!$B$85:$B$171,B7185)&gt;0,D7185*1.2,"chyba"))</f>
        <v>0</v>
      </c>
      <c r="G7185" s="16" t="e">
        <f>_xlfn.XLOOKUP(Tabuľka9[[#This Row],[položka]],#REF!,#REF!)</f>
        <v>#REF!</v>
      </c>
      <c r="I7185" s="15">
        <f>Tabuľka9[[#This Row],[Aktuálna cena v RZ s DPH]]*Tabuľka9[[#This Row],[Priemerný odber za mesiac]]</f>
        <v>0</v>
      </c>
      <c r="K7185" s="17" t="e">
        <f>Tabuľka9[[#This Row],[Cena za MJ s DPH]]*Tabuľka9[[#This Row],[Predpokladaný odber počas 6 mesiacov]]</f>
        <v>#REF!</v>
      </c>
      <c r="L7185" s="1">
        <v>160709</v>
      </c>
      <c r="M7185" t="e">
        <f>_xlfn.XLOOKUP(Tabuľka9[[#This Row],[IČO]],#REF!,#REF!)</f>
        <v>#REF!</v>
      </c>
      <c r="N7185" t="e">
        <f>_xlfn.XLOOKUP(Tabuľka9[[#This Row],[IČO]],#REF!,#REF!)</f>
        <v>#REF!</v>
      </c>
    </row>
    <row r="7186" spans="1:14" hidden="1" x14ac:dyDescent="0.35">
      <c r="A7186" t="s">
        <v>10</v>
      </c>
      <c r="B7186" t="s">
        <v>59</v>
      </c>
      <c r="C7186" t="s">
        <v>13</v>
      </c>
      <c r="D7186" s="9">
        <v>1</v>
      </c>
      <c r="E7186" s="10">
        <f>IF(COUNTIF(cis_DPH!$B$2:$B$84,B7186)&gt;0,D7186*1.1,IF(COUNTIF(cis_DPH!$B$85:$B$171,B7186)&gt;0,D7186*1.2,"chyba"))</f>
        <v>1.2</v>
      </c>
      <c r="G7186" s="16" t="e">
        <f>_xlfn.XLOOKUP(Tabuľka9[[#This Row],[položka]],#REF!,#REF!)</f>
        <v>#REF!</v>
      </c>
      <c r="H7186">
        <v>16</v>
      </c>
      <c r="I7186" s="15">
        <f>Tabuľka9[[#This Row],[Aktuálna cena v RZ s DPH]]*Tabuľka9[[#This Row],[Priemerný odber za mesiac]]</f>
        <v>19.2</v>
      </c>
      <c r="J7186">
        <v>63</v>
      </c>
      <c r="K7186" s="17" t="e">
        <f>Tabuľka9[[#This Row],[Cena za MJ s DPH]]*Tabuľka9[[#This Row],[Predpokladaný odber počas 6 mesiacov]]</f>
        <v>#REF!</v>
      </c>
      <c r="L7186" s="1">
        <v>160709</v>
      </c>
      <c r="M7186" t="e">
        <f>_xlfn.XLOOKUP(Tabuľka9[[#This Row],[IČO]],#REF!,#REF!)</f>
        <v>#REF!</v>
      </c>
      <c r="N7186" t="e">
        <f>_xlfn.XLOOKUP(Tabuľka9[[#This Row],[IČO]],#REF!,#REF!)</f>
        <v>#REF!</v>
      </c>
    </row>
    <row r="7187" spans="1:14" hidden="1" x14ac:dyDescent="0.35">
      <c r="A7187" t="s">
        <v>10</v>
      </c>
      <c r="B7187" t="s">
        <v>60</v>
      </c>
      <c r="C7187" t="s">
        <v>13</v>
      </c>
      <c r="E7187" s="10">
        <f>IF(COUNTIF(cis_DPH!$B$2:$B$84,B7187)&gt;0,D7187*1.1,IF(COUNTIF(cis_DPH!$B$85:$B$171,B7187)&gt;0,D7187*1.2,"chyba"))</f>
        <v>0</v>
      </c>
      <c r="G7187" s="16" t="e">
        <f>_xlfn.XLOOKUP(Tabuľka9[[#This Row],[položka]],#REF!,#REF!)</f>
        <v>#REF!</v>
      </c>
      <c r="I7187" s="15">
        <f>Tabuľka9[[#This Row],[Aktuálna cena v RZ s DPH]]*Tabuľka9[[#This Row],[Priemerný odber za mesiac]]</f>
        <v>0</v>
      </c>
      <c r="K7187" s="17" t="e">
        <f>Tabuľka9[[#This Row],[Cena za MJ s DPH]]*Tabuľka9[[#This Row],[Predpokladaný odber počas 6 mesiacov]]</f>
        <v>#REF!</v>
      </c>
      <c r="L7187" s="1">
        <v>160709</v>
      </c>
      <c r="M7187" t="e">
        <f>_xlfn.XLOOKUP(Tabuľka9[[#This Row],[IČO]],#REF!,#REF!)</f>
        <v>#REF!</v>
      </c>
      <c r="N7187" t="e">
        <f>_xlfn.XLOOKUP(Tabuľka9[[#This Row],[IČO]],#REF!,#REF!)</f>
        <v>#REF!</v>
      </c>
    </row>
    <row r="7188" spans="1:14" hidden="1" x14ac:dyDescent="0.35">
      <c r="A7188" t="s">
        <v>10</v>
      </c>
      <c r="B7188" t="s">
        <v>61</v>
      </c>
      <c r="C7188" t="s">
        <v>19</v>
      </c>
      <c r="E7188" s="10">
        <f>IF(COUNTIF(cis_DPH!$B$2:$B$84,B7188)&gt;0,D7188*1.1,IF(COUNTIF(cis_DPH!$B$85:$B$171,B7188)&gt;0,D7188*1.2,"chyba"))</f>
        <v>0</v>
      </c>
      <c r="G7188" s="16" t="e">
        <f>_xlfn.XLOOKUP(Tabuľka9[[#This Row],[položka]],#REF!,#REF!)</f>
        <v>#REF!</v>
      </c>
      <c r="I7188" s="15">
        <f>Tabuľka9[[#This Row],[Aktuálna cena v RZ s DPH]]*Tabuľka9[[#This Row],[Priemerný odber za mesiac]]</f>
        <v>0</v>
      </c>
      <c r="K7188" s="17" t="e">
        <f>Tabuľka9[[#This Row],[Cena za MJ s DPH]]*Tabuľka9[[#This Row],[Predpokladaný odber počas 6 mesiacov]]</f>
        <v>#REF!</v>
      </c>
      <c r="L7188" s="1">
        <v>160709</v>
      </c>
      <c r="M7188" t="e">
        <f>_xlfn.XLOOKUP(Tabuľka9[[#This Row],[IČO]],#REF!,#REF!)</f>
        <v>#REF!</v>
      </c>
      <c r="N7188" t="e">
        <f>_xlfn.XLOOKUP(Tabuľka9[[#This Row],[IČO]],#REF!,#REF!)</f>
        <v>#REF!</v>
      </c>
    </row>
    <row r="7189" spans="1:14" hidden="1" x14ac:dyDescent="0.35">
      <c r="A7189" t="s">
        <v>10</v>
      </c>
      <c r="B7189" t="s">
        <v>62</v>
      </c>
      <c r="C7189" t="s">
        <v>13</v>
      </c>
      <c r="D7189" s="9">
        <v>0.8</v>
      </c>
      <c r="E7189" s="10">
        <f>IF(COUNTIF(cis_DPH!$B$2:$B$84,B7189)&gt;0,D7189*1.1,IF(COUNTIF(cis_DPH!$B$85:$B$171,B7189)&gt;0,D7189*1.2,"chyba"))</f>
        <v>0.96</v>
      </c>
      <c r="G7189" s="16" t="e">
        <f>_xlfn.XLOOKUP(Tabuľka9[[#This Row],[položka]],#REF!,#REF!)</f>
        <v>#REF!</v>
      </c>
      <c r="H7189">
        <v>12</v>
      </c>
      <c r="I7189" s="15">
        <f>Tabuľka9[[#This Row],[Aktuálna cena v RZ s DPH]]*Tabuľka9[[#This Row],[Priemerný odber za mesiac]]</f>
        <v>11.52</v>
      </c>
      <c r="J7189">
        <v>50</v>
      </c>
      <c r="K7189" s="17" t="e">
        <f>Tabuľka9[[#This Row],[Cena za MJ s DPH]]*Tabuľka9[[#This Row],[Predpokladaný odber počas 6 mesiacov]]</f>
        <v>#REF!</v>
      </c>
      <c r="L7189" s="1">
        <v>160709</v>
      </c>
      <c r="M7189" t="e">
        <f>_xlfn.XLOOKUP(Tabuľka9[[#This Row],[IČO]],#REF!,#REF!)</f>
        <v>#REF!</v>
      </c>
      <c r="N7189" t="e">
        <f>_xlfn.XLOOKUP(Tabuľka9[[#This Row],[IČO]],#REF!,#REF!)</f>
        <v>#REF!</v>
      </c>
    </row>
    <row r="7190" spans="1:14" hidden="1" x14ac:dyDescent="0.35">
      <c r="A7190" t="s">
        <v>10</v>
      </c>
      <c r="B7190" t="s">
        <v>63</v>
      </c>
      <c r="C7190" t="s">
        <v>13</v>
      </c>
      <c r="E7190" s="10">
        <f>IF(COUNTIF(cis_DPH!$B$2:$B$84,B7190)&gt;0,D7190*1.1,IF(COUNTIF(cis_DPH!$B$85:$B$171,B7190)&gt;0,D7190*1.2,"chyba"))</f>
        <v>0</v>
      </c>
      <c r="G7190" s="16" t="e">
        <f>_xlfn.XLOOKUP(Tabuľka9[[#This Row],[položka]],#REF!,#REF!)</f>
        <v>#REF!</v>
      </c>
      <c r="I7190" s="15">
        <f>Tabuľka9[[#This Row],[Aktuálna cena v RZ s DPH]]*Tabuľka9[[#This Row],[Priemerný odber za mesiac]]</f>
        <v>0</v>
      </c>
      <c r="K7190" s="17" t="e">
        <f>Tabuľka9[[#This Row],[Cena za MJ s DPH]]*Tabuľka9[[#This Row],[Predpokladaný odber počas 6 mesiacov]]</f>
        <v>#REF!</v>
      </c>
      <c r="L7190" s="1">
        <v>160709</v>
      </c>
      <c r="M7190" t="e">
        <f>_xlfn.XLOOKUP(Tabuľka9[[#This Row],[IČO]],#REF!,#REF!)</f>
        <v>#REF!</v>
      </c>
      <c r="N7190" t="e">
        <f>_xlfn.XLOOKUP(Tabuľka9[[#This Row],[IČO]],#REF!,#REF!)</f>
        <v>#REF!</v>
      </c>
    </row>
    <row r="7191" spans="1:14" hidden="1" x14ac:dyDescent="0.35">
      <c r="A7191" t="s">
        <v>10</v>
      </c>
      <c r="B7191" t="s">
        <v>64</v>
      </c>
      <c r="C7191" t="s">
        <v>19</v>
      </c>
      <c r="D7191" s="9">
        <v>0.5</v>
      </c>
      <c r="E7191" s="10">
        <f>IF(COUNTIF(cis_DPH!$B$2:$B$84,B7191)&gt;0,D7191*1.1,IF(COUNTIF(cis_DPH!$B$85:$B$171,B7191)&gt;0,D7191*1.2,"chyba"))</f>
        <v>0.55000000000000004</v>
      </c>
      <c r="G7191" s="16" t="e">
        <f>_xlfn.XLOOKUP(Tabuľka9[[#This Row],[položka]],#REF!,#REF!)</f>
        <v>#REF!</v>
      </c>
      <c r="H7191">
        <v>30</v>
      </c>
      <c r="I7191" s="15">
        <f>Tabuľka9[[#This Row],[Aktuálna cena v RZ s DPH]]*Tabuľka9[[#This Row],[Priemerný odber za mesiac]]</f>
        <v>16.5</v>
      </c>
      <c r="J7191">
        <v>120</v>
      </c>
      <c r="K7191" s="17" t="e">
        <f>Tabuľka9[[#This Row],[Cena za MJ s DPH]]*Tabuľka9[[#This Row],[Predpokladaný odber počas 6 mesiacov]]</f>
        <v>#REF!</v>
      </c>
      <c r="L7191" s="1">
        <v>160709</v>
      </c>
      <c r="M7191" t="e">
        <f>_xlfn.XLOOKUP(Tabuľka9[[#This Row],[IČO]],#REF!,#REF!)</f>
        <v>#REF!</v>
      </c>
      <c r="N7191" t="e">
        <f>_xlfn.XLOOKUP(Tabuľka9[[#This Row],[IČO]],#REF!,#REF!)</f>
        <v>#REF!</v>
      </c>
    </row>
    <row r="7192" spans="1:14" hidden="1" x14ac:dyDescent="0.35">
      <c r="A7192" t="s">
        <v>10</v>
      </c>
      <c r="B7192" t="s">
        <v>65</v>
      </c>
      <c r="C7192" t="s">
        <v>19</v>
      </c>
      <c r="D7192" s="9">
        <v>0.6</v>
      </c>
      <c r="E7192" s="10">
        <f>IF(COUNTIF(cis_DPH!$B$2:$B$84,B7192)&gt;0,D7192*1.1,IF(COUNTIF(cis_DPH!$B$85:$B$171,B7192)&gt;0,D7192*1.2,"chyba"))</f>
        <v>0.66</v>
      </c>
      <c r="G7192" s="16" t="e">
        <f>_xlfn.XLOOKUP(Tabuľka9[[#This Row],[položka]],#REF!,#REF!)</f>
        <v>#REF!</v>
      </c>
      <c r="H7192">
        <v>20</v>
      </c>
      <c r="I7192" s="15">
        <f>Tabuľka9[[#This Row],[Aktuálna cena v RZ s DPH]]*Tabuľka9[[#This Row],[Priemerný odber za mesiac]]</f>
        <v>13.200000000000001</v>
      </c>
      <c r="J7192">
        <v>80</v>
      </c>
      <c r="K7192" s="17" t="e">
        <f>Tabuľka9[[#This Row],[Cena za MJ s DPH]]*Tabuľka9[[#This Row],[Predpokladaný odber počas 6 mesiacov]]</f>
        <v>#REF!</v>
      </c>
      <c r="L7192" s="1">
        <v>160709</v>
      </c>
      <c r="M7192" t="e">
        <f>_xlfn.XLOOKUP(Tabuľka9[[#This Row],[IČO]],#REF!,#REF!)</f>
        <v>#REF!</v>
      </c>
      <c r="N7192" t="e">
        <f>_xlfn.XLOOKUP(Tabuľka9[[#This Row],[IČO]],#REF!,#REF!)</f>
        <v>#REF!</v>
      </c>
    </row>
    <row r="7193" spans="1:14" hidden="1" x14ac:dyDescent="0.35">
      <c r="A7193" t="s">
        <v>10</v>
      </c>
      <c r="B7193" t="s">
        <v>66</v>
      </c>
      <c r="C7193" t="s">
        <v>19</v>
      </c>
      <c r="E7193" s="10">
        <f>IF(COUNTIF(cis_DPH!$B$2:$B$84,B7193)&gt;0,D7193*1.1,IF(COUNTIF(cis_DPH!$B$85:$B$171,B7193)&gt;0,D7193*1.2,"chyba"))</f>
        <v>0</v>
      </c>
      <c r="G7193" s="16" t="e">
        <f>_xlfn.XLOOKUP(Tabuľka9[[#This Row],[položka]],#REF!,#REF!)</f>
        <v>#REF!</v>
      </c>
      <c r="I7193" s="15">
        <f>Tabuľka9[[#This Row],[Aktuálna cena v RZ s DPH]]*Tabuľka9[[#This Row],[Priemerný odber za mesiac]]</f>
        <v>0</v>
      </c>
      <c r="K7193" s="17" t="e">
        <f>Tabuľka9[[#This Row],[Cena za MJ s DPH]]*Tabuľka9[[#This Row],[Predpokladaný odber počas 6 mesiacov]]</f>
        <v>#REF!</v>
      </c>
      <c r="L7193" s="1">
        <v>160709</v>
      </c>
      <c r="M7193" t="e">
        <f>_xlfn.XLOOKUP(Tabuľka9[[#This Row],[IČO]],#REF!,#REF!)</f>
        <v>#REF!</v>
      </c>
      <c r="N7193" t="e">
        <f>_xlfn.XLOOKUP(Tabuľka9[[#This Row],[IČO]],#REF!,#REF!)</f>
        <v>#REF!</v>
      </c>
    </row>
    <row r="7194" spans="1:14" hidden="1" x14ac:dyDescent="0.35">
      <c r="A7194" t="s">
        <v>10</v>
      </c>
      <c r="B7194" t="s">
        <v>67</v>
      </c>
      <c r="C7194" t="s">
        <v>13</v>
      </c>
      <c r="D7194" s="9">
        <v>2</v>
      </c>
      <c r="E7194" s="10">
        <f>IF(COUNTIF(cis_DPH!$B$2:$B$84,B7194)&gt;0,D7194*1.1,IF(COUNTIF(cis_DPH!$B$85:$B$171,B7194)&gt;0,D7194*1.2,"chyba"))</f>
        <v>2.4</v>
      </c>
      <c r="G7194" s="16" t="e">
        <f>_xlfn.XLOOKUP(Tabuľka9[[#This Row],[položka]],#REF!,#REF!)</f>
        <v>#REF!</v>
      </c>
      <c r="H7194">
        <v>2</v>
      </c>
      <c r="I7194" s="15">
        <f>Tabuľka9[[#This Row],[Aktuálna cena v RZ s DPH]]*Tabuľka9[[#This Row],[Priemerný odber za mesiac]]</f>
        <v>4.8</v>
      </c>
      <c r="J7194">
        <v>9</v>
      </c>
      <c r="K7194" s="17" t="e">
        <f>Tabuľka9[[#This Row],[Cena za MJ s DPH]]*Tabuľka9[[#This Row],[Predpokladaný odber počas 6 mesiacov]]</f>
        <v>#REF!</v>
      </c>
      <c r="L7194" s="1">
        <v>160709</v>
      </c>
      <c r="M7194" t="e">
        <f>_xlfn.XLOOKUP(Tabuľka9[[#This Row],[IČO]],#REF!,#REF!)</f>
        <v>#REF!</v>
      </c>
      <c r="N7194" t="e">
        <f>_xlfn.XLOOKUP(Tabuľka9[[#This Row],[IČO]],#REF!,#REF!)</f>
        <v>#REF!</v>
      </c>
    </row>
    <row r="7195" spans="1:14" hidden="1" x14ac:dyDescent="0.35">
      <c r="A7195" t="s">
        <v>10</v>
      </c>
      <c r="B7195" t="s">
        <v>68</v>
      </c>
      <c r="C7195" t="s">
        <v>13</v>
      </c>
      <c r="E7195" s="10">
        <f>IF(COUNTIF(cis_DPH!$B$2:$B$84,B7195)&gt;0,D7195*1.1,IF(COUNTIF(cis_DPH!$B$85:$B$171,B7195)&gt;0,D7195*1.2,"chyba"))</f>
        <v>0</v>
      </c>
      <c r="G7195" s="16" t="e">
        <f>_xlfn.XLOOKUP(Tabuľka9[[#This Row],[položka]],#REF!,#REF!)</f>
        <v>#REF!</v>
      </c>
      <c r="I7195" s="15">
        <f>Tabuľka9[[#This Row],[Aktuálna cena v RZ s DPH]]*Tabuľka9[[#This Row],[Priemerný odber za mesiac]]</f>
        <v>0</v>
      </c>
      <c r="K7195" s="17" t="e">
        <f>Tabuľka9[[#This Row],[Cena za MJ s DPH]]*Tabuľka9[[#This Row],[Predpokladaný odber počas 6 mesiacov]]</f>
        <v>#REF!</v>
      </c>
      <c r="L7195" s="1">
        <v>160709</v>
      </c>
      <c r="M7195" t="e">
        <f>_xlfn.XLOOKUP(Tabuľka9[[#This Row],[IČO]],#REF!,#REF!)</f>
        <v>#REF!</v>
      </c>
      <c r="N7195" t="e">
        <f>_xlfn.XLOOKUP(Tabuľka9[[#This Row],[IČO]],#REF!,#REF!)</f>
        <v>#REF!</v>
      </c>
    </row>
    <row r="7196" spans="1:14" hidden="1" x14ac:dyDescent="0.35">
      <c r="A7196" t="s">
        <v>10</v>
      </c>
      <c r="B7196" t="s">
        <v>69</v>
      </c>
      <c r="C7196" t="s">
        <v>13</v>
      </c>
      <c r="D7196" s="9">
        <v>1.19</v>
      </c>
      <c r="E7196" s="10">
        <f>IF(COUNTIF(cis_DPH!$B$2:$B$84,B7196)&gt;0,D7196*1.1,IF(COUNTIF(cis_DPH!$B$85:$B$171,B7196)&gt;0,D7196*1.2,"chyba"))</f>
        <v>1.3089999999999999</v>
      </c>
      <c r="G7196" s="16" t="e">
        <f>_xlfn.XLOOKUP(Tabuľka9[[#This Row],[položka]],#REF!,#REF!)</f>
        <v>#REF!</v>
      </c>
      <c r="H7196">
        <v>25</v>
      </c>
      <c r="I7196" s="15">
        <f>Tabuľka9[[#This Row],[Aktuálna cena v RZ s DPH]]*Tabuľka9[[#This Row],[Priemerný odber za mesiac]]</f>
        <v>32.725000000000001</v>
      </c>
      <c r="J7196">
        <v>100</v>
      </c>
      <c r="K7196" s="17" t="e">
        <f>Tabuľka9[[#This Row],[Cena za MJ s DPH]]*Tabuľka9[[#This Row],[Predpokladaný odber počas 6 mesiacov]]</f>
        <v>#REF!</v>
      </c>
      <c r="L7196" s="1">
        <v>160709</v>
      </c>
      <c r="M7196" t="e">
        <f>_xlfn.XLOOKUP(Tabuľka9[[#This Row],[IČO]],#REF!,#REF!)</f>
        <v>#REF!</v>
      </c>
      <c r="N7196" t="e">
        <f>_xlfn.XLOOKUP(Tabuľka9[[#This Row],[IČO]],#REF!,#REF!)</f>
        <v>#REF!</v>
      </c>
    </row>
    <row r="7197" spans="1:14" hidden="1" x14ac:dyDescent="0.35">
      <c r="A7197" t="s">
        <v>10</v>
      </c>
      <c r="B7197" t="s">
        <v>70</v>
      </c>
      <c r="C7197" t="s">
        <v>13</v>
      </c>
      <c r="E7197" s="10">
        <f>IF(COUNTIF(cis_DPH!$B$2:$B$84,B7197)&gt;0,D7197*1.1,IF(COUNTIF(cis_DPH!$B$85:$B$171,B7197)&gt;0,D7197*1.2,"chyba"))</f>
        <v>0</v>
      </c>
      <c r="G7197" s="16" t="e">
        <f>_xlfn.XLOOKUP(Tabuľka9[[#This Row],[položka]],#REF!,#REF!)</f>
        <v>#REF!</v>
      </c>
      <c r="I7197" s="15">
        <f>Tabuľka9[[#This Row],[Aktuálna cena v RZ s DPH]]*Tabuľka9[[#This Row],[Priemerný odber za mesiac]]</f>
        <v>0</v>
      </c>
      <c r="K7197" s="17" t="e">
        <f>Tabuľka9[[#This Row],[Cena za MJ s DPH]]*Tabuľka9[[#This Row],[Predpokladaný odber počas 6 mesiacov]]</f>
        <v>#REF!</v>
      </c>
      <c r="L7197" s="1">
        <v>160709</v>
      </c>
      <c r="M7197" t="e">
        <f>_xlfn.XLOOKUP(Tabuľka9[[#This Row],[IČO]],#REF!,#REF!)</f>
        <v>#REF!</v>
      </c>
      <c r="N7197" t="e">
        <f>_xlfn.XLOOKUP(Tabuľka9[[#This Row],[IČO]],#REF!,#REF!)</f>
        <v>#REF!</v>
      </c>
    </row>
    <row r="7198" spans="1:14" hidden="1" x14ac:dyDescent="0.35">
      <c r="A7198" t="s">
        <v>10</v>
      </c>
      <c r="B7198" t="s">
        <v>71</v>
      </c>
      <c r="C7198" t="s">
        <v>13</v>
      </c>
      <c r="E7198" s="10">
        <f>IF(COUNTIF(cis_DPH!$B$2:$B$84,B7198)&gt;0,D7198*1.1,IF(COUNTIF(cis_DPH!$B$85:$B$171,B7198)&gt;0,D7198*1.2,"chyba"))</f>
        <v>0</v>
      </c>
      <c r="G7198" s="16" t="e">
        <f>_xlfn.XLOOKUP(Tabuľka9[[#This Row],[položka]],#REF!,#REF!)</f>
        <v>#REF!</v>
      </c>
      <c r="I7198" s="15">
        <f>Tabuľka9[[#This Row],[Aktuálna cena v RZ s DPH]]*Tabuľka9[[#This Row],[Priemerný odber za mesiac]]</f>
        <v>0</v>
      </c>
      <c r="K7198" s="17" t="e">
        <f>Tabuľka9[[#This Row],[Cena za MJ s DPH]]*Tabuľka9[[#This Row],[Predpokladaný odber počas 6 mesiacov]]</f>
        <v>#REF!</v>
      </c>
      <c r="L7198" s="1">
        <v>160709</v>
      </c>
      <c r="M7198" t="e">
        <f>_xlfn.XLOOKUP(Tabuľka9[[#This Row],[IČO]],#REF!,#REF!)</f>
        <v>#REF!</v>
      </c>
      <c r="N7198" t="e">
        <f>_xlfn.XLOOKUP(Tabuľka9[[#This Row],[IČO]],#REF!,#REF!)</f>
        <v>#REF!</v>
      </c>
    </row>
    <row r="7199" spans="1:14" hidden="1" x14ac:dyDescent="0.35">
      <c r="A7199" t="s">
        <v>10</v>
      </c>
      <c r="B7199" t="s">
        <v>72</v>
      </c>
      <c r="C7199" t="s">
        <v>13</v>
      </c>
      <c r="E7199" s="10">
        <f>IF(COUNTIF(cis_DPH!$B$2:$B$84,B7199)&gt;0,D7199*1.1,IF(COUNTIF(cis_DPH!$B$85:$B$171,B7199)&gt;0,D7199*1.2,"chyba"))</f>
        <v>0</v>
      </c>
      <c r="G7199" s="16" t="e">
        <f>_xlfn.XLOOKUP(Tabuľka9[[#This Row],[položka]],#REF!,#REF!)</f>
        <v>#REF!</v>
      </c>
      <c r="I7199" s="15">
        <f>Tabuľka9[[#This Row],[Aktuálna cena v RZ s DPH]]*Tabuľka9[[#This Row],[Priemerný odber za mesiac]]</f>
        <v>0</v>
      </c>
      <c r="K7199" s="17" t="e">
        <f>Tabuľka9[[#This Row],[Cena za MJ s DPH]]*Tabuľka9[[#This Row],[Predpokladaný odber počas 6 mesiacov]]</f>
        <v>#REF!</v>
      </c>
      <c r="L7199" s="1">
        <v>160709</v>
      </c>
      <c r="M7199" t="e">
        <f>_xlfn.XLOOKUP(Tabuľka9[[#This Row],[IČO]],#REF!,#REF!)</f>
        <v>#REF!</v>
      </c>
      <c r="N7199" t="e">
        <f>_xlfn.XLOOKUP(Tabuľka9[[#This Row],[IČO]],#REF!,#REF!)</f>
        <v>#REF!</v>
      </c>
    </row>
    <row r="7200" spans="1:14" hidden="1" x14ac:dyDescent="0.35">
      <c r="A7200" t="s">
        <v>10</v>
      </c>
      <c r="B7200" t="s">
        <v>73</v>
      </c>
      <c r="C7200" t="s">
        <v>13</v>
      </c>
      <c r="D7200" s="9">
        <v>0.9</v>
      </c>
      <c r="E7200" s="10">
        <f>IF(COUNTIF(cis_DPH!$B$2:$B$84,B7200)&gt;0,D7200*1.1,IF(COUNTIF(cis_DPH!$B$85:$B$171,B7200)&gt;0,D7200*1.2,"chyba"))</f>
        <v>1.08</v>
      </c>
      <c r="G7200" s="16" t="e">
        <f>_xlfn.XLOOKUP(Tabuľka9[[#This Row],[položka]],#REF!,#REF!)</f>
        <v>#REF!</v>
      </c>
      <c r="H7200">
        <v>15</v>
      </c>
      <c r="I7200" s="15">
        <f>Tabuľka9[[#This Row],[Aktuálna cena v RZ s DPH]]*Tabuľka9[[#This Row],[Priemerný odber za mesiac]]</f>
        <v>16.200000000000003</v>
      </c>
      <c r="J7200">
        <v>60</v>
      </c>
      <c r="K7200" s="17" t="e">
        <f>Tabuľka9[[#This Row],[Cena za MJ s DPH]]*Tabuľka9[[#This Row],[Predpokladaný odber počas 6 mesiacov]]</f>
        <v>#REF!</v>
      </c>
      <c r="L7200" s="1">
        <v>160709</v>
      </c>
      <c r="M7200" t="e">
        <f>_xlfn.XLOOKUP(Tabuľka9[[#This Row],[IČO]],#REF!,#REF!)</f>
        <v>#REF!</v>
      </c>
      <c r="N7200" t="e">
        <f>_xlfn.XLOOKUP(Tabuľka9[[#This Row],[IČO]],#REF!,#REF!)</f>
        <v>#REF!</v>
      </c>
    </row>
    <row r="7201" spans="1:14" hidden="1" x14ac:dyDescent="0.35">
      <c r="A7201" t="s">
        <v>10</v>
      </c>
      <c r="B7201" t="s">
        <v>74</v>
      </c>
      <c r="C7201" t="s">
        <v>13</v>
      </c>
      <c r="E7201" s="10">
        <f>IF(COUNTIF(cis_DPH!$B$2:$B$84,B7201)&gt;0,D7201*1.1,IF(COUNTIF(cis_DPH!$B$85:$B$171,B7201)&gt;0,D7201*1.2,"chyba"))</f>
        <v>0</v>
      </c>
      <c r="G7201" s="16" t="e">
        <f>_xlfn.XLOOKUP(Tabuľka9[[#This Row],[položka]],#REF!,#REF!)</f>
        <v>#REF!</v>
      </c>
      <c r="I7201" s="15">
        <f>Tabuľka9[[#This Row],[Aktuálna cena v RZ s DPH]]*Tabuľka9[[#This Row],[Priemerný odber za mesiac]]</f>
        <v>0</v>
      </c>
      <c r="K7201" s="17" t="e">
        <f>Tabuľka9[[#This Row],[Cena za MJ s DPH]]*Tabuľka9[[#This Row],[Predpokladaný odber počas 6 mesiacov]]</f>
        <v>#REF!</v>
      </c>
      <c r="L7201" s="1">
        <v>160709</v>
      </c>
      <c r="M7201" t="e">
        <f>_xlfn.XLOOKUP(Tabuľka9[[#This Row],[IČO]],#REF!,#REF!)</f>
        <v>#REF!</v>
      </c>
      <c r="N7201" t="e">
        <f>_xlfn.XLOOKUP(Tabuľka9[[#This Row],[IČO]],#REF!,#REF!)</f>
        <v>#REF!</v>
      </c>
    </row>
    <row r="7202" spans="1:14" hidden="1" x14ac:dyDescent="0.35">
      <c r="A7202" t="s">
        <v>10</v>
      </c>
      <c r="B7202" t="s">
        <v>75</v>
      </c>
      <c r="C7202" t="s">
        <v>13</v>
      </c>
      <c r="D7202" s="9">
        <v>0.44</v>
      </c>
      <c r="E7202" s="10">
        <f>IF(COUNTIF(cis_DPH!$B$2:$B$84,B7202)&gt;0,D7202*1.1,IF(COUNTIF(cis_DPH!$B$85:$B$171,B7202)&gt;0,D7202*1.2,"chyba"))</f>
        <v>0.48400000000000004</v>
      </c>
      <c r="G7202" s="16" t="e">
        <f>_xlfn.XLOOKUP(Tabuľka9[[#This Row],[položka]],#REF!,#REF!)</f>
        <v>#REF!</v>
      </c>
      <c r="H7202">
        <v>415</v>
      </c>
      <c r="I7202" s="15">
        <f>Tabuľka9[[#This Row],[Aktuálna cena v RZ s DPH]]*Tabuľka9[[#This Row],[Priemerný odber za mesiac]]</f>
        <v>200.86</v>
      </c>
      <c r="J7202">
        <v>1660</v>
      </c>
      <c r="K7202" s="17" t="e">
        <f>Tabuľka9[[#This Row],[Cena za MJ s DPH]]*Tabuľka9[[#This Row],[Predpokladaný odber počas 6 mesiacov]]</f>
        <v>#REF!</v>
      </c>
      <c r="L7202" s="1">
        <v>160709</v>
      </c>
      <c r="M7202" t="e">
        <f>_xlfn.XLOOKUP(Tabuľka9[[#This Row],[IČO]],#REF!,#REF!)</f>
        <v>#REF!</v>
      </c>
      <c r="N7202" t="e">
        <f>_xlfn.XLOOKUP(Tabuľka9[[#This Row],[IČO]],#REF!,#REF!)</f>
        <v>#REF!</v>
      </c>
    </row>
    <row r="7203" spans="1:14" hidden="1" x14ac:dyDescent="0.35">
      <c r="A7203" t="s">
        <v>10</v>
      </c>
      <c r="B7203" t="s">
        <v>76</v>
      </c>
      <c r="C7203" t="s">
        <v>13</v>
      </c>
      <c r="E7203" s="10">
        <f>IF(COUNTIF(cis_DPH!$B$2:$B$84,B7203)&gt;0,D7203*1.1,IF(COUNTIF(cis_DPH!$B$85:$B$171,B7203)&gt;0,D7203*1.2,"chyba"))</f>
        <v>0</v>
      </c>
      <c r="G7203" s="16" t="e">
        <f>_xlfn.XLOOKUP(Tabuľka9[[#This Row],[položka]],#REF!,#REF!)</f>
        <v>#REF!</v>
      </c>
      <c r="I7203" s="15">
        <f>Tabuľka9[[#This Row],[Aktuálna cena v RZ s DPH]]*Tabuľka9[[#This Row],[Priemerný odber za mesiac]]</f>
        <v>0</v>
      </c>
      <c r="K7203" s="17" t="e">
        <f>Tabuľka9[[#This Row],[Cena za MJ s DPH]]*Tabuľka9[[#This Row],[Predpokladaný odber počas 6 mesiacov]]</f>
        <v>#REF!</v>
      </c>
      <c r="L7203" s="1">
        <v>160709</v>
      </c>
      <c r="M7203" t="e">
        <f>_xlfn.XLOOKUP(Tabuľka9[[#This Row],[IČO]],#REF!,#REF!)</f>
        <v>#REF!</v>
      </c>
      <c r="N7203" t="e">
        <f>_xlfn.XLOOKUP(Tabuľka9[[#This Row],[IČO]],#REF!,#REF!)</f>
        <v>#REF!</v>
      </c>
    </row>
    <row r="7204" spans="1:14" hidden="1" x14ac:dyDescent="0.35">
      <c r="A7204" t="s">
        <v>10</v>
      </c>
      <c r="B7204" t="s">
        <v>77</v>
      </c>
      <c r="C7204" t="s">
        <v>13</v>
      </c>
      <c r="E7204" s="10">
        <f>IF(COUNTIF(cis_DPH!$B$2:$B$84,B7204)&gt;0,D7204*1.1,IF(COUNTIF(cis_DPH!$B$85:$B$171,B7204)&gt;0,D7204*1.2,"chyba"))</f>
        <v>0</v>
      </c>
      <c r="G7204" s="16" t="e">
        <f>_xlfn.XLOOKUP(Tabuľka9[[#This Row],[položka]],#REF!,#REF!)</f>
        <v>#REF!</v>
      </c>
      <c r="I7204" s="15">
        <f>Tabuľka9[[#This Row],[Aktuálna cena v RZ s DPH]]*Tabuľka9[[#This Row],[Priemerný odber za mesiac]]</f>
        <v>0</v>
      </c>
      <c r="K7204" s="17" t="e">
        <f>Tabuľka9[[#This Row],[Cena za MJ s DPH]]*Tabuľka9[[#This Row],[Predpokladaný odber počas 6 mesiacov]]</f>
        <v>#REF!</v>
      </c>
      <c r="L7204" s="1">
        <v>160709</v>
      </c>
      <c r="M7204" t="e">
        <f>_xlfn.XLOOKUP(Tabuľka9[[#This Row],[IČO]],#REF!,#REF!)</f>
        <v>#REF!</v>
      </c>
      <c r="N7204" t="e">
        <f>_xlfn.XLOOKUP(Tabuľka9[[#This Row],[IČO]],#REF!,#REF!)</f>
        <v>#REF!</v>
      </c>
    </row>
    <row r="7205" spans="1:14" hidden="1" x14ac:dyDescent="0.35">
      <c r="A7205" t="s">
        <v>10</v>
      </c>
      <c r="B7205" t="s">
        <v>78</v>
      </c>
      <c r="C7205" t="s">
        <v>13</v>
      </c>
      <c r="E7205" s="10">
        <f>IF(COUNTIF(cis_DPH!$B$2:$B$84,B7205)&gt;0,D7205*1.1,IF(COUNTIF(cis_DPH!$B$85:$B$171,B7205)&gt;0,D7205*1.2,"chyba"))</f>
        <v>0</v>
      </c>
      <c r="G7205" s="16" t="e">
        <f>_xlfn.XLOOKUP(Tabuľka9[[#This Row],[položka]],#REF!,#REF!)</f>
        <v>#REF!</v>
      </c>
      <c r="I7205" s="15">
        <f>Tabuľka9[[#This Row],[Aktuálna cena v RZ s DPH]]*Tabuľka9[[#This Row],[Priemerný odber za mesiac]]</f>
        <v>0</v>
      </c>
      <c r="K7205" s="17" t="e">
        <f>Tabuľka9[[#This Row],[Cena za MJ s DPH]]*Tabuľka9[[#This Row],[Predpokladaný odber počas 6 mesiacov]]</f>
        <v>#REF!</v>
      </c>
      <c r="L7205" s="1">
        <v>160709</v>
      </c>
      <c r="M7205" t="e">
        <f>_xlfn.XLOOKUP(Tabuľka9[[#This Row],[IČO]],#REF!,#REF!)</f>
        <v>#REF!</v>
      </c>
      <c r="N7205" t="e">
        <f>_xlfn.XLOOKUP(Tabuľka9[[#This Row],[IČO]],#REF!,#REF!)</f>
        <v>#REF!</v>
      </c>
    </row>
    <row r="7206" spans="1:14" hidden="1" x14ac:dyDescent="0.35">
      <c r="A7206" t="s">
        <v>10</v>
      </c>
      <c r="B7206" t="s">
        <v>79</v>
      </c>
      <c r="C7206" t="s">
        <v>13</v>
      </c>
      <c r="E7206" s="10">
        <f>IF(COUNTIF(cis_DPH!$B$2:$B$84,B7206)&gt;0,D7206*1.1,IF(COUNTIF(cis_DPH!$B$85:$B$171,B7206)&gt;0,D7206*1.2,"chyba"))</f>
        <v>0</v>
      </c>
      <c r="G7206" s="16" t="e">
        <f>_xlfn.XLOOKUP(Tabuľka9[[#This Row],[položka]],#REF!,#REF!)</f>
        <v>#REF!</v>
      </c>
      <c r="I7206" s="15">
        <f>Tabuľka9[[#This Row],[Aktuálna cena v RZ s DPH]]*Tabuľka9[[#This Row],[Priemerný odber za mesiac]]</f>
        <v>0</v>
      </c>
      <c r="K7206" s="17" t="e">
        <f>Tabuľka9[[#This Row],[Cena za MJ s DPH]]*Tabuľka9[[#This Row],[Predpokladaný odber počas 6 mesiacov]]</f>
        <v>#REF!</v>
      </c>
      <c r="L7206" s="1">
        <v>160709</v>
      </c>
      <c r="M7206" t="e">
        <f>_xlfn.XLOOKUP(Tabuľka9[[#This Row],[IČO]],#REF!,#REF!)</f>
        <v>#REF!</v>
      </c>
      <c r="N7206" t="e">
        <f>_xlfn.XLOOKUP(Tabuľka9[[#This Row],[IČO]],#REF!,#REF!)</f>
        <v>#REF!</v>
      </c>
    </row>
    <row r="7207" spans="1:14" hidden="1" x14ac:dyDescent="0.35">
      <c r="A7207" t="s">
        <v>10</v>
      </c>
      <c r="B7207" t="s">
        <v>80</v>
      </c>
      <c r="C7207" t="s">
        <v>13</v>
      </c>
      <c r="E7207" s="10">
        <f>IF(COUNTIF(cis_DPH!$B$2:$B$84,B7207)&gt;0,D7207*1.1,IF(COUNTIF(cis_DPH!$B$85:$B$171,B7207)&gt;0,D7207*1.2,"chyba"))</f>
        <v>0</v>
      </c>
      <c r="G7207" s="16" t="e">
        <f>_xlfn.XLOOKUP(Tabuľka9[[#This Row],[položka]],#REF!,#REF!)</f>
        <v>#REF!</v>
      </c>
      <c r="I7207" s="15">
        <f>Tabuľka9[[#This Row],[Aktuálna cena v RZ s DPH]]*Tabuľka9[[#This Row],[Priemerný odber za mesiac]]</f>
        <v>0</v>
      </c>
      <c r="K7207" s="17" t="e">
        <f>Tabuľka9[[#This Row],[Cena za MJ s DPH]]*Tabuľka9[[#This Row],[Predpokladaný odber počas 6 mesiacov]]</f>
        <v>#REF!</v>
      </c>
      <c r="L7207" s="1">
        <v>160709</v>
      </c>
      <c r="M7207" t="e">
        <f>_xlfn.XLOOKUP(Tabuľka9[[#This Row],[IČO]],#REF!,#REF!)</f>
        <v>#REF!</v>
      </c>
      <c r="N7207" t="e">
        <f>_xlfn.XLOOKUP(Tabuľka9[[#This Row],[IČO]],#REF!,#REF!)</f>
        <v>#REF!</v>
      </c>
    </row>
    <row r="7208" spans="1:14" hidden="1" x14ac:dyDescent="0.35">
      <c r="A7208" t="s">
        <v>81</v>
      </c>
      <c r="B7208" t="s">
        <v>82</v>
      </c>
      <c r="C7208" t="s">
        <v>19</v>
      </c>
      <c r="D7208" s="9">
        <v>0.09</v>
      </c>
      <c r="E7208" s="10">
        <f>IF(COUNTIF(cis_DPH!$B$2:$B$84,B7208)&gt;0,D7208*1.1,IF(COUNTIF(cis_DPH!$B$85:$B$171,B7208)&gt;0,D7208*1.2,"chyba"))</f>
        <v>0.108</v>
      </c>
      <c r="G7208" s="16" t="e">
        <f>_xlfn.XLOOKUP(Tabuľka9[[#This Row],[položka]],#REF!,#REF!)</f>
        <v>#REF!</v>
      </c>
      <c r="H7208">
        <v>118</v>
      </c>
      <c r="I7208" s="15">
        <f>Tabuľka9[[#This Row],[Aktuálna cena v RZ s DPH]]*Tabuľka9[[#This Row],[Priemerný odber za mesiac]]</f>
        <v>12.744</v>
      </c>
      <c r="J7208">
        <v>470</v>
      </c>
      <c r="K7208" s="17" t="e">
        <f>Tabuľka9[[#This Row],[Cena za MJ s DPH]]*Tabuľka9[[#This Row],[Predpokladaný odber počas 6 mesiacov]]</f>
        <v>#REF!</v>
      </c>
      <c r="L7208" s="1">
        <v>160709</v>
      </c>
      <c r="M7208" t="e">
        <f>_xlfn.XLOOKUP(Tabuľka9[[#This Row],[IČO]],#REF!,#REF!)</f>
        <v>#REF!</v>
      </c>
      <c r="N7208" t="e">
        <f>_xlfn.XLOOKUP(Tabuľka9[[#This Row],[IČO]],#REF!,#REF!)</f>
        <v>#REF!</v>
      </c>
    </row>
    <row r="7209" spans="1:14" hidden="1" x14ac:dyDescent="0.35">
      <c r="A7209" t="s">
        <v>81</v>
      </c>
      <c r="B7209" t="s">
        <v>83</v>
      </c>
      <c r="C7209" t="s">
        <v>19</v>
      </c>
      <c r="D7209" s="9">
        <v>0.12</v>
      </c>
      <c r="E7209" s="10">
        <f>IF(COUNTIF(cis_DPH!$B$2:$B$84,B7209)&gt;0,D7209*1.1,IF(COUNTIF(cis_DPH!$B$85:$B$171,B7209)&gt;0,D7209*1.2,"chyba"))</f>
        <v>0.14399999999999999</v>
      </c>
      <c r="G7209" s="16" t="e">
        <f>_xlfn.XLOOKUP(Tabuľka9[[#This Row],[položka]],#REF!,#REF!)</f>
        <v>#REF!</v>
      </c>
      <c r="H7209">
        <v>250</v>
      </c>
      <c r="I7209" s="15">
        <f>Tabuľka9[[#This Row],[Aktuálna cena v RZ s DPH]]*Tabuľka9[[#This Row],[Priemerný odber za mesiac]]</f>
        <v>36</v>
      </c>
      <c r="J7209">
        <v>1000</v>
      </c>
      <c r="K7209" s="17" t="e">
        <f>Tabuľka9[[#This Row],[Cena za MJ s DPH]]*Tabuľka9[[#This Row],[Predpokladaný odber počas 6 mesiacov]]</f>
        <v>#REF!</v>
      </c>
      <c r="L7209" s="1">
        <v>160709</v>
      </c>
      <c r="M7209" t="e">
        <f>_xlfn.XLOOKUP(Tabuľka9[[#This Row],[IČO]],#REF!,#REF!)</f>
        <v>#REF!</v>
      </c>
      <c r="N7209" t="e">
        <f>_xlfn.XLOOKUP(Tabuľka9[[#This Row],[IČO]],#REF!,#REF!)</f>
        <v>#REF!</v>
      </c>
    </row>
    <row r="7210" spans="1:14" hidden="1" x14ac:dyDescent="0.35">
      <c r="A7210" t="s">
        <v>84</v>
      </c>
      <c r="B7210" t="s">
        <v>85</v>
      </c>
      <c r="C7210" t="s">
        <v>13</v>
      </c>
      <c r="D7210" s="9">
        <v>3.7</v>
      </c>
      <c r="E7210" s="10">
        <f>IF(COUNTIF(cis_DPH!$B$2:$B$84,B7210)&gt;0,D7210*1.1,IF(COUNTIF(cis_DPH!$B$85:$B$171,B7210)&gt;0,D7210*1.2,"chyba"))</f>
        <v>4.07</v>
      </c>
      <c r="G7210" s="16" t="e">
        <f>_xlfn.XLOOKUP(Tabuľka9[[#This Row],[položka]],#REF!,#REF!)</f>
        <v>#REF!</v>
      </c>
      <c r="H7210">
        <v>38</v>
      </c>
      <c r="I7210" s="15">
        <f>Tabuľka9[[#This Row],[Aktuálna cena v RZ s DPH]]*Tabuľka9[[#This Row],[Priemerný odber za mesiac]]</f>
        <v>154.66000000000003</v>
      </c>
      <c r="J7210">
        <v>150</v>
      </c>
      <c r="K7210" s="17" t="e">
        <f>Tabuľka9[[#This Row],[Cena za MJ s DPH]]*Tabuľka9[[#This Row],[Predpokladaný odber počas 6 mesiacov]]</f>
        <v>#REF!</v>
      </c>
      <c r="L7210" s="1">
        <v>160709</v>
      </c>
      <c r="M7210" t="e">
        <f>_xlfn.XLOOKUP(Tabuľka9[[#This Row],[IČO]],#REF!,#REF!)</f>
        <v>#REF!</v>
      </c>
      <c r="N7210" t="e">
        <f>_xlfn.XLOOKUP(Tabuľka9[[#This Row],[IČO]],#REF!,#REF!)</f>
        <v>#REF!</v>
      </c>
    </row>
    <row r="7211" spans="1:14" hidden="1" x14ac:dyDescent="0.35">
      <c r="A7211" t="s">
        <v>84</v>
      </c>
      <c r="B7211" t="s">
        <v>86</v>
      </c>
      <c r="C7211" t="s">
        <v>13</v>
      </c>
      <c r="D7211" s="9">
        <v>3.5</v>
      </c>
      <c r="E7211" s="10">
        <f>IF(COUNTIF(cis_DPH!$B$2:$B$84,B7211)&gt;0,D7211*1.1,IF(COUNTIF(cis_DPH!$B$85:$B$171,B7211)&gt;0,D7211*1.2,"chyba"))</f>
        <v>3.8500000000000005</v>
      </c>
      <c r="G7211" s="16" t="e">
        <f>_xlfn.XLOOKUP(Tabuľka9[[#This Row],[položka]],#REF!,#REF!)</f>
        <v>#REF!</v>
      </c>
      <c r="H7211">
        <v>25</v>
      </c>
      <c r="I7211" s="15">
        <f>Tabuľka9[[#This Row],[Aktuálna cena v RZ s DPH]]*Tabuľka9[[#This Row],[Priemerný odber za mesiac]]</f>
        <v>96.250000000000014</v>
      </c>
      <c r="J7211">
        <v>100</v>
      </c>
      <c r="K7211" s="17" t="e">
        <f>Tabuľka9[[#This Row],[Cena za MJ s DPH]]*Tabuľka9[[#This Row],[Predpokladaný odber počas 6 mesiacov]]</f>
        <v>#REF!</v>
      </c>
      <c r="L7211" s="1">
        <v>160709</v>
      </c>
      <c r="M7211" t="e">
        <f>_xlfn.XLOOKUP(Tabuľka9[[#This Row],[IČO]],#REF!,#REF!)</f>
        <v>#REF!</v>
      </c>
      <c r="N7211" t="e">
        <f>_xlfn.XLOOKUP(Tabuľka9[[#This Row],[IČO]],#REF!,#REF!)</f>
        <v>#REF!</v>
      </c>
    </row>
    <row r="7212" spans="1:14" hidden="1" x14ac:dyDescent="0.35">
      <c r="A7212" t="s">
        <v>84</v>
      </c>
      <c r="B7212" t="s">
        <v>87</v>
      </c>
      <c r="C7212" t="s">
        <v>13</v>
      </c>
      <c r="E7212" s="10">
        <f>IF(COUNTIF(cis_DPH!$B$2:$B$84,B7212)&gt;0,D7212*1.1,IF(COUNTIF(cis_DPH!$B$85:$B$171,B7212)&gt;0,D7212*1.2,"chyba"))</f>
        <v>0</v>
      </c>
      <c r="G7212" s="16" t="e">
        <f>_xlfn.XLOOKUP(Tabuľka9[[#This Row],[položka]],#REF!,#REF!)</f>
        <v>#REF!</v>
      </c>
      <c r="I7212" s="15">
        <f>Tabuľka9[[#This Row],[Aktuálna cena v RZ s DPH]]*Tabuľka9[[#This Row],[Priemerný odber za mesiac]]</f>
        <v>0</v>
      </c>
      <c r="K7212" s="17" t="e">
        <f>Tabuľka9[[#This Row],[Cena za MJ s DPH]]*Tabuľka9[[#This Row],[Predpokladaný odber počas 6 mesiacov]]</f>
        <v>#REF!</v>
      </c>
      <c r="L7212" s="1">
        <v>160709</v>
      </c>
      <c r="M7212" t="e">
        <f>_xlfn.XLOOKUP(Tabuľka9[[#This Row],[IČO]],#REF!,#REF!)</f>
        <v>#REF!</v>
      </c>
      <c r="N7212" t="e">
        <f>_xlfn.XLOOKUP(Tabuľka9[[#This Row],[IČO]],#REF!,#REF!)</f>
        <v>#REF!</v>
      </c>
    </row>
    <row r="7213" spans="1:14" hidden="1" x14ac:dyDescent="0.35">
      <c r="A7213" t="s">
        <v>84</v>
      </c>
      <c r="B7213" t="s">
        <v>88</v>
      </c>
      <c r="C7213" t="s">
        <v>13</v>
      </c>
      <c r="D7213" s="9">
        <v>3.2</v>
      </c>
      <c r="E7213" s="10">
        <f>IF(COUNTIF(cis_DPH!$B$2:$B$84,B7213)&gt;0,D7213*1.1,IF(COUNTIF(cis_DPH!$B$85:$B$171,B7213)&gt;0,D7213*1.2,"chyba"))</f>
        <v>3.5200000000000005</v>
      </c>
      <c r="G7213" s="16" t="e">
        <f>_xlfn.XLOOKUP(Tabuľka9[[#This Row],[položka]],#REF!,#REF!)</f>
        <v>#REF!</v>
      </c>
      <c r="H7213">
        <v>48</v>
      </c>
      <c r="I7213" s="15">
        <f>Tabuľka9[[#This Row],[Aktuálna cena v RZ s DPH]]*Tabuľka9[[#This Row],[Priemerný odber za mesiac]]</f>
        <v>168.96000000000004</v>
      </c>
      <c r="J7213">
        <v>190</v>
      </c>
      <c r="K7213" s="17" t="e">
        <f>Tabuľka9[[#This Row],[Cena za MJ s DPH]]*Tabuľka9[[#This Row],[Predpokladaný odber počas 6 mesiacov]]</f>
        <v>#REF!</v>
      </c>
      <c r="L7213" s="1">
        <v>160709</v>
      </c>
      <c r="M7213" t="e">
        <f>_xlfn.XLOOKUP(Tabuľka9[[#This Row],[IČO]],#REF!,#REF!)</f>
        <v>#REF!</v>
      </c>
      <c r="N7213" t="e">
        <f>_xlfn.XLOOKUP(Tabuľka9[[#This Row],[IČO]],#REF!,#REF!)</f>
        <v>#REF!</v>
      </c>
    </row>
    <row r="7214" spans="1:14" hidden="1" x14ac:dyDescent="0.35">
      <c r="A7214" t="s">
        <v>84</v>
      </c>
      <c r="B7214" t="s">
        <v>89</v>
      </c>
      <c r="C7214" t="s">
        <v>13</v>
      </c>
      <c r="E7214" s="10">
        <f>IF(COUNTIF(cis_DPH!$B$2:$B$84,B7214)&gt;0,D7214*1.1,IF(COUNTIF(cis_DPH!$B$85:$B$171,B7214)&gt;0,D7214*1.2,"chyba"))</f>
        <v>0</v>
      </c>
      <c r="G7214" s="16" t="e">
        <f>_xlfn.XLOOKUP(Tabuľka9[[#This Row],[položka]],#REF!,#REF!)</f>
        <v>#REF!</v>
      </c>
      <c r="I7214" s="15">
        <f>Tabuľka9[[#This Row],[Aktuálna cena v RZ s DPH]]*Tabuľka9[[#This Row],[Priemerný odber za mesiac]]</f>
        <v>0</v>
      </c>
      <c r="K7214" s="17" t="e">
        <f>Tabuľka9[[#This Row],[Cena za MJ s DPH]]*Tabuľka9[[#This Row],[Predpokladaný odber počas 6 mesiacov]]</f>
        <v>#REF!</v>
      </c>
      <c r="L7214" s="1">
        <v>160709</v>
      </c>
      <c r="M7214" t="e">
        <f>_xlfn.XLOOKUP(Tabuľka9[[#This Row],[IČO]],#REF!,#REF!)</f>
        <v>#REF!</v>
      </c>
      <c r="N7214" t="e">
        <f>_xlfn.XLOOKUP(Tabuľka9[[#This Row],[IČO]],#REF!,#REF!)</f>
        <v>#REF!</v>
      </c>
    </row>
    <row r="7215" spans="1:14" hidden="1" x14ac:dyDescent="0.35">
      <c r="A7215" t="s">
        <v>84</v>
      </c>
      <c r="B7215" t="s">
        <v>90</v>
      </c>
      <c r="C7215" t="s">
        <v>13</v>
      </c>
      <c r="E7215" s="10">
        <f>IF(COUNTIF(cis_DPH!$B$2:$B$84,B7215)&gt;0,D7215*1.1,IF(COUNTIF(cis_DPH!$B$85:$B$171,B7215)&gt;0,D7215*1.2,"chyba"))</f>
        <v>0</v>
      </c>
      <c r="G7215" s="16" t="e">
        <f>_xlfn.XLOOKUP(Tabuľka9[[#This Row],[položka]],#REF!,#REF!)</f>
        <v>#REF!</v>
      </c>
      <c r="I7215" s="15">
        <f>Tabuľka9[[#This Row],[Aktuálna cena v RZ s DPH]]*Tabuľka9[[#This Row],[Priemerný odber za mesiac]]</f>
        <v>0</v>
      </c>
      <c r="K7215" s="17" t="e">
        <f>Tabuľka9[[#This Row],[Cena za MJ s DPH]]*Tabuľka9[[#This Row],[Predpokladaný odber počas 6 mesiacov]]</f>
        <v>#REF!</v>
      </c>
      <c r="L7215" s="1">
        <v>160709</v>
      </c>
      <c r="M7215" t="e">
        <f>_xlfn.XLOOKUP(Tabuľka9[[#This Row],[IČO]],#REF!,#REF!)</f>
        <v>#REF!</v>
      </c>
      <c r="N7215" t="e">
        <f>_xlfn.XLOOKUP(Tabuľka9[[#This Row],[IČO]],#REF!,#REF!)</f>
        <v>#REF!</v>
      </c>
    </row>
    <row r="7216" spans="1:14" hidden="1" x14ac:dyDescent="0.35">
      <c r="A7216" t="s">
        <v>84</v>
      </c>
      <c r="B7216" t="s">
        <v>91</v>
      </c>
      <c r="C7216" t="s">
        <v>13</v>
      </c>
      <c r="E7216" s="10">
        <f>IF(COUNTIF(cis_DPH!$B$2:$B$84,B7216)&gt;0,D7216*1.1,IF(COUNTIF(cis_DPH!$B$85:$B$171,B7216)&gt;0,D7216*1.2,"chyba"))</f>
        <v>0</v>
      </c>
      <c r="G7216" s="16" t="e">
        <f>_xlfn.XLOOKUP(Tabuľka9[[#This Row],[položka]],#REF!,#REF!)</f>
        <v>#REF!</v>
      </c>
      <c r="I7216" s="15">
        <f>Tabuľka9[[#This Row],[Aktuálna cena v RZ s DPH]]*Tabuľka9[[#This Row],[Priemerný odber za mesiac]]</f>
        <v>0</v>
      </c>
      <c r="K7216" s="17" t="e">
        <f>Tabuľka9[[#This Row],[Cena za MJ s DPH]]*Tabuľka9[[#This Row],[Predpokladaný odber počas 6 mesiacov]]</f>
        <v>#REF!</v>
      </c>
      <c r="L7216" s="1">
        <v>160709</v>
      </c>
      <c r="M7216" t="e">
        <f>_xlfn.XLOOKUP(Tabuľka9[[#This Row],[IČO]],#REF!,#REF!)</f>
        <v>#REF!</v>
      </c>
      <c r="N7216" t="e">
        <f>_xlfn.XLOOKUP(Tabuľka9[[#This Row],[IČO]],#REF!,#REF!)</f>
        <v>#REF!</v>
      </c>
    </row>
    <row r="7217" spans="1:14" hidden="1" x14ac:dyDescent="0.35">
      <c r="A7217" t="s">
        <v>84</v>
      </c>
      <c r="B7217" t="s">
        <v>92</v>
      </c>
      <c r="C7217" t="s">
        <v>13</v>
      </c>
      <c r="E7217" s="10">
        <f>IF(COUNTIF(cis_DPH!$B$2:$B$84,B7217)&gt;0,D7217*1.1,IF(COUNTIF(cis_DPH!$B$85:$B$171,B7217)&gt;0,D7217*1.2,"chyba"))</f>
        <v>0</v>
      </c>
      <c r="G7217" s="16" t="e">
        <f>_xlfn.XLOOKUP(Tabuľka9[[#This Row],[položka]],#REF!,#REF!)</f>
        <v>#REF!</v>
      </c>
      <c r="I7217" s="15">
        <f>Tabuľka9[[#This Row],[Aktuálna cena v RZ s DPH]]*Tabuľka9[[#This Row],[Priemerný odber za mesiac]]</f>
        <v>0</v>
      </c>
      <c r="K7217" s="17" t="e">
        <f>Tabuľka9[[#This Row],[Cena za MJ s DPH]]*Tabuľka9[[#This Row],[Predpokladaný odber počas 6 mesiacov]]</f>
        <v>#REF!</v>
      </c>
      <c r="L7217" s="1">
        <v>160709</v>
      </c>
      <c r="M7217" t="e">
        <f>_xlfn.XLOOKUP(Tabuľka9[[#This Row],[IČO]],#REF!,#REF!)</f>
        <v>#REF!</v>
      </c>
      <c r="N7217" t="e">
        <f>_xlfn.XLOOKUP(Tabuľka9[[#This Row],[IČO]],#REF!,#REF!)</f>
        <v>#REF!</v>
      </c>
    </row>
    <row r="7218" spans="1:14" hidden="1" x14ac:dyDescent="0.35">
      <c r="A7218" t="s">
        <v>93</v>
      </c>
      <c r="B7218" t="s">
        <v>94</v>
      </c>
      <c r="C7218" t="s">
        <v>13</v>
      </c>
      <c r="D7218" s="9">
        <v>0.41</v>
      </c>
      <c r="E7218" s="10">
        <f>IF(COUNTIF(cis_DPH!$B$2:$B$84,B7218)&gt;0,D7218*1.1,IF(COUNTIF(cis_DPH!$B$85:$B$171,B7218)&gt;0,D7218*1.2,"chyba"))</f>
        <v>0.45100000000000001</v>
      </c>
      <c r="G7218" s="16" t="e">
        <f>_xlfn.XLOOKUP(Tabuľka9[[#This Row],[položka]],#REF!,#REF!)</f>
        <v>#REF!</v>
      </c>
      <c r="H7218">
        <v>162</v>
      </c>
      <c r="I7218" s="15">
        <f>Tabuľka9[[#This Row],[Aktuálna cena v RZ s DPH]]*Tabuľka9[[#This Row],[Priemerný odber za mesiac]]</f>
        <v>73.061999999999998</v>
      </c>
      <c r="J7218">
        <v>650</v>
      </c>
      <c r="K7218" s="17" t="e">
        <f>Tabuľka9[[#This Row],[Cena za MJ s DPH]]*Tabuľka9[[#This Row],[Predpokladaný odber počas 6 mesiacov]]</f>
        <v>#REF!</v>
      </c>
      <c r="L7218" s="1">
        <v>160709</v>
      </c>
      <c r="M7218" t="e">
        <f>_xlfn.XLOOKUP(Tabuľka9[[#This Row],[IČO]],#REF!,#REF!)</f>
        <v>#REF!</v>
      </c>
      <c r="N7218" t="e">
        <f>_xlfn.XLOOKUP(Tabuľka9[[#This Row],[IČO]],#REF!,#REF!)</f>
        <v>#REF!</v>
      </c>
    </row>
    <row r="7219" spans="1:14" hidden="1" x14ac:dyDescent="0.35">
      <c r="A7219" t="s">
        <v>95</v>
      </c>
      <c r="B7219" t="s">
        <v>96</v>
      </c>
      <c r="C7219" t="s">
        <v>13</v>
      </c>
      <c r="E7219" s="10">
        <f>IF(COUNTIF(cis_DPH!$B$2:$B$84,B7219)&gt;0,D7219*1.1,IF(COUNTIF(cis_DPH!$B$85:$B$171,B7219)&gt;0,D7219*1.2,"chyba"))</f>
        <v>0</v>
      </c>
      <c r="G7219" s="16" t="e">
        <f>_xlfn.XLOOKUP(Tabuľka9[[#This Row],[položka]],#REF!,#REF!)</f>
        <v>#REF!</v>
      </c>
      <c r="I7219" s="15">
        <f>Tabuľka9[[#This Row],[Aktuálna cena v RZ s DPH]]*Tabuľka9[[#This Row],[Priemerný odber za mesiac]]</f>
        <v>0</v>
      </c>
      <c r="K7219" s="17" t="e">
        <f>Tabuľka9[[#This Row],[Cena za MJ s DPH]]*Tabuľka9[[#This Row],[Predpokladaný odber počas 6 mesiacov]]</f>
        <v>#REF!</v>
      </c>
      <c r="L7219" s="1">
        <v>160709</v>
      </c>
      <c r="M7219" t="e">
        <f>_xlfn.XLOOKUP(Tabuľka9[[#This Row],[IČO]],#REF!,#REF!)</f>
        <v>#REF!</v>
      </c>
      <c r="N7219" t="e">
        <f>_xlfn.XLOOKUP(Tabuľka9[[#This Row],[IČO]],#REF!,#REF!)</f>
        <v>#REF!</v>
      </c>
    </row>
    <row r="7220" spans="1:14" hidden="1" x14ac:dyDescent="0.35">
      <c r="A7220" t="s">
        <v>95</v>
      </c>
      <c r="B7220" t="s">
        <v>97</v>
      </c>
      <c r="C7220" t="s">
        <v>13</v>
      </c>
      <c r="E7220" s="10">
        <f>IF(COUNTIF(cis_DPH!$B$2:$B$84,B7220)&gt;0,D7220*1.1,IF(COUNTIF(cis_DPH!$B$85:$B$171,B7220)&gt;0,D7220*1.2,"chyba"))</f>
        <v>0</v>
      </c>
      <c r="G7220" s="16" t="e">
        <f>_xlfn.XLOOKUP(Tabuľka9[[#This Row],[položka]],#REF!,#REF!)</f>
        <v>#REF!</v>
      </c>
      <c r="I7220" s="15">
        <f>Tabuľka9[[#This Row],[Aktuálna cena v RZ s DPH]]*Tabuľka9[[#This Row],[Priemerný odber za mesiac]]</f>
        <v>0</v>
      </c>
      <c r="K7220" s="17" t="e">
        <f>Tabuľka9[[#This Row],[Cena za MJ s DPH]]*Tabuľka9[[#This Row],[Predpokladaný odber počas 6 mesiacov]]</f>
        <v>#REF!</v>
      </c>
      <c r="L7220" s="1">
        <v>160709</v>
      </c>
      <c r="M7220" t="e">
        <f>_xlfn.XLOOKUP(Tabuľka9[[#This Row],[IČO]],#REF!,#REF!)</f>
        <v>#REF!</v>
      </c>
      <c r="N7220" t="e">
        <f>_xlfn.XLOOKUP(Tabuľka9[[#This Row],[IČO]],#REF!,#REF!)</f>
        <v>#REF!</v>
      </c>
    </row>
    <row r="7221" spans="1:14" hidden="1" x14ac:dyDescent="0.35">
      <c r="A7221" t="s">
        <v>95</v>
      </c>
      <c r="B7221" t="s">
        <v>98</v>
      </c>
      <c r="C7221" t="s">
        <v>13</v>
      </c>
      <c r="E7221" s="10">
        <f>IF(COUNTIF(cis_DPH!$B$2:$B$84,B7221)&gt;0,D7221*1.1,IF(COUNTIF(cis_DPH!$B$85:$B$171,B7221)&gt;0,D7221*1.2,"chyba"))</f>
        <v>0</v>
      </c>
      <c r="G7221" s="16" t="e">
        <f>_xlfn.XLOOKUP(Tabuľka9[[#This Row],[položka]],#REF!,#REF!)</f>
        <v>#REF!</v>
      </c>
      <c r="I7221" s="15">
        <f>Tabuľka9[[#This Row],[Aktuálna cena v RZ s DPH]]*Tabuľka9[[#This Row],[Priemerný odber za mesiac]]</f>
        <v>0</v>
      </c>
      <c r="K7221" s="17" t="e">
        <f>Tabuľka9[[#This Row],[Cena za MJ s DPH]]*Tabuľka9[[#This Row],[Predpokladaný odber počas 6 mesiacov]]</f>
        <v>#REF!</v>
      </c>
      <c r="L7221" s="1">
        <v>160709</v>
      </c>
      <c r="M7221" t="e">
        <f>_xlfn.XLOOKUP(Tabuľka9[[#This Row],[IČO]],#REF!,#REF!)</f>
        <v>#REF!</v>
      </c>
      <c r="N7221" t="e">
        <f>_xlfn.XLOOKUP(Tabuľka9[[#This Row],[IČO]],#REF!,#REF!)</f>
        <v>#REF!</v>
      </c>
    </row>
    <row r="7222" spans="1:14" hidden="1" x14ac:dyDescent="0.35">
      <c r="A7222" t="s">
        <v>95</v>
      </c>
      <c r="B7222" t="s">
        <v>99</v>
      </c>
      <c r="C7222" t="s">
        <v>13</v>
      </c>
      <c r="E7222" s="10">
        <f>IF(COUNTIF(cis_DPH!$B$2:$B$84,B7222)&gt;0,D7222*1.1,IF(COUNTIF(cis_DPH!$B$85:$B$171,B7222)&gt;0,D7222*1.2,"chyba"))</f>
        <v>0</v>
      </c>
      <c r="G7222" s="16" t="e">
        <f>_xlfn.XLOOKUP(Tabuľka9[[#This Row],[položka]],#REF!,#REF!)</f>
        <v>#REF!</v>
      </c>
      <c r="I7222" s="15">
        <f>Tabuľka9[[#This Row],[Aktuálna cena v RZ s DPH]]*Tabuľka9[[#This Row],[Priemerný odber za mesiac]]</f>
        <v>0</v>
      </c>
      <c r="K7222" s="17" t="e">
        <f>Tabuľka9[[#This Row],[Cena za MJ s DPH]]*Tabuľka9[[#This Row],[Predpokladaný odber počas 6 mesiacov]]</f>
        <v>#REF!</v>
      </c>
      <c r="L7222" s="1">
        <v>160709</v>
      </c>
      <c r="M7222" t="e">
        <f>_xlfn.XLOOKUP(Tabuľka9[[#This Row],[IČO]],#REF!,#REF!)</f>
        <v>#REF!</v>
      </c>
      <c r="N7222" t="e">
        <f>_xlfn.XLOOKUP(Tabuľka9[[#This Row],[IČO]],#REF!,#REF!)</f>
        <v>#REF!</v>
      </c>
    </row>
    <row r="7223" spans="1:14" hidden="1" x14ac:dyDescent="0.35">
      <c r="A7223" t="s">
        <v>95</v>
      </c>
      <c r="B7223" t="s">
        <v>100</v>
      </c>
      <c r="C7223" t="s">
        <v>13</v>
      </c>
      <c r="D7223" s="9">
        <v>0.27</v>
      </c>
      <c r="E7223" s="10">
        <f>IF(COUNTIF(cis_DPH!$B$2:$B$84,B7223)&gt;0,D7223*1.1,IF(COUNTIF(cis_DPH!$B$85:$B$171,B7223)&gt;0,D7223*1.2,"chyba"))</f>
        <v>0.29700000000000004</v>
      </c>
      <c r="G7223" s="16" t="e">
        <f>_xlfn.XLOOKUP(Tabuľka9[[#This Row],[položka]],#REF!,#REF!)</f>
        <v>#REF!</v>
      </c>
      <c r="H7223">
        <v>54</v>
      </c>
      <c r="I7223" s="15">
        <f>Tabuľka9[[#This Row],[Aktuálna cena v RZ s DPH]]*Tabuľka9[[#This Row],[Priemerný odber za mesiac]]</f>
        <v>16.038000000000004</v>
      </c>
      <c r="J7223">
        <v>217</v>
      </c>
      <c r="K7223" s="17" t="e">
        <f>Tabuľka9[[#This Row],[Cena za MJ s DPH]]*Tabuľka9[[#This Row],[Predpokladaný odber počas 6 mesiacov]]</f>
        <v>#REF!</v>
      </c>
      <c r="L7223" s="1">
        <v>160709</v>
      </c>
      <c r="M7223" t="e">
        <f>_xlfn.XLOOKUP(Tabuľka9[[#This Row],[IČO]],#REF!,#REF!)</f>
        <v>#REF!</v>
      </c>
      <c r="N7223" t="e">
        <f>_xlfn.XLOOKUP(Tabuľka9[[#This Row],[IČO]],#REF!,#REF!)</f>
        <v>#REF!</v>
      </c>
    </row>
    <row r="7224" spans="1:14" hidden="1" x14ac:dyDescent="0.35">
      <c r="A7224" t="s">
        <v>95</v>
      </c>
      <c r="B7224" t="s">
        <v>101</v>
      </c>
      <c r="C7224" t="s">
        <v>13</v>
      </c>
      <c r="E7224" s="10">
        <f>IF(COUNTIF(cis_DPH!$B$2:$B$84,B7224)&gt;0,D7224*1.1,IF(COUNTIF(cis_DPH!$B$85:$B$171,B7224)&gt;0,D7224*1.2,"chyba"))</f>
        <v>0</v>
      </c>
      <c r="G7224" s="16" t="e">
        <f>_xlfn.XLOOKUP(Tabuľka9[[#This Row],[položka]],#REF!,#REF!)</f>
        <v>#REF!</v>
      </c>
      <c r="I7224" s="15">
        <f>Tabuľka9[[#This Row],[Aktuálna cena v RZ s DPH]]*Tabuľka9[[#This Row],[Priemerný odber za mesiac]]</f>
        <v>0</v>
      </c>
      <c r="K7224" s="17" t="e">
        <f>Tabuľka9[[#This Row],[Cena za MJ s DPH]]*Tabuľka9[[#This Row],[Predpokladaný odber počas 6 mesiacov]]</f>
        <v>#REF!</v>
      </c>
      <c r="L7224" s="1">
        <v>160709</v>
      </c>
      <c r="M7224" t="e">
        <f>_xlfn.XLOOKUP(Tabuľka9[[#This Row],[IČO]],#REF!,#REF!)</f>
        <v>#REF!</v>
      </c>
      <c r="N7224" t="e">
        <f>_xlfn.XLOOKUP(Tabuľka9[[#This Row],[IČO]],#REF!,#REF!)</f>
        <v>#REF!</v>
      </c>
    </row>
    <row r="7225" spans="1:14" hidden="1" x14ac:dyDescent="0.35">
      <c r="A7225" t="s">
        <v>95</v>
      </c>
      <c r="B7225" t="s">
        <v>102</v>
      </c>
      <c r="C7225" t="s">
        <v>48</v>
      </c>
      <c r="E7225" s="10">
        <f>IF(COUNTIF(cis_DPH!$B$2:$B$84,B7225)&gt;0,D7225*1.1,IF(COUNTIF(cis_DPH!$B$85:$B$171,B7225)&gt;0,D7225*1.2,"chyba"))</f>
        <v>0</v>
      </c>
      <c r="G7225" s="16" t="e">
        <f>_xlfn.XLOOKUP(Tabuľka9[[#This Row],[položka]],#REF!,#REF!)</f>
        <v>#REF!</v>
      </c>
      <c r="I7225" s="15">
        <f>Tabuľka9[[#This Row],[Aktuálna cena v RZ s DPH]]*Tabuľka9[[#This Row],[Priemerný odber za mesiac]]</f>
        <v>0</v>
      </c>
      <c r="K7225" s="17" t="e">
        <f>Tabuľka9[[#This Row],[Cena za MJ s DPH]]*Tabuľka9[[#This Row],[Predpokladaný odber počas 6 mesiacov]]</f>
        <v>#REF!</v>
      </c>
      <c r="L7225" s="1">
        <v>160709</v>
      </c>
      <c r="M7225" t="e">
        <f>_xlfn.XLOOKUP(Tabuľka9[[#This Row],[IČO]],#REF!,#REF!)</f>
        <v>#REF!</v>
      </c>
      <c r="N7225" t="e">
        <f>_xlfn.XLOOKUP(Tabuľka9[[#This Row],[IČO]],#REF!,#REF!)</f>
        <v>#REF!</v>
      </c>
    </row>
    <row r="7226" spans="1:14" hidden="1" x14ac:dyDescent="0.35">
      <c r="A7226" t="s">
        <v>95</v>
      </c>
      <c r="B7226" t="s">
        <v>103</v>
      </c>
      <c r="C7226" t="s">
        <v>13</v>
      </c>
      <c r="D7226" s="9">
        <v>0.32</v>
      </c>
      <c r="E7226" s="10">
        <f>IF(COUNTIF(cis_DPH!$B$2:$B$84,B7226)&gt;0,D7226*1.1,IF(COUNTIF(cis_DPH!$B$85:$B$171,B7226)&gt;0,D7226*1.2,"chyba"))</f>
        <v>0.35200000000000004</v>
      </c>
      <c r="G7226" s="16" t="e">
        <f>_xlfn.XLOOKUP(Tabuľka9[[#This Row],[položka]],#REF!,#REF!)</f>
        <v>#REF!</v>
      </c>
      <c r="H7226">
        <v>12</v>
      </c>
      <c r="I7226" s="15">
        <f>Tabuľka9[[#This Row],[Aktuálna cena v RZ s DPH]]*Tabuľka9[[#This Row],[Priemerný odber za mesiac]]</f>
        <v>4.2240000000000002</v>
      </c>
      <c r="J7226">
        <v>48</v>
      </c>
      <c r="K7226" s="17" t="e">
        <f>Tabuľka9[[#This Row],[Cena za MJ s DPH]]*Tabuľka9[[#This Row],[Predpokladaný odber počas 6 mesiacov]]</f>
        <v>#REF!</v>
      </c>
      <c r="L7226" s="1">
        <v>160709</v>
      </c>
      <c r="M7226" t="e">
        <f>_xlfn.XLOOKUP(Tabuľka9[[#This Row],[IČO]],#REF!,#REF!)</f>
        <v>#REF!</v>
      </c>
      <c r="N7226" t="e">
        <f>_xlfn.XLOOKUP(Tabuľka9[[#This Row],[IČO]],#REF!,#REF!)</f>
        <v>#REF!</v>
      </c>
    </row>
    <row r="7227" spans="1:14" hidden="1" x14ac:dyDescent="0.35">
      <c r="A7227" t="s">
        <v>95</v>
      </c>
      <c r="B7227" t="s">
        <v>104</v>
      </c>
      <c r="C7227" t="s">
        <v>48</v>
      </c>
      <c r="E7227" s="10">
        <f>IF(COUNTIF(cis_DPH!$B$2:$B$84,B7227)&gt;0,D7227*1.1,IF(COUNTIF(cis_DPH!$B$85:$B$171,B7227)&gt;0,D7227*1.2,"chyba"))</f>
        <v>0</v>
      </c>
      <c r="G7227" s="16" t="e">
        <f>_xlfn.XLOOKUP(Tabuľka9[[#This Row],[položka]],#REF!,#REF!)</f>
        <v>#REF!</v>
      </c>
      <c r="I7227" s="15">
        <f>Tabuľka9[[#This Row],[Aktuálna cena v RZ s DPH]]*Tabuľka9[[#This Row],[Priemerný odber za mesiac]]</f>
        <v>0</v>
      </c>
      <c r="K7227" s="17" t="e">
        <f>Tabuľka9[[#This Row],[Cena za MJ s DPH]]*Tabuľka9[[#This Row],[Predpokladaný odber počas 6 mesiacov]]</f>
        <v>#REF!</v>
      </c>
      <c r="L7227" s="1">
        <v>160709</v>
      </c>
      <c r="M7227" t="e">
        <f>_xlfn.XLOOKUP(Tabuľka9[[#This Row],[IČO]],#REF!,#REF!)</f>
        <v>#REF!</v>
      </c>
      <c r="N7227" t="e">
        <f>_xlfn.XLOOKUP(Tabuľka9[[#This Row],[IČO]],#REF!,#REF!)</f>
        <v>#REF!</v>
      </c>
    </row>
    <row r="7228" spans="1:14" hidden="1" x14ac:dyDescent="0.35">
      <c r="A7228" t="s">
        <v>95</v>
      </c>
      <c r="B7228" t="s">
        <v>105</v>
      </c>
      <c r="C7228" t="s">
        <v>13</v>
      </c>
      <c r="E7228" s="10">
        <f>IF(COUNTIF(cis_DPH!$B$2:$B$84,B7228)&gt;0,D7228*1.1,IF(COUNTIF(cis_DPH!$B$85:$B$171,B7228)&gt;0,D7228*1.2,"chyba"))</f>
        <v>0</v>
      </c>
      <c r="G7228" s="16" t="e">
        <f>_xlfn.XLOOKUP(Tabuľka9[[#This Row],[položka]],#REF!,#REF!)</f>
        <v>#REF!</v>
      </c>
      <c r="I7228" s="15">
        <f>Tabuľka9[[#This Row],[Aktuálna cena v RZ s DPH]]*Tabuľka9[[#This Row],[Priemerný odber za mesiac]]</f>
        <v>0</v>
      </c>
      <c r="K7228" s="17" t="e">
        <f>Tabuľka9[[#This Row],[Cena za MJ s DPH]]*Tabuľka9[[#This Row],[Predpokladaný odber počas 6 mesiacov]]</f>
        <v>#REF!</v>
      </c>
      <c r="L7228" s="1">
        <v>160709</v>
      </c>
      <c r="M7228" t="e">
        <f>_xlfn.XLOOKUP(Tabuľka9[[#This Row],[IČO]],#REF!,#REF!)</f>
        <v>#REF!</v>
      </c>
      <c r="N7228" t="e">
        <f>_xlfn.XLOOKUP(Tabuľka9[[#This Row],[IČO]],#REF!,#REF!)</f>
        <v>#REF!</v>
      </c>
    </row>
    <row r="7229" spans="1:14" hidden="1" x14ac:dyDescent="0.35">
      <c r="A7229" t="s">
        <v>95</v>
      </c>
      <c r="B7229" t="s">
        <v>106</v>
      </c>
      <c r="C7229" t="s">
        <v>13</v>
      </c>
      <c r="E7229" s="10">
        <f>IF(COUNTIF(cis_DPH!$B$2:$B$84,B7229)&gt;0,D7229*1.1,IF(COUNTIF(cis_DPH!$B$85:$B$171,B7229)&gt;0,D7229*1.2,"chyba"))</f>
        <v>0</v>
      </c>
      <c r="G7229" s="16" t="e">
        <f>_xlfn.XLOOKUP(Tabuľka9[[#This Row],[položka]],#REF!,#REF!)</f>
        <v>#REF!</v>
      </c>
      <c r="I7229" s="15">
        <f>Tabuľka9[[#This Row],[Aktuálna cena v RZ s DPH]]*Tabuľka9[[#This Row],[Priemerný odber za mesiac]]</f>
        <v>0</v>
      </c>
      <c r="K7229" s="17" t="e">
        <f>Tabuľka9[[#This Row],[Cena za MJ s DPH]]*Tabuľka9[[#This Row],[Predpokladaný odber počas 6 mesiacov]]</f>
        <v>#REF!</v>
      </c>
      <c r="L7229" s="1">
        <v>160709</v>
      </c>
      <c r="M7229" t="e">
        <f>_xlfn.XLOOKUP(Tabuľka9[[#This Row],[IČO]],#REF!,#REF!)</f>
        <v>#REF!</v>
      </c>
      <c r="N7229" t="e">
        <f>_xlfn.XLOOKUP(Tabuľka9[[#This Row],[IČO]],#REF!,#REF!)</f>
        <v>#REF!</v>
      </c>
    </row>
    <row r="7230" spans="1:14" hidden="1" x14ac:dyDescent="0.35">
      <c r="A7230" t="s">
        <v>93</v>
      </c>
      <c r="B7230" t="s">
        <v>107</v>
      </c>
      <c r="C7230" t="s">
        <v>48</v>
      </c>
      <c r="D7230" s="9">
        <v>0.6</v>
      </c>
      <c r="E7230" s="10">
        <f>IF(COUNTIF(cis_DPH!$B$2:$B$84,B7230)&gt;0,D7230*1.1,IF(COUNTIF(cis_DPH!$B$85:$B$171,B7230)&gt;0,D7230*1.2,"chyba"))</f>
        <v>0.66</v>
      </c>
      <c r="G7230" s="16" t="e">
        <f>_xlfn.XLOOKUP(Tabuľka9[[#This Row],[položka]],#REF!,#REF!)</f>
        <v>#REF!</v>
      </c>
      <c r="H7230">
        <v>20</v>
      </c>
      <c r="I7230" s="15">
        <f>Tabuľka9[[#This Row],[Aktuálna cena v RZ s DPH]]*Tabuľka9[[#This Row],[Priemerný odber za mesiac]]</f>
        <v>13.200000000000001</v>
      </c>
      <c r="J7230">
        <v>80</v>
      </c>
      <c r="K7230" s="17" t="e">
        <f>Tabuľka9[[#This Row],[Cena za MJ s DPH]]*Tabuľka9[[#This Row],[Predpokladaný odber počas 6 mesiacov]]</f>
        <v>#REF!</v>
      </c>
      <c r="L7230" s="1">
        <v>160709</v>
      </c>
      <c r="M7230" t="e">
        <f>_xlfn.XLOOKUP(Tabuľka9[[#This Row],[IČO]],#REF!,#REF!)</f>
        <v>#REF!</v>
      </c>
      <c r="N7230" t="e">
        <f>_xlfn.XLOOKUP(Tabuľka9[[#This Row],[IČO]],#REF!,#REF!)</f>
        <v>#REF!</v>
      </c>
    </row>
    <row r="7231" spans="1:14" hidden="1" x14ac:dyDescent="0.35">
      <c r="A7231" t="s">
        <v>95</v>
      </c>
      <c r="B7231" t="s">
        <v>108</v>
      </c>
      <c r="C7231" t="s">
        <v>13</v>
      </c>
      <c r="E7231" s="10">
        <f>IF(COUNTIF(cis_DPH!$B$2:$B$84,B7231)&gt;0,D7231*1.1,IF(COUNTIF(cis_DPH!$B$85:$B$171,B7231)&gt;0,D7231*1.2,"chyba"))</f>
        <v>0</v>
      </c>
      <c r="G7231" s="16" t="e">
        <f>_xlfn.XLOOKUP(Tabuľka9[[#This Row],[položka]],#REF!,#REF!)</f>
        <v>#REF!</v>
      </c>
      <c r="I7231" s="15">
        <f>Tabuľka9[[#This Row],[Aktuálna cena v RZ s DPH]]*Tabuľka9[[#This Row],[Priemerný odber za mesiac]]</f>
        <v>0</v>
      </c>
      <c r="K7231" s="17" t="e">
        <f>Tabuľka9[[#This Row],[Cena za MJ s DPH]]*Tabuľka9[[#This Row],[Predpokladaný odber počas 6 mesiacov]]</f>
        <v>#REF!</v>
      </c>
      <c r="L7231" s="1">
        <v>160709</v>
      </c>
      <c r="M7231" t="e">
        <f>_xlfn.XLOOKUP(Tabuľka9[[#This Row],[IČO]],#REF!,#REF!)</f>
        <v>#REF!</v>
      </c>
      <c r="N7231" t="e">
        <f>_xlfn.XLOOKUP(Tabuľka9[[#This Row],[IČO]],#REF!,#REF!)</f>
        <v>#REF!</v>
      </c>
    </row>
    <row r="7232" spans="1:14" hidden="1" x14ac:dyDescent="0.35">
      <c r="A7232" t="s">
        <v>95</v>
      </c>
      <c r="B7232" t="s">
        <v>109</v>
      </c>
      <c r="C7232" t="s">
        <v>13</v>
      </c>
      <c r="E7232" s="10">
        <f>IF(COUNTIF(cis_DPH!$B$2:$B$84,B7232)&gt;0,D7232*1.1,IF(COUNTIF(cis_DPH!$B$85:$B$171,B7232)&gt;0,D7232*1.2,"chyba"))</f>
        <v>0</v>
      </c>
      <c r="G7232" s="16" t="e">
        <f>_xlfn.XLOOKUP(Tabuľka9[[#This Row],[položka]],#REF!,#REF!)</f>
        <v>#REF!</v>
      </c>
      <c r="I7232" s="15">
        <f>Tabuľka9[[#This Row],[Aktuálna cena v RZ s DPH]]*Tabuľka9[[#This Row],[Priemerný odber za mesiac]]</f>
        <v>0</v>
      </c>
      <c r="K7232" s="17" t="e">
        <f>Tabuľka9[[#This Row],[Cena za MJ s DPH]]*Tabuľka9[[#This Row],[Predpokladaný odber počas 6 mesiacov]]</f>
        <v>#REF!</v>
      </c>
      <c r="L7232" s="1">
        <v>160709</v>
      </c>
      <c r="M7232" t="e">
        <f>_xlfn.XLOOKUP(Tabuľka9[[#This Row],[IČO]],#REF!,#REF!)</f>
        <v>#REF!</v>
      </c>
      <c r="N7232" t="e">
        <f>_xlfn.XLOOKUP(Tabuľka9[[#This Row],[IČO]],#REF!,#REF!)</f>
        <v>#REF!</v>
      </c>
    </row>
    <row r="7233" spans="1:14" hidden="1" x14ac:dyDescent="0.35">
      <c r="A7233" t="s">
        <v>95</v>
      </c>
      <c r="B7233" t="s">
        <v>110</v>
      </c>
      <c r="C7233" t="s">
        <v>13</v>
      </c>
      <c r="E7233" s="10">
        <f>IF(COUNTIF(cis_DPH!$B$2:$B$84,B7233)&gt;0,D7233*1.1,IF(COUNTIF(cis_DPH!$B$85:$B$171,B7233)&gt;0,D7233*1.2,"chyba"))</f>
        <v>0</v>
      </c>
      <c r="G7233" s="16" t="e">
        <f>_xlfn.XLOOKUP(Tabuľka9[[#This Row],[položka]],#REF!,#REF!)</f>
        <v>#REF!</v>
      </c>
      <c r="I7233" s="15">
        <f>Tabuľka9[[#This Row],[Aktuálna cena v RZ s DPH]]*Tabuľka9[[#This Row],[Priemerný odber za mesiac]]</f>
        <v>0</v>
      </c>
      <c r="K7233" s="17" t="e">
        <f>Tabuľka9[[#This Row],[Cena za MJ s DPH]]*Tabuľka9[[#This Row],[Predpokladaný odber počas 6 mesiacov]]</f>
        <v>#REF!</v>
      </c>
      <c r="L7233" s="1">
        <v>160709</v>
      </c>
      <c r="M7233" t="e">
        <f>_xlfn.XLOOKUP(Tabuľka9[[#This Row],[IČO]],#REF!,#REF!)</f>
        <v>#REF!</v>
      </c>
      <c r="N7233" t="e">
        <f>_xlfn.XLOOKUP(Tabuľka9[[#This Row],[IČO]],#REF!,#REF!)</f>
        <v>#REF!</v>
      </c>
    </row>
    <row r="7234" spans="1:14" hidden="1" x14ac:dyDescent="0.35">
      <c r="A7234" t="s">
        <v>95</v>
      </c>
      <c r="B7234" t="s">
        <v>111</v>
      </c>
      <c r="C7234" t="s">
        <v>13</v>
      </c>
      <c r="D7234" s="9">
        <v>5.85</v>
      </c>
      <c r="E7234" s="10">
        <f>IF(COUNTIF(cis_DPH!$B$2:$B$84,B7234)&gt;0,D7234*1.1,IF(COUNTIF(cis_DPH!$B$85:$B$171,B7234)&gt;0,D7234*1.2,"chyba"))</f>
        <v>6.4350000000000005</v>
      </c>
      <c r="G7234" s="16" t="e">
        <f>_xlfn.XLOOKUP(Tabuľka9[[#This Row],[položka]],#REF!,#REF!)</f>
        <v>#REF!</v>
      </c>
      <c r="H7234">
        <v>14</v>
      </c>
      <c r="I7234" s="15">
        <f>Tabuľka9[[#This Row],[Aktuálna cena v RZ s DPH]]*Tabuľka9[[#This Row],[Priemerný odber za mesiac]]</f>
        <v>90.09</v>
      </c>
      <c r="J7234">
        <v>57</v>
      </c>
      <c r="K7234" s="17" t="e">
        <f>Tabuľka9[[#This Row],[Cena za MJ s DPH]]*Tabuľka9[[#This Row],[Predpokladaný odber počas 6 mesiacov]]</f>
        <v>#REF!</v>
      </c>
      <c r="L7234" s="1">
        <v>160709</v>
      </c>
      <c r="M7234" t="e">
        <f>_xlfn.XLOOKUP(Tabuľka9[[#This Row],[IČO]],#REF!,#REF!)</f>
        <v>#REF!</v>
      </c>
      <c r="N7234" t="e">
        <f>_xlfn.XLOOKUP(Tabuľka9[[#This Row],[IČO]],#REF!,#REF!)</f>
        <v>#REF!</v>
      </c>
    </row>
    <row r="7235" spans="1:14" hidden="1" x14ac:dyDescent="0.35">
      <c r="A7235" t="s">
        <v>95</v>
      </c>
      <c r="B7235" t="s">
        <v>112</v>
      </c>
      <c r="C7235" t="s">
        <v>48</v>
      </c>
      <c r="E7235" s="10">
        <f>IF(COUNTIF(cis_DPH!$B$2:$B$84,B7235)&gt;0,D7235*1.1,IF(COUNTIF(cis_DPH!$B$85:$B$171,B7235)&gt;0,D7235*1.2,"chyba"))</f>
        <v>0</v>
      </c>
      <c r="G7235" s="16" t="e">
        <f>_xlfn.XLOOKUP(Tabuľka9[[#This Row],[položka]],#REF!,#REF!)</f>
        <v>#REF!</v>
      </c>
      <c r="I7235" s="15">
        <f>Tabuľka9[[#This Row],[Aktuálna cena v RZ s DPH]]*Tabuľka9[[#This Row],[Priemerný odber za mesiac]]</f>
        <v>0</v>
      </c>
      <c r="K7235" s="17" t="e">
        <f>Tabuľka9[[#This Row],[Cena za MJ s DPH]]*Tabuľka9[[#This Row],[Predpokladaný odber počas 6 mesiacov]]</f>
        <v>#REF!</v>
      </c>
      <c r="L7235" s="1">
        <v>160709</v>
      </c>
      <c r="M7235" t="e">
        <f>_xlfn.XLOOKUP(Tabuľka9[[#This Row],[IČO]],#REF!,#REF!)</f>
        <v>#REF!</v>
      </c>
      <c r="N7235" t="e">
        <f>_xlfn.XLOOKUP(Tabuľka9[[#This Row],[IČO]],#REF!,#REF!)</f>
        <v>#REF!</v>
      </c>
    </row>
    <row r="7236" spans="1:14" hidden="1" x14ac:dyDescent="0.35">
      <c r="A7236" t="s">
        <v>95</v>
      </c>
      <c r="B7236" t="s">
        <v>113</v>
      </c>
      <c r="C7236" t="s">
        <v>13</v>
      </c>
      <c r="E7236" s="10">
        <f>IF(COUNTIF(cis_DPH!$B$2:$B$84,B7236)&gt;0,D7236*1.1,IF(COUNTIF(cis_DPH!$B$85:$B$171,B7236)&gt;0,D7236*1.2,"chyba"))</f>
        <v>0</v>
      </c>
      <c r="G7236" s="16" t="e">
        <f>_xlfn.XLOOKUP(Tabuľka9[[#This Row],[položka]],#REF!,#REF!)</f>
        <v>#REF!</v>
      </c>
      <c r="I7236" s="15">
        <f>Tabuľka9[[#This Row],[Aktuálna cena v RZ s DPH]]*Tabuľka9[[#This Row],[Priemerný odber za mesiac]]</f>
        <v>0</v>
      </c>
      <c r="K7236" s="17" t="e">
        <f>Tabuľka9[[#This Row],[Cena za MJ s DPH]]*Tabuľka9[[#This Row],[Predpokladaný odber počas 6 mesiacov]]</f>
        <v>#REF!</v>
      </c>
      <c r="L7236" s="1">
        <v>160709</v>
      </c>
      <c r="M7236" t="e">
        <f>_xlfn.XLOOKUP(Tabuľka9[[#This Row],[IČO]],#REF!,#REF!)</f>
        <v>#REF!</v>
      </c>
      <c r="N7236" t="e">
        <f>_xlfn.XLOOKUP(Tabuľka9[[#This Row],[IČO]],#REF!,#REF!)</f>
        <v>#REF!</v>
      </c>
    </row>
    <row r="7237" spans="1:14" hidden="1" x14ac:dyDescent="0.35">
      <c r="A7237" t="s">
        <v>95</v>
      </c>
      <c r="B7237" t="s">
        <v>114</v>
      </c>
      <c r="C7237" t="s">
        <v>13</v>
      </c>
      <c r="D7237" s="9">
        <v>5.75</v>
      </c>
      <c r="E7237" s="10">
        <f>IF(COUNTIF(cis_DPH!$B$2:$B$84,B7237)&gt;0,D7237*1.1,IF(COUNTIF(cis_DPH!$B$85:$B$171,B7237)&gt;0,D7237*1.2,"chyba"))</f>
        <v>6.3250000000000002</v>
      </c>
      <c r="G7237" s="16" t="e">
        <f>_xlfn.XLOOKUP(Tabuľka9[[#This Row],[položka]],#REF!,#REF!)</f>
        <v>#REF!</v>
      </c>
      <c r="H7237">
        <v>18</v>
      </c>
      <c r="I7237" s="15">
        <f>Tabuľka9[[#This Row],[Aktuálna cena v RZ s DPH]]*Tabuľka9[[#This Row],[Priemerný odber za mesiac]]</f>
        <v>113.85000000000001</v>
      </c>
      <c r="J7237">
        <v>70</v>
      </c>
      <c r="K7237" s="17" t="e">
        <f>Tabuľka9[[#This Row],[Cena za MJ s DPH]]*Tabuľka9[[#This Row],[Predpokladaný odber počas 6 mesiacov]]</f>
        <v>#REF!</v>
      </c>
      <c r="L7237" s="1">
        <v>160709</v>
      </c>
      <c r="M7237" t="e">
        <f>_xlfn.XLOOKUP(Tabuľka9[[#This Row],[IČO]],#REF!,#REF!)</f>
        <v>#REF!</v>
      </c>
      <c r="N7237" t="e">
        <f>_xlfn.XLOOKUP(Tabuľka9[[#This Row],[IČO]],#REF!,#REF!)</f>
        <v>#REF!</v>
      </c>
    </row>
    <row r="7238" spans="1:14" hidden="1" x14ac:dyDescent="0.35">
      <c r="A7238" t="s">
        <v>95</v>
      </c>
      <c r="B7238" t="s">
        <v>115</v>
      </c>
      <c r="C7238" t="s">
        <v>13</v>
      </c>
      <c r="D7238" s="9">
        <v>4.93</v>
      </c>
      <c r="E7238" s="10">
        <f>IF(COUNTIF(cis_DPH!$B$2:$B$84,B7238)&gt;0,D7238*1.1,IF(COUNTIF(cis_DPH!$B$85:$B$171,B7238)&gt;0,D7238*1.2,"chyba"))</f>
        <v>5.423</v>
      </c>
      <c r="G7238" s="16" t="e">
        <f>_xlfn.XLOOKUP(Tabuľka9[[#This Row],[položka]],#REF!,#REF!)</f>
        <v>#REF!</v>
      </c>
      <c r="H7238">
        <v>4</v>
      </c>
      <c r="I7238" s="15">
        <f>Tabuľka9[[#This Row],[Aktuálna cena v RZ s DPH]]*Tabuľka9[[#This Row],[Priemerný odber za mesiac]]</f>
        <v>21.692</v>
      </c>
      <c r="J7238">
        <v>15</v>
      </c>
      <c r="K7238" s="17" t="e">
        <f>Tabuľka9[[#This Row],[Cena za MJ s DPH]]*Tabuľka9[[#This Row],[Predpokladaný odber počas 6 mesiacov]]</f>
        <v>#REF!</v>
      </c>
      <c r="L7238" s="1">
        <v>160709</v>
      </c>
      <c r="M7238" t="e">
        <f>_xlfn.XLOOKUP(Tabuľka9[[#This Row],[IČO]],#REF!,#REF!)</f>
        <v>#REF!</v>
      </c>
      <c r="N7238" t="e">
        <f>_xlfn.XLOOKUP(Tabuľka9[[#This Row],[IČO]],#REF!,#REF!)</f>
        <v>#REF!</v>
      </c>
    </row>
    <row r="7239" spans="1:14" hidden="1" x14ac:dyDescent="0.35">
      <c r="A7239" t="s">
        <v>95</v>
      </c>
      <c r="B7239" t="s">
        <v>116</v>
      </c>
      <c r="C7239" t="s">
        <v>13</v>
      </c>
      <c r="E7239" s="10">
        <f>IF(COUNTIF(cis_DPH!$B$2:$B$84,B7239)&gt;0,D7239*1.1,IF(COUNTIF(cis_DPH!$B$85:$B$171,B7239)&gt;0,D7239*1.2,"chyba"))</f>
        <v>0</v>
      </c>
      <c r="G7239" s="16" t="e">
        <f>_xlfn.XLOOKUP(Tabuľka9[[#This Row],[položka]],#REF!,#REF!)</f>
        <v>#REF!</v>
      </c>
      <c r="I7239" s="15">
        <f>Tabuľka9[[#This Row],[Aktuálna cena v RZ s DPH]]*Tabuľka9[[#This Row],[Priemerný odber za mesiac]]</f>
        <v>0</v>
      </c>
      <c r="K7239" s="17" t="e">
        <f>Tabuľka9[[#This Row],[Cena za MJ s DPH]]*Tabuľka9[[#This Row],[Predpokladaný odber počas 6 mesiacov]]</f>
        <v>#REF!</v>
      </c>
      <c r="L7239" s="1">
        <v>160709</v>
      </c>
      <c r="M7239" t="e">
        <f>_xlfn.XLOOKUP(Tabuľka9[[#This Row],[IČO]],#REF!,#REF!)</f>
        <v>#REF!</v>
      </c>
      <c r="N7239" t="e">
        <f>_xlfn.XLOOKUP(Tabuľka9[[#This Row],[IČO]],#REF!,#REF!)</f>
        <v>#REF!</v>
      </c>
    </row>
    <row r="7240" spans="1:14" hidden="1" x14ac:dyDescent="0.35">
      <c r="A7240" t="s">
        <v>84</v>
      </c>
      <c r="B7240" t="s">
        <v>117</v>
      </c>
      <c r="C7240" t="s">
        <v>13</v>
      </c>
      <c r="E7240" s="10">
        <f>IF(COUNTIF(cis_DPH!$B$2:$B$84,B7240)&gt;0,D7240*1.1,IF(COUNTIF(cis_DPH!$B$85:$B$171,B7240)&gt;0,D7240*1.2,"chyba"))</f>
        <v>0</v>
      </c>
      <c r="G7240" s="16" t="e">
        <f>_xlfn.XLOOKUP(Tabuľka9[[#This Row],[položka]],#REF!,#REF!)</f>
        <v>#REF!</v>
      </c>
      <c r="I7240" s="15">
        <f>Tabuľka9[[#This Row],[Aktuálna cena v RZ s DPH]]*Tabuľka9[[#This Row],[Priemerný odber za mesiac]]</f>
        <v>0</v>
      </c>
      <c r="K7240" s="17" t="e">
        <f>Tabuľka9[[#This Row],[Cena za MJ s DPH]]*Tabuľka9[[#This Row],[Predpokladaný odber počas 6 mesiacov]]</f>
        <v>#REF!</v>
      </c>
      <c r="L7240" s="1">
        <v>160709</v>
      </c>
      <c r="M7240" t="e">
        <f>_xlfn.XLOOKUP(Tabuľka9[[#This Row],[IČO]],#REF!,#REF!)</f>
        <v>#REF!</v>
      </c>
      <c r="N7240" t="e">
        <f>_xlfn.XLOOKUP(Tabuľka9[[#This Row],[IČO]],#REF!,#REF!)</f>
        <v>#REF!</v>
      </c>
    </row>
    <row r="7241" spans="1:14" hidden="1" x14ac:dyDescent="0.35">
      <c r="A7241" t="s">
        <v>84</v>
      </c>
      <c r="B7241" t="s">
        <v>118</v>
      </c>
      <c r="C7241" t="s">
        <v>13</v>
      </c>
      <c r="E7241" s="10">
        <f>IF(COUNTIF(cis_DPH!$B$2:$B$84,B7241)&gt;0,D7241*1.1,IF(COUNTIF(cis_DPH!$B$85:$B$171,B7241)&gt;0,D7241*1.2,"chyba"))</f>
        <v>0</v>
      </c>
      <c r="G7241" s="16" t="e">
        <f>_xlfn.XLOOKUP(Tabuľka9[[#This Row],[položka]],#REF!,#REF!)</f>
        <v>#REF!</v>
      </c>
      <c r="I7241" s="15">
        <f>Tabuľka9[[#This Row],[Aktuálna cena v RZ s DPH]]*Tabuľka9[[#This Row],[Priemerný odber za mesiac]]</f>
        <v>0</v>
      </c>
      <c r="K7241" s="17" t="e">
        <f>Tabuľka9[[#This Row],[Cena za MJ s DPH]]*Tabuľka9[[#This Row],[Predpokladaný odber počas 6 mesiacov]]</f>
        <v>#REF!</v>
      </c>
      <c r="L7241" s="1">
        <v>160709</v>
      </c>
      <c r="M7241" t="e">
        <f>_xlfn.XLOOKUP(Tabuľka9[[#This Row],[IČO]],#REF!,#REF!)</f>
        <v>#REF!</v>
      </c>
      <c r="N7241" t="e">
        <f>_xlfn.XLOOKUP(Tabuľka9[[#This Row],[IČO]],#REF!,#REF!)</f>
        <v>#REF!</v>
      </c>
    </row>
    <row r="7242" spans="1:14" hidden="1" x14ac:dyDescent="0.35">
      <c r="A7242" t="s">
        <v>84</v>
      </c>
      <c r="B7242" t="s">
        <v>119</v>
      </c>
      <c r="C7242" t="s">
        <v>13</v>
      </c>
      <c r="E7242" s="10">
        <f>IF(COUNTIF(cis_DPH!$B$2:$B$84,B7242)&gt;0,D7242*1.1,IF(COUNTIF(cis_DPH!$B$85:$B$171,B7242)&gt;0,D7242*1.2,"chyba"))</f>
        <v>0</v>
      </c>
      <c r="G7242" s="16" t="e">
        <f>_xlfn.XLOOKUP(Tabuľka9[[#This Row],[položka]],#REF!,#REF!)</f>
        <v>#REF!</v>
      </c>
      <c r="I7242" s="15">
        <f>Tabuľka9[[#This Row],[Aktuálna cena v RZ s DPH]]*Tabuľka9[[#This Row],[Priemerný odber za mesiac]]</f>
        <v>0</v>
      </c>
      <c r="K7242" s="17" t="e">
        <f>Tabuľka9[[#This Row],[Cena za MJ s DPH]]*Tabuľka9[[#This Row],[Predpokladaný odber počas 6 mesiacov]]</f>
        <v>#REF!</v>
      </c>
      <c r="L7242" s="1">
        <v>160709</v>
      </c>
      <c r="M7242" t="e">
        <f>_xlfn.XLOOKUP(Tabuľka9[[#This Row],[IČO]],#REF!,#REF!)</f>
        <v>#REF!</v>
      </c>
      <c r="N7242" t="e">
        <f>_xlfn.XLOOKUP(Tabuľka9[[#This Row],[IČO]],#REF!,#REF!)</f>
        <v>#REF!</v>
      </c>
    </row>
    <row r="7243" spans="1:14" hidden="1" x14ac:dyDescent="0.35">
      <c r="A7243" t="s">
        <v>84</v>
      </c>
      <c r="B7243" t="s">
        <v>120</v>
      </c>
      <c r="C7243" t="s">
        <v>13</v>
      </c>
      <c r="E7243" s="10">
        <f>IF(COUNTIF(cis_DPH!$B$2:$B$84,B7243)&gt;0,D7243*1.1,IF(COUNTIF(cis_DPH!$B$85:$B$171,B7243)&gt;0,D7243*1.2,"chyba"))</f>
        <v>0</v>
      </c>
      <c r="G7243" s="16" t="e">
        <f>_xlfn.XLOOKUP(Tabuľka9[[#This Row],[položka]],#REF!,#REF!)</f>
        <v>#REF!</v>
      </c>
      <c r="I7243" s="15">
        <f>Tabuľka9[[#This Row],[Aktuálna cena v RZ s DPH]]*Tabuľka9[[#This Row],[Priemerný odber za mesiac]]</f>
        <v>0</v>
      </c>
      <c r="K7243" s="17" t="e">
        <f>Tabuľka9[[#This Row],[Cena za MJ s DPH]]*Tabuľka9[[#This Row],[Predpokladaný odber počas 6 mesiacov]]</f>
        <v>#REF!</v>
      </c>
      <c r="L7243" s="1">
        <v>160709</v>
      </c>
      <c r="M7243" t="e">
        <f>_xlfn.XLOOKUP(Tabuľka9[[#This Row],[IČO]],#REF!,#REF!)</f>
        <v>#REF!</v>
      </c>
      <c r="N7243" t="e">
        <f>_xlfn.XLOOKUP(Tabuľka9[[#This Row],[IČO]],#REF!,#REF!)</f>
        <v>#REF!</v>
      </c>
    </row>
    <row r="7244" spans="1:14" hidden="1" x14ac:dyDescent="0.35">
      <c r="A7244" t="s">
        <v>84</v>
      </c>
      <c r="B7244" t="s">
        <v>121</v>
      </c>
      <c r="C7244" t="s">
        <v>13</v>
      </c>
      <c r="E7244" s="10">
        <f>IF(COUNTIF(cis_DPH!$B$2:$B$84,B7244)&gt;0,D7244*1.1,IF(COUNTIF(cis_DPH!$B$85:$B$171,B7244)&gt;0,D7244*1.2,"chyba"))</f>
        <v>0</v>
      </c>
      <c r="G7244" s="16" t="e">
        <f>_xlfn.XLOOKUP(Tabuľka9[[#This Row],[položka]],#REF!,#REF!)</f>
        <v>#REF!</v>
      </c>
      <c r="I7244" s="15">
        <f>Tabuľka9[[#This Row],[Aktuálna cena v RZ s DPH]]*Tabuľka9[[#This Row],[Priemerný odber za mesiac]]</f>
        <v>0</v>
      </c>
      <c r="K7244" s="17" t="e">
        <f>Tabuľka9[[#This Row],[Cena za MJ s DPH]]*Tabuľka9[[#This Row],[Predpokladaný odber počas 6 mesiacov]]</f>
        <v>#REF!</v>
      </c>
      <c r="L7244" s="1">
        <v>160709</v>
      </c>
      <c r="M7244" t="e">
        <f>_xlfn.XLOOKUP(Tabuľka9[[#This Row],[IČO]],#REF!,#REF!)</f>
        <v>#REF!</v>
      </c>
      <c r="N7244" t="e">
        <f>_xlfn.XLOOKUP(Tabuľka9[[#This Row],[IČO]],#REF!,#REF!)</f>
        <v>#REF!</v>
      </c>
    </row>
    <row r="7245" spans="1:14" hidden="1" x14ac:dyDescent="0.35">
      <c r="A7245" t="s">
        <v>84</v>
      </c>
      <c r="B7245" t="s">
        <v>122</v>
      </c>
      <c r="C7245" t="s">
        <v>13</v>
      </c>
      <c r="E7245" s="10">
        <f>IF(COUNTIF(cis_DPH!$B$2:$B$84,B7245)&gt;0,D7245*1.1,IF(COUNTIF(cis_DPH!$B$85:$B$171,B7245)&gt;0,D7245*1.2,"chyba"))</f>
        <v>0</v>
      </c>
      <c r="G7245" s="16" t="e">
        <f>_xlfn.XLOOKUP(Tabuľka9[[#This Row],[položka]],#REF!,#REF!)</f>
        <v>#REF!</v>
      </c>
      <c r="I7245" s="15">
        <f>Tabuľka9[[#This Row],[Aktuálna cena v RZ s DPH]]*Tabuľka9[[#This Row],[Priemerný odber za mesiac]]</f>
        <v>0</v>
      </c>
      <c r="K7245" s="17" t="e">
        <f>Tabuľka9[[#This Row],[Cena za MJ s DPH]]*Tabuľka9[[#This Row],[Predpokladaný odber počas 6 mesiacov]]</f>
        <v>#REF!</v>
      </c>
      <c r="L7245" s="1">
        <v>160709</v>
      </c>
      <c r="M7245" t="e">
        <f>_xlfn.XLOOKUP(Tabuľka9[[#This Row],[IČO]],#REF!,#REF!)</f>
        <v>#REF!</v>
      </c>
      <c r="N7245" t="e">
        <f>_xlfn.XLOOKUP(Tabuľka9[[#This Row],[IČO]],#REF!,#REF!)</f>
        <v>#REF!</v>
      </c>
    </row>
    <row r="7246" spans="1:14" hidden="1" x14ac:dyDescent="0.35">
      <c r="A7246" t="s">
        <v>84</v>
      </c>
      <c r="B7246" t="s">
        <v>123</v>
      </c>
      <c r="C7246" t="s">
        <v>13</v>
      </c>
      <c r="D7246" s="9">
        <v>7</v>
      </c>
      <c r="E7246" s="10">
        <f>IF(COUNTIF(cis_DPH!$B$2:$B$84,B7246)&gt;0,D7246*1.1,IF(COUNTIF(cis_DPH!$B$85:$B$171,B7246)&gt;0,D7246*1.2,"chyba"))</f>
        <v>7.7000000000000011</v>
      </c>
      <c r="G7246" s="16" t="e">
        <f>_xlfn.XLOOKUP(Tabuľka9[[#This Row],[položka]],#REF!,#REF!)</f>
        <v>#REF!</v>
      </c>
      <c r="H7246">
        <v>4</v>
      </c>
      <c r="I7246" s="15">
        <f>Tabuľka9[[#This Row],[Aktuálna cena v RZ s DPH]]*Tabuľka9[[#This Row],[Priemerný odber za mesiac]]</f>
        <v>30.800000000000004</v>
      </c>
      <c r="J7246">
        <v>15</v>
      </c>
      <c r="K7246" s="17" t="e">
        <f>Tabuľka9[[#This Row],[Cena za MJ s DPH]]*Tabuľka9[[#This Row],[Predpokladaný odber počas 6 mesiacov]]</f>
        <v>#REF!</v>
      </c>
      <c r="L7246" s="1">
        <v>160709</v>
      </c>
      <c r="M7246" t="e">
        <f>_xlfn.XLOOKUP(Tabuľka9[[#This Row],[IČO]],#REF!,#REF!)</f>
        <v>#REF!</v>
      </c>
      <c r="N7246" t="e">
        <f>_xlfn.XLOOKUP(Tabuľka9[[#This Row],[IČO]],#REF!,#REF!)</f>
        <v>#REF!</v>
      </c>
    </row>
    <row r="7247" spans="1:14" hidden="1" x14ac:dyDescent="0.35">
      <c r="A7247" t="s">
        <v>84</v>
      </c>
      <c r="B7247" t="s">
        <v>124</v>
      </c>
      <c r="C7247" t="s">
        <v>13</v>
      </c>
      <c r="E7247" s="10">
        <f>IF(COUNTIF(cis_DPH!$B$2:$B$84,B7247)&gt;0,D7247*1.1,IF(COUNTIF(cis_DPH!$B$85:$B$171,B7247)&gt;0,D7247*1.2,"chyba"))</f>
        <v>0</v>
      </c>
      <c r="G7247" s="16" t="e">
        <f>_xlfn.XLOOKUP(Tabuľka9[[#This Row],[položka]],#REF!,#REF!)</f>
        <v>#REF!</v>
      </c>
      <c r="I7247" s="15">
        <f>Tabuľka9[[#This Row],[Aktuálna cena v RZ s DPH]]*Tabuľka9[[#This Row],[Priemerný odber za mesiac]]</f>
        <v>0</v>
      </c>
      <c r="K7247" s="17" t="e">
        <f>Tabuľka9[[#This Row],[Cena za MJ s DPH]]*Tabuľka9[[#This Row],[Predpokladaný odber počas 6 mesiacov]]</f>
        <v>#REF!</v>
      </c>
      <c r="L7247" s="1">
        <v>160709</v>
      </c>
      <c r="M7247" t="e">
        <f>_xlfn.XLOOKUP(Tabuľka9[[#This Row],[IČO]],#REF!,#REF!)</f>
        <v>#REF!</v>
      </c>
      <c r="N7247" t="e">
        <f>_xlfn.XLOOKUP(Tabuľka9[[#This Row],[IČO]],#REF!,#REF!)</f>
        <v>#REF!</v>
      </c>
    </row>
    <row r="7248" spans="1:14" hidden="1" x14ac:dyDescent="0.35">
      <c r="A7248" t="s">
        <v>125</v>
      </c>
      <c r="B7248" t="s">
        <v>126</v>
      </c>
      <c r="C7248" t="s">
        <v>13</v>
      </c>
      <c r="E7248" s="10">
        <f>IF(COUNTIF(cis_DPH!$B$2:$B$84,B7248)&gt;0,D7248*1.1,IF(COUNTIF(cis_DPH!$B$85:$B$171,B7248)&gt;0,D7248*1.2,"chyba"))</f>
        <v>0</v>
      </c>
      <c r="G7248" s="16" t="e">
        <f>_xlfn.XLOOKUP(Tabuľka9[[#This Row],[položka]],#REF!,#REF!)</f>
        <v>#REF!</v>
      </c>
      <c r="I7248" s="15">
        <f>Tabuľka9[[#This Row],[Aktuálna cena v RZ s DPH]]*Tabuľka9[[#This Row],[Priemerný odber za mesiac]]</f>
        <v>0</v>
      </c>
      <c r="K7248" s="17" t="e">
        <f>Tabuľka9[[#This Row],[Cena za MJ s DPH]]*Tabuľka9[[#This Row],[Predpokladaný odber počas 6 mesiacov]]</f>
        <v>#REF!</v>
      </c>
      <c r="L7248" s="1">
        <v>160709</v>
      </c>
      <c r="M7248" t="e">
        <f>_xlfn.XLOOKUP(Tabuľka9[[#This Row],[IČO]],#REF!,#REF!)</f>
        <v>#REF!</v>
      </c>
      <c r="N7248" t="e">
        <f>_xlfn.XLOOKUP(Tabuľka9[[#This Row],[IČO]],#REF!,#REF!)</f>
        <v>#REF!</v>
      </c>
    </row>
    <row r="7249" spans="1:14" hidden="1" x14ac:dyDescent="0.35">
      <c r="A7249" t="s">
        <v>125</v>
      </c>
      <c r="B7249" t="s">
        <v>127</v>
      </c>
      <c r="C7249" t="s">
        <v>13</v>
      </c>
      <c r="E7249" s="10">
        <f>IF(COUNTIF(cis_DPH!$B$2:$B$84,B7249)&gt;0,D7249*1.1,IF(COUNTIF(cis_DPH!$B$85:$B$171,B7249)&gt;0,D7249*1.2,"chyba"))</f>
        <v>0</v>
      </c>
      <c r="G7249" s="16" t="e">
        <f>_xlfn.XLOOKUP(Tabuľka9[[#This Row],[položka]],#REF!,#REF!)</f>
        <v>#REF!</v>
      </c>
      <c r="I7249" s="15">
        <f>Tabuľka9[[#This Row],[Aktuálna cena v RZ s DPH]]*Tabuľka9[[#This Row],[Priemerný odber za mesiac]]</f>
        <v>0</v>
      </c>
      <c r="K7249" s="17" t="e">
        <f>Tabuľka9[[#This Row],[Cena za MJ s DPH]]*Tabuľka9[[#This Row],[Predpokladaný odber počas 6 mesiacov]]</f>
        <v>#REF!</v>
      </c>
      <c r="L7249" s="1">
        <v>160709</v>
      </c>
      <c r="M7249" t="e">
        <f>_xlfn.XLOOKUP(Tabuľka9[[#This Row],[IČO]],#REF!,#REF!)</f>
        <v>#REF!</v>
      </c>
      <c r="N7249" t="e">
        <f>_xlfn.XLOOKUP(Tabuľka9[[#This Row],[IČO]],#REF!,#REF!)</f>
        <v>#REF!</v>
      </c>
    </row>
    <row r="7250" spans="1:14" hidden="1" x14ac:dyDescent="0.35">
      <c r="A7250" t="s">
        <v>125</v>
      </c>
      <c r="B7250" t="s">
        <v>128</v>
      </c>
      <c r="C7250" t="s">
        <v>13</v>
      </c>
      <c r="D7250" s="9">
        <v>7</v>
      </c>
      <c r="E7250" s="10">
        <f>IF(COUNTIF(cis_DPH!$B$2:$B$84,B7250)&gt;0,D7250*1.1,IF(COUNTIF(cis_DPH!$B$85:$B$171,B7250)&gt;0,D7250*1.2,"chyba"))</f>
        <v>8.4</v>
      </c>
      <c r="G7250" s="16" t="e">
        <f>_xlfn.XLOOKUP(Tabuľka9[[#This Row],[položka]],#REF!,#REF!)</f>
        <v>#REF!</v>
      </c>
      <c r="H7250">
        <v>2</v>
      </c>
      <c r="I7250" s="15">
        <f>Tabuľka9[[#This Row],[Aktuálna cena v RZ s DPH]]*Tabuľka9[[#This Row],[Priemerný odber za mesiac]]</f>
        <v>16.8</v>
      </c>
      <c r="J7250">
        <v>6</v>
      </c>
      <c r="K7250" s="17" t="e">
        <f>Tabuľka9[[#This Row],[Cena za MJ s DPH]]*Tabuľka9[[#This Row],[Predpokladaný odber počas 6 mesiacov]]</f>
        <v>#REF!</v>
      </c>
      <c r="L7250" s="1">
        <v>160709</v>
      </c>
      <c r="M7250" t="e">
        <f>_xlfn.XLOOKUP(Tabuľka9[[#This Row],[IČO]],#REF!,#REF!)</f>
        <v>#REF!</v>
      </c>
      <c r="N7250" t="e">
        <f>_xlfn.XLOOKUP(Tabuľka9[[#This Row],[IČO]],#REF!,#REF!)</f>
        <v>#REF!</v>
      </c>
    </row>
    <row r="7251" spans="1:14" hidden="1" x14ac:dyDescent="0.35">
      <c r="A7251" t="s">
        <v>125</v>
      </c>
      <c r="B7251" t="s">
        <v>129</v>
      </c>
      <c r="C7251" t="s">
        <v>13</v>
      </c>
      <c r="E7251" s="10">
        <f>IF(COUNTIF(cis_DPH!$B$2:$B$84,B7251)&gt;0,D7251*1.1,IF(COUNTIF(cis_DPH!$B$85:$B$171,B7251)&gt;0,D7251*1.2,"chyba"))</f>
        <v>0</v>
      </c>
      <c r="G7251" s="16" t="e">
        <f>_xlfn.XLOOKUP(Tabuľka9[[#This Row],[položka]],#REF!,#REF!)</f>
        <v>#REF!</v>
      </c>
      <c r="I7251" s="15">
        <f>Tabuľka9[[#This Row],[Aktuálna cena v RZ s DPH]]*Tabuľka9[[#This Row],[Priemerný odber za mesiac]]</f>
        <v>0</v>
      </c>
      <c r="K7251" s="17" t="e">
        <f>Tabuľka9[[#This Row],[Cena za MJ s DPH]]*Tabuľka9[[#This Row],[Predpokladaný odber počas 6 mesiacov]]</f>
        <v>#REF!</v>
      </c>
      <c r="L7251" s="1">
        <v>160709</v>
      </c>
      <c r="M7251" t="e">
        <f>_xlfn.XLOOKUP(Tabuľka9[[#This Row],[IČO]],#REF!,#REF!)</f>
        <v>#REF!</v>
      </c>
      <c r="N7251" t="e">
        <f>_xlfn.XLOOKUP(Tabuľka9[[#This Row],[IČO]],#REF!,#REF!)</f>
        <v>#REF!</v>
      </c>
    </row>
    <row r="7252" spans="1:14" hidden="1" x14ac:dyDescent="0.35">
      <c r="A7252" t="s">
        <v>125</v>
      </c>
      <c r="B7252" t="s">
        <v>130</v>
      </c>
      <c r="C7252" t="s">
        <v>13</v>
      </c>
      <c r="E7252" s="10">
        <f>IF(COUNTIF(cis_DPH!$B$2:$B$84,B7252)&gt;0,D7252*1.1,IF(COUNTIF(cis_DPH!$B$85:$B$171,B7252)&gt;0,D7252*1.2,"chyba"))</f>
        <v>0</v>
      </c>
      <c r="G7252" s="16" t="e">
        <f>_xlfn.XLOOKUP(Tabuľka9[[#This Row],[položka]],#REF!,#REF!)</f>
        <v>#REF!</v>
      </c>
      <c r="I7252" s="15">
        <f>Tabuľka9[[#This Row],[Aktuálna cena v RZ s DPH]]*Tabuľka9[[#This Row],[Priemerný odber za mesiac]]</f>
        <v>0</v>
      </c>
      <c r="K7252" s="17" t="e">
        <f>Tabuľka9[[#This Row],[Cena za MJ s DPH]]*Tabuľka9[[#This Row],[Predpokladaný odber počas 6 mesiacov]]</f>
        <v>#REF!</v>
      </c>
      <c r="L7252" s="1">
        <v>160709</v>
      </c>
      <c r="M7252" t="e">
        <f>_xlfn.XLOOKUP(Tabuľka9[[#This Row],[IČO]],#REF!,#REF!)</f>
        <v>#REF!</v>
      </c>
      <c r="N7252" t="e">
        <f>_xlfn.XLOOKUP(Tabuľka9[[#This Row],[IČO]],#REF!,#REF!)</f>
        <v>#REF!</v>
      </c>
    </row>
    <row r="7253" spans="1:14" hidden="1" x14ac:dyDescent="0.35">
      <c r="A7253" t="s">
        <v>125</v>
      </c>
      <c r="B7253" t="s">
        <v>131</v>
      </c>
      <c r="C7253" t="s">
        <v>13</v>
      </c>
      <c r="E7253" s="10">
        <f>IF(COUNTIF(cis_DPH!$B$2:$B$84,B7253)&gt;0,D7253*1.1,IF(COUNTIF(cis_DPH!$B$85:$B$171,B7253)&gt;0,D7253*1.2,"chyba"))</f>
        <v>0</v>
      </c>
      <c r="G7253" s="16" t="e">
        <f>_xlfn.XLOOKUP(Tabuľka9[[#This Row],[položka]],#REF!,#REF!)</f>
        <v>#REF!</v>
      </c>
      <c r="I7253" s="15">
        <f>Tabuľka9[[#This Row],[Aktuálna cena v RZ s DPH]]*Tabuľka9[[#This Row],[Priemerný odber za mesiac]]</f>
        <v>0</v>
      </c>
      <c r="K7253" s="17" t="e">
        <f>Tabuľka9[[#This Row],[Cena za MJ s DPH]]*Tabuľka9[[#This Row],[Predpokladaný odber počas 6 mesiacov]]</f>
        <v>#REF!</v>
      </c>
      <c r="L7253" s="1">
        <v>160709</v>
      </c>
      <c r="M7253" t="e">
        <f>_xlfn.XLOOKUP(Tabuľka9[[#This Row],[IČO]],#REF!,#REF!)</f>
        <v>#REF!</v>
      </c>
      <c r="N7253" t="e">
        <f>_xlfn.XLOOKUP(Tabuľka9[[#This Row],[IČO]],#REF!,#REF!)</f>
        <v>#REF!</v>
      </c>
    </row>
    <row r="7254" spans="1:14" hidden="1" x14ac:dyDescent="0.35">
      <c r="A7254" t="s">
        <v>125</v>
      </c>
      <c r="B7254" t="s">
        <v>132</v>
      </c>
      <c r="C7254" t="s">
        <v>13</v>
      </c>
      <c r="E7254" s="10">
        <f>IF(COUNTIF(cis_DPH!$B$2:$B$84,B7254)&gt;0,D7254*1.1,IF(COUNTIF(cis_DPH!$B$85:$B$171,B7254)&gt;0,D7254*1.2,"chyba"))</f>
        <v>0</v>
      </c>
      <c r="G7254" s="16" t="e">
        <f>_xlfn.XLOOKUP(Tabuľka9[[#This Row],[položka]],#REF!,#REF!)</f>
        <v>#REF!</v>
      </c>
      <c r="I7254" s="15">
        <f>Tabuľka9[[#This Row],[Aktuálna cena v RZ s DPH]]*Tabuľka9[[#This Row],[Priemerný odber za mesiac]]</f>
        <v>0</v>
      </c>
      <c r="K7254" s="17" t="e">
        <f>Tabuľka9[[#This Row],[Cena za MJ s DPH]]*Tabuľka9[[#This Row],[Predpokladaný odber počas 6 mesiacov]]</f>
        <v>#REF!</v>
      </c>
      <c r="L7254" s="1">
        <v>160709</v>
      </c>
      <c r="M7254" t="e">
        <f>_xlfn.XLOOKUP(Tabuľka9[[#This Row],[IČO]],#REF!,#REF!)</f>
        <v>#REF!</v>
      </c>
      <c r="N7254" t="e">
        <f>_xlfn.XLOOKUP(Tabuľka9[[#This Row],[IČO]],#REF!,#REF!)</f>
        <v>#REF!</v>
      </c>
    </row>
    <row r="7255" spans="1:14" hidden="1" x14ac:dyDescent="0.35">
      <c r="A7255" t="s">
        <v>125</v>
      </c>
      <c r="B7255" t="s">
        <v>133</v>
      </c>
      <c r="C7255" t="s">
        <v>13</v>
      </c>
      <c r="E7255" s="10">
        <f>IF(COUNTIF(cis_DPH!$B$2:$B$84,B7255)&gt;0,D7255*1.1,IF(COUNTIF(cis_DPH!$B$85:$B$171,B7255)&gt;0,D7255*1.2,"chyba"))</f>
        <v>0</v>
      </c>
      <c r="G7255" s="16" t="e">
        <f>_xlfn.XLOOKUP(Tabuľka9[[#This Row],[položka]],#REF!,#REF!)</f>
        <v>#REF!</v>
      </c>
      <c r="I7255" s="15">
        <f>Tabuľka9[[#This Row],[Aktuálna cena v RZ s DPH]]*Tabuľka9[[#This Row],[Priemerný odber za mesiac]]</f>
        <v>0</v>
      </c>
      <c r="K7255" s="17" t="e">
        <f>Tabuľka9[[#This Row],[Cena za MJ s DPH]]*Tabuľka9[[#This Row],[Predpokladaný odber počas 6 mesiacov]]</f>
        <v>#REF!</v>
      </c>
      <c r="L7255" s="1">
        <v>160709</v>
      </c>
      <c r="M7255" t="e">
        <f>_xlfn.XLOOKUP(Tabuľka9[[#This Row],[IČO]],#REF!,#REF!)</f>
        <v>#REF!</v>
      </c>
      <c r="N7255" t="e">
        <f>_xlfn.XLOOKUP(Tabuľka9[[#This Row],[IČO]],#REF!,#REF!)</f>
        <v>#REF!</v>
      </c>
    </row>
    <row r="7256" spans="1:14" hidden="1" x14ac:dyDescent="0.35">
      <c r="A7256" t="s">
        <v>125</v>
      </c>
      <c r="B7256" t="s">
        <v>134</v>
      </c>
      <c r="C7256" t="s">
        <v>13</v>
      </c>
      <c r="E7256" s="10">
        <f>IF(COUNTIF(cis_DPH!$B$2:$B$84,B7256)&gt;0,D7256*1.1,IF(COUNTIF(cis_DPH!$B$85:$B$171,B7256)&gt;0,D7256*1.2,"chyba"))</f>
        <v>0</v>
      </c>
      <c r="G7256" s="16" t="e">
        <f>_xlfn.XLOOKUP(Tabuľka9[[#This Row],[položka]],#REF!,#REF!)</f>
        <v>#REF!</v>
      </c>
      <c r="I7256" s="15">
        <f>Tabuľka9[[#This Row],[Aktuálna cena v RZ s DPH]]*Tabuľka9[[#This Row],[Priemerný odber za mesiac]]</f>
        <v>0</v>
      </c>
      <c r="K7256" s="17" t="e">
        <f>Tabuľka9[[#This Row],[Cena za MJ s DPH]]*Tabuľka9[[#This Row],[Predpokladaný odber počas 6 mesiacov]]</f>
        <v>#REF!</v>
      </c>
      <c r="L7256" s="1">
        <v>160709</v>
      </c>
      <c r="M7256" t="e">
        <f>_xlfn.XLOOKUP(Tabuľka9[[#This Row],[IČO]],#REF!,#REF!)</f>
        <v>#REF!</v>
      </c>
      <c r="N7256" t="e">
        <f>_xlfn.XLOOKUP(Tabuľka9[[#This Row],[IČO]],#REF!,#REF!)</f>
        <v>#REF!</v>
      </c>
    </row>
    <row r="7257" spans="1:14" hidden="1" x14ac:dyDescent="0.35">
      <c r="A7257" t="s">
        <v>125</v>
      </c>
      <c r="B7257" t="s">
        <v>135</v>
      </c>
      <c r="C7257" t="s">
        <v>13</v>
      </c>
      <c r="E7257" s="10">
        <f>IF(COUNTIF(cis_DPH!$B$2:$B$84,B7257)&gt;0,D7257*1.1,IF(COUNTIF(cis_DPH!$B$85:$B$171,B7257)&gt;0,D7257*1.2,"chyba"))</f>
        <v>0</v>
      </c>
      <c r="G7257" s="16" t="e">
        <f>_xlfn.XLOOKUP(Tabuľka9[[#This Row],[položka]],#REF!,#REF!)</f>
        <v>#REF!</v>
      </c>
      <c r="I7257" s="15">
        <f>Tabuľka9[[#This Row],[Aktuálna cena v RZ s DPH]]*Tabuľka9[[#This Row],[Priemerný odber za mesiac]]</f>
        <v>0</v>
      </c>
      <c r="K7257" s="17" t="e">
        <f>Tabuľka9[[#This Row],[Cena za MJ s DPH]]*Tabuľka9[[#This Row],[Predpokladaný odber počas 6 mesiacov]]</f>
        <v>#REF!</v>
      </c>
      <c r="L7257" s="1">
        <v>160709</v>
      </c>
      <c r="M7257" t="e">
        <f>_xlfn.XLOOKUP(Tabuľka9[[#This Row],[IČO]],#REF!,#REF!)</f>
        <v>#REF!</v>
      </c>
      <c r="N7257" t="e">
        <f>_xlfn.XLOOKUP(Tabuľka9[[#This Row],[IČO]],#REF!,#REF!)</f>
        <v>#REF!</v>
      </c>
    </row>
    <row r="7258" spans="1:14" hidden="1" x14ac:dyDescent="0.35">
      <c r="A7258" t="s">
        <v>125</v>
      </c>
      <c r="B7258" t="s">
        <v>136</v>
      </c>
      <c r="C7258" t="s">
        <v>13</v>
      </c>
      <c r="D7258" s="9">
        <v>4.95</v>
      </c>
      <c r="E7258" s="10">
        <f>IF(COUNTIF(cis_DPH!$B$2:$B$84,B7258)&gt;0,D7258*1.1,IF(COUNTIF(cis_DPH!$B$85:$B$171,B7258)&gt;0,D7258*1.2,"chyba"))</f>
        <v>5.94</v>
      </c>
      <c r="G7258" s="16" t="e">
        <f>_xlfn.XLOOKUP(Tabuľka9[[#This Row],[položka]],#REF!,#REF!)</f>
        <v>#REF!</v>
      </c>
      <c r="H7258">
        <v>2</v>
      </c>
      <c r="I7258" s="15">
        <f>Tabuľka9[[#This Row],[Aktuálna cena v RZ s DPH]]*Tabuľka9[[#This Row],[Priemerný odber za mesiac]]</f>
        <v>11.88</v>
      </c>
      <c r="J7258">
        <v>10</v>
      </c>
      <c r="K7258" s="17" t="e">
        <f>Tabuľka9[[#This Row],[Cena za MJ s DPH]]*Tabuľka9[[#This Row],[Predpokladaný odber počas 6 mesiacov]]</f>
        <v>#REF!</v>
      </c>
      <c r="L7258" s="1">
        <v>160709</v>
      </c>
      <c r="M7258" t="e">
        <f>_xlfn.XLOOKUP(Tabuľka9[[#This Row],[IČO]],#REF!,#REF!)</f>
        <v>#REF!</v>
      </c>
      <c r="N7258" t="e">
        <f>_xlfn.XLOOKUP(Tabuľka9[[#This Row],[IČO]],#REF!,#REF!)</f>
        <v>#REF!</v>
      </c>
    </row>
    <row r="7259" spans="1:14" hidden="1" x14ac:dyDescent="0.35">
      <c r="A7259" t="s">
        <v>125</v>
      </c>
      <c r="B7259" t="s">
        <v>137</v>
      </c>
      <c r="C7259" t="s">
        <v>13</v>
      </c>
      <c r="E7259" s="10">
        <f>IF(COUNTIF(cis_DPH!$B$2:$B$84,B7259)&gt;0,D7259*1.1,IF(COUNTIF(cis_DPH!$B$85:$B$171,B7259)&gt;0,D7259*1.2,"chyba"))</f>
        <v>0</v>
      </c>
      <c r="G7259" s="16" t="e">
        <f>_xlfn.XLOOKUP(Tabuľka9[[#This Row],[položka]],#REF!,#REF!)</f>
        <v>#REF!</v>
      </c>
      <c r="I7259" s="15">
        <f>Tabuľka9[[#This Row],[Aktuálna cena v RZ s DPH]]*Tabuľka9[[#This Row],[Priemerný odber za mesiac]]</f>
        <v>0</v>
      </c>
      <c r="K7259" s="17" t="e">
        <f>Tabuľka9[[#This Row],[Cena za MJ s DPH]]*Tabuľka9[[#This Row],[Predpokladaný odber počas 6 mesiacov]]</f>
        <v>#REF!</v>
      </c>
      <c r="L7259" s="1">
        <v>160709</v>
      </c>
      <c r="M7259" t="e">
        <f>_xlfn.XLOOKUP(Tabuľka9[[#This Row],[IČO]],#REF!,#REF!)</f>
        <v>#REF!</v>
      </c>
      <c r="N7259" t="e">
        <f>_xlfn.XLOOKUP(Tabuľka9[[#This Row],[IČO]],#REF!,#REF!)</f>
        <v>#REF!</v>
      </c>
    </row>
    <row r="7260" spans="1:14" hidden="1" x14ac:dyDescent="0.35">
      <c r="A7260" t="s">
        <v>125</v>
      </c>
      <c r="B7260" t="s">
        <v>138</v>
      </c>
      <c r="C7260" t="s">
        <v>13</v>
      </c>
      <c r="E7260" s="10">
        <f>IF(COUNTIF(cis_DPH!$B$2:$B$84,B7260)&gt;0,D7260*1.1,IF(COUNTIF(cis_DPH!$B$85:$B$171,B7260)&gt;0,D7260*1.2,"chyba"))</f>
        <v>0</v>
      </c>
      <c r="G7260" s="16" t="e">
        <f>_xlfn.XLOOKUP(Tabuľka9[[#This Row],[položka]],#REF!,#REF!)</f>
        <v>#REF!</v>
      </c>
      <c r="I7260" s="15">
        <f>Tabuľka9[[#This Row],[Aktuálna cena v RZ s DPH]]*Tabuľka9[[#This Row],[Priemerný odber za mesiac]]</f>
        <v>0</v>
      </c>
      <c r="K7260" s="17" t="e">
        <f>Tabuľka9[[#This Row],[Cena za MJ s DPH]]*Tabuľka9[[#This Row],[Predpokladaný odber počas 6 mesiacov]]</f>
        <v>#REF!</v>
      </c>
      <c r="L7260" s="1">
        <v>160709</v>
      </c>
      <c r="M7260" t="e">
        <f>_xlfn.XLOOKUP(Tabuľka9[[#This Row],[IČO]],#REF!,#REF!)</f>
        <v>#REF!</v>
      </c>
      <c r="N7260" t="e">
        <f>_xlfn.XLOOKUP(Tabuľka9[[#This Row],[IČO]],#REF!,#REF!)</f>
        <v>#REF!</v>
      </c>
    </row>
    <row r="7261" spans="1:14" hidden="1" x14ac:dyDescent="0.35">
      <c r="A7261" t="s">
        <v>125</v>
      </c>
      <c r="B7261" t="s">
        <v>139</v>
      </c>
      <c r="C7261" t="s">
        <v>13</v>
      </c>
      <c r="E7261" s="10">
        <f>IF(COUNTIF(cis_DPH!$B$2:$B$84,B7261)&gt;0,D7261*1.1,IF(COUNTIF(cis_DPH!$B$85:$B$171,B7261)&gt;0,D7261*1.2,"chyba"))</f>
        <v>0</v>
      </c>
      <c r="G7261" s="16" t="e">
        <f>_xlfn.XLOOKUP(Tabuľka9[[#This Row],[položka]],#REF!,#REF!)</f>
        <v>#REF!</v>
      </c>
      <c r="I7261" s="15">
        <f>Tabuľka9[[#This Row],[Aktuálna cena v RZ s DPH]]*Tabuľka9[[#This Row],[Priemerný odber za mesiac]]</f>
        <v>0</v>
      </c>
      <c r="K7261" s="17" t="e">
        <f>Tabuľka9[[#This Row],[Cena za MJ s DPH]]*Tabuľka9[[#This Row],[Predpokladaný odber počas 6 mesiacov]]</f>
        <v>#REF!</v>
      </c>
      <c r="L7261" s="1">
        <v>160709</v>
      </c>
      <c r="M7261" t="e">
        <f>_xlfn.XLOOKUP(Tabuľka9[[#This Row],[IČO]],#REF!,#REF!)</f>
        <v>#REF!</v>
      </c>
      <c r="N7261" t="e">
        <f>_xlfn.XLOOKUP(Tabuľka9[[#This Row],[IČO]],#REF!,#REF!)</f>
        <v>#REF!</v>
      </c>
    </row>
    <row r="7262" spans="1:14" hidden="1" x14ac:dyDescent="0.35">
      <c r="A7262" t="s">
        <v>125</v>
      </c>
      <c r="B7262" t="s">
        <v>140</v>
      </c>
      <c r="C7262" t="s">
        <v>13</v>
      </c>
      <c r="E7262" s="10">
        <f>IF(COUNTIF(cis_DPH!$B$2:$B$84,B7262)&gt;0,D7262*1.1,IF(COUNTIF(cis_DPH!$B$85:$B$171,B7262)&gt;0,D7262*1.2,"chyba"))</f>
        <v>0</v>
      </c>
      <c r="G7262" s="16" t="e">
        <f>_xlfn.XLOOKUP(Tabuľka9[[#This Row],[položka]],#REF!,#REF!)</f>
        <v>#REF!</v>
      </c>
      <c r="I7262" s="15">
        <f>Tabuľka9[[#This Row],[Aktuálna cena v RZ s DPH]]*Tabuľka9[[#This Row],[Priemerný odber za mesiac]]</f>
        <v>0</v>
      </c>
      <c r="K7262" s="17" t="e">
        <f>Tabuľka9[[#This Row],[Cena za MJ s DPH]]*Tabuľka9[[#This Row],[Predpokladaný odber počas 6 mesiacov]]</f>
        <v>#REF!</v>
      </c>
      <c r="L7262" s="1">
        <v>160709</v>
      </c>
      <c r="M7262" t="e">
        <f>_xlfn.XLOOKUP(Tabuľka9[[#This Row],[IČO]],#REF!,#REF!)</f>
        <v>#REF!</v>
      </c>
      <c r="N7262" t="e">
        <f>_xlfn.XLOOKUP(Tabuľka9[[#This Row],[IČO]],#REF!,#REF!)</f>
        <v>#REF!</v>
      </c>
    </row>
    <row r="7263" spans="1:14" hidden="1" x14ac:dyDescent="0.35">
      <c r="A7263" t="s">
        <v>125</v>
      </c>
      <c r="B7263" t="s">
        <v>141</v>
      </c>
      <c r="C7263" t="s">
        <v>13</v>
      </c>
      <c r="E7263" s="10">
        <f>IF(COUNTIF(cis_DPH!$B$2:$B$84,B7263)&gt;0,D7263*1.1,IF(COUNTIF(cis_DPH!$B$85:$B$171,B7263)&gt;0,D7263*1.2,"chyba"))</f>
        <v>0</v>
      </c>
      <c r="G7263" s="16" t="e">
        <f>_xlfn.XLOOKUP(Tabuľka9[[#This Row],[položka]],#REF!,#REF!)</f>
        <v>#REF!</v>
      </c>
      <c r="I7263" s="15">
        <f>Tabuľka9[[#This Row],[Aktuálna cena v RZ s DPH]]*Tabuľka9[[#This Row],[Priemerný odber za mesiac]]</f>
        <v>0</v>
      </c>
      <c r="K7263" s="17" t="e">
        <f>Tabuľka9[[#This Row],[Cena za MJ s DPH]]*Tabuľka9[[#This Row],[Predpokladaný odber počas 6 mesiacov]]</f>
        <v>#REF!</v>
      </c>
      <c r="L7263" s="1">
        <v>160709</v>
      </c>
      <c r="M7263" t="e">
        <f>_xlfn.XLOOKUP(Tabuľka9[[#This Row],[IČO]],#REF!,#REF!)</f>
        <v>#REF!</v>
      </c>
      <c r="N7263" t="e">
        <f>_xlfn.XLOOKUP(Tabuľka9[[#This Row],[IČO]],#REF!,#REF!)</f>
        <v>#REF!</v>
      </c>
    </row>
    <row r="7264" spans="1:14" hidden="1" x14ac:dyDescent="0.35">
      <c r="A7264" t="s">
        <v>125</v>
      </c>
      <c r="B7264" t="s">
        <v>142</v>
      </c>
      <c r="C7264" t="s">
        <v>13</v>
      </c>
      <c r="E7264" s="10">
        <f>IF(COUNTIF(cis_DPH!$B$2:$B$84,B7264)&gt;0,D7264*1.1,IF(COUNTIF(cis_DPH!$B$85:$B$171,B7264)&gt;0,D7264*1.2,"chyba"))</f>
        <v>0</v>
      </c>
      <c r="G7264" s="16" t="e">
        <f>_xlfn.XLOOKUP(Tabuľka9[[#This Row],[položka]],#REF!,#REF!)</f>
        <v>#REF!</v>
      </c>
      <c r="I7264" s="15">
        <f>Tabuľka9[[#This Row],[Aktuálna cena v RZ s DPH]]*Tabuľka9[[#This Row],[Priemerný odber za mesiac]]</f>
        <v>0</v>
      </c>
      <c r="K7264" s="17" t="e">
        <f>Tabuľka9[[#This Row],[Cena za MJ s DPH]]*Tabuľka9[[#This Row],[Predpokladaný odber počas 6 mesiacov]]</f>
        <v>#REF!</v>
      </c>
      <c r="L7264" s="1">
        <v>160709</v>
      </c>
      <c r="M7264" t="e">
        <f>_xlfn.XLOOKUP(Tabuľka9[[#This Row],[IČO]],#REF!,#REF!)</f>
        <v>#REF!</v>
      </c>
      <c r="N7264" t="e">
        <f>_xlfn.XLOOKUP(Tabuľka9[[#This Row],[IČO]],#REF!,#REF!)</f>
        <v>#REF!</v>
      </c>
    </row>
    <row r="7265" spans="1:14" hidden="1" x14ac:dyDescent="0.35">
      <c r="A7265" t="s">
        <v>125</v>
      </c>
      <c r="B7265" t="s">
        <v>143</v>
      </c>
      <c r="C7265" t="s">
        <v>13</v>
      </c>
      <c r="E7265" s="10">
        <f>IF(COUNTIF(cis_DPH!$B$2:$B$84,B7265)&gt;0,D7265*1.1,IF(COUNTIF(cis_DPH!$B$85:$B$171,B7265)&gt;0,D7265*1.2,"chyba"))</f>
        <v>0</v>
      </c>
      <c r="G7265" s="16" t="e">
        <f>_xlfn.XLOOKUP(Tabuľka9[[#This Row],[položka]],#REF!,#REF!)</f>
        <v>#REF!</v>
      </c>
      <c r="I7265" s="15">
        <f>Tabuľka9[[#This Row],[Aktuálna cena v RZ s DPH]]*Tabuľka9[[#This Row],[Priemerný odber za mesiac]]</f>
        <v>0</v>
      </c>
      <c r="K7265" s="17" t="e">
        <f>Tabuľka9[[#This Row],[Cena za MJ s DPH]]*Tabuľka9[[#This Row],[Predpokladaný odber počas 6 mesiacov]]</f>
        <v>#REF!</v>
      </c>
      <c r="L7265" s="1">
        <v>160709</v>
      </c>
      <c r="M7265" t="e">
        <f>_xlfn.XLOOKUP(Tabuľka9[[#This Row],[IČO]],#REF!,#REF!)</f>
        <v>#REF!</v>
      </c>
      <c r="N7265" t="e">
        <f>_xlfn.XLOOKUP(Tabuľka9[[#This Row],[IČO]],#REF!,#REF!)</f>
        <v>#REF!</v>
      </c>
    </row>
    <row r="7266" spans="1:14" hidden="1" x14ac:dyDescent="0.35">
      <c r="A7266" t="s">
        <v>125</v>
      </c>
      <c r="B7266" t="s">
        <v>144</v>
      </c>
      <c r="C7266" t="s">
        <v>13</v>
      </c>
      <c r="E7266" s="10">
        <f>IF(COUNTIF(cis_DPH!$B$2:$B$84,B7266)&gt;0,D7266*1.1,IF(COUNTIF(cis_DPH!$B$85:$B$171,B7266)&gt;0,D7266*1.2,"chyba"))</f>
        <v>0</v>
      </c>
      <c r="G7266" s="16" t="e">
        <f>_xlfn.XLOOKUP(Tabuľka9[[#This Row],[položka]],#REF!,#REF!)</f>
        <v>#REF!</v>
      </c>
      <c r="I7266" s="15">
        <f>Tabuľka9[[#This Row],[Aktuálna cena v RZ s DPH]]*Tabuľka9[[#This Row],[Priemerný odber za mesiac]]</f>
        <v>0</v>
      </c>
      <c r="K7266" s="17" t="e">
        <f>Tabuľka9[[#This Row],[Cena za MJ s DPH]]*Tabuľka9[[#This Row],[Predpokladaný odber počas 6 mesiacov]]</f>
        <v>#REF!</v>
      </c>
      <c r="L7266" s="1">
        <v>160709</v>
      </c>
      <c r="M7266" t="e">
        <f>_xlfn.XLOOKUP(Tabuľka9[[#This Row],[IČO]],#REF!,#REF!)</f>
        <v>#REF!</v>
      </c>
      <c r="N7266" t="e">
        <f>_xlfn.XLOOKUP(Tabuľka9[[#This Row],[IČO]],#REF!,#REF!)</f>
        <v>#REF!</v>
      </c>
    </row>
    <row r="7267" spans="1:14" hidden="1" x14ac:dyDescent="0.35">
      <c r="A7267" t="s">
        <v>125</v>
      </c>
      <c r="B7267" t="s">
        <v>145</v>
      </c>
      <c r="C7267" t="s">
        <v>13</v>
      </c>
      <c r="E7267" s="10">
        <f>IF(COUNTIF(cis_DPH!$B$2:$B$84,B7267)&gt;0,D7267*1.1,IF(COUNTIF(cis_DPH!$B$85:$B$171,B7267)&gt;0,D7267*1.2,"chyba"))</f>
        <v>0</v>
      </c>
      <c r="G7267" s="16" t="e">
        <f>_xlfn.XLOOKUP(Tabuľka9[[#This Row],[položka]],#REF!,#REF!)</f>
        <v>#REF!</v>
      </c>
      <c r="I7267" s="15">
        <f>Tabuľka9[[#This Row],[Aktuálna cena v RZ s DPH]]*Tabuľka9[[#This Row],[Priemerný odber za mesiac]]</f>
        <v>0</v>
      </c>
      <c r="K7267" s="17" t="e">
        <f>Tabuľka9[[#This Row],[Cena za MJ s DPH]]*Tabuľka9[[#This Row],[Predpokladaný odber počas 6 mesiacov]]</f>
        <v>#REF!</v>
      </c>
      <c r="L7267" s="1">
        <v>160709</v>
      </c>
      <c r="M7267" t="e">
        <f>_xlfn.XLOOKUP(Tabuľka9[[#This Row],[IČO]],#REF!,#REF!)</f>
        <v>#REF!</v>
      </c>
      <c r="N7267" t="e">
        <f>_xlfn.XLOOKUP(Tabuľka9[[#This Row],[IČO]],#REF!,#REF!)</f>
        <v>#REF!</v>
      </c>
    </row>
    <row r="7268" spans="1:14" hidden="1" x14ac:dyDescent="0.35">
      <c r="A7268" t="s">
        <v>125</v>
      </c>
      <c r="B7268" t="s">
        <v>146</v>
      </c>
      <c r="C7268" t="s">
        <v>13</v>
      </c>
      <c r="E7268" s="10">
        <f>IF(COUNTIF(cis_DPH!$B$2:$B$84,B7268)&gt;0,D7268*1.1,IF(COUNTIF(cis_DPH!$B$85:$B$171,B7268)&gt;0,D7268*1.2,"chyba"))</f>
        <v>0</v>
      </c>
      <c r="G7268" s="16" t="e">
        <f>_xlfn.XLOOKUP(Tabuľka9[[#This Row],[položka]],#REF!,#REF!)</f>
        <v>#REF!</v>
      </c>
      <c r="I7268" s="15">
        <f>Tabuľka9[[#This Row],[Aktuálna cena v RZ s DPH]]*Tabuľka9[[#This Row],[Priemerný odber za mesiac]]</f>
        <v>0</v>
      </c>
      <c r="K7268" s="17" t="e">
        <f>Tabuľka9[[#This Row],[Cena za MJ s DPH]]*Tabuľka9[[#This Row],[Predpokladaný odber počas 6 mesiacov]]</f>
        <v>#REF!</v>
      </c>
      <c r="L7268" s="1">
        <v>160709</v>
      </c>
      <c r="M7268" t="e">
        <f>_xlfn.XLOOKUP(Tabuľka9[[#This Row],[IČO]],#REF!,#REF!)</f>
        <v>#REF!</v>
      </c>
      <c r="N7268" t="e">
        <f>_xlfn.XLOOKUP(Tabuľka9[[#This Row],[IČO]],#REF!,#REF!)</f>
        <v>#REF!</v>
      </c>
    </row>
    <row r="7269" spans="1:14" hidden="1" x14ac:dyDescent="0.35">
      <c r="A7269" t="s">
        <v>125</v>
      </c>
      <c r="B7269" t="s">
        <v>147</v>
      </c>
      <c r="C7269" t="s">
        <v>13</v>
      </c>
      <c r="E7269" s="10">
        <f>IF(COUNTIF(cis_DPH!$B$2:$B$84,B7269)&gt;0,D7269*1.1,IF(COUNTIF(cis_DPH!$B$85:$B$171,B7269)&gt;0,D7269*1.2,"chyba"))</f>
        <v>0</v>
      </c>
      <c r="G7269" s="16" t="e">
        <f>_xlfn.XLOOKUP(Tabuľka9[[#This Row],[položka]],#REF!,#REF!)</f>
        <v>#REF!</v>
      </c>
      <c r="I7269" s="15">
        <f>Tabuľka9[[#This Row],[Aktuálna cena v RZ s DPH]]*Tabuľka9[[#This Row],[Priemerný odber za mesiac]]</f>
        <v>0</v>
      </c>
      <c r="K7269" s="17" t="e">
        <f>Tabuľka9[[#This Row],[Cena za MJ s DPH]]*Tabuľka9[[#This Row],[Predpokladaný odber počas 6 mesiacov]]</f>
        <v>#REF!</v>
      </c>
      <c r="L7269" s="1">
        <v>160709</v>
      </c>
      <c r="M7269" t="e">
        <f>_xlfn.XLOOKUP(Tabuľka9[[#This Row],[IČO]],#REF!,#REF!)</f>
        <v>#REF!</v>
      </c>
      <c r="N7269" t="e">
        <f>_xlfn.XLOOKUP(Tabuľka9[[#This Row],[IČO]],#REF!,#REF!)</f>
        <v>#REF!</v>
      </c>
    </row>
    <row r="7270" spans="1:14" hidden="1" x14ac:dyDescent="0.35">
      <c r="A7270" t="s">
        <v>125</v>
      </c>
      <c r="B7270" t="s">
        <v>148</v>
      </c>
      <c r="C7270" t="s">
        <v>13</v>
      </c>
      <c r="E7270" s="10">
        <f>IF(COUNTIF(cis_DPH!$B$2:$B$84,B7270)&gt;0,D7270*1.1,IF(COUNTIF(cis_DPH!$B$85:$B$171,B7270)&gt;0,D7270*1.2,"chyba"))</f>
        <v>0</v>
      </c>
      <c r="G7270" s="16" t="e">
        <f>_xlfn.XLOOKUP(Tabuľka9[[#This Row],[položka]],#REF!,#REF!)</f>
        <v>#REF!</v>
      </c>
      <c r="I7270" s="15">
        <f>Tabuľka9[[#This Row],[Aktuálna cena v RZ s DPH]]*Tabuľka9[[#This Row],[Priemerný odber za mesiac]]</f>
        <v>0</v>
      </c>
      <c r="K7270" s="17" t="e">
        <f>Tabuľka9[[#This Row],[Cena za MJ s DPH]]*Tabuľka9[[#This Row],[Predpokladaný odber počas 6 mesiacov]]</f>
        <v>#REF!</v>
      </c>
      <c r="L7270" s="1">
        <v>160709</v>
      </c>
      <c r="M7270" t="e">
        <f>_xlfn.XLOOKUP(Tabuľka9[[#This Row],[IČO]],#REF!,#REF!)</f>
        <v>#REF!</v>
      </c>
      <c r="N7270" t="e">
        <f>_xlfn.XLOOKUP(Tabuľka9[[#This Row],[IČO]],#REF!,#REF!)</f>
        <v>#REF!</v>
      </c>
    </row>
    <row r="7271" spans="1:14" hidden="1" x14ac:dyDescent="0.35">
      <c r="A7271" t="s">
        <v>125</v>
      </c>
      <c r="B7271" t="s">
        <v>149</v>
      </c>
      <c r="C7271" t="s">
        <v>13</v>
      </c>
      <c r="E7271" s="10">
        <f>IF(COUNTIF(cis_DPH!$B$2:$B$84,B7271)&gt;0,D7271*1.1,IF(COUNTIF(cis_DPH!$B$85:$B$171,B7271)&gt;0,D7271*1.2,"chyba"))</f>
        <v>0</v>
      </c>
      <c r="G7271" s="16" t="e">
        <f>_xlfn.XLOOKUP(Tabuľka9[[#This Row],[položka]],#REF!,#REF!)</f>
        <v>#REF!</v>
      </c>
      <c r="I7271" s="15">
        <f>Tabuľka9[[#This Row],[Aktuálna cena v RZ s DPH]]*Tabuľka9[[#This Row],[Priemerný odber za mesiac]]</f>
        <v>0</v>
      </c>
      <c r="K7271" s="17" t="e">
        <f>Tabuľka9[[#This Row],[Cena za MJ s DPH]]*Tabuľka9[[#This Row],[Predpokladaný odber počas 6 mesiacov]]</f>
        <v>#REF!</v>
      </c>
      <c r="L7271" s="1">
        <v>160709</v>
      </c>
      <c r="M7271" t="e">
        <f>_xlfn.XLOOKUP(Tabuľka9[[#This Row],[IČO]],#REF!,#REF!)</f>
        <v>#REF!</v>
      </c>
      <c r="N7271" t="e">
        <f>_xlfn.XLOOKUP(Tabuľka9[[#This Row],[IČO]],#REF!,#REF!)</f>
        <v>#REF!</v>
      </c>
    </row>
    <row r="7272" spans="1:14" hidden="1" x14ac:dyDescent="0.35">
      <c r="A7272" t="s">
        <v>125</v>
      </c>
      <c r="B7272" t="s">
        <v>150</v>
      </c>
      <c r="C7272" t="s">
        <v>13</v>
      </c>
      <c r="E7272" s="10">
        <f>IF(COUNTIF(cis_DPH!$B$2:$B$84,B7272)&gt;0,D7272*1.1,IF(COUNTIF(cis_DPH!$B$85:$B$171,B7272)&gt;0,D7272*1.2,"chyba"))</f>
        <v>0</v>
      </c>
      <c r="G7272" s="16" t="e">
        <f>_xlfn.XLOOKUP(Tabuľka9[[#This Row],[položka]],#REF!,#REF!)</f>
        <v>#REF!</v>
      </c>
      <c r="I7272" s="15">
        <f>Tabuľka9[[#This Row],[Aktuálna cena v RZ s DPH]]*Tabuľka9[[#This Row],[Priemerný odber za mesiac]]</f>
        <v>0</v>
      </c>
      <c r="K7272" s="17" t="e">
        <f>Tabuľka9[[#This Row],[Cena za MJ s DPH]]*Tabuľka9[[#This Row],[Predpokladaný odber počas 6 mesiacov]]</f>
        <v>#REF!</v>
      </c>
      <c r="L7272" s="1">
        <v>160709</v>
      </c>
      <c r="M7272" t="e">
        <f>_xlfn.XLOOKUP(Tabuľka9[[#This Row],[IČO]],#REF!,#REF!)</f>
        <v>#REF!</v>
      </c>
      <c r="N7272" t="e">
        <f>_xlfn.XLOOKUP(Tabuľka9[[#This Row],[IČO]],#REF!,#REF!)</f>
        <v>#REF!</v>
      </c>
    </row>
    <row r="7273" spans="1:14" hidden="1" x14ac:dyDescent="0.35">
      <c r="A7273" t="s">
        <v>125</v>
      </c>
      <c r="B7273" t="s">
        <v>151</v>
      </c>
      <c r="C7273" t="s">
        <v>13</v>
      </c>
      <c r="E7273" s="10">
        <f>IF(COUNTIF(cis_DPH!$B$2:$B$84,B7273)&gt;0,D7273*1.1,IF(COUNTIF(cis_DPH!$B$85:$B$171,B7273)&gt;0,D7273*1.2,"chyba"))</f>
        <v>0</v>
      </c>
      <c r="G7273" s="16" t="e">
        <f>_xlfn.XLOOKUP(Tabuľka9[[#This Row],[položka]],#REF!,#REF!)</f>
        <v>#REF!</v>
      </c>
      <c r="I7273" s="15">
        <f>Tabuľka9[[#This Row],[Aktuálna cena v RZ s DPH]]*Tabuľka9[[#This Row],[Priemerný odber za mesiac]]</f>
        <v>0</v>
      </c>
      <c r="K7273" s="17" t="e">
        <f>Tabuľka9[[#This Row],[Cena za MJ s DPH]]*Tabuľka9[[#This Row],[Predpokladaný odber počas 6 mesiacov]]</f>
        <v>#REF!</v>
      </c>
      <c r="L7273" s="1">
        <v>160709</v>
      </c>
      <c r="M7273" t="e">
        <f>_xlfn.XLOOKUP(Tabuľka9[[#This Row],[IČO]],#REF!,#REF!)</f>
        <v>#REF!</v>
      </c>
      <c r="N7273" t="e">
        <f>_xlfn.XLOOKUP(Tabuľka9[[#This Row],[IČO]],#REF!,#REF!)</f>
        <v>#REF!</v>
      </c>
    </row>
    <row r="7274" spans="1:14" hidden="1" x14ac:dyDescent="0.35">
      <c r="A7274" t="s">
        <v>125</v>
      </c>
      <c r="B7274" t="s">
        <v>152</v>
      </c>
      <c r="C7274" t="s">
        <v>13</v>
      </c>
      <c r="E7274" s="10">
        <f>IF(COUNTIF(cis_DPH!$B$2:$B$84,B7274)&gt;0,D7274*1.1,IF(COUNTIF(cis_DPH!$B$85:$B$171,B7274)&gt;0,D7274*1.2,"chyba"))</f>
        <v>0</v>
      </c>
      <c r="G7274" s="16" t="e">
        <f>_xlfn.XLOOKUP(Tabuľka9[[#This Row],[položka]],#REF!,#REF!)</f>
        <v>#REF!</v>
      </c>
      <c r="I7274" s="15">
        <f>Tabuľka9[[#This Row],[Aktuálna cena v RZ s DPH]]*Tabuľka9[[#This Row],[Priemerný odber za mesiac]]</f>
        <v>0</v>
      </c>
      <c r="K7274" s="17" t="e">
        <f>Tabuľka9[[#This Row],[Cena za MJ s DPH]]*Tabuľka9[[#This Row],[Predpokladaný odber počas 6 mesiacov]]</f>
        <v>#REF!</v>
      </c>
      <c r="L7274" s="1">
        <v>160709</v>
      </c>
      <c r="M7274" t="e">
        <f>_xlfn.XLOOKUP(Tabuľka9[[#This Row],[IČO]],#REF!,#REF!)</f>
        <v>#REF!</v>
      </c>
      <c r="N7274" t="e">
        <f>_xlfn.XLOOKUP(Tabuľka9[[#This Row],[IČO]],#REF!,#REF!)</f>
        <v>#REF!</v>
      </c>
    </row>
    <row r="7275" spans="1:14" hidden="1" x14ac:dyDescent="0.35">
      <c r="A7275" t="s">
        <v>125</v>
      </c>
      <c r="B7275" t="s">
        <v>153</v>
      </c>
      <c r="C7275" t="s">
        <v>13</v>
      </c>
      <c r="E7275" s="10">
        <f>IF(COUNTIF(cis_DPH!$B$2:$B$84,B7275)&gt;0,D7275*1.1,IF(COUNTIF(cis_DPH!$B$85:$B$171,B7275)&gt;0,D7275*1.2,"chyba"))</f>
        <v>0</v>
      </c>
      <c r="G7275" s="16" t="e">
        <f>_xlfn.XLOOKUP(Tabuľka9[[#This Row],[položka]],#REF!,#REF!)</f>
        <v>#REF!</v>
      </c>
      <c r="I7275" s="15">
        <f>Tabuľka9[[#This Row],[Aktuálna cena v RZ s DPH]]*Tabuľka9[[#This Row],[Priemerný odber za mesiac]]</f>
        <v>0</v>
      </c>
      <c r="K7275" s="17" t="e">
        <f>Tabuľka9[[#This Row],[Cena za MJ s DPH]]*Tabuľka9[[#This Row],[Predpokladaný odber počas 6 mesiacov]]</f>
        <v>#REF!</v>
      </c>
      <c r="L7275" s="1">
        <v>160709</v>
      </c>
      <c r="M7275" t="e">
        <f>_xlfn.XLOOKUP(Tabuľka9[[#This Row],[IČO]],#REF!,#REF!)</f>
        <v>#REF!</v>
      </c>
      <c r="N7275" t="e">
        <f>_xlfn.XLOOKUP(Tabuľka9[[#This Row],[IČO]],#REF!,#REF!)</f>
        <v>#REF!</v>
      </c>
    </row>
    <row r="7276" spans="1:14" hidden="1" x14ac:dyDescent="0.35">
      <c r="A7276" t="s">
        <v>125</v>
      </c>
      <c r="B7276" t="s">
        <v>154</v>
      </c>
      <c r="C7276" t="s">
        <v>13</v>
      </c>
      <c r="E7276" s="10">
        <f>IF(COUNTIF(cis_DPH!$B$2:$B$84,B7276)&gt;0,D7276*1.1,IF(COUNTIF(cis_DPH!$B$85:$B$171,B7276)&gt;0,D7276*1.2,"chyba"))</f>
        <v>0</v>
      </c>
      <c r="G7276" s="16" t="e">
        <f>_xlfn.XLOOKUP(Tabuľka9[[#This Row],[položka]],#REF!,#REF!)</f>
        <v>#REF!</v>
      </c>
      <c r="I7276" s="15">
        <f>Tabuľka9[[#This Row],[Aktuálna cena v RZ s DPH]]*Tabuľka9[[#This Row],[Priemerný odber za mesiac]]</f>
        <v>0</v>
      </c>
      <c r="K7276" s="17" t="e">
        <f>Tabuľka9[[#This Row],[Cena za MJ s DPH]]*Tabuľka9[[#This Row],[Predpokladaný odber počas 6 mesiacov]]</f>
        <v>#REF!</v>
      </c>
      <c r="L7276" s="1">
        <v>160709</v>
      </c>
      <c r="M7276" t="e">
        <f>_xlfn.XLOOKUP(Tabuľka9[[#This Row],[IČO]],#REF!,#REF!)</f>
        <v>#REF!</v>
      </c>
      <c r="N7276" t="e">
        <f>_xlfn.XLOOKUP(Tabuľka9[[#This Row],[IČO]],#REF!,#REF!)</f>
        <v>#REF!</v>
      </c>
    </row>
    <row r="7277" spans="1:14" hidden="1" x14ac:dyDescent="0.35">
      <c r="A7277" t="s">
        <v>125</v>
      </c>
      <c r="B7277" t="s">
        <v>155</v>
      </c>
      <c r="C7277" t="s">
        <v>13</v>
      </c>
      <c r="E7277" s="10">
        <f>IF(COUNTIF(cis_DPH!$B$2:$B$84,B7277)&gt;0,D7277*1.1,IF(COUNTIF(cis_DPH!$B$85:$B$171,B7277)&gt;0,D7277*1.2,"chyba"))</f>
        <v>0</v>
      </c>
      <c r="G7277" s="16" t="e">
        <f>_xlfn.XLOOKUP(Tabuľka9[[#This Row],[položka]],#REF!,#REF!)</f>
        <v>#REF!</v>
      </c>
      <c r="I7277" s="15">
        <f>Tabuľka9[[#This Row],[Aktuálna cena v RZ s DPH]]*Tabuľka9[[#This Row],[Priemerný odber za mesiac]]</f>
        <v>0</v>
      </c>
      <c r="K7277" s="17" t="e">
        <f>Tabuľka9[[#This Row],[Cena za MJ s DPH]]*Tabuľka9[[#This Row],[Predpokladaný odber počas 6 mesiacov]]</f>
        <v>#REF!</v>
      </c>
      <c r="L7277" s="1">
        <v>160709</v>
      </c>
      <c r="M7277" t="e">
        <f>_xlfn.XLOOKUP(Tabuľka9[[#This Row],[IČO]],#REF!,#REF!)</f>
        <v>#REF!</v>
      </c>
      <c r="N7277" t="e">
        <f>_xlfn.XLOOKUP(Tabuľka9[[#This Row],[IČO]],#REF!,#REF!)</f>
        <v>#REF!</v>
      </c>
    </row>
    <row r="7278" spans="1:14" hidden="1" x14ac:dyDescent="0.35">
      <c r="A7278" t="s">
        <v>125</v>
      </c>
      <c r="B7278" t="s">
        <v>156</v>
      </c>
      <c r="C7278" t="s">
        <v>13</v>
      </c>
      <c r="E7278" s="10">
        <f>IF(COUNTIF(cis_DPH!$B$2:$B$84,B7278)&gt;0,D7278*1.1,IF(COUNTIF(cis_DPH!$B$85:$B$171,B7278)&gt;0,D7278*1.2,"chyba"))</f>
        <v>0</v>
      </c>
      <c r="G7278" s="16" t="e">
        <f>_xlfn.XLOOKUP(Tabuľka9[[#This Row],[položka]],#REF!,#REF!)</f>
        <v>#REF!</v>
      </c>
      <c r="I7278" s="15">
        <f>Tabuľka9[[#This Row],[Aktuálna cena v RZ s DPH]]*Tabuľka9[[#This Row],[Priemerný odber za mesiac]]</f>
        <v>0</v>
      </c>
      <c r="K7278" s="17" t="e">
        <f>Tabuľka9[[#This Row],[Cena za MJ s DPH]]*Tabuľka9[[#This Row],[Predpokladaný odber počas 6 mesiacov]]</f>
        <v>#REF!</v>
      </c>
      <c r="L7278" s="1">
        <v>160709</v>
      </c>
      <c r="M7278" t="e">
        <f>_xlfn.XLOOKUP(Tabuľka9[[#This Row],[IČO]],#REF!,#REF!)</f>
        <v>#REF!</v>
      </c>
      <c r="N7278" t="e">
        <f>_xlfn.XLOOKUP(Tabuľka9[[#This Row],[IČO]],#REF!,#REF!)</f>
        <v>#REF!</v>
      </c>
    </row>
    <row r="7279" spans="1:14" hidden="1" x14ac:dyDescent="0.35">
      <c r="A7279" t="s">
        <v>125</v>
      </c>
      <c r="B7279" t="s">
        <v>157</v>
      </c>
      <c r="C7279" t="s">
        <v>13</v>
      </c>
      <c r="E7279" s="10">
        <f>IF(COUNTIF(cis_DPH!$B$2:$B$84,B7279)&gt;0,D7279*1.1,IF(COUNTIF(cis_DPH!$B$85:$B$171,B7279)&gt;0,D7279*1.2,"chyba"))</f>
        <v>0</v>
      </c>
      <c r="G7279" s="16" t="e">
        <f>_xlfn.XLOOKUP(Tabuľka9[[#This Row],[položka]],#REF!,#REF!)</f>
        <v>#REF!</v>
      </c>
      <c r="I7279" s="15">
        <f>Tabuľka9[[#This Row],[Aktuálna cena v RZ s DPH]]*Tabuľka9[[#This Row],[Priemerný odber za mesiac]]</f>
        <v>0</v>
      </c>
      <c r="K7279" s="17" t="e">
        <f>Tabuľka9[[#This Row],[Cena za MJ s DPH]]*Tabuľka9[[#This Row],[Predpokladaný odber počas 6 mesiacov]]</f>
        <v>#REF!</v>
      </c>
      <c r="L7279" s="1">
        <v>160709</v>
      </c>
      <c r="M7279" t="e">
        <f>_xlfn.XLOOKUP(Tabuľka9[[#This Row],[IČO]],#REF!,#REF!)</f>
        <v>#REF!</v>
      </c>
      <c r="N7279" t="e">
        <f>_xlfn.XLOOKUP(Tabuľka9[[#This Row],[IČO]],#REF!,#REF!)</f>
        <v>#REF!</v>
      </c>
    </row>
    <row r="7280" spans="1:14" hidden="1" x14ac:dyDescent="0.35">
      <c r="A7280" t="s">
        <v>125</v>
      </c>
      <c r="B7280" t="s">
        <v>158</v>
      </c>
      <c r="C7280" t="s">
        <v>13</v>
      </c>
      <c r="E7280" s="10">
        <f>IF(COUNTIF(cis_DPH!$B$2:$B$84,B7280)&gt;0,D7280*1.1,IF(COUNTIF(cis_DPH!$B$85:$B$171,B7280)&gt;0,D7280*1.2,"chyba"))</f>
        <v>0</v>
      </c>
      <c r="G7280" s="16" t="e">
        <f>_xlfn.XLOOKUP(Tabuľka9[[#This Row],[položka]],#REF!,#REF!)</f>
        <v>#REF!</v>
      </c>
      <c r="I7280" s="15">
        <f>Tabuľka9[[#This Row],[Aktuálna cena v RZ s DPH]]*Tabuľka9[[#This Row],[Priemerný odber za mesiac]]</f>
        <v>0</v>
      </c>
      <c r="K7280" s="17" t="e">
        <f>Tabuľka9[[#This Row],[Cena za MJ s DPH]]*Tabuľka9[[#This Row],[Predpokladaný odber počas 6 mesiacov]]</f>
        <v>#REF!</v>
      </c>
      <c r="L7280" s="1">
        <v>160709</v>
      </c>
      <c r="M7280" t="e">
        <f>_xlfn.XLOOKUP(Tabuľka9[[#This Row],[IČO]],#REF!,#REF!)</f>
        <v>#REF!</v>
      </c>
      <c r="N7280" t="e">
        <f>_xlfn.XLOOKUP(Tabuľka9[[#This Row],[IČO]],#REF!,#REF!)</f>
        <v>#REF!</v>
      </c>
    </row>
    <row r="7281" spans="1:14" hidden="1" x14ac:dyDescent="0.35">
      <c r="A7281" t="s">
        <v>125</v>
      </c>
      <c r="B7281" t="s">
        <v>159</v>
      </c>
      <c r="C7281" t="s">
        <v>13</v>
      </c>
      <c r="E7281" s="10">
        <f>IF(COUNTIF(cis_DPH!$B$2:$B$84,B7281)&gt;0,D7281*1.1,IF(COUNTIF(cis_DPH!$B$85:$B$171,B7281)&gt;0,D7281*1.2,"chyba"))</f>
        <v>0</v>
      </c>
      <c r="G7281" s="16" t="e">
        <f>_xlfn.XLOOKUP(Tabuľka9[[#This Row],[položka]],#REF!,#REF!)</f>
        <v>#REF!</v>
      </c>
      <c r="I7281" s="15">
        <f>Tabuľka9[[#This Row],[Aktuálna cena v RZ s DPH]]*Tabuľka9[[#This Row],[Priemerný odber za mesiac]]</f>
        <v>0</v>
      </c>
      <c r="K7281" s="17" t="e">
        <f>Tabuľka9[[#This Row],[Cena za MJ s DPH]]*Tabuľka9[[#This Row],[Predpokladaný odber počas 6 mesiacov]]</f>
        <v>#REF!</v>
      </c>
      <c r="L7281" s="1">
        <v>160709</v>
      </c>
      <c r="M7281" t="e">
        <f>_xlfn.XLOOKUP(Tabuľka9[[#This Row],[IČO]],#REF!,#REF!)</f>
        <v>#REF!</v>
      </c>
      <c r="N7281" t="e">
        <f>_xlfn.XLOOKUP(Tabuľka9[[#This Row],[IČO]],#REF!,#REF!)</f>
        <v>#REF!</v>
      </c>
    </row>
    <row r="7282" spans="1:14" hidden="1" x14ac:dyDescent="0.35">
      <c r="A7282" t="s">
        <v>125</v>
      </c>
      <c r="B7282" t="s">
        <v>160</v>
      </c>
      <c r="C7282" t="s">
        <v>13</v>
      </c>
      <c r="E7282" s="10">
        <f>IF(COUNTIF(cis_DPH!$B$2:$B$84,B7282)&gt;0,D7282*1.1,IF(COUNTIF(cis_DPH!$B$85:$B$171,B7282)&gt;0,D7282*1.2,"chyba"))</f>
        <v>0</v>
      </c>
      <c r="G7282" s="16" t="e">
        <f>_xlfn.XLOOKUP(Tabuľka9[[#This Row],[položka]],#REF!,#REF!)</f>
        <v>#REF!</v>
      </c>
      <c r="I7282" s="15">
        <f>Tabuľka9[[#This Row],[Aktuálna cena v RZ s DPH]]*Tabuľka9[[#This Row],[Priemerný odber za mesiac]]</f>
        <v>0</v>
      </c>
      <c r="K7282" s="17" t="e">
        <f>Tabuľka9[[#This Row],[Cena za MJ s DPH]]*Tabuľka9[[#This Row],[Predpokladaný odber počas 6 mesiacov]]</f>
        <v>#REF!</v>
      </c>
      <c r="L7282" s="1">
        <v>160709</v>
      </c>
      <c r="M7282" t="e">
        <f>_xlfn.XLOOKUP(Tabuľka9[[#This Row],[IČO]],#REF!,#REF!)</f>
        <v>#REF!</v>
      </c>
      <c r="N7282" t="e">
        <f>_xlfn.XLOOKUP(Tabuľka9[[#This Row],[IČO]],#REF!,#REF!)</f>
        <v>#REF!</v>
      </c>
    </row>
    <row r="7283" spans="1:14" hidden="1" x14ac:dyDescent="0.35">
      <c r="A7283" t="s">
        <v>125</v>
      </c>
      <c r="B7283" t="s">
        <v>161</v>
      </c>
      <c r="C7283" t="s">
        <v>13</v>
      </c>
      <c r="E7283" s="10">
        <f>IF(COUNTIF(cis_DPH!$B$2:$B$84,B7283)&gt;0,D7283*1.1,IF(COUNTIF(cis_DPH!$B$85:$B$171,B7283)&gt;0,D7283*1.2,"chyba"))</f>
        <v>0</v>
      </c>
      <c r="G7283" s="16" t="e">
        <f>_xlfn.XLOOKUP(Tabuľka9[[#This Row],[položka]],#REF!,#REF!)</f>
        <v>#REF!</v>
      </c>
      <c r="I7283" s="15">
        <f>Tabuľka9[[#This Row],[Aktuálna cena v RZ s DPH]]*Tabuľka9[[#This Row],[Priemerný odber za mesiac]]</f>
        <v>0</v>
      </c>
      <c r="K7283" s="17" t="e">
        <f>Tabuľka9[[#This Row],[Cena za MJ s DPH]]*Tabuľka9[[#This Row],[Predpokladaný odber počas 6 mesiacov]]</f>
        <v>#REF!</v>
      </c>
      <c r="L7283" s="1">
        <v>160709</v>
      </c>
      <c r="M7283" t="e">
        <f>_xlfn.XLOOKUP(Tabuľka9[[#This Row],[IČO]],#REF!,#REF!)</f>
        <v>#REF!</v>
      </c>
      <c r="N7283" t="e">
        <f>_xlfn.XLOOKUP(Tabuľka9[[#This Row],[IČO]],#REF!,#REF!)</f>
        <v>#REF!</v>
      </c>
    </row>
    <row r="7284" spans="1:14" hidden="1" x14ac:dyDescent="0.35">
      <c r="A7284" t="s">
        <v>125</v>
      </c>
      <c r="B7284" t="s">
        <v>162</v>
      </c>
      <c r="C7284" t="s">
        <v>13</v>
      </c>
      <c r="E7284" s="10">
        <f>IF(COUNTIF(cis_DPH!$B$2:$B$84,B7284)&gt;0,D7284*1.1,IF(COUNTIF(cis_DPH!$B$85:$B$171,B7284)&gt;0,D7284*1.2,"chyba"))</f>
        <v>0</v>
      </c>
      <c r="G7284" s="16" t="e">
        <f>_xlfn.XLOOKUP(Tabuľka9[[#This Row],[položka]],#REF!,#REF!)</f>
        <v>#REF!</v>
      </c>
      <c r="I7284" s="15">
        <f>Tabuľka9[[#This Row],[Aktuálna cena v RZ s DPH]]*Tabuľka9[[#This Row],[Priemerný odber za mesiac]]</f>
        <v>0</v>
      </c>
      <c r="K7284" s="17" t="e">
        <f>Tabuľka9[[#This Row],[Cena za MJ s DPH]]*Tabuľka9[[#This Row],[Predpokladaný odber počas 6 mesiacov]]</f>
        <v>#REF!</v>
      </c>
      <c r="L7284" s="1">
        <v>160709</v>
      </c>
      <c r="M7284" t="e">
        <f>_xlfn.XLOOKUP(Tabuľka9[[#This Row],[IČO]],#REF!,#REF!)</f>
        <v>#REF!</v>
      </c>
      <c r="N7284" t="e">
        <f>_xlfn.XLOOKUP(Tabuľka9[[#This Row],[IČO]],#REF!,#REF!)</f>
        <v>#REF!</v>
      </c>
    </row>
    <row r="7285" spans="1:14" hidden="1" x14ac:dyDescent="0.35">
      <c r="A7285" t="s">
        <v>125</v>
      </c>
      <c r="B7285" t="s">
        <v>163</v>
      </c>
      <c r="C7285" t="s">
        <v>13</v>
      </c>
      <c r="E7285" s="10">
        <f>IF(COUNTIF(cis_DPH!$B$2:$B$84,B7285)&gt;0,D7285*1.1,IF(COUNTIF(cis_DPH!$B$85:$B$171,B7285)&gt;0,D7285*1.2,"chyba"))</f>
        <v>0</v>
      </c>
      <c r="G7285" s="16" t="e">
        <f>_xlfn.XLOOKUP(Tabuľka9[[#This Row],[položka]],#REF!,#REF!)</f>
        <v>#REF!</v>
      </c>
      <c r="I7285" s="15">
        <f>Tabuľka9[[#This Row],[Aktuálna cena v RZ s DPH]]*Tabuľka9[[#This Row],[Priemerný odber za mesiac]]</f>
        <v>0</v>
      </c>
      <c r="K7285" s="17" t="e">
        <f>Tabuľka9[[#This Row],[Cena za MJ s DPH]]*Tabuľka9[[#This Row],[Predpokladaný odber počas 6 mesiacov]]</f>
        <v>#REF!</v>
      </c>
      <c r="L7285" s="1">
        <v>160709</v>
      </c>
      <c r="M7285" t="e">
        <f>_xlfn.XLOOKUP(Tabuľka9[[#This Row],[IČO]],#REF!,#REF!)</f>
        <v>#REF!</v>
      </c>
      <c r="N7285" t="e">
        <f>_xlfn.XLOOKUP(Tabuľka9[[#This Row],[IČO]],#REF!,#REF!)</f>
        <v>#REF!</v>
      </c>
    </row>
    <row r="7286" spans="1:14" hidden="1" x14ac:dyDescent="0.35">
      <c r="A7286" t="s">
        <v>125</v>
      </c>
      <c r="B7286" t="s">
        <v>164</v>
      </c>
      <c r="C7286" t="s">
        <v>13</v>
      </c>
      <c r="E7286" s="10">
        <f>IF(COUNTIF(cis_DPH!$B$2:$B$84,B7286)&gt;0,D7286*1.1,IF(COUNTIF(cis_DPH!$B$85:$B$171,B7286)&gt;0,D7286*1.2,"chyba"))</f>
        <v>0</v>
      </c>
      <c r="G7286" s="16" t="e">
        <f>_xlfn.XLOOKUP(Tabuľka9[[#This Row],[položka]],#REF!,#REF!)</f>
        <v>#REF!</v>
      </c>
      <c r="I7286" s="15">
        <f>Tabuľka9[[#This Row],[Aktuálna cena v RZ s DPH]]*Tabuľka9[[#This Row],[Priemerný odber za mesiac]]</f>
        <v>0</v>
      </c>
      <c r="K7286" s="17" t="e">
        <f>Tabuľka9[[#This Row],[Cena za MJ s DPH]]*Tabuľka9[[#This Row],[Predpokladaný odber počas 6 mesiacov]]</f>
        <v>#REF!</v>
      </c>
      <c r="L7286" s="1">
        <v>160709</v>
      </c>
      <c r="M7286" t="e">
        <f>_xlfn.XLOOKUP(Tabuľka9[[#This Row],[IČO]],#REF!,#REF!)</f>
        <v>#REF!</v>
      </c>
      <c r="N7286" t="e">
        <f>_xlfn.XLOOKUP(Tabuľka9[[#This Row],[IČO]],#REF!,#REF!)</f>
        <v>#REF!</v>
      </c>
    </row>
    <row r="7287" spans="1:14" hidden="1" x14ac:dyDescent="0.35">
      <c r="A7287" t="s">
        <v>125</v>
      </c>
      <c r="B7287" t="s">
        <v>165</v>
      </c>
      <c r="C7287" t="s">
        <v>13</v>
      </c>
      <c r="E7287" s="10">
        <f>IF(COUNTIF(cis_DPH!$B$2:$B$84,B7287)&gt;0,D7287*1.1,IF(COUNTIF(cis_DPH!$B$85:$B$171,B7287)&gt;0,D7287*1.2,"chyba"))</f>
        <v>0</v>
      </c>
      <c r="G7287" s="16" t="e">
        <f>_xlfn.XLOOKUP(Tabuľka9[[#This Row],[položka]],#REF!,#REF!)</f>
        <v>#REF!</v>
      </c>
      <c r="I7287" s="15">
        <f>Tabuľka9[[#This Row],[Aktuálna cena v RZ s DPH]]*Tabuľka9[[#This Row],[Priemerný odber za mesiac]]</f>
        <v>0</v>
      </c>
      <c r="K7287" s="17" t="e">
        <f>Tabuľka9[[#This Row],[Cena za MJ s DPH]]*Tabuľka9[[#This Row],[Predpokladaný odber počas 6 mesiacov]]</f>
        <v>#REF!</v>
      </c>
      <c r="L7287" s="1">
        <v>160709</v>
      </c>
      <c r="M7287" t="e">
        <f>_xlfn.XLOOKUP(Tabuľka9[[#This Row],[IČO]],#REF!,#REF!)</f>
        <v>#REF!</v>
      </c>
      <c r="N7287" t="e">
        <f>_xlfn.XLOOKUP(Tabuľka9[[#This Row],[IČO]],#REF!,#REF!)</f>
        <v>#REF!</v>
      </c>
    </row>
    <row r="7288" spans="1:14" hidden="1" x14ac:dyDescent="0.35">
      <c r="A7288" t="s">
        <v>125</v>
      </c>
      <c r="B7288" t="s">
        <v>166</v>
      </c>
      <c r="C7288" t="s">
        <v>13</v>
      </c>
      <c r="E7288" s="10">
        <f>IF(COUNTIF(cis_DPH!$B$2:$B$84,B7288)&gt;0,D7288*1.1,IF(COUNTIF(cis_DPH!$B$85:$B$171,B7288)&gt;0,D7288*1.2,"chyba"))</f>
        <v>0</v>
      </c>
      <c r="G7288" s="16" t="e">
        <f>_xlfn.XLOOKUP(Tabuľka9[[#This Row],[položka]],#REF!,#REF!)</f>
        <v>#REF!</v>
      </c>
      <c r="I7288" s="15">
        <f>Tabuľka9[[#This Row],[Aktuálna cena v RZ s DPH]]*Tabuľka9[[#This Row],[Priemerný odber za mesiac]]</f>
        <v>0</v>
      </c>
      <c r="K7288" s="17" t="e">
        <f>Tabuľka9[[#This Row],[Cena za MJ s DPH]]*Tabuľka9[[#This Row],[Predpokladaný odber počas 6 mesiacov]]</f>
        <v>#REF!</v>
      </c>
      <c r="L7288" s="1">
        <v>160709</v>
      </c>
      <c r="M7288" t="e">
        <f>_xlfn.XLOOKUP(Tabuľka9[[#This Row],[IČO]],#REF!,#REF!)</f>
        <v>#REF!</v>
      </c>
      <c r="N7288" t="e">
        <f>_xlfn.XLOOKUP(Tabuľka9[[#This Row],[IČO]],#REF!,#REF!)</f>
        <v>#REF!</v>
      </c>
    </row>
    <row r="7289" spans="1:14" hidden="1" x14ac:dyDescent="0.35">
      <c r="A7289" t="s">
        <v>125</v>
      </c>
      <c r="B7289" t="s">
        <v>167</v>
      </c>
      <c r="C7289" t="s">
        <v>13</v>
      </c>
      <c r="E7289" s="10">
        <f>IF(COUNTIF(cis_DPH!$B$2:$B$84,B7289)&gt;0,D7289*1.1,IF(COUNTIF(cis_DPH!$B$85:$B$171,B7289)&gt;0,D7289*1.2,"chyba"))</f>
        <v>0</v>
      </c>
      <c r="G7289" s="16" t="e">
        <f>_xlfn.XLOOKUP(Tabuľka9[[#This Row],[položka]],#REF!,#REF!)</f>
        <v>#REF!</v>
      </c>
      <c r="I7289" s="15">
        <f>Tabuľka9[[#This Row],[Aktuálna cena v RZ s DPH]]*Tabuľka9[[#This Row],[Priemerný odber za mesiac]]</f>
        <v>0</v>
      </c>
      <c r="K7289" s="17" t="e">
        <f>Tabuľka9[[#This Row],[Cena za MJ s DPH]]*Tabuľka9[[#This Row],[Predpokladaný odber počas 6 mesiacov]]</f>
        <v>#REF!</v>
      </c>
      <c r="L7289" s="1">
        <v>160709</v>
      </c>
      <c r="M7289" t="e">
        <f>_xlfn.XLOOKUP(Tabuľka9[[#This Row],[IČO]],#REF!,#REF!)</f>
        <v>#REF!</v>
      </c>
      <c r="N7289" t="e">
        <f>_xlfn.XLOOKUP(Tabuľka9[[#This Row],[IČO]],#REF!,#REF!)</f>
        <v>#REF!</v>
      </c>
    </row>
    <row r="7290" spans="1:14" hidden="1" x14ac:dyDescent="0.35">
      <c r="A7290" t="s">
        <v>125</v>
      </c>
      <c r="B7290" t="s">
        <v>168</v>
      </c>
      <c r="C7290" t="s">
        <v>13</v>
      </c>
      <c r="E7290" s="10">
        <f>IF(COUNTIF(cis_DPH!$B$2:$B$84,B7290)&gt;0,D7290*1.1,IF(COUNTIF(cis_DPH!$B$85:$B$171,B7290)&gt;0,D7290*1.2,"chyba"))</f>
        <v>0</v>
      </c>
      <c r="G7290" s="16" t="e">
        <f>_xlfn.XLOOKUP(Tabuľka9[[#This Row],[položka]],#REF!,#REF!)</f>
        <v>#REF!</v>
      </c>
      <c r="I7290" s="15">
        <f>Tabuľka9[[#This Row],[Aktuálna cena v RZ s DPH]]*Tabuľka9[[#This Row],[Priemerný odber za mesiac]]</f>
        <v>0</v>
      </c>
      <c r="K7290" s="17" t="e">
        <f>Tabuľka9[[#This Row],[Cena za MJ s DPH]]*Tabuľka9[[#This Row],[Predpokladaný odber počas 6 mesiacov]]</f>
        <v>#REF!</v>
      </c>
      <c r="L7290" s="1">
        <v>160709</v>
      </c>
      <c r="M7290" t="e">
        <f>_xlfn.XLOOKUP(Tabuľka9[[#This Row],[IČO]],#REF!,#REF!)</f>
        <v>#REF!</v>
      </c>
      <c r="N7290" t="e">
        <f>_xlfn.XLOOKUP(Tabuľka9[[#This Row],[IČO]],#REF!,#REF!)</f>
        <v>#REF!</v>
      </c>
    </row>
    <row r="7291" spans="1:14" hidden="1" x14ac:dyDescent="0.35">
      <c r="A7291" t="s">
        <v>125</v>
      </c>
      <c r="B7291" t="s">
        <v>169</v>
      </c>
      <c r="C7291" t="s">
        <v>13</v>
      </c>
      <c r="E7291" s="10">
        <f>IF(COUNTIF(cis_DPH!$B$2:$B$84,B7291)&gt;0,D7291*1.1,IF(COUNTIF(cis_DPH!$B$85:$B$171,B7291)&gt;0,D7291*1.2,"chyba"))</f>
        <v>0</v>
      </c>
      <c r="G7291" s="16" t="e">
        <f>_xlfn.XLOOKUP(Tabuľka9[[#This Row],[položka]],#REF!,#REF!)</f>
        <v>#REF!</v>
      </c>
      <c r="I7291" s="15">
        <f>Tabuľka9[[#This Row],[Aktuálna cena v RZ s DPH]]*Tabuľka9[[#This Row],[Priemerný odber za mesiac]]</f>
        <v>0</v>
      </c>
      <c r="K7291" s="17" t="e">
        <f>Tabuľka9[[#This Row],[Cena za MJ s DPH]]*Tabuľka9[[#This Row],[Predpokladaný odber počas 6 mesiacov]]</f>
        <v>#REF!</v>
      </c>
      <c r="L7291" s="1">
        <v>160709</v>
      </c>
      <c r="M7291" t="e">
        <f>_xlfn.XLOOKUP(Tabuľka9[[#This Row],[IČO]],#REF!,#REF!)</f>
        <v>#REF!</v>
      </c>
      <c r="N7291" t="e">
        <f>_xlfn.XLOOKUP(Tabuľka9[[#This Row],[IČO]],#REF!,#REF!)</f>
        <v>#REF!</v>
      </c>
    </row>
    <row r="7292" spans="1:14" hidden="1" x14ac:dyDescent="0.35">
      <c r="A7292" t="s">
        <v>125</v>
      </c>
      <c r="B7292" t="s">
        <v>170</v>
      </c>
      <c r="C7292" t="s">
        <v>13</v>
      </c>
      <c r="E7292" s="10">
        <f>IF(COUNTIF(cis_DPH!$B$2:$B$84,B7292)&gt;0,D7292*1.1,IF(COUNTIF(cis_DPH!$B$85:$B$171,B7292)&gt;0,D7292*1.2,"chyba"))</f>
        <v>0</v>
      </c>
      <c r="G7292" s="16" t="e">
        <f>_xlfn.XLOOKUP(Tabuľka9[[#This Row],[položka]],#REF!,#REF!)</f>
        <v>#REF!</v>
      </c>
      <c r="I7292" s="15">
        <f>Tabuľka9[[#This Row],[Aktuálna cena v RZ s DPH]]*Tabuľka9[[#This Row],[Priemerný odber za mesiac]]</f>
        <v>0</v>
      </c>
      <c r="K7292" s="17" t="e">
        <f>Tabuľka9[[#This Row],[Cena za MJ s DPH]]*Tabuľka9[[#This Row],[Predpokladaný odber počas 6 mesiacov]]</f>
        <v>#REF!</v>
      </c>
      <c r="L7292" s="1">
        <v>160709</v>
      </c>
      <c r="M7292" t="e">
        <f>_xlfn.XLOOKUP(Tabuľka9[[#This Row],[IČO]],#REF!,#REF!)</f>
        <v>#REF!</v>
      </c>
      <c r="N7292" t="e">
        <f>_xlfn.XLOOKUP(Tabuľka9[[#This Row],[IČO]],#REF!,#REF!)</f>
        <v>#REF!</v>
      </c>
    </row>
    <row r="7293" spans="1:14" hidden="1" x14ac:dyDescent="0.35">
      <c r="A7293" t="s">
        <v>125</v>
      </c>
      <c r="B7293" t="s">
        <v>171</v>
      </c>
      <c r="C7293" t="s">
        <v>13</v>
      </c>
      <c r="E7293" s="10">
        <f>IF(COUNTIF(cis_DPH!$B$2:$B$84,B7293)&gt;0,D7293*1.1,IF(COUNTIF(cis_DPH!$B$85:$B$171,B7293)&gt;0,D7293*1.2,"chyba"))</f>
        <v>0</v>
      </c>
      <c r="G7293" s="16" t="e">
        <f>_xlfn.XLOOKUP(Tabuľka9[[#This Row],[položka]],#REF!,#REF!)</f>
        <v>#REF!</v>
      </c>
      <c r="I7293" s="15">
        <f>Tabuľka9[[#This Row],[Aktuálna cena v RZ s DPH]]*Tabuľka9[[#This Row],[Priemerný odber za mesiac]]</f>
        <v>0</v>
      </c>
      <c r="K7293" s="17" t="e">
        <f>Tabuľka9[[#This Row],[Cena za MJ s DPH]]*Tabuľka9[[#This Row],[Predpokladaný odber počas 6 mesiacov]]</f>
        <v>#REF!</v>
      </c>
      <c r="L7293" s="1">
        <v>160709</v>
      </c>
      <c r="M7293" t="e">
        <f>_xlfn.XLOOKUP(Tabuľka9[[#This Row],[IČO]],#REF!,#REF!)</f>
        <v>#REF!</v>
      </c>
      <c r="N7293" t="e">
        <f>_xlfn.XLOOKUP(Tabuľka9[[#This Row],[IČO]],#REF!,#REF!)</f>
        <v>#REF!</v>
      </c>
    </row>
    <row r="7294" spans="1:14" hidden="1" x14ac:dyDescent="0.35">
      <c r="A7294" t="s">
        <v>125</v>
      </c>
      <c r="B7294" t="s">
        <v>172</v>
      </c>
      <c r="C7294" t="s">
        <v>13</v>
      </c>
      <c r="E7294" s="10">
        <f>IF(COUNTIF(cis_DPH!$B$2:$B$84,B7294)&gt;0,D7294*1.1,IF(COUNTIF(cis_DPH!$B$85:$B$171,B7294)&gt;0,D7294*1.2,"chyba"))</f>
        <v>0</v>
      </c>
      <c r="G7294" s="16" t="e">
        <f>_xlfn.XLOOKUP(Tabuľka9[[#This Row],[položka]],#REF!,#REF!)</f>
        <v>#REF!</v>
      </c>
      <c r="I7294" s="15">
        <f>Tabuľka9[[#This Row],[Aktuálna cena v RZ s DPH]]*Tabuľka9[[#This Row],[Priemerný odber za mesiac]]</f>
        <v>0</v>
      </c>
      <c r="K7294" s="17" t="e">
        <f>Tabuľka9[[#This Row],[Cena za MJ s DPH]]*Tabuľka9[[#This Row],[Predpokladaný odber počas 6 mesiacov]]</f>
        <v>#REF!</v>
      </c>
      <c r="L7294" s="1">
        <v>160709</v>
      </c>
      <c r="M7294" t="e">
        <f>_xlfn.XLOOKUP(Tabuľka9[[#This Row],[IČO]],#REF!,#REF!)</f>
        <v>#REF!</v>
      </c>
      <c r="N7294" t="e">
        <f>_xlfn.XLOOKUP(Tabuľka9[[#This Row],[IČO]],#REF!,#REF!)</f>
        <v>#REF!</v>
      </c>
    </row>
    <row r="7295" spans="1:14" hidden="1" x14ac:dyDescent="0.35">
      <c r="A7295" t="s">
        <v>125</v>
      </c>
      <c r="B7295" t="s">
        <v>173</v>
      </c>
      <c r="C7295" t="s">
        <v>13</v>
      </c>
      <c r="D7295" s="9">
        <v>3.45</v>
      </c>
      <c r="E7295" s="10">
        <f>IF(COUNTIF(cis_DPH!$B$2:$B$84,B7295)&gt;0,D7295*1.1,IF(COUNTIF(cis_DPH!$B$85:$B$171,B7295)&gt;0,D7295*1.2,"chyba"))</f>
        <v>4.1399999999999997</v>
      </c>
      <c r="G7295" s="16" t="e">
        <f>_xlfn.XLOOKUP(Tabuľka9[[#This Row],[položka]],#REF!,#REF!)</f>
        <v>#REF!</v>
      </c>
      <c r="H7295">
        <v>2</v>
      </c>
      <c r="I7295" s="15">
        <f>Tabuľka9[[#This Row],[Aktuálna cena v RZ s DPH]]*Tabuľka9[[#This Row],[Priemerný odber za mesiac]]</f>
        <v>8.2799999999999994</v>
      </c>
      <c r="J7295">
        <v>10</v>
      </c>
      <c r="K7295" s="17" t="e">
        <f>Tabuľka9[[#This Row],[Cena za MJ s DPH]]*Tabuľka9[[#This Row],[Predpokladaný odber počas 6 mesiacov]]</f>
        <v>#REF!</v>
      </c>
      <c r="L7295" s="1">
        <v>160709</v>
      </c>
      <c r="M7295" t="e">
        <f>_xlfn.XLOOKUP(Tabuľka9[[#This Row],[IČO]],#REF!,#REF!)</f>
        <v>#REF!</v>
      </c>
      <c r="N7295" t="e">
        <f>_xlfn.XLOOKUP(Tabuľka9[[#This Row],[IČO]],#REF!,#REF!)</f>
        <v>#REF!</v>
      </c>
    </row>
    <row r="7296" spans="1:14" hidden="1" x14ac:dyDescent="0.35">
      <c r="A7296" t="s">
        <v>125</v>
      </c>
      <c r="B7296" t="s">
        <v>174</v>
      </c>
      <c r="C7296" t="s">
        <v>13</v>
      </c>
      <c r="E7296" s="10">
        <f>IF(COUNTIF(cis_DPH!$B$2:$B$84,B7296)&gt;0,D7296*1.1,IF(COUNTIF(cis_DPH!$B$85:$B$171,B7296)&gt;0,D7296*1.2,"chyba"))</f>
        <v>0</v>
      </c>
      <c r="G7296" s="16" t="e">
        <f>_xlfn.XLOOKUP(Tabuľka9[[#This Row],[položka]],#REF!,#REF!)</f>
        <v>#REF!</v>
      </c>
      <c r="I7296" s="15">
        <f>Tabuľka9[[#This Row],[Aktuálna cena v RZ s DPH]]*Tabuľka9[[#This Row],[Priemerný odber za mesiac]]</f>
        <v>0</v>
      </c>
      <c r="K7296" s="17" t="e">
        <f>Tabuľka9[[#This Row],[Cena za MJ s DPH]]*Tabuľka9[[#This Row],[Predpokladaný odber počas 6 mesiacov]]</f>
        <v>#REF!</v>
      </c>
      <c r="L7296" s="1">
        <v>160709</v>
      </c>
      <c r="M7296" t="e">
        <f>_xlfn.XLOOKUP(Tabuľka9[[#This Row],[IČO]],#REF!,#REF!)</f>
        <v>#REF!</v>
      </c>
      <c r="N7296" t="e">
        <f>_xlfn.XLOOKUP(Tabuľka9[[#This Row],[IČO]],#REF!,#REF!)</f>
        <v>#REF!</v>
      </c>
    </row>
    <row r="7297" spans="1:14" hidden="1" x14ac:dyDescent="0.35">
      <c r="A7297" t="s">
        <v>125</v>
      </c>
      <c r="B7297" t="s">
        <v>175</v>
      </c>
      <c r="C7297" t="s">
        <v>13</v>
      </c>
      <c r="E7297" s="10">
        <f>IF(COUNTIF(cis_DPH!$B$2:$B$84,B7297)&gt;0,D7297*1.1,IF(COUNTIF(cis_DPH!$B$85:$B$171,B7297)&gt;0,D7297*1.2,"chyba"))</f>
        <v>0</v>
      </c>
      <c r="G7297" s="16" t="e">
        <f>_xlfn.XLOOKUP(Tabuľka9[[#This Row],[položka]],#REF!,#REF!)</f>
        <v>#REF!</v>
      </c>
      <c r="I7297" s="15">
        <f>Tabuľka9[[#This Row],[Aktuálna cena v RZ s DPH]]*Tabuľka9[[#This Row],[Priemerný odber za mesiac]]</f>
        <v>0</v>
      </c>
      <c r="K7297" s="17" t="e">
        <f>Tabuľka9[[#This Row],[Cena za MJ s DPH]]*Tabuľka9[[#This Row],[Predpokladaný odber počas 6 mesiacov]]</f>
        <v>#REF!</v>
      </c>
      <c r="L7297" s="1">
        <v>160709</v>
      </c>
      <c r="M7297" t="e">
        <f>_xlfn.XLOOKUP(Tabuľka9[[#This Row],[IČO]],#REF!,#REF!)</f>
        <v>#REF!</v>
      </c>
      <c r="N7297" t="e">
        <f>_xlfn.XLOOKUP(Tabuľka9[[#This Row],[IČO]],#REF!,#REF!)</f>
        <v>#REF!</v>
      </c>
    </row>
    <row r="7298" spans="1:14" hidden="1" x14ac:dyDescent="0.35">
      <c r="A7298" t="s">
        <v>125</v>
      </c>
      <c r="B7298" t="s">
        <v>176</v>
      </c>
      <c r="C7298" t="s">
        <v>13</v>
      </c>
      <c r="E7298" s="10">
        <f>IF(COUNTIF(cis_DPH!$B$2:$B$84,B7298)&gt;0,D7298*1.1,IF(COUNTIF(cis_DPH!$B$85:$B$171,B7298)&gt;0,D7298*1.2,"chyba"))</f>
        <v>0</v>
      </c>
      <c r="G7298" s="16" t="e">
        <f>_xlfn.XLOOKUP(Tabuľka9[[#This Row],[položka]],#REF!,#REF!)</f>
        <v>#REF!</v>
      </c>
      <c r="I7298" s="15">
        <f>Tabuľka9[[#This Row],[Aktuálna cena v RZ s DPH]]*Tabuľka9[[#This Row],[Priemerný odber za mesiac]]</f>
        <v>0</v>
      </c>
      <c r="K7298" s="17" t="e">
        <f>Tabuľka9[[#This Row],[Cena za MJ s DPH]]*Tabuľka9[[#This Row],[Predpokladaný odber počas 6 mesiacov]]</f>
        <v>#REF!</v>
      </c>
      <c r="L7298" s="1">
        <v>160709</v>
      </c>
      <c r="M7298" t="e">
        <f>_xlfn.XLOOKUP(Tabuľka9[[#This Row],[IČO]],#REF!,#REF!)</f>
        <v>#REF!</v>
      </c>
      <c r="N7298" t="e">
        <f>_xlfn.XLOOKUP(Tabuľka9[[#This Row],[IČO]],#REF!,#REF!)</f>
        <v>#REF!</v>
      </c>
    </row>
    <row r="7299" spans="1:14" hidden="1" x14ac:dyDescent="0.35">
      <c r="A7299" t="s">
        <v>125</v>
      </c>
      <c r="B7299" t="s">
        <v>177</v>
      </c>
      <c r="C7299" t="s">
        <v>13</v>
      </c>
      <c r="E7299" s="10">
        <f>IF(COUNTIF(cis_DPH!$B$2:$B$84,B7299)&gt;0,D7299*1.1,IF(COUNTIF(cis_DPH!$B$85:$B$171,B7299)&gt;0,D7299*1.2,"chyba"))</f>
        <v>0</v>
      </c>
      <c r="G7299" s="16" t="e">
        <f>_xlfn.XLOOKUP(Tabuľka9[[#This Row],[položka]],#REF!,#REF!)</f>
        <v>#REF!</v>
      </c>
      <c r="I7299" s="15">
        <f>Tabuľka9[[#This Row],[Aktuálna cena v RZ s DPH]]*Tabuľka9[[#This Row],[Priemerný odber za mesiac]]</f>
        <v>0</v>
      </c>
      <c r="K7299" s="17" t="e">
        <f>Tabuľka9[[#This Row],[Cena za MJ s DPH]]*Tabuľka9[[#This Row],[Predpokladaný odber počas 6 mesiacov]]</f>
        <v>#REF!</v>
      </c>
      <c r="L7299" s="1">
        <v>160709</v>
      </c>
      <c r="M7299" t="e">
        <f>_xlfn.XLOOKUP(Tabuľka9[[#This Row],[IČO]],#REF!,#REF!)</f>
        <v>#REF!</v>
      </c>
      <c r="N7299" t="e">
        <f>_xlfn.XLOOKUP(Tabuľka9[[#This Row],[IČO]],#REF!,#REF!)</f>
        <v>#REF!</v>
      </c>
    </row>
    <row r="7300" spans="1:14" hidden="1" x14ac:dyDescent="0.35">
      <c r="A7300" t="s">
        <v>125</v>
      </c>
      <c r="B7300" t="s">
        <v>178</v>
      </c>
      <c r="C7300" t="s">
        <v>13</v>
      </c>
      <c r="E7300" s="10">
        <f>IF(COUNTIF(cis_DPH!$B$2:$B$84,B7300)&gt;0,D7300*1.1,IF(COUNTIF(cis_DPH!$B$85:$B$171,B7300)&gt;0,D7300*1.2,"chyba"))</f>
        <v>0</v>
      </c>
      <c r="G7300" s="16" t="e">
        <f>_xlfn.XLOOKUP(Tabuľka9[[#This Row],[položka]],#REF!,#REF!)</f>
        <v>#REF!</v>
      </c>
      <c r="I7300" s="15">
        <f>Tabuľka9[[#This Row],[Aktuálna cena v RZ s DPH]]*Tabuľka9[[#This Row],[Priemerný odber za mesiac]]</f>
        <v>0</v>
      </c>
      <c r="K7300" s="17" t="e">
        <f>Tabuľka9[[#This Row],[Cena za MJ s DPH]]*Tabuľka9[[#This Row],[Predpokladaný odber počas 6 mesiacov]]</f>
        <v>#REF!</v>
      </c>
      <c r="L7300" s="1">
        <v>160709</v>
      </c>
      <c r="M7300" t="e">
        <f>_xlfn.XLOOKUP(Tabuľka9[[#This Row],[IČO]],#REF!,#REF!)</f>
        <v>#REF!</v>
      </c>
      <c r="N7300" t="e">
        <f>_xlfn.XLOOKUP(Tabuľka9[[#This Row],[IČO]],#REF!,#REF!)</f>
        <v>#REF!</v>
      </c>
    </row>
    <row r="7301" spans="1:14" hidden="1" x14ac:dyDescent="0.35">
      <c r="A7301" t="s">
        <v>125</v>
      </c>
      <c r="B7301" t="s">
        <v>179</v>
      </c>
      <c r="C7301" t="s">
        <v>13</v>
      </c>
      <c r="E7301" s="10">
        <f>IF(COUNTIF(cis_DPH!$B$2:$B$84,B7301)&gt;0,D7301*1.1,IF(COUNTIF(cis_DPH!$B$85:$B$171,B7301)&gt;0,D7301*1.2,"chyba"))</f>
        <v>0</v>
      </c>
      <c r="G7301" s="16" t="e">
        <f>_xlfn.XLOOKUP(Tabuľka9[[#This Row],[položka]],#REF!,#REF!)</f>
        <v>#REF!</v>
      </c>
      <c r="I7301" s="15">
        <f>Tabuľka9[[#This Row],[Aktuálna cena v RZ s DPH]]*Tabuľka9[[#This Row],[Priemerný odber za mesiac]]</f>
        <v>0</v>
      </c>
      <c r="K7301" s="17" t="e">
        <f>Tabuľka9[[#This Row],[Cena za MJ s DPH]]*Tabuľka9[[#This Row],[Predpokladaný odber počas 6 mesiacov]]</f>
        <v>#REF!</v>
      </c>
      <c r="L7301" s="1">
        <v>160709</v>
      </c>
      <c r="M7301" t="e">
        <f>_xlfn.XLOOKUP(Tabuľka9[[#This Row],[IČO]],#REF!,#REF!)</f>
        <v>#REF!</v>
      </c>
      <c r="N7301" t="e">
        <f>_xlfn.XLOOKUP(Tabuľka9[[#This Row],[IČO]],#REF!,#REF!)</f>
        <v>#REF!</v>
      </c>
    </row>
    <row r="7302" spans="1:14" hidden="1" x14ac:dyDescent="0.35">
      <c r="A7302" t="s">
        <v>125</v>
      </c>
      <c r="B7302" t="s">
        <v>180</v>
      </c>
      <c r="C7302" t="s">
        <v>13</v>
      </c>
      <c r="E7302" s="10">
        <f>IF(COUNTIF(cis_DPH!$B$2:$B$84,B7302)&gt;0,D7302*1.1,IF(COUNTIF(cis_DPH!$B$85:$B$171,B7302)&gt;0,D7302*1.2,"chyba"))</f>
        <v>0</v>
      </c>
      <c r="G7302" s="16" t="e">
        <f>_xlfn.XLOOKUP(Tabuľka9[[#This Row],[položka]],#REF!,#REF!)</f>
        <v>#REF!</v>
      </c>
      <c r="I7302" s="15">
        <f>Tabuľka9[[#This Row],[Aktuálna cena v RZ s DPH]]*Tabuľka9[[#This Row],[Priemerný odber za mesiac]]</f>
        <v>0</v>
      </c>
      <c r="K7302" s="17" t="e">
        <f>Tabuľka9[[#This Row],[Cena za MJ s DPH]]*Tabuľka9[[#This Row],[Predpokladaný odber počas 6 mesiacov]]</f>
        <v>#REF!</v>
      </c>
      <c r="L7302" s="1">
        <v>160709</v>
      </c>
      <c r="M7302" t="e">
        <f>_xlfn.XLOOKUP(Tabuľka9[[#This Row],[IČO]],#REF!,#REF!)</f>
        <v>#REF!</v>
      </c>
      <c r="N7302" t="e">
        <f>_xlfn.XLOOKUP(Tabuľka9[[#This Row],[IČO]],#REF!,#REF!)</f>
        <v>#REF!</v>
      </c>
    </row>
    <row r="7303" spans="1:14" hidden="1" x14ac:dyDescent="0.35">
      <c r="A7303" t="s">
        <v>125</v>
      </c>
      <c r="B7303" t="s">
        <v>181</v>
      </c>
      <c r="C7303" t="s">
        <v>13</v>
      </c>
      <c r="E7303" s="10">
        <f>IF(COUNTIF(cis_DPH!$B$2:$B$84,B7303)&gt;0,D7303*1.1,IF(COUNTIF(cis_DPH!$B$85:$B$171,B7303)&gt;0,D7303*1.2,"chyba"))</f>
        <v>0</v>
      </c>
      <c r="G7303" s="16" t="e">
        <f>_xlfn.XLOOKUP(Tabuľka9[[#This Row],[položka]],#REF!,#REF!)</f>
        <v>#REF!</v>
      </c>
      <c r="I7303" s="15">
        <f>Tabuľka9[[#This Row],[Aktuálna cena v RZ s DPH]]*Tabuľka9[[#This Row],[Priemerný odber za mesiac]]</f>
        <v>0</v>
      </c>
      <c r="K7303" s="17" t="e">
        <f>Tabuľka9[[#This Row],[Cena za MJ s DPH]]*Tabuľka9[[#This Row],[Predpokladaný odber počas 6 mesiacov]]</f>
        <v>#REF!</v>
      </c>
      <c r="L7303" s="1">
        <v>160709</v>
      </c>
      <c r="M7303" t="e">
        <f>_xlfn.XLOOKUP(Tabuľka9[[#This Row],[IČO]],#REF!,#REF!)</f>
        <v>#REF!</v>
      </c>
      <c r="N7303" t="e">
        <f>_xlfn.XLOOKUP(Tabuľka9[[#This Row],[IČO]],#REF!,#REF!)</f>
        <v>#REF!</v>
      </c>
    </row>
    <row r="7304" spans="1:14" hidden="1" x14ac:dyDescent="0.35">
      <c r="A7304" t="s">
        <v>125</v>
      </c>
      <c r="B7304" t="s">
        <v>182</v>
      </c>
      <c r="C7304" t="s">
        <v>13</v>
      </c>
      <c r="E7304" s="10">
        <f>IF(COUNTIF(cis_DPH!$B$2:$B$84,B7304)&gt;0,D7304*1.1,IF(COUNTIF(cis_DPH!$B$85:$B$171,B7304)&gt;0,D7304*1.2,"chyba"))</f>
        <v>0</v>
      </c>
      <c r="G7304" s="16" t="e">
        <f>_xlfn.XLOOKUP(Tabuľka9[[#This Row],[položka]],#REF!,#REF!)</f>
        <v>#REF!</v>
      </c>
      <c r="I7304" s="15">
        <f>Tabuľka9[[#This Row],[Aktuálna cena v RZ s DPH]]*Tabuľka9[[#This Row],[Priemerný odber za mesiac]]</f>
        <v>0</v>
      </c>
      <c r="K7304" s="17" t="e">
        <f>Tabuľka9[[#This Row],[Cena za MJ s DPH]]*Tabuľka9[[#This Row],[Predpokladaný odber počas 6 mesiacov]]</f>
        <v>#REF!</v>
      </c>
      <c r="L7304" s="1">
        <v>160709</v>
      </c>
      <c r="M7304" t="e">
        <f>_xlfn.XLOOKUP(Tabuľka9[[#This Row],[IČO]],#REF!,#REF!)</f>
        <v>#REF!</v>
      </c>
      <c r="N7304" t="e">
        <f>_xlfn.XLOOKUP(Tabuľka9[[#This Row],[IČO]],#REF!,#REF!)</f>
        <v>#REF!</v>
      </c>
    </row>
    <row r="7305" spans="1:14" hidden="1" x14ac:dyDescent="0.35">
      <c r="A7305" t="s">
        <v>125</v>
      </c>
      <c r="B7305" t="s">
        <v>183</v>
      </c>
      <c r="C7305" t="s">
        <v>13</v>
      </c>
      <c r="E7305" s="10">
        <f>IF(COUNTIF(cis_DPH!$B$2:$B$84,B7305)&gt;0,D7305*1.1,IF(COUNTIF(cis_DPH!$B$85:$B$171,B7305)&gt;0,D7305*1.2,"chyba"))</f>
        <v>0</v>
      </c>
      <c r="G7305" s="16" t="e">
        <f>_xlfn.XLOOKUP(Tabuľka9[[#This Row],[položka]],#REF!,#REF!)</f>
        <v>#REF!</v>
      </c>
      <c r="I7305" s="15">
        <f>Tabuľka9[[#This Row],[Aktuálna cena v RZ s DPH]]*Tabuľka9[[#This Row],[Priemerný odber za mesiac]]</f>
        <v>0</v>
      </c>
      <c r="K7305" s="17" t="e">
        <f>Tabuľka9[[#This Row],[Cena za MJ s DPH]]*Tabuľka9[[#This Row],[Predpokladaný odber počas 6 mesiacov]]</f>
        <v>#REF!</v>
      </c>
      <c r="L7305" s="1">
        <v>160709</v>
      </c>
      <c r="M7305" t="e">
        <f>_xlfn.XLOOKUP(Tabuľka9[[#This Row],[IČO]],#REF!,#REF!)</f>
        <v>#REF!</v>
      </c>
      <c r="N7305" t="e">
        <f>_xlfn.XLOOKUP(Tabuľka9[[#This Row],[IČO]],#REF!,#REF!)</f>
        <v>#REF!</v>
      </c>
    </row>
    <row r="7306" spans="1:14" hidden="1" x14ac:dyDescent="0.35">
      <c r="A7306" t="s">
        <v>125</v>
      </c>
      <c r="B7306" t="s">
        <v>184</v>
      </c>
      <c r="C7306" t="s">
        <v>13</v>
      </c>
      <c r="E7306" s="10">
        <f>IF(COUNTIF(cis_DPH!$B$2:$B$84,B7306)&gt;0,D7306*1.1,IF(COUNTIF(cis_DPH!$B$85:$B$171,B7306)&gt;0,D7306*1.2,"chyba"))</f>
        <v>0</v>
      </c>
      <c r="G7306" s="16" t="e">
        <f>_xlfn.XLOOKUP(Tabuľka9[[#This Row],[položka]],#REF!,#REF!)</f>
        <v>#REF!</v>
      </c>
      <c r="I7306" s="15">
        <f>Tabuľka9[[#This Row],[Aktuálna cena v RZ s DPH]]*Tabuľka9[[#This Row],[Priemerný odber za mesiac]]</f>
        <v>0</v>
      </c>
      <c r="K7306" s="17" t="e">
        <f>Tabuľka9[[#This Row],[Cena za MJ s DPH]]*Tabuľka9[[#This Row],[Predpokladaný odber počas 6 mesiacov]]</f>
        <v>#REF!</v>
      </c>
      <c r="L7306" s="1">
        <v>160709</v>
      </c>
      <c r="M7306" t="e">
        <f>_xlfn.XLOOKUP(Tabuľka9[[#This Row],[IČO]],#REF!,#REF!)</f>
        <v>#REF!</v>
      </c>
      <c r="N7306" t="e">
        <f>_xlfn.XLOOKUP(Tabuľka9[[#This Row],[IČO]],#REF!,#REF!)</f>
        <v>#REF!</v>
      </c>
    </row>
    <row r="7307" spans="1:14" hidden="1" x14ac:dyDescent="0.35">
      <c r="A7307" t="s">
        <v>125</v>
      </c>
      <c r="B7307" t="s">
        <v>185</v>
      </c>
      <c r="C7307" t="s">
        <v>13</v>
      </c>
      <c r="E7307" s="10">
        <f>IF(COUNTIF(cis_DPH!$B$2:$B$84,B7307)&gt;0,D7307*1.1,IF(COUNTIF(cis_DPH!$B$85:$B$171,B7307)&gt;0,D7307*1.2,"chyba"))</f>
        <v>0</v>
      </c>
      <c r="G7307" s="16" t="e">
        <f>_xlfn.XLOOKUP(Tabuľka9[[#This Row],[položka]],#REF!,#REF!)</f>
        <v>#REF!</v>
      </c>
      <c r="I7307" s="15">
        <f>Tabuľka9[[#This Row],[Aktuálna cena v RZ s DPH]]*Tabuľka9[[#This Row],[Priemerný odber za mesiac]]</f>
        <v>0</v>
      </c>
      <c r="K7307" s="17" t="e">
        <f>Tabuľka9[[#This Row],[Cena za MJ s DPH]]*Tabuľka9[[#This Row],[Predpokladaný odber počas 6 mesiacov]]</f>
        <v>#REF!</v>
      </c>
      <c r="L7307" s="1">
        <v>160709</v>
      </c>
      <c r="M7307" t="e">
        <f>_xlfn.XLOOKUP(Tabuľka9[[#This Row],[IČO]],#REF!,#REF!)</f>
        <v>#REF!</v>
      </c>
      <c r="N7307" t="e">
        <f>_xlfn.XLOOKUP(Tabuľka9[[#This Row],[IČO]],#REF!,#REF!)</f>
        <v>#REF!</v>
      </c>
    </row>
    <row r="7308" spans="1:14" hidden="1" x14ac:dyDescent="0.35">
      <c r="A7308" t="s">
        <v>125</v>
      </c>
      <c r="B7308" t="s">
        <v>186</v>
      </c>
      <c r="C7308" t="s">
        <v>13</v>
      </c>
      <c r="E7308" s="10">
        <f>IF(COUNTIF(cis_DPH!$B$2:$B$84,B7308)&gt;0,D7308*1.1,IF(COUNTIF(cis_DPH!$B$85:$B$171,B7308)&gt;0,D7308*1.2,"chyba"))</f>
        <v>0</v>
      </c>
      <c r="G7308" s="16" t="e">
        <f>_xlfn.XLOOKUP(Tabuľka9[[#This Row],[položka]],#REF!,#REF!)</f>
        <v>#REF!</v>
      </c>
      <c r="I7308" s="15">
        <f>Tabuľka9[[#This Row],[Aktuálna cena v RZ s DPH]]*Tabuľka9[[#This Row],[Priemerný odber za mesiac]]</f>
        <v>0</v>
      </c>
      <c r="K7308" s="17" t="e">
        <f>Tabuľka9[[#This Row],[Cena za MJ s DPH]]*Tabuľka9[[#This Row],[Predpokladaný odber počas 6 mesiacov]]</f>
        <v>#REF!</v>
      </c>
      <c r="L7308" s="1">
        <v>160709</v>
      </c>
      <c r="M7308" t="e">
        <f>_xlfn.XLOOKUP(Tabuľka9[[#This Row],[IČO]],#REF!,#REF!)</f>
        <v>#REF!</v>
      </c>
      <c r="N7308" t="e">
        <f>_xlfn.XLOOKUP(Tabuľka9[[#This Row],[IČO]],#REF!,#REF!)</f>
        <v>#REF!</v>
      </c>
    </row>
    <row r="7309" spans="1:14" hidden="1" x14ac:dyDescent="0.35">
      <c r="A7309" t="s">
        <v>95</v>
      </c>
      <c r="B7309" t="s">
        <v>187</v>
      </c>
      <c r="C7309" t="s">
        <v>48</v>
      </c>
      <c r="E7309" s="10">
        <f>IF(COUNTIF(cis_DPH!$B$2:$B$84,B7309)&gt;0,D7309*1.1,IF(COUNTIF(cis_DPH!$B$85:$B$171,B7309)&gt;0,D7309*1.2,"chyba"))</f>
        <v>0</v>
      </c>
      <c r="G7309" s="16" t="e">
        <f>_xlfn.XLOOKUP(Tabuľka9[[#This Row],[položka]],#REF!,#REF!)</f>
        <v>#REF!</v>
      </c>
      <c r="I7309" s="15">
        <f>Tabuľka9[[#This Row],[Aktuálna cena v RZ s DPH]]*Tabuľka9[[#This Row],[Priemerný odber za mesiac]]</f>
        <v>0</v>
      </c>
      <c r="K7309" s="17" t="e">
        <f>Tabuľka9[[#This Row],[Cena za MJ s DPH]]*Tabuľka9[[#This Row],[Predpokladaný odber počas 6 mesiacov]]</f>
        <v>#REF!</v>
      </c>
      <c r="L7309" s="1">
        <v>160709</v>
      </c>
      <c r="M7309" t="e">
        <f>_xlfn.XLOOKUP(Tabuľka9[[#This Row],[IČO]],#REF!,#REF!)</f>
        <v>#REF!</v>
      </c>
      <c r="N7309" t="e">
        <f>_xlfn.XLOOKUP(Tabuľka9[[#This Row],[IČO]],#REF!,#REF!)</f>
        <v>#REF!</v>
      </c>
    </row>
    <row r="7310" spans="1:14" hidden="1" x14ac:dyDescent="0.35">
      <c r="A7310" t="s">
        <v>95</v>
      </c>
      <c r="B7310" t="s">
        <v>188</v>
      </c>
      <c r="C7310" t="s">
        <v>13</v>
      </c>
      <c r="E7310" s="10">
        <f>IF(COUNTIF(cis_DPH!$B$2:$B$84,B7310)&gt;0,D7310*1.1,IF(COUNTIF(cis_DPH!$B$85:$B$171,B7310)&gt;0,D7310*1.2,"chyba"))</f>
        <v>0</v>
      </c>
      <c r="G7310" s="16" t="e">
        <f>_xlfn.XLOOKUP(Tabuľka9[[#This Row],[položka]],#REF!,#REF!)</f>
        <v>#REF!</v>
      </c>
      <c r="I7310" s="15">
        <f>Tabuľka9[[#This Row],[Aktuálna cena v RZ s DPH]]*Tabuľka9[[#This Row],[Priemerný odber za mesiac]]</f>
        <v>0</v>
      </c>
      <c r="K7310" s="17" t="e">
        <f>Tabuľka9[[#This Row],[Cena za MJ s DPH]]*Tabuľka9[[#This Row],[Predpokladaný odber počas 6 mesiacov]]</f>
        <v>#REF!</v>
      </c>
      <c r="L7310" s="1">
        <v>160709</v>
      </c>
      <c r="M7310" t="e">
        <f>_xlfn.XLOOKUP(Tabuľka9[[#This Row],[IČO]],#REF!,#REF!)</f>
        <v>#REF!</v>
      </c>
      <c r="N7310" t="e">
        <f>_xlfn.XLOOKUP(Tabuľka9[[#This Row],[IČO]],#REF!,#REF!)</f>
        <v>#REF!</v>
      </c>
    </row>
    <row r="7311" spans="1:14" hidden="1" x14ac:dyDescent="0.35">
      <c r="A7311" t="s">
        <v>95</v>
      </c>
      <c r="B7311" t="s">
        <v>189</v>
      </c>
      <c r="C7311" t="s">
        <v>13</v>
      </c>
      <c r="E7311" s="10">
        <f>IF(COUNTIF(cis_DPH!$B$2:$B$84,B7311)&gt;0,D7311*1.1,IF(COUNTIF(cis_DPH!$B$85:$B$171,B7311)&gt;0,D7311*1.2,"chyba"))</f>
        <v>0</v>
      </c>
      <c r="G7311" s="16" t="e">
        <f>_xlfn.XLOOKUP(Tabuľka9[[#This Row],[položka]],#REF!,#REF!)</f>
        <v>#REF!</v>
      </c>
      <c r="I7311" s="15">
        <f>Tabuľka9[[#This Row],[Aktuálna cena v RZ s DPH]]*Tabuľka9[[#This Row],[Priemerný odber za mesiac]]</f>
        <v>0</v>
      </c>
      <c r="K7311" s="17" t="e">
        <f>Tabuľka9[[#This Row],[Cena za MJ s DPH]]*Tabuľka9[[#This Row],[Predpokladaný odber počas 6 mesiacov]]</f>
        <v>#REF!</v>
      </c>
      <c r="L7311" s="1">
        <v>160709</v>
      </c>
      <c r="M7311" t="e">
        <f>_xlfn.XLOOKUP(Tabuľka9[[#This Row],[IČO]],#REF!,#REF!)</f>
        <v>#REF!</v>
      </c>
      <c r="N7311" t="e">
        <f>_xlfn.XLOOKUP(Tabuľka9[[#This Row],[IČO]],#REF!,#REF!)</f>
        <v>#REF!</v>
      </c>
    </row>
    <row r="7312" spans="1:14" hidden="1" x14ac:dyDescent="0.35">
      <c r="A7312" t="s">
        <v>10</v>
      </c>
      <c r="B7312" t="s">
        <v>11</v>
      </c>
      <c r="C7312" t="s">
        <v>13</v>
      </c>
      <c r="E7312" s="10">
        <f>IF(COUNTIF(cis_DPH!$B$2:$B$84,B7312)&gt;0,D7312*1.1,IF(COUNTIF(cis_DPH!$B$85:$B$171,B7312)&gt;0,D7312*1.2,"chyba"))</f>
        <v>0</v>
      </c>
      <c r="G7312" s="16" t="e">
        <f>_xlfn.XLOOKUP(Tabuľka9[[#This Row],[položka]],#REF!,#REF!)</f>
        <v>#REF!</v>
      </c>
      <c r="I7312" s="15">
        <f>Tabuľka9[[#This Row],[Aktuálna cena v RZ s DPH]]*Tabuľka9[[#This Row],[Priemerný odber za mesiac]]</f>
        <v>0</v>
      </c>
      <c r="K7312" s="17" t="e">
        <f>Tabuľka9[[#This Row],[Cena za MJ s DPH]]*Tabuľka9[[#This Row],[Predpokladaný odber počas 6 mesiacov]]</f>
        <v>#REF!</v>
      </c>
      <c r="L7312" s="1">
        <v>42317665</v>
      </c>
      <c r="M7312" t="e">
        <f>_xlfn.XLOOKUP(Tabuľka9[[#This Row],[IČO]],#REF!,#REF!)</f>
        <v>#REF!</v>
      </c>
      <c r="N7312" t="e">
        <f>_xlfn.XLOOKUP(Tabuľka9[[#This Row],[IČO]],#REF!,#REF!)</f>
        <v>#REF!</v>
      </c>
    </row>
    <row r="7313" spans="1:14" hidden="1" x14ac:dyDescent="0.35">
      <c r="A7313" t="s">
        <v>10</v>
      </c>
      <c r="B7313" t="s">
        <v>12</v>
      </c>
      <c r="C7313" t="s">
        <v>13</v>
      </c>
      <c r="D7313" s="9">
        <v>0.95</v>
      </c>
      <c r="E7313" s="10">
        <f>IF(COUNTIF(cis_DPH!$B$2:$B$84,B7313)&gt;0,D7313*1.1,IF(COUNTIF(cis_DPH!$B$85:$B$171,B7313)&gt;0,D7313*1.2,"chyba"))</f>
        <v>1.0449999999999999</v>
      </c>
      <c r="G7313" s="16" t="e">
        <f>_xlfn.XLOOKUP(Tabuľka9[[#This Row],[položka]],#REF!,#REF!)</f>
        <v>#REF!</v>
      </c>
      <c r="H7313">
        <v>1</v>
      </c>
      <c r="I7313" s="15">
        <f>Tabuľka9[[#This Row],[Aktuálna cena v RZ s DPH]]*Tabuľka9[[#This Row],[Priemerný odber za mesiac]]</f>
        <v>1.0449999999999999</v>
      </c>
      <c r="J7313">
        <v>4</v>
      </c>
      <c r="K7313" s="17" t="e">
        <f>Tabuľka9[[#This Row],[Cena za MJ s DPH]]*Tabuľka9[[#This Row],[Predpokladaný odber počas 6 mesiacov]]</f>
        <v>#REF!</v>
      </c>
      <c r="L7313" s="1">
        <v>42317665</v>
      </c>
      <c r="M7313" t="e">
        <f>_xlfn.XLOOKUP(Tabuľka9[[#This Row],[IČO]],#REF!,#REF!)</f>
        <v>#REF!</v>
      </c>
      <c r="N7313" t="e">
        <f>_xlfn.XLOOKUP(Tabuľka9[[#This Row],[IČO]],#REF!,#REF!)</f>
        <v>#REF!</v>
      </c>
    </row>
    <row r="7314" spans="1:14" hidden="1" x14ac:dyDescent="0.35">
      <c r="A7314" t="s">
        <v>10</v>
      </c>
      <c r="B7314" t="s">
        <v>14</v>
      </c>
      <c r="C7314" t="s">
        <v>13</v>
      </c>
      <c r="E7314" s="10">
        <f>IF(COUNTIF(cis_DPH!$B$2:$B$84,B7314)&gt;0,D7314*1.1,IF(COUNTIF(cis_DPH!$B$85:$B$171,B7314)&gt;0,D7314*1.2,"chyba"))</f>
        <v>0</v>
      </c>
      <c r="G7314" s="16" t="e">
        <f>_xlfn.XLOOKUP(Tabuľka9[[#This Row],[položka]],#REF!,#REF!)</f>
        <v>#REF!</v>
      </c>
      <c r="I7314" s="15">
        <f>Tabuľka9[[#This Row],[Aktuálna cena v RZ s DPH]]*Tabuľka9[[#This Row],[Priemerný odber za mesiac]]</f>
        <v>0</v>
      </c>
      <c r="K7314" s="17" t="e">
        <f>Tabuľka9[[#This Row],[Cena za MJ s DPH]]*Tabuľka9[[#This Row],[Predpokladaný odber počas 6 mesiacov]]</f>
        <v>#REF!</v>
      </c>
      <c r="L7314" s="1">
        <v>42317665</v>
      </c>
      <c r="M7314" t="e">
        <f>_xlfn.XLOOKUP(Tabuľka9[[#This Row],[IČO]],#REF!,#REF!)</f>
        <v>#REF!</v>
      </c>
      <c r="N7314" t="e">
        <f>_xlfn.XLOOKUP(Tabuľka9[[#This Row],[IČO]],#REF!,#REF!)</f>
        <v>#REF!</v>
      </c>
    </row>
    <row r="7315" spans="1:14" hidden="1" x14ac:dyDescent="0.35">
      <c r="A7315" t="s">
        <v>10</v>
      </c>
      <c r="B7315" t="s">
        <v>15</v>
      </c>
      <c r="C7315" t="s">
        <v>13</v>
      </c>
      <c r="D7315" s="9">
        <v>0.49</v>
      </c>
      <c r="E7315" s="10">
        <f>IF(COUNTIF(cis_DPH!$B$2:$B$84,B7315)&gt;0,D7315*1.1,IF(COUNTIF(cis_DPH!$B$85:$B$171,B7315)&gt;0,D7315*1.2,"chyba"))</f>
        <v>0.53900000000000003</v>
      </c>
      <c r="G7315" s="16" t="e">
        <f>_xlfn.XLOOKUP(Tabuľka9[[#This Row],[položka]],#REF!,#REF!)</f>
        <v>#REF!</v>
      </c>
      <c r="H7315">
        <v>15</v>
      </c>
      <c r="I7315" s="15">
        <f>Tabuľka9[[#This Row],[Aktuálna cena v RZ s DPH]]*Tabuľka9[[#This Row],[Priemerný odber za mesiac]]</f>
        <v>8.0850000000000009</v>
      </c>
      <c r="J7315">
        <v>60</v>
      </c>
      <c r="K7315" s="17" t="e">
        <f>Tabuľka9[[#This Row],[Cena za MJ s DPH]]*Tabuľka9[[#This Row],[Predpokladaný odber počas 6 mesiacov]]</f>
        <v>#REF!</v>
      </c>
      <c r="L7315" s="1">
        <v>42317665</v>
      </c>
      <c r="M7315" t="e">
        <f>_xlfn.XLOOKUP(Tabuľka9[[#This Row],[IČO]],#REF!,#REF!)</f>
        <v>#REF!</v>
      </c>
      <c r="N7315" t="e">
        <f>_xlfn.XLOOKUP(Tabuľka9[[#This Row],[IČO]],#REF!,#REF!)</f>
        <v>#REF!</v>
      </c>
    </row>
    <row r="7316" spans="1:14" hidden="1" x14ac:dyDescent="0.35">
      <c r="A7316" t="s">
        <v>10</v>
      </c>
      <c r="B7316" t="s">
        <v>16</v>
      </c>
      <c r="C7316" t="s">
        <v>13</v>
      </c>
      <c r="E7316" s="10">
        <f>IF(COUNTIF(cis_DPH!$B$2:$B$84,B7316)&gt;0,D7316*1.1,IF(COUNTIF(cis_DPH!$B$85:$B$171,B7316)&gt;0,D7316*1.2,"chyba"))</f>
        <v>0</v>
      </c>
      <c r="G7316" s="16" t="e">
        <f>_xlfn.XLOOKUP(Tabuľka9[[#This Row],[položka]],#REF!,#REF!)</f>
        <v>#REF!</v>
      </c>
      <c r="I7316" s="15">
        <f>Tabuľka9[[#This Row],[Aktuálna cena v RZ s DPH]]*Tabuľka9[[#This Row],[Priemerný odber za mesiac]]</f>
        <v>0</v>
      </c>
      <c r="K7316" s="17" t="e">
        <f>Tabuľka9[[#This Row],[Cena za MJ s DPH]]*Tabuľka9[[#This Row],[Predpokladaný odber počas 6 mesiacov]]</f>
        <v>#REF!</v>
      </c>
      <c r="L7316" s="1">
        <v>42317665</v>
      </c>
      <c r="M7316" t="e">
        <f>_xlfn.XLOOKUP(Tabuľka9[[#This Row],[IČO]],#REF!,#REF!)</f>
        <v>#REF!</v>
      </c>
      <c r="N7316" t="e">
        <f>_xlfn.XLOOKUP(Tabuľka9[[#This Row],[IČO]],#REF!,#REF!)</f>
        <v>#REF!</v>
      </c>
    </row>
    <row r="7317" spans="1:14" hidden="1" x14ac:dyDescent="0.35">
      <c r="A7317" t="s">
        <v>10</v>
      </c>
      <c r="B7317" t="s">
        <v>17</v>
      </c>
      <c r="C7317" t="s">
        <v>13</v>
      </c>
      <c r="E7317" s="10">
        <f>IF(COUNTIF(cis_DPH!$B$2:$B$84,B7317)&gt;0,D7317*1.1,IF(COUNTIF(cis_DPH!$B$85:$B$171,B7317)&gt;0,D7317*1.2,"chyba"))</f>
        <v>0</v>
      </c>
      <c r="G7317" s="16" t="e">
        <f>_xlfn.XLOOKUP(Tabuľka9[[#This Row],[položka]],#REF!,#REF!)</f>
        <v>#REF!</v>
      </c>
      <c r="I7317" s="15">
        <f>Tabuľka9[[#This Row],[Aktuálna cena v RZ s DPH]]*Tabuľka9[[#This Row],[Priemerný odber za mesiac]]</f>
        <v>0</v>
      </c>
      <c r="K7317" s="17" t="e">
        <f>Tabuľka9[[#This Row],[Cena za MJ s DPH]]*Tabuľka9[[#This Row],[Predpokladaný odber počas 6 mesiacov]]</f>
        <v>#REF!</v>
      </c>
      <c r="L7317" s="1">
        <v>42317665</v>
      </c>
      <c r="M7317" t="e">
        <f>_xlfn.XLOOKUP(Tabuľka9[[#This Row],[IČO]],#REF!,#REF!)</f>
        <v>#REF!</v>
      </c>
      <c r="N7317" t="e">
        <f>_xlfn.XLOOKUP(Tabuľka9[[#This Row],[IČO]],#REF!,#REF!)</f>
        <v>#REF!</v>
      </c>
    </row>
    <row r="7318" spans="1:14" hidden="1" x14ac:dyDescent="0.35">
      <c r="A7318" t="s">
        <v>10</v>
      </c>
      <c r="B7318" t="s">
        <v>18</v>
      </c>
      <c r="C7318" t="s">
        <v>19</v>
      </c>
      <c r="E7318" s="10">
        <f>IF(COUNTIF(cis_DPH!$B$2:$B$84,B7318)&gt;0,D7318*1.1,IF(COUNTIF(cis_DPH!$B$85:$B$171,B7318)&gt;0,D7318*1.2,"chyba"))</f>
        <v>0</v>
      </c>
      <c r="G7318" s="16" t="e">
        <f>_xlfn.XLOOKUP(Tabuľka9[[#This Row],[položka]],#REF!,#REF!)</f>
        <v>#REF!</v>
      </c>
      <c r="I7318" s="15">
        <f>Tabuľka9[[#This Row],[Aktuálna cena v RZ s DPH]]*Tabuľka9[[#This Row],[Priemerný odber za mesiac]]</f>
        <v>0</v>
      </c>
      <c r="K7318" s="17" t="e">
        <f>Tabuľka9[[#This Row],[Cena za MJ s DPH]]*Tabuľka9[[#This Row],[Predpokladaný odber počas 6 mesiacov]]</f>
        <v>#REF!</v>
      </c>
      <c r="L7318" s="1">
        <v>42317665</v>
      </c>
      <c r="M7318" t="e">
        <f>_xlfn.XLOOKUP(Tabuľka9[[#This Row],[IČO]],#REF!,#REF!)</f>
        <v>#REF!</v>
      </c>
      <c r="N7318" t="e">
        <f>_xlfn.XLOOKUP(Tabuľka9[[#This Row],[IČO]],#REF!,#REF!)</f>
        <v>#REF!</v>
      </c>
    </row>
    <row r="7319" spans="1:14" hidden="1" x14ac:dyDescent="0.35">
      <c r="A7319" t="s">
        <v>10</v>
      </c>
      <c r="B7319" t="s">
        <v>20</v>
      </c>
      <c r="C7319" t="s">
        <v>13</v>
      </c>
      <c r="E7319" s="10">
        <f>IF(COUNTIF(cis_DPH!$B$2:$B$84,B7319)&gt;0,D7319*1.1,IF(COUNTIF(cis_DPH!$B$85:$B$171,B7319)&gt;0,D7319*1.2,"chyba"))</f>
        <v>0</v>
      </c>
      <c r="G7319" s="16" t="e">
        <f>_xlfn.XLOOKUP(Tabuľka9[[#This Row],[položka]],#REF!,#REF!)</f>
        <v>#REF!</v>
      </c>
      <c r="I7319" s="15">
        <f>Tabuľka9[[#This Row],[Aktuálna cena v RZ s DPH]]*Tabuľka9[[#This Row],[Priemerný odber za mesiac]]</f>
        <v>0</v>
      </c>
      <c r="K7319" s="17" t="e">
        <f>Tabuľka9[[#This Row],[Cena za MJ s DPH]]*Tabuľka9[[#This Row],[Predpokladaný odber počas 6 mesiacov]]</f>
        <v>#REF!</v>
      </c>
      <c r="L7319" s="1">
        <v>42317665</v>
      </c>
      <c r="M7319" t="e">
        <f>_xlfn.XLOOKUP(Tabuľka9[[#This Row],[IČO]],#REF!,#REF!)</f>
        <v>#REF!</v>
      </c>
      <c r="N7319" t="e">
        <f>_xlfn.XLOOKUP(Tabuľka9[[#This Row],[IČO]],#REF!,#REF!)</f>
        <v>#REF!</v>
      </c>
    </row>
    <row r="7320" spans="1:14" hidden="1" x14ac:dyDescent="0.35">
      <c r="A7320" t="s">
        <v>10</v>
      </c>
      <c r="B7320" t="s">
        <v>21</v>
      </c>
      <c r="C7320" t="s">
        <v>13</v>
      </c>
      <c r="D7320" s="9">
        <v>0.64</v>
      </c>
      <c r="E7320" s="10">
        <f>IF(COUNTIF(cis_DPH!$B$2:$B$84,B7320)&gt;0,D7320*1.1,IF(COUNTIF(cis_DPH!$B$85:$B$171,B7320)&gt;0,D7320*1.2,"chyba"))</f>
        <v>0.76800000000000002</v>
      </c>
      <c r="G7320" s="16" t="e">
        <f>_xlfn.XLOOKUP(Tabuľka9[[#This Row],[položka]],#REF!,#REF!)</f>
        <v>#REF!</v>
      </c>
      <c r="H7320">
        <v>3</v>
      </c>
      <c r="I7320" s="15">
        <f>Tabuľka9[[#This Row],[Aktuálna cena v RZ s DPH]]*Tabuľka9[[#This Row],[Priemerný odber za mesiac]]</f>
        <v>2.3040000000000003</v>
      </c>
      <c r="J7320">
        <v>12</v>
      </c>
      <c r="K7320" s="17" t="e">
        <f>Tabuľka9[[#This Row],[Cena za MJ s DPH]]*Tabuľka9[[#This Row],[Predpokladaný odber počas 6 mesiacov]]</f>
        <v>#REF!</v>
      </c>
      <c r="L7320" s="1">
        <v>42317665</v>
      </c>
      <c r="M7320" t="e">
        <f>_xlfn.XLOOKUP(Tabuľka9[[#This Row],[IČO]],#REF!,#REF!)</f>
        <v>#REF!</v>
      </c>
      <c r="N7320" t="e">
        <f>_xlfn.XLOOKUP(Tabuľka9[[#This Row],[IČO]],#REF!,#REF!)</f>
        <v>#REF!</v>
      </c>
    </row>
    <row r="7321" spans="1:14" hidden="1" x14ac:dyDescent="0.35">
      <c r="A7321" t="s">
        <v>10</v>
      </c>
      <c r="B7321" t="s">
        <v>22</v>
      </c>
      <c r="C7321" t="s">
        <v>13</v>
      </c>
      <c r="E7321" s="10">
        <f>IF(COUNTIF(cis_DPH!$B$2:$B$84,B7321)&gt;0,D7321*1.1,IF(COUNTIF(cis_DPH!$B$85:$B$171,B7321)&gt;0,D7321*1.2,"chyba"))</f>
        <v>0</v>
      </c>
      <c r="G7321" s="16" t="e">
        <f>_xlfn.XLOOKUP(Tabuľka9[[#This Row],[položka]],#REF!,#REF!)</f>
        <v>#REF!</v>
      </c>
      <c r="I7321" s="15">
        <f>Tabuľka9[[#This Row],[Aktuálna cena v RZ s DPH]]*Tabuľka9[[#This Row],[Priemerný odber za mesiac]]</f>
        <v>0</v>
      </c>
      <c r="K7321" s="17" t="e">
        <f>Tabuľka9[[#This Row],[Cena za MJ s DPH]]*Tabuľka9[[#This Row],[Predpokladaný odber počas 6 mesiacov]]</f>
        <v>#REF!</v>
      </c>
      <c r="L7321" s="1">
        <v>42317665</v>
      </c>
      <c r="M7321" t="e">
        <f>_xlfn.XLOOKUP(Tabuľka9[[#This Row],[IČO]],#REF!,#REF!)</f>
        <v>#REF!</v>
      </c>
      <c r="N7321" t="e">
        <f>_xlfn.XLOOKUP(Tabuľka9[[#This Row],[IČO]],#REF!,#REF!)</f>
        <v>#REF!</v>
      </c>
    </row>
    <row r="7322" spans="1:14" hidden="1" x14ac:dyDescent="0.35">
      <c r="A7322" t="s">
        <v>10</v>
      </c>
      <c r="B7322" t="s">
        <v>23</v>
      </c>
      <c r="C7322" t="s">
        <v>13</v>
      </c>
      <c r="E7322" s="10">
        <f>IF(COUNTIF(cis_DPH!$B$2:$B$84,B7322)&gt;0,D7322*1.1,IF(COUNTIF(cis_DPH!$B$85:$B$171,B7322)&gt;0,D7322*1.2,"chyba"))</f>
        <v>0</v>
      </c>
      <c r="G7322" s="16" t="e">
        <f>_xlfn.XLOOKUP(Tabuľka9[[#This Row],[položka]],#REF!,#REF!)</f>
        <v>#REF!</v>
      </c>
      <c r="I7322" s="15">
        <f>Tabuľka9[[#This Row],[Aktuálna cena v RZ s DPH]]*Tabuľka9[[#This Row],[Priemerný odber za mesiac]]</f>
        <v>0</v>
      </c>
      <c r="K7322" s="17" t="e">
        <f>Tabuľka9[[#This Row],[Cena za MJ s DPH]]*Tabuľka9[[#This Row],[Predpokladaný odber počas 6 mesiacov]]</f>
        <v>#REF!</v>
      </c>
      <c r="L7322" s="1">
        <v>42317665</v>
      </c>
      <c r="M7322" t="e">
        <f>_xlfn.XLOOKUP(Tabuľka9[[#This Row],[IČO]],#REF!,#REF!)</f>
        <v>#REF!</v>
      </c>
      <c r="N7322" t="e">
        <f>_xlfn.XLOOKUP(Tabuľka9[[#This Row],[IČO]],#REF!,#REF!)</f>
        <v>#REF!</v>
      </c>
    </row>
    <row r="7323" spans="1:14" hidden="1" x14ac:dyDescent="0.35">
      <c r="A7323" t="s">
        <v>10</v>
      </c>
      <c r="B7323" t="s">
        <v>24</v>
      </c>
      <c r="C7323" t="s">
        <v>25</v>
      </c>
      <c r="E7323" s="10">
        <f>IF(COUNTIF(cis_DPH!$B$2:$B$84,B7323)&gt;0,D7323*1.1,IF(COUNTIF(cis_DPH!$B$85:$B$171,B7323)&gt;0,D7323*1.2,"chyba"))</f>
        <v>0</v>
      </c>
      <c r="G7323" s="16" t="e">
        <f>_xlfn.XLOOKUP(Tabuľka9[[#This Row],[položka]],#REF!,#REF!)</f>
        <v>#REF!</v>
      </c>
      <c r="I7323" s="15">
        <f>Tabuľka9[[#This Row],[Aktuálna cena v RZ s DPH]]*Tabuľka9[[#This Row],[Priemerný odber za mesiac]]</f>
        <v>0</v>
      </c>
      <c r="K7323" s="17" t="e">
        <f>Tabuľka9[[#This Row],[Cena za MJ s DPH]]*Tabuľka9[[#This Row],[Predpokladaný odber počas 6 mesiacov]]</f>
        <v>#REF!</v>
      </c>
      <c r="L7323" s="1">
        <v>42317665</v>
      </c>
      <c r="M7323" t="e">
        <f>_xlfn.XLOOKUP(Tabuľka9[[#This Row],[IČO]],#REF!,#REF!)</f>
        <v>#REF!</v>
      </c>
      <c r="N7323" t="e">
        <f>_xlfn.XLOOKUP(Tabuľka9[[#This Row],[IČO]],#REF!,#REF!)</f>
        <v>#REF!</v>
      </c>
    </row>
    <row r="7324" spans="1:14" hidden="1" x14ac:dyDescent="0.35">
      <c r="A7324" t="s">
        <v>10</v>
      </c>
      <c r="B7324" t="s">
        <v>26</v>
      </c>
      <c r="C7324" t="s">
        <v>13</v>
      </c>
      <c r="D7324" s="9">
        <v>2.78</v>
      </c>
      <c r="E7324" s="10">
        <f>IF(COUNTIF(cis_DPH!$B$2:$B$84,B7324)&gt;0,D7324*1.1,IF(COUNTIF(cis_DPH!$B$85:$B$171,B7324)&gt;0,D7324*1.2,"chyba"))</f>
        <v>3.3359999999999999</v>
      </c>
      <c r="G7324" s="16" t="e">
        <f>_xlfn.XLOOKUP(Tabuľka9[[#This Row],[položka]],#REF!,#REF!)</f>
        <v>#REF!</v>
      </c>
      <c r="H7324">
        <v>2</v>
      </c>
      <c r="I7324" s="15">
        <f>Tabuľka9[[#This Row],[Aktuálna cena v RZ s DPH]]*Tabuľka9[[#This Row],[Priemerný odber za mesiac]]</f>
        <v>6.6719999999999997</v>
      </c>
      <c r="J7324">
        <v>8</v>
      </c>
      <c r="K7324" s="17" t="e">
        <f>Tabuľka9[[#This Row],[Cena za MJ s DPH]]*Tabuľka9[[#This Row],[Predpokladaný odber počas 6 mesiacov]]</f>
        <v>#REF!</v>
      </c>
      <c r="L7324" s="1">
        <v>42317665</v>
      </c>
      <c r="M7324" t="e">
        <f>_xlfn.XLOOKUP(Tabuľka9[[#This Row],[IČO]],#REF!,#REF!)</f>
        <v>#REF!</v>
      </c>
      <c r="N7324" t="e">
        <f>_xlfn.XLOOKUP(Tabuľka9[[#This Row],[IČO]],#REF!,#REF!)</f>
        <v>#REF!</v>
      </c>
    </row>
    <row r="7325" spans="1:14" hidden="1" x14ac:dyDescent="0.35">
      <c r="A7325" t="s">
        <v>10</v>
      </c>
      <c r="B7325" t="s">
        <v>27</v>
      </c>
      <c r="C7325" t="s">
        <v>13</v>
      </c>
      <c r="E7325" s="10">
        <f>IF(COUNTIF(cis_DPH!$B$2:$B$84,B7325)&gt;0,D7325*1.1,IF(COUNTIF(cis_DPH!$B$85:$B$171,B7325)&gt;0,D7325*1.2,"chyba"))</f>
        <v>0</v>
      </c>
      <c r="G7325" s="16" t="e">
        <f>_xlfn.XLOOKUP(Tabuľka9[[#This Row],[položka]],#REF!,#REF!)</f>
        <v>#REF!</v>
      </c>
      <c r="I7325" s="15">
        <f>Tabuľka9[[#This Row],[Aktuálna cena v RZ s DPH]]*Tabuľka9[[#This Row],[Priemerný odber za mesiac]]</f>
        <v>0</v>
      </c>
      <c r="K7325" s="17" t="e">
        <f>Tabuľka9[[#This Row],[Cena za MJ s DPH]]*Tabuľka9[[#This Row],[Predpokladaný odber počas 6 mesiacov]]</f>
        <v>#REF!</v>
      </c>
      <c r="L7325" s="1">
        <v>42317665</v>
      </c>
      <c r="M7325" t="e">
        <f>_xlfn.XLOOKUP(Tabuľka9[[#This Row],[IČO]],#REF!,#REF!)</f>
        <v>#REF!</v>
      </c>
      <c r="N7325" t="e">
        <f>_xlfn.XLOOKUP(Tabuľka9[[#This Row],[IČO]],#REF!,#REF!)</f>
        <v>#REF!</v>
      </c>
    </row>
    <row r="7326" spans="1:14" hidden="1" x14ac:dyDescent="0.35">
      <c r="A7326" t="s">
        <v>10</v>
      </c>
      <c r="B7326" t="s">
        <v>28</v>
      </c>
      <c r="C7326" t="s">
        <v>13</v>
      </c>
      <c r="E7326" s="10">
        <f>IF(COUNTIF(cis_DPH!$B$2:$B$84,B7326)&gt;0,D7326*1.1,IF(COUNTIF(cis_DPH!$B$85:$B$171,B7326)&gt;0,D7326*1.2,"chyba"))</f>
        <v>0</v>
      </c>
      <c r="G7326" s="16" t="e">
        <f>_xlfn.XLOOKUP(Tabuľka9[[#This Row],[položka]],#REF!,#REF!)</f>
        <v>#REF!</v>
      </c>
      <c r="I7326" s="15">
        <f>Tabuľka9[[#This Row],[Aktuálna cena v RZ s DPH]]*Tabuľka9[[#This Row],[Priemerný odber za mesiac]]</f>
        <v>0</v>
      </c>
      <c r="K7326" s="17" t="e">
        <f>Tabuľka9[[#This Row],[Cena za MJ s DPH]]*Tabuľka9[[#This Row],[Predpokladaný odber počas 6 mesiacov]]</f>
        <v>#REF!</v>
      </c>
      <c r="L7326" s="1">
        <v>42317665</v>
      </c>
      <c r="M7326" t="e">
        <f>_xlfn.XLOOKUP(Tabuľka9[[#This Row],[IČO]],#REF!,#REF!)</f>
        <v>#REF!</v>
      </c>
      <c r="N7326" t="e">
        <f>_xlfn.XLOOKUP(Tabuľka9[[#This Row],[IČO]],#REF!,#REF!)</f>
        <v>#REF!</v>
      </c>
    </row>
    <row r="7327" spans="1:14" hidden="1" x14ac:dyDescent="0.35">
      <c r="A7327" t="s">
        <v>10</v>
      </c>
      <c r="B7327" t="s">
        <v>29</v>
      </c>
      <c r="C7327" t="s">
        <v>13</v>
      </c>
      <c r="E7327" s="10">
        <f>IF(COUNTIF(cis_DPH!$B$2:$B$84,B7327)&gt;0,D7327*1.1,IF(COUNTIF(cis_DPH!$B$85:$B$171,B7327)&gt;0,D7327*1.2,"chyba"))</f>
        <v>0</v>
      </c>
      <c r="G7327" s="16" t="e">
        <f>_xlfn.XLOOKUP(Tabuľka9[[#This Row],[položka]],#REF!,#REF!)</f>
        <v>#REF!</v>
      </c>
      <c r="I7327" s="15">
        <f>Tabuľka9[[#This Row],[Aktuálna cena v RZ s DPH]]*Tabuľka9[[#This Row],[Priemerný odber za mesiac]]</f>
        <v>0</v>
      </c>
      <c r="K7327" s="17" t="e">
        <f>Tabuľka9[[#This Row],[Cena za MJ s DPH]]*Tabuľka9[[#This Row],[Predpokladaný odber počas 6 mesiacov]]</f>
        <v>#REF!</v>
      </c>
      <c r="L7327" s="1">
        <v>42317665</v>
      </c>
      <c r="M7327" t="e">
        <f>_xlfn.XLOOKUP(Tabuľka9[[#This Row],[IČO]],#REF!,#REF!)</f>
        <v>#REF!</v>
      </c>
      <c r="N7327" t="e">
        <f>_xlfn.XLOOKUP(Tabuľka9[[#This Row],[IČO]],#REF!,#REF!)</f>
        <v>#REF!</v>
      </c>
    </row>
    <row r="7328" spans="1:14" hidden="1" x14ac:dyDescent="0.35">
      <c r="A7328" t="s">
        <v>10</v>
      </c>
      <c r="B7328" t="s">
        <v>30</v>
      </c>
      <c r="C7328" t="s">
        <v>13</v>
      </c>
      <c r="D7328" s="9">
        <v>0.85</v>
      </c>
      <c r="E7328" s="10">
        <f>IF(COUNTIF(cis_DPH!$B$2:$B$84,B7328)&gt;0,D7328*1.1,IF(COUNTIF(cis_DPH!$B$85:$B$171,B7328)&gt;0,D7328*1.2,"chyba"))</f>
        <v>0.93500000000000005</v>
      </c>
      <c r="G7328" s="16" t="e">
        <f>_xlfn.XLOOKUP(Tabuľka9[[#This Row],[položka]],#REF!,#REF!)</f>
        <v>#REF!</v>
      </c>
      <c r="H7328">
        <v>50</v>
      </c>
      <c r="I7328" s="15">
        <f>Tabuľka9[[#This Row],[Aktuálna cena v RZ s DPH]]*Tabuľka9[[#This Row],[Priemerný odber za mesiac]]</f>
        <v>46.75</v>
      </c>
      <c r="J7328">
        <v>200</v>
      </c>
      <c r="K7328" s="17" t="e">
        <f>Tabuľka9[[#This Row],[Cena za MJ s DPH]]*Tabuľka9[[#This Row],[Predpokladaný odber počas 6 mesiacov]]</f>
        <v>#REF!</v>
      </c>
      <c r="L7328" s="1">
        <v>42317665</v>
      </c>
      <c r="M7328" t="e">
        <f>_xlfn.XLOOKUP(Tabuľka9[[#This Row],[IČO]],#REF!,#REF!)</f>
        <v>#REF!</v>
      </c>
      <c r="N7328" t="e">
        <f>_xlfn.XLOOKUP(Tabuľka9[[#This Row],[IČO]],#REF!,#REF!)</f>
        <v>#REF!</v>
      </c>
    </row>
    <row r="7329" spans="1:14" hidden="1" x14ac:dyDescent="0.35">
      <c r="A7329" t="s">
        <v>10</v>
      </c>
      <c r="B7329" t="s">
        <v>31</v>
      </c>
      <c r="C7329" t="s">
        <v>13</v>
      </c>
      <c r="E7329" s="10">
        <f>IF(COUNTIF(cis_DPH!$B$2:$B$84,B7329)&gt;0,D7329*1.1,IF(COUNTIF(cis_DPH!$B$85:$B$171,B7329)&gt;0,D7329*1.2,"chyba"))</f>
        <v>0</v>
      </c>
      <c r="G7329" s="16" t="e">
        <f>_xlfn.XLOOKUP(Tabuľka9[[#This Row],[položka]],#REF!,#REF!)</f>
        <v>#REF!</v>
      </c>
      <c r="I7329" s="15">
        <f>Tabuľka9[[#This Row],[Aktuálna cena v RZ s DPH]]*Tabuľka9[[#This Row],[Priemerný odber za mesiac]]</f>
        <v>0</v>
      </c>
      <c r="K7329" s="17" t="e">
        <f>Tabuľka9[[#This Row],[Cena za MJ s DPH]]*Tabuľka9[[#This Row],[Predpokladaný odber počas 6 mesiacov]]</f>
        <v>#REF!</v>
      </c>
      <c r="L7329" s="1">
        <v>42317665</v>
      </c>
      <c r="M7329" t="e">
        <f>_xlfn.XLOOKUP(Tabuľka9[[#This Row],[IČO]],#REF!,#REF!)</f>
        <v>#REF!</v>
      </c>
      <c r="N7329" t="e">
        <f>_xlfn.XLOOKUP(Tabuľka9[[#This Row],[IČO]],#REF!,#REF!)</f>
        <v>#REF!</v>
      </c>
    </row>
    <row r="7330" spans="1:14" hidden="1" x14ac:dyDescent="0.35">
      <c r="A7330" t="s">
        <v>10</v>
      </c>
      <c r="B7330" t="s">
        <v>32</v>
      </c>
      <c r="C7330" t="s">
        <v>19</v>
      </c>
      <c r="E7330" s="10">
        <f>IF(COUNTIF(cis_DPH!$B$2:$B$84,B7330)&gt;0,D7330*1.1,IF(COUNTIF(cis_DPH!$B$85:$B$171,B7330)&gt;0,D7330*1.2,"chyba"))</f>
        <v>0</v>
      </c>
      <c r="G7330" s="16" t="e">
        <f>_xlfn.XLOOKUP(Tabuľka9[[#This Row],[položka]],#REF!,#REF!)</f>
        <v>#REF!</v>
      </c>
      <c r="I7330" s="15">
        <f>Tabuľka9[[#This Row],[Aktuálna cena v RZ s DPH]]*Tabuľka9[[#This Row],[Priemerný odber za mesiac]]</f>
        <v>0</v>
      </c>
      <c r="K7330" s="17" t="e">
        <f>Tabuľka9[[#This Row],[Cena za MJ s DPH]]*Tabuľka9[[#This Row],[Predpokladaný odber počas 6 mesiacov]]</f>
        <v>#REF!</v>
      </c>
      <c r="L7330" s="1">
        <v>42317665</v>
      </c>
      <c r="M7330" t="e">
        <f>_xlfn.XLOOKUP(Tabuľka9[[#This Row],[IČO]],#REF!,#REF!)</f>
        <v>#REF!</v>
      </c>
      <c r="N7330" t="e">
        <f>_xlfn.XLOOKUP(Tabuľka9[[#This Row],[IČO]],#REF!,#REF!)</f>
        <v>#REF!</v>
      </c>
    </row>
    <row r="7331" spans="1:14" hidden="1" x14ac:dyDescent="0.35">
      <c r="A7331" t="s">
        <v>10</v>
      </c>
      <c r="B7331" t="s">
        <v>33</v>
      </c>
      <c r="C7331" t="s">
        <v>13</v>
      </c>
      <c r="D7331" s="9">
        <v>0.89</v>
      </c>
      <c r="E7331" s="10">
        <f>IF(COUNTIF(cis_DPH!$B$2:$B$84,B7331)&gt;0,D7331*1.1,IF(COUNTIF(cis_DPH!$B$85:$B$171,B7331)&gt;0,D7331*1.2,"chyba"))</f>
        <v>0.97900000000000009</v>
      </c>
      <c r="G7331" s="16" t="e">
        <f>_xlfn.XLOOKUP(Tabuľka9[[#This Row],[položka]],#REF!,#REF!)</f>
        <v>#REF!</v>
      </c>
      <c r="H7331">
        <v>5</v>
      </c>
      <c r="I7331" s="15">
        <f>Tabuľka9[[#This Row],[Aktuálna cena v RZ s DPH]]*Tabuľka9[[#This Row],[Priemerný odber za mesiac]]</f>
        <v>4.8950000000000005</v>
      </c>
      <c r="J7331">
        <v>20</v>
      </c>
      <c r="K7331" s="17" t="e">
        <f>Tabuľka9[[#This Row],[Cena za MJ s DPH]]*Tabuľka9[[#This Row],[Predpokladaný odber počas 6 mesiacov]]</f>
        <v>#REF!</v>
      </c>
      <c r="L7331" s="1">
        <v>42317665</v>
      </c>
      <c r="M7331" t="e">
        <f>_xlfn.XLOOKUP(Tabuľka9[[#This Row],[IČO]],#REF!,#REF!)</f>
        <v>#REF!</v>
      </c>
      <c r="N7331" t="e">
        <f>_xlfn.XLOOKUP(Tabuľka9[[#This Row],[IČO]],#REF!,#REF!)</f>
        <v>#REF!</v>
      </c>
    </row>
    <row r="7332" spans="1:14" hidden="1" x14ac:dyDescent="0.35">
      <c r="A7332" t="s">
        <v>10</v>
      </c>
      <c r="B7332" t="s">
        <v>34</v>
      </c>
      <c r="C7332" t="s">
        <v>13</v>
      </c>
      <c r="D7332" s="9">
        <v>0.75</v>
      </c>
      <c r="E7332" s="10">
        <f>IF(COUNTIF(cis_DPH!$B$2:$B$84,B7332)&gt;0,D7332*1.1,IF(COUNTIF(cis_DPH!$B$85:$B$171,B7332)&gt;0,D7332*1.2,"chyba"))</f>
        <v>0.82500000000000007</v>
      </c>
      <c r="G7332" s="16" t="e">
        <f>_xlfn.XLOOKUP(Tabuľka9[[#This Row],[položka]],#REF!,#REF!)</f>
        <v>#REF!</v>
      </c>
      <c r="H7332">
        <v>5</v>
      </c>
      <c r="I7332" s="15">
        <f>Tabuľka9[[#This Row],[Aktuálna cena v RZ s DPH]]*Tabuľka9[[#This Row],[Priemerný odber za mesiac]]</f>
        <v>4.125</v>
      </c>
      <c r="J7332">
        <v>20</v>
      </c>
      <c r="K7332" s="17" t="e">
        <f>Tabuľka9[[#This Row],[Cena za MJ s DPH]]*Tabuľka9[[#This Row],[Predpokladaný odber počas 6 mesiacov]]</f>
        <v>#REF!</v>
      </c>
      <c r="L7332" s="1">
        <v>42317665</v>
      </c>
      <c r="M7332" t="e">
        <f>_xlfn.XLOOKUP(Tabuľka9[[#This Row],[IČO]],#REF!,#REF!)</f>
        <v>#REF!</v>
      </c>
      <c r="N7332" t="e">
        <f>_xlfn.XLOOKUP(Tabuľka9[[#This Row],[IČO]],#REF!,#REF!)</f>
        <v>#REF!</v>
      </c>
    </row>
    <row r="7333" spans="1:14" hidden="1" x14ac:dyDescent="0.35">
      <c r="A7333" t="s">
        <v>10</v>
      </c>
      <c r="B7333" t="s">
        <v>35</v>
      </c>
      <c r="C7333" t="s">
        <v>13</v>
      </c>
      <c r="D7333" s="9">
        <v>0.79</v>
      </c>
      <c r="E7333" s="10">
        <f>IF(COUNTIF(cis_DPH!$B$2:$B$84,B7333)&gt;0,D7333*1.1,IF(COUNTIF(cis_DPH!$B$85:$B$171,B7333)&gt;0,D7333*1.2,"chyba"))</f>
        <v>0.86900000000000011</v>
      </c>
      <c r="G7333" s="16" t="e">
        <f>_xlfn.XLOOKUP(Tabuľka9[[#This Row],[položka]],#REF!,#REF!)</f>
        <v>#REF!</v>
      </c>
      <c r="H7333">
        <v>10</v>
      </c>
      <c r="I7333" s="15">
        <f>Tabuľka9[[#This Row],[Aktuálna cena v RZ s DPH]]*Tabuľka9[[#This Row],[Priemerný odber za mesiac]]</f>
        <v>8.6900000000000013</v>
      </c>
      <c r="J7333">
        <v>40</v>
      </c>
      <c r="K7333" s="17" t="e">
        <f>Tabuľka9[[#This Row],[Cena za MJ s DPH]]*Tabuľka9[[#This Row],[Predpokladaný odber počas 6 mesiacov]]</f>
        <v>#REF!</v>
      </c>
      <c r="L7333" s="1">
        <v>42317665</v>
      </c>
      <c r="M7333" t="e">
        <f>_xlfn.XLOOKUP(Tabuľka9[[#This Row],[IČO]],#REF!,#REF!)</f>
        <v>#REF!</v>
      </c>
      <c r="N7333" t="e">
        <f>_xlfn.XLOOKUP(Tabuľka9[[#This Row],[IČO]],#REF!,#REF!)</f>
        <v>#REF!</v>
      </c>
    </row>
    <row r="7334" spans="1:14" hidden="1" x14ac:dyDescent="0.35">
      <c r="A7334" t="s">
        <v>10</v>
      </c>
      <c r="B7334" t="s">
        <v>36</v>
      </c>
      <c r="C7334" t="s">
        <v>13</v>
      </c>
      <c r="E7334" s="10">
        <f>IF(COUNTIF(cis_DPH!$B$2:$B$84,B7334)&gt;0,D7334*1.1,IF(COUNTIF(cis_DPH!$B$85:$B$171,B7334)&gt;0,D7334*1.2,"chyba"))</f>
        <v>0</v>
      </c>
      <c r="G7334" s="16" t="e">
        <f>_xlfn.XLOOKUP(Tabuľka9[[#This Row],[položka]],#REF!,#REF!)</f>
        <v>#REF!</v>
      </c>
      <c r="I7334" s="15">
        <f>Tabuľka9[[#This Row],[Aktuálna cena v RZ s DPH]]*Tabuľka9[[#This Row],[Priemerný odber za mesiac]]</f>
        <v>0</v>
      </c>
      <c r="K7334" s="17" t="e">
        <f>Tabuľka9[[#This Row],[Cena za MJ s DPH]]*Tabuľka9[[#This Row],[Predpokladaný odber počas 6 mesiacov]]</f>
        <v>#REF!</v>
      </c>
      <c r="L7334" s="1">
        <v>42317665</v>
      </c>
      <c r="M7334" t="e">
        <f>_xlfn.XLOOKUP(Tabuľka9[[#This Row],[IČO]],#REF!,#REF!)</f>
        <v>#REF!</v>
      </c>
      <c r="N7334" t="e">
        <f>_xlfn.XLOOKUP(Tabuľka9[[#This Row],[IČO]],#REF!,#REF!)</f>
        <v>#REF!</v>
      </c>
    </row>
    <row r="7335" spans="1:14" hidden="1" x14ac:dyDescent="0.35">
      <c r="A7335" t="s">
        <v>10</v>
      </c>
      <c r="B7335" t="s">
        <v>37</v>
      </c>
      <c r="C7335" t="s">
        <v>13</v>
      </c>
      <c r="D7335" s="9">
        <v>0.52</v>
      </c>
      <c r="E7335" s="10">
        <f>IF(COUNTIF(cis_DPH!$B$2:$B$84,B7335)&gt;0,D7335*1.1,IF(COUNTIF(cis_DPH!$B$85:$B$171,B7335)&gt;0,D7335*1.2,"chyba"))</f>
        <v>0.57200000000000006</v>
      </c>
      <c r="G7335" s="16" t="e">
        <f>_xlfn.XLOOKUP(Tabuľka9[[#This Row],[položka]],#REF!,#REF!)</f>
        <v>#REF!</v>
      </c>
      <c r="H7335">
        <v>8</v>
      </c>
      <c r="I7335" s="15">
        <f>Tabuľka9[[#This Row],[Aktuálna cena v RZ s DPH]]*Tabuľka9[[#This Row],[Priemerný odber za mesiac]]</f>
        <v>4.5760000000000005</v>
      </c>
      <c r="J7335">
        <v>32</v>
      </c>
      <c r="K7335" s="17" t="e">
        <f>Tabuľka9[[#This Row],[Cena za MJ s DPH]]*Tabuľka9[[#This Row],[Predpokladaný odber počas 6 mesiacov]]</f>
        <v>#REF!</v>
      </c>
      <c r="L7335" s="1">
        <v>42317665</v>
      </c>
      <c r="M7335" t="e">
        <f>_xlfn.XLOOKUP(Tabuľka9[[#This Row],[IČO]],#REF!,#REF!)</f>
        <v>#REF!</v>
      </c>
      <c r="N7335" t="e">
        <f>_xlfn.XLOOKUP(Tabuľka9[[#This Row],[IČO]],#REF!,#REF!)</f>
        <v>#REF!</v>
      </c>
    </row>
    <row r="7336" spans="1:14" hidden="1" x14ac:dyDescent="0.35">
      <c r="A7336" t="s">
        <v>10</v>
      </c>
      <c r="B7336" t="s">
        <v>38</v>
      </c>
      <c r="C7336" t="s">
        <v>13</v>
      </c>
      <c r="E7336" s="10">
        <f>IF(COUNTIF(cis_DPH!$B$2:$B$84,B7336)&gt;0,D7336*1.1,IF(COUNTIF(cis_DPH!$B$85:$B$171,B7336)&gt;0,D7336*1.2,"chyba"))</f>
        <v>0</v>
      </c>
      <c r="G7336" s="16" t="e">
        <f>_xlfn.XLOOKUP(Tabuľka9[[#This Row],[položka]],#REF!,#REF!)</f>
        <v>#REF!</v>
      </c>
      <c r="I7336" s="15">
        <f>Tabuľka9[[#This Row],[Aktuálna cena v RZ s DPH]]*Tabuľka9[[#This Row],[Priemerný odber za mesiac]]</f>
        <v>0</v>
      </c>
      <c r="K7336" s="17" t="e">
        <f>Tabuľka9[[#This Row],[Cena za MJ s DPH]]*Tabuľka9[[#This Row],[Predpokladaný odber počas 6 mesiacov]]</f>
        <v>#REF!</v>
      </c>
      <c r="L7336" s="1">
        <v>42317665</v>
      </c>
      <c r="M7336" t="e">
        <f>_xlfn.XLOOKUP(Tabuľka9[[#This Row],[IČO]],#REF!,#REF!)</f>
        <v>#REF!</v>
      </c>
      <c r="N7336" t="e">
        <f>_xlfn.XLOOKUP(Tabuľka9[[#This Row],[IČO]],#REF!,#REF!)</f>
        <v>#REF!</v>
      </c>
    </row>
    <row r="7337" spans="1:14" hidden="1" x14ac:dyDescent="0.35">
      <c r="A7337" t="s">
        <v>10</v>
      </c>
      <c r="B7337" t="s">
        <v>39</v>
      </c>
      <c r="C7337" t="s">
        <v>13</v>
      </c>
      <c r="D7337" s="9">
        <v>1.4379999999999999</v>
      </c>
      <c r="E7337" s="10">
        <f>IF(COUNTIF(cis_DPH!$B$2:$B$84,B7337)&gt;0,D7337*1.1,IF(COUNTIF(cis_DPH!$B$85:$B$171,B7337)&gt;0,D7337*1.2,"chyba"))</f>
        <v>1.5818000000000001</v>
      </c>
      <c r="G7337" s="16" t="e">
        <f>_xlfn.XLOOKUP(Tabuľka9[[#This Row],[položka]],#REF!,#REF!)</f>
        <v>#REF!</v>
      </c>
      <c r="H7337">
        <v>4</v>
      </c>
      <c r="I7337" s="15">
        <f>Tabuľka9[[#This Row],[Aktuálna cena v RZ s DPH]]*Tabuľka9[[#This Row],[Priemerný odber za mesiac]]</f>
        <v>6.3272000000000004</v>
      </c>
      <c r="J7337">
        <v>16</v>
      </c>
      <c r="K7337" s="17" t="e">
        <f>Tabuľka9[[#This Row],[Cena za MJ s DPH]]*Tabuľka9[[#This Row],[Predpokladaný odber počas 6 mesiacov]]</f>
        <v>#REF!</v>
      </c>
      <c r="L7337" s="1">
        <v>42317665</v>
      </c>
      <c r="M7337" t="e">
        <f>_xlfn.XLOOKUP(Tabuľka9[[#This Row],[IČO]],#REF!,#REF!)</f>
        <v>#REF!</v>
      </c>
      <c r="N7337" t="e">
        <f>_xlfn.XLOOKUP(Tabuľka9[[#This Row],[IČO]],#REF!,#REF!)</f>
        <v>#REF!</v>
      </c>
    </row>
    <row r="7338" spans="1:14" hidden="1" x14ac:dyDescent="0.35">
      <c r="A7338" t="s">
        <v>10</v>
      </c>
      <c r="B7338" t="s">
        <v>40</v>
      </c>
      <c r="C7338" t="s">
        <v>13</v>
      </c>
      <c r="E7338" s="10">
        <f>IF(COUNTIF(cis_DPH!$B$2:$B$84,B7338)&gt;0,D7338*1.1,IF(COUNTIF(cis_DPH!$B$85:$B$171,B7338)&gt;0,D7338*1.2,"chyba"))</f>
        <v>0</v>
      </c>
      <c r="G7338" s="16" t="e">
        <f>_xlfn.XLOOKUP(Tabuľka9[[#This Row],[položka]],#REF!,#REF!)</f>
        <v>#REF!</v>
      </c>
      <c r="I7338" s="15">
        <f>Tabuľka9[[#This Row],[Aktuálna cena v RZ s DPH]]*Tabuľka9[[#This Row],[Priemerný odber za mesiac]]</f>
        <v>0</v>
      </c>
      <c r="K7338" s="17" t="e">
        <f>Tabuľka9[[#This Row],[Cena za MJ s DPH]]*Tabuľka9[[#This Row],[Predpokladaný odber počas 6 mesiacov]]</f>
        <v>#REF!</v>
      </c>
      <c r="L7338" s="1">
        <v>42317665</v>
      </c>
      <c r="M7338" t="e">
        <f>_xlfn.XLOOKUP(Tabuľka9[[#This Row],[IČO]],#REF!,#REF!)</f>
        <v>#REF!</v>
      </c>
      <c r="N7338" t="e">
        <f>_xlfn.XLOOKUP(Tabuľka9[[#This Row],[IČO]],#REF!,#REF!)</f>
        <v>#REF!</v>
      </c>
    </row>
    <row r="7339" spans="1:14" hidden="1" x14ac:dyDescent="0.35">
      <c r="A7339" t="s">
        <v>10</v>
      </c>
      <c r="B7339" t="s">
        <v>41</v>
      </c>
      <c r="C7339" t="s">
        <v>13</v>
      </c>
      <c r="D7339" s="9">
        <v>0.88</v>
      </c>
      <c r="E7339" s="10">
        <f>IF(COUNTIF(cis_DPH!$B$2:$B$84,B7339)&gt;0,D7339*1.1,IF(COUNTIF(cis_DPH!$B$85:$B$171,B7339)&gt;0,D7339*1.2,"chyba"))</f>
        <v>0.96800000000000008</v>
      </c>
      <c r="G7339" s="16" t="e">
        <f>_xlfn.XLOOKUP(Tabuľka9[[#This Row],[položka]],#REF!,#REF!)</f>
        <v>#REF!</v>
      </c>
      <c r="H7339">
        <v>3</v>
      </c>
      <c r="I7339" s="15">
        <f>Tabuľka9[[#This Row],[Aktuálna cena v RZ s DPH]]*Tabuľka9[[#This Row],[Priemerný odber za mesiac]]</f>
        <v>2.9040000000000004</v>
      </c>
      <c r="J7339">
        <v>12</v>
      </c>
      <c r="K7339" s="17" t="e">
        <f>Tabuľka9[[#This Row],[Cena za MJ s DPH]]*Tabuľka9[[#This Row],[Predpokladaný odber počas 6 mesiacov]]</f>
        <v>#REF!</v>
      </c>
      <c r="L7339" s="1">
        <v>42317665</v>
      </c>
      <c r="M7339" t="e">
        <f>_xlfn.XLOOKUP(Tabuľka9[[#This Row],[IČO]],#REF!,#REF!)</f>
        <v>#REF!</v>
      </c>
      <c r="N7339" t="e">
        <f>_xlfn.XLOOKUP(Tabuľka9[[#This Row],[IČO]],#REF!,#REF!)</f>
        <v>#REF!</v>
      </c>
    </row>
    <row r="7340" spans="1:14" hidden="1" x14ac:dyDescent="0.35">
      <c r="A7340" t="s">
        <v>10</v>
      </c>
      <c r="B7340" t="s">
        <v>42</v>
      </c>
      <c r="C7340" t="s">
        <v>19</v>
      </c>
      <c r="E7340" s="10">
        <f>IF(COUNTIF(cis_DPH!$B$2:$B$84,B7340)&gt;0,D7340*1.1,IF(COUNTIF(cis_DPH!$B$85:$B$171,B7340)&gt;0,D7340*1.2,"chyba"))</f>
        <v>0</v>
      </c>
      <c r="G7340" s="16" t="e">
        <f>_xlfn.XLOOKUP(Tabuľka9[[#This Row],[položka]],#REF!,#REF!)</f>
        <v>#REF!</v>
      </c>
      <c r="I7340" s="15">
        <f>Tabuľka9[[#This Row],[Aktuálna cena v RZ s DPH]]*Tabuľka9[[#This Row],[Priemerný odber za mesiac]]</f>
        <v>0</v>
      </c>
      <c r="K7340" s="17" t="e">
        <f>Tabuľka9[[#This Row],[Cena za MJ s DPH]]*Tabuľka9[[#This Row],[Predpokladaný odber počas 6 mesiacov]]</f>
        <v>#REF!</v>
      </c>
      <c r="L7340" s="1">
        <v>42317665</v>
      </c>
      <c r="M7340" t="e">
        <f>_xlfn.XLOOKUP(Tabuľka9[[#This Row],[IČO]],#REF!,#REF!)</f>
        <v>#REF!</v>
      </c>
      <c r="N7340" t="e">
        <f>_xlfn.XLOOKUP(Tabuľka9[[#This Row],[IČO]],#REF!,#REF!)</f>
        <v>#REF!</v>
      </c>
    </row>
    <row r="7341" spans="1:14" hidden="1" x14ac:dyDescent="0.35">
      <c r="A7341" t="s">
        <v>10</v>
      </c>
      <c r="B7341" t="s">
        <v>43</v>
      </c>
      <c r="C7341" t="s">
        <v>13</v>
      </c>
      <c r="E7341" s="10">
        <f>IF(COUNTIF(cis_DPH!$B$2:$B$84,B7341)&gt;0,D7341*1.1,IF(COUNTIF(cis_DPH!$B$85:$B$171,B7341)&gt;0,D7341*1.2,"chyba"))</f>
        <v>0</v>
      </c>
      <c r="G7341" s="16" t="e">
        <f>_xlfn.XLOOKUP(Tabuľka9[[#This Row],[položka]],#REF!,#REF!)</f>
        <v>#REF!</v>
      </c>
      <c r="I7341" s="15">
        <f>Tabuľka9[[#This Row],[Aktuálna cena v RZ s DPH]]*Tabuľka9[[#This Row],[Priemerný odber za mesiac]]</f>
        <v>0</v>
      </c>
      <c r="K7341" s="17" t="e">
        <f>Tabuľka9[[#This Row],[Cena za MJ s DPH]]*Tabuľka9[[#This Row],[Predpokladaný odber počas 6 mesiacov]]</f>
        <v>#REF!</v>
      </c>
      <c r="L7341" s="1">
        <v>42317665</v>
      </c>
      <c r="M7341" t="e">
        <f>_xlfn.XLOOKUP(Tabuľka9[[#This Row],[IČO]],#REF!,#REF!)</f>
        <v>#REF!</v>
      </c>
      <c r="N7341" t="e">
        <f>_xlfn.XLOOKUP(Tabuľka9[[#This Row],[IČO]],#REF!,#REF!)</f>
        <v>#REF!</v>
      </c>
    </row>
    <row r="7342" spans="1:14" hidden="1" x14ac:dyDescent="0.35">
      <c r="A7342" t="s">
        <v>10</v>
      </c>
      <c r="B7342" t="s">
        <v>44</v>
      </c>
      <c r="C7342" t="s">
        <v>13</v>
      </c>
      <c r="E7342" s="10">
        <f>IF(COUNTIF(cis_DPH!$B$2:$B$84,B7342)&gt;0,D7342*1.1,IF(COUNTIF(cis_DPH!$B$85:$B$171,B7342)&gt;0,D7342*1.2,"chyba"))</f>
        <v>0</v>
      </c>
      <c r="G7342" s="16" t="e">
        <f>_xlfn.XLOOKUP(Tabuľka9[[#This Row],[položka]],#REF!,#REF!)</f>
        <v>#REF!</v>
      </c>
      <c r="I7342" s="15">
        <f>Tabuľka9[[#This Row],[Aktuálna cena v RZ s DPH]]*Tabuľka9[[#This Row],[Priemerný odber za mesiac]]</f>
        <v>0</v>
      </c>
      <c r="K7342" s="17" t="e">
        <f>Tabuľka9[[#This Row],[Cena za MJ s DPH]]*Tabuľka9[[#This Row],[Predpokladaný odber počas 6 mesiacov]]</f>
        <v>#REF!</v>
      </c>
      <c r="L7342" s="1">
        <v>42317665</v>
      </c>
      <c r="M7342" t="e">
        <f>_xlfn.XLOOKUP(Tabuľka9[[#This Row],[IČO]],#REF!,#REF!)</f>
        <v>#REF!</v>
      </c>
      <c r="N7342" t="e">
        <f>_xlfn.XLOOKUP(Tabuľka9[[#This Row],[IČO]],#REF!,#REF!)</f>
        <v>#REF!</v>
      </c>
    </row>
    <row r="7343" spans="1:14" hidden="1" x14ac:dyDescent="0.35">
      <c r="A7343" t="s">
        <v>10</v>
      </c>
      <c r="B7343" t="s">
        <v>45</v>
      </c>
      <c r="C7343" t="s">
        <v>13</v>
      </c>
      <c r="E7343" s="10">
        <f>IF(COUNTIF(cis_DPH!$B$2:$B$84,B7343)&gt;0,D7343*1.1,IF(COUNTIF(cis_DPH!$B$85:$B$171,B7343)&gt;0,D7343*1.2,"chyba"))</f>
        <v>0</v>
      </c>
      <c r="G7343" s="16" t="e">
        <f>_xlfn.XLOOKUP(Tabuľka9[[#This Row],[položka]],#REF!,#REF!)</f>
        <v>#REF!</v>
      </c>
      <c r="I7343" s="15">
        <f>Tabuľka9[[#This Row],[Aktuálna cena v RZ s DPH]]*Tabuľka9[[#This Row],[Priemerný odber za mesiac]]</f>
        <v>0</v>
      </c>
      <c r="K7343" s="17" t="e">
        <f>Tabuľka9[[#This Row],[Cena za MJ s DPH]]*Tabuľka9[[#This Row],[Predpokladaný odber počas 6 mesiacov]]</f>
        <v>#REF!</v>
      </c>
      <c r="L7343" s="1">
        <v>42317665</v>
      </c>
      <c r="M7343" t="e">
        <f>_xlfn.XLOOKUP(Tabuľka9[[#This Row],[IČO]],#REF!,#REF!)</f>
        <v>#REF!</v>
      </c>
      <c r="N7343" t="e">
        <f>_xlfn.XLOOKUP(Tabuľka9[[#This Row],[IČO]],#REF!,#REF!)</f>
        <v>#REF!</v>
      </c>
    </row>
    <row r="7344" spans="1:14" hidden="1" x14ac:dyDescent="0.35">
      <c r="A7344" t="s">
        <v>10</v>
      </c>
      <c r="B7344" t="s">
        <v>46</v>
      </c>
      <c r="C7344" t="s">
        <v>13</v>
      </c>
      <c r="D7344" s="9">
        <v>0.52</v>
      </c>
      <c r="E7344" s="10">
        <f>IF(COUNTIF(cis_DPH!$B$2:$B$84,B7344)&gt;0,D7344*1.1,IF(COUNTIF(cis_DPH!$B$85:$B$171,B7344)&gt;0,D7344*1.2,"chyba"))</f>
        <v>0.624</v>
      </c>
      <c r="G7344" s="16" t="e">
        <f>_xlfn.XLOOKUP(Tabuľka9[[#This Row],[položka]],#REF!,#REF!)</f>
        <v>#REF!</v>
      </c>
      <c r="H7344">
        <v>10</v>
      </c>
      <c r="I7344" s="15">
        <f>Tabuľka9[[#This Row],[Aktuálna cena v RZ s DPH]]*Tabuľka9[[#This Row],[Priemerný odber za mesiac]]</f>
        <v>6.24</v>
      </c>
      <c r="J7344">
        <v>40</v>
      </c>
      <c r="K7344" s="17" t="e">
        <f>Tabuľka9[[#This Row],[Cena za MJ s DPH]]*Tabuľka9[[#This Row],[Predpokladaný odber počas 6 mesiacov]]</f>
        <v>#REF!</v>
      </c>
      <c r="L7344" s="1">
        <v>42317665</v>
      </c>
      <c r="M7344" t="e">
        <f>_xlfn.XLOOKUP(Tabuľka9[[#This Row],[IČO]],#REF!,#REF!)</f>
        <v>#REF!</v>
      </c>
      <c r="N7344" t="e">
        <f>_xlfn.XLOOKUP(Tabuľka9[[#This Row],[IČO]],#REF!,#REF!)</f>
        <v>#REF!</v>
      </c>
    </row>
    <row r="7345" spans="1:14" hidden="1" x14ac:dyDescent="0.35">
      <c r="A7345" t="s">
        <v>10</v>
      </c>
      <c r="B7345" t="s">
        <v>47</v>
      </c>
      <c r="C7345" t="s">
        <v>48</v>
      </c>
      <c r="E7345" s="10">
        <f>IF(COUNTIF(cis_DPH!$B$2:$B$84,B7345)&gt;0,D7345*1.1,IF(COUNTIF(cis_DPH!$B$85:$B$171,B7345)&gt;0,D7345*1.2,"chyba"))</f>
        <v>0</v>
      </c>
      <c r="G7345" s="16" t="e">
        <f>_xlfn.XLOOKUP(Tabuľka9[[#This Row],[položka]],#REF!,#REF!)</f>
        <v>#REF!</v>
      </c>
      <c r="I7345" s="15">
        <f>Tabuľka9[[#This Row],[Aktuálna cena v RZ s DPH]]*Tabuľka9[[#This Row],[Priemerný odber za mesiac]]</f>
        <v>0</v>
      </c>
      <c r="K7345" s="17" t="e">
        <f>Tabuľka9[[#This Row],[Cena za MJ s DPH]]*Tabuľka9[[#This Row],[Predpokladaný odber počas 6 mesiacov]]</f>
        <v>#REF!</v>
      </c>
      <c r="L7345" s="1">
        <v>42317665</v>
      </c>
      <c r="M7345" t="e">
        <f>_xlfn.XLOOKUP(Tabuľka9[[#This Row],[IČO]],#REF!,#REF!)</f>
        <v>#REF!</v>
      </c>
      <c r="N7345" t="e">
        <f>_xlfn.XLOOKUP(Tabuľka9[[#This Row],[IČO]],#REF!,#REF!)</f>
        <v>#REF!</v>
      </c>
    </row>
    <row r="7346" spans="1:14" hidden="1" x14ac:dyDescent="0.35">
      <c r="A7346" t="s">
        <v>10</v>
      </c>
      <c r="B7346" t="s">
        <v>49</v>
      </c>
      <c r="C7346" t="s">
        <v>48</v>
      </c>
      <c r="E7346" s="10">
        <f>IF(COUNTIF(cis_DPH!$B$2:$B$84,B7346)&gt;0,D7346*1.1,IF(COUNTIF(cis_DPH!$B$85:$B$171,B7346)&gt;0,D7346*1.2,"chyba"))</f>
        <v>0</v>
      </c>
      <c r="G7346" s="16" t="e">
        <f>_xlfn.XLOOKUP(Tabuľka9[[#This Row],[položka]],#REF!,#REF!)</f>
        <v>#REF!</v>
      </c>
      <c r="I7346" s="15">
        <f>Tabuľka9[[#This Row],[Aktuálna cena v RZ s DPH]]*Tabuľka9[[#This Row],[Priemerný odber za mesiac]]</f>
        <v>0</v>
      </c>
      <c r="K7346" s="17" t="e">
        <f>Tabuľka9[[#This Row],[Cena za MJ s DPH]]*Tabuľka9[[#This Row],[Predpokladaný odber počas 6 mesiacov]]</f>
        <v>#REF!</v>
      </c>
      <c r="L7346" s="1">
        <v>42317665</v>
      </c>
      <c r="M7346" t="e">
        <f>_xlfn.XLOOKUP(Tabuľka9[[#This Row],[IČO]],#REF!,#REF!)</f>
        <v>#REF!</v>
      </c>
      <c r="N7346" t="e">
        <f>_xlfn.XLOOKUP(Tabuľka9[[#This Row],[IČO]],#REF!,#REF!)</f>
        <v>#REF!</v>
      </c>
    </row>
    <row r="7347" spans="1:14" hidden="1" x14ac:dyDescent="0.35">
      <c r="A7347" t="s">
        <v>10</v>
      </c>
      <c r="B7347" t="s">
        <v>50</v>
      </c>
      <c r="C7347" t="s">
        <v>13</v>
      </c>
      <c r="E7347" s="10">
        <f>IF(COUNTIF(cis_DPH!$B$2:$B$84,B7347)&gt;0,D7347*1.1,IF(COUNTIF(cis_DPH!$B$85:$B$171,B7347)&gt;0,D7347*1.2,"chyba"))</f>
        <v>0</v>
      </c>
      <c r="G7347" s="16" t="e">
        <f>_xlfn.XLOOKUP(Tabuľka9[[#This Row],[položka]],#REF!,#REF!)</f>
        <v>#REF!</v>
      </c>
      <c r="I7347" s="15">
        <f>Tabuľka9[[#This Row],[Aktuálna cena v RZ s DPH]]*Tabuľka9[[#This Row],[Priemerný odber za mesiac]]</f>
        <v>0</v>
      </c>
      <c r="K7347" s="17" t="e">
        <f>Tabuľka9[[#This Row],[Cena za MJ s DPH]]*Tabuľka9[[#This Row],[Predpokladaný odber počas 6 mesiacov]]</f>
        <v>#REF!</v>
      </c>
      <c r="L7347" s="1">
        <v>42317665</v>
      </c>
      <c r="M7347" t="e">
        <f>_xlfn.XLOOKUP(Tabuľka9[[#This Row],[IČO]],#REF!,#REF!)</f>
        <v>#REF!</v>
      </c>
      <c r="N7347" t="e">
        <f>_xlfn.XLOOKUP(Tabuľka9[[#This Row],[IČO]],#REF!,#REF!)</f>
        <v>#REF!</v>
      </c>
    </row>
    <row r="7348" spans="1:14" hidden="1" x14ac:dyDescent="0.35">
      <c r="A7348" t="s">
        <v>10</v>
      </c>
      <c r="B7348" t="s">
        <v>51</v>
      </c>
      <c r="C7348" t="s">
        <v>13</v>
      </c>
      <c r="D7348" s="9">
        <v>1.75</v>
      </c>
      <c r="E7348" s="10">
        <f>IF(COUNTIF(cis_DPH!$B$2:$B$84,B7348)&gt;0,D7348*1.1,IF(COUNTIF(cis_DPH!$B$85:$B$171,B7348)&gt;0,D7348*1.2,"chyba"))</f>
        <v>1.9250000000000003</v>
      </c>
      <c r="G7348" s="16" t="e">
        <f>_xlfn.XLOOKUP(Tabuľka9[[#This Row],[položka]],#REF!,#REF!)</f>
        <v>#REF!</v>
      </c>
      <c r="H7348">
        <v>3</v>
      </c>
      <c r="I7348" s="15">
        <f>Tabuľka9[[#This Row],[Aktuálna cena v RZ s DPH]]*Tabuľka9[[#This Row],[Priemerný odber za mesiac]]</f>
        <v>5.7750000000000004</v>
      </c>
      <c r="J7348">
        <v>12</v>
      </c>
      <c r="K7348" s="17" t="e">
        <f>Tabuľka9[[#This Row],[Cena za MJ s DPH]]*Tabuľka9[[#This Row],[Predpokladaný odber počas 6 mesiacov]]</f>
        <v>#REF!</v>
      </c>
      <c r="L7348" s="1">
        <v>42317665</v>
      </c>
      <c r="M7348" t="e">
        <f>_xlfn.XLOOKUP(Tabuľka9[[#This Row],[IČO]],#REF!,#REF!)</f>
        <v>#REF!</v>
      </c>
      <c r="N7348" t="e">
        <f>_xlfn.XLOOKUP(Tabuľka9[[#This Row],[IČO]],#REF!,#REF!)</f>
        <v>#REF!</v>
      </c>
    </row>
    <row r="7349" spans="1:14" hidden="1" x14ac:dyDescent="0.35">
      <c r="A7349" t="s">
        <v>10</v>
      </c>
      <c r="B7349" t="s">
        <v>52</v>
      </c>
      <c r="C7349" t="s">
        <v>13</v>
      </c>
      <c r="E7349" s="10">
        <f>IF(COUNTIF(cis_DPH!$B$2:$B$84,B7349)&gt;0,D7349*1.1,IF(COUNTIF(cis_DPH!$B$85:$B$171,B7349)&gt;0,D7349*1.2,"chyba"))</f>
        <v>0</v>
      </c>
      <c r="G7349" s="16" t="e">
        <f>_xlfn.XLOOKUP(Tabuľka9[[#This Row],[položka]],#REF!,#REF!)</f>
        <v>#REF!</v>
      </c>
      <c r="I7349" s="15">
        <f>Tabuľka9[[#This Row],[Aktuálna cena v RZ s DPH]]*Tabuľka9[[#This Row],[Priemerný odber za mesiac]]</f>
        <v>0</v>
      </c>
      <c r="K7349" s="17" t="e">
        <f>Tabuľka9[[#This Row],[Cena za MJ s DPH]]*Tabuľka9[[#This Row],[Predpokladaný odber počas 6 mesiacov]]</f>
        <v>#REF!</v>
      </c>
      <c r="L7349" s="1">
        <v>42317665</v>
      </c>
      <c r="M7349" t="e">
        <f>_xlfn.XLOOKUP(Tabuľka9[[#This Row],[IČO]],#REF!,#REF!)</f>
        <v>#REF!</v>
      </c>
      <c r="N7349" t="e">
        <f>_xlfn.XLOOKUP(Tabuľka9[[#This Row],[IČO]],#REF!,#REF!)</f>
        <v>#REF!</v>
      </c>
    </row>
    <row r="7350" spans="1:14" hidden="1" x14ac:dyDescent="0.35">
      <c r="A7350" t="s">
        <v>10</v>
      </c>
      <c r="B7350" t="s">
        <v>53</v>
      </c>
      <c r="C7350" t="s">
        <v>13</v>
      </c>
      <c r="E7350" s="10">
        <f>IF(COUNTIF(cis_DPH!$B$2:$B$84,B7350)&gt;0,D7350*1.1,IF(COUNTIF(cis_DPH!$B$85:$B$171,B7350)&gt;0,D7350*1.2,"chyba"))</f>
        <v>0</v>
      </c>
      <c r="G7350" s="16" t="e">
        <f>_xlfn.XLOOKUP(Tabuľka9[[#This Row],[položka]],#REF!,#REF!)</f>
        <v>#REF!</v>
      </c>
      <c r="I7350" s="15">
        <f>Tabuľka9[[#This Row],[Aktuálna cena v RZ s DPH]]*Tabuľka9[[#This Row],[Priemerný odber za mesiac]]</f>
        <v>0</v>
      </c>
      <c r="K7350" s="17" t="e">
        <f>Tabuľka9[[#This Row],[Cena za MJ s DPH]]*Tabuľka9[[#This Row],[Predpokladaný odber počas 6 mesiacov]]</f>
        <v>#REF!</v>
      </c>
      <c r="L7350" s="1">
        <v>42317665</v>
      </c>
      <c r="M7350" t="e">
        <f>_xlfn.XLOOKUP(Tabuľka9[[#This Row],[IČO]],#REF!,#REF!)</f>
        <v>#REF!</v>
      </c>
      <c r="N7350" t="e">
        <f>_xlfn.XLOOKUP(Tabuľka9[[#This Row],[IČO]],#REF!,#REF!)</f>
        <v>#REF!</v>
      </c>
    </row>
    <row r="7351" spans="1:14" hidden="1" x14ac:dyDescent="0.35">
      <c r="A7351" t="s">
        <v>10</v>
      </c>
      <c r="B7351" t="s">
        <v>54</v>
      </c>
      <c r="C7351" t="s">
        <v>13</v>
      </c>
      <c r="E7351" s="10">
        <f>IF(COUNTIF(cis_DPH!$B$2:$B$84,B7351)&gt;0,D7351*1.1,IF(COUNTIF(cis_DPH!$B$85:$B$171,B7351)&gt;0,D7351*1.2,"chyba"))</f>
        <v>0</v>
      </c>
      <c r="G7351" s="16" t="e">
        <f>_xlfn.XLOOKUP(Tabuľka9[[#This Row],[položka]],#REF!,#REF!)</f>
        <v>#REF!</v>
      </c>
      <c r="I7351" s="15">
        <f>Tabuľka9[[#This Row],[Aktuálna cena v RZ s DPH]]*Tabuľka9[[#This Row],[Priemerný odber za mesiac]]</f>
        <v>0</v>
      </c>
      <c r="K7351" s="17" t="e">
        <f>Tabuľka9[[#This Row],[Cena za MJ s DPH]]*Tabuľka9[[#This Row],[Predpokladaný odber počas 6 mesiacov]]</f>
        <v>#REF!</v>
      </c>
      <c r="L7351" s="1">
        <v>42317665</v>
      </c>
      <c r="M7351" t="e">
        <f>_xlfn.XLOOKUP(Tabuľka9[[#This Row],[IČO]],#REF!,#REF!)</f>
        <v>#REF!</v>
      </c>
      <c r="N7351" t="e">
        <f>_xlfn.XLOOKUP(Tabuľka9[[#This Row],[IČO]],#REF!,#REF!)</f>
        <v>#REF!</v>
      </c>
    </row>
    <row r="7352" spans="1:14" hidden="1" x14ac:dyDescent="0.35">
      <c r="A7352" t="s">
        <v>10</v>
      </c>
      <c r="B7352" t="s">
        <v>55</v>
      </c>
      <c r="C7352" t="s">
        <v>13</v>
      </c>
      <c r="E7352" s="10">
        <f>IF(COUNTIF(cis_DPH!$B$2:$B$84,B7352)&gt;0,D7352*1.1,IF(COUNTIF(cis_DPH!$B$85:$B$171,B7352)&gt;0,D7352*1.2,"chyba"))</f>
        <v>0</v>
      </c>
      <c r="G7352" s="16" t="e">
        <f>_xlfn.XLOOKUP(Tabuľka9[[#This Row],[položka]],#REF!,#REF!)</f>
        <v>#REF!</v>
      </c>
      <c r="I7352" s="15">
        <f>Tabuľka9[[#This Row],[Aktuálna cena v RZ s DPH]]*Tabuľka9[[#This Row],[Priemerný odber za mesiac]]</f>
        <v>0</v>
      </c>
      <c r="K7352" s="17" t="e">
        <f>Tabuľka9[[#This Row],[Cena za MJ s DPH]]*Tabuľka9[[#This Row],[Predpokladaný odber počas 6 mesiacov]]</f>
        <v>#REF!</v>
      </c>
      <c r="L7352" s="1">
        <v>42317665</v>
      </c>
      <c r="M7352" t="e">
        <f>_xlfn.XLOOKUP(Tabuľka9[[#This Row],[IČO]],#REF!,#REF!)</f>
        <v>#REF!</v>
      </c>
      <c r="N7352" t="e">
        <f>_xlfn.XLOOKUP(Tabuľka9[[#This Row],[IČO]],#REF!,#REF!)</f>
        <v>#REF!</v>
      </c>
    </row>
    <row r="7353" spans="1:14" hidden="1" x14ac:dyDescent="0.35">
      <c r="A7353" t="s">
        <v>10</v>
      </c>
      <c r="B7353" t="s">
        <v>56</v>
      </c>
      <c r="C7353" t="s">
        <v>13</v>
      </c>
      <c r="D7353" s="9">
        <v>1.1499999999999999</v>
      </c>
      <c r="E7353" s="10">
        <f>IF(COUNTIF(cis_DPH!$B$2:$B$84,B7353)&gt;0,D7353*1.1,IF(COUNTIF(cis_DPH!$B$85:$B$171,B7353)&gt;0,D7353*1.2,"chyba"))</f>
        <v>1.2649999999999999</v>
      </c>
      <c r="G7353" s="16" t="e">
        <f>_xlfn.XLOOKUP(Tabuľka9[[#This Row],[položka]],#REF!,#REF!)</f>
        <v>#REF!</v>
      </c>
      <c r="H7353">
        <v>5</v>
      </c>
      <c r="I7353" s="15">
        <f>Tabuľka9[[#This Row],[Aktuálna cena v RZ s DPH]]*Tabuľka9[[#This Row],[Priemerný odber za mesiac]]</f>
        <v>6.3249999999999993</v>
      </c>
      <c r="J7353">
        <v>20</v>
      </c>
      <c r="K7353" s="17" t="e">
        <f>Tabuľka9[[#This Row],[Cena za MJ s DPH]]*Tabuľka9[[#This Row],[Predpokladaný odber počas 6 mesiacov]]</f>
        <v>#REF!</v>
      </c>
      <c r="L7353" s="1">
        <v>42317665</v>
      </c>
      <c r="M7353" t="e">
        <f>_xlfn.XLOOKUP(Tabuľka9[[#This Row],[IČO]],#REF!,#REF!)</f>
        <v>#REF!</v>
      </c>
      <c r="N7353" t="e">
        <f>_xlfn.XLOOKUP(Tabuľka9[[#This Row],[IČO]],#REF!,#REF!)</f>
        <v>#REF!</v>
      </c>
    </row>
    <row r="7354" spans="1:14" hidden="1" x14ac:dyDescent="0.35">
      <c r="A7354" t="s">
        <v>10</v>
      </c>
      <c r="B7354" t="s">
        <v>57</v>
      </c>
      <c r="C7354" t="s">
        <v>13</v>
      </c>
      <c r="E7354" s="10">
        <f>IF(COUNTIF(cis_DPH!$B$2:$B$84,B7354)&gt;0,D7354*1.1,IF(COUNTIF(cis_DPH!$B$85:$B$171,B7354)&gt;0,D7354*1.2,"chyba"))</f>
        <v>0</v>
      </c>
      <c r="G7354" s="16" t="e">
        <f>_xlfn.XLOOKUP(Tabuľka9[[#This Row],[položka]],#REF!,#REF!)</f>
        <v>#REF!</v>
      </c>
      <c r="I7354" s="15">
        <f>Tabuľka9[[#This Row],[Aktuálna cena v RZ s DPH]]*Tabuľka9[[#This Row],[Priemerný odber za mesiac]]</f>
        <v>0</v>
      </c>
      <c r="K7354" s="17" t="e">
        <f>Tabuľka9[[#This Row],[Cena za MJ s DPH]]*Tabuľka9[[#This Row],[Predpokladaný odber počas 6 mesiacov]]</f>
        <v>#REF!</v>
      </c>
      <c r="L7354" s="1">
        <v>42317665</v>
      </c>
      <c r="M7354" t="e">
        <f>_xlfn.XLOOKUP(Tabuľka9[[#This Row],[IČO]],#REF!,#REF!)</f>
        <v>#REF!</v>
      </c>
      <c r="N7354" t="e">
        <f>_xlfn.XLOOKUP(Tabuľka9[[#This Row],[IČO]],#REF!,#REF!)</f>
        <v>#REF!</v>
      </c>
    </row>
    <row r="7355" spans="1:14" hidden="1" x14ac:dyDescent="0.35">
      <c r="A7355" t="s">
        <v>10</v>
      </c>
      <c r="B7355" t="s">
        <v>58</v>
      </c>
      <c r="C7355" t="s">
        <v>13</v>
      </c>
      <c r="E7355" s="10">
        <f>IF(COUNTIF(cis_DPH!$B$2:$B$84,B7355)&gt;0,D7355*1.1,IF(COUNTIF(cis_DPH!$B$85:$B$171,B7355)&gt;0,D7355*1.2,"chyba"))</f>
        <v>0</v>
      </c>
      <c r="G7355" s="16" t="e">
        <f>_xlfn.XLOOKUP(Tabuľka9[[#This Row],[položka]],#REF!,#REF!)</f>
        <v>#REF!</v>
      </c>
      <c r="I7355" s="15">
        <f>Tabuľka9[[#This Row],[Aktuálna cena v RZ s DPH]]*Tabuľka9[[#This Row],[Priemerný odber za mesiac]]</f>
        <v>0</v>
      </c>
      <c r="K7355" s="17" t="e">
        <f>Tabuľka9[[#This Row],[Cena za MJ s DPH]]*Tabuľka9[[#This Row],[Predpokladaný odber počas 6 mesiacov]]</f>
        <v>#REF!</v>
      </c>
      <c r="L7355" s="1">
        <v>42317665</v>
      </c>
      <c r="M7355" t="e">
        <f>_xlfn.XLOOKUP(Tabuľka9[[#This Row],[IČO]],#REF!,#REF!)</f>
        <v>#REF!</v>
      </c>
      <c r="N7355" t="e">
        <f>_xlfn.XLOOKUP(Tabuľka9[[#This Row],[IČO]],#REF!,#REF!)</f>
        <v>#REF!</v>
      </c>
    </row>
    <row r="7356" spans="1:14" hidden="1" x14ac:dyDescent="0.35">
      <c r="A7356" t="s">
        <v>10</v>
      </c>
      <c r="B7356" t="s">
        <v>59</v>
      </c>
      <c r="C7356" t="s">
        <v>13</v>
      </c>
      <c r="D7356" s="9">
        <v>1.1499999999999999</v>
      </c>
      <c r="E7356" s="10">
        <f>IF(COUNTIF(cis_DPH!$B$2:$B$84,B7356)&gt;0,D7356*1.1,IF(COUNTIF(cis_DPH!$B$85:$B$171,B7356)&gt;0,D7356*1.2,"chyba"))</f>
        <v>1.38</v>
      </c>
      <c r="G7356" s="16" t="e">
        <f>_xlfn.XLOOKUP(Tabuľka9[[#This Row],[položka]],#REF!,#REF!)</f>
        <v>#REF!</v>
      </c>
      <c r="H7356">
        <v>5</v>
      </c>
      <c r="I7356" s="15">
        <f>Tabuľka9[[#This Row],[Aktuálna cena v RZ s DPH]]*Tabuľka9[[#This Row],[Priemerný odber za mesiac]]</f>
        <v>6.8999999999999995</v>
      </c>
      <c r="J7356">
        <v>20</v>
      </c>
      <c r="K7356" s="17" t="e">
        <f>Tabuľka9[[#This Row],[Cena za MJ s DPH]]*Tabuľka9[[#This Row],[Predpokladaný odber počas 6 mesiacov]]</f>
        <v>#REF!</v>
      </c>
      <c r="L7356" s="1">
        <v>42317665</v>
      </c>
      <c r="M7356" t="e">
        <f>_xlfn.XLOOKUP(Tabuľka9[[#This Row],[IČO]],#REF!,#REF!)</f>
        <v>#REF!</v>
      </c>
      <c r="N7356" t="e">
        <f>_xlfn.XLOOKUP(Tabuľka9[[#This Row],[IČO]],#REF!,#REF!)</f>
        <v>#REF!</v>
      </c>
    </row>
    <row r="7357" spans="1:14" hidden="1" x14ac:dyDescent="0.35">
      <c r="A7357" t="s">
        <v>10</v>
      </c>
      <c r="B7357" t="s">
        <v>60</v>
      </c>
      <c r="C7357" t="s">
        <v>13</v>
      </c>
      <c r="E7357" s="10">
        <f>IF(COUNTIF(cis_DPH!$B$2:$B$84,B7357)&gt;0,D7357*1.1,IF(COUNTIF(cis_DPH!$B$85:$B$171,B7357)&gt;0,D7357*1.2,"chyba"))</f>
        <v>0</v>
      </c>
      <c r="G7357" s="16" t="e">
        <f>_xlfn.XLOOKUP(Tabuľka9[[#This Row],[položka]],#REF!,#REF!)</f>
        <v>#REF!</v>
      </c>
      <c r="I7357" s="15">
        <f>Tabuľka9[[#This Row],[Aktuálna cena v RZ s DPH]]*Tabuľka9[[#This Row],[Priemerný odber za mesiac]]</f>
        <v>0</v>
      </c>
      <c r="K7357" s="17" t="e">
        <f>Tabuľka9[[#This Row],[Cena za MJ s DPH]]*Tabuľka9[[#This Row],[Predpokladaný odber počas 6 mesiacov]]</f>
        <v>#REF!</v>
      </c>
      <c r="L7357" s="1">
        <v>42317665</v>
      </c>
      <c r="M7357" t="e">
        <f>_xlfn.XLOOKUP(Tabuľka9[[#This Row],[IČO]],#REF!,#REF!)</f>
        <v>#REF!</v>
      </c>
      <c r="N7357" t="e">
        <f>_xlfn.XLOOKUP(Tabuľka9[[#This Row],[IČO]],#REF!,#REF!)</f>
        <v>#REF!</v>
      </c>
    </row>
    <row r="7358" spans="1:14" hidden="1" x14ac:dyDescent="0.35">
      <c r="A7358" t="s">
        <v>10</v>
      </c>
      <c r="B7358" t="s">
        <v>61</v>
      </c>
      <c r="C7358" t="s">
        <v>19</v>
      </c>
      <c r="D7358" s="9">
        <v>0.49</v>
      </c>
      <c r="E7358" s="10">
        <f>IF(COUNTIF(cis_DPH!$B$2:$B$84,B7358)&gt;0,D7358*1.1,IF(COUNTIF(cis_DPH!$B$85:$B$171,B7358)&gt;0,D7358*1.2,"chyba"))</f>
        <v>0.58799999999999997</v>
      </c>
      <c r="G7358" s="16" t="e">
        <f>_xlfn.XLOOKUP(Tabuľka9[[#This Row],[položka]],#REF!,#REF!)</f>
        <v>#REF!</v>
      </c>
      <c r="H7358">
        <v>4</v>
      </c>
      <c r="I7358" s="15">
        <f>Tabuľka9[[#This Row],[Aktuálna cena v RZ s DPH]]*Tabuľka9[[#This Row],[Priemerný odber za mesiac]]</f>
        <v>2.3519999999999999</v>
      </c>
      <c r="J7358">
        <v>16</v>
      </c>
      <c r="K7358" s="17" t="e">
        <f>Tabuľka9[[#This Row],[Cena za MJ s DPH]]*Tabuľka9[[#This Row],[Predpokladaný odber počas 6 mesiacov]]</f>
        <v>#REF!</v>
      </c>
      <c r="L7358" s="1">
        <v>42317665</v>
      </c>
      <c r="M7358" t="e">
        <f>_xlfn.XLOOKUP(Tabuľka9[[#This Row],[IČO]],#REF!,#REF!)</f>
        <v>#REF!</v>
      </c>
      <c r="N7358" t="e">
        <f>_xlfn.XLOOKUP(Tabuľka9[[#This Row],[IČO]],#REF!,#REF!)</f>
        <v>#REF!</v>
      </c>
    </row>
    <row r="7359" spans="1:14" hidden="1" x14ac:dyDescent="0.35">
      <c r="A7359" t="s">
        <v>10</v>
      </c>
      <c r="B7359" t="s">
        <v>62</v>
      </c>
      <c r="C7359" t="s">
        <v>13</v>
      </c>
      <c r="E7359" s="10">
        <f>IF(COUNTIF(cis_DPH!$B$2:$B$84,B7359)&gt;0,D7359*1.1,IF(COUNTIF(cis_DPH!$B$85:$B$171,B7359)&gt;0,D7359*1.2,"chyba"))</f>
        <v>0</v>
      </c>
      <c r="G7359" s="16" t="e">
        <f>_xlfn.XLOOKUP(Tabuľka9[[#This Row],[položka]],#REF!,#REF!)</f>
        <v>#REF!</v>
      </c>
      <c r="I7359" s="15">
        <f>Tabuľka9[[#This Row],[Aktuálna cena v RZ s DPH]]*Tabuľka9[[#This Row],[Priemerný odber za mesiac]]</f>
        <v>0</v>
      </c>
      <c r="K7359" s="17" t="e">
        <f>Tabuľka9[[#This Row],[Cena za MJ s DPH]]*Tabuľka9[[#This Row],[Predpokladaný odber počas 6 mesiacov]]</f>
        <v>#REF!</v>
      </c>
      <c r="L7359" s="1">
        <v>42317665</v>
      </c>
      <c r="M7359" t="e">
        <f>_xlfn.XLOOKUP(Tabuľka9[[#This Row],[IČO]],#REF!,#REF!)</f>
        <v>#REF!</v>
      </c>
      <c r="N7359" t="e">
        <f>_xlfn.XLOOKUP(Tabuľka9[[#This Row],[IČO]],#REF!,#REF!)</f>
        <v>#REF!</v>
      </c>
    </row>
    <row r="7360" spans="1:14" hidden="1" x14ac:dyDescent="0.35">
      <c r="A7360" t="s">
        <v>10</v>
      </c>
      <c r="B7360" t="s">
        <v>63</v>
      </c>
      <c r="C7360" t="s">
        <v>13</v>
      </c>
      <c r="E7360" s="10">
        <f>IF(COUNTIF(cis_DPH!$B$2:$B$84,B7360)&gt;0,D7360*1.1,IF(COUNTIF(cis_DPH!$B$85:$B$171,B7360)&gt;0,D7360*1.2,"chyba"))</f>
        <v>0</v>
      </c>
      <c r="G7360" s="16" t="e">
        <f>_xlfn.XLOOKUP(Tabuľka9[[#This Row],[položka]],#REF!,#REF!)</f>
        <v>#REF!</v>
      </c>
      <c r="I7360" s="15">
        <f>Tabuľka9[[#This Row],[Aktuálna cena v RZ s DPH]]*Tabuľka9[[#This Row],[Priemerný odber za mesiac]]</f>
        <v>0</v>
      </c>
      <c r="K7360" s="17" t="e">
        <f>Tabuľka9[[#This Row],[Cena za MJ s DPH]]*Tabuľka9[[#This Row],[Predpokladaný odber počas 6 mesiacov]]</f>
        <v>#REF!</v>
      </c>
      <c r="L7360" s="1">
        <v>42317665</v>
      </c>
      <c r="M7360" t="e">
        <f>_xlfn.XLOOKUP(Tabuľka9[[#This Row],[IČO]],#REF!,#REF!)</f>
        <v>#REF!</v>
      </c>
      <c r="N7360" t="e">
        <f>_xlfn.XLOOKUP(Tabuľka9[[#This Row],[IČO]],#REF!,#REF!)</f>
        <v>#REF!</v>
      </c>
    </row>
    <row r="7361" spans="1:14" hidden="1" x14ac:dyDescent="0.35">
      <c r="A7361" t="s">
        <v>10</v>
      </c>
      <c r="B7361" t="s">
        <v>64</v>
      </c>
      <c r="C7361" t="s">
        <v>19</v>
      </c>
      <c r="D7361" s="9">
        <v>0.78</v>
      </c>
      <c r="E7361" s="10">
        <f>IF(COUNTIF(cis_DPH!$B$2:$B$84,B7361)&gt;0,D7361*1.1,IF(COUNTIF(cis_DPH!$B$85:$B$171,B7361)&gt;0,D7361*1.2,"chyba"))</f>
        <v>0.8580000000000001</v>
      </c>
      <c r="G7361" s="16" t="e">
        <f>_xlfn.XLOOKUP(Tabuľka9[[#This Row],[položka]],#REF!,#REF!)</f>
        <v>#REF!</v>
      </c>
      <c r="H7361">
        <v>3</v>
      </c>
      <c r="I7361" s="15">
        <f>Tabuľka9[[#This Row],[Aktuálna cena v RZ s DPH]]*Tabuľka9[[#This Row],[Priemerný odber za mesiac]]</f>
        <v>2.5740000000000003</v>
      </c>
      <c r="J7361">
        <v>12</v>
      </c>
      <c r="K7361" s="17" t="e">
        <f>Tabuľka9[[#This Row],[Cena za MJ s DPH]]*Tabuľka9[[#This Row],[Predpokladaný odber počas 6 mesiacov]]</f>
        <v>#REF!</v>
      </c>
      <c r="L7361" s="1">
        <v>42317665</v>
      </c>
      <c r="M7361" t="e">
        <f>_xlfn.XLOOKUP(Tabuľka9[[#This Row],[IČO]],#REF!,#REF!)</f>
        <v>#REF!</v>
      </c>
      <c r="N7361" t="e">
        <f>_xlfn.XLOOKUP(Tabuľka9[[#This Row],[IČO]],#REF!,#REF!)</f>
        <v>#REF!</v>
      </c>
    </row>
    <row r="7362" spans="1:14" hidden="1" x14ac:dyDescent="0.35">
      <c r="A7362" t="s">
        <v>10</v>
      </c>
      <c r="B7362" t="s">
        <v>65</v>
      </c>
      <c r="C7362" t="s">
        <v>19</v>
      </c>
      <c r="D7362" s="9">
        <v>0.78</v>
      </c>
      <c r="E7362" s="10">
        <f>IF(COUNTIF(cis_DPH!$B$2:$B$84,B7362)&gt;0,D7362*1.1,IF(COUNTIF(cis_DPH!$B$85:$B$171,B7362)&gt;0,D7362*1.2,"chyba"))</f>
        <v>0.8580000000000001</v>
      </c>
      <c r="G7362" s="16" t="e">
        <f>_xlfn.XLOOKUP(Tabuľka9[[#This Row],[položka]],#REF!,#REF!)</f>
        <v>#REF!</v>
      </c>
      <c r="H7362">
        <v>3</v>
      </c>
      <c r="I7362" s="15">
        <f>Tabuľka9[[#This Row],[Aktuálna cena v RZ s DPH]]*Tabuľka9[[#This Row],[Priemerný odber za mesiac]]</f>
        <v>2.5740000000000003</v>
      </c>
      <c r="J7362">
        <v>12</v>
      </c>
      <c r="K7362" s="17" t="e">
        <f>Tabuľka9[[#This Row],[Cena za MJ s DPH]]*Tabuľka9[[#This Row],[Predpokladaný odber počas 6 mesiacov]]</f>
        <v>#REF!</v>
      </c>
      <c r="L7362" s="1">
        <v>42317665</v>
      </c>
      <c r="M7362" t="e">
        <f>_xlfn.XLOOKUP(Tabuľka9[[#This Row],[IČO]],#REF!,#REF!)</f>
        <v>#REF!</v>
      </c>
      <c r="N7362" t="e">
        <f>_xlfn.XLOOKUP(Tabuľka9[[#This Row],[IČO]],#REF!,#REF!)</f>
        <v>#REF!</v>
      </c>
    </row>
    <row r="7363" spans="1:14" hidden="1" x14ac:dyDescent="0.35">
      <c r="A7363" t="s">
        <v>10</v>
      </c>
      <c r="B7363" t="s">
        <v>66</v>
      </c>
      <c r="C7363" t="s">
        <v>19</v>
      </c>
      <c r="E7363" s="10">
        <f>IF(COUNTIF(cis_DPH!$B$2:$B$84,B7363)&gt;0,D7363*1.1,IF(COUNTIF(cis_DPH!$B$85:$B$171,B7363)&gt;0,D7363*1.2,"chyba"))</f>
        <v>0</v>
      </c>
      <c r="G7363" s="16" t="e">
        <f>_xlfn.XLOOKUP(Tabuľka9[[#This Row],[položka]],#REF!,#REF!)</f>
        <v>#REF!</v>
      </c>
      <c r="I7363" s="15">
        <f>Tabuľka9[[#This Row],[Aktuálna cena v RZ s DPH]]*Tabuľka9[[#This Row],[Priemerný odber za mesiac]]</f>
        <v>0</v>
      </c>
      <c r="K7363" s="17" t="e">
        <f>Tabuľka9[[#This Row],[Cena za MJ s DPH]]*Tabuľka9[[#This Row],[Predpokladaný odber počas 6 mesiacov]]</f>
        <v>#REF!</v>
      </c>
      <c r="L7363" s="1">
        <v>42317665</v>
      </c>
      <c r="M7363" t="e">
        <f>_xlfn.XLOOKUP(Tabuľka9[[#This Row],[IČO]],#REF!,#REF!)</f>
        <v>#REF!</v>
      </c>
      <c r="N7363" t="e">
        <f>_xlfn.XLOOKUP(Tabuľka9[[#This Row],[IČO]],#REF!,#REF!)</f>
        <v>#REF!</v>
      </c>
    </row>
    <row r="7364" spans="1:14" hidden="1" x14ac:dyDescent="0.35">
      <c r="A7364" t="s">
        <v>10</v>
      </c>
      <c r="B7364" t="s">
        <v>67</v>
      </c>
      <c r="C7364" t="s">
        <v>13</v>
      </c>
      <c r="E7364" s="10">
        <f>IF(COUNTIF(cis_DPH!$B$2:$B$84,B7364)&gt;0,D7364*1.1,IF(COUNTIF(cis_DPH!$B$85:$B$171,B7364)&gt;0,D7364*1.2,"chyba"))</f>
        <v>0</v>
      </c>
      <c r="G7364" s="16" t="e">
        <f>_xlfn.XLOOKUP(Tabuľka9[[#This Row],[položka]],#REF!,#REF!)</f>
        <v>#REF!</v>
      </c>
      <c r="I7364" s="15">
        <f>Tabuľka9[[#This Row],[Aktuálna cena v RZ s DPH]]*Tabuľka9[[#This Row],[Priemerný odber za mesiac]]</f>
        <v>0</v>
      </c>
      <c r="K7364" s="17" t="e">
        <f>Tabuľka9[[#This Row],[Cena za MJ s DPH]]*Tabuľka9[[#This Row],[Predpokladaný odber počas 6 mesiacov]]</f>
        <v>#REF!</v>
      </c>
      <c r="L7364" s="1">
        <v>42317665</v>
      </c>
      <c r="M7364" t="e">
        <f>_xlfn.XLOOKUP(Tabuľka9[[#This Row],[IČO]],#REF!,#REF!)</f>
        <v>#REF!</v>
      </c>
      <c r="N7364" t="e">
        <f>_xlfn.XLOOKUP(Tabuľka9[[#This Row],[IČO]],#REF!,#REF!)</f>
        <v>#REF!</v>
      </c>
    </row>
    <row r="7365" spans="1:14" hidden="1" x14ac:dyDescent="0.35">
      <c r="A7365" t="s">
        <v>10</v>
      </c>
      <c r="B7365" t="s">
        <v>68</v>
      </c>
      <c r="C7365" t="s">
        <v>13</v>
      </c>
      <c r="E7365" s="10">
        <f>IF(COUNTIF(cis_DPH!$B$2:$B$84,B7365)&gt;0,D7365*1.1,IF(COUNTIF(cis_DPH!$B$85:$B$171,B7365)&gt;0,D7365*1.2,"chyba"))</f>
        <v>0</v>
      </c>
      <c r="G7365" s="16" t="e">
        <f>_xlfn.XLOOKUP(Tabuľka9[[#This Row],[položka]],#REF!,#REF!)</f>
        <v>#REF!</v>
      </c>
      <c r="I7365" s="15">
        <f>Tabuľka9[[#This Row],[Aktuálna cena v RZ s DPH]]*Tabuľka9[[#This Row],[Priemerný odber za mesiac]]</f>
        <v>0</v>
      </c>
      <c r="K7365" s="17" t="e">
        <f>Tabuľka9[[#This Row],[Cena za MJ s DPH]]*Tabuľka9[[#This Row],[Predpokladaný odber počas 6 mesiacov]]</f>
        <v>#REF!</v>
      </c>
      <c r="L7365" s="1">
        <v>42317665</v>
      </c>
      <c r="M7365" t="e">
        <f>_xlfn.XLOOKUP(Tabuľka9[[#This Row],[IČO]],#REF!,#REF!)</f>
        <v>#REF!</v>
      </c>
      <c r="N7365" t="e">
        <f>_xlfn.XLOOKUP(Tabuľka9[[#This Row],[IČO]],#REF!,#REF!)</f>
        <v>#REF!</v>
      </c>
    </row>
    <row r="7366" spans="1:14" hidden="1" x14ac:dyDescent="0.35">
      <c r="A7366" t="s">
        <v>10</v>
      </c>
      <c r="B7366" t="s">
        <v>69</v>
      </c>
      <c r="C7366" t="s">
        <v>13</v>
      </c>
      <c r="D7366" s="9">
        <v>1.1499999999999999</v>
      </c>
      <c r="E7366" s="10">
        <f>IF(COUNTIF(cis_DPH!$B$2:$B$84,B7366)&gt;0,D7366*1.1,IF(COUNTIF(cis_DPH!$B$85:$B$171,B7366)&gt;0,D7366*1.2,"chyba"))</f>
        <v>1.2649999999999999</v>
      </c>
      <c r="G7366" s="16" t="e">
        <f>_xlfn.XLOOKUP(Tabuľka9[[#This Row],[položka]],#REF!,#REF!)</f>
        <v>#REF!</v>
      </c>
      <c r="H7366">
        <v>2</v>
      </c>
      <c r="I7366" s="15">
        <f>Tabuľka9[[#This Row],[Aktuálna cena v RZ s DPH]]*Tabuľka9[[#This Row],[Priemerný odber za mesiac]]</f>
        <v>2.5299999999999998</v>
      </c>
      <c r="J7366">
        <v>8</v>
      </c>
      <c r="K7366" s="17" t="e">
        <f>Tabuľka9[[#This Row],[Cena za MJ s DPH]]*Tabuľka9[[#This Row],[Predpokladaný odber počas 6 mesiacov]]</f>
        <v>#REF!</v>
      </c>
      <c r="L7366" s="1">
        <v>42317665</v>
      </c>
      <c r="M7366" t="e">
        <f>_xlfn.XLOOKUP(Tabuľka9[[#This Row],[IČO]],#REF!,#REF!)</f>
        <v>#REF!</v>
      </c>
      <c r="N7366" t="e">
        <f>_xlfn.XLOOKUP(Tabuľka9[[#This Row],[IČO]],#REF!,#REF!)</f>
        <v>#REF!</v>
      </c>
    </row>
    <row r="7367" spans="1:14" hidden="1" x14ac:dyDescent="0.35">
      <c r="A7367" t="s">
        <v>10</v>
      </c>
      <c r="B7367" t="s">
        <v>70</v>
      </c>
      <c r="C7367" t="s">
        <v>13</v>
      </c>
      <c r="E7367" s="10">
        <f>IF(COUNTIF(cis_DPH!$B$2:$B$84,B7367)&gt;0,D7367*1.1,IF(COUNTIF(cis_DPH!$B$85:$B$171,B7367)&gt;0,D7367*1.2,"chyba"))</f>
        <v>0</v>
      </c>
      <c r="G7367" s="16" t="e">
        <f>_xlfn.XLOOKUP(Tabuľka9[[#This Row],[položka]],#REF!,#REF!)</f>
        <v>#REF!</v>
      </c>
      <c r="I7367" s="15">
        <f>Tabuľka9[[#This Row],[Aktuálna cena v RZ s DPH]]*Tabuľka9[[#This Row],[Priemerný odber za mesiac]]</f>
        <v>0</v>
      </c>
      <c r="K7367" s="17" t="e">
        <f>Tabuľka9[[#This Row],[Cena za MJ s DPH]]*Tabuľka9[[#This Row],[Predpokladaný odber počas 6 mesiacov]]</f>
        <v>#REF!</v>
      </c>
      <c r="L7367" s="1">
        <v>42317665</v>
      </c>
      <c r="M7367" t="e">
        <f>_xlfn.XLOOKUP(Tabuľka9[[#This Row],[IČO]],#REF!,#REF!)</f>
        <v>#REF!</v>
      </c>
      <c r="N7367" t="e">
        <f>_xlfn.XLOOKUP(Tabuľka9[[#This Row],[IČO]],#REF!,#REF!)</f>
        <v>#REF!</v>
      </c>
    </row>
    <row r="7368" spans="1:14" hidden="1" x14ac:dyDescent="0.35">
      <c r="A7368" t="s">
        <v>10</v>
      </c>
      <c r="B7368" t="s">
        <v>71</v>
      </c>
      <c r="C7368" t="s">
        <v>13</v>
      </c>
      <c r="D7368" s="9">
        <v>0.9</v>
      </c>
      <c r="E7368" s="10">
        <f>IF(COUNTIF(cis_DPH!$B$2:$B$84,B7368)&gt;0,D7368*1.1,IF(COUNTIF(cis_DPH!$B$85:$B$171,B7368)&gt;0,D7368*1.2,"chyba"))</f>
        <v>0.9900000000000001</v>
      </c>
      <c r="G7368" s="16" t="e">
        <f>_xlfn.XLOOKUP(Tabuľka9[[#This Row],[položka]],#REF!,#REF!)</f>
        <v>#REF!</v>
      </c>
      <c r="H7368">
        <v>2</v>
      </c>
      <c r="I7368" s="15">
        <f>Tabuľka9[[#This Row],[Aktuálna cena v RZ s DPH]]*Tabuľka9[[#This Row],[Priemerný odber za mesiac]]</f>
        <v>1.9800000000000002</v>
      </c>
      <c r="J7368">
        <v>8</v>
      </c>
      <c r="K7368" s="17" t="e">
        <f>Tabuľka9[[#This Row],[Cena za MJ s DPH]]*Tabuľka9[[#This Row],[Predpokladaný odber počas 6 mesiacov]]</f>
        <v>#REF!</v>
      </c>
      <c r="L7368" s="1">
        <v>42317665</v>
      </c>
      <c r="M7368" t="e">
        <f>_xlfn.XLOOKUP(Tabuľka9[[#This Row],[IČO]],#REF!,#REF!)</f>
        <v>#REF!</v>
      </c>
      <c r="N7368" t="e">
        <f>_xlfn.XLOOKUP(Tabuľka9[[#This Row],[IČO]],#REF!,#REF!)</f>
        <v>#REF!</v>
      </c>
    </row>
    <row r="7369" spans="1:14" hidden="1" x14ac:dyDescent="0.35">
      <c r="A7369" t="s">
        <v>10</v>
      </c>
      <c r="B7369" t="s">
        <v>72</v>
      </c>
      <c r="C7369" t="s">
        <v>13</v>
      </c>
      <c r="E7369" s="10">
        <f>IF(COUNTIF(cis_DPH!$B$2:$B$84,B7369)&gt;0,D7369*1.1,IF(COUNTIF(cis_DPH!$B$85:$B$171,B7369)&gt;0,D7369*1.2,"chyba"))</f>
        <v>0</v>
      </c>
      <c r="G7369" s="16" t="e">
        <f>_xlfn.XLOOKUP(Tabuľka9[[#This Row],[položka]],#REF!,#REF!)</f>
        <v>#REF!</v>
      </c>
      <c r="I7369" s="15">
        <f>Tabuľka9[[#This Row],[Aktuálna cena v RZ s DPH]]*Tabuľka9[[#This Row],[Priemerný odber za mesiac]]</f>
        <v>0</v>
      </c>
      <c r="K7369" s="17" t="e">
        <f>Tabuľka9[[#This Row],[Cena za MJ s DPH]]*Tabuľka9[[#This Row],[Predpokladaný odber počas 6 mesiacov]]</f>
        <v>#REF!</v>
      </c>
      <c r="L7369" s="1">
        <v>42317665</v>
      </c>
      <c r="M7369" t="e">
        <f>_xlfn.XLOOKUP(Tabuľka9[[#This Row],[IČO]],#REF!,#REF!)</f>
        <v>#REF!</v>
      </c>
      <c r="N7369" t="e">
        <f>_xlfn.XLOOKUP(Tabuľka9[[#This Row],[IČO]],#REF!,#REF!)</f>
        <v>#REF!</v>
      </c>
    </row>
    <row r="7370" spans="1:14" hidden="1" x14ac:dyDescent="0.35">
      <c r="A7370" t="s">
        <v>10</v>
      </c>
      <c r="B7370" t="s">
        <v>73</v>
      </c>
      <c r="C7370" t="s">
        <v>13</v>
      </c>
      <c r="D7370" s="9">
        <v>0.85</v>
      </c>
      <c r="E7370" s="10">
        <f>IF(COUNTIF(cis_DPH!$B$2:$B$84,B7370)&gt;0,D7370*1.1,IF(COUNTIF(cis_DPH!$B$85:$B$171,B7370)&gt;0,D7370*1.2,"chyba"))</f>
        <v>1.02</v>
      </c>
      <c r="G7370" s="16" t="e">
        <f>_xlfn.XLOOKUP(Tabuľka9[[#This Row],[položka]],#REF!,#REF!)</f>
        <v>#REF!</v>
      </c>
      <c r="H7370">
        <v>5</v>
      </c>
      <c r="I7370" s="15">
        <f>Tabuľka9[[#This Row],[Aktuálna cena v RZ s DPH]]*Tabuľka9[[#This Row],[Priemerný odber za mesiac]]</f>
        <v>5.0999999999999996</v>
      </c>
      <c r="J7370">
        <v>20</v>
      </c>
      <c r="K7370" s="17" t="e">
        <f>Tabuľka9[[#This Row],[Cena za MJ s DPH]]*Tabuľka9[[#This Row],[Predpokladaný odber počas 6 mesiacov]]</f>
        <v>#REF!</v>
      </c>
      <c r="L7370" s="1">
        <v>42317665</v>
      </c>
      <c r="M7370" t="e">
        <f>_xlfn.XLOOKUP(Tabuľka9[[#This Row],[IČO]],#REF!,#REF!)</f>
        <v>#REF!</v>
      </c>
      <c r="N7370" t="e">
        <f>_xlfn.XLOOKUP(Tabuľka9[[#This Row],[IČO]],#REF!,#REF!)</f>
        <v>#REF!</v>
      </c>
    </row>
    <row r="7371" spans="1:14" hidden="1" x14ac:dyDescent="0.35">
      <c r="A7371" t="s">
        <v>10</v>
      </c>
      <c r="B7371" t="s">
        <v>74</v>
      </c>
      <c r="C7371" t="s">
        <v>13</v>
      </c>
      <c r="E7371" s="10">
        <f>IF(COUNTIF(cis_DPH!$B$2:$B$84,B7371)&gt;0,D7371*1.1,IF(COUNTIF(cis_DPH!$B$85:$B$171,B7371)&gt;0,D7371*1.2,"chyba"))</f>
        <v>0</v>
      </c>
      <c r="G7371" s="16" t="e">
        <f>_xlfn.XLOOKUP(Tabuľka9[[#This Row],[položka]],#REF!,#REF!)</f>
        <v>#REF!</v>
      </c>
      <c r="I7371" s="15">
        <f>Tabuľka9[[#This Row],[Aktuálna cena v RZ s DPH]]*Tabuľka9[[#This Row],[Priemerný odber za mesiac]]</f>
        <v>0</v>
      </c>
      <c r="K7371" s="17" t="e">
        <f>Tabuľka9[[#This Row],[Cena za MJ s DPH]]*Tabuľka9[[#This Row],[Predpokladaný odber počas 6 mesiacov]]</f>
        <v>#REF!</v>
      </c>
      <c r="L7371" s="1">
        <v>42317665</v>
      </c>
      <c r="M7371" t="e">
        <f>_xlfn.XLOOKUP(Tabuľka9[[#This Row],[IČO]],#REF!,#REF!)</f>
        <v>#REF!</v>
      </c>
      <c r="N7371" t="e">
        <f>_xlfn.XLOOKUP(Tabuľka9[[#This Row],[IČO]],#REF!,#REF!)</f>
        <v>#REF!</v>
      </c>
    </row>
    <row r="7372" spans="1:14" hidden="1" x14ac:dyDescent="0.35">
      <c r="A7372" t="s">
        <v>10</v>
      </c>
      <c r="B7372" t="s">
        <v>75</v>
      </c>
      <c r="C7372" t="s">
        <v>13</v>
      </c>
      <c r="D7372" s="9">
        <v>0.39</v>
      </c>
      <c r="E7372" s="10">
        <f>IF(COUNTIF(cis_DPH!$B$2:$B$84,B7372)&gt;0,D7372*1.1,IF(COUNTIF(cis_DPH!$B$85:$B$171,B7372)&gt;0,D7372*1.2,"chyba"))</f>
        <v>0.42900000000000005</v>
      </c>
      <c r="G7372" s="16" t="e">
        <f>_xlfn.XLOOKUP(Tabuľka9[[#This Row],[položka]],#REF!,#REF!)</f>
        <v>#REF!</v>
      </c>
      <c r="H7372">
        <v>200</v>
      </c>
      <c r="I7372" s="15">
        <f>Tabuľka9[[#This Row],[Aktuálna cena v RZ s DPH]]*Tabuľka9[[#This Row],[Priemerný odber za mesiac]]</f>
        <v>85.800000000000011</v>
      </c>
      <c r="J7372">
        <v>800</v>
      </c>
      <c r="K7372" s="17" t="e">
        <f>Tabuľka9[[#This Row],[Cena za MJ s DPH]]*Tabuľka9[[#This Row],[Predpokladaný odber počas 6 mesiacov]]</f>
        <v>#REF!</v>
      </c>
      <c r="L7372" s="1">
        <v>42317665</v>
      </c>
      <c r="M7372" t="e">
        <f>_xlfn.XLOOKUP(Tabuľka9[[#This Row],[IČO]],#REF!,#REF!)</f>
        <v>#REF!</v>
      </c>
      <c r="N7372" t="e">
        <f>_xlfn.XLOOKUP(Tabuľka9[[#This Row],[IČO]],#REF!,#REF!)</f>
        <v>#REF!</v>
      </c>
    </row>
    <row r="7373" spans="1:14" hidden="1" x14ac:dyDescent="0.35">
      <c r="A7373" t="s">
        <v>10</v>
      </c>
      <c r="B7373" t="s">
        <v>76</v>
      </c>
      <c r="C7373" t="s">
        <v>13</v>
      </c>
      <c r="E7373" s="10">
        <f>IF(COUNTIF(cis_DPH!$B$2:$B$84,B7373)&gt;0,D7373*1.1,IF(COUNTIF(cis_DPH!$B$85:$B$171,B7373)&gt;0,D7373*1.2,"chyba"))</f>
        <v>0</v>
      </c>
      <c r="G7373" s="16" t="e">
        <f>_xlfn.XLOOKUP(Tabuľka9[[#This Row],[položka]],#REF!,#REF!)</f>
        <v>#REF!</v>
      </c>
      <c r="I7373" s="15">
        <f>Tabuľka9[[#This Row],[Aktuálna cena v RZ s DPH]]*Tabuľka9[[#This Row],[Priemerný odber za mesiac]]</f>
        <v>0</v>
      </c>
      <c r="K7373" s="17" t="e">
        <f>Tabuľka9[[#This Row],[Cena za MJ s DPH]]*Tabuľka9[[#This Row],[Predpokladaný odber počas 6 mesiacov]]</f>
        <v>#REF!</v>
      </c>
      <c r="L7373" s="1">
        <v>42317665</v>
      </c>
      <c r="M7373" t="e">
        <f>_xlfn.XLOOKUP(Tabuľka9[[#This Row],[IČO]],#REF!,#REF!)</f>
        <v>#REF!</v>
      </c>
      <c r="N7373" t="e">
        <f>_xlfn.XLOOKUP(Tabuľka9[[#This Row],[IČO]],#REF!,#REF!)</f>
        <v>#REF!</v>
      </c>
    </row>
    <row r="7374" spans="1:14" hidden="1" x14ac:dyDescent="0.35">
      <c r="A7374" t="s">
        <v>10</v>
      </c>
      <c r="B7374" t="s">
        <v>77</v>
      </c>
      <c r="C7374" t="s">
        <v>13</v>
      </c>
      <c r="E7374" s="10">
        <f>IF(COUNTIF(cis_DPH!$B$2:$B$84,B7374)&gt;0,D7374*1.1,IF(COUNTIF(cis_DPH!$B$85:$B$171,B7374)&gt;0,D7374*1.2,"chyba"))</f>
        <v>0</v>
      </c>
      <c r="G7374" s="16" t="e">
        <f>_xlfn.XLOOKUP(Tabuľka9[[#This Row],[položka]],#REF!,#REF!)</f>
        <v>#REF!</v>
      </c>
      <c r="I7374" s="15">
        <f>Tabuľka9[[#This Row],[Aktuálna cena v RZ s DPH]]*Tabuľka9[[#This Row],[Priemerný odber za mesiac]]</f>
        <v>0</v>
      </c>
      <c r="K7374" s="17" t="e">
        <f>Tabuľka9[[#This Row],[Cena za MJ s DPH]]*Tabuľka9[[#This Row],[Predpokladaný odber počas 6 mesiacov]]</f>
        <v>#REF!</v>
      </c>
      <c r="L7374" s="1">
        <v>42317665</v>
      </c>
      <c r="M7374" t="e">
        <f>_xlfn.XLOOKUP(Tabuľka9[[#This Row],[IČO]],#REF!,#REF!)</f>
        <v>#REF!</v>
      </c>
      <c r="N7374" t="e">
        <f>_xlfn.XLOOKUP(Tabuľka9[[#This Row],[IČO]],#REF!,#REF!)</f>
        <v>#REF!</v>
      </c>
    </row>
    <row r="7375" spans="1:14" hidden="1" x14ac:dyDescent="0.35">
      <c r="A7375" t="s">
        <v>10</v>
      </c>
      <c r="B7375" t="s">
        <v>78</v>
      </c>
      <c r="C7375" t="s">
        <v>13</v>
      </c>
      <c r="E7375" s="10">
        <f>IF(COUNTIF(cis_DPH!$B$2:$B$84,B7375)&gt;0,D7375*1.1,IF(COUNTIF(cis_DPH!$B$85:$B$171,B7375)&gt;0,D7375*1.2,"chyba"))</f>
        <v>0</v>
      </c>
      <c r="G7375" s="16" t="e">
        <f>_xlfn.XLOOKUP(Tabuľka9[[#This Row],[položka]],#REF!,#REF!)</f>
        <v>#REF!</v>
      </c>
      <c r="I7375" s="15">
        <f>Tabuľka9[[#This Row],[Aktuálna cena v RZ s DPH]]*Tabuľka9[[#This Row],[Priemerný odber za mesiac]]</f>
        <v>0</v>
      </c>
      <c r="K7375" s="17" t="e">
        <f>Tabuľka9[[#This Row],[Cena za MJ s DPH]]*Tabuľka9[[#This Row],[Predpokladaný odber počas 6 mesiacov]]</f>
        <v>#REF!</v>
      </c>
      <c r="L7375" s="1">
        <v>42317665</v>
      </c>
      <c r="M7375" t="e">
        <f>_xlfn.XLOOKUP(Tabuľka9[[#This Row],[IČO]],#REF!,#REF!)</f>
        <v>#REF!</v>
      </c>
      <c r="N7375" t="e">
        <f>_xlfn.XLOOKUP(Tabuľka9[[#This Row],[IČO]],#REF!,#REF!)</f>
        <v>#REF!</v>
      </c>
    </row>
    <row r="7376" spans="1:14" hidden="1" x14ac:dyDescent="0.35">
      <c r="A7376" t="s">
        <v>10</v>
      </c>
      <c r="B7376" t="s">
        <v>79</v>
      </c>
      <c r="C7376" t="s">
        <v>13</v>
      </c>
      <c r="E7376" s="10">
        <f>IF(COUNTIF(cis_DPH!$B$2:$B$84,B7376)&gt;0,D7376*1.1,IF(COUNTIF(cis_DPH!$B$85:$B$171,B7376)&gt;0,D7376*1.2,"chyba"))</f>
        <v>0</v>
      </c>
      <c r="G7376" s="16" t="e">
        <f>_xlfn.XLOOKUP(Tabuľka9[[#This Row],[položka]],#REF!,#REF!)</f>
        <v>#REF!</v>
      </c>
      <c r="I7376" s="15">
        <f>Tabuľka9[[#This Row],[Aktuálna cena v RZ s DPH]]*Tabuľka9[[#This Row],[Priemerný odber za mesiac]]</f>
        <v>0</v>
      </c>
      <c r="K7376" s="17" t="e">
        <f>Tabuľka9[[#This Row],[Cena za MJ s DPH]]*Tabuľka9[[#This Row],[Predpokladaný odber počas 6 mesiacov]]</f>
        <v>#REF!</v>
      </c>
      <c r="L7376" s="1">
        <v>42317665</v>
      </c>
      <c r="M7376" t="e">
        <f>_xlfn.XLOOKUP(Tabuľka9[[#This Row],[IČO]],#REF!,#REF!)</f>
        <v>#REF!</v>
      </c>
      <c r="N7376" t="e">
        <f>_xlfn.XLOOKUP(Tabuľka9[[#This Row],[IČO]],#REF!,#REF!)</f>
        <v>#REF!</v>
      </c>
    </row>
    <row r="7377" spans="1:14" hidden="1" x14ac:dyDescent="0.35">
      <c r="A7377" t="s">
        <v>10</v>
      </c>
      <c r="B7377" t="s">
        <v>80</v>
      </c>
      <c r="C7377" t="s">
        <v>13</v>
      </c>
      <c r="E7377" s="10">
        <f>IF(COUNTIF(cis_DPH!$B$2:$B$84,B7377)&gt;0,D7377*1.1,IF(COUNTIF(cis_DPH!$B$85:$B$171,B7377)&gt;0,D7377*1.2,"chyba"))</f>
        <v>0</v>
      </c>
      <c r="G7377" s="16" t="e">
        <f>_xlfn.XLOOKUP(Tabuľka9[[#This Row],[položka]],#REF!,#REF!)</f>
        <v>#REF!</v>
      </c>
      <c r="I7377" s="15">
        <f>Tabuľka9[[#This Row],[Aktuálna cena v RZ s DPH]]*Tabuľka9[[#This Row],[Priemerný odber za mesiac]]</f>
        <v>0</v>
      </c>
      <c r="K7377" s="17" t="e">
        <f>Tabuľka9[[#This Row],[Cena za MJ s DPH]]*Tabuľka9[[#This Row],[Predpokladaný odber počas 6 mesiacov]]</f>
        <v>#REF!</v>
      </c>
      <c r="L7377" s="1">
        <v>42317665</v>
      </c>
      <c r="M7377" t="e">
        <f>_xlfn.XLOOKUP(Tabuľka9[[#This Row],[IČO]],#REF!,#REF!)</f>
        <v>#REF!</v>
      </c>
      <c r="N7377" t="e">
        <f>_xlfn.XLOOKUP(Tabuľka9[[#This Row],[IČO]],#REF!,#REF!)</f>
        <v>#REF!</v>
      </c>
    </row>
    <row r="7378" spans="1:14" hidden="1" x14ac:dyDescent="0.35">
      <c r="A7378" t="s">
        <v>81</v>
      </c>
      <c r="B7378" t="s">
        <v>82</v>
      </c>
      <c r="C7378" t="s">
        <v>19</v>
      </c>
      <c r="E7378" s="10">
        <f>IF(COUNTIF(cis_DPH!$B$2:$B$84,B7378)&gt;0,D7378*1.1,IF(COUNTIF(cis_DPH!$B$85:$B$171,B7378)&gt;0,D7378*1.2,"chyba"))</f>
        <v>0</v>
      </c>
      <c r="G7378" s="16" t="e">
        <f>_xlfn.XLOOKUP(Tabuľka9[[#This Row],[položka]],#REF!,#REF!)</f>
        <v>#REF!</v>
      </c>
      <c r="I7378" s="15">
        <f>Tabuľka9[[#This Row],[Aktuálna cena v RZ s DPH]]*Tabuľka9[[#This Row],[Priemerný odber za mesiac]]</f>
        <v>0</v>
      </c>
      <c r="K7378" s="17" t="e">
        <f>Tabuľka9[[#This Row],[Cena za MJ s DPH]]*Tabuľka9[[#This Row],[Predpokladaný odber počas 6 mesiacov]]</f>
        <v>#REF!</v>
      </c>
      <c r="L7378" s="1">
        <v>163791</v>
      </c>
      <c r="M7378" t="e">
        <f>_xlfn.XLOOKUP(Tabuľka9[[#This Row],[IČO]],#REF!,#REF!)</f>
        <v>#REF!</v>
      </c>
      <c r="N7378" t="e">
        <f>_xlfn.XLOOKUP(Tabuľka9[[#This Row],[IČO]],#REF!,#REF!)</f>
        <v>#REF!</v>
      </c>
    </row>
    <row r="7379" spans="1:14" hidden="1" x14ac:dyDescent="0.35">
      <c r="A7379" t="s">
        <v>81</v>
      </c>
      <c r="B7379" t="s">
        <v>83</v>
      </c>
      <c r="C7379" t="s">
        <v>19</v>
      </c>
      <c r="D7379" s="9">
        <v>8.2000000000000003E-2</v>
      </c>
      <c r="E7379" s="10">
        <f>IF(COUNTIF(cis_DPH!$B$2:$B$84,B7379)&gt;0,D7379*1.1,IF(COUNTIF(cis_DPH!$B$85:$B$171,B7379)&gt;0,D7379*1.2,"chyba"))</f>
        <v>9.8400000000000001E-2</v>
      </c>
      <c r="G7379" s="16" t="e">
        <f>_xlfn.XLOOKUP(Tabuľka9[[#This Row],[položka]],#REF!,#REF!)</f>
        <v>#REF!</v>
      </c>
      <c r="H7379">
        <v>1620</v>
      </c>
      <c r="I7379" s="15">
        <f>Tabuľka9[[#This Row],[Aktuálna cena v RZ s DPH]]*Tabuľka9[[#This Row],[Priemerný odber za mesiac]]</f>
        <v>159.40800000000002</v>
      </c>
      <c r="J7379">
        <v>5760</v>
      </c>
      <c r="K7379" s="17" t="e">
        <f>Tabuľka9[[#This Row],[Cena za MJ s DPH]]*Tabuľka9[[#This Row],[Predpokladaný odber počas 6 mesiacov]]</f>
        <v>#REF!</v>
      </c>
      <c r="L7379" s="1">
        <v>163791</v>
      </c>
      <c r="M7379" t="e">
        <f>_xlfn.XLOOKUP(Tabuľka9[[#This Row],[IČO]],#REF!,#REF!)</f>
        <v>#REF!</v>
      </c>
      <c r="N7379" t="e">
        <f>_xlfn.XLOOKUP(Tabuľka9[[#This Row],[IČO]],#REF!,#REF!)</f>
        <v>#REF!</v>
      </c>
    </row>
    <row r="7380" spans="1:14" hidden="1" x14ac:dyDescent="0.35">
      <c r="A7380" t="s">
        <v>84</v>
      </c>
      <c r="B7380" t="s">
        <v>85</v>
      </c>
      <c r="C7380" t="s">
        <v>13</v>
      </c>
      <c r="D7380" s="9">
        <v>5.1710000000000003</v>
      </c>
      <c r="E7380" s="10">
        <f>IF(COUNTIF(cis_DPH!$B$2:$B$84,B7380)&gt;0,D7380*1.1,IF(COUNTIF(cis_DPH!$B$85:$B$171,B7380)&gt;0,D7380*1.2,"chyba"))</f>
        <v>5.6881000000000004</v>
      </c>
      <c r="G7380" s="16" t="e">
        <f>_xlfn.XLOOKUP(Tabuľka9[[#This Row],[položka]],#REF!,#REF!)</f>
        <v>#REF!</v>
      </c>
      <c r="H7380">
        <v>26</v>
      </c>
      <c r="I7380" s="15">
        <f>Tabuľka9[[#This Row],[Aktuálna cena v RZ s DPH]]*Tabuľka9[[#This Row],[Priemerný odber za mesiac]]</f>
        <v>147.89060000000001</v>
      </c>
      <c r="J7380">
        <v>104</v>
      </c>
      <c r="K7380" s="17" t="e">
        <f>Tabuľka9[[#This Row],[Cena za MJ s DPH]]*Tabuľka9[[#This Row],[Predpokladaný odber počas 6 mesiacov]]</f>
        <v>#REF!</v>
      </c>
      <c r="L7380" s="1">
        <v>42317665</v>
      </c>
      <c r="M7380" t="e">
        <f>_xlfn.XLOOKUP(Tabuľka9[[#This Row],[IČO]],#REF!,#REF!)</f>
        <v>#REF!</v>
      </c>
      <c r="N7380" t="e">
        <f>_xlfn.XLOOKUP(Tabuľka9[[#This Row],[IČO]],#REF!,#REF!)</f>
        <v>#REF!</v>
      </c>
    </row>
    <row r="7381" spans="1:14" hidden="1" x14ac:dyDescent="0.35">
      <c r="A7381" t="s">
        <v>84</v>
      </c>
      <c r="B7381" t="s">
        <v>86</v>
      </c>
      <c r="C7381" t="s">
        <v>13</v>
      </c>
      <c r="D7381" s="9">
        <v>4.63</v>
      </c>
      <c r="E7381" s="10">
        <f>IF(COUNTIF(cis_DPH!$B$2:$B$84,B7381)&gt;0,D7381*1.1,IF(COUNTIF(cis_DPH!$B$85:$B$171,B7381)&gt;0,D7381*1.2,"chyba"))</f>
        <v>5.093</v>
      </c>
      <c r="G7381" s="16" t="e">
        <f>_xlfn.XLOOKUP(Tabuľka9[[#This Row],[položka]],#REF!,#REF!)</f>
        <v>#REF!</v>
      </c>
      <c r="H7381">
        <v>41</v>
      </c>
      <c r="I7381" s="15">
        <f>Tabuľka9[[#This Row],[Aktuálna cena v RZ s DPH]]*Tabuľka9[[#This Row],[Priemerný odber za mesiac]]</f>
        <v>208.81299999999999</v>
      </c>
      <c r="J7381">
        <v>164</v>
      </c>
      <c r="K7381" s="17" t="e">
        <f>Tabuľka9[[#This Row],[Cena za MJ s DPH]]*Tabuľka9[[#This Row],[Predpokladaný odber počas 6 mesiacov]]</f>
        <v>#REF!</v>
      </c>
      <c r="L7381" s="1">
        <v>42317665</v>
      </c>
      <c r="M7381" t="e">
        <f>_xlfn.XLOOKUP(Tabuľka9[[#This Row],[IČO]],#REF!,#REF!)</f>
        <v>#REF!</v>
      </c>
      <c r="N7381" t="e">
        <f>_xlfn.XLOOKUP(Tabuľka9[[#This Row],[IČO]],#REF!,#REF!)</f>
        <v>#REF!</v>
      </c>
    </row>
    <row r="7382" spans="1:14" hidden="1" x14ac:dyDescent="0.35">
      <c r="A7382" t="s">
        <v>84</v>
      </c>
      <c r="B7382" t="s">
        <v>87</v>
      </c>
      <c r="C7382" t="s">
        <v>13</v>
      </c>
      <c r="D7382" s="9">
        <v>4.26</v>
      </c>
      <c r="E7382" s="10">
        <f>IF(COUNTIF(cis_DPH!$B$2:$B$84,B7382)&gt;0,D7382*1.1,IF(COUNTIF(cis_DPH!$B$85:$B$171,B7382)&gt;0,D7382*1.2,"chyba"))</f>
        <v>4.6859999999999999</v>
      </c>
      <c r="G7382" s="16" t="e">
        <f>_xlfn.XLOOKUP(Tabuľka9[[#This Row],[položka]],#REF!,#REF!)</f>
        <v>#REF!</v>
      </c>
      <c r="H7382">
        <v>7</v>
      </c>
      <c r="I7382" s="15">
        <f>Tabuľka9[[#This Row],[Aktuálna cena v RZ s DPH]]*Tabuľka9[[#This Row],[Priemerný odber za mesiac]]</f>
        <v>32.802</v>
      </c>
      <c r="J7382">
        <v>28</v>
      </c>
      <c r="K7382" s="17" t="e">
        <f>Tabuľka9[[#This Row],[Cena za MJ s DPH]]*Tabuľka9[[#This Row],[Predpokladaný odber počas 6 mesiacov]]</f>
        <v>#REF!</v>
      </c>
      <c r="L7382" s="1">
        <v>42317665</v>
      </c>
      <c r="M7382" t="e">
        <f>_xlfn.XLOOKUP(Tabuľka9[[#This Row],[IČO]],#REF!,#REF!)</f>
        <v>#REF!</v>
      </c>
      <c r="N7382" t="e">
        <f>_xlfn.XLOOKUP(Tabuľka9[[#This Row],[IČO]],#REF!,#REF!)</f>
        <v>#REF!</v>
      </c>
    </row>
    <row r="7383" spans="1:14" hidden="1" x14ac:dyDescent="0.35">
      <c r="A7383" t="s">
        <v>84</v>
      </c>
      <c r="B7383" t="s">
        <v>88</v>
      </c>
      <c r="C7383" t="s">
        <v>13</v>
      </c>
      <c r="D7383" s="9">
        <v>3.99</v>
      </c>
      <c r="E7383" s="10">
        <f>IF(COUNTIF(cis_DPH!$B$2:$B$84,B7383)&gt;0,D7383*1.1,IF(COUNTIF(cis_DPH!$B$85:$B$171,B7383)&gt;0,D7383*1.2,"chyba"))</f>
        <v>4.3890000000000002</v>
      </c>
      <c r="G7383" s="16" t="e">
        <f>_xlfn.XLOOKUP(Tabuľka9[[#This Row],[položka]],#REF!,#REF!)</f>
        <v>#REF!</v>
      </c>
      <c r="H7383">
        <v>11</v>
      </c>
      <c r="I7383" s="15">
        <f>Tabuľka9[[#This Row],[Aktuálna cena v RZ s DPH]]*Tabuľka9[[#This Row],[Priemerný odber za mesiac]]</f>
        <v>48.279000000000003</v>
      </c>
      <c r="J7383">
        <v>44</v>
      </c>
      <c r="K7383" s="17" t="e">
        <f>Tabuľka9[[#This Row],[Cena za MJ s DPH]]*Tabuľka9[[#This Row],[Predpokladaný odber počas 6 mesiacov]]</f>
        <v>#REF!</v>
      </c>
      <c r="L7383" s="1">
        <v>42317665</v>
      </c>
      <c r="M7383" t="e">
        <f>_xlfn.XLOOKUP(Tabuľka9[[#This Row],[IČO]],#REF!,#REF!)</f>
        <v>#REF!</v>
      </c>
      <c r="N7383" t="e">
        <f>_xlfn.XLOOKUP(Tabuľka9[[#This Row],[IČO]],#REF!,#REF!)</f>
        <v>#REF!</v>
      </c>
    </row>
    <row r="7384" spans="1:14" hidden="1" x14ac:dyDescent="0.35">
      <c r="A7384" t="s">
        <v>84</v>
      </c>
      <c r="B7384" t="s">
        <v>89</v>
      </c>
      <c r="C7384" t="s">
        <v>13</v>
      </c>
      <c r="E7384" s="10">
        <f>IF(COUNTIF(cis_DPH!$B$2:$B$84,B7384)&gt;0,D7384*1.1,IF(COUNTIF(cis_DPH!$B$85:$B$171,B7384)&gt;0,D7384*1.2,"chyba"))</f>
        <v>0</v>
      </c>
      <c r="G7384" s="16" t="e">
        <f>_xlfn.XLOOKUP(Tabuľka9[[#This Row],[položka]],#REF!,#REF!)</f>
        <v>#REF!</v>
      </c>
      <c r="I7384" s="15">
        <f>Tabuľka9[[#This Row],[Aktuálna cena v RZ s DPH]]*Tabuľka9[[#This Row],[Priemerný odber za mesiac]]</f>
        <v>0</v>
      </c>
      <c r="K7384" s="17" t="e">
        <f>Tabuľka9[[#This Row],[Cena za MJ s DPH]]*Tabuľka9[[#This Row],[Predpokladaný odber počas 6 mesiacov]]</f>
        <v>#REF!</v>
      </c>
      <c r="L7384" s="1">
        <v>42317665</v>
      </c>
      <c r="M7384" t="e">
        <f>_xlfn.XLOOKUP(Tabuľka9[[#This Row],[IČO]],#REF!,#REF!)</f>
        <v>#REF!</v>
      </c>
      <c r="N7384" t="e">
        <f>_xlfn.XLOOKUP(Tabuľka9[[#This Row],[IČO]],#REF!,#REF!)</f>
        <v>#REF!</v>
      </c>
    </row>
    <row r="7385" spans="1:14" hidden="1" x14ac:dyDescent="0.35">
      <c r="A7385" t="s">
        <v>84</v>
      </c>
      <c r="B7385" t="s">
        <v>90</v>
      </c>
      <c r="C7385" t="s">
        <v>13</v>
      </c>
      <c r="E7385" s="10">
        <f>IF(COUNTIF(cis_DPH!$B$2:$B$84,B7385)&gt;0,D7385*1.1,IF(COUNTIF(cis_DPH!$B$85:$B$171,B7385)&gt;0,D7385*1.2,"chyba"))</f>
        <v>0</v>
      </c>
      <c r="G7385" s="16" t="e">
        <f>_xlfn.XLOOKUP(Tabuľka9[[#This Row],[položka]],#REF!,#REF!)</f>
        <v>#REF!</v>
      </c>
      <c r="I7385" s="15">
        <f>Tabuľka9[[#This Row],[Aktuálna cena v RZ s DPH]]*Tabuľka9[[#This Row],[Priemerný odber za mesiac]]</f>
        <v>0</v>
      </c>
      <c r="K7385" s="17" t="e">
        <f>Tabuľka9[[#This Row],[Cena za MJ s DPH]]*Tabuľka9[[#This Row],[Predpokladaný odber počas 6 mesiacov]]</f>
        <v>#REF!</v>
      </c>
      <c r="L7385" s="1">
        <v>42317665</v>
      </c>
      <c r="M7385" t="e">
        <f>_xlfn.XLOOKUP(Tabuľka9[[#This Row],[IČO]],#REF!,#REF!)</f>
        <v>#REF!</v>
      </c>
      <c r="N7385" t="e">
        <f>_xlfn.XLOOKUP(Tabuľka9[[#This Row],[IČO]],#REF!,#REF!)</f>
        <v>#REF!</v>
      </c>
    </row>
    <row r="7386" spans="1:14" hidden="1" x14ac:dyDescent="0.35">
      <c r="A7386" t="s">
        <v>84</v>
      </c>
      <c r="B7386" t="s">
        <v>91</v>
      </c>
      <c r="C7386" t="s">
        <v>13</v>
      </c>
      <c r="E7386" s="10">
        <f>IF(COUNTIF(cis_DPH!$B$2:$B$84,B7386)&gt;0,D7386*1.1,IF(COUNTIF(cis_DPH!$B$85:$B$171,B7386)&gt;0,D7386*1.2,"chyba"))</f>
        <v>0</v>
      </c>
      <c r="G7386" s="16" t="e">
        <f>_xlfn.XLOOKUP(Tabuľka9[[#This Row],[položka]],#REF!,#REF!)</f>
        <v>#REF!</v>
      </c>
      <c r="I7386" s="15">
        <f>Tabuľka9[[#This Row],[Aktuálna cena v RZ s DPH]]*Tabuľka9[[#This Row],[Priemerný odber za mesiac]]</f>
        <v>0</v>
      </c>
      <c r="K7386" s="17" t="e">
        <f>Tabuľka9[[#This Row],[Cena za MJ s DPH]]*Tabuľka9[[#This Row],[Predpokladaný odber počas 6 mesiacov]]</f>
        <v>#REF!</v>
      </c>
      <c r="L7386" s="1">
        <v>42317665</v>
      </c>
      <c r="M7386" t="e">
        <f>_xlfn.XLOOKUP(Tabuľka9[[#This Row],[IČO]],#REF!,#REF!)</f>
        <v>#REF!</v>
      </c>
      <c r="N7386" t="e">
        <f>_xlfn.XLOOKUP(Tabuľka9[[#This Row],[IČO]],#REF!,#REF!)</f>
        <v>#REF!</v>
      </c>
    </row>
    <row r="7387" spans="1:14" hidden="1" x14ac:dyDescent="0.35">
      <c r="A7387" t="s">
        <v>84</v>
      </c>
      <c r="B7387" t="s">
        <v>92</v>
      </c>
      <c r="C7387" t="s">
        <v>13</v>
      </c>
      <c r="E7387" s="10">
        <f>IF(COUNTIF(cis_DPH!$B$2:$B$84,B7387)&gt;0,D7387*1.1,IF(COUNTIF(cis_DPH!$B$85:$B$171,B7387)&gt;0,D7387*1.2,"chyba"))</f>
        <v>0</v>
      </c>
      <c r="G7387" s="16" t="e">
        <f>_xlfn.XLOOKUP(Tabuľka9[[#This Row],[položka]],#REF!,#REF!)</f>
        <v>#REF!</v>
      </c>
      <c r="I7387" s="15">
        <f>Tabuľka9[[#This Row],[Aktuálna cena v RZ s DPH]]*Tabuľka9[[#This Row],[Priemerný odber za mesiac]]</f>
        <v>0</v>
      </c>
      <c r="K7387" s="17" t="e">
        <f>Tabuľka9[[#This Row],[Cena za MJ s DPH]]*Tabuľka9[[#This Row],[Predpokladaný odber počas 6 mesiacov]]</f>
        <v>#REF!</v>
      </c>
      <c r="L7387" s="1">
        <v>42317665</v>
      </c>
      <c r="M7387" t="e">
        <f>_xlfn.XLOOKUP(Tabuľka9[[#This Row],[IČO]],#REF!,#REF!)</f>
        <v>#REF!</v>
      </c>
      <c r="N7387" t="e">
        <f>_xlfn.XLOOKUP(Tabuľka9[[#This Row],[IČO]],#REF!,#REF!)</f>
        <v>#REF!</v>
      </c>
    </row>
    <row r="7388" spans="1:14" hidden="1" x14ac:dyDescent="0.35">
      <c r="A7388" t="s">
        <v>93</v>
      </c>
      <c r="B7388" t="s">
        <v>94</v>
      </c>
      <c r="C7388" t="s">
        <v>13</v>
      </c>
      <c r="D7388" s="9">
        <v>0.56000000000000005</v>
      </c>
      <c r="E7388" s="10">
        <f>IF(COUNTIF(cis_DPH!$B$2:$B$84,B7388)&gt;0,D7388*1.1,IF(COUNTIF(cis_DPH!$B$85:$B$171,B7388)&gt;0,D7388*1.2,"chyba"))</f>
        <v>0.6160000000000001</v>
      </c>
      <c r="G7388" s="16" t="e">
        <f>_xlfn.XLOOKUP(Tabuľka9[[#This Row],[položka]],#REF!,#REF!)</f>
        <v>#REF!</v>
      </c>
      <c r="H7388">
        <v>75</v>
      </c>
      <c r="I7388" s="15">
        <f>Tabuľka9[[#This Row],[Aktuálna cena v RZ s DPH]]*Tabuľka9[[#This Row],[Priemerný odber za mesiac]]</f>
        <v>46.20000000000001</v>
      </c>
      <c r="J7388">
        <v>300</v>
      </c>
      <c r="K7388" s="17" t="e">
        <f>Tabuľka9[[#This Row],[Cena za MJ s DPH]]*Tabuľka9[[#This Row],[Predpokladaný odber počas 6 mesiacov]]</f>
        <v>#REF!</v>
      </c>
      <c r="L7388" s="1">
        <v>42317665</v>
      </c>
      <c r="M7388" t="e">
        <f>_xlfn.XLOOKUP(Tabuľka9[[#This Row],[IČO]],#REF!,#REF!)</f>
        <v>#REF!</v>
      </c>
      <c r="N7388" t="e">
        <f>_xlfn.XLOOKUP(Tabuľka9[[#This Row],[IČO]],#REF!,#REF!)</f>
        <v>#REF!</v>
      </c>
    </row>
    <row r="7389" spans="1:14" hidden="1" x14ac:dyDescent="0.35">
      <c r="A7389" t="s">
        <v>95</v>
      </c>
      <c r="B7389" t="s">
        <v>96</v>
      </c>
      <c r="C7389" t="s">
        <v>13</v>
      </c>
      <c r="D7389" s="9">
        <v>0.28399999999999997</v>
      </c>
      <c r="E7389" s="10">
        <f>IF(COUNTIF(cis_DPH!$B$2:$B$84,B7389)&gt;0,D7389*1.1,IF(COUNTIF(cis_DPH!$B$85:$B$171,B7389)&gt;0,D7389*1.2,"chyba"))</f>
        <v>0.31240000000000001</v>
      </c>
      <c r="G7389" s="16" t="e">
        <f>_xlfn.XLOOKUP(Tabuľka9[[#This Row],[položka]],#REF!,#REF!)</f>
        <v>#REF!</v>
      </c>
      <c r="H7389">
        <v>100</v>
      </c>
      <c r="I7389" s="15">
        <f>Tabuľka9[[#This Row],[Aktuálna cena v RZ s DPH]]*Tabuľka9[[#This Row],[Priemerný odber za mesiac]]</f>
        <v>31.240000000000002</v>
      </c>
      <c r="J7389">
        <v>400</v>
      </c>
      <c r="K7389" s="17" t="e">
        <f>Tabuľka9[[#This Row],[Cena za MJ s DPH]]*Tabuľka9[[#This Row],[Predpokladaný odber počas 6 mesiacov]]</f>
        <v>#REF!</v>
      </c>
      <c r="L7389" s="1">
        <v>42317665</v>
      </c>
      <c r="M7389" t="e">
        <f>_xlfn.XLOOKUP(Tabuľka9[[#This Row],[IČO]],#REF!,#REF!)</f>
        <v>#REF!</v>
      </c>
      <c r="N7389" t="e">
        <f>_xlfn.XLOOKUP(Tabuľka9[[#This Row],[IČO]],#REF!,#REF!)</f>
        <v>#REF!</v>
      </c>
    </row>
    <row r="7390" spans="1:14" hidden="1" x14ac:dyDescent="0.35">
      <c r="A7390" t="s">
        <v>95</v>
      </c>
      <c r="B7390" t="s">
        <v>97</v>
      </c>
      <c r="C7390" t="s">
        <v>13</v>
      </c>
      <c r="E7390" s="10">
        <f>IF(COUNTIF(cis_DPH!$B$2:$B$84,B7390)&gt;0,D7390*1.1,IF(COUNTIF(cis_DPH!$B$85:$B$171,B7390)&gt;0,D7390*1.2,"chyba"))</f>
        <v>0</v>
      </c>
      <c r="G7390" s="16" t="e">
        <f>_xlfn.XLOOKUP(Tabuľka9[[#This Row],[položka]],#REF!,#REF!)</f>
        <v>#REF!</v>
      </c>
      <c r="I7390" s="15">
        <f>Tabuľka9[[#This Row],[Aktuálna cena v RZ s DPH]]*Tabuľka9[[#This Row],[Priemerný odber za mesiac]]</f>
        <v>0</v>
      </c>
      <c r="K7390" s="17" t="e">
        <f>Tabuľka9[[#This Row],[Cena za MJ s DPH]]*Tabuľka9[[#This Row],[Predpokladaný odber počas 6 mesiacov]]</f>
        <v>#REF!</v>
      </c>
      <c r="L7390" s="1">
        <v>42317665</v>
      </c>
      <c r="M7390" t="e">
        <f>_xlfn.XLOOKUP(Tabuľka9[[#This Row],[IČO]],#REF!,#REF!)</f>
        <v>#REF!</v>
      </c>
      <c r="N7390" t="e">
        <f>_xlfn.XLOOKUP(Tabuľka9[[#This Row],[IČO]],#REF!,#REF!)</f>
        <v>#REF!</v>
      </c>
    </row>
    <row r="7391" spans="1:14" hidden="1" x14ac:dyDescent="0.35">
      <c r="A7391" t="s">
        <v>95</v>
      </c>
      <c r="B7391" t="s">
        <v>98</v>
      </c>
      <c r="C7391" t="s">
        <v>13</v>
      </c>
      <c r="E7391" s="10">
        <f>IF(COUNTIF(cis_DPH!$B$2:$B$84,B7391)&gt;0,D7391*1.1,IF(COUNTIF(cis_DPH!$B$85:$B$171,B7391)&gt;0,D7391*1.2,"chyba"))</f>
        <v>0</v>
      </c>
      <c r="G7391" s="16" t="e">
        <f>_xlfn.XLOOKUP(Tabuľka9[[#This Row],[položka]],#REF!,#REF!)</f>
        <v>#REF!</v>
      </c>
      <c r="I7391" s="15">
        <f>Tabuľka9[[#This Row],[Aktuálna cena v RZ s DPH]]*Tabuľka9[[#This Row],[Priemerný odber za mesiac]]</f>
        <v>0</v>
      </c>
      <c r="K7391" s="17" t="e">
        <f>Tabuľka9[[#This Row],[Cena za MJ s DPH]]*Tabuľka9[[#This Row],[Predpokladaný odber počas 6 mesiacov]]</f>
        <v>#REF!</v>
      </c>
      <c r="L7391" s="1">
        <v>42317665</v>
      </c>
      <c r="M7391" t="e">
        <f>_xlfn.XLOOKUP(Tabuľka9[[#This Row],[IČO]],#REF!,#REF!)</f>
        <v>#REF!</v>
      </c>
      <c r="N7391" t="e">
        <f>_xlfn.XLOOKUP(Tabuľka9[[#This Row],[IČO]],#REF!,#REF!)</f>
        <v>#REF!</v>
      </c>
    </row>
    <row r="7392" spans="1:14" hidden="1" x14ac:dyDescent="0.35">
      <c r="A7392" t="s">
        <v>95</v>
      </c>
      <c r="B7392" t="s">
        <v>99</v>
      </c>
      <c r="C7392" t="s">
        <v>13</v>
      </c>
      <c r="E7392" s="10">
        <f>IF(COUNTIF(cis_DPH!$B$2:$B$84,B7392)&gt;0,D7392*1.1,IF(COUNTIF(cis_DPH!$B$85:$B$171,B7392)&gt;0,D7392*1.2,"chyba"))</f>
        <v>0</v>
      </c>
      <c r="G7392" s="16" t="e">
        <f>_xlfn.XLOOKUP(Tabuľka9[[#This Row],[položka]],#REF!,#REF!)</f>
        <v>#REF!</v>
      </c>
      <c r="I7392" s="15">
        <f>Tabuľka9[[#This Row],[Aktuálna cena v RZ s DPH]]*Tabuľka9[[#This Row],[Priemerný odber za mesiac]]</f>
        <v>0</v>
      </c>
      <c r="K7392" s="17" t="e">
        <f>Tabuľka9[[#This Row],[Cena za MJ s DPH]]*Tabuľka9[[#This Row],[Predpokladaný odber počas 6 mesiacov]]</f>
        <v>#REF!</v>
      </c>
      <c r="L7392" s="1">
        <v>42317665</v>
      </c>
      <c r="M7392" t="e">
        <f>_xlfn.XLOOKUP(Tabuľka9[[#This Row],[IČO]],#REF!,#REF!)</f>
        <v>#REF!</v>
      </c>
      <c r="N7392" t="e">
        <f>_xlfn.XLOOKUP(Tabuľka9[[#This Row],[IČO]],#REF!,#REF!)</f>
        <v>#REF!</v>
      </c>
    </row>
    <row r="7393" spans="1:14" hidden="1" x14ac:dyDescent="0.35">
      <c r="A7393" t="s">
        <v>95</v>
      </c>
      <c r="B7393" t="s">
        <v>100</v>
      </c>
      <c r="C7393" t="s">
        <v>13</v>
      </c>
      <c r="D7393" s="9">
        <v>0.38500000000000001</v>
      </c>
      <c r="E7393" s="10">
        <f>IF(COUNTIF(cis_DPH!$B$2:$B$84,B7393)&gt;0,D7393*1.1,IF(COUNTIF(cis_DPH!$B$85:$B$171,B7393)&gt;0,D7393*1.2,"chyba"))</f>
        <v>0.42350000000000004</v>
      </c>
      <c r="G7393" s="16" t="e">
        <f>_xlfn.XLOOKUP(Tabuľka9[[#This Row],[položka]],#REF!,#REF!)</f>
        <v>#REF!</v>
      </c>
      <c r="H7393">
        <v>50</v>
      </c>
      <c r="I7393" s="15">
        <f>Tabuľka9[[#This Row],[Aktuálna cena v RZ s DPH]]*Tabuľka9[[#This Row],[Priemerný odber za mesiac]]</f>
        <v>21.175000000000001</v>
      </c>
      <c r="J7393">
        <v>200</v>
      </c>
      <c r="K7393" s="17" t="e">
        <f>Tabuľka9[[#This Row],[Cena za MJ s DPH]]*Tabuľka9[[#This Row],[Predpokladaný odber počas 6 mesiacov]]</f>
        <v>#REF!</v>
      </c>
      <c r="L7393" s="1">
        <v>42317665</v>
      </c>
      <c r="M7393" t="e">
        <f>_xlfn.XLOOKUP(Tabuľka9[[#This Row],[IČO]],#REF!,#REF!)</f>
        <v>#REF!</v>
      </c>
      <c r="N7393" t="e">
        <f>_xlfn.XLOOKUP(Tabuľka9[[#This Row],[IČO]],#REF!,#REF!)</f>
        <v>#REF!</v>
      </c>
    </row>
    <row r="7394" spans="1:14" hidden="1" x14ac:dyDescent="0.35">
      <c r="A7394" t="s">
        <v>95</v>
      </c>
      <c r="B7394" t="s">
        <v>101</v>
      </c>
      <c r="C7394" t="s">
        <v>13</v>
      </c>
      <c r="E7394" s="10">
        <f>IF(COUNTIF(cis_DPH!$B$2:$B$84,B7394)&gt;0,D7394*1.1,IF(COUNTIF(cis_DPH!$B$85:$B$171,B7394)&gt;0,D7394*1.2,"chyba"))</f>
        <v>0</v>
      </c>
      <c r="G7394" s="16" t="e">
        <f>_xlfn.XLOOKUP(Tabuľka9[[#This Row],[položka]],#REF!,#REF!)</f>
        <v>#REF!</v>
      </c>
      <c r="I7394" s="15">
        <f>Tabuľka9[[#This Row],[Aktuálna cena v RZ s DPH]]*Tabuľka9[[#This Row],[Priemerný odber za mesiac]]</f>
        <v>0</v>
      </c>
      <c r="K7394" s="17" t="e">
        <f>Tabuľka9[[#This Row],[Cena za MJ s DPH]]*Tabuľka9[[#This Row],[Predpokladaný odber počas 6 mesiacov]]</f>
        <v>#REF!</v>
      </c>
      <c r="L7394" s="1">
        <v>42317665</v>
      </c>
      <c r="M7394" t="e">
        <f>_xlfn.XLOOKUP(Tabuľka9[[#This Row],[IČO]],#REF!,#REF!)</f>
        <v>#REF!</v>
      </c>
      <c r="N7394" t="e">
        <f>_xlfn.XLOOKUP(Tabuľka9[[#This Row],[IČO]],#REF!,#REF!)</f>
        <v>#REF!</v>
      </c>
    </row>
    <row r="7395" spans="1:14" hidden="1" x14ac:dyDescent="0.35">
      <c r="A7395" t="s">
        <v>95</v>
      </c>
      <c r="B7395" t="s">
        <v>102</v>
      </c>
      <c r="C7395" t="s">
        <v>48</v>
      </c>
      <c r="E7395" s="10">
        <f>IF(COUNTIF(cis_DPH!$B$2:$B$84,B7395)&gt;0,D7395*1.1,IF(COUNTIF(cis_DPH!$B$85:$B$171,B7395)&gt;0,D7395*1.2,"chyba"))</f>
        <v>0</v>
      </c>
      <c r="G7395" s="16" t="e">
        <f>_xlfn.XLOOKUP(Tabuľka9[[#This Row],[položka]],#REF!,#REF!)</f>
        <v>#REF!</v>
      </c>
      <c r="I7395" s="15">
        <f>Tabuľka9[[#This Row],[Aktuálna cena v RZ s DPH]]*Tabuľka9[[#This Row],[Priemerný odber za mesiac]]</f>
        <v>0</v>
      </c>
      <c r="K7395" s="17" t="e">
        <f>Tabuľka9[[#This Row],[Cena za MJ s DPH]]*Tabuľka9[[#This Row],[Predpokladaný odber počas 6 mesiacov]]</f>
        <v>#REF!</v>
      </c>
      <c r="L7395" s="1">
        <v>42317665</v>
      </c>
      <c r="M7395" t="e">
        <f>_xlfn.XLOOKUP(Tabuľka9[[#This Row],[IČO]],#REF!,#REF!)</f>
        <v>#REF!</v>
      </c>
      <c r="N7395" t="e">
        <f>_xlfn.XLOOKUP(Tabuľka9[[#This Row],[IČO]],#REF!,#REF!)</f>
        <v>#REF!</v>
      </c>
    </row>
    <row r="7396" spans="1:14" hidden="1" x14ac:dyDescent="0.35">
      <c r="A7396" t="s">
        <v>95</v>
      </c>
      <c r="B7396" t="s">
        <v>103</v>
      </c>
      <c r="C7396" t="s">
        <v>13</v>
      </c>
      <c r="D7396" s="9">
        <v>1.56</v>
      </c>
      <c r="E7396" s="10">
        <f>IF(COUNTIF(cis_DPH!$B$2:$B$84,B7396)&gt;0,D7396*1.1,IF(COUNTIF(cis_DPH!$B$85:$B$171,B7396)&gt;0,D7396*1.2,"chyba"))</f>
        <v>1.7160000000000002</v>
      </c>
      <c r="G7396" s="16" t="e">
        <f>_xlfn.XLOOKUP(Tabuľka9[[#This Row],[položka]],#REF!,#REF!)</f>
        <v>#REF!</v>
      </c>
      <c r="H7396">
        <v>2</v>
      </c>
      <c r="I7396" s="15">
        <f>Tabuľka9[[#This Row],[Aktuálna cena v RZ s DPH]]*Tabuľka9[[#This Row],[Priemerný odber za mesiac]]</f>
        <v>3.4320000000000004</v>
      </c>
      <c r="J7396">
        <v>8</v>
      </c>
      <c r="K7396" s="17" t="e">
        <f>Tabuľka9[[#This Row],[Cena za MJ s DPH]]*Tabuľka9[[#This Row],[Predpokladaný odber počas 6 mesiacov]]</f>
        <v>#REF!</v>
      </c>
      <c r="L7396" s="1">
        <v>42317665</v>
      </c>
      <c r="M7396" t="e">
        <f>_xlfn.XLOOKUP(Tabuľka9[[#This Row],[IČO]],#REF!,#REF!)</f>
        <v>#REF!</v>
      </c>
      <c r="N7396" t="e">
        <f>_xlfn.XLOOKUP(Tabuľka9[[#This Row],[IČO]],#REF!,#REF!)</f>
        <v>#REF!</v>
      </c>
    </row>
    <row r="7397" spans="1:14" hidden="1" x14ac:dyDescent="0.35">
      <c r="A7397" t="s">
        <v>95</v>
      </c>
      <c r="B7397" t="s">
        <v>104</v>
      </c>
      <c r="C7397" t="s">
        <v>48</v>
      </c>
      <c r="D7397" s="9">
        <v>1.7709999999999999</v>
      </c>
      <c r="E7397" s="10">
        <f>IF(COUNTIF(cis_DPH!$B$2:$B$84,B7397)&gt;0,D7397*1.1,IF(COUNTIF(cis_DPH!$B$85:$B$171,B7397)&gt;0,D7397*1.2,"chyba"))</f>
        <v>1.9481000000000002</v>
      </c>
      <c r="G7397" s="16" t="e">
        <f>_xlfn.XLOOKUP(Tabuľka9[[#This Row],[položka]],#REF!,#REF!)</f>
        <v>#REF!</v>
      </c>
      <c r="H7397">
        <v>12</v>
      </c>
      <c r="I7397" s="15">
        <f>Tabuľka9[[#This Row],[Aktuálna cena v RZ s DPH]]*Tabuľka9[[#This Row],[Priemerný odber za mesiac]]</f>
        <v>23.377200000000002</v>
      </c>
      <c r="J7397">
        <v>48</v>
      </c>
      <c r="K7397" s="17" t="e">
        <f>Tabuľka9[[#This Row],[Cena za MJ s DPH]]*Tabuľka9[[#This Row],[Predpokladaný odber počas 6 mesiacov]]</f>
        <v>#REF!</v>
      </c>
      <c r="L7397" s="1">
        <v>42317665</v>
      </c>
      <c r="M7397" t="e">
        <f>_xlfn.XLOOKUP(Tabuľka9[[#This Row],[IČO]],#REF!,#REF!)</f>
        <v>#REF!</v>
      </c>
      <c r="N7397" t="e">
        <f>_xlfn.XLOOKUP(Tabuľka9[[#This Row],[IČO]],#REF!,#REF!)</f>
        <v>#REF!</v>
      </c>
    </row>
    <row r="7398" spans="1:14" hidden="1" x14ac:dyDescent="0.35">
      <c r="A7398" t="s">
        <v>95</v>
      </c>
      <c r="B7398" t="s">
        <v>105</v>
      </c>
      <c r="C7398" t="s">
        <v>13</v>
      </c>
      <c r="E7398" s="10">
        <f>IF(COUNTIF(cis_DPH!$B$2:$B$84,B7398)&gt;0,D7398*1.1,IF(COUNTIF(cis_DPH!$B$85:$B$171,B7398)&gt;0,D7398*1.2,"chyba"))</f>
        <v>0</v>
      </c>
      <c r="G7398" s="16" t="e">
        <f>_xlfn.XLOOKUP(Tabuľka9[[#This Row],[položka]],#REF!,#REF!)</f>
        <v>#REF!</v>
      </c>
      <c r="I7398" s="15">
        <f>Tabuľka9[[#This Row],[Aktuálna cena v RZ s DPH]]*Tabuľka9[[#This Row],[Priemerný odber za mesiac]]</f>
        <v>0</v>
      </c>
      <c r="K7398" s="17" t="e">
        <f>Tabuľka9[[#This Row],[Cena za MJ s DPH]]*Tabuľka9[[#This Row],[Predpokladaný odber počas 6 mesiacov]]</f>
        <v>#REF!</v>
      </c>
      <c r="L7398" s="1">
        <v>42317665</v>
      </c>
      <c r="M7398" t="e">
        <f>_xlfn.XLOOKUP(Tabuľka9[[#This Row],[IČO]],#REF!,#REF!)</f>
        <v>#REF!</v>
      </c>
      <c r="N7398" t="e">
        <f>_xlfn.XLOOKUP(Tabuľka9[[#This Row],[IČO]],#REF!,#REF!)</f>
        <v>#REF!</v>
      </c>
    </row>
    <row r="7399" spans="1:14" hidden="1" x14ac:dyDescent="0.35">
      <c r="A7399" t="s">
        <v>95</v>
      </c>
      <c r="B7399" t="s">
        <v>106</v>
      </c>
      <c r="C7399" t="s">
        <v>13</v>
      </c>
      <c r="E7399" s="10">
        <f>IF(COUNTIF(cis_DPH!$B$2:$B$84,B7399)&gt;0,D7399*1.1,IF(COUNTIF(cis_DPH!$B$85:$B$171,B7399)&gt;0,D7399*1.2,"chyba"))</f>
        <v>0</v>
      </c>
      <c r="G7399" s="16" t="e">
        <f>_xlfn.XLOOKUP(Tabuľka9[[#This Row],[položka]],#REF!,#REF!)</f>
        <v>#REF!</v>
      </c>
      <c r="I7399" s="15">
        <f>Tabuľka9[[#This Row],[Aktuálna cena v RZ s DPH]]*Tabuľka9[[#This Row],[Priemerný odber za mesiac]]</f>
        <v>0</v>
      </c>
      <c r="K7399" s="17" t="e">
        <f>Tabuľka9[[#This Row],[Cena za MJ s DPH]]*Tabuľka9[[#This Row],[Predpokladaný odber počas 6 mesiacov]]</f>
        <v>#REF!</v>
      </c>
      <c r="L7399" s="1">
        <v>42317665</v>
      </c>
      <c r="M7399" t="e">
        <f>_xlfn.XLOOKUP(Tabuľka9[[#This Row],[IČO]],#REF!,#REF!)</f>
        <v>#REF!</v>
      </c>
      <c r="N7399" t="e">
        <f>_xlfn.XLOOKUP(Tabuľka9[[#This Row],[IČO]],#REF!,#REF!)</f>
        <v>#REF!</v>
      </c>
    </row>
    <row r="7400" spans="1:14" hidden="1" x14ac:dyDescent="0.35">
      <c r="A7400" t="s">
        <v>93</v>
      </c>
      <c r="B7400" t="s">
        <v>107</v>
      </c>
      <c r="C7400" t="s">
        <v>48</v>
      </c>
      <c r="E7400" s="10">
        <f>IF(COUNTIF(cis_DPH!$B$2:$B$84,B7400)&gt;0,D7400*1.1,IF(COUNTIF(cis_DPH!$B$85:$B$171,B7400)&gt;0,D7400*1.2,"chyba"))</f>
        <v>0</v>
      </c>
      <c r="G7400" s="16" t="e">
        <f>_xlfn.XLOOKUP(Tabuľka9[[#This Row],[položka]],#REF!,#REF!)</f>
        <v>#REF!</v>
      </c>
      <c r="I7400" s="15">
        <f>Tabuľka9[[#This Row],[Aktuálna cena v RZ s DPH]]*Tabuľka9[[#This Row],[Priemerný odber za mesiac]]</f>
        <v>0</v>
      </c>
      <c r="K7400" s="17" t="e">
        <f>Tabuľka9[[#This Row],[Cena za MJ s DPH]]*Tabuľka9[[#This Row],[Predpokladaný odber počas 6 mesiacov]]</f>
        <v>#REF!</v>
      </c>
      <c r="L7400" s="1">
        <v>42317665</v>
      </c>
      <c r="M7400" t="e">
        <f>_xlfn.XLOOKUP(Tabuľka9[[#This Row],[IČO]],#REF!,#REF!)</f>
        <v>#REF!</v>
      </c>
      <c r="N7400" t="e">
        <f>_xlfn.XLOOKUP(Tabuľka9[[#This Row],[IČO]],#REF!,#REF!)</f>
        <v>#REF!</v>
      </c>
    </row>
    <row r="7401" spans="1:14" hidden="1" x14ac:dyDescent="0.35">
      <c r="A7401" t="s">
        <v>95</v>
      </c>
      <c r="B7401" t="s">
        <v>108</v>
      </c>
      <c r="C7401" t="s">
        <v>13</v>
      </c>
      <c r="E7401" s="10">
        <f>IF(COUNTIF(cis_DPH!$B$2:$B$84,B7401)&gt;0,D7401*1.1,IF(COUNTIF(cis_DPH!$B$85:$B$171,B7401)&gt;0,D7401*1.2,"chyba"))</f>
        <v>0</v>
      </c>
      <c r="G7401" s="16" t="e">
        <f>_xlfn.XLOOKUP(Tabuľka9[[#This Row],[položka]],#REF!,#REF!)</f>
        <v>#REF!</v>
      </c>
      <c r="I7401" s="15">
        <f>Tabuľka9[[#This Row],[Aktuálna cena v RZ s DPH]]*Tabuľka9[[#This Row],[Priemerný odber za mesiac]]</f>
        <v>0</v>
      </c>
      <c r="K7401" s="17" t="e">
        <f>Tabuľka9[[#This Row],[Cena za MJ s DPH]]*Tabuľka9[[#This Row],[Predpokladaný odber počas 6 mesiacov]]</f>
        <v>#REF!</v>
      </c>
      <c r="L7401" s="1">
        <v>42317665</v>
      </c>
      <c r="M7401" t="e">
        <f>_xlfn.XLOOKUP(Tabuľka9[[#This Row],[IČO]],#REF!,#REF!)</f>
        <v>#REF!</v>
      </c>
      <c r="N7401" t="e">
        <f>_xlfn.XLOOKUP(Tabuľka9[[#This Row],[IČO]],#REF!,#REF!)</f>
        <v>#REF!</v>
      </c>
    </row>
    <row r="7402" spans="1:14" hidden="1" x14ac:dyDescent="0.35">
      <c r="A7402" t="s">
        <v>95</v>
      </c>
      <c r="B7402" t="s">
        <v>109</v>
      </c>
      <c r="C7402" t="s">
        <v>13</v>
      </c>
      <c r="E7402" s="10">
        <f>IF(COUNTIF(cis_DPH!$B$2:$B$84,B7402)&gt;0,D7402*1.1,IF(COUNTIF(cis_DPH!$B$85:$B$171,B7402)&gt;0,D7402*1.2,"chyba"))</f>
        <v>0</v>
      </c>
      <c r="G7402" s="16" t="e">
        <f>_xlfn.XLOOKUP(Tabuľka9[[#This Row],[položka]],#REF!,#REF!)</f>
        <v>#REF!</v>
      </c>
      <c r="I7402" s="15">
        <f>Tabuľka9[[#This Row],[Aktuálna cena v RZ s DPH]]*Tabuľka9[[#This Row],[Priemerný odber za mesiac]]</f>
        <v>0</v>
      </c>
      <c r="K7402" s="17" t="e">
        <f>Tabuľka9[[#This Row],[Cena za MJ s DPH]]*Tabuľka9[[#This Row],[Predpokladaný odber počas 6 mesiacov]]</f>
        <v>#REF!</v>
      </c>
      <c r="L7402" s="1">
        <v>42317665</v>
      </c>
      <c r="M7402" t="e">
        <f>_xlfn.XLOOKUP(Tabuľka9[[#This Row],[IČO]],#REF!,#REF!)</f>
        <v>#REF!</v>
      </c>
      <c r="N7402" t="e">
        <f>_xlfn.XLOOKUP(Tabuľka9[[#This Row],[IČO]],#REF!,#REF!)</f>
        <v>#REF!</v>
      </c>
    </row>
    <row r="7403" spans="1:14" hidden="1" x14ac:dyDescent="0.35">
      <c r="A7403" t="s">
        <v>95</v>
      </c>
      <c r="B7403" t="s">
        <v>110</v>
      </c>
      <c r="C7403" t="s">
        <v>13</v>
      </c>
      <c r="D7403" s="9">
        <v>0.37</v>
      </c>
      <c r="E7403" s="10">
        <f>IF(COUNTIF(cis_DPH!$B$2:$B$84,B7403)&gt;0,D7403*1.1,IF(COUNTIF(cis_DPH!$B$85:$B$171,B7403)&gt;0,D7403*1.2,"chyba"))</f>
        <v>0.40700000000000003</v>
      </c>
      <c r="G7403" s="16" t="e">
        <f>_xlfn.XLOOKUP(Tabuľka9[[#This Row],[položka]],#REF!,#REF!)</f>
        <v>#REF!</v>
      </c>
      <c r="H7403">
        <v>5</v>
      </c>
      <c r="I7403" s="15">
        <f>Tabuľka9[[#This Row],[Aktuálna cena v RZ s DPH]]*Tabuľka9[[#This Row],[Priemerný odber za mesiac]]</f>
        <v>2.0350000000000001</v>
      </c>
      <c r="J7403">
        <v>20</v>
      </c>
      <c r="K7403" s="17" t="e">
        <f>Tabuľka9[[#This Row],[Cena za MJ s DPH]]*Tabuľka9[[#This Row],[Predpokladaný odber počas 6 mesiacov]]</f>
        <v>#REF!</v>
      </c>
      <c r="L7403" s="1">
        <v>42317665</v>
      </c>
      <c r="M7403" t="e">
        <f>_xlfn.XLOOKUP(Tabuľka9[[#This Row],[IČO]],#REF!,#REF!)</f>
        <v>#REF!</v>
      </c>
      <c r="N7403" t="e">
        <f>_xlfn.XLOOKUP(Tabuľka9[[#This Row],[IČO]],#REF!,#REF!)</f>
        <v>#REF!</v>
      </c>
    </row>
    <row r="7404" spans="1:14" hidden="1" x14ac:dyDescent="0.35">
      <c r="A7404" t="s">
        <v>95</v>
      </c>
      <c r="B7404" t="s">
        <v>111</v>
      </c>
      <c r="C7404" t="s">
        <v>13</v>
      </c>
      <c r="D7404" s="9">
        <v>8</v>
      </c>
      <c r="E7404" s="10">
        <f>IF(COUNTIF(cis_DPH!$B$2:$B$84,B7404)&gt;0,D7404*1.1,IF(COUNTIF(cis_DPH!$B$85:$B$171,B7404)&gt;0,D7404*1.2,"chyba"))</f>
        <v>8.8000000000000007</v>
      </c>
      <c r="G7404" s="16" t="e">
        <f>_xlfn.XLOOKUP(Tabuľka9[[#This Row],[položka]],#REF!,#REF!)</f>
        <v>#REF!</v>
      </c>
      <c r="H7404">
        <v>10</v>
      </c>
      <c r="I7404" s="15">
        <f>Tabuľka9[[#This Row],[Aktuálna cena v RZ s DPH]]*Tabuľka9[[#This Row],[Priemerný odber za mesiac]]</f>
        <v>88</v>
      </c>
      <c r="J7404">
        <v>40</v>
      </c>
      <c r="K7404" s="17" t="e">
        <f>Tabuľka9[[#This Row],[Cena za MJ s DPH]]*Tabuľka9[[#This Row],[Predpokladaný odber počas 6 mesiacov]]</f>
        <v>#REF!</v>
      </c>
      <c r="L7404" s="1">
        <v>42317665</v>
      </c>
      <c r="M7404" t="e">
        <f>_xlfn.XLOOKUP(Tabuľka9[[#This Row],[IČO]],#REF!,#REF!)</f>
        <v>#REF!</v>
      </c>
      <c r="N7404" t="e">
        <f>_xlfn.XLOOKUP(Tabuľka9[[#This Row],[IČO]],#REF!,#REF!)</f>
        <v>#REF!</v>
      </c>
    </row>
    <row r="7405" spans="1:14" hidden="1" x14ac:dyDescent="0.35">
      <c r="A7405" t="s">
        <v>95</v>
      </c>
      <c r="B7405" t="s">
        <v>112</v>
      </c>
      <c r="C7405" t="s">
        <v>48</v>
      </c>
      <c r="E7405" s="10">
        <f>IF(COUNTIF(cis_DPH!$B$2:$B$84,B7405)&gt;0,D7405*1.1,IF(COUNTIF(cis_DPH!$B$85:$B$171,B7405)&gt;0,D7405*1.2,"chyba"))</f>
        <v>0</v>
      </c>
      <c r="G7405" s="16" t="e">
        <f>_xlfn.XLOOKUP(Tabuľka9[[#This Row],[položka]],#REF!,#REF!)</f>
        <v>#REF!</v>
      </c>
      <c r="I7405" s="15">
        <f>Tabuľka9[[#This Row],[Aktuálna cena v RZ s DPH]]*Tabuľka9[[#This Row],[Priemerný odber za mesiac]]</f>
        <v>0</v>
      </c>
      <c r="K7405" s="17" t="e">
        <f>Tabuľka9[[#This Row],[Cena za MJ s DPH]]*Tabuľka9[[#This Row],[Predpokladaný odber počas 6 mesiacov]]</f>
        <v>#REF!</v>
      </c>
      <c r="L7405" s="1">
        <v>42317665</v>
      </c>
      <c r="M7405" t="e">
        <f>_xlfn.XLOOKUP(Tabuľka9[[#This Row],[IČO]],#REF!,#REF!)</f>
        <v>#REF!</v>
      </c>
      <c r="N7405" t="e">
        <f>_xlfn.XLOOKUP(Tabuľka9[[#This Row],[IČO]],#REF!,#REF!)</f>
        <v>#REF!</v>
      </c>
    </row>
    <row r="7406" spans="1:14" hidden="1" x14ac:dyDescent="0.35">
      <c r="A7406" t="s">
        <v>95</v>
      </c>
      <c r="B7406" t="s">
        <v>113</v>
      </c>
      <c r="C7406" t="s">
        <v>13</v>
      </c>
      <c r="D7406" s="9">
        <v>4.8833000000000002</v>
      </c>
      <c r="E7406" s="10">
        <f>IF(COUNTIF(cis_DPH!$B$2:$B$84,B7406)&gt;0,D7406*1.1,IF(COUNTIF(cis_DPH!$B$85:$B$171,B7406)&gt;0,D7406*1.2,"chyba"))</f>
        <v>5.3716300000000006</v>
      </c>
      <c r="G7406" s="16" t="e">
        <f>_xlfn.XLOOKUP(Tabuľka9[[#This Row],[položka]],#REF!,#REF!)</f>
        <v>#REF!</v>
      </c>
      <c r="H7406">
        <v>8</v>
      </c>
      <c r="I7406" s="15">
        <f>Tabuľka9[[#This Row],[Aktuálna cena v RZ s DPH]]*Tabuľka9[[#This Row],[Priemerný odber za mesiac]]</f>
        <v>42.973040000000005</v>
      </c>
      <c r="J7406">
        <v>32</v>
      </c>
      <c r="K7406" s="17" t="e">
        <f>Tabuľka9[[#This Row],[Cena za MJ s DPH]]*Tabuľka9[[#This Row],[Predpokladaný odber počas 6 mesiacov]]</f>
        <v>#REF!</v>
      </c>
      <c r="L7406" s="1">
        <v>42317665</v>
      </c>
      <c r="M7406" t="e">
        <f>_xlfn.XLOOKUP(Tabuľka9[[#This Row],[IČO]],#REF!,#REF!)</f>
        <v>#REF!</v>
      </c>
      <c r="N7406" t="e">
        <f>_xlfn.XLOOKUP(Tabuľka9[[#This Row],[IČO]],#REF!,#REF!)</f>
        <v>#REF!</v>
      </c>
    </row>
    <row r="7407" spans="1:14" hidden="1" x14ac:dyDescent="0.35">
      <c r="A7407" t="s">
        <v>95</v>
      </c>
      <c r="B7407" t="s">
        <v>114</v>
      </c>
      <c r="C7407" t="s">
        <v>13</v>
      </c>
      <c r="E7407" s="10">
        <f>IF(COUNTIF(cis_DPH!$B$2:$B$84,B7407)&gt;0,D7407*1.1,IF(COUNTIF(cis_DPH!$B$85:$B$171,B7407)&gt;0,D7407*1.2,"chyba"))</f>
        <v>0</v>
      </c>
      <c r="G7407" s="16" t="e">
        <f>_xlfn.XLOOKUP(Tabuľka9[[#This Row],[položka]],#REF!,#REF!)</f>
        <v>#REF!</v>
      </c>
      <c r="I7407" s="15">
        <f>Tabuľka9[[#This Row],[Aktuálna cena v RZ s DPH]]*Tabuľka9[[#This Row],[Priemerný odber za mesiac]]</f>
        <v>0</v>
      </c>
      <c r="K7407" s="17" t="e">
        <f>Tabuľka9[[#This Row],[Cena za MJ s DPH]]*Tabuľka9[[#This Row],[Predpokladaný odber počas 6 mesiacov]]</f>
        <v>#REF!</v>
      </c>
      <c r="L7407" s="1">
        <v>42317665</v>
      </c>
      <c r="M7407" t="e">
        <f>_xlfn.XLOOKUP(Tabuľka9[[#This Row],[IČO]],#REF!,#REF!)</f>
        <v>#REF!</v>
      </c>
      <c r="N7407" t="e">
        <f>_xlfn.XLOOKUP(Tabuľka9[[#This Row],[IČO]],#REF!,#REF!)</f>
        <v>#REF!</v>
      </c>
    </row>
    <row r="7408" spans="1:14" hidden="1" x14ac:dyDescent="0.35">
      <c r="A7408" t="s">
        <v>95</v>
      </c>
      <c r="B7408" t="s">
        <v>115</v>
      </c>
      <c r="C7408" t="s">
        <v>13</v>
      </c>
      <c r="D7408" s="9">
        <v>3.24</v>
      </c>
      <c r="E7408" s="10">
        <f>IF(COUNTIF(cis_DPH!$B$2:$B$84,B7408)&gt;0,D7408*1.1,IF(COUNTIF(cis_DPH!$B$85:$B$171,B7408)&gt;0,D7408*1.2,"chyba"))</f>
        <v>3.5640000000000005</v>
      </c>
      <c r="G7408" s="16" t="e">
        <f>_xlfn.XLOOKUP(Tabuľka9[[#This Row],[položka]],#REF!,#REF!)</f>
        <v>#REF!</v>
      </c>
      <c r="H7408">
        <v>3</v>
      </c>
      <c r="I7408" s="15">
        <f>Tabuľka9[[#This Row],[Aktuálna cena v RZ s DPH]]*Tabuľka9[[#This Row],[Priemerný odber za mesiac]]</f>
        <v>10.692000000000002</v>
      </c>
      <c r="J7408">
        <v>12</v>
      </c>
      <c r="K7408" s="17" t="e">
        <f>Tabuľka9[[#This Row],[Cena za MJ s DPH]]*Tabuľka9[[#This Row],[Predpokladaný odber počas 6 mesiacov]]</f>
        <v>#REF!</v>
      </c>
      <c r="L7408" s="1">
        <v>42317665</v>
      </c>
      <c r="M7408" t="e">
        <f>_xlfn.XLOOKUP(Tabuľka9[[#This Row],[IČO]],#REF!,#REF!)</f>
        <v>#REF!</v>
      </c>
      <c r="N7408" t="e">
        <f>_xlfn.XLOOKUP(Tabuľka9[[#This Row],[IČO]],#REF!,#REF!)</f>
        <v>#REF!</v>
      </c>
    </row>
    <row r="7409" spans="1:14" hidden="1" x14ac:dyDescent="0.35">
      <c r="A7409" t="s">
        <v>95</v>
      </c>
      <c r="B7409" t="s">
        <v>116</v>
      </c>
      <c r="C7409" t="s">
        <v>13</v>
      </c>
      <c r="E7409" s="10">
        <f>IF(COUNTIF(cis_DPH!$B$2:$B$84,B7409)&gt;0,D7409*1.1,IF(COUNTIF(cis_DPH!$B$85:$B$171,B7409)&gt;0,D7409*1.2,"chyba"))</f>
        <v>0</v>
      </c>
      <c r="G7409" s="16" t="e">
        <f>_xlfn.XLOOKUP(Tabuľka9[[#This Row],[položka]],#REF!,#REF!)</f>
        <v>#REF!</v>
      </c>
      <c r="I7409" s="15">
        <f>Tabuľka9[[#This Row],[Aktuálna cena v RZ s DPH]]*Tabuľka9[[#This Row],[Priemerný odber za mesiac]]</f>
        <v>0</v>
      </c>
      <c r="K7409" s="17" t="e">
        <f>Tabuľka9[[#This Row],[Cena za MJ s DPH]]*Tabuľka9[[#This Row],[Predpokladaný odber počas 6 mesiacov]]</f>
        <v>#REF!</v>
      </c>
      <c r="L7409" s="1">
        <v>42317665</v>
      </c>
      <c r="M7409" t="e">
        <f>_xlfn.XLOOKUP(Tabuľka9[[#This Row],[IČO]],#REF!,#REF!)</f>
        <v>#REF!</v>
      </c>
      <c r="N7409" t="e">
        <f>_xlfn.XLOOKUP(Tabuľka9[[#This Row],[IČO]],#REF!,#REF!)</f>
        <v>#REF!</v>
      </c>
    </row>
    <row r="7410" spans="1:14" hidden="1" x14ac:dyDescent="0.35">
      <c r="A7410" t="s">
        <v>84</v>
      </c>
      <c r="B7410" t="s">
        <v>117</v>
      </c>
      <c r="C7410" t="s">
        <v>13</v>
      </c>
      <c r="D7410" s="9">
        <v>2.08</v>
      </c>
      <c r="E7410" s="10">
        <f>IF(COUNTIF(cis_DPH!$B$2:$B$84,B7410)&gt;0,D7410*1.1,IF(COUNTIF(cis_DPH!$B$85:$B$171,B7410)&gt;0,D7410*1.2,"chyba"))</f>
        <v>2.2880000000000003</v>
      </c>
      <c r="G7410" s="16" t="e">
        <f>_xlfn.XLOOKUP(Tabuľka9[[#This Row],[položka]],#REF!,#REF!)</f>
        <v>#REF!</v>
      </c>
      <c r="H7410">
        <v>1</v>
      </c>
      <c r="I7410" s="15">
        <f>Tabuľka9[[#This Row],[Aktuálna cena v RZ s DPH]]*Tabuľka9[[#This Row],[Priemerný odber za mesiac]]</f>
        <v>2.2880000000000003</v>
      </c>
      <c r="J7410">
        <v>4</v>
      </c>
      <c r="K7410" s="17" t="e">
        <f>Tabuľka9[[#This Row],[Cena za MJ s DPH]]*Tabuľka9[[#This Row],[Predpokladaný odber počas 6 mesiacov]]</f>
        <v>#REF!</v>
      </c>
      <c r="L7410" s="1">
        <v>42317665</v>
      </c>
      <c r="M7410" t="e">
        <f>_xlfn.XLOOKUP(Tabuľka9[[#This Row],[IČO]],#REF!,#REF!)</f>
        <v>#REF!</v>
      </c>
      <c r="N7410" t="e">
        <f>_xlfn.XLOOKUP(Tabuľka9[[#This Row],[IČO]],#REF!,#REF!)</f>
        <v>#REF!</v>
      </c>
    </row>
    <row r="7411" spans="1:14" hidden="1" x14ac:dyDescent="0.35">
      <c r="A7411" t="s">
        <v>84</v>
      </c>
      <c r="B7411" t="s">
        <v>118</v>
      </c>
      <c r="C7411" t="s">
        <v>13</v>
      </c>
      <c r="E7411" s="10">
        <f>IF(COUNTIF(cis_DPH!$B$2:$B$84,B7411)&gt;0,D7411*1.1,IF(COUNTIF(cis_DPH!$B$85:$B$171,B7411)&gt;0,D7411*1.2,"chyba"))</f>
        <v>0</v>
      </c>
      <c r="G7411" s="16" t="e">
        <f>_xlfn.XLOOKUP(Tabuľka9[[#This Row],[položka]],#REF!,#REF!)</f>
        <v>#REF!</v>
      </c>
      <c r="I7411" s="15">
        <f>Tabuľka9[[#This Row],[Aktuálna cena v RZ s DPH]]*Tabuľka9[[#This Row],[Priemerný odber za mesiac]]</f>
        <v>0</v>
      </c>
      <c r="K7411" s="17" t="e">
        <f>Tabuľka9[[#This Row],[Cena za MJ s DPH]]*Tabuľka9[[#This Row],[Predpokladaný odber počas 6 mesiacov]]</f>
        <v>#REF!</v>
      </c>
      <c r="L7411" s="1">
        <v>42317665</v>
      </c>
      <c r="M7411" t="e">
        <f>_xlfn.XLOOKUP(Tabuľka9[[#This Row],[IČO]],#REF!,#REF!)</f>
        <v>#REF!</v>
      </c>
      <c r="N7411" t="e">
        <f>_xlfn.XLOOKUP(Tabuľka9[[#This Row],[IČO]],#REF!,#REF!)</f>
        <v>#REF!</v>
      </c>
    </row>
    <row r="7412" spans="1:14" hidden="1" x14ac:dyDescent="0.35">
      <c r="A7412" t="s">
        <v>84</v>
      </c>
      <c r="B7412" t="s">
        <v>119</v>
      </c>
      <c r="C7412" t="s">
        <v>13</v>
      </c>
      <c r="E7412" s="10">
        <f>IF(COUNTIF(cis_DPH!$B$2:$B$84,B7412)&gt;0,D7412*1.1,IF(COUNTIF(cis_DPH!$B$85:$B$171,B7412)&gt;0,D7412*1.2,"chyba"))</f>
        <v>0</v>
      </c>
      <c r="G7412" s="16" t="e">
        <f>_xlfn.XLOOKUP(Tabuľka9[[#This Row],[položka]],#REF!,#REF!)</f>
        <v>#REF!</v>
      </c>
      <c r="I7412" s="15">
        <f>Tabuľka9[[#This Row],[Aktuálna cena v RZ s DPH]]*Tabuľka9[[#This Row],[Priemerný odber za mesiac]]</f>
        <v>0</v>
      </c>
      <c r="K7412" s="17" t="e">
        <f>Tabuľka9[[#This Row],[Cena za MJ s DPH]]*Tabuľka9[[#This Row],[Predpokladaný odber počas 6 mesiacov]]</f>
        <v>#REF!</v>
      </c>
      <c r="L7412" s="1">
        <v>42317665</v>
      </c>
      <c r="M7412" t="e">
        <f>_xlfn.XLOOKUP(Tabuľka9[[#This Row],[IČO]],#REF!,#REF!)</f>
        <v>#REF!</v>
      </c>
      <c r="N7412" t="e">
        <f>_xlfn.XLOOKUP(Tabuľka9[[#This Row],[IČO]],#REF!,#REF!)</f>
        <v>#REF!</v>
      </c>
    </row>
    <row r="7413" spans="1:14" hidden="1" x14ac:dyDescent="0.35">
      <c r="A7413" t="s">
        <v>84</v>
      </c>
      <c r="B7413" t="s">
        <v>120</v>
      </c>
      <c r="C7413" t="s">
        <v>13</v>
      </c>
      <c r="E7413" s="10">
        <f>IF(COUNTIF(cis_DPH!$B$2:$B$84,B7413)&gt;0,D7413*1.1,IF(COUNTIF(cis_DPH!$B$85:$B$171,B7413)&gt;0,D7413*1.2,"chyba"))</f>
        <v>0</v>
      </c>
      <c r="G7413" s="16" t="e">
        <f>_xlfn.XLOOKUP(Tabuľka9[[#This Row],[položka]],#REF!,#REF!)</f>
        <v>#REF!</v>
      </c>
      <c r="I7413" s="15">
        <f>Tabuľka9[[#This Row],[Aktuálna cena v RZ s DPH]]*Tabuľka9[[#This Row],[Priemerný odber za mesiac]]</f>
        <v>0</v>
      </c>
      <c r="K7413" s="17" t="e">
        <f>Tabuľka9[[#This Row],[Cena za MJ s DPH]]*Tabuľka9[[#This Row],[Predpokladaný odber počas 6 mesiacov]]</f>
        <v>#REF!</v>
      </c>
      <c r="L7413" s="1">
        <v>42317665</v>
      </c>
      <c r="M7413" t="e">
        <f>_xlfn.XLOOKUP(Tabuľka9[[#This Row],[IČO]],#REF!,#REF!)</f>
        <v>#REF!</v>
      </c>
      <c r="N7413" t="e">
        <f>_xlfn.XLOOKUP(Tabuľka9[[#This Row],[IČO]],#REF!,#REF!)</f>
        <v>#REF!</v>
      </c>
    </row>
    <row r="7414" spans="1:14" hidden="1" x14ac:dyDescent="0.35">
      <c r="A7414" t="s">
        <v>84</v>
      </c>
      <c r="B7414" t="s">
        <v>121</v>
      </c>
      <c r="C7414" t="s">
        <v>13</v>
      </c>
      <c r="D7414" s="9">
        <v>7.54</v>
      </c>
      <c r="E7414" s="10">
        <f>IF(COUNTIF(cis_DPH!$B$2:$B$84,B7414)&gt;0,D7414*1.1,IF(COUNTIF(cis_DPH!$B$85:$B$171,B7414)&gt;0,D7414*1.2,"chyba"))</f>
        <v>8.2940000000000005</v>
      </c>
      <c r="G7414" s="16" t="e">
        <f>_xlfn.XLOOKUP(Tabuľka9[[#This Row],[položka]],#REF!,#REF!)</f>
        <v>#REF!</v>
      </c>
      <c r="H7414">
        <v>7</v>
      </c>
      <c r="I7414" s="15">
        <f>Tabuľka9[[#This Row],[Aktuálna cena v RZ s DPH]]*Tabuľka9[[#This Row],[Priemerný odber za mesiac]]</f>
        <v>58.058000000000007</v>
      </c>
      <c r="J7414">
        <v>28</v>
      </c>
      <c r="K7414" s="17" t="e">
        <f>Tabuľka9[[#This Row],[Cena za MJ s DPH]]*Tabuľka9[[#This Row],[Predpokladaný odber počas 6 mesiacov]]</f>
        <v>#REF!</v>
      </c>
      <c r="L7414" s="1">
        <v>42317665</v>
      </c>
      <c r="M7414" t="e">
        <f>_xlfn.XLOOKUP(Tabuľka9[[#This Row],[IČO]],#REF!,#REF!)</f>
        <v>#REF!</v>
      </c>
      <c r="N7414" t="e">
        <f>_xlfn.XLOOKUP(Tabuľka9[[#This Row],[IČO]],#REF!,#REF!)</f>
        <v>#REF!</v>
      </c>
    </row>
    <row r="7415" spans="1:14" hidden="1" x14ac:dyDescent="0.35">
      <c r="A7415" t="s">
        <v>84</v>
      </c>
      <c r="B7415" t="s">
        <v>122</v>
      </c>
      <c r="C7415" t="s">
        <v>13</v>
      </c>
      <c r="E7415" s="10">
        <f>IF(COUNTIF(cis_DPH!$B$2:$B$84,B7415)&gt;0,D7415*1.1,IF(COUNTIF(cis_DPH!$B$85:$B$171,B7415)&gt;0,D7415*1.2,"chyba"))</f>
        <v>0</v>
      </c>
      <c r="G7415" s="16" t="e">
        <f>_xlfn.XLOOKUP(Tabuľka9[[#This Row],[položka]],#REF!,#REF!)</f>
        <v>#REF!</v>
      </c>
      <c r="I7415" s="15">
        <f>Tabuľka9[[#This Row],[Aktuálna cena v RZ s DPH]]*Tabuľka9[[#This Row],[Priemerný odber za mesiac]]</f>
        <v>0</v>
      </c>
      <c r="K7415" s="17" t="e">
        <f>Tabuľka9[[#This Row],[Cena za MJ s DPH]]*Tabuľka9[[#This Row],[Predpokladaný odber počas 6 mesiacov]]</f>
        <v>#REF!</v>
      </c>
      <c r="L7415" s="1">
        <v>42317665</v>
      </c>
      <c r="M7415" t="e">
        <f>_xlfn.XLOOKUP(Tabuľka9[[#This Row],[IČO]],#REF!,#REF!)</f>
        <v>#REF!</v>
      </c>
      <c r="N7415" t="e">
        <f>_xlfn.XLOOKUP(Tabuľka9[[#This Row],[IČO]],#REF!,#REF!)</f>
        <v>#REF!</v>
      </c>
    </row>
    <row r="7416" spans="1:14" hidden="1" x14ac:dyDescent="0.35">
      <c r="A7416" t="s">
        <v>84</v>
      </c>
      <c r="B7416" t="s">
        <v>123</v>
      </c>
      <c r="C7416" t="s">
        <v>13</v>
      </c>
      <c r="D7416" s="9">
        <v>10</v>
      </c>
      <c r="E7416" s="10">
        <f>IF(COUNTIF(cis_DPH!$B$2:$B$84,B7416)&gt;0,D7416*1.1,IF(COUNTIF(cis_DPH!$B$85:$B$171,B7416)&gt;0,D7416*1.2,"chyba"))</f>
        <v>11</v>
      </c>
      <c r="G7416" s="16" t="e">
        <f>_xlfn.XLOOKUP(Tabuľka9[[#This Row],[položka]],#REF!,#REF!)</f>
        <v>#REF!</v>
      </c>
      <c r="H7416">
        <v>9</v>
      </c>
      <c r="I7416" s="15">
        <f>Tabuľka9[[#This Row],[Aktuálna cena v RZ s DPH]]*Tabuľka9[[#This Row],[Priemerný odber za mesiac]]</f>
        <v>99</v>
      </c>
      <c r="J7416">
        <v>36</v>
      </c>
      <c r="K7416" s="17" t="e">
        <f>Tabuľka9[[#This Row],[Cena za MJ s DPH]]*Tabuľka9[[#This Row],[Predpokladaný odber počas 6 mesiacov]]</f>
        <v>#REF!</v>
      </c>
      <c r="L7416" s="1">
        <v>42317665</v>
      </c>
      <c r="M7416" t="e">
        <f>_xlfn.XLOOKUP(Tabuľka9[[#This Row],[IČO]],#REF!,#REF!)</f>
        <v>#REF!</v>
      </c>
      <c r="N7416" t="e">
        <f>_xlfn.XLOOKUP(Tabuľka9[[#This Row],[IČO]],#REF!,#REF!)</f>
        <v>#REF!</v>
      </c>
    </row>
    <row r="7417" spans="1:14" hidden="1" x14ac:dyDescent="0.35">
      <c r="A7417" t="s">
        <v>84</v>
      </c>
      <c r="B7417" t="s">
        <v>124</v>
      </c>
      <c r="C7417" t="s">
        <v>13</v>
      </c>
      <c r="E7417" s="10">
        <f>IF(COUNTIF(cis_DPH!$B$2:$B$84,B7417)&gt;0,D7417*1.1,IF(COUNTIF(cis_DPH!$B$85:$B$171,B7417)&gt;0,D7417*1.2,"chyba"))</f>
        <v>0</v>
      </c>
      <c r="G7417" s="16" t="e">
        <f>_xlfn.XLOOKUP(Tabuľka9[[#This Row],[položka]],#REF!,#REF!)</f>
        <v>#REF!</v>
      </c>
      <c r="I7417" s="15">
        <f>Tabuľka9[[#This Row],[Aktuálna cena v RZ s DPH]]*Tabuľka9[[#This Row],[Priemerný odber za mesiac]]</f>
        <v>0</v>
      </c>
      <c r="K7417" s="17" t="e">
        <f>Tabuľka9[[#This Row],[Cena za MJ s DPH]]*Tabuľka9[[#This Row],[Predpokladaný odber počas 6 mesiacov]]</f>
        <v>#REF!</v>
      </c>
      <c r="L7417" s="1">
        <v>42317665</v>
      </c>
      <c r="M7417" t="e">
        <f>_xlfn.XLOOKUP(Tabuľka9[[#This Row],[IČO]],#REF!,#REF!)</f>
        <v>#REF!</v>
      </c>
      <c r="N7417" t="e">
        <f>_xlfn.XLOOKUP(Tabuľka9[[#This Row],[IČO]],#REF!,#REF!)</f>
        <v>#REF!</v>
      </c>
    </row>
    <row r="7418" spans="1:14" hidden="1" x14ac:dyDescent="0.35">
      <c r="A7418" t="s">
        <v>125</v>
      </c>
      <c r="B7418" t="s">
        <v>126</v>
      </c>
      <c r="C7418" t="s">
        <v>13</v>
      </c>
      <c r="E7418" s="10">
        <f>IF(COUNTIF(cis_DPH!$B$2:$B$84,B7418)&gt;0,D7418*1.1,IF(COUNTIF(cis_DPH!$B$85:$B$171,B7418)&gt;0,D7418*1.2,"chyba"))</f>
        <v>0</v>
      </c>
      <c r="G7418" s="16" t="e">
        <f>_xlfn.XLOOKUP(Tabuľka9[[#This Row],[položka]],#REF!,#REF!)</f>
        <v>#REF!</v>
      </c>
      <c r="I7418" s="15">
        <f>Tabuľka9[[#This Row],[Aktuálna cena v RZ s DPH]]*Tabuľka9[[#This Row],[Priemerný odber za mesiac]]</f>
        <v>0</v>
      </c>
      <c r="K7418" s="17" t="e">
        <f>Tabuľka9[[#This Row],[Cena za MJ s DPH]]*Tabuľka9[[#This Row],[Predpokladaný odber počas 6 mesiacov]]</f>
        <v>#REF!</v>
      </c>
      <c r="L7418" s="1">
        <v>42317665</v>
      </c>
      <c r="M7418" t="e">
        <f>_xlfn.XLOOKUP(Tabuľka9[[#This Row],[IČO]],#REF!,#REF!)</f>
        <v>#REF!</v>
      </c>
      <c r="N7418" t="e">
        <f>_xlfn.XLOOKUP(Tabuľka9[[#This Row],[IČO]],#REF!,#REF!)</f>
        <v>#REF!</v>
      </c>
    </row>
    <row r="7419" spans="1:14" hidden="1" x14ac:dyDescent="0.35">
      <c r="A7419" t="s">
        <v>125</v>
      </c>
      <c r="B7419" t="s">
        <v>127</v>
      </c>
      <c r="C7419" t="s">
        <v>13</v>
      </c>
      <c r="E7419" s="10">
        <f>IF(COUNTIF(cis_DPH!$B$2:$B$84,B7419)&gt;0,D7419*1.1,IF(COUNTIF(cis_DPH!$B$85:$B$171,B7419)&gt;0,D7419*1.2,"chyba"))</f>
        <v>0</v>
      </c>
      <c r="G7419" s="16" t="e">
        <f>_xlfn.XLOOKUP(Tabuľka9[[#This Row],[položka]],#REF!,#REF!)</f>
        <v>#REF!</v>
      </c>
      <c r="I7419" s="15">
        <f>Tabuľka9[[#This Row],[Aktuálna cena v RZ s DPH]]*Tabuľka9[[#This Row],[Priemerný odber za mesiac]]</f>
        <v>0</v>
      </c>
      <c r="K7419" s="17" t="e">
        <f>Tabuľka9[[#This Row],[Cena za MJ s DPH]]*Tabuľka9[[#This Row],[Predpokladaný odber počas 6 mesiacov]]</f>
        <v>#REF!</v>
      </c>
      <c r="L7419" s="1">
        <v>42317665</v>
      </c>
      <c r="M7419" t="e">
        <f>_xlfn.XLOOKUP(Tabuľka9[[#This Row],[IČO]],#REF!,#REF!)</f>
        <v>#REF!</v>
      </c>
      <c r="N7419" t="e">
        <f>_xlfn.XLOOKUP(Tabuľka9[[#This Row],[IČO]],#REF!,#REF!)</f>
        <v>#REF!</v>
      </c>
    </row>
    <row r="7420" spans="1:14" hidden="1" x14ac:dyDescent="0.35">
      <c r="A7420" t="s">
        <v>125</v>
      </c>
      <c r="B7420" t="s">
        <v>128</v>
      </c>
      <c r="C7420" t="s">
        <v>13</v>
      </c>
      <c r="D7420" s="9">
        <v>6.27</v>
      </c>
      <c r="E7420" s="10">
        <f>IF(COUNTIF(cis_DPH!$B$2:$B$84,B7420)&gt;0,D7420*1.1,IF(COUNTIF(cis_DPH!$B$85:$B$171,B7420)&gt;0,D7420*1.2,"chyba"))</f>
        <v>7.5239999999999991</v>
      </c>
      <c r="G7420" s="16" t="e">
        <f>_xlfn.XLOOKUP(Tabuľka9[[#This Row],[položka]],#REF!,#REF!)</f>
        <v>#REF!</v>
      </c>
      <c r="H7420">
        <v>2</v>
      </c>
      <c r="I7420" s="15">
        <f>Tabuľka9[[#This Row],[Aktuálna cena v RZ s DPH]]*Tabuľka9[[#This Row],[Priemerný odber za mesiac]]</f>
        <v>15.047999999999998</v>
      </c>
      <c r="J7420">
        <v>8</v>
      </c>
      <c r="K7420" s="17" t="e">
        <f>Tabuľka9[[#This Row],[Cena za MJ s DPH]]*Tabuľka9[[#This Row],[Predpokladaný odber počas 6 mesiacov]]</f>
        <v>#REF!</v>
      </c>
      <c r="L7420" s="1">
        <v>42317665</v>
      </c>
      <c r="M7420" t="e">
        <f>_xlfn.XLOOKUP(Tabuľka9[[#This Row],[IČO]],#REF!,#REF!)</f>
        <v>#REF!</v>
      </c>
      <c r="N7420" t="e">
        <f>_xlfn.XLOOKUP(Tabuľka9[[#This Row],[IČO]],#REF!,#REF!)</f>
        <v>#REF!</v>
      </c>
    </row>
    <row r="7421" spans="1:14" hidden="1" x14ac:dyDescent="0.35">
      <c r="A7421" t="s">
        <v>125</v>
      </c>
      <c r="B7421" t="s">
        <v>129</v>
      </c>
      <c r="C7421" t="s">
        <v>13</v>
      </c>
      <c r="E7421" s="10">
        <f>IF(COUNTIF(cis_DPH!$B$2:$B$84,B7421)&gt;0,D7421*1.1,IF(COUNTIF(cis_DPH!$B$85:$B$171,B7421)&gt;0,D7421*1.2,"chyba"))</f>
        <v>0</v>
      </c>
      <c r="G7421" s="16" t="e">
        <f>_xlfn.XLOOKUP(Tabuľka9[[#This Row],[položka]],#REF!,#REF!)</f>
        <v>#REF!</v>
      </c>
      <c r="I7421" s="15">
        <f>Tabuľka9[[#This Row],[Aktuálna cena v RZ s DPH]]*Tabuľka9[[#This Row],[Priemerný odber za mesiac]]</f>
        <v>0</v>
      </c>
      <c r="K7421" s="17" t="e">
        <f>Tabuľka9[[#This Row],[Cena za MJ s DPH]]*Tabuľka9[[#This Row],[Predpokladaný odber počas 6 mesiacov]]</f>
        <v>#REF!</v>
      </c>
      <c r="L7421" s="1">
        <v>42317665</v>
      </c>
      <c r="M7421" t="e">
        <f>_xlfn.XLOOKUP(Tabuľka9[[#This Row],[IČO]],#REF!,#REF!)</f>
        <v>#REF!</v>
      </c>
      <c r="N7421" t="e">
        <f>_xlfn.XLOOKUP(Tabuľka9[[#This Row],[IČO]],#REF!,#REF!)</f>
        <v>#REF!</v>
      </c>
    </row>
    <row r="7422" spans="1:14" hidden="1" x14ac:dyDescent="0.35">
      <c r="A7422" t="s">
        <v>125</v>
      </c>
      <c r="B7422" t="s">
        <v>130</v>
      </c>
      <c r="C7422" t="s">
        <v>13</v>
      </c>
      <c r="E7422" s="10">
        <f>IF(COUNTIF(cis_DPH!$B$2:$B$84,B7422)&gt;0,D7422*1.1,IF(COUNTIF(cis_DPH!$B$85:$B$171,B7422)&gt;0,D7422*1.2,"chyba"))</f>
        <v>0</v>
      </c>
      <c r="G7422" s="16" t="e">
        <f>_xlfn.XLOOKUP(Tabuľka9[[#This Row],[položka]],#REF!,#REF!)</f>
        <v>#REF!</v>
      </c>
      <c r="I7422" s="15">
        <f>Tabuľka9[[#This Row],[Aktuálna cena v RZ s DPH]]*Tabuľka9[[#This Row],[Priemerný odber za mesiac]]</f>
        <v>0</v>
      </c>
      <c r="K7422" s="17" t="e">
        <f>Tabuľka9[[#This Row],[Cena za MJ s DPH]]*Tabuľka9[[#This Row],[Predpokladaný odber počas 6 mesiacov]]</f>
        <v>#REF!</v>
      </c>
      <c r="L7422" s="1">
        <v>42317665</v>
      </c>
      <c r="M7422" t="e">
        <f>_xlfn.XLOOKUP(Tabuľka9[[#This Row],[IČO]],#REF!,#REF!)</f>
        <v>#REF!</v>
      </c>
      <c r="N7422" t="e">
        <f>_xlfn.XLOOKUP(Tabuľka9[[#This Row],[IČO]],#REF!,#REF!)</f>
        <v>#REF!</v>
      </c>
    </row>
    <row r="7423" spans="1:14" hidden="1" x14ac:dyDescent="0.35">
      <c r="A7423" t="s">
        <v>125</v>
      </c>
      <c r="B7423" t="s">
        <v>131</v>
      </c>
      <c r="C7423" t="s">
        <v>13</v>
      </c>
      <c r="E7423" s="10">
        <f>IF(COUNTIF(cis_DPH!$B$2:$B$84,B7423)&gt;0,D7423*1.1,IF(COUNTIF(cis_DPH!$B$85:$B$171,B7423)&gt;0,D7423*1.2,"chyba"))</f>
        <v>0</v>
      </c>
      <c r="G7423" s="16" t="e">
        <f>_xlfn.XLOOKUP(Tabuľka9[[#This Row],[položka]],#REF!,#REF!)</f>
        <v>#REF!</v>
      </c>
      <c r="I7423" s="15">
        <f>Tabuľka9[[#This Row],[Aktuálna cena v RZ s DPH]]*Tabuľka9[[#This Row],[Priemerný odber za mesiac]]</f>
        <v>0</v>
      </c>
      <c r="K7423" s="17" t="e">
        <f>Tabuľka9[[#This Row],[Cena za MJ s DPH]]*Tabuľka9[[#This Row],[Predpokladaný odber počas 6 mesiacov]]</f>
        <v>#REF!</v>
      </c>
      <c r="L7423" s="1">
        <v>42317665</v>
      </c>
      <c r="M7423" t="e">
        <f>_xlfn.XLOOKUP(Tabuľka9[[#This Row],[IČO]],#REF!,#REF!)</f>
        <v>#REF!</v>
      </c>
      <c r="N7423" t="e">
        <f>_xlfn.XLOOKUP(Tabuľka9[[#This Row],[IČO]],#REF!,#REF!)</f>
        <v>#REF!</v>
      </c>
    </row>
    <row r="7424" spans="1:14" hidden="1" x14ac:dyDescent="0.35">
      <c r="A7424" t="s">
        <v>125</v>
      </c>
      <c r="B7424" t="s">
        <v>132</v>
      </c>
      <c r="C7424" t="s">
        <v>13</v>
      </c>
      <c r="E7424" s="10">
        <f>IF(COUNTIF(cis_DPH!$B$2:$B$84,B7424)&gt;0,D7424*1.1,IF(COUNTIF(cis_DPH!$B$85:$B$171,B7424)&gt;0,D7424*1.2,"chyba"))</f>
        <v>0</v>
      </c>
      <c r="G7424" s="16" t="e">
        <f>_xlfn.XLOOKUP(Tabuľka9[[#This Row],[položka]],#REF!,#REF!)</f>
        <v>#REF!</v>
      </c>
      <c r="I7424" s="15">
        <f>Tabuľka9[[#This Row],[Aktuálna cena v RZ s DPH]]*Tabuľka9[[#This Row],[Priemerný odber za mesiac]]</f>
        <v>0</v>
      </c>
      <c r="K7424" s="17" t="e">
        <f>Tabuľka9[[#This Row],[Cena za MJ s DPH]]*Tabuľka9[[#This Row],[Predpokladaný odber počas 6 mesiacov]]</f>
        <v>#REF!</v>
      </c>
      <c r="L7424" s="1">
        <v>42317665</v>
      </c>
      <c r="M7424" t="e">
        <f>_xlfn.XLOOKUP(Tabuľka9[[#This Row],[IČO]],#REF!,#REF!)</f>
        <v>#REF!</v>
      </c>
      <c r="N7424" t="e">
        <f>_xlfn.XLOOKUP(Tabuľka9[[#This Row],[IČO]],#REF!,#REF!)</f>
        <v>#REF!</v>
      </c>
    </row>
    <row r="7425" spans="1:14" hidden="1" x14ac:dyDescent="0.35">
      <c r="A7425" t="s">
        <v>125</v>
      </c>
      <c r="B7425" t="s">
        <v>133</v>
      </c>
      <c r="C7425" t="s">
        <v>13</v>
      </c>
      <c r="E7425" s="10">
        <f>IF(COUNTIF(cis_DPH!$B$2:$B$84,B7425)&gt;0,D7425*1.1,IF(COUNTIF(cis_DPH!$B$85:$B$171,B7425)&gt;0,D7425*1.2,"chyba"))</f>
        <v>0</v>
      </c>
      <c r="G7425" s="16" t="e">
        <f>_xlfn.XLOOKUP(Tabuľka9[[#This Row],[položka]],#REF!,#REF!)</f>
        <v>#REF!</v>
      </c>
      <c r="I7425" s="15">
        <f>Tabuľka9[[#This Row],[Aktuálna cena v RZ s DPH]]*Tabuľka9[[#This Row],[Priemerný odber za mesiac]]</f>
        <v>0</v>
      </c>
      <c r="K7425" s="17" t="e">
        <f>Tabuľka9[[#This Row],[Cena za MJ s DPH]]*Tabuľka9[[#This Row],[Predpokladaný odber počas 6 mesiacov]]</f>
        <v>#REF!</v>
      </c>
      <c r="L7425" s="1">
        <v>42317665</v>
      </c>
      <c r="M7425" t="e">
        <f>_xlfn.XLOOKUP(Tabuľka9[[#This Row],[IČO]],#REF!,#REF!)</f>
        <v>#REF!</v>
      </c>
      <c r="N7425" t="e">
        <f>_xlfn.XLOOKUP(Tabuľka9[[#This Row],[IČO]],#REF!,#REF!)</f>
        <v>#REF!</v>
      </c>
    </row>
    <row r="7426" spans="1:14" hidden="1" x14ac:dyDescent="0.35">
      <c r="A7426" t="s">
        <v>125</v>
      </c>
      <c r="B7426" t="s">
        <v>134</v>
      </c>
      <c r="C7426" t="s">
        <v>13</v>
      </c>
      <c r="E7426" s="10">
        <f>IF(COUNTIF(cis_DPH!$B$2:$B$84,B7426)&gt;0,D7426*1.1,IF(COUNTIF(cis_DPH!$B$85:$B$171,B7426)&gt;0,D7426*1.2,"chyba"))</f>
        <v>0</v>
      </c>
      <c r="G7426" s="16" t="e">
        <f>_xlfn.XLOOKUP(Tabuľka9[[#This Row],[položka]],#REF!,#REF!)</f>
        <v>#REF!</v>
      </c>
      <c r="I7426" s="15">
        <f>Tabuľka9[[#This Row],[Aktuálna cena v RZ s DPH]]*Tabuľka9[[#This Row],[Priemerný odber za mesiac]]</f>
        <v>0</v>
      </c>
      <c r="K7426" s="17" t="e">
        <f>Tabuľka9[[#This Row],[Cena za MJ s DPH]]*Tabuľka9[[#This Row],[Predpokladaný odber počas 6 mesiacov]]</f>
        <v>#REF!</v>
      </c>
      <c r="L7426" s="1">
        <v>42317665</v>
      </c>
      <c r="M7426" t="e">
        <f>_xlfn.XLOOKUP(Tabuľka9[[#This Row],[IČO]],#REF!,#REF!)</f>
        <v>#REF!</v>
      </c>
      <c r="N7426" t="e">
        <f>_xlfn.XLOOKUP(Tabuľka9[[#This Row],[IČO]],#REF!,#REF!)</f>
        <v>#REF!</v>
      </c>
    </row>
    <row r="7427" spans="1:14" hidden="1" x14ac:dyDescent="0.35">
      <c r="A7427" t="s">
        <v>125</v>
      </c>
      <c r="B7427" t="s">
        <v>135</v>
      </c>
      <c r="C7427" t="s">
        <v>13</v>
      </c>
      <c r="E7427" s="10">
        <f>IF(COUNTIF(cis_DPH!$B$2:$B$84,B7427)&gt;0,D7427*1.1,IF(COUNTIF(cis_DPH!$B$85:$B$171,B7427)&gt;0,D7427*1.2,"chyba"))</f>
        <v>0</v>
      </c>
      <c r="G7427" s="16" t="e">
        <f>_xlfn.XLOOKUP(Tabuľka9[[#This Row],[položka]],#REF!,#REF!)</f>
        <v>#REF!</v>
      </c>
      <c r="I7427" s="15">
        <f>Tabuľka9[[#This Row],[Aktuálna cena v RZ s DPH]]*Tabuľka9[[#This Row],[Priemerný odber za mesiac]]</f>
        <v>0</v>
      </c>
      <c r="K7427" s="17" t="e">
        <f>Tabuľka9[[#This Row],[Cena za MJ s DPH]]*Tabuľka9[[#This Row],[Predpokladaný odber počas 6 mesiacov]]</f>
        <v>#REF!</v>
      </c>
      <c r="L7427" s="1">
        <v>42317665</v>
      </c>
      <c r="M7427" t="e">
        <f>_xlfn.XLOOKUP(Tabuľka9[[#This Row],[IČO]],#REF!,#REF!)</f>
        <v>#REF!</v>
      </c>
      <c r="N7427" t="e">
        <f>_xlfn.XLOOKUP(Tabuľka9[[#This Row],[IČO]],#REF!,#REF!)</f>
        <v>#REF!</v>
      </c>
    </row>
    <row r="7428" spans="1:14" hidden="1" x14ac:dyDescent="0.35">
      <c r="A7428" t="s">
        <v>125</v>
      </c>
      <c r="B7428" t="s">
        <v>136</v>
      </c>
      <c r="C7428" t="s">
        <v>13</v>
      </c>
      <c r="E7428" s="10">
        <f>IF(COUNTIF(cis_DPH!$B$2:$B$84,B7428)&gt;0,D7428*1.1,IF(COUNTIF(cis_DPH!$B$85:$B$171,B7428)&gt;0,D7428*1.2,"chyba"))</f>
        <v>0</v>
      </c>
      <c r="G7428" s="16" t="e">
        <f>_xlfn.XLOOKUP(Tabuľka9[[#This Row],[položka]],#REF!,#REF!)</f>
        <v>#REF!</v>
      </c>
      <c r="I7428" s="15">
        <f>Tabuľka9[[#This Row],[Aktuálna cena v RZ s DPH]]*Tabuľka9[[#This Row],[Priemerný odber za mesiac]]</f>
        <v>0</v>
      </c>
      <c r="K7428" s="17" t="e">
        <f>Tabuľka9[[#This Row],[Cena za MJ s DPH]]*Tabuľka9[[#This Row],[Predpokladaný odber počas 6 mesiacov]]</f>
        <v>#REF!</v>
      </c>
      <c r="L7428" s="1">
        <v>42317665</v>
      </c>
      <c r="M7428" t="e">
        <f>_xlfn.XLOOKUP(Tabuľka9[[#This Row],[IČO]],#REF!,#REF!)</f>
        <v>#REF!</v>
      </c>
      <c r="N7428" t="e">
        <f>_xlfn.XLOOKUP(Tabuľka9[[#This Row],[IČO]],#REF!,#REF!)</f>
        <v>#REF!</v>
      </c>
    </row>
    <row r="7429" spans="1:14" hidden="1" x14ac:dyDescent="0.35">
      <c r="A7429" t="s">
        <v>125</v>
      </c>
      <c r="B7429" t="s">
        <v>137</v>
      </c>
      <c r="C7429" t="s">
        <v>13</v>
      </c>
      <c r="E7429" s="10">
        <f>IF(COUNTIF(cis_DPH!$B$2:$B$84,B7429)&gt;0,D7429*1.1,IF(COUNTIF(cis_DPH!$B$85:$B$171,B7429)&gt;0,D7429*1.2,"chyba"))</f>
        <v>0</v>
      </c>
      <c r="G7429" s="16" t="e">
        <f>_xlfn.XLOOKUP(Tabuľka9[[#This Row],[položka]],#REF!,#REF!)</f>
        <v>#REF!</v>
      </c>
      <c r="I7429" s="15">
        <f>Tabuľka9[[#This Row],[Aktuálna cena v RZ s DPH]]*Tabuľka9[[#This Row],[Priemerný odber za mesiac]]</f>
        <v>0</v>
      </c>
      <c r="K7429" s="17" t="e">
        <f>Tabuľka9[[#This Row],[Cena za MJ s DPH]]*Tabuľka9[[#This Row],[Predpokladaný odber počas 6 mesiacov]]</f>
        <v>#REF!</v>
      </c>
      <c r="L7429" s="1">
        <v>42317665</v>
      </c>
      <c r="M7429" t="e">
        <f>_xlfn.XLOOKUP(Tabuľka9[[#This Row],[IČO]],#REF!,#REF!)</f>
        <v>#REF!</v>
      </c>
      <c r="N7429" t="e">
        <f>_xlfn.XLOOKUP(Tabuľka9[[#This Row],[IČO]],#REF!,#REF!)</f>
        <v>#REF!</v>
      </c>
    </row>
    <row r="7430" spans="1:14" hidden="1" x14ac:dyDescent="0.35">
      <c r="A7430" t="s">
        <v>125</v>
      </c>
      <c r="B7430" t="s">
        <v>138</v>
      </c>
      <c r="C7430" t="s">
        <v>13</v>
      </c>
      <c r="E7430" s="10">
        <f>IF(COUNTIF(cis_DPH!$B$2:$B$84,B7430)&gt;0,D7430*1.1,IF(COUNTIF(cis_DPH!$B$85:$B$171,B7430)&gt;0,D7430*1.2,"chyba"))</f>
        <v>0</v>
      </c>
      <c r="G7430" s="16" t="e">
        <f>_xlfn.XLOOKUP(Tabuľka9[[#This Row],[položka]],#REF!,#REF!)</f>
        <v>#REF!</v>
      </c>
      <c r="I7430" s="15">
        <f>Tabuľka9[[#This Row],[Aktuálna cena v RZ s DPH]]*Tabuľka9[[#This Row],[Priemerný odber za mesiac]]</f>
        <v>0</v>
      </c>
      <c r="K7430" s="17" t="e">
        <f>Tabuľka9[[#This Row],[Cena za MJ s DPH]]*Tabuľka9[[#This Row],[Predpokladaný odber počas 6 mesiacov]]</f>
        <v>#REF!</v>
      </c>
      <c r="L7430" s="1">
        <v>42317665</v>
      </c>
      <c r="M7430" t="e">
        <f>_xlfn.XLOOKUP(Tabuľka9[[#This Row],[IČO]],#REF!,#REF!)</f>
        <v>#REF!</v>
      </c>
      <c r="N7430" t="e">
        <f>_xlfn.XLOOKUP(Tabuľka9[[#This Row],[IČO]],#REF!,#REF!)</f>
        <v>#REF!</v>
      </c>
    </row>
    <row r="7431" spans="1:14" hidden="1" x14ac:dyDescent="0.35">
      <c r="A7431" t="s">
        <v>125</v>
      </c>
      <c r="B7431" t="s">
        <v>139</v>
      </c>
      <c r="C7431" t="s">
        <v>13</v>
      </c>
      <c r="E7431" s="10">
        <f>IF(COUNTIF(cis_DPH!$B$2:$B$84,B7431)&gt;0,D7431*1.1,IF(COUNTIF(cis_DPH!$B$85:$B$171,B7431)&gt;0,D7431*1.2,"chyba"))</f>
        <v>0</v>
      </c>
      <c r="G7431" s="16" t="e">
        <f>_xlfn.XLOOKUP(Tabuľka9[[#This Row],[položka]],#REF!,#REF!)</f>
        <v>#REF!</v>
      </c>
      <c r="I7431" s="15">
        <f>Tabuľka9[[#This Row],[Aktuálna cena v RZ s DPH]]*Tabuľka9[[#This Row],[Priemerný odber za mesiac]]</f>
        <v>0</v>
      </c>
      <c r="K7431" s="17" t="e">
        <f>Tabuľka9[[#This Row],[Cena za MJ s DPH]]*Tabuľka9[[#This Row],[Predpokladaný odber počas 6 mesiacov]]</f>
        <v>#REF!</v>
      </c>
      <c r="L7431" s="1">
        <v>42317665</v>
      </c>
      <c r="M7431" t="e">
        <f>_xlfn.XLOOKUP(Tabuľka9[[#This Row],[IČO]],#REF!,#REF!)</f>
        <v>#REF!</v>
      </c>
      <c r="N7431" t="e">
        <f>_xlfn.XLOOKUP(Tabuľka9[[#This Row],[IČO]],#REF!,#REF!)</f>
        <v>#REF!</v>
      </c>
    </row>
    <row r="7432" spans="1:14" hidden="1" x14ac:dyDescent="0.35">
      <c r="A7432" t="s">
        <v>125</v>
      </c>
      <c r="B7432" t="s">
        <v>140</v>
      </c>
      <c r="C7432" t="s">
        <v>13</v>
      </c>
      <c r="E7432" s="10">
        <f>IF(COUNTIF(cis_DPH!$B$2:$B$84,B7432)&gt;0,D7432*1.1,IF(COUNTIF(cis_DPH!$B$85:$B$171,B7432)&gt;0,D7432*1.2,"chyba"))</f>
        <v>0</v>
      </c>
      <c r="G7432" s="16" t="e">
        <f>_xlfn.XLOOKUP(Tabuľka9[[#This Row],[položka]],#REF!,#REF!)</f>
        <v>#REF!</v>
      </c>
      <c r="I7432" s="15">
        <f>Tabuľka9[[#This Row],[Aktuálna cena v RZ s DPH]]*Tabuľka9[[#This Row],[Priemerný odber za mesiac]]</f>
        <v>0</v>
      </c>
      <c r="K7432" s="17" t="e">
        <f>Tabuľka9[[#This Row],[Cena za MJ s DPH]]*Tabuľka9[[#This Row],[Predpokladaný odber počas 6 mesiacov]]</f>
        <v>#REF!</v>
      </c>
      <c r="L7432" s="1">
        <v>42317665</v>
      </c>
      <c r="M7432" t="e">
        <f>_xlfn.XLOOKUP(Tabuľka9[[#This Row],[IČO]],#REF!,#REF!)</f>
        <v>#REF!</v>
      </c>
      <c r="N7432" t="e">
        <f>_xlfn.XLOOKUP(Tabuľka9[[#This Row],[IČO]],#REF!,#REF!)</f>
        <v>#REF!</v>
      </c>
    </row>
    <row r="7433" spans="1:14" hidden="1" x14ac:dyDescent="0.35">
      <c r="A7433" t="s">
        <v>125</v>
      </c>
      <c r="B7433" t="s">
        <v>141</v>
      </c>
      <c r="C7433" t="s">
        <v>13</v>
      </c>
      <c r="E7433" s="10">
        <f>IF(COUNTIF(cis_DPH!$B$2:$B$84,B7433)&gt;0,D7433*1.1,IF(COUNTIF(cis_DPH!$B$85:$B$171,B7433)&gt;0,D7433*1.2,"chyba"))</f>
        <v>0</v>
      </c>
      <c r="G7433" s="16" t="e">
        <f>_xlfn.XLOOKUP(Tabuľka9[[#This Row],[položka]],#REF!,#REF!)</f>
        <v>#REF!</v>
      </c>
      <c r="I7433" s="15">
        <f>Tabuľka9[[#This Row],[Aktuálna cena v RZ s DPH]]*Tabuľka9[[#This Row],[Priemerný odber za mesiac]]</f>
        <v>0</v>
      </c>
      <c r="K7433" s="17" t="e">
        <f>Tabuľka9[[#This Row],[Cena za MJ s DPH]]*Tabuľka9[[#This Row],[Predpokladaný odber počas 6 mesiacov]]</f>
        <v>#REF!</v>
      </c>
      <c r="L7433" s="1">
        <v>42317665</v>
      </c>
      <c r="M7433" t="e">
        <f>_xlfn.XLOOKUP(Tabuľka9[[#This Row],[IČO]],#REF!,#REF!)</f>
        <v>#REF!</v>
      </c>
      <c r="N7433" t="e">
        <f>_xlfn.XLOOKUP(Tabuľka9[[#This Row],[IČO]],#REF!,#REF!)</f>
        <v>#REF!</v>
      </c>
    </row>
    <row r="7434" spans="1:14" hidden="1" x14ac:dyDescent="0.35">
      <c r="A7434" t="s">
        <v>125</v>
      </c>
      <c r="B7434" t="s">
        <v>142</v>
      </c>
      <c r="C7434" t="s">
        <v>13</v>
      </c>
      <c r="E7434" s="10">
        <f>IF(COUNTIF(cis_DPH!$B$2:$B$84,B7434)&gt;0,D7434*1.1,IF(COUNTIF(cis_DPH!$B$85:$B$171,B7434)&gt;0,D7434*1.2,"chyba"))</f>
        <v>0</v>
      </c>
      <c r="G7434" s="16" t="e">
        <f>_xlfn.XLOOKUP(Tabuľka9[[#This Row],[položka]],#REF!,#REF!)</f>
        <v>#REF!</v>
      </c>
      <c r="I7434" s="15">
        <f>Tabuľka9[[#This Row],[Aktuálna cena v RZ s DPH]]*Tabuľka9[[#This Row],[Priemerný odber za mesiac]]</f>
        <v>0</v>
      </c>
      <c r="K7434" s="17" t="e">
        <f>Tabuľka9[[#This Row],[Cena za MJ s DPH]]*Tabuľka9[[#This Row],[Predpokladaný odber počas 6 mesiacov]]</f>
        <v>#REF!</v>
      </c>
      <c r="L7434" s="1">
        <v>42317665</v>
      </c>
      <c r="M7434" t="e">
        <f>_xlfn.XLOOKUP(Tabuľka9[[#This Row],[IČO]],#REF!,#REF!)</f>
        <v>#REF!</v>
      </c>
      <c r="N7434" t="e">
        <f>_xlfn.XLOOKUP(Tabuľka9[[#This Row],[IČO]],#REF!,#REF!)</f>
        <v>#REF!</v>
      </c>
    </row>
    <row r="7435" spans="1:14" hidden="1" x14ac:dyDescent="0.35">
      <c r="A7435" t="s">
        <v>125</v>
      </c>
      <c r="B7435" t="s">
        <v>143</v>
      </c>
      <c r="C7435" t="s">
        <v>13</v>
      </c>
      <c r="E7435" s="10">
        <f>IF(COUNTIF(cis_DPH!$B$2:$B$84,B7435)&gt;0,D7435*1.1,IF(COUNTIF(cis_DPH!$B$85:$B$171,B7435)&gt;0,D7435*1.2,"chyba"))</f>
        <v>0</v>
      </c>
      <c r="G7435" s="16" t="e">
        <f>_xlfn.XLOOKUP(Tabuľka9[[#This Row],[položka]],#REF!,#REF!)</f>
        <v>#REF!</v>
      </c>
      <c r="I7435" s="15">
        <f>Tabuľka9[[#This Row],[Aktuálna cena v RZ s DPH]]*Tabuľka9[[#This Row],[Priemerný odber za mesiac]]</f>
        <v>0</v>
      </c>
      <c r="K7435" s="17" t="e">
        <f>Tabuľka9[[#This Row],[Cena za MJ s DPH]]*Tabuľka9[[#This Row],[Predpokladaný odber počas 6 mesiacov]]</f>
        <v>#REF!</v>
      </c>
      <c r="L7435" s="1">
        <v>42317665</v>
      </c>
      <c r="M7435" t="e">
        <f>_xlfn.XLOOKUP(Tabuľka9[[#This Row],[IČO]],#REF!,#REF!)</f>
        <v>#REF!</v>
      </c>
      <c r="N7435" t="e">
        <f>_xlfn.XLOOKUP(Tabuľka9[[#This Row],[IČO]],#REF!,#REF!)</f>
        <v>#REF!</v>
      </c>
    </row>
    <row r="7436" spans="1:14" hidden="1" x14ac:dyDescent="0.35">
      <c r="A7436" t="s">
        <v>125</v>
      </c>
      <c r="B7436" t="s">
        <v>144</v>
      </c>
      <c r="C7436" t="s">
        <v>13</v>
      </c>
      <c r="E7436" s="10">
        <f>IF(COUNTIF(cis_DPH!$B$2:$B$84,B7436)&gt;0,D7436*1.1,IF(COUNTIF(cis_DPH!$B$85:$B$171,B7436)&gt;0,D7436*1.2,"chyba"))</f>
        <v>0</v>
      </c>
      <c r="G7436" s="16" t="e">
        <f>_xlfn.XLOOKUP(Tabuľka9[[#This Row],[položka]],#REF!,#REF!)</f>
        <v>#REF!</v>
      </c>
      <c r="I7436" s="15">
        <f>Tabuľka9[[#This Row],[Aktuálna cena v RZ s DPH]]*Tabuľka9[[#This Row],[Priemerný odber za mesiac]]</f>
        <v>0</v>
      </c>
      <c r="K7436" s="17" t="e">
        <f>Tabuľka9[[#This Row],[Cena za MJ s DPH]]*Tabuľka9[[#This Row],[Predpokladaný odber počas 6 mesiacov]]</f>
        <v>#REF!</v>
      </c>
      <c r="L7436" s="1">
        <v>42317665</v>
      </c>
      <c r="M7436" t="e">
        <f>_xlfn.XLOOKUP(Tabuľka9[[#This Row],[IČO]],#REF!,#REF!)</f>
        <v>#REF!</v>
      </c>
      <c r="N7436" t="e">
        <f>_xlfn.XLOOKUP(Tabuľka9[[#This Row],[IČO]],#REF!,#REF!)</f>
        <v>#REF!</v>
      </c>
    </row>
    <row r="7437" spans="1:14" hidden="1" x14ac:dyDescent="0.35">
      <c r="A7437" t="s">
        <v>125</v>
      </c>
      <c r="B7437" t="s">
        <v>145</v>
      </c>
      <c r="C7437" t="s">
        <v>13</v>
      </c>
      <c r="E7437" s="10">
        <f>IF(COUNTIF(cis_DPH!$B$2:$B$84,B7437)&gt;0,D7437*1.1,IF(COUNTIF(cis_DPH!$B$85:$B$171,B7437)&gt;0,D7437*1.2,"chyba"))</f>
        <v>0</v>
      </c>
      <c r="G7437" s="16" t="e">
        <f>_xlfn.XLOOKUP(Tabuľka9[[#This Row],[položka]],#REF!,#REF!)</f>
        <v>#REF!</v>
      </c>
      <c r="I7437" s="15">
        <f>Tabuľka9[[#This Row],[Aktuálna cena v RZ s DPH]]*Tabuľka9[[#This Row],[Priemerný odber za mesiac]]</f>
        <v>0</v>
      </c>
      <c r="K7437" s="17" t="e">
        <f>Tabuľka9[[#This Row],[Cena za MJ s DPH]]*Tabuľka9[[#This Row],[Predpokladaný odber počas 6 mesiacov]]</f>
        <v>#REF!</v>
      </c>
      <c r="L7437" s="1">
        <v>42317665</v>
      </c>
      <c r="M7437" t="e">
        <f>_xlfn.XLOOKUP(Tabuľka9[[#This Row],[IČO]],#REF!,#REF!)</f>
        <v>#REF!</v>
      </c>
      <c r="N7437" t="e">
        <f>_xlfn.XLOOKUP(Tabuľka9[[#This Row],[IČO]],#REF!,#REF!)</f>
        <v>#REF!</v>
      </c>
    </row>
    <row r="7438" spans="1:14" hidden="1" x14ac:dyDescent="0.35">
      <c r="A7438" t="s">
        <v>125</v>
      </c>
      <c r="B7438" t="s">
        <v>146</v>
      </c>
      <c r="C7438" t="s">
        <v>13</v>
      </c>
      <c r="E7438" s="10">
        <f>IF(COUNTIF(cis_DPH!$B$2:$B$84,B7438)&gt;0,D7438*1.1,IF(COUNTIF(cis_DPH!$B$85:$B$171,B7438)&gt;0,D7438*1.2,"chyba"))</f>
        <v>0</v>
      </c>
      <c r="G7438" s="16" t="e">
        <f>_xlfn.XLOOKUP(Tabuľka9[[#This Row],[položka]],#REF!,#REF!)</f>
        <v>#REF!</v>
      </c>
      <c r="I7438" s="15">
        <f>Tabuľka9[[#This Row],[Aktuálna cena v RZ s DPH]]*Tabuľka9[[#This Row],[Priemerný odber za mesiac]]</f>
        <v>0</v>
      </c>
      <c r="K7438" s="17" t="e">
        <f>Tabuľka9[[#This Row],[Cena za MJ s DPH]]*Tabuľka9[[#This Row],[Predpokladaný odber počas 6 mesiacov]]</f>
        <v>#REF!</v>
      </c>
      <c r="L7438" s="1">
        <v>42317665</v>
      </c>
      <c r="M7438" t="e">
        <f>_xlfn.XLOOKUP(Tabuľka9[[#This Row],[IČO]],#REF!,#REF!)</f>
        <v>#REF!</v>
      </c>
      <c r="N7438" t="e">
        <f>_xlfn.XLOOKUP(Tabuľka9[[#This Row],[IČO]],#REF!,#REF!)</f>
        <v>#REF!</v>
      </c>
    </row>
    <row r="7439" spans="1:14" hidden="1" x14ac:dyDescent="0.35">
      <c r="A7439" t="s">
        <v>125</v>
      </c>
      <c r="B7439" t="s">
        <v>147</v>
      </c>
      <c r="C7439" t="s">
        <v>13</v>
      </c>
      <c r="D7439" s="9">
        <v>4.45</v>
      </c>
      <c r="E7439" s="10">
        <f>IF(COUNTIF(cis_DPH!$B$2:$B$84,B7439)&gt;0,D7439*1.1,IF(COUNTIF(cis_DPH!$B$85:$B$171,B7439)&gt;0,D7439*1.2,"chyba"))</f>
        <v>5.34</v>
      </c>
      <c r="G7439" s="16" t="e">
        <f>_xlfn.XLOOKUP(Tabuľka9[[#This Row],[položka]],#REF!,#REF!)</f>
        <v>#REF!</v>
      </c>
      <c r="H7439">
        <v>5</v>
      </c>
      <c r="I7439" s="15">
        <f>Tabuľka9[[#This Row],[Aktuálna cena v RZ s DPH]]*Tabuľka9[[#This Row],[Priemerný odber za mesiac]]</f>
        <v>26.7</v>
      </c>
      <c r="J7439">
        <v>20</v>
      </c>
      <c r="K7439" s="17" t="e">
        <f>Tabuľka9[[#This Row],[Cena za MJ s DPH]]*Tabuľka9[[#This Row],[Predpokladaný odber počas 6 mesiacov]]</f>
        <v>#REF!</v>
      </c>
      <c r="L7439" s="1">
        <v>42317665</v>
      </c>
      <c r="M7439" t="e">
        <f>_xlfn.XLOOKUP(Tabuľka9[[#This Row],[IČO]],#REF!,#REF!)</f>
        <v>#REF!</v>
      </c>
      <c r="N7439" t="e">
        <f>_xlfn.XLOOKUP(Tabuľka9[[#This Row],[IČO]],#REF!,#REF!)</f>
        <v>#REF!</v>
      </c>
    </row>
    <row r="7440" spans="1:14" hidden="1" x14ac:dyDescent="0.35">
      <c r="A7440" t="s">
        <v>125</v>
      </c>
      <c r="B7440" t="s">
        <v>148</v>
      </c>
      <c r="C7440" t="s">
        <v>13</v>
      </c>
      <c r="E7440" s="10">
        <f>IF(COUNTIF(cis_DPH!$B$2:$B$84,B7440)&gt;0,D7440*1.1,IF(COUNTIF(cis_DPH!$B$85:$B$171,B7440)&gt;0,D7440*1.2,"chyba"))</f>
        <v>0</v>
      </c>
      <c r="G7440" s="16" t="e">
        <f>_xlfn.XLOOKUP(Tabuľka9[[#This Row],[položka]],#REF!,#REF!)</f>
        <v>#REF!</v>
      </c>
      <c r="I7440" s="15">
        <f>Tabuľka9[[#This Row],[Aktuálna cena v RZ s DPH]]*Tabuľka9[[#This Row],[Priemerný odber za mesiac]]</f>
        <v>0</v>
      </c>
      <c r="K7440" s="17" t="e">
        <f>Tabuľka9[[#This Row],[Cena za MJ s DPH]]*Tabuľka9[[#This Row],[Predpokladaný odber počas 6 mesiacov]]</f>
        <v>#REF!</v>
      </c>
      <c r="L7440" s="1">
        <v>42317665</v>
      </c>
      <c r="M7440" t="e">
        <f>_xlfn.XLOOKUP(Tabuľka9[[#This Row],[IČO]],#REF!,#REF!)</f>
        <v>#REF!</v>
      </c>
      <c r="N7440" t="e">
        <f>_xlfn.XLOOKUP(Tabuľka9[[#This Row],[IČO]],#REF!,#REF!)</f>
        <v>#REF!</v>
      </c>
    </row>
    <row r="7441" spans="1:14" hidden="1" x14ac:dyDescent="0.35">
      <c r="A7441" t="s">
        <v>125</v>
      </c>
      <c r="B7441" t="s">
        <v>149</v>
      </c>
      <c r="C7441" t="s">
        <v>13</v>
      </c>
      <c r="D7441" s="9">
        <v>7.08</v>
      </c>
      <c r="E7441" s="10">
        <f>IF(COUNTIF(cis_DPH!$B$2:$B$84,B7441)&gt;0,D7441*1.1,IF(COUNTIF(cis_DPH!$B$85:$B$171,B7441)&gt;0,D7441*1.2,"chyba"))</f>
        <v>8.4960000000000004</v>
      </c>
      <c r="G7441" s="16" t="e">
        <f>_xlfn.XLOOKUP(Tabuľka9[[#This Row],[položka]],#REF!,#REF!)</f>
        <v>#REF!</v>
      </c>
      <c r="H7441">
        <v>7</v>
      </c>
      <c r="I7441" s="15">
        <f>Tabuľka9[[#This Row],[Aktuálna cena v RZ s DPH]]*Tabuľka9[[#This Row],[Priemerný odber za mesiac]]</f>
        <v>59.472000000000001</v>
      </c>
      <c r="J7441">
        <v>28</v>
      </c>
      <c r="K7441" s="17" t="e">
        <f>Tabuľka9[[#This Row],[Cena za MJ s DPH]]*Tabuľka9[[#This Row],[Predpokladaný odber počas 6 mesiacov]]</f>
        <v>#REF!</v>
      </c>
      <c r="L7441" s="1">
        <v>42317665</v>
      </c>
      <c r="M7441" t="e">
        <f>_xlfn.XLOOKUP(Tabuľka9[[#This Row],[IČO]],#REF!,#REF!)</f>
        <v>#REF!</v>
      </c>
      <c r="N7441" t="e">
        <f>_xlfn.XLOOKUP(Tabuľka9[[#This Row],[IČO]],#REF!,#REF!)</f>
        <v>#REF!</v>
      </c>
    </row>
    <row r="7442" spans="1:14" hidden="1" x14ac:dyDescent="0.35">
      <c r="A7442" t="s">
        <v>125</v>
      </c>
      <c r="B7442" t="s">
        <v>150</v>
      </c>
      <c r="C7442" t="s">
        <v>13</v>
      </c>
      <c r="E7442" s="10">
        <f>IF(COUNTIF(cis_DPH!$B$2:$B$84,B7442)&gt;0,D7442*1.1,IF(COUNTIF(cis_DPH!$B$85:$B$171,B7442)&gt;0,D7442*1.2,"chyba"))</f>
        <v>0</v>
      </c>
      <c r="G7442" s="16" t="e">
        <f>_xlfn.XLOOKUP(Tabuľka9[[#This Row],[položka]],#REF!,#REF!)</f>
        <v>#REF!</v>
      </c>
      <c r="I7442" s="15">
        <f>Tabuľka9[[#This Row],[Aktuálna cena v RZ s DPH]]*Tabuľka9[[#This Row],[Priemerný odber za mesiac]]</f>
        <v>0</v>
      </c>
      <c r="K7442" s="17" t="e">
        <f>Tabuľka9[[#This Row],[Cena za MJ s DPH]]*Tabuľka9[[#This Row],[Predpokladaný odber počas 6 mesiacov]]</f>
        <v>#REF!</v>
      </c>
      <c r="L7442" s="1">
        <v>42317665</v>
      </c>
      <c r="M7442" t="e">
        <f>_xlfn.XLOOKUP(Tabuľka9[[#This Row],[IČO]],#REF!,#REF!)</f>
        <v>#REF!</v>
      </c>
      <c r="N7442" t="e">
        <f>_xlfn.XLOOKUP(Tabuľka9[[#This Row],[IČO]],#REF!,#REF!)</f>
        <v>#REF!</v>
      </c>
    </row>
    <row r="7443" spans="1:14" hidden="1" x14ac:dyDescent="0.35">
      <c r="A7443" t="s">
        <v>125</v>
      </c>
      <c r="B7443" t="s">
        <v>151</v>
      </c>
      <c r="C7443" t="s">
        <v>13</v>
      </c>
      <c r="E7443" s="10">
        <f>IF(COUNTIF(cis_DPH!$B$2:$B$84,B7443)&gt;0,D7443*1.1,IF(COUNTIF(cis_DPH!$B$85:$B$171,B7443)&gt;0,D7443*1.2,"chyba"))</f>
        <v>0</v>
      </c>
      <c r="G7443" s="16" t="e">
        <f>_xlfn.XLOOKUP(Tabuľka9[[#This Row],[položka]],#REF!,#REF!)</f>
        <v>#REF!</v>
      </c>
      <c r="I7443" s="15">
        <f>Tabuľka9[[#This Row],[Aktuálna cena v RZ s DPH]]*Tabuľka9[[#This Row],[Priemerný odber za mesiac]]</f>
        <v>0</v>
      </c>
      <c r="K7443" s="17" t="e">
        <f>Tabuľka9[[#This Row],[Cena za MJ s DPH]]*Tabuľka9[[#This Row],[Predpokladaný odber počas 6 mesiacov]]</f>
        <v>#REF!</v>
      </c>
      <c r="L7443" s="1">
        <v>42317665</v>
      </c>
      <c r="M7443" t="e">
        <f>_xlfn.XLOOKUP(Tabuľka9[[#This Row],[IČO]],#REF!,#REF!)</f>
        <v>#REF!</v>
      </c>
      <c r="N7443" t="e">
        <f>_xlfn.XLOOKUP(Tabuľka9[[#This Row],[IČO]],#REF!,#REF!)</f>
        <v>#REF!</v>
      </c>
    </row>
    <row r="7444" spans="1:14" hidden="1" x14ac:dyDescent="0.35">
      <c r="A7444" t="s">
        <v>125</v>
      </c>
      <c r="B7444" t="s">
        <v>152</v>
      </c>
      <c r="C7444" t="s">
        <v>13</v>
      </c>
      <c r="D7444" s="9">
        <v>8.25</v>
      </c>
      <c r="E7444" s="10">
        <f>IF(COUNTIF(cis_DPH!$B$2:$B$84,B7444)&gt;0,D7444*1.1,IF(COUNTIF(cis_DPH!$B$85:$B$171,B7444)&gt;0,D7444*1.2,"chyba"))</f>
        <v>9.9</v>
      </c>
      <c r="G7444" s="16" t="e">
        <f>_xlfn.XLOOKUP(Tabuľka9[[#This Row],[položka]],#REF!,#REF!)</f>
        <v>#REF!</v>
      </c>
      <c r="H7444">
        <v>3</v>
      </c>
      <c r="I7444" s="15">
        <f>Tabuľka9[[#This Row],[Aktuálna cena v RZ s DPH]]*Tabuľka9[[#This Row],[Priemerný odber za mesiac]]</f>
        <v>29.700000000000003</v>
      </c>
      <c r="J7444">
        <v>12</v>
      </c>
      <c r="K7444" s="17" t="e">
        <f>Tabuľka9[[#This Row],[Cena za MJ s DPH]]*Tabuľka9[[#This Row],[Predpokladaný odber počas 6 mesiacov]]</f>
        <v>#REF!</v>
      </c>
      <c r="L7444" s="1">
        <v>42317665</v>
      </c>
      <c r="M7444" t="e">
        <f>_xlfn.XLOOKUP(Tabuľka9[[#This Row],[IČO]],#REF!,#REF!)</f>
        <v>#REF!</v>
      </c>
      <c r="N7444" t="e">
        <f>_xlfn.XLOOKUP(Tabuľka9[[#This Row],[IČO]],#REF!,#REF!)</f>
        <v>#REF!</v>
      </c>
    </row>
    <row r="7445" spans="1:14" hidden="1" x14ac:dyDescent="0.35">
      <c r="A7445" t="s">
        <v>125</v>
      </c>
      <c r="B7445" t="s">
        <v>153</v>
      </c>
      <c r="C7445" t="s">
        <v>13</v>
      </c>
      <c r="E7445" s="10">
        <f>IF(COUNTIF(cis_DPH!$B$2:$B$84,B7445)&gt;0,D7445*1.1,IF(COUNTIF(cis_DPH!$B$85:$B$171,B7445)&gt;0,D7445*1.2,"chyba"))</f>
        <v>0</v>
      </c>
      <c r="G7445" s="16" t="e">
        <f>_xlfn.XLOOKUP(Tabuľka9[[#This Row],[položka]],#REF!,#REF!)</f>
        <v>#REF!</v>
      </c>
      <c r="I7445" s="15">
        <f>Tabuľka9[[#This Row],[Aktuálna cena v RZ s DPH]]*Tabuľka9[[#This Row],[Priemerný odber za mesiac]]</f>
        <v>0</v>
      </c>
      <c r="K7445" s="17" t="e">
        <f>Tabuľka9[[#This Row],[Cena za MJ s DPH]]*Tabuľka9[[#This Row],[Predpokladaný odber počas 6 mesiacov]]</f>
        <v>#REF!</v>
      </c>
      <c r="L7445" s="1">
        <v>42317665</v>
      </c>
      <c r="M7445" t="e">
        <f>_xlfn.XLOOKUP(Tabuľka9[[#This Row],[IČO]],#REF!,#REF!)</f>
        <v>#REF!</v>
      </c>
      <c r="N7445" t="e">
        <f>_xlfn.XLOOKUP(Tabuľka9[[#This Row],[IČO]],#REF!,#REF!)</f>
        <v>#REF!</v>
      </c>
    </row>
    <row r="7446" spans="1:14" hidden="1" x14ac:dyDescent="0.35">
      <c r="A7446" t="s">
        <v>125</v>
      </c>
      <c r="B7446" t="s">
        <v>154</v>
      </c>
      <c r="C7446" t="s">
        <v>13</v>
      </c>
      <c r="D7446" s="9">
        <v>8.75</v>
      </c>
      <c r="E7446" s="10">
        <f>IF(COUNTIF(cis_DPH!$B$2:$B$84,B7446)&gt;0,D7446*1.1,IF(COUNTIF(cis_DPH!$B$85:$B$171,B7446)&gt;0,D7446*1.2,"chyba"))</f>
        <v>10.5</v>
      </c>
      <c r="G7446" s="16" t="e">
        <f>_xlfn.XLOOKUP(Tabuľka9[[#This Row],[položka]],#REF!,#REF!)</f>
        <v>#REF!</v>
      </c>
      <c r="H7446">
        <v>3</v>
      </c>
      <c r="I7446" s="15">
        <f>Tabuľka9[[#This Row],[Aktuálna cena v RZ s DPH]]*Tabuľka9[[#This Row],[Priemerný odber za mesiac]]</f>
        <v>31.5</v>
      </c>
      <c r="J7446">
        <v>12</v>
      </c>
      <c r="K7446" s="17" t="e">
        <f>Tabuľka9[[#This Row],[Cena za MJ s DPH]]*Tabuľka9[[#This Row],[Predpokladaný odber počas 6 mesiacov]]</f>
        <v>#REF!</v>
      </c>
      <c r="L7446" s="1">
        <v>42317665</v>
      </c>
      <c r="M7446" t="e">
        <f>_xlfn.XLOOKUP(Tabuľka9[[#This Row],[IČO]],#REF!,#REF!)</f>
        <v>#REF!</v>
      </c>
      <c r="N7446" t="e">
        <f>_xlfn.XLOOKUP(Tabuľka9[[#This Row],[IČO]],#REF!,#REF!)</f>
        <v>#REF!</v>
      </c>
    </row>
    <row r="7447" spans="1:14" hidden="1" x14ac:dyDescent="0.35">
      <c r="A7447" t="s">
        <v>125</v>
      </c>
      <c r="B7447" t="s">
        <v>155</v>
      </c>
      <c r="C7447" t="s">
        <v>13</v>
      </c>
      <c r="D7447" s="9">
        <v>5.36</v>
      </c>
      <c r="E7447" s="10">
        <f>IF(COUNTIF(cis_DPH!$B$2:$B$84,B7447)&gt;0,D7447*1.1,IF(COUNTIF(cis_DPH!$B$85:$B$171,B7447)&gt;0,D7447*1.2,"chyba"))</f>
        <v>6.4320000000000004</v>
      </c>
      <c r="G7447" s="16" t="e">
        <f>_xlfn.XLOOKUP(Tabuľka9[[#This Row],[položka]],#REF!,#REF!)</f>
        <v>#REF!</v>
      </c>
      <c r="H7447">
        <v>2</v>
      </c>
      <c r="I7447" s="15">
        <f>Tabuľka9[[#This Row],[Aktuálna cena v RZ s DPH]]*Tabuľka9[[#This Row],[Priemerný odber za mesiac]]</f>
        <v>12.864000000000001</v>
      </c>
      <c r="J7447">
        <v>8</v>
      </c>
      <c r="K7447" s="17" t="e">
        <f>Tabuľka9[[#This Row],[Cena za MJ s DPH]]*Tabuľka9[[#This Row],[Predpokladaný odber počas 6 mesiacov]]</f>
        <v>#REF!</v>
      </c>
      <c r="L7447" s="1">
        <v>42317665</v>
      </c>
      <c r="M7447" t="e">
        <f>_xlfn.XLOOKUP(Tabuľka9[[#This Row],[IČO]],#REF!,#REF!)</f>
        <v>#REF!</v>
      </c>
      <c r="N7447" t="e">
        <f>_xlfn.XLOOKUP(Tabuľka9[[#This Row],[IČO]],#REF!,#REF!)</f>
        <v>#REF!</v>
      </c>
    </row>
    <row r="7448" spans="1:14" hidden="1" x14ac:dyDescent="0.35">
      <c r="A7448" t="s">
        <v>125</v>
      </c>
      <c r="B7448" t="s">
        <v>156</v>
      </c>
      <c r="C7448" t="s">
        <v>13</v>
      </c>
      <c r="E7448" s="10">
        <f>IF(COUNTIF(cis_DPH!$B$2:$B$84,B7448)&gt;0,D7448*1.1,IF(COUNTIF(cis_DPH!$B$85:$B$171,B7448)&gt;0,D7448*1.2,"chyba"))</f>
        <v>0</v>
      </c>
      <c r="G7448" s="16" t="e">
        <f>_xlfn.XLOOKUP(Tabuľka9[[#This Row],[položka]],#REF!,#REF!)</f>
        <v>#REF!</v>
      </c>
      <c r="I7448" s="15">
        <f>Tabuľka9[[#This Row],[Aktuálna cena v RZ s DPH]]*Tabuľka9[[#This Row],[Priemerný odber za mesiac]]</f>
        <v>0</v>
      </c>
      <c r="K7448" s="17" t="e">
        <f>Tabuľka9[[#This Row],[Cena za MJ s DPH]]*Tabuľka9[[#This Row],[Predpokladaný odber počas 6 mesiacov]]</f>
        <v>#REF!</v>
      </c>
      <c r="L7448" s="1">
        <v>42317665</v>
      </c>
      <c r="M7448" t="e">
        <f>_xlfn.XLOOKUP(Tabuľka9[[#This Row],[IČO]],#REF!,#REF!)</f>
        <v>#REF!</v>
      </c>
      <c r="N7448" t="e">
        <f>_xlfn.XLOOKUP(Tabuľka9[[#This Row],[IČO]],#REF!,#REF!)</f>
        <v>#REF!</v>
      </c>
    </row>
    <row r="7449" spans="1:14" hidden="1" x14ac:dyDescent="0.35">
      <c r="A7449" t="s">
        <v>125</v>
      </c>
      <c r="B7449" t="s">
        <v>157</v>
      </c>
      <c r="C7449" t="s">
        <v>13</v>
      </c>
      <c r="D7449" s="9">
        <v>8.5500000000000007</v>
      </c>
      <c r="E7449" s="10">
        <f>IF(COUNTIF(cis_DPH!$B$2:$B$84,B7449)&gt;0,D7449*1.1,IF(COUNTIF(cis_DPH!$B$85:$B$171,B7449)&gt;0,D7449*1.2,"chyba"))</f>
        <v>10.26</v>
      </c>
      <c r="G7449" s="16" t="e">
        <f>_xlfn.XLOOKUP(Tabuľka9[[#This Row],[položka]],#REF!,#REF!)</f>
        <v>#REF!</v>
      </c>
      <c r="I7449" s="15">
        <f>Tabuľka9[[#This Row],[Aktuálna cena v RZ s DPH]]*Tabuľka9[[#This Row],[Priemerný odber za mesiac]]</f>
        <v>0</v>
      </c>
      <c r="J7449">
        <v>2</v>
      </c>
      <c r="K7449" s="17" t="e">
        <f>Tabuľka9[[#This Row],[Cena za MJ s DPH]]*Tabuľka9[[#This Row],[Predpokladaný odber počas 6 mesiacov]]</f>
        <v>#REF!</v>
      </c>
      <c r="L7449" s="1">
        <v>42317665</v>
      </c>
      <c r="M7449" t="e">
        <f>_xlfn.XLOOKUP(Tabuľka9[[#This Row],[IČO]],#REF!,#REF!)</f>
        <v>#REF!</v>
      </c>
      <c r="N7449" t="e">
        <f>_xlfn.XLOOKUP(Tabuľka9[[#This Row],[IČO]],#REF!,#REF!)</f>
        <v>#REF!</v>
      </c>
    </row>
    <row r="7450" spans="1:14" hidden="1" x14ac:dyDescent="0.35">
      <c r="A7450" t="s">
        <v>125</v>
      </c>
      <c r="B7450" t="s">
        <v>158</v>
      </c>
      <c r="C7450" t="s">
        <v>13</v>
      </c>
      <c r="E7450" s="10">
        <f>IF(COUNTIF(cis_DPH!$B$2:$B$84,B7450)&gt;0,D7450*1.1,IF(COUNTIF(cis_DPH!$B$85:$B$171,B7450)&gt;0,D7450*1.2,"chyba"))</f>
        <v>0</v>
      </c>
      <c r="G7450" s="16" t="e">
        <f>_xlfn.XLOOKUP(Tabuľka9[[#This Row],[položka]],#REF!,#REF!)</f>
        <v>#REF!</v>
      </c>
      <c r="I7450" s="15">
        <f>Tabuľka9[[#This Row],[Aktuálna cena v RZ s DPH]]*Tabuľka9[[#This Row],[Priemerný odber za mesiac]]</f>
        <v>0</v>
      </c>
      <c r="K7450" s="17" t="e">
        <f>Tabuľka9[[#This Row],[Cena za MJ s DPH]]*Tabuľka9[[#This Row],[Predpokladaný odber počas 6 mesiacov]]</f>
        <v>#REF!</v>
      </c>
      <c r="L7450" s="1">
        <v>42317665</v>
      </c>
      <c r="M7450" t="e">
        <f>_xlfn.XLOOKUP(Tabuľka9[[#This Row],[IČO]],#REF!,#REF!)</f>
        <v>#REF!</v>
      </c>
      <c r="N7450" t="e">
        <f>_xlfn.XLOOKUP(Tabuľka9[[#This Row],[IČO]],#REF!,#REF!)</f>
        <v>#REF!</v>
      </c>
    </row>
    <row r="7451" spans="1:14" hidden="1" x14ac:dyDescent="0.35">
      <c r="A7451" t="s">
        <v>125</v>
      </c>
      <c r="B7451" t="s">
        <v>159</v>
      </c>
      <c r="C7451" t="s">
        <v>13</v>
      </c>
      <c r="E7451" s="10">
        <f>IF(COUNTIF(cis_DPH!$B$2:$B$84,B7451)&gt;0,D7451*1.1,IF(COUNTIF(cis_DPH!$B$85:$B$171,B7451)&gt;0,D7451*1.2,"chyba"))</f>
        <v>0</v>
      </c>
      <c r="G7451" s="16" t="e">
        <f>_xlfn.XLOOKUP(Tabuľka9[[#This Row],[položka]],#REF!,#REF!)</f>
        <v>#REF!</v>
      </c>
      <c r="I7451" s="15">
        <f>Tabuľka9[[#This Row],[Aktuálna cena v RZ s DPH]]*Tabuľka9[[#This Row],[Priemerný odber za mesiac]]</f>
        <v>0</v>
      </c>
      <c r="K7451" s="17" t="e">
        <f>Tabuľka9[[#This Row],[Cena za MJ s DPH]]*Tabuľka9[[#This Row],[Predpokladaný odber počas 6 mesiacov]]</f>
        <v>#REF!</v>
      </c>
      <c r="L7451" s="1">
        <v>42317665</v>
      </c>
      <c r="M7451" t="e">
        <f>_xlfn.XLOOKUP(Tabuľka9[[#This Row],[IČO]],#REF!,#REF!)</f>
        <v>#REF!</v>
      </c>
      <c r="N7451" t="e">
        <f>_xlfn.XLOOKUP(Tabuľka9[[#This Row],[IČO]],#REF!,#REF!)</f>
        <v>#REF!</v>
      </c>
    </row>
    <row r="7452" spans="1:14" hidden="1" x14ac:dyDescent="0.35">
      <c r="A7452" t="s">
        <v>125</v>
      </c>
      <c r="B7452" t="s">
        <v>160</v>
      </c>
      <c r="C7452" t="s">
        <v>13</v>
      </c>
      <c r="E7452" s="10">
        <f>IF(COUNTIF(cis_DPH!$B$2:$B$84,B7452)&gt;0,D7452*1.1,IF(COUNTIF(cis_DPH!$B$85:$B$171,B7452)&gt;0,D7452*1.2,"chyba"))</f>
        <v>0</v>
      </c>
      <c r="G7452" s="16" t="e">
        <f>_xlfn.XLOOKUP(Tabuľka9[[#This Row],[položka]],#REF!,#REF!)</f>
        <v>#REF!</v>
      </c>
      <c r="I7452" s="15">
        <f>Tabuľka9[[#This Row],[Aktuálna cena v RZ s DPH]]*Tabuľka9[[#This Row],[Priemerný odber za mesiac]]</f>
        <v>0</v>
      </c>
      <c r="K7452" s="17" t="e">
        <f>Tabuľka9[[#This Row],[Cena za MJ s DPH]]*Tabuľka9[[#This Row],[Predpokladaný odber počas 6 mesiacov]]</f>
        <v>#REF!</v>
      </c>
      <c r="L7452" s="1">
        <v>42317665</v>
      </c>
      <c r="M7452" t="e">
        <f>_xlfn.XLOOKUP(Tabuľka9[[#This Row],[IČO]],#REF!,#REF!)</f>
        <v>#REF!</v>
      </c>
      <c r="N7452" t="e">
        <f>_xlfn.XLOOKUP(Tabuľka9[[#This Row],[IČO]],#REF!,#REF!)</f>
        <v>#REF!</v>
      </c>
    </row>
    <row r="7453" spans="1:14" hidden="1" x14ac:dyDescent="0.35">
      <c r="A7453" t="s">
        <v>125</v>
      </c>
      <c r="B7453" t="s">
        <v>161</v>
      </c>
      <c r="C7453" t="s">
        <v>13</v>
      </c>
      <c r="E7453" s="10">
        <f>IF(COUNTIF(cis_DPH!$B$2:$B$84,B7453)&gt;0,D7453*1.1,IF(COUNTIF(cis_DPH!$B$85:$B$171,B7453)&gt;0,D7453*1.2,"chyba"))</f>
        <v>0</v>
      </c>
      <c r="G7453" s="16" t="e">
        <f>_xlfn.XLOOKUP(Tabuľka9[[#This Row],[položka]],#REF!,#REF!)</f>
        <v>#REF!</v>
      </c>
      <c r="I7453" s="15">
        <f>Tabuľka9[[#This Row],[Aktuálna cena v RZ s DPH]]*Tabuľka9[[#This Row],[Priemerný odber za mesiac]]</f>
        <v>0</v>
      </c>
      <c r="K7453" s="17" t="e">
        <f>Tabuľka9[[#This Row],[Cena za MJ s DPH]]*Tabuľka9[[#This Row],[Predpokladaný odber počas 6 mesiacov]]</f>
        <v>#REF!</v>
      </c>
      <c r="L7453" s="1">
        <v>42317665</v>
      </c>
      <c r="M7453" t="e">
        <f>_xlfn.XLOOKUP(Tabuľka9[[#This Row],[IČO]],#REF!,#REF!)</f>
        <v>#REF!</v>
      </c>
      <c r="N7453" t="e">
        <f>_xlfn.XLOOKUP(Tabuľka9[[#This Row],[IČO]],#REF!,#REF!)</f>
        <v>#REF!</v>
      </c>
    </row>
    <row r="7454" spans="1:14" hidden="1" x14ac:dyDescent="0.35">
      <c r="A7454" t="s">
        <v>125</v>
      </c>
      <c r="B7454" t="s">
        <v>162</v>
      </c>
      <c r="C7454" t="s">
        <v>13</v>
      </c>
      <c r="E7454" s="10">
        <f>IF(COUNTIF(cis_DPH!$B$2:$B$84,B7454)&gt;0,D7454*1.1,IF(COUNTIF(cis_DPH!$B$85:$B$171,B7454)&gt;0,D7454*1.2,"chyba"))</f>
        <v>0</v>
      </c>
      <c r="G7454" s="16" t="e">
        <f>_xlfn.XLOOKUP(Tabuľka9[[#This Row],[položka]],#REF!,#REF!)</f>
        <v>#REF!</v>
      </c>
      <c r="I7454" s="15">
        <f>Tabuľka9[[#This Row],[Aktuálna cena v RZ s DPH]]*Tabuľka9[[#This Row],[Priemerný odber za mesiac]]</f>
        <v>0</v>
      </c>
      <c r="K7454" s="17" t="e">
        <f>Tabuľka9[[#This Row],[Cena za MJ s DPH]]*Tabuľka9[[#This Row],[Predpokladaný odber počas 6 mesiacov]]</f>
        <v>#REF!</v>
      </c>
      <c r="L7454" s="1">
        <v>42317665</v>
      </c>
      <c r="M7454" t="e">
        <f>_xlfn.XLOOKUP(Tabuľka9[[#This Row],[IČO]],#REF!,#REF!)</f>
        <v>#REF!</v>
      </c>
      <c r="N7454" t="e">
        <f>_xlfn.XLOOKUP(Tabuľka9[[#This Row],[IČO]],#REF!,#REF!)</f>
        <v>#REF!</v>
      </c>
    </row>
    <row r="7455" spans="1:14" hidden="1" x14ac:dyDescent="0.35">
      <c r="A7455" t="s">
        <v>125</v>
      </c>
      <c r="B7455" t="s">
        <v>163</v>
      </c>
      <c r="C7455" t="s">
        <v>13</v>
      </c>
      <c r="E7455" s="10">
        <f>IF(COUNTIF(cis_DPH!$B$2:$B$84,B7455)&gt;0,D7455*1.1,IF(COUNTIF(cis_DPH!$B$85:$B$171,B7455)&gt;0,D7455*1.2,"chyba"))</f>
        <v>0</v>
      </c>
      <c r="G7455" s="16" t="e">
        <f>_xlfn.XLOOKUP(Tabuľka9[[#This Row],[položka]],#REF!,#REF!)</f>
        <v>#REF!</v>
      </c>
      <c r="I7455" s="15">
        <f>Tabuľka9[[#This Row],[Aktuálna cena v RZ s DPH]]*Tabuľka9[[#This Row],[Priemerný odber za mesiac]]</f>
        <v>0</v>
      </c>
      <c r="K7455" s="17" t="e">
        <f>Tabuľka9[[#This Row],[Cena za MJ s DPH]]*Tabuľka9[[#This Row],[Predpokladaný odber počas 6 mesiacov]]</f>
        <v>#REF!</v>
      </c>
      <c r="L7455" s="1">
        <v>42317665</v>
      </c>
      <c r="M7455" t="e">
        <f>_xlfn.XLOOKUP(Tabuľka9[[#This Row],[IČO]],#REF!,#REF!)</f>
        <v>#REF!</v>
      </c>
      <c r="N7455" t="e">
        <f>_xlfn.XLOOKUP(Tabuľka9[[#This Row],[IČO]],#REF!,#REF!)</f>
        <v>#REF!</v>
      </c>
    </row>
    <row r="7456" spans="1:14" hidden="1" x14ac:dyDescent="0.35">
      <c r="A7456" t="s">
        <v>125</v>
      </c>
      <c r="B7456" t="s">
        <v>164</v>
      </c>
      <c r="C7456" t="s">
        <v>13</v>
      </c>
      <c r="E7456" s="10">
        <f>IF(COUNTIF(cis_DPH!$B$2:$B$84,B7456)&gt;0,D7456*1.1,IF(COUNTIF(cis_DPH!$B$85:$B$171,B7456)&gt;0,D7456*1.2,"chyba"))</f>
        <v>0</v>
      </c>
      <c r="G7456" s="16" t="e">
        <f>_xlfn.XLOOKUP(Tabuľka9[[#This Row],[položka]],#REF!,#REF!)</f>
        <v>#REF!</v>
      </c>
      <c r="I7456" s="15">
        <f>Tabuľka9[[#This Row],[Aktuálna cena v RZ s DPH]]*Tabuľka9[[#This Row],[Priemerný odber za mesiac]]</f>
        <v>0</v>
      </c>
      <c r="K7456" s="17" t="e">
        <f>Tabuľka9[[#This Row],[Cena za MJ s DPH]]*Tabuľka9[[#This Row],[Predpokladaný odber počas 6 mesiacov]]</f>
        <v>#REF!</v>
      </c>
      <c r="L7456" s="1">
        <v>42317665</v>
      </c>
      <c r="M7456" t="e">
        <f>_xlfn.XLOOKUP(Tabuľka9[[#This Row],[IČO]],#REF!,#REF!)</f>
        <v>#REF!</v>
      </c>
      <c r="N7456" t="e">
        <f>_xlfn.XLOOKUP(Tabuľka9[[#This Row],[IČO]],#REF!,#REF!)</f>
        <v>#REF!</v>
      </c>
    </row>
    <row r="7457" spans="1:14" hidden="1" x14ac:dyDescent="0.35">
      <c r="A7457" t="s">
        <v>125</v>
      </c>
      <c r="B7457" t="s">
        <v>165</v>
      </c>
      <c r="C7457" t="s">
        <v>13</v>
      </c>
      <c r="E7457" s="10">
        <f>IF(COUNTIF(cis_DPH!$B$2:$B$84,B7457)&gt;0,D7457*1.1,IF(COUNTIF(cis_DPH!$B$85:$B$171,B7457)&gt;0,D7457*1.2,"chyba"))</f>
        <v>0</v>
      </c>
      <c r="G7457" s="16" t="e">
        <f>_xlfn.XLOOKUP(Tabuľka9[[#This Row],[položka]],#REF!,#REF!)</f>
        <v>#REF!</v>
      </c>
      <c r="I7457" s="15">
        <f>Tabuľka9[[#This Row],[Aktuálna cena v RZ s DPH]]*Tabuľka9[[#This Row],[Priemerný odber za mesiac]]</f>
        <v>0</v>
      </c>
      <c r="K7457" s="17" t="e">
        <f>Tabuľka9[[#This Row],[Cena za MJ s DPH]]*Tabuľka9[[#This Row],[Predpokladaný odber počas 6 mesiacov]]</f>
        <v>#REF!</v>
      </c>
      <c r="L7457" s="1">
        <v>42317665</v>
      </c>
      <c r="M7457" t="e">
        <f>_xlfn.XLOOKUP(Tabuľka9[[#This Row],[IČO]],#REF!,#REF!)</f>
        <v>#REF!</v>
      </c>
      <c r="N7457" t="e">
        <f>_xlfn.XLOOKUP(Tabuľka9[[#This Row],[IČO]],#REF!,#REF!)</f>
        <v>#REF!</v>
      </c>
    </row>
    <row r="7458" spans="1:14" hidden="1" x14ac:dyDescent="0.35">
      <c r="A7458" t="s">
        <v>125</v>
      </c>
      <c r="B7458" t="s">
        <v>166</v>
      </c>
      <c r="C7458" t="s">
        <v>13</v>
      </c>
      <c r="E7458" s="10">
        <f>IF(COUNTIF(cis_DPH!$B$2:$B$84,B7458)&gt;0,D7458*1.1,IF(COUNTIF(cis_DPH!$B$85:$B$171,B7458)&gt;0,D7458*1.2,"chyba"))</f>
        <v>0</v>
      </c>
      <c r="G7458" s="16" t="e">
        <f>_xlfn.XLOOKUP(Tabuľka9[[#This Row],[položka]],#REF!,#REF!)</f>
        <v>#REF!</v>
      </c>
      <c r="I7458" s="15">
        <f>Tabuľka9[[#This Row],[Aktuálna cena v RZ s DPH]]*Tabuľka9[[#This Row],[Priemerný odber za mesiac]]</f>
        <v>0</v>
      </c>
      <c r="K7458" s="17" t="e">
        <f>Tabuľka9[[#This Row],[Cena za MJ s DPH]]*Tabuľka9[[#This Row],[Predpokladaný odber počas 6 mesiacov]]</f>
        <v>#REF!</v>
      </c>
      <c r="L7458" s="1">
        <v>42317665</v>
      </c>
      <c r="M7458" t="e">
        <f>_xlfn.XLOOKUP(Tabuľka9[[#This Row],[IČO]],#REF!,#REF!)</f>
        <v>#REF!</v>
      </c>
      <c r="N7458" t="e">
        <f>_xlfn.XLOOKUP(Tabuľka9[[#This Row],[IČO]],#REF!,#REF!)</f>
        <v>#REF!</v>
      </c>
    </row>
    <row r="7459" spans="1:14" hidden="1" x14ac:dyDescent="0.35">
      <c r="A7459" t="s">
        <v>125</v>
      </c>
      <c r="B7459" t="s">
        <v>167</v>
      </c>
      <c r="C7459" t="s">
        <v>13</v>
      </c>
      <c r="E7459" s="10">
        <f>IF(COUNTIF(cis_DPH!$B$2:$B$84,B7459)&gt;0,D7459*1.1,IF(COUNTIF(cis_DPH!$B$85:$B$171,B7459)&gt;0,D7459*1.2,"chyba"))</f>
        <v>0</v>
      </c>
      <c r="G7459" s="16" t="e">
        <f>_xlfn.XLOOKUP(Tabuľka9[[#This Row],[položka]],#REF!,#REF!)</f>
        <v>#REF!</v>
      </c>
      <c r="I7459" s="15">
        <f>Tabuľka9[[#This Row],[Aktuálna cena v RZ s DPH]]*Tabuľka9[[#This Row],[Priemerný odber za mesiac]]</f>
        <v>0</v>
      </c>
      <c r="K7459" s="17" t="e">
        <f>Tabuľka9[[#This Row],[Cena za MJ s DPH]]*Tabuľka9[[#This Row],[Predpokladaný odber počas 6 mesiacov]]</f>
        <v>#REF!</v>
      </c>
      <c r="L7459" s="1">
        <v>42317665</v>
      </c>
      <c r="M7459" t="e">
        <f>_xlfn.XLOOKUP(Tabuľka9[[#This Row],[IČO]],#REF!,#REF!)</f>
        <v>#REF!</v>
      </c>
      <c r="N7459" t="e">
        <f>_xlfn.XLOOKUP(Tabuľka9[[#This Row],[IČO]],#REF!,#REF!)</f>
        <v>#REF!</v>
      </c>
    </row>
    <row r="7460" spans="1:14" hidden="1" x14ac:dyDescent="0.35">
      <c r="A7460" t="s">
        <v>125</v>
      </c>
      <c r="B7460" t="s">
        <v>168</v>
      </c>
      <c r="C7460" t="s">
        <v>13</v>
      </c>
      <c r="D7460" s="9">
        <v>5</v>
      </c>
      <c r="E7460" s="10">
        <f>IF(COUNTIF(cis_DPH!$B$2:$B$84,B7460)&gt;0,D7460*1.1,IF(COUNTIF(cis_DPH!$B$85:$B$171,B7460)&gt;0,D7460*1.2,"chyba"))</f>
        <v>6</v>
      </c>
      <c r="G7460" s="16" t="e">
        <f>_xlfn.XLOOKUP(Tabuľka9[[#This Row],[položka]],#REF!,#REF!)</f>
        <v>#REF!</v>
      </c>
      <c r="H7460">
        <v>2</v>
      </c>
      <c r="I7460" s="15">
        <f>Tabuľka9[[#This Row],[Aktuálna cena v RZ s DPH]]*Tabuľka9[[#This Row],[Priemerný odber za mesiac]]</f>
        <v>12</v>
      </c>
      <c r="J7460">
        <v>8</v>
      </c>
      <c r="K7460" s="17" t="e">
        <f>Tabuľka9[[#This Row],[Cena za MJ s DPH]]*Tabuľka9[[#This Row],[Predpokladaný odber počas 6 mesiacov]]</f>
        <v>#REF!</v>
      </c>
      <c r="L7460" s="1">
        <v>42317665</v>
      </c>
      <c r="M7460" t="e">
        <f>_xlfn.XLOOKUP(Tabuľka9[[#This Row],[IČO]],#REF!,#REF!)</f>
        <v>#REF!</v>
      </c>
      <c r="N7460" t="e">
        <f>_xlfn.XLOOKUP(Tabuľka9[[#This Row],[IČO]],#REF!,#REF!)</f>
        <v>#REF!</v>
      </c>
    </row>
    <row r="7461" spans="1:14" hidden="1" x14ac:dyDescent="0.35">
      <c r="A7461" t="s">
        <v>125</v>
      </c>
      <c r="B7461" t="s">
        <v>169</v>
      </c>
      <c r="C7461" t="s">
        <v>13</v>
      </c>
      <c r="E7461" s="10">
        <f>IF(COUNTIF(cis_DPH!$B$2:$B$84,B7461)&gt;0,D7461*1.1,IF(COUNTIF(cis_DPH!$B$85:$B$171,B7461)&gt;0,D7461*1.2,"chyba"))</f>
        <v>0</v>
      </c>
      <c r="G7461" s="16" t="e">
        <f>_xlfn.XLOOKUP(Tabuľka9[[#This Row],[položka]],#REF!,#REF!)</f>
        <v>#REF!</v>
      </c>
      <c r="I7461" s="15">
        <f>Tabuľka9[[#This Row],[Aktuálna cena v RZ s DPH]]*Tabuľka9[[#This Row],[Priemerný odber za mesiac]]</f>
        <v>0</v>
      </c>
      <c r="K7461" s="17" t="e">
        <f>Tabuľka9[[#This Row],[Cena za MJ s DPH]]*Tabuľka9[[#This Row],[Predpokladaný odber počas 6 mesiacov]]</f>
        <v>#REF!</v>
      </c>
      <c r="L7461" s="1">
        <v>42317665</v>
      </c>
      <c r="M7461" t="e">
        <f>_xlfn.XLOOKUP(Tabuľka9[[#This Row],[IČO]],#REF!,#REF!)</f>
        <v>#REF!</v>
      </c>
      <c r="N7461" t="e">
        <f>_xlfn.XLOOKUP(Tabuľka9[[#This Row],[IČO]],#REF!,#REF!)</f>
        <v>#REF!</v>
      </c>
    </row>
    <row r="7462" spans="1:14" hidden="1" x14ac:dyDescent="0.35">
      <c r="A7462" t="s">
        <v>125</v>
      </c>
      <c r="B7462" t="s">
        <v>170</v>
      </c>
      <c r="C7462" t="s">
        <v>13</v>
      </c>
      <c r="E7462" s="10">
        <f>IF(COUNTIF(cis_DPH!$B$2:$B$84,B7462)&gt;0,D7462*1.1,IF(COUNTIF(cis_DPH!$B$85:$B$171,B7462)&gt;0,D7462*1.2,"chyba"))</f>
        <v>0</v>
      </c>
      <c r="G7462" s="16" t="e">
        <f>_xlfn.XLOOKUP(Tabuľka9[[#This Row],[položka]],#REF!,#REF!)</f>
        <v>#REF!</v>
      </c>
      <c r="I7462" s="15">
        <f>Tabuľka9[[#This Row],[Aktuálna cena v RZ s DPH]]*Tabuľka9[[#This Row],[Priemerný odber za mesiac]]</f>
        <v>0</v>
      </c>
      <c r="K7462" s="17" t="e">
        <f>Tabuľka9[[#This Row],[Cena za MJ s DPH]]*Tabuľka9[[#This Row],[Predpokladaný odber počas 6 mesiacov]]</f>
        <v>#REF!</v>
      </c>
      <c r="L7462" s="1">
        <v>42317665</v>
      </c>
      <c r="M7462" t="e">
        <f>_xlfn.XLOOKUP(Tabuľka9[[#This Row],[IČO]],#REF!,#REF!)</f>
        <v>#REF!</v>
      </c>
      <c r="N7462" t="e">
        <f>_xlfn.XLOOKUP(Tabuľka9[[#This Row],[IČO]],#REF!,#REF!)</f>
        <v>#REF!</v>
      </c>
    </row>
    <row r="7463" spans="1:14" hidden="1" x14ac:dyDescent="0.35">
      <c r="A7463" t="s">
        <v>125</v>
      </c>
      <c r="B7463" t="s">
        <v>171</v>
      </c>
      <c r="C7463" t="s">
        <v>13</v>
      </c>
      <c r="E7463" s="10">
        <f>IF(COUNTIF(cis_DPH!$B$2:$B$84,B7463)&gt;0,D7463*1.1,IF(COUNTIF(cis_DPH!$B$85:$B$171,B7463)&gt;0,D7463*1.2,"chyba"))</f>
        <v>0</v>
      </c>
      <c r="G7463" s="16" t="e">
        <f>_xlfn.XLOOKUP(Tabuľka9[[#This Row],[položka]],#REF!,#REF!)</f>
        <v>#REF!</v>
      </c>
      <c r="I7463" s="15">
        <f>Tabuľka9[[#This Row],[Aktuálna cena v RZ s DPH]]*Tabuľka9[[#This Row],[Priemerný odber za mesiac]]</f>
        <v>0</v>
      </c>
      <c r="K7463" s="17" t="e">
        <f>Tabuľka9[[#This Row],[Cena za MJ s DPH]]*Tabuľka9[[#This Row],[Predpokladaný odber počas 6 mesiacov]]</f>
        <v>#REF!</v>
      </c>
      <c r="L7463" s="1">
        <v>42317665</v>
      </c>
      <c r="M7463" t="e">
        <f>_xlfn.XLOOKUP(Tabuľka9[[#This Row],[IČO]],#REF!,#REF!)</f>
        <v>#REF!</v>
      </c>
      <c r="N7463" t="e">
        <f>_xlfn.XLOOKUP(Tabuľka9[[#This Row],[IČO]],#REF!,#REF!)</f>
        <v>#REF!</v>
      </c>
    </row>
    <row r="7464" spans="1:14" hidden="1" x14ac:dyDescent="0.35">
      <c r="A7464" t="s">
        <v>125</v>
      </c>
      <c r="B7464" t="s">
        <v>172</v>
      </c>
      <c r="C7464" t="s">
        <v>13</v>
      </c>
      <c r="D7464" s="9">
        <v>7.18</v>
      </c>
      <c r="E7464" s="10">
        <f>IF(COUNTIF(cis_DPH!$B$2:$B$84,B7464)&gt;0,D7464*1.1,IF(COUNTIF(cis_DPH!$B$85:$B$171,B7464)&gt;0,D7464*1.2,"chyba"))</f>
        <v>8.6159999999999997</v>
      </c>
      <c r="G7464" s="16" t="e">
        <f>_xlfn.XLOOKUP(Tabuľka9[[#This Row],[položka]],#REF!,#REF!)</f>
        <v>#REF!</v>
      </c>
      <c r="H7464">
        <v>1</v>
      </c>
      <c r="I7464" s="15">
        <f>Tabuľka9[[#This Row],[Aktuálna cena v RZ s DPH]]*Tabuľka9[[#This Row],[Priemerný odber za mesiac]]</f>
        <v>8.6159999999999997</v>
      </c>
      <c r="J7464">
        <v>4</v>
      </c>
      <c r="K7464" s="17" t="e">
        <f>Tabuľka9[[#This Row],[Cena za MJ s DPH]]*Tabuľka9[[#This Row],[Predpokladaný odber počas 6 mesiacov]]</f>
        <v>#REF!</v>
      </c>
      <c r="L7464" s="1">
        <v>42317665</v>
      </c>
      <c r="M7464" t="e">
        <f>_xlfn.XLOOKUP(Tabuľka9[[#This Row],[IČO]],#REF!,#REF!)</f>
        <v>#REF!</v>
      </c>
      <c r="N7464" t="e">
        <f>_xlfn.XLOOKUP(Tabuľka9[[#This Row],[IČO]],#REF!,#REF!)</f>
        <v>#REF!</v>
      </c>
    </row>
    <row r="7465" spans="1:14" hidden="1" x14ac:dyDescent="0.35">
      <c r="A7465" t="s">
        <v>125</v>
      </c>
      <c r="B7465" t="s">
        <v>173</v>
      </c>
      <c r="C7465" t="s">
        <v>13</v>
      </c>
      <c r="D7465" s="9">
        <v>5.17</v>
      </c>
      <c r="E7465" s="10">
        <f>IF(COUNTIF(cis_DPH!$B$2:$B$84,B7465)&gt;0,D7465*1.1,IF(COUNTIF(cis_DPH!$B$85:$B$171,B7465)&gt;0,D7465*1.2,"chyba"))</f>
        <v>6.2039999999999997</v>
      </c>
      <c r="G7465" s="16" t="e">
        <f>_xlfn.XLOOKUP(Tabuľka9[[#This Row],[položka]],#REF!,#REF!)</f>
        <v>#REF!</v>
      </c>
      <c r="H7465">
        <v>2</v>
      </c>
      <c r="I7465" s="15">
        <f>Tabuľka9[[#This Row],[Aktuálna cena v RZ s DPH]]*Tabuľka9[[#This Row],[Priemerný odber za mesiac]]</f>
        <v>12.407999999999999</v>
      </c>
      <c r="J7465">
        <v>8</v>
      </c>
      <c r="K7465" s="17" t="e">
        <f>Tabuľka9[[#This Row],[Cena za MJ s DPH]]*Tabuľka9[[#This Row],[Predpokladaný odber počas 6 mesiacov]]</f>
        <v>#REF!</v>
      </c>
      <c r="L7465" s="1">
        <v>42317665</v>
      </c>
      <c r="M7465" t="e">
        <f>_xlfn.XLOOKUP(Tabuľka9[[#This Row],[IČO]],#REF!,#REF!)</f>
        <v>#REF!</v>
      </c>
      <c r="N7465" t="e">
        <f>_xlfn.XLOOKUP(Tabuľka9[[#This Row],[IČO]],#REF!,#REF!)</f>
        <v>#REF!</v>
      </c>
    </row>
    <row r="7466" spans="1:14" hidden="1" x14ac:dyDescent="0.35">
      <c r="A7466" t="s">
        <v>125</v>
      </c>
      <c r="B7466" t="s">
        <v>174</v>
      </c>
      <c r="C7466" t="s">
        <v>13</v>
      </c>
      <c r="E7466" s="10">
        <f>IF(COUNTIF(cis_DPH!$B$2:$B$84,B7466)&gt;0,D7466*1.1,IF(COUNTIF(cis_DPH!$B$85:$B$171,B7466)&gt;0,D7466*1.2,"chyba"))</f>
        <v>0</v>
      </c>
      <c r="G7466" s="16" t="e">
        <f>_xlfn.XLOOKUP(Tabuľka9[[#This Row],[položka]],#REF!,#REF!)</f>
        <v>#REF!</v>
      </c>
      <c r="I7466" s="15">
        <f>Tabuľka9[[#This Row],[Aktuálna cena v RZ s DPH]]*Tabuľka9[[#This Row],[Priemerný odber za mesiac]]</f>
        <v>0</v>
      </c>
      <c r="K7466" s="17" t="e">
        <f>Tabuľka9[[#This Row],[Cena za MJ s DPH]]*Tabuľka9[[#This Row],[Predpokladaný odber počas 6 mesiacov]]</f>
        <v>#REF!</v>
      </c>
      <c r="L7466" s="1">
        <v>42317665</v>
      </c>
      <c r="M7466" t="e">
        <f>_xlfn.XLOOKUP(Tabuľka9[[#This Row],[IČO]],#REF!,#REF!)</f>
        <v>#REF!</v>
      </c>
      <c r="N7466" t="e">
        <f>_xlfn.XLOOKUP(Tabuľka9[[#This Row],[IČO]],#REF!,#REF!)</f>
        <v>#REF!</v>
      </c>
    </row>
    <row r="7467" spans="1:14" hidden="1" x14ac:dyDescent="0.35">
      <c r="A7467" t="s">
        <v>125</v>
      </c>
      <c r="B7467" t="s">
        <v>175</v>
      </c>
      <c r="C7467" t="s">
        <v>13</v>
      </c>
      <c r="E7467" s="10">
        <f>IF(COUNTIF(cis_DPH!$B$2:$B$84,B7467)&gt;0,D7467*1.1,IF(COUNTIF(cis_DPH!$B$85:$B$171,B7467)&gt;0,D7467*1.2,"chyba"))</f>
        <v>0</v>
      </c>
      <c r="G7467" s="16" t="e">
        <f>_xlfn.XLOOKUP(Tabuľka9[[#This Row],[položka]],#REF!,#REF!)</f>
        <v>#REF!</v>
      </c>
      <c r="I7467" s="15">
        <f>Tabuľka9[[#This Row],[Aktuálna cena v RZ s DPH]]*Tabuľka9[[#This Row],[Priemerný odber za mesiac]]</f>
        <v>0</v>
      </c>
      <c r="K7467" s="17" t="e">
        <f>Tabuľka9[[#This Row],[Cena za MJ s DPH]]*Tabuľka9[[#This Row],[Predpokladaný odber počas 6 mesiacov]]</f>
        <v>#REF!</v>
      </c>
      <c r="L7467" s="1">
        <v>42317665</v>
      </c>
      <c r="M7467" t="e">
        <f>_xlfn.XLOOKUP(Tabuľka9[[#This Row],[IČO]],#REF!,#REF!)</f>
        <v>#REF!</v>
      </c>
      <c r="N7467" t="e">
        <f>_xlfn.XLOOKUP(Tabuľka9[[#This Row],[IČO]],#REF!,#REF!)</f>
        <v>#REF!</v>
      </c>
    </row>
    <row r="7468" spans="1:14" hidden="1" x14ac:dyDescent="0.35">
      <c r="A7468" t="s">
        <v>125</v>
      </c>
      <c r="B7468" t="s">
        <v>176</v>
      </c>
      <c r="C7468" t="s">
        <v>13</v>
      </c>
      <c r="E7468" s="10">
        <f>IF(COUNTIF(cis_DPH!$B$2:$B$84,B7468)&gt;0,D7468*1.1,IF(COUNTIF(cis_DPH!$B$85:$B$171,B7468)&gt;0,D7468*1.2,"chyba"))</f>
        <v>0</v>
      </c>
      <c r="G7468" s="16" t="e">
        <f>_xlfn.XLOOKUP(Tabuľka9[[#This Row],[položka]],#REF!,#REF!)</f>
        <v>#REF!</v>
      </c>
      <c r="I7468" s="15">
        <f>Tabuľka9[[#This Row],[Aktuálna cena v RZ s DPH]]*Tabuľka9[[#This Row],[Priemerný odber za mesiac]]</f>
        <v>0</v>
      </c>
      <c r="K7468" s="17" t="e">
        <f>Tabuľka9[[#This Row],[Cena za MJ s DPH]]*Tabuľka9[[#This Row],[Predpokladaný odber počas 6 mesiacov]]</f>
        <v>#REF!</v>
      </c>
      <c r="L7468" s="1">
        <v>42317665</v>
      </c>
      <c r="M7468" t="e">
        <f>_xlfn.XLOOKUP(Tabuľka9[[#This Row],[IČO]],#REF!,#REF!)</f>
        <v>#REF!</v>
      </c>
      <c r="N7468" t="e">
        <f>_xlfn.XLOOKUP(Tabuľka9[[#This Row],[IČO]],#REF!,#REF!)</f>
        <v>#REF!</v>
      </c>
    </row>
    <row r="7469" spans="1:14" hidden="1" x14ac:dyDescent="0.35">
      <c r="A7469" t="s">
        <v>125</v>
      </c>
      <c r="B7469" t="s">
        <v>177</v>
      </c>
      <c r="C7469" t="s">
        <v>13</v>
      </c>
      <c r="E7469" s="10">
        <f>IF(COUNTIF(cis_DPH!$B$2:$B$84,B7469)&gt;0,D7469*1.1,IF(COUNTIF(cis_DPH!$B$85:$B$171,B7469)&gt;0,D7469*1.2,"chyba"))</f>
        <v>0</v>
      </c>
      <c r="G7469" s="16" t="e">
        <f>_xlfn.XLOOKUP(Tabuľka9[[#This Row],[položka]],#REF!,#REF!)</f>
        <v>#REF!</v>
      </c>
      <c r="I7469" s="15">
        <f>Tabuľka9[[#This Row],[Aktuálna cena v RZ s DPH]]*Tabuľka9[[#This Row],[Priemerný odber za mesiac]]</f>
        <v>0</v>
      </c>
      <c r="K7469" s="17" t="e">
        <f>Tabuľka9[[#This Row],[Cena za MJ s DPH]]*Tabuľka9[[#This Row],[Predpokladaný odber počas 6 mesiacov]]</f>
        <v>#REF!</v>
      </c>
      <c r="L7469" s="1">
        <v>42317665</v>
      </c>
      <c r="M7469" t="e">
        <f>_xlfn.XLOOKUP(Tabuľka9[[#This Row],[IČO]],#REF!,#REF!)</f>
        <v>#REF!</v>
      </c>
      <c r="N7469" t="e">
        <f>_xlfn.XLOOKUP(Tabuľka9[[#This Row],[IČO]],#REF!,#REF!)</f>
        <v>#REF!</v>
      </c>
    </row>
    <row r="7470" spans="1:14" hidden="1" x14ac:dyDescent="0.35">
      <c r="A7470" t="s">
        <v>125</v>
      </c>
      <c r="B7470" t="s">
        <v>178</v>
      </c>
      <c r="C7470" t="s">
        <v>13</v>
      </c>
      <c r="E7470" s="10">
        <f>IF(COUNTIF(cis_DPH!$B$2:$B$84,B7470)&gt;0,D7470*1.1,IF(COUNTIF(cis_DPH!$B$85:$B$171,B7470)&gt;0,D7470*1.2,"chyba"))</f>
        <v>0</v>
      </c>
      <c r="G7470" s="16" t="e">
        <f>_xlfn.XLOOKUP(Tabuľka9[[#This Row],[položka]],#REF!,#REF!)</f>
        <v>#REF!</v>
      </c>
      <c r="I7470" s="15">
        <f>Tabuľka9[[#This Row],[Aktuálna cena v RZ s DPH]]*Tabuľka9[[#This Row],[Priemerný odber za mesiac]]</f>
        <v>0</v>
      </c>
      <c r="K7470" s="17" t="e">
        <f>Tabuľka9[[#This Row],[Cena za MJ s DPH]]*Tabuľka9[[#This Row],[Predpokladaný odber počas 6 mesiacov]]</f>
        <v>#REF!</v>
      </c>
      <c r="L7470" s="1">
        <v>42317665</v>
      </c>
      <c r="M7470" t="e">
        <f>_xlfn.XLOOKUP(Tabuľka9[[#This Row],[IČO]],#REF!,#REF!)</f>
        <v>#REF!</v>
      </c>
      <c r="N7470" t="e">
        <f>_xlfn.XLOOKUP(Tabuľka9[[#This Row],[IČO]],#REF!,#REF!)</f>
        <v>#REF!</v>
      </c>
    </row>
    <row r="7471" spans="1:14" hidden="1" x14ac:dyDescent="0.35">
      <c r="A7471" t="s">
        <v>125</v>
      </c>
      <c r="B7471" t="s">
        <v>179</v>
      </c>
      <c r="C7471" t="s">
        <v>13</v>
      </c>
      <c r="E7471" s="10">
        <f>IF(COUNTIF(cis_DPH!$B$2:$B$84,B7471)&gt;0,D7471*1.1,IF(COUNTIF(cis_DPH!$B$85:$B$171,B7471)&gt;0,D7471*1.2,"chyba"))</f>
        <v>0</v>
      </c>
      <c r="G7471" s="16" t="e">
        <f>_xlfn.XLOOKUP(Tabuľka9[[#This Row],[položka]],#REF!,#REF!)</f>
        <v>#REF!</v>
      </c>
      <c r="I7471" s="15">
        <f>Tabuľka9[[#This Row],[Aktuálna cena v RZ s DPH]]*Tabuľka9[[#This Row],[Priemerný odber za mesiac]]</f>
        <v>0</v>
      </c>
      <c r="K7471" s="17" t="e">
        <f>Tabuľka9[[#This Row],[Cena za MJ s DPH]]*Tabuľka9[[#This Row],[Predpokladaný odber počas 6 mesiacov]]</f>
        <v>#REF!</v>
      </c>
      <c r="L7471" s="1">
        <v>42317665</v>
      </c>
      <c r="M7471" t="e">
        <f>_xlfn.XLOOKUP(Tabuľka9[[#This Row],[IČO]],#REF!,#REF!)</f>
        <v>#REF!</v>
      </c>
      <c r="N7471" t="e">
        <f>_xlfn.XLOOKUP(Tabuľka9[[#This Row],[IČO]],#REF!,#REF!)</f>
        <v>#REF!</v>
      </c>
    </row>
    <row r="7472" spans="1:14" hidden="1" x14ac:dyDescent="0.35">
      <c r="A7472" t="s">
        <v>125</v>
      </c>
      <c r="B7472" t="s">
        <v>180</v>
      </c>
      <c r="C7472" t="s">
        <v>13</v>
      </c>
      <c r="D7472" s="9">
        <v>4.2699999999999996</v>
      </c>
      <c r="E7472" s="10">
        <f>IF(COUNTIF(cis_DPH!$B$2:$B$84,B7472)&gt;0,D7472*1.1,IF(COUNTIF(cis_DPH!$B$85:$B$171,B7472)&gt;0,D7472*1.2,"chyba"))</f>
        <v>5.1239999999999997</v>
      </c>
      <c r="G7472" s="16" t="e">
        <f>_xlfn.XLOOKUP(Tabuľka9[[#This Row],[položka]],#REF!,#REF!)</f>
        <v>#REF!</v>
      </c>
      <c r="I7472" s="15">
        <f>Tabuľka9[[#This Row],[Aktuálna cena v RZ s DPH]]*Tabuľka9[[#This Row],[Priemerný odber za mesiac]]</f>
        <v>0</v>
      </c>
      <c r="K7472" s="17" t="e">
        <f>Tabuľka9[[#This Row],[Cena za MJ s DPH]]*Tabuľka9[[#This Row],[Predpokladaný odber počas 6 mesiacov]]</f>
        <v>#REF!</v>
      </c>
      <c r="L7472" s="1">
        <v>42317665</v>
      </c>
      <c r="M7472" t="e">
        <f>_xlfn.XLOOKUP(Tabuľka9[[#This Row],[IČO]],#REF!,#REF!)</f>
        <v>#REF!</v>
      </c>
      <c r="N7472" t="e">
        <f>_xlfn.XLOOKUP(Tabuľka9[[#This Row],[IČO]],#REF!,#REF!)</f>
        <v>#REF!</v>
      </c>
    </row>
    <row r="7473" spans="1:14" hidden="1" x14ac:dyDescent="0.35">
      <c r="A7473" t="s">
        <v>125</v>
      </c>
      <c r="B7473" t="s">
        <v>181</v>
      </c>
      <c r="C7473" t="s">
        <v>13</v>
      </c>
      <c r="D7473" s="9">
        <v>5.64</v>
      </c>
      <c r="E7473" s="10">
        <f>IF(COUNTIF(cis_DPH!$B$2:$B$84,B7473)&gt;0,D7473*1.1,IF(COUNTIF(cis_DPH!$B$85:$B$171,B7473)&gt;0,D7473*1.2,"chyba"))</f>
        <v>6.7679999999999998</v>
      </c>
      <c r="G7473" s="16" t="e">
        <f>_xlfn.XLOOKUP(Tabuľka9[[#This Row],[položka]],#REF!,#REF!)</f>
        <v>#REF!</v>
      </c>
      <c r="I7473" s="15">
        <f>Tabuľka9[[#This Row],[Aktuálna cena v RZ s DPH]]*Tabuľka9[[#This Row],[Priemerný odber za mesiac]]</f>
        <v>0</v>
      </c>
      <c r="K7473" s="17" t="e">
        <f>Tabuľka9[[#This Row],[Cena za MJ s DPH]]*Tabuľka9[[#This Row],[Predpokladaný odber počas 6 mesiacov]]</f>
        <v>#REF!</v>
      </c>
      <c r="L7473" s="1">
        <v>42317665</v>
      </c>
      <c r="M7473" t="e">
        <f>_xlfn.XLOOKUP(Tabuľka9[[#This Row],[IČO]],#REF!,#REF!)</f>
        <v>#REF!</v>
      </c>
      <c r="N7473" t="e">
        <f>_xlfn.XLOOKUP(Tabuľka9[[#This Row],[IČO]],#REF!,#REF!)</f>
        <v>#REF!</v>
      </c>
    </row>
    <row r="7474" spans="1:14" hidden="1" x14ac:dyDescent="0.35">
      <c r="A7474" t="s">
        <v>125</v>
      </c>
      <c r="B7474" t="s">
        <v>182</v>
      </c>
      <c r="C7474" t="s">
        <v>13</v>
      </c>
      <c r="E7474" s="10">
        <f>IF(COUNTIF(cis_DPH!$B$2:$B$84,B7474)&gt;0,D7474*1.1,IF(COUNTIF(cis_DPH!$B$85:$B$171,B7474)&gt;0,D7474*1.2,"chyba"))</f>
        <v>0</v>
      </c>
      <c r="G7474" s="16" t="e">
        <f>_xlfn.XLOOKUP(Tabuľka9[[#This Row],[položka]],#REF!,#REF!)</f>
        <v>#REF!</v>
      </c>
      <c r="I7474" s="15">
        <f>Tabuľka9[[#This Row],[Aktuálna cena v RZ s DPH]]*Tabuľka9[[#This Row],[Priemerný odber za mesiac]]</f>
        <v>0</v>
      </c>
      <c r="K7474" s="17" t="e">
        <f>Tabuľka9[[#This Row],[Cena za MJ s DPH]]*Tabuľka9[[#This Row],[Predpokladaný odber počas 6 mesiacov]]</f>
        <v>#REF!</v>
      </c>
      <c r="L7474" s="1">
        <v>42317665</v>
      </c>
      <c r="M7474" t="e">
        <f>_xlfn.XLOOKUP(Tabuľka9[[#This Row],[IČO]],#REF!,#REF!)</f>
        <v>#REF!</v>
      </c>
      <c r="N7474" t="e">
        <f>_xlfn.XLOOKUP(Tabuľka9[[#This Row],[IČO]],#REF!,#REF!)</f>
        <v>#REF!</v>
      </c>
    </row>
    <row r="7475" spans="1:14" hidden="1" x14ac:dyDescent="0.35">
      <c r="A7475" t="s">
        <v>125</v>
      </c>
      <c r="B7475" t="s">
        <v>183</v>
      </c>
      <c r="C7475" t="s">
        <v>13</v>
      </c>
      <c r="E7475" s="10">
        <f>IF(COUNTIF(cis_DPH!$B$2:$B$84,B7475)&gt;0,D7475*1.1,IF(COUNTIF(cis_DPH!$B$85:$B$171,B7475)&gt;0,D7475*1.2,"chyba"))</f>
        <v>0</v>
      </c>
      <c r="G7475" s="16" t="e">
        <f>_xlfn.XLOOKUP(Tabuľka9[[#This Row],[položka]],#REF!,#REF!)</f>
        <v>#REF!</v>
      </c>
      <c r="I7475" s="15">
        <f>Tabuľka9[[#This Row],[Aktuálna cena v RZ s DPH]]*Tabuľka9[[#This Row],[Priemerný odber za mesiac]]</f>
        <v>0</v>
      </c>
      <c r="K7475" s="17" t="e">
        <f>Tabuľka9[[#This Row],[Cena za MJ s DPH]]*Tabuľka9[[#This Row],[Predpokladaný odber počas 6 mesiacov]]</f>
        <v>#REF!</v>
      </c>
      <c r="L7475" s="1">
        <v>42317665</v>
      </c>
      <c r="M7475" t="e">
        <f>_xlfn.XLOOKUP(Tabuľka9[[#This Row],[IČO]],#REF!,#REF!)</f>
        <v>#REF!</v>
      </c>
      <c r="N7475" t="e">
        <f>_xlfn.XLOOKUP(Tabuľka9[[#This Row],[IČO]],#REF!,#REF!)</f>
        <v>#REF!</v>
      </c>
    </row>
    <row r="7476" spans="1:14" hidden="1" x14ac:dyDescent="0.35">
      <c r="A7476" t="s">
        <v>125</v>
      </c>
      <c r="B7476" t="s">
        <v>184</v>
      </c>
      <c r="C7476" t="s">
        <v>13</v>
      </c>
      <c r="E7476" s="10">
        <f>IF(COUNTIF(cis_DPH!$B$2:$B$84,B7476)&gt;0,D7476*1.1,IF(COUNTIF(cis_DPH!$B$85:$B$171,B7476)&gt;0,D7476*1.2,"chyba"))</f>
        <v>0</v>
      </c>
      <c r="G7476" s="16" t="e">
        <f>_xlfn.XLOOKUP(Tabuľka9[[#This Row],[položka]],#REF!,#REF!)</f>
        <v>#REF!</v>
      </c>
      <c r="I7476" s="15">
        <f>Tabuľka9[[#This Row],[Aktuálna cena v RZ s DPH]]*Tabuľka9[[#This Row],[Priemerný odber za mesiac]]</f>
        <v>0</v>
      </c>
      <c r="K7476" s="17" t="e">
        <f>Tabuľka9[[#This Row],[Cena za MJ s DPH]]*Tabuľka9[[#This Row],[Predpokladaný odber počas 6 mesiacov]]</f>
        <v>#REF!</v>
      </c>
      <c r="L7476" s="1">
        <v>42317665</v>
      </c>
      <c r="M7476" t="e">
        <f>_xlfn.XLOOKUP(Tabuľka9[[#This Row],[IČO]],#REF!,#REF!)</f>
        <v>#REF!</v>
      </c>
      <c r="N7476" t="e">
        <f>_xlfn.XLOOKUP(Tabuľka9[[#This Row],[IČO]],#REF!,#REF!)</f>
        <v>#REF!</v>
      </c>
    </row>
    <row r="7477" spans="1:14" hidden="1" x14ac:dyDescent="0.35">
      <c r="A7477" t="s">
        <v>125</v>
      </c>
      <c r="B7477" t="s">
        <v>185</v>
      </c>
      <c r="C7477" t="s">
        <v>13</v>
      </c>
      <c r="D7477" s="9">
        <v>5.36</v>
      </c>
      <c r="E7477" s="10">
        <f>IF(COUNTIF(cis_DPH!$B$2:$B$84,B7477)&gt;0,D7477*1.1,IF(COUNTIF(cis_DPH!$B$85:$B$171,B7477)&gt;0,D7477*1.2,"chyba"))</f>
        <v>6.4320000000000004</v>
      </c>
      <c r="G7477" s="16" t="e">
        <f>_xlfn.XLOOKUP(Tabuľka9[[#This Row],[položka]],#REF!,#REF!)</f>
        <v>#REF!</v>
      </c>
      <c r="H7477">
        <v>3</v>
      </c>
      <c r="I7477" s="15">
        <f>Tabuľka9[[#This Row],[Aktuálna cena v RZ s DPH]]*Tabuľka9[[#This Row],[Priemerný odber za mesiac]]</f>
        <v>19.295999999999999</v>
      </c>
      <c r="J7477">
        <v>12</v>
      </c>
      <c r="K7477" s="17" t="e">
        <f>Tabuľka9[[#This Row],[Cena za MJ s DPH]]*Tabuľka9[[#This Row],[Predpokladaný odber počas 6 mesiacov]]</f>
        <v>#REF!</v>
      </c>
      <c r="L7477" s="1">
        <v>42317665</v>
      </c>
      <c r="M7477" t="e">
        <f>_xlfn.XLOOKUP(Tabuľka9[[#This Row],[IČO]],#REF!,#REF!)</f>
        <v>#REF!</v>
      </c>
      <c r="N7477" t="e">
        <f>_xlfn.XLOOKUP(Tabuľka9[[#This Row],[IČO]],#REF!,#REF!)</f>
        <v>#REF!</v>
      </c>
    </row>
    <row r="7478" spans="1:14" hidden="1" x14ac:dyDescent="0.35">
      <c r="A7478" t="s">
        <v>125</v>
      </c>
      <c r="B7478" t="s">
        <v>186</v>
      </c>
      <c r="C7478" t="s">
        <v>13</v>
      </c>
      <c r="E7478" s="10">
        <f>IF(COUNTIF(cis_DPH!$B$2:$B$84,B7478)&gt;0,D7478*1.1,IF(COUNTIF(cis_DPH!$B$85:$B$171,B7478)&gt;0,D7478*1.2,"chyba"))</f>
        <v>0</v>
      </c>
      <c r="G7478" s="16" t="e">
        <f>_xlfn.XLOOKUP(Tabuľka9[[#This Row],[položka]],#REF!,#REF!)</f>
        <v>#REF!</v>
      </c>
      <c r="I7478" s="15">
        <f>Tabuľka9[[#This Row],[Aktuálna cena v RZ s DPH]]*Tabuľka9[[#This Row],[Priemerný odber za mesiac]]</f>
        <v>0</v>
      </c>
      <c r="K7478" s="17" t="e">
        <f>Tabuľka9[[#This Row],[Cena za MJ s DPH]]*Tabuľka9[[#This Row],[Predpokladaný odber počas 6 mesiacov]]</f>
        <v>#REF!</v>
      </c>
      <c r="L7478" s="1">
        <v>42317665</v>
      </c>
      <c r="M7478" t="e">
        <f>_xlfn.XLOOKUP(Tabuľka9[[#This Row],[IČO]],#REF!,#REF!)</f>
        <v>#REF!</v>
      </c>
      <c r="N7478" t="e">
        <f>_xlfn.XLOOKUP(Tabuľka9[[#This Row],[IČO]],#REF!,#REF!)</f>
        <v>#REF!</v>
      </c>
    </row>
    <row r="7479" spans="1:14" hidden="1" x14ac:dyDescent="0.35">
      <c r="A7479" t="s">
        <v>95</v>
      </c>
      <c r="B7479" t="s">
        <v>187</v>
      </c>
      <c r="C7479" t="s">
        <v>48</v>
      </c>
      <c r="E7479" s="10">
        <f>IF(COUNTIF(cis_DPH!$B$2:$B$84,B7479)&gt;0,D7479*1.1,IF(COUNTIF(cis_DPH!$B$85:$B$171,B7479)&gt;0,D7479*1.2,"chyba"))</f>
        <v>0</v>
      </c>
      <c r="G7479" s="16" t="e">
        <f>_xlfn.XLOOKUP(Tabuľka9[[#This Row],[položka]],#REF!,#REF!)</f>
        <v>#REF!</v>
      </c>
      <c r="I7479" s="15">
        <f>Tabuľka9[[#This Row],[Aktuálna cena v RZ s DPH]]*Tabuľka9[[#This Row],[Priemerný odber za mesiac]]</f>
        <v>0</v>
      </c>
      <c r="K7479" s="17" t="e">
        <f>Tabuľka9[[#This Row],[Cena za MJ s DPH]]*Tabuľka9[[#This Row],[Predpokladaný odber počas 6 mesiacov]]</f>
        <v>#REF!</v>
      </c>
      <c r="L7479" s="1">
        <v>42317665</v>
      </c>
      <c r="M7479" t="e">
        <f>_xlfn.XLOOKUP(Tabuľka9[[#This Row],[IČO]],#REF!,#REF!)</f>
        <v>#REF!</v>
      </c>
      <c r="N7479" t="e">
        <f>_xlfn.XLOOKUP(Tabuľka9[[#This Row],[IČO]],#REF!,#REF!)</f>
        <v>#REF!</v>
      </c>
    </row>
    <row r="7480" spans="1:14" hidden="1" x14ac:dyDescent="0.35">
      <c r="A7480" t="s">
        <v>95</v>
      </c>
      <c r="B7480" t="s">
        <v>188</v>
      </c>
      <c r="C7480" t="s">
        <v>13</v>
      </c>
      <c r="E7480" s="10">
        <f>IF(COUNTIF(cis_DPH!$B$2:$B$84,B7480)&gt;0,D7480*1.1,IF(COUNTIF(cis_DPH!$B$85:$B$171,B7480)&gt;0,D7480*1.2,"chyba"))</f>
        <v>0</v>
      </c>
      <c r="G7480" s="16" t="e">
        <f>_xlfn.XLOOKUP(Tabuľka9[[#This Row],[položka]],#REF!,#REF!)</f>
        <v>#REF!</v>
      </c>
      <c r="I7480" s="15">
        <f>Tabuľka9[[#This Row],[Aktuálna cena v RZ s DPH]]*Tabuľka9[[#This Row],[Priemerný odber za mesiac]]</f>
        <v>0</v>
      </c>
      <c r="K7480" s="17" t="e">
        <f>Tabuľka9[[#This Row],[Cena za MJ s DPH]]*Tabuľka9[[#This Row],[Predpokladaný odber počas 6 mesiacov]]</f>
        <v>#REF!</v>
      </c>
      <c r="L7480" s="1">
        <v>42317665</v>
      </c>
      <c r="M7480" t="e">
        <f>_xlfn.XLOOKUP(Tabuľka9[[#This Row],[IČO]],#REF!,#REF!)</f>
        <v>#REF!</v>
      </c>
      <c r="N7480" t="e">
        <f>_xlfn.XLOOKUP(Tabuľka9[[#This Row],[IČO]],#REF!,#REF!)</f>
        <v>#REF!</v>
      </c>
    </row>
    <row r="7481" spans="1:14" hidden="1" x14ac:dyDescent="0.35">
      <c r="A7481" t="s">
        <v>95</v>
      </c>
      <c r="B7481" t="s">
        <v>189</v>
      </c>
      <c r="C7481" t="s">
        <v>13</v>
      </c>
      <c r="E7481" s="10">
        <f>IF(COUNTIF(cis_DPH!$B$2:$B$84,B7481)&gt;0,D7481*1.1,IF(COUNTIF(cis_DPH!$B$85:$B$171,B7481)&gt;0,D7481*1.2,"chyba"))</f>
        <v>0</v>
      </c>
      <c r="G7481" s="16" t="e">
        <f>_xlfn.XLOOKUP(Tabuľka9[[#This Row],[položka]],#REF!,#REF!)</f>
        <v>#REF!</v>
      </c>
      <c r="I7481" s="15">
        <f>Tabuľka9[[#This Row],[Aktuálna cena v RZ s DPH]]*Tabuľka9[[#This Row],[Priemerný odber za mesiac]]</f>
        <v>0</v>
      </c>
      <c r="K7481" s="17" t="e">
        <f>Tabuľka9[[#This Row],[Cena za MJ s DPH]]*Tabuľka9[[#This Row],[Predpokladaný odber počas 6 mesiacov]]</f>
        <v>#REF!</v>
      </c>
      <c r="L7481" s="1">
        <v>42317665</v>
      </c>
      <c r="M7481" t="e">
        <f>_xlfn.XLOOKUP(Tabuľka9[[#This Row],[IČO]],#REF!,#REF!)</f>
        <v>#REF!</v>
      </c>
      <c r="N7481" t="e">
        <f>_xlfn.XLOOKUP(Tabuľka9[[#This Row],[IČO]],#REF!,#REF!)</f>
        <v>#REF!</v>
      </c>
    </row>
    <row r="7482" spans="1:14" s="20" customFormat="1" x14ac:dyDescent="0.35">
      <c r="A7482" s="20" t="s">
        <v>224</v>
      </c>
      <c r="D7482"/>
      <c r="E7482" s="2"/>
      <c r="H7482"/>
      <c r="I7482" s="14">
        <f>SUBTOTAL(109,Tabuľka9[Cena v RZ za mesiac])</f>
        <v>96.299999999999983</v>
      </c>
      <c r="J7482" s="22">
        <f>SUBTOTAL(109,Tabuľka9[Predpokladaný odber počas 6 mesiacov])</f>
        <v>13230</v>
      </c>
      <c r="K7482" s="20">
        <f>SUBTOTAL(109,Tabuľka9[Cena za celkové predpokladané množstvo s DPH])</f>
        <v>0</v>
      </c>
      <c r="L7482"/>
      <c r="N7482" s="20">
        <f>SUBTOTAL(103,Tabuľka9[okres])</f>
        <v>1</v>
      </c>
    </row>
    <row r="7483" spans="1:14" s="20" customFormat="1" x14ac:dyDescent="0.35">
      <c r="D7483" s="9"/>
      <c r="E7483" s="10"/>
      <c r="F7483" s="21"/>
      <c r="G7483" s="21"/>
      <c r="H7483"/>
      <c r="I7483" s="12"/>
      <c r="L7483"/>
    </row>
    <row r="7484" spans="1:14" s="26" customFormat="1" ht="23.25" customHeight="1" x14ac:dyDescent="0.35">
      <c r="A7484" s="23" t="s">
        <v>1360</v>
      </c>
      <c r="B7484" s="24" t="s">
        <v>1361</v>
      </c>
      <c r="C7484" s="25"/>
      <c r="D7484" s="25"/>
      <c r="E7484" s="25"/>
      <c r="F7484" s="25"/>
      <c r="G7484" s="25"/>
      <c r="H7484" s="25"/>
      <c r="I7484" s="25"/>
      <c r="J7484" s="25"/>
    </row>
    <row r="7485" spans="1:14" s="26" customFormat="1" x14ac:dyDescent="0.35">
      <c r="A7485" s="27"/>
      <c r="B7485" s="28"/>
      <c r="C7485" s="29"/>
      <c r="D7485" s="29"/>
      <c r="E7485" s="29"/>
      <c r="F7485" s="29"/>
      <c r="G7485" s="30"/>
      <c r="H7485" s="30"/>
      <c r="I7485" s="31"/>
      <c r="J7485" s="31"/>
    </row>
    <row r="7486" spans="1:14" s="26" customFormat="1" ht="42.75" customHeight="1" x14ac:dyDescent="0.35">
      <c r="A7486" s="32" t="s">
        <v>1362</v>
      </c>
      <c r="B7486" s="33"/>
      <c r="C7486" s="33"/>
      <c r="D7486" s="33"/>
      <c r="E7486" s="33"/>
      <c r="F7486" s="33"/>
      <c r="G7486" s="33"/>
      <c r="H7486" s="33"/>
      <c r="I7486" s="33"/>
      <c r="J7486" s="31"/>
    </row>
    <row r="7487" spans="1:14" s="26" customFormat="1" ht="39" customHeight="1" x14ac:dyDescent="0.35">
      <c r="A7487" s="34" t="s">
        <v>1363</v>
      </c>
      <c r="B7487" s="35"/>
      <c r="C7487" s="35"/>
      <c r="D7487" s="35"/>
      <c r="E7487" s="35"/>
      <c r="F7487" s="35"/>
      <c r="G7487" s="35"/>
      <c r="H7487" s="35"/>
      <c r="I7487" s="35"/>
      <c r="J7487" s="31"/>
    </row>
    <row r="7488" spans="1:14" s="26" customFormat="1" x14ac:dyDescent="0.35">
      <c r="A7488" s="34" t="s">
        <v>1364</v>
      </c>
      <c r="B7488" s="35"/>
      <c r="C7488" s="35"/>
      <c r="D7488" s="35"/>
      <c r="E7488" s="35"/>
      <c r="F7488" s="35"/>
      <c r="G7488" s="35"/>
      <c r="H7488" s="35"/>
      <c r="I7488" s="35"/>
      <c r="J7488" s="31"/>
    </row>
    <row r="7489" spans="1:12" s="26" customFormat="1" x14ac:dyDescent="0.35">
      <c r="A7489" s="36" t="s">
        <v>1365</v>
      </c>
      <c r="B7489" s="37"/>
      <c r="C7489" s="37"/>
      <c r="D7489" s="37"/>
      <c r="E7489" s="37"/>
      <c r="F7489" s="37"/>
      <c r="G7489" s="37"/>
      <c r="H7489" s="37"/>
      <c r="I7489" s="37"/>
      <c r="J7489" s="31"/>
    </row>
    <row r="7490" spans="1:12" s="26" customFormat="1" x14ac:dyDescent="0.35">
      <c r="A7490" s="38"/>
      <c r="B7490" s="39"/>
      <c r="C7490" s="39"/>
      <c r="D7490" s="39"/>
      <c r="E7490" s="39"/>
      <c r="F7490" s="39"/>
      <c r="G7490" s="39"/>
      <c r="H7490" s="39"/>
      <c r="I7490" s="39"/>
      <c r="J7490" s="31"/>
    </row>
    <row r="7491" spans="1:12" s="26" customFormat="1" x14ac:dyDescent="0.35">
      <c r="A7491" s="40" t="s">
        <v>1366</v>
      </c>
      <c r="B7491" s="41"/>
      <c r="C7491" s="41"/>
      <c r="D7491" s="41"/>
      <c r="E7491" s="41"/>
      <c r="F7491" s="41"/>
      <c r="G7491" s="41"/>
      <c r="H7491" s="41"/>
      <c r="I7491" s="41"/>
      <c r="J7491" s="31"/>
    </row>
    <row r="7492" spans="1:12" s="26" customFormat="1" x14ac:dyDescent="0.35">
      <c r="A7492" s="27"/>
      <c r="B7492" s="28"/>
      <c r="C7492" s="29"/>
      <c r="D7492" s="29"/>
      <c r="E7492" s="29"/>
      <c r="F7492" s="29"/>
      <c r="G7492" s="30"/>
      <c r="H7492" s="30"/>
      <c r="I7492" s="31"/>
      <c r="J7492" s="31"/>
    </row>
    <row r="7493" spans="1:12" s="26" customFormat="1" x14ac:dyDescent="0.35">
      <c r="A7493" s="27"/>
      <c r="B7493" s="28"/>
      <c r="C7493" s="29"/>
      <c r="D7493" s="29"/>
      <c r="E7493" s="29"/>
      <c r="F7493" s="29"/>
      <c r="G7493" s="30"/>
      <c r="H7493" s="30"/>
      <c r="I7493" s="31"/>
      <c r="J7493" s="31"/>
    </row>
    <row r="7494" spans="1:12" s="26" customFormat="1" x14ac:dyDescent="0.35">
      <c r="A7494" s="42"/>
      <c r="B7494"/>
      <c r="C7494"/>
      <c r="D7494"/>
      <c r="E7494"/>
      <c r="F7494"/>
      <c r="G7494"/>
      <c r="H7494"/>
      <c r="I7494"/>
      <c r="J7494"/>
    </row>
    <row r="7495" spans="1:12" s="26" customFormat="1" x14ac:dyDescent="0.35">
      <c r="A7495" s="43"/>
      <c r="B7495" s="44" t="s">
        <v>1367</v>
      </c>
      <c r="C7495" s="45"/>
      <c r="D7495" s="46"/>
      <c r="E7495" s="47"/>
      <c r="F7495" s="47"/>
      <c r="G7495" s="47"/>
      <c r="H7495"/>
      <c r="I7495"/>
      <c r="J7495"/>
    </row>
    <row r="7496" spans="1:12" s="26" customFormat="1" ht="15" customHeight="1" x14ac:dyDescent="0.35">
      <c r="A7496" s="43"/>
      <c r="B7496" s="48" t="s">
        <v>1368</v>
      </c>
      <c r="C7496" s="45"/>
      <c r="D7496" s="46"/>
      <c r="E7496" s="49" t="s">
        <v>1369</v>
      </c>
      <c r="F7496" s="49"/>
      <c r="G7496" s="49"/>
      <c r="H7496"/>
      <c r="I7496"/>
      <c r="J7496"/>
    </row>
    <row r="7497" spans="1:12" s="26" customFormat="1" x14ac:dyDescent="0.35"/>
    <row r="7498" spans="1:12" s="26" customFormat="1" x14ac:dyDescent="0.35"/>
    <row r="7499" spans="1:12" s="20" customFormat="1" x14ac:dyDescent="0.35">
      <c r="D7499" s="9"/>
      <c r="E7499" s="10"/>
      <c r="F7499" s="21"/>
      <c r="G7499" s="21"/>
      <c r="H7499"/>
      <c r="I7499" s="12"/>
      <c r="L7499"/>
    </row>
    <row r="7500" spans="1:12" s="20" customFormat="1" x14ac:dyDescent="0.35">
      <c r="D7500" s="9"/>
      <c r="E7500" s="10"/>
      <c r="F7500" s="21"/>
      <c r="G7500" s="21"/>
      <c r="H7500"/>
      <c r="I7500" s="12"/>
      <c r="L7500"/>
    </row>
    <row r="7501" spans="1:12" s="20" customFormat="1" x14ac:dyDescent="0.35">
      <c r="D7501" s="9"/>
      <c r="E7501" s="10"/>
      <c r="F7501" s="21"/>
      <c r="G7501" s="21"/>
      <c r="H7501"/>
      <c r="I7501" s="12"/>
      <c r="L7501"/>
    </row>
    <row r="7502" spans="1:12" s="20" customFormat="1" x14ac:dyDescent="0.35">
      <c r="D7502" s="9"/>
      <c r="E7502" s="10"/>
      <c r="F7502" s="21"/>
      <c r="G7502" s="21"/>
      <c r="H7502"/>
      <c r="I7502" s="12"/>
      <c r="L7502"/>
    </row>
    <row r="7503" spans="1:12" s="20" customFormat="1" x14ac:dyDescent="0.35">
      <c r="D7503" s="9"/>
      <c r="E7503" s="10"/>
      <c r="F7503" s="21"/>
      <c r="G7503" s="21"/>
      <c r="H7503"/>
      <c r="I7503" s="12"/>
      <c r="L7503"/>
    </row>
    <row r="7504" spans="1:12" s="20" customFormat="1" x14ac:dyDescent="0.35">
      <c r="D7504" s="9"/>
      <c r="E7504" s="10"/>
      <c r="F7504" s="21"/>
      <c r="G7504" s="21"/>
      <c r="H7504"/>
      <c r="I7504" s="12"/>
      <c r="L7504"/>
    </row>
    <row r="7505" spans="4:12" s="20" customFormat="1" x14ac:dyDescent="0.35">
      <c r="D7505" s="9"/>
      <c r="E7505" s="10"/>
      <c r="F7505" s="21"/>
      <c r="G7505" s="21"/>
      <c r="H7505"/>
      <c r="I7505" s="12"/>
      <c r="L7505"/>
    </row>
    <row r="7506" spans="4:12" s="20" customFormat="1" x14ac:dyDescent="0.35">
      <c r="D7506" s="9"/>
      <c r="E7506" s="10"/>
      <c r="F7506" s="21"/>
      <c r="G7506" s="21"/>
      <c r="H7506"/>
      <c r="I7506" s="12"/>
      <c r="L7506"/>
    </row>
    <row r="7507" spans="4:12" s="20" customFormat="1" x14ac:dyDescent="0.35">
      <c r="D7507" s="9"/>
      <c r="E7507" s="10"/>
      <c r="F7507" s="21"/>
      <c r="G7507" s="21"/>
      <c r="H7507"/>
      <c r="I7507" s="12"/>
      <c r="L7507"/>
    </row>
    <row r="7508" spans="4:12" s="20" customFormat="1" x14ac:dyDescent="0.35">
      <c r="D7508" s="9"/>
      <c r="E7508" s="10"/>
      <c r="F7508" s="21"/>
      <c r="G7508" s="21"/>
      <c r="H7508"/>
      <c r="I7508" s="12"/>
      <c r="L7508"/>
    </row>
    <row r="7509" spans="4:12" s="20" customFormat="1" x14ac:dyDescent="0.35">
      <c r="D7509" s="9"/>
      <c r="E7509" s="10"/>
      <c r="F7509" s="21"/>
      <c r="G7509" s="21"/>
      <c r="H7509"/>
      <c r="I7509" s="12"/>
      <c r="L7509"/>
    </row>
    <row r="7510" spans="4:12" s="20" customFormat="1" x14ac:dyDescent="0.35">
      <c r="D7510" s="9"/>
      <c r="E7510" s="10"/>
      <c r="F7510" s="21"/>
      <c r="G7510" s="21"/>
      <c r="H7510"/>
      <c r="I7510" s="12"/>
      <c r="L7510"/>
    </row>
    <row r="7511" spans="4:12" s="20" customFormat="1" x14ac:dyDescent="0.35">
      <c r="D7511" s="9"/>
      <c r="E7511" s="10"/>
      <c r="F7511" s="21"/>
      <c r="G7511" s="21"/>
      <c r="H7511"/>
      <c r="I7511" s="12"/>
      <c r="L7511"/>
    </row>
    <row r="7512" spans="4:12" s="20" customFormat="1" x14ac:dyDescent="0.35">
      <c r="D7512" s="9"/>
      <c r="E7512" s="10"/>
      <c r="F7512" s="21"/>
      <c r="G7512" s="21"/>
      <c r="H7512"/>
      <c r="I7512" s="12"/>
      <c r="L7512"/>
    </row>
    <row r="7513" spans="4:12" s="20" customFormat="1" x14ac:dyDescent="0.35">
      <c r="D7513" s="9"/>
      <c r="E7513" s="10"/>
      <c r="F7513" s="21"/>
      <c r="G7513" s="21"/>
      <c r="H7513"/>
      <c r="I7513" s="12"/>
      <c r="L7513"/>
    </row>
    <row r="7514" spans="4:12" s="20" customFormat="1" x14ac:dyDescent="0.35">
      <c r="D7514" s="9"/>
      <c r="E7514" s="10"/>
      <c r="F7514" s="21"/>
      <c r="G7514" s="21"/>
      <c r="H7514"/>
      <c r="I7514" s="12"/>
      <c r="L7514"/>
    </row>
    <row r="7515" spans="4:12" s="20" customFormat="1" x14ac:dyDescent="0.35">
      <c r="D7515" s="9"/>
      <c r="E7515" s="10"/>
      <c r="F7515" s="21"/>
      <c r="G7515" s="21"/>
      <c r="H7515"/>
      <c r="I7515" s="12"/>
      <c r="L7515"/>
    </row>
    <row r="7516" spans="4:12" s="20" customFormat="1" x14ac:dyDescent="0.35">
      <c r="D7516" s="9"/>
      <c r="E7516" s="10"/>
      <c r="F7516" s="21"/>
      <c r="G7516" s="21"/>
      <c r="H7516"/>
      <c r="I7516" s="12"/>
      <c r="L7516"/>
    </row>
    <row r="7517" spans="4:12" s="20" customFormat="1" x14ac:dyDescent="0.35">
      <c r="D7517" s="9"/>
      <c r="E7517" s="10"/>
      <c r="F7517" s="21"/>
      <c r="G7517" s="21"/>
      <c r="H7517"/>
      <c r="I7517" s="12"/>
      <c r="L7517"/>
    </row>
    <row r="7518" spans="4:12" s="20" customFormat="1" x14ac:dyDescent="0.35">
      <c r="D7518" s="9"/>
      <c r="E7518" s="10"/>
      <c r="F7518" s="21"/>
      <c r="G7518" s="21"/>
      <c r="H7518"/>
      <c r="I7518" s="12"/>
      <c r="L7518"/>
    </row>
    <row r="7519" spans="4:12" s="20" customFormat="1" x14ac:dyDescent="0.35">
      <c r="D7519" s="9"/>
      <c r="E7519" s="10"/>
      <c r="F7519" s="21"/>
      <c r="G7519" s="21"/>
      <c r="H7519"/>
      <c r="I7519" s="12"/>
      <c r="L7519"/>
    </row>
    <row r="7520" spans="4:12" s="20" customFormat="1" x14ac:dyDescent="0.35">
      <c r="D7520" s="9"/>
      <c r="E7520" s="10"/>
      <c r="F7520" s="21"/>
      <c r="G7520" s="21"/>
      <c r="H7520"/>
      <c r="I7520" s="12"/>
      <c r="L7520"/>
    </row>
    <row r="7521" spans="4:12" s="20" customFormat="1" x14ac:dyDescent="0.35">
      <c r="D7521" s="9"/>
      <c r="E7521" s="10"/>
      <c r="F7521" s="21"/>
      <c r="G7521" s="21"/>
      <c r="H7521"/>
      <c r="I7521" s="12"/>
      <c r="L7521"/>
    </row>
    <row r="7522" spans="4:12" s="20" customFormat="1" x14ac:dyDescent="0.35">
      <c r="D7522" s="9"/>
      <c r="E7522" s="10"/>
      <c r="F7522" s="21"/>
      <c r="G7522" s="21"/>
      <c r="H7522"/>
      <c r="I7522" s="12"/>
      <c r="L7522"/>
    </row>
    <row r="7523" spans="4:12" s="20" customFormat="1" x14ac:dyDescent="0.35">
      <c r="D7523" s="9"/>
      <c r="E7523" s="10"/>
      <c r="F7523" s="21"/>
      <c r="G7523" s="21"/>
      <c r="H7523"/>
      <c r="I7523" s="12"/>
      <c r="L7523"/>
    </row>
    <row r="7524" spans="4:12" s="20" customFormat="1" x14ac:dyDescent="0.35">
      <c r="D7524" s="9"/>
      <c r="E7524" s="10"/>
      <c r="F7524" s="21"/>
      <c r="G7524" s="21"/>
      <c r="H7524"/>
      <c r="I7524" s="12"/>
      <c r="L7524"/>
    </row>
    <row r="7525" spans="4:12" s="20" customFormat="1" x14ac:dyDescent="0.35">
      <c r="D7525" s="9"/>
      <c r="E7525" s="10"/>
      <c r="F7525" s="21"/>
      <c r="G7525" s="21"/>
      <c r="H7525"/>
      <c r="I7525" s="12"/>
      <c r="L7525"/>
    </row>
    <row r="7526" spans="4:12" s="20" customFormat="1" x14ac:dyDescent="0.35">
      <c r="D7526" s="9"/>
      <c r="E7526" s="10"/>
      <c r="F7526" s="21"/>
      <c r="G7526" s="21"/>
      <c r="H7526"/>
      <c r="I7526" s="12"/>
      <c r="L7526"/>
    </row>
    <row r="7527" spans="4:12" s="20" customFormat="1" x14ac:dyDescent="0.35">
      <c r="D7527" s="9"/>
      <c r="E7527" s="10"/>
      <c r="F7527" s="21"/>
      <c r="G7527" s="21"/>
      <c r="H7527"/>
      <c r="I7527" s="12"/>
      <c r="L7527"/>
    </row>
    <row r="7528" spans="4:12" s="20" customFormat="1" x14ac:dyDescent="0.35">
      <c r="D7528" s="9"/>
      <c r="E7528" s="10"/>
      <c r="F7528" s="21"/>
      <c r="G7528" s="21"/>
      <c r="H7528"/>
      <c r="I7528" s="12"/>
      <c r="L7528"/>
    </row>
    <row r="7529" spans="4:12" s="20" customFormat="1" x14ac:dyDescent="0.35">
      <c r="D7529" s="9"/>
      <c r="E7529" s="10"/>
      <c r="F7529" s="21"/>
      <c r="G7529" s="21"/>
      <c r="H7529"/>
      <c r="I7529" s="12"/>
      <c r="L7529"/>
    </row>
    <row r="7530" spans="4:12" s="20" customFormat="1" x14ac:dyDescent="0.35">
      <c r="D7530" s="9"/>
      <c r="E7530" s="10"/>
      <c r="F7530" s="21"/>
      <c r="G7530" s="21"/>
      <c r="H7530"/>
      <c r="I7530" s="12"/>
      <c r="L7530"/>
    </row>
    <row r="7531" spans="4:12" s="20" customFormat="1" x14ac:dyDescent="0.35">
      <c r="D7531" s="9"/>
      <c r="E7531" s="10"/>
      <c r="F7531" s="21"/>
      <c r="G7531" s="21"/>
      <c r="H7531"/>
      <c r="I7531" s="12"/>
      <c r="L7531"/>
    </row>
    <row r="7532" spans="4:12" s="20" customFormat="1" x14ac:dyDescent="0.35">
      <c r="D7532" s="9"/>
      <c r="E7532" s="10"/>
      <c r="F7532" s="21"/>
      <c r="G7532" s="21"/>
      <c r="H7532"/>
      <c r="I7532" s="12"/>
      <c r="L7532"/>
    </row>
    <row r="7533" spans="4:12" s="20" customFormat="1" x14ac:dyDescent="0.35">
      <c r="D7533" s="9"/>
      <c r="E7533" s="10"/>
      <c r="F7533" s="21"/>
      <c r="G7533" s="21"/>
      <c r="H7533"/>
      <c r="I7533" s="12"/>
      <c r="L7533"/>
    </row>
    <row r="7534" spans="4:12" s="20" customFormat="1" x14ac:dyDescent="0.35">
      <c r="D7534" s="9"/>
      <c r="E7534" s="10"/>
      <c r="F7534" s="21"/>
      <c r="G7534" s="21"/>
      <c r="H7534"/>
      <c r="I7534" s="12"/>
      <c r="L7534"/>
    </row>
    <row r="7535" spans="4:12" s="20" customFormat="1" x14ac:dyDescent="0.35">
      <c r="D7535" s="9"/>
      <c r="E7535" s="10"/>
      <c r="F7535" s="21"/>
      <c r="G7535" s="21"/>
      <c r="H7535"/>
      <c r="I7535" s="12"/>
      <c r="L7535"/>
    </row>
    <row r="7536" spans="4:12" s="20" customFormat="1" x14ac:dyDescent="0.35">
      <c r="D7536" s="9"/>
      <c r="E7536" s="10"/>
      <c r="F7536" s="21"/>
      <c r="G7536" s="21"/>
      <c r="H7536"/>
      <c r="I7536" s="12"/>
      <c r="L7536"/>
    </row>
    <row r="7537" spans="4:12" s="20" customFormat="1" x14ac:dyDescent="0.35">
      <c r="D7537" s="9"/>
      <c r="E7537" s="10"/>
      <c r="F7537" s="21"/>
      <c r="G7537" s="21"/>
      <c r="H7537"/>
      <c r="I7537" s="12"/>
      <c r="L7537"/>
    </row>
    <row r="7538" spans="4:12" s="20" customFormat="1" x14ac:dyDescent="0.35">
      <c r="D7538" s="9"/>
      <c r="E7538" s="10"/>
      <c r="F7538" s="21"/>
      <c r="G7538" s="21"/>
      <c r="H7538"/>
      <c r="I7538" s="12"/>
      <c r="L7538"/>
    </row>
    <row r="7539" spans="4:12" s="20" customFormat="1" x14ac:dyDescent="0.35">
      <c r="D7539" s="9"/>
      <c r="E7539" s="10"/>
      <c r="F7539" s="21"/>
      <c r="G7539" s="21"/>
      <c r="H7539"/>
      <c r="I7539" s="12"/>
      <c r="L7539"/>
    </row>
    <row r="7540" spans="4:12" s="20" customFormat="1" x14ac:dyDescent="0.35">
      <c r="D7540" s="9"/>
      <c r="E7540" s="10"/>
      <c r="F7540" s="21"/>
      <c r="G7540" s="21"/>
      <c r="H7540"/>
      <c r="I7540" s="12"/>
      <c r="L7540"/>
    </row>
    <row r="7541" spans="4:12" s="20" customFormat="1" x14ac:dyDescent="0.35">
      <c r="D7541" s="9"/>
      <c r="E7541" s="10"/>
      <c r="F7541" s="21"/>
      <c r="G7541" s="21"/>
      <c r="H7541"/>
      <c r="I7541" s="12"/>
      <c r="L7541"/>
    </row>
    <row r="7542" spans="4:12" s="20" customFormat="1" x14ac:dyDescent="0.35">
      <c r="D7542" s="9"/>
      <c r="E7542" s="10"/>
      <c r="F7542" s="21"/>
      <c r="G7542" s="21"/>
      <c r="H7542"/>
      <c r="I7542" s="12"/>
      <c r="L7542"/>
    </row>
    <row r="7543" spans="4:12" s="20" customFormat="1" x14ac:dyDescent="0.35">
      <c r="D7543" s="9"/>
      <c r="E7543" s="10"/>
      <c r="F7543" s="21"/>
      <c r="G7543" s="21"/>
      <c r="H7543"/>
      <c r="I7543" s="12"/>
      <c r="L7543"/>
    </row>
    <row r="7544" spans="4:12" s="20" customFormat="1" x14ac:dyDescent="0.35">
      <c r="D7544" s="9"/>
      <c r="E7544" s="10"/>
      <c r="F7544" s="21"/>
      <c r="G7544" s="21"/>
      <c r="H7544"/>
      <c r="I7544" s="12"/>
      <c r="L7544"/>
    </row>
    <row r="7545" spans="4:12" s="20" customFormat="1" x14ac:dyDescent="0.35">
      <c r="D7545" s="9"/>
      <c r="E7545" s="10"/>
      <c r="F7545" s="21"/>
      <c r="G7545" s="21"/>
      <c r="H7545"/>
      <c r="I7545" s="12"/>
      <c r="L7545"/>
    </row>
    <row r="7546" spans="4:12" s="20" customFormat="1" x14ac:dyDescent="0.35">
      <c r="D7546" s="9"/>
      <c r="E7546" s="10"/>
      <c r="F7546" s="21"/>
      <c r="G7546" s="21"/>
      <c r="H7546"/>
      <c r="I7546" s="12"/>
      <c r="L7546"/>
    </row>
    <row r="7547" spans="4:12" s="20" customFormat="1" x14ac:dyDescent="0.35">
      <c r="D7547" s="9"/>
      <c r="E7547" s="10"/>
      <c r="F7547" s="21"/>
      <c r="G7547" s="21"/>
      <c r="H7547"/>
      <c r="I7547" s="12"/>
      <c r="L7547"/>
    </row>
    <row r="7548" spans="4:12" s="20" customFormat="1" x14ac:dyDescent="0.35">
      <c r="D7548" s="9"/>
      <c r="E7548" s="10"/>
      <c r="F7548" s="21"/>
      <c r="G7548" s="21"/>
      <c r="H7548"/>
      <c r="I7548" s="12"/>
      <c r="L7548"/>
    </row>
    <row r="7549" spans="4:12" s="20" customFormat="1" x14ac:dyDescent="0.35">
      <c r="D7549" s="9"/>
      <c r="E7549" s="10"/>
      <c r="F7549" s="21"/>
      <c r="G7549" s="21"/>
      <c r="H7549"/>
      <c r="I7549" s="12"/>
      <c r="L7549"/>
    </row>
    <row r="7550" spans="4:12" s="20" customFormat="1" x14ac:dyDescent="0.35">
      <c r="D7550" s="9"/>
      <c r="E7550" s="10"/>
      <c r="F7550" s="21"/>
      <c r="G7550" s="21"/>
      <c r="H7550"/>
      <c r="I7550" s="12"/>
      <c r="L7550"/>
    </row>
    <row r="7551" spans="4:12" s="20" customFormat="1" x14ac:dyDescent="0.35">
      <c r="D7551" s="9"/>
      <c r="E7551" s="10"/>
      <c r="F7551" s="21"/>
      <c r="G7551" s="21"/>
      <c r="H7551"/>
      <c r="I7551" s="12"/>
      <c r="L7551"/>
    </row>
    <row r="7552" spans="4:12" s="20" customFormat="1" x14ac:dyDescent="0.35">
      <c r="D7552" s="9"/>
      <c r="E7552" s="10"/>
      <c r="F7552" s="21"/>
      <c r="G7552" s="21"/>
      <c r="H7552"/>
      <c r="I7552" s="12"/>
      <c r="L7552"/>
    </row>
    <row r="7553" spans="4:12" s="20" customFormat="1" x14ac:dyDescent="0.35">
      <c r="D7553" s="9"/>
      <c r="E7553" s="10"/>
      <c r="F7553" s="21"/>
      <c r="G7553" s="21"/>
      <c r="H7553"/>
      <c r="I7553" s="12"/>
      <c r="L7553"/>
    </row>
    <row r="7554" spans="4:12" s="20" customFormat="1" x14ac:dyDescent="0.35">
      <c r="D7554" s="9"/>
      <c r="E7554" s="10"/>
      <c r="F7554" s="21"/>
      <c r="G7554" s="21"/>
      <c r="H7554"/>
      <c r="I7554" s="12"/>
      <c r="L7554"/>
    </row>
    <row r="7555" spans="4:12" s="20" customFormat="1" x14ac:dyDescent="0.35">
      <c r="D7555" s="9"/>
      <c r="E7555" s="10"/>
      <c r="F7555" s="21"/>
      <c r="G7555" s="21"/>
      <c r="H7555"/>
      <c r="I7555" s="12"/>
      <c r="L7555"/>
    </row>
    <row r="7556" spans="4:12" s="20" customFormat="1" x14ac:dyDescent="0.35">
      <c r="D7556" s="9"/>
      <c r="E7556" s="10"/>
      <c r="F7556" s="21"/>
      <c r="G7556" s="21"/>
      <c r="H7556"/>
      <c r="I7556" s="12"/>
      <c r="L7556"/>
    </row>
    <row r="7557" spans="4:12" s="20" customFormat="1" x14ac:dyDescent="0.35">
      <c r="D7557" s="9"/>
      <c r="E7557" s="10"/>
      <c r="F7557" s="21"/>
      <c r="G7557" s="21"/>
      <c r="H7557"/>
      <c r="I7557" s="12"/>
      <c r="L7557"/>
    </row>
    <row r="7558" spans="4:12" s="20" customFormat="1" x14ac:dyDescent="0.35">
      <c r="D7558" s="9"/>
      <c r="E7558" s="10"/>
      <c r="F7558" s="21"/>
      <c r="G7558" s="21"/>
      <c r="H7558"/>
      <c r="I7558" s="12"/>
      <c r="L7558"/>
    </row>
    <row r="7559" spans="4:12" s="20" customFormat="1" x14ac:dyDescent="0.35">
      <c r="D7559" s="9"/>
      <c r="E7559" s="10"/>
      <c r="F7559" s="21"/>
      <c r="G7559" s="21"/>
      <c r="H7559"/>
      <c r="I7559" s="12"/>
      <c r="L7559"/>
    </row>
    <row r="7560" spans="4:12" s="20" customFormat="1" x14ac:dyDescent="0.35">
      <c r="D7560" s="9"/>
      <c r="E7560" s="10"/>
      <c r="F7560" s="21"/>
      <c r="G7560" s="21"/>
      <c r="H7560"/>
      <c r="I7560" s="12"/>
      <c r="L7560"/>
    </row>
    <row r="7561" spans="4:12" s="20" customFormat="1" x14ac:dyDescent="0.35">
      <c r="D7561" s="9"/>
      <c r="E7561" s="10"/>
      <c r="F7561" s="21"/>
      <c r="G7561" s="21"/>
      <c r="H7561"/>
      <c r="I7561" s="12"/>
      <c r="L7561"/>
    </row>
    <row r="7562" spans="4:12" s="20" customFormat="1" x14ac:dyDescent="0.35">
      <c r="D7562" s="9"/>
      <c r="E7562" s="10"/>
      <c r="F7562" s="21"/>
      <c r="G7562" s="21"/>
      <c r="H7562"/>
      <c r="I7562" s="12"/>
      <c r="L7562"/>
    </row>
    <row r="7563" spans="4:12" s="20" customFormat="1" x14ac:dyDescent="0.35">
      <c r="D7563" s="9"/>
      <c r="E7563" s="10"/>
      <c r="F7563" s="21"/>
      <c r="G7563" s="21"/>
      <c r="H7563"/>
      <c r="I7563" s="12"/>
      <c r="L7563"/>
    </row>
    <row r="7564" spans="4:12" s="20" customFormat="1" x14ac:dyDescent="0.35">
      <c r="D7564" s="9"/>
      <c r="E7564" s="10"/>
      <c r="F7564" s="21"/>
      <c r="G7564" s="21"/>
      <c r="H7564"/>
      <c r="I7564" s="12"/>
      <c r="L7564"/>
    </row>
    <row r="7565" spans="4:12" s="20" customFormat="1" x14ac:dyDescent="0.35">
      <c r="D7565" s="9"/>
      <c r="E7565" s="10"/>
      <c r="F7565" s="21"/>
      <c r="G7565" s="21"/>
      <c r="H7565"/>
      <c r="I7565" s="12"/>
      <c r="L7565"/>
    </row>
  </sheetData>
  <mergeCells count="6">
    <mergeCell ref="A7486:I7486"/>
    <mergeCell ref="A7487:I7487"/>
    <mergeCell ref="A7488:I7488"/>
    <mergeCell ref="A7489:I7489"/>
    <mergeCell ref="A7491:I7491"/>
    <mergeCell ref="E7496:G7496"/>
  </mergeCells>
  <phoneticPr fontId="5"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47733-EE84-45AF-A5C6-9CFBB2B703BD}">
  <dimension ref="A1:J171"/>
  <sheetViews>
    <sheetView topLeftCell="A85" workbookViewId="0">
      <selection activeCell="I29" sqref="I29"/>
    </sheetView>
  </sheetViews>
  <sheetFormatPr defaultRowHeight="14.5" x14ac:dyDescent="0.35"/>
  <cols>
    <col min="1" max="1" width="24.81640625" customWidth="1"/>
    <col min="2" max="2" width="37.453125" customWidth="1"/>
    <col min="3" max="4" width="12" customWidth="1"/>
    <col min="5" max="6" width="21.26953125" customWidth="1"/>
  </cols>
  <sheetData>
    <row r="1" spans="1:10" x14ac:dyDescent="0.35">
      <c r="A1" t="s">
        <v>0</v>
      </c>
      <c r="B1" t="s">
        <v>1</v>
      </c>
      <c r="C1" t="s">
        <v>262</v>
      </c>
    </row>
    <row r="2" spans="1:10" x14ac:dyDescent="0.35">
      <c r="A2" t="s">
        <v>10</v>
      </c>
      <c r="B2" t="s">
        <v>11</v>
      </c>
      <c r="C2" s="8">
        <v>0.1</v>
      </c>
      <c r="E2" t="s">
        <v>263</v>
      </c>
      <c r="G2" t="s">
        <v>264</v>
      </c>
    </row>
    <row r="3" spans="1:10" x14ac:dyDescent="0.35">
      <c r="A3" t="s">
        <v>10</v>
      </c>
      <c r="B3" t="s">
        <v>12</v>
      </c>
      <c r="C3" s="8">
        <v>0.1</v>
      </c>
      <c r="G3" t="s">
        <v>265</v>
      </c>
    </row>
    <row r="4" spans="1:10" x14ac:dyDescent="0.35">
      <c r="A4" t="s">
        <v>10</v>
      </c>
      <c r="B4" t="s">
        <v>15</v>
      </c>
      <c r="C4" s="8">
        <v>0.1</v>
      </c>
    </row>
    <row r="5" spans="1:10" x14ac:dyDescent="0.35">
      <c r="A5" t="s">
        <v>10</v>
      </c>
      <c r="B5" t="s">
        <v>16</v>
      </c>
      <c r="C5" s="8">
        <v>0.1</v>
      </c>
    </row>
    <row r="6" spans="1:10" x14ac:dyDescent="0.35">
      <c r="A6" t="s">
        <v>10</v>
      </c>
      <c r="B6" t="s">
        <v>17</v>
      </c>
      <c r="C6" s="8">
        <v>0.1</v>
      </c>
    </row>
    <row r="7" spans="1:10" x14ac:dyDescent="0.35">
      <c r="A7" t="s">
        <v>10</v>
      </c>
      <c r="B7" t="s">
        <v>18</v>
      </c>
      <c r="C7" s="8">
        <v>0.1</v>
      </c>
    </row>
    <row r="8" spans="1:10" x14ac:dyDescent="0.35">
      <c r="A8" t="s">
        <v>10</v>
      </c>
      <c r="B8" t="s">
        <v>20</v>
      </c>
      <c r="C8" s="8">
        <v>0.1</v>
      </c>
    </row>
    <row r="9" spans="1:10" x14ac:dyDescent="0.35">
      <c r="A9" t="s">
        <v>10</v>
      </c>
      <c r="B9" t="s">
        <v>22</v>
      </c>
      <c r="C9" s="8">
        <v>0.1</v>
      </c>
    </row>
    <row r="10" spans="1:10" x14ac:dyDescent="0.35">
      <c r="A10" t="s">
        <v>10</v>
      </c>
      <c r="B10" t="s">
        <v>29</v>
      </c>
      <c r="C10" s="8">
        <v>0.1</v>
      </c>
      <c r="E10" t="s">
        <v>31</v>
      </c>
      <c r="F10">
        <v>7</v>
      </c>
      <c r="G10" t="b">
        <f>COUNTIF($B$2:$B$84,E10)&gt;0</f>
        <v>1</v>
      </c>
      <c r="H10" t="str">
        <f t="shared" ref="H10:H12" si="0">IF(COUNTIF($B$2:$B$87,E10)&gt;0,"pravda","nepravda")</f>
        <v>pravda</v>
      </c>
      <c r="I10">
        <f>IF(COUNTIF($B$2:$B$84,E10)&gt;0,F10*1.1,F10*1.2)</f>
        <v>7.7000000000000011</v>
      </c>
      <c r="J10">
        <f>IF(COUNTIF($B$2:$B$84,E10)&gt;0,F10*1.1,IF(COUNTIF($B$85:$B$171,E10)&gt;0,F10*1.2,"problém"))</f>
        <v>7.7000000000000011</v>
      </c>
    </row>
    <row r="11" spans="1:10" x14ac:dyDescent="0.35">
      <c r="A11" t="s">
        <v>10</v>
      </c>
      <c r="B11" t="s">
        <v>30</v>
      </c>
      <c r="C11" s="8">
        <v>0.1</v>
      </c>
      <c r="E11" t="s">
        <v>266</v>
      </c>
      <c r="F11">
        <v>5</v>
      </c>
      <c r="G11" t="b">
        <f t="shared" ref="G11:G12" si="1">COUNTIF($B$2:$B$84,E11)&gt;0</f>
        <v>0</v>
      </c>
      <c r="H11" t="str">
        <f t="shared" si="0"/>
        <v>nepravda</v>
      </c>
      <c r="I11">
        <f t="shared" ref="I11:I12" si="2">IF(COUNTIF($B$2:$B$84,E11)&gt;0,F11*1.1,F11*1.2)</f>
        <v>6</v>
      </c>
      <c r="J11" t="str">
        <f>IF(COUNTIF($B$2:$B$84,E11)&gt;0,F11*1.1,IF(COUNTIF($B$85:$B$171,E11)&gt;0,F11*1.2,"problém"))</f>
        <v>problém</v>
      </c>
    </row>
    <row r="12" spans="1:10" x14ac:dyDescent="0.35">
      <c r="A12" t="s">
        <v>10</v>
      </c>
      <c r="B12" t="s">
        <v>31</v>
      </c>
      <c r="C12" s="8">
        <v>0.1</v>
      </c>
      <c r="E12" t="s">
        <v>39</v>
      </c>
      <c r="F12">
        <v>3</v>
      </c>
      <c r="G12" t="b">
        <f t="shared" si="1"/>
        <v>1</v>
      </c>
      <c r="H12" t="str">
        <f t="shared" si="0"/>
        <v>pravda</v>
      </c>
      <c r="I12">
        <f t="shared" si="2"/>
        <v>3.3000000000000003</v>
      </c>
      <c r="J12">
        <f t="shared" ref="J12:J13" si="3">IF(COUNTIF($B$2:$B$84,E12)&gt;0,F12*1.1,IF(COUNTIF($B$85:$B$171,E12)&gt;0,F12*1.2,"problém"))</f>
        <v>3.3000000000000003</v>
      </c>
    </row>
    <row r="13" spans="1:10" x14ac:dyDescent="0.35">
      <c r="A13" t="s">
        <v>10</v>
      </c>
      <c r="B13" t="s">
        <v>32</v>
      </c>
      <c r="C13" s="8">
        <v>0.1</v>
      </c>
      <c r="E13" t="s">
        <v>21</v>
      </c>
      <c r="F13">
        <v>5.5</v>
      </c>
      <c r="G13" t="b">
        <f>COUNTIF($B$2:$B$84,E13)&gt;0</f>
        <v>0</v>
      </c>
      <c r="H13" t="str">
        <f>IF(COUNTIF($B$2:$B$87,E13)&gt;0,"pravda","nepravda")</f>
        <v>pravda</v>
      </c>
      <c r="I13">
        <f>IF(COUNTIF($B$2:$B$84,E13)&gt;0,F13*1.1,F13*1.2)</f>
        <v>6.6</v>
      </c>
      <c r="J13">
        <f t="shared" si="3"/>
        <v>6.6</v>
      </c>
    </row>
    <row r="14" spans="1:10" x14ac:dyDescent="0.35">
      <c r="A14" t="s">
        <v>10</v>
      </c>
      <c r="B14" t="s">
        <v>33</v>
      </c>
      <c r="C14" s="8">
        <v>0.1</v>
      </c>
    </row>
    <row r="15" spans="1:10" x14ac:dyDescent="0.35">
      <c r="A15" t="s">
        <v>10</v>
      </c>
      <c r="B15" t="s">
        <v>34</v>
      </c>
      <c r="C15" s="8">
        <v>0.1</v>
      </c>
    </row>
    <row r="16" spans="1:10" x14ac:dyDescent="0.35">
      <c r="A16" t="s">
        <v>10</v>
      </c>
      <c r="B16" t="s">
        <v>35</v>
      </c>
      <c r="C16" s="8">
        <v>0.1</v>
      </c>
    </row>
    <row r="17" spans="1:8" x14ac:dyDescent="0.35">
      <c r="A17" t="s">
        <v>10</v>
      </c>
      <c r="B17" t="s">
        <v>36</v>
      </c>
      <c r="C17" s="8">
        <v>0.1</v>
      </c>
      <c r="G17" t="s">
        <v>267</v>
      </c>
      <c r="H17">
        <v>10</v>
      </c>
    </row>
    <row r="18" spans="1:8" x14ac:dyDescent="0.35">
      <c r="A18" t="s">
        <v>10</v>
      </c>
      <c r="B18" t="s">
        <v>37</v>
      </c>
      <c r="C18" s="8">
        <v>0.1</v>
      </c>
      <c r="G18" t="s">
        <v>268</v>
      </c>
      <c r="H18">
        <v>20</v>
      </c>
    </row>
    <row r="19" spans="1:8" x14ac:dyDescent="0.35">
      <c r="A19" t="s">
        <v>10</v>
      </c>
      <c r="B19" t="s">
        <v>38</v>
      </c>
      <c r="C19" s="8">
        <v>0.1</v>
      </c>
      <c r="G19" t="s">
        <v>269</v>
      </c>
      <c r="H19" t="s">
        <v>270</v>
      </c>
    </row>
    <row r="20" spans="1:8" x14ac:dyDescent="0.35">
      <c r="A20" t="s">
        <v>10</v>
      </c>
      <c r="B20" t="s">
        <v>39</v>
      </c>
      <c r="C20" s="8">
        <v>0.1</v>
      </c>
    </row>
    <row r="21" spans="1:8" x14ac:dyDescent="0.35">
      <c r="A21" t="s">
        <v>10</v>
      </c>
      <c r="B21" t="s">
        <v>40</v>
      </c>
      <c r="C21" s="8">
        <v>0.1</v>
      </c>
    </row>
    <row r="22" spans="1:8" x14ac:dyDescent="0.35">
      <c r="A22" t="s">
        <v>10</v>
      </c>
      <c r="B22" t="s">
        <v>41</v>
      </c>
      <c r="C22" s="8">
        <v>0.1</v>
      </c>
    </row>
    <row r="23" spans="1:8" x14ac:dyDescent="0.35">
      <c r="A23" t="s">
        <v>10</v>
      </c>
      <c r="B23" t="s">
        <v>51</v>
      </c>
      <c r="C23" s="8">
        <v>0.1</v>
      </c>
    </row>
    <row r="24" spans="1:8" x14ac:dyDescent="0.35">
      <c r="A24" t="s">
        <v>10</v>
      </c>
      <c r="B24" t="s">
        <v>52</v>
      </c>
      <c r="C24" s="8">
        <v>0.1</v>
      </c>
    </row>
    <row r="25" spans="1:8" x14ac:dyDescent="0.35">
      <c r="A25" t="s">
        <v>10</v>
      </c>
      <c r="B25" t="s">
        <v>53</v>
      </c>
      <c r="C25" s="8">
        <v>0.1</v>
      </c>
    </row>
    <row r="26" spans="1:8" x14ac:dyDescent="0.35">
      <c r="A26" t="s">
        <v>10</v>
      </c>
      <c r="B26" t="s">
        <v>54</v>
      </c>
      <c r="C26" s="8">
        <v>0.1</v>
      </c>
    </row>
    <row r="27" spans="1:8" x14ac:dyDescent="0.35">
      <c r="A27" t="s">
        <v>10</v>
      </c>
      <c r="B27" t="s">
        <v>55</v>
      </c>
      <c r="C27" s="8">
        <v>0.1</v>
      </c>
    </row>
    <row r="28" spans="1:8" x14ac:dyDescent="0.35">
      <c r="A28" t="s">
        <v>10</v>
      </c>
      <c r="B28" t="s">
        <v>56</v>
      </c>
      <c r="C28" s="8">
        <v>0.1</v>
      </c>
    </row>
    <row r="29" spans="1:8" x14ac:dyDescent="0.35">
      <c r="A29" t="s">
        <v>10</v>
      </c>
      <c r="B29" t="s">
        <v>57</v>
      </c>
      <c r="C29" s="8">
        <v>0.1</v>
      </c>
    </row>
    <row r="30" spans="1:8" x14ac:dyDescent="0.35">
      <c r="A30" t="s">
        <v>10</v>
      </c>
      <c r="B30" t="s">
        <v>58</v>
      </c>
      <c r="C30" s="8">
        <v>0.1</v>
      </c>
    </row>
    <row r="31" spans="1:8" x14ac:dyDescent="0.35">
      <c r="A31" t="s">
        <v>10</v>
      </c>
      <c r="B31" t="s">
        <v>64</v>
      </c>
      <c r="C31" s="8">
        <v>0.1</v>
      </c>
    </row>
    <row r="32" spans="1:8" x14ac:dyDescent="0.35">
      <c r="A32" t="s">
        <v>10</v>
      </c>
      <c r="B32" t="s">
        <v>65</v>
      </c>
      <c r="C32" s="8">
        <v>0.1</v>
      </c>
    </row>
    <row r="33" spans="1:3" x14ac:dyDescent="0.35">
      <c r="A33" t="s">
        <v>10</v>
      </c>
      <c r="B33" t="s">
        <v>66</v>
      </c>
      <c r="C33" s="8">
        <v>0.1</v>
      </c>
    </row>
    <row r="34" spans="1:3" x14ac:dyDescent="0.35">
      <c r="A34" t="s">
        <v>10</v>
      </c>
      <c r="B34" t="s">
        <v>68</v>
      </c>
      <c r="C34" s="8">
        <v>0.1</v>
      </c>
    </row>
    <row r="35" spans="1:3" x14ac:dyDescent="0.35">
      <c r="A35" t="s">
        <v>10</v>
      </c>
      <c r="B35" t="s">
        <v>69</v>
      </c>
      <c r="C35" s="8">
        <v>0.1</v>
      </c>
    </row>
    <row r="36" spans="1:3" x14ac:dyDescent="0.35">
      <c r="A36" t="s">
        <v>10</v>
      </c>
      <c r="B36" t="s">
        <v>70</v>
      </c>
      <c r="C36" s="8">
        <v>0.1</v>
      </c>
    </row>
    <row r="37" spans="1:3" x14ac:dyDescent="0.35">
      <c r="A37" t="s">
        <v>10</v>
      </c>
      <c r="B37" t="s">
        <v>71</v>
      </c>
      <c r="C37" s="8">
        <v>0.1</v>
      </c>
    </row>
    <row r="38" spans="1:3" x14ac:dyDescent="0.35">
      <c r="A38" t="s">
        <v>10</v>
      </c>
      <c r="B38" t="s">
        <v>72</v>
      </c>
      <c r="C38" s="8">
        <v>0.1</v>
      </c>
    </row>
    <row r="39" spans="1:3" x14ac:dyDescent="0.35">
      <c r="A39" t="s">
        <v>10</v>
      </c>
      <c r="B39" t="s">
        <v>74</v>
      </c>
      <c r="C39" s="8">
        <v>0.1</v>
      </c>
    </row>
    <row r="40" spans="1:3" x14ac:dyDescent="0.35">
      <c r="A40" t="s">
        <v>10</v>
      </c>
      <c r="B40" t="s">
        <v>75</v>
      </c>
      <c r="C40" s="8">
        <v>0.1</v>
      </c>
    </row>
    <row r="41" spans="1:3" x14ac:dyDescent="0.35">
      <c r="A41" t="s">
        <v>10</v>
      </c>
      <c r="B41" t="s">
        <v>76</v>
      </c>
      <c r="C41" s="8">
        <v>0.1</v>
      </c>
    </row>
    <row r="42" spans="1:3" x14ac:dyDescent="0.35">
      <c r="A42" t="s">
        <v>10</v>
      </c>
      <c r="B42" t="s">
        <v>77</v>
      </c>
      <c r="C42" s="8">
        <v>0.1</v>
      </c>
    </row>
    <row r="43" spans="1:3" x14ac:dyDescent="0.35">
      <c r="A43" t="s">
        <v>10</v>
      </c>
      <c r="B43" t="s">
        <v>78</v>
      </c>
      <c r="C43" s="8">
        <v>0.1</v>
      </c>
    </row>
    <row r="44" spans="1:3" x14ac:dyDescent="0.35">
      <c r="A44" t="s">
        <v>10</v>
      </c>
      <c r="B44" t="s">
        <v>79</v>
      </c>
      <c r="C44" s="8">
        <v>0.1</v>
      </c>
    </row>
    <row r="45" spans="1:3" x14ac:dyDescent="0.35">
      <c r="A45" t="s">
        <v>10</v>
      </c>
      <c r="B45" t="s">
        <v>80</v>
      </c>
      <c r="C45" s="8">
        <v>0.1</v>
      </c>
    </row>
    <row r="46" spans="1:3" x14ac:dyDescent="0.35">
      <c r="A46" t="s">
        <v>84</v>
      </c>
      <c r="B46" t="s">
        <v>85</v>
      </c>
      <c r="C46" s="8">
        <v>0.1</v>
      </c>
    </row>
    <row r="47" spans="1:3" x14ac:dyDescent="0.35">
      <c r="A47" t="s">
        <v>84</v>
      </c>
      <c r="B47" t="s">
        <v>86</v>
      </c>
      <c r="C47" s="8">
        <v>0.1</v>
      </c>
    </row>
    <row r="48" spans="1:3" x14ac:dyDescent="0.35">
      <c r="A48" t="s">
        <v>84</v>
      </c>
      <c r="B48" t="s">
        <v>87</v>
      </c>
      <c r="C48" s="8">
        <v>0.1</v>
      </c>
    </row>
    <row r="49" spans="1:3" x14ac:dyDescent="0.35">
      <c r="A49" t="s">
        <v>84</v>
      </c>
      <c r="B49" t="s">
        <v>88</v>
      </c>
      <c r="C49" s="8">
        <v>0.1</v>
      </c>
    </row>
    <row r="50" spans="1:3" x14ac:dyDescent="0.35">
      <c r="A50" t="s">
        <v>84</v>
      </c>
      <c r="B50" t="s">
        <v>89</v>
      </c>
      <c r="C50" s="8">
        <v>0.1</v>
      </c>
    </row>
    <row r="51" spans="1:3" x14ac:dyDescent="0.35">
      <c r="A51" t="s">
        <v>84</v>
      </c>
      <c r="B51" t="s">
        <v>90</v>
      </c>
      <c r="C51" s="8">
        <v>0.1</v>
      </c>
    </row>
    <row r="52" spans="1:3" x14ac:dyDescent="0.35">
      <c r="A52" t="s">
        <v>84</v>
      </c>
      <c r="B52" t="s">
        <v>91</v>
      </c>
      <c r="C52" s="8">
        <v>0.1</v>
      </c>
    </row>
    <row r="53" spans="1:3" x14ac:dyDescent="0.35">
      <c r="A53" t="s">
        <v>84</v>
      </c>
      <c r="B53" t="s">
        <v>92</v>
      </c>
      <c r="C53" s="8">
        <v>0.1</v>
      </c>
    </row>
    <row r="54" spans="1:3" x14ac:dyDescent="0.35">
      <c r="A54" t="s">
        <v>93</v>
      </c>
      <c r="B54" t="s">
        <v>94</v>
      </c>
      <c r="C54" s="8">
        <v>0.1</v>
      </c>
    </row>
    <row r="55" spans="1:3" x14ac:dyDescent="0.35">
      <c r="A55" t="s">
        <v>95</v>
      </c>
      <c r="B55" t="s">
        <v>96</v>
      </c>
      <c r="C55" s="8">
        <v>0.1</v>
      </c>
    </row>
    <row r="56" spans="1:3" x14ac:dyDescent="0.35">
      <c r="A56" t="s">
        <v>95</v>
      </c>
      <c r="B56" t="s">
        <v>97</v>
      </c>
      <c r="C56" s="8">
        <v>0.1</v>
      </c>
    </row>
    <row r="57" spans="1:3" x14ac:dyDescent="0.35">
      <c r="A57" t="s">
        <v>95</v>
      </c>
      <c r="B57" t="s">
        <v>98</v>
      </c>
      <c r="C57" s="8">
        <v>0.1</v>
      </c>
    </row>
    <row r="58" spans="1:3" x14ac:dyDescent="0.35">
      <c r="A58" t="s">
        <v>95</v>
      </c>
      <c r="B58" t="s">
        <v>99</v>
      </c>
      <c r="C58" s="8">
        <v>0.1</v>
      </c>
    </row>
    <row r="59" spans="1:3" x14ac:dyDescent="0.35">
      <c r="A59" t="s">
        <v>95</v>
      </c>
      <c r="B59" t="s">
        <v>100</v>
      </c>
      <c r="C59" s="8">
        <v>0.1</v>
      </c>
    </row>
    <row r="60" spans="1:3" x14ac:dyDescent="0.35">
      <c r="A60" t="s">
        <v>95</v>
      </c>
      <c r="B60" t="s">
        <v>101</v>
      </c>
      <c r="C60" s="8">
        <v>0.1</v>
      </c>
    </row>
    <row r="61" spans="1:3" x14ac:dyDescent="0.35">
      <c r="A61" t="s">
        <v>95</v>
      </c>
      <c r="B61" t="s">
        <v>102</v>
      </c>
      <c r="C61" s="8">
        <v>0.1</v>
      </c>
    </row>
    <row r="62" spans="1:3" x14ac:dyDescent="0.35">
      <c r="A62" t="s">
        <v>95</v>
      </c>
      <c r="B62" t="s">
        <v>103</v>
      </c>
      <c r="C62" s="8">
        <v>0.1</v>
      </c>
    </row>
    <row r="63" spans="1:3" x14ac:dyDescent="0.35">
      <c r="A63" t="s">
        <v>95</v>
      </c>
      <c r="B63" t="s">
        <v>104</v>
      </c>
      <c r="C63" s="8">
        <v>0.1</v>
      </c>
    </row>
    <row r="64" spans="1:3" x14ac:dyDescent="0.35">
      <c r="A64" t="s">
        <v>95</v>
      </c>
      <c r="B64" t="s">
        <v>105</v>
      </c>
      <c r="C64" s="8">
        <v>0.1</v>
      </c>
    </row>
    <row r="65" spans="1:3" x14ac:dyDescent="0.35">
      <c r="A65" t="s">
        <v>95</v>
      </c>
      <c r="B65" t="s">
        <v>106</v>
      </c>
      <c r="C65" s="8">
        <v>0.1</v>
      </c>
    </row>
    <row r="66" spans="1:3" x14ac:dyDescent="0.35">
      <c r="A66" t="s">
        <v>93</v>
      </c>
      <c r="B66" t="s">
        <v>107</v>
      </c>
      <c r="C66" s="8">
        <v>0.1</v>
      </c>
    </row>
    <row r="67" spans="1:3" x14ac:dyDescent="0.35">
      <c r="A67" t="s">
        <v>95</v>
      </c>
      <c r="B67" t="s">
        <v>110</v>
      </c>
      <c r="C67" s="8">
        <v>0.1</v>
      </c>
    </row>
    <row r="68" spans="1:3" x14ac:dyDescent="0.35">
      <c r="A68" t="s">
        <v>95</v>
      </c>
      <c r="B68" t="s">
        <v>111</v>
      </c>
      <c r="C68" s="8">
        <v>0.1</v>
      </c>
    </row>
    <row r="69" spans="1:3" x14ac:dyDescent="0.35">
      <c r="A69" t="s">
        <v>95</v>
      </c>
      <c r="B69" t="s">
        <v>112</v>
      </c>
      <c r="C69" s="8">
        <v>0.1</v>
      </c>
    </row>
    <row r="70" spans="1:3" x14ac:dyDescent="0.35">
      <c r="A70" t="s">
        <v>95</v>
      </c>
      <c r="B70" t="s">
        <v>113</v>
      </c>
      <c r="C70" s="8">
        <v>0.1</v>
      </c>
    </row>
    <row r="71" spans="1:3" x14ac:dyDescent="0.35">
      <c r="A71" t="s">
        <v>95</v>
      </c>
      <c r="B71" t="s">
        <v>114</v>
      </c>
      <c r="C71" s="8">
        <v>0.1</v>
      </c>
    </row>
    <row r="72" spans="1:3" x14ac:dyDescent="0.35">
      <c r="A72" t="s">
        <v>95</v>
      </c>
      <c r="B72" t="s">
        <v>115</v>
      </c>
      <c r="C72" s="8">
        <v>0.1</v>
      </c>
    </row>
    <row r="73" spans="1:3" x14ac:dyDescent="0.35">
      <c r="A73" t="s">
        <v>95</v>
      </c>
      <c r="B73" t="s">
        <v>116</v>
      </c>
      <c r="C73" s="8">
        <v>0.1</v>
      </c>
    </row>
    <row r="74" spans="1:3" x14ac:dyDescent="0.35">
      <c r="A74" t="s">
        <v>84</v>
      </c>
      <c r="B74" t="s">
        <v>117</v>
      </c>
      <c r="C74" s="8">
        <v>0.1</v>
      </c>
    </row>
    <row r="75" spans="1:3" x14ac:dyDescent="0.35">
      <c r="A75" t="s">
        <v>84</v>
      </c>
      <c r="B75" t="s">
        <v>118</v>
      </c>
      <c r="C75" s="8">
        <v>0.1</v>
      </c>
    </row>
    <row r="76" spans="1:3" x14ac:dyDescent="0.35">
      <c r="A76" t="s">
        <v>84</v>
      </c>
      <c r="B76" t="s">
        <v>119</v>
      </c>
      <c r="C76" s="8">
        <v>0.1</v>
      </c>
    </row>
    <row r="77" spans="1:3" x14ac:dyDescent="0.35">
      <c r="A77" t="s">
        <v>84</v>
      </c>
      <c r="B77" t="s">
        <v>120</v>
      </c>
      <c r="C77" s="8">
        <v>0.1</v>
      </c>
    </row>
    <row r="78" spans="1:3" x14ac:dyDescent="0.35">
      <c r="A78" t="s">
        <v>84</v>
      </c>
      <c r="B78" t="s">
        <v>121</v>
      </c>
      <c r="C78" s="8">
        <v>0.1</v>
      </c>
    </row>
    <row r="79" spans="1:3" x14ac:dyDescent="0.35">
      <c r="A79" t="s">
        <v>84</v>
      </c>
      <c r="B79" t="s">
        <v>122</v>
      </c>
      <c r="C79" s="8">
        <v>0.1</v>
      </c>
    </row>
    <row r="80" spans="1:3" x14ac:dyDescent="0.35">
      <c r="A80" t="s">
        <v>84</v>
      </c>
      <c r="B80" t="s">
        <v>123</v>
      </c>
      <c r="C80" s="8">
        <v>0.1</v>
      </c>
    </row>
    <row r="81" spans="1:3" x14ac:dyDescent="0.35">
      <c r="A81" t="s">
        <v>84</v>
      </c>
      <c r="B81" t="s">
        <v>124</v>
      </c>
      <c r="C81" s="8">
        <v>0.1</v>
      </c>
    </row>
    <row r="82" spans="1:3" x14ac:dyDescent="0.35">
      <c r="A82" t="s">
        <v>95</v>
      </c>
      <c r="B82" t="s">
        <v>187</v>
      </c>
      <c r="C82" s="8">
        <v>0.1</v>
      </c>
    </row>
    <row r="83" spans="1:3" x14ac:dyDescent="0.35">
      <c r="A83" t="s">
        <v>95</v>
      </c>
      <c r="B83" t="s">
        <v>188</v>
      </c>
      <c r="C83" s="8">
        <v>0.1</v>
      </c>
    </row>
    <row r="84" spans="1:3" x14ac:dyDescent="0.35">
      <c r="A84" t="s">
        <v>95</v>
      </c>
      <c r="B84" t="s">
        <v>189</v>
      </c>
      <c r="C84" s="8">
        <v>0.1</v>
      </c>
    </row>
    <row r="85" spans="1:3" x14ac:dyDescent="0.35">
      <c r="A85" t="s">
        <v>10</v>
      </c>
      <c r="B85" t="s">
        <v>14</v>
      </c>
      <c r="C85" s="8">
        <v>0.2</v>
      </c>
    </row>
    <row r="86" spans="1:3" x14ac:dyDescent="0.35">
      <c r="A86" t="s">
        <v>10</v>
      </c>
      <c r="B86" t="s">
        <v>21</v>
      </c>
      <c r="C86" s="8">
        <v>0.2</v>
      </c>
    </row>
    <row r="87" spans="1:3" x14ac:dyDescent="0.35">
      <c r="A87" t="s">
        <v>10</v>
      </c>
      <c r="B87" t="s">
        <v>23</v>
      </c>
      <c r="C87" s="8">
        <v>0.2</v>
      </c>
    </row>
    <row r="88" spans="1:3" x14ac:dyDescent="0.35">
      <c r="A88" t="s">
        <v>10</v>
      </c>
      <c r="B88" t="s">
        <v>24</v>
      </c>
      <c r="C88" s="8">
        <v>0.2</v>
      </c>
    </row>
    <row r="89" spans="1:3" x14ac:dyDescent="0.35">
      <c r="A89" t="s">
        <v>10</v>
      </c>
      <c r="B89" t="s">
        <v>26</v>
      </c>
      <c r="C89" s="8">
        <v>0.2</v>
      </c>
    </row>
    <row r="90" spans="1:3" x14ac:dyDescent="0.35">
      <c r="A90" t="s">
        <v>10</v>
      </c>
      <c r="B90" t="s">
        <v>27</v>
      </c>
      <c r="C90" s="8">
        <v>0.2</v>
      </c>
    </row>
    <row r="91" spans="1:3" x14ac:dyDescent="0.35">
      <c r="A91" t="s">
        <v>10</v>
      </c>
      <c r="B91" t="s">
        <v>28</v>
      </c>
      <c r="C91" s="8">
        <v>0.2</v>
      </c>
    </row>
    <row r="92" spans="1:3" x14ac:dyDescent="0.35">
      <c r="A92" t="s">
        <v>10</v>
      </c>
      <c r="B92" t="s">
        <v>42</v>
      </c>
      <c r="C92" s="8">
        <v>0.2</v>
      </c>
    </row>
    <row r="93" spans="1:3" x14ac:dyDescent="0.35">
      <c r="A93" t="s">
        <v>10</v>
      </c>
      <c r="B93" t="s">
        <v>43</v>
      </c>
      <c r="C93" s="8">
        <v>0.2</v>
      </c>
    </row>
    <row r="94" spans="1:3" x14ac:dyDescent="0.35">
      <c r="A94" t="s">
        <v>10</v>
      </c>
      <c r="B94" t="s">
        <v>44</v>
      </c>
      <c r="C94" s="8">
        <v>0.2</v>
      </c>
    </row>
    <row r="95" spans="1:3" x14ac:dyDescent="0.35">
      <c r="A95" t="s">
        <v>10</v>
      </c>
      <c r="B95" t="s">
        <v>45</v>
      </c>
      <c r="C95" s="8">
        <v>0.2</v>
      </c>
    </row>
    <row r="96" spans="1:3" x14ac:dyDescent="0.35">
      <c r="A96" t="s">
        <v>10</v>
      </c>
      <c r="B96" t="s">
        <v>46</v>
      </c>
      <c r="C96" s="8">
        <v>0.2</v>
      </c>
    </row>
    <row r="97" spans="1:3" x14ac:dyDescent="0.35">
      <c r="A97" t="s">
        <v>10</v>
      </c>
      <c r="B97" t="s">
        <v>47</v>
      </c>
      <c r="C97" s="8">
        <v>0.2</v>
      </c>
    </row>
    <row r="98" spans="1:3" x14ac:dyDescent="0.35">
      <c r="A98" t="s">
        <v>10</v>
      </c>
      <c r="B98" t="s">
        <v>49</v>
      </c>
      <c r="C98" s="8">
        <v>0.2</v>
      </c>
    </row>
    <row r="99" spans="1:3" x14ac:dyDescent="0.35">
      <c r="A99" t="s">
        <v>10</v>
      </c>
      <c r="B99" t="s">
        <v>50</v>
      </c>
      <c r="C99" s="8">
        <v>0.2</v>
      </c>
    </row>
    <row r="100" spans="1:3" x14ac:dyDescent="0.35">
      <c r="A100" t="s">
        <v>10</v>
      </c>
      <c r="B100" t="s">
        <v>59</v>
      </c>
      <c r="C100" s="8">
        <v>0.2</v>
      </c>
    </row>
    <row r="101" spans="1:3" x14ac:dyDescent="0.35">
      <c r="A101" t="s">
        <v>10</v>
      </c>
      <c r="B101" t="s">
        <v>60</v>
      </c>
      <c r="C101" s="8">
        <v>0.2</v>
      </c>
    </row>
    <row r="102" spans="1:3" x14ac:dyDescent="0.35">
      <c r="A102" t="s">
        <v>10</v>
      </c>
      <c r="B102" t="s">
        <v>61</v>
      </c>
      <c r="C102" s="8">
        <v>0.2</v>
      </c>
    </row>
    <row r="103" spans="1:3" x14ac:dyDescent="0.35">
      <c r="A103" t="s">
        <v>10</v>
      </c>
      <c r="B103" t="s">
        <v>62</v>
      </c>
      <c r="C103" s="8">
        <v>0.2</v>
      </c>
    </row>
    <row r="104" spans="1:3" x14ac:dyDescent="0.35">
      <c r="A104" t="s">
        <v>10</v>
      </c>
      <c r="B104" t="s">
        <v>63</v>
      </c>
      <c r="C104" s="8">
        <v>0.2</v>
      </c>
    </row>
    <row r="105" spans="1:3" x14ac:dyDescent="0.35">
      <c r="A105" t="s">
        <v>10</v>
      </c>
      <c r="B105" t="s">
        <v>67</v>
      </c>
      <c r="C105" s="8">
        <v>0.2</v>
      </c>
    </row>
    <row r="106" spans="1:3" x14ac:dyDescent="0.35">
      <c r="A106" t="s">
        <v>10</v>
      </c>
      <c r="B106" t="s">
        <v>73</v>
      </c>
      <c r="C106" s="8">
        <v>0.2</v>
      </c>
    </row>
    <row r="107" spans="1:3" x14ac:dyDescent="0.35">
      <c r="A107" t="s">
        <v>81</v>
      </c>
      <c r="B107" t="s">
        <v>82</v>
      </c>
      <c r="C107" s="8">
        <v>0.2</v>
      </c>
    </row>
    <row r="108" spans="1:3" x14ac:dyDescent="0.35">
      <c r="A108" t="s">
        <v>81</v>
      </c>
      <c r="B108" t="s">
        <v>83</v>
      </c>
      <c r="C108" s="8">
        <v>0.2</v>
      </c>
    </row>
    <row r="109" spans="1:3" x14ac:dyDescent="0.35">
      <c r="A109" t="s">
        <v>95</v>
      </c>
      <c r="B109" t="s">
        <v>108</v>
      </c>
      <c r="C109" s="8">
        <v>0.2</v>
      </c>
    </row>
    <row r="110" spans="1:3" x14ac:dyDescent="0.35">
      <c r="A110" t="s">
        <v>95</v>
      </c>
      <c r="B110" t="s">
        <v>109</v>
      </c>
      <c r="C110" s="8">
        <v>0.2</v>
      </c>
    </row>
    <row r="111" spans="1:3" x14ac:dyDescent="0.35">
      <c r="A111" t="s">
        <v>125</v>
      </c>
      <c r="B111" t="s">
        <v>126</v>
      </c>
      <c r="C111" s="8">
        <v>0.2</v>
      </c>
    </row>
    <row r="112" spans="1:3" x14ac:dyDescent="0.35">
      <c r="A112" t="s">
        <v>125</v>
      </c>
      <c r="B112" t="s">
        <v>127</v>
      </c>
      <c r="C112" s="8">
        <v>0.2</v>
      </c>
    </row>
    <row r="113" spans="1:3" x14ac:dyDescent="0.35">
      <c r="A113" t="s">
        <v>125</v>
      </c>
      <c r="B113" t="s">
        <v>128</v>
      </c>
      <c r="C113" s="8">
        <v>0.2</v>
      </c>
    </row>
    <row r="114" spans="1:3" x14ac:dyDescent="0.35">
      <c r="A114" t="s">
        <v>125</v>
      </c>
      <c r="B114" t="s">
        <v>129</v>
      </c>
      <c r="C114" s="8">
        <v>0.2</v>
      </c>
    </row>
    <row r="115" spans="1:3" x14ac:dyDescent="0.35">
      <c r="A115" t="s">
        <v>125</v>
      </c>
      <c r="B115" t="s">
        <v>130</v>
      </c>
      <c r="C115" s="8">
        <v>0.2</v>
      </c>
    </row>
    <row r="116" spans="1:3" x14ac:dyDescent="0.35">
      <c r="A116" t="s">
        <v>125</v>
      </c>
      <c r="B116" t="s">
        <v>131</v>
      </c>
      <c r="C116" s="8">
        <v>0.2</v>
      </c>
    </row>
    <row r="117" spans="1:3" x14ac:dyDescent="0.35">
      <c r="A117" t="s">
        <v>125</v>
      </c>
      <c r="B117" t="s">
        <v>132</v>
      </c>
      <c r="C117" s="8">
        <v>0.2</v>
      </c>
    </row>
    <row r="118" spans="1:3" x14ac:dyDescent="0.35">
      <c r="A118" t="s">
        <v>125</v>
      </c>
      <c r="B118" t="s">
        <v>133</v>
      </c>
      <c r="C118" s="8">
        <v>0.2</v>
      </c>
    </row>
    <row r="119" spans="1:3" x14ac:dyDescent="0.35">
      <c r="A119" t="s">
        <v>125</v>
      </c>
      <c r="B119" t="s">
        <v>134</v>
      </c>
      <c r="C119" s="8">
        <v>0.2</v>
      </c>
    </row>
    <row r="120" spans="1:3" x14ac:dyDescent="0.35">
      <c r="A120" t="s">
        <v>125</v>
      </c>
      <c r="B120" t="s">
        <v>135</v>
      </c>
      <c r="C120" s="8">
        <v>0.2</v>
      </c>
    </row>
    <row r="121" spans="1:3" x14ac:dyDescent="0.35">
      <c r="A121" t="s">
        <v>125</v>
      </c>
      <c r="B121" t="s">
        <v>136</v>
      </c>
      <c r="C121" s="8">
        <v>0.2</v>
      </c>
    </row>
    <row r="122" spans="1:3" x14ac:dyDescent="0.35">
      <c r="A122" t="s">
        <v>125</v>
      </c>
      <c r="B122" t="s">
        <v>137</v>
      </c>
      <c r="C122" s="8">
        <v>0.2</v>
      </c>
    </row>
    <row r="123" spans="1:3" x14ac:dyDescent="0.35">
      <c r="A123" t="s">
        <v>125</v>
      </c>
      <c r="B123" t="s">
        <v>138</v>
      </c>
      <c r="C123" s="8">
        <v>0.2</v>
      </c>
    </row>
    <row r="124" spans="1:3" x14ac:dyDescent="0.35">
      <c r="A124" t="s">
        <v>125</v>
      </c>
      <c r="B124" t="s">
        <v>139</v>
      </c>
      <c r="C124" s="8">
        <v>0.2</v>
      </c>
    </row>
    <row r="125" spans="1:3" x14ac:dyDescent="0.35">
      <c r="A125" t="s">
        <v>125</v>
      </c>
      <c r="B125" t="s">
        <v>140</v>
      </c>
      <c r="C125" s="8">
        <v>0.2</v>
      </c>
    </row>
    <row r="126" spans="1:3" x14ac:dyDescent="0.35">
      <c r="A126" t="s">
        <v>125</v>
      </c>
      <c r="B126" t="s">
        <v>141</v>
      </c>
      <c r="C126" s="8">
        <v>0.2</v>
      </c>
    </row>
    <row r="127" spans="1:3" x14ac:dyDescent="0.35">
      <c r="A127" t="s">
        <v>125</v>
      </c>
      <c r="B127" t="s">
        <v>142</v>
      </c>
      <c r="C127" s="8">
        <v>0.2</v>
      </c>
    </row>
    <row r="128" spans="1:3" x14ac:dyDescent="0.35">
      <c r="A128" t="s">
        <v>125</v>
      </c>
      <c r="B128" t="s">
        <v>143</v>
      </c>
      <c r="C128" s="8">
        <v>0.2</v>
      </c>
    </row>
    <row r="129" spans="1:3" x14ac:dyDescent="0.35">
      <c r="A129" t="s">
        <v>125</v>
      </c>
      <c r="B129" t="s">
        <v>144</v>
      </c>
      <c r="C129" s="8">
        <v>0.2</v>
      </c>
    </row>
    <row r="130" spans="1:3" x14ac:dyDescent="0.35">
      <c r="A130" t="s">
        <v>125</v>
      </c>
      <c r="B130" t="s">
        <v>145</v>
      </c>
      <c r="C130" s="8">
        <v>0.2</v>
      </c>
    </row>
    <row r="131" spans="1:3" x14ac:dyDescent="0.35">
      <c r="A131" t="s">
        <v>125</v>
      </c>
      <c r="B131" t="s">
        <v>146</v>
      </c>
      <c r="C131" s="8">
        <v>0.2</v>
      </c>
    </row>
    <row r="132" spans="1:3" x14ac:dyDescent="0.35">
      <c r="A132" t="s">
        <v>125</v>
      </c>
      <c r="B132" t="s">
        <v>147</v>
      </c>
      <c r="C132" s="8">
        <v>0.2</v>
      </c>
    </row>
    <row r="133" spans="1:3" x14ac:dyDescent="0.35">
      <c r="A133" t="s">
        <v>125</v>
      </c>
      <c r="B133" t="s">
        <v>148</v>
      </c>
      <c r="C133" s="8">
        <v>0.2</v>
      </c>
    </row>
    <row r="134" spans="1:3" x14ac:dyDescent="0.35">
      <c r="A134" t="s">
        <v>125</v>
      </c>
      <c r="B134" t="s">
        <v>149</v>
      </c>
      <c r="C134" s="8">
        <v>0.2</v>
      </c>
    </row>
    <row r="135" spans="1:3" x14ac:dyDescent="0.35">
      <c r="A135" t="s">
        <v>125</v>
      </c>
      <c r="B135" t="s">
        <v>150</v>
      </c>
      <c r="C135" s="8">
        <v>0.2</v>
      </c>
    </row>
    <row r="136" spans="1:3" x14ac:dyDescent="0.35">
      <c r="A136" t="s">
        <v>125</v>
      </c>
      <c r="B136" t="s">
        <v>151</v>
      </c>
      <c r="C136" s="8">
        <v>0.2</v>
      </c>
    </row>
    <row r="137" spans="1:3" x14ac:dyDescent="0.35">
      <c r="A137" t="s">
        <v>125</v>
      </c>
      <c r="B137" t="s">
        <v>152</v>
      </c>
      <c r="C137" s="8">
        <v>0.2</v>
      </c>
    </row>
    <row r="138" spans="1:3" x14ac:dyDescent="0.35">
      <c r="A138" t="s">
        <v>125</v>
      </c>
      <c r="B138" t="s">
        <v>153</v>
      </c>
      <c r="C138" s="8">
        <v>0.2</v>
      </c>
    </row>
    <row r="139" spans="1:3" x14ac:dyDescent="0.35">
      <c r="A139" t="s">
        <v>125</v>
      </c>
      <c r="B139" t="s">
        <v>154</v>
      </c>
      <c r="C139" s="8">
        <v>0.2</v>
      </c>
    </row>
    <row r="140" spans="1:3" x14ac:dyDescent="0.35">
      <c r="A140" t="s">
        <v>125</v>
      </c>
      <c r="B140" t="s">
        <v>155</v>
      </c>
      <c r="C140" s="8">
        <v>0.2</v>
      </c>
    </row>
    <row r="141" spans="1:3" x14ac:dyDescent="0.35">
      <c r="A141" t="s">
        <v>125</v>
      </c>
      <c r="B141" t="s">
        <v>156</v>
      </c>
      <c r="C141" s="8">
        <v>0.2</v>
      </c>
    </row>
    <row r="142" spans="1:3" x14ac:dyDescent="0.35">
      <c r="A142" t="s">
        <v>125</v>
      </c>
      <c r="B142" t="s">
        <v>157</v>
      </c>
      <c r="C142" s="8">
        <v>0.2</v>
      </c>
    </row>
    <row r="143" spans="1:3" x14ac:dyDescent="0.35">
      <c r="A143" t="s">
        <v>125</v>
      </c>
      <c r="B143" t="s">
        <v>158</v>
      </c>
      <c r="C143" s="8">
        <v>0.2</v>
      </c>
    </row>
    <row r="144" spans="1:3" x14ac:dyDescent="0.35">
      <c r="A144" t="s">
        <v>125</v>
      </c>
      <c r="B144" t="s">
        <v>159</v>
      </c>
      <c r="C144" s="8">
        <v>0.2</v>
      </c>
    </row>
    <row r="145" spans="1:3" x14ac:dyDescent="0.35">
      <c r="A145" t="s">
        <v>125</v>
      </c>
      <c r="B145" t="s">
        <v>160</v>
      </c>
      <c r="C145" s="8">
        <v>0.2</v>
      </c>
    </row>
    <row r="146" spans="1:3" x14ac:dyDescent="0.35">
      <c r="A146" t="s">
        <v>125</v>
      </c>
      <c r="B146" t="s">
        <v>161</v>
      </c>
      <c r="C146" s="8">
        <v>0.2</v>
      </c>
    </row>
    <row r="147" spans="1:3" x14ac:dyDescent="0.35">
      <c r="A147" t="s">
        <v>125</v>
      </c>
      <c r="B147" t="s">
        <v>162</v>
      </c>
      <c r="C147" s="8">
        <v>0.2</v>
      </c>
    </row>
    <row r="148" spans="1:3" x14ac:dyDescent="0.35">
      <c r="A148" t="s">
        <v>125</v>
      </c>
      <c r="B148" t="s">
        <v>163</v>
      </c>
      <c r="C148" s="8">
        <v>0.2</v>
      </c>
    </row>
    <row r="149" spans="1:3" x14ac:dyDescent="0.35">
      <c r="A149" t="s">
        <v>125</v>
      </c>
      <c r="B149" t="s">
        <v>164</v>
      </c>
      <c r="C149" s="8">
        <v>0.2</v>
      </c>
    </row>
    <row r="150" spans="1:3" x14ac:dyDescent="0.35">
      <c r="A150" t="s">
        <v>125</v>
      </c>
      <c r="B150" t="s">
        <v>165</v>
      </c>
      <c r="C150" s="8">
        <v>0.2</v>
      </c>
    </row>
    <row r="151" spans="1:3" x14ac:dyDescent="0.35">
      <c r="A151" t="s">
        <v>125</v>
      </c>
      <c r="B151" t="s">
        <v>166</v>
      </c>
      <c r="C151" s="8">
        <v>0.2</v>
      </c>
    </row>
    <row r="152" spans="1:3" x14ac:dyDescent="0.35">
      <c r="A152" t="s">
        <v>125</v>
      </c>
      <c r="B152" t="s">
        <v>167</v>
      </c>
      <c r="C152" s="8">
        <v>0.2</v>
      </c>
    </row>
    <row r="153" spans="1:3" x14ac:dyDescent="0.35">
      <c r="A153" t="s">
        <v>125</v>
      </c>
      <c r="B153" t="s">
        <v>168</v>
      </c>
      <c r="C153" s="8">
        <v>0.2</v>
      </c>
    </row>
    <row r="154" spans="1:3" x14ac:dyDescent="0.35">
      <c r="A154" t="s">
        <v>125</v>
      </c>
      <c r="B154" t="s">
        <v>169</v>
      </c>
      <c r="C154" s="8">
        <v>0.2</v>
      </c>
    </row>
    <row r="155" spans="1:3" x14ac:dyDescent="0.35">
      <c r="A155" t="s">
        <v>125</v>
      </c>
      <c r="B155" t="s">
        <v>170</v>
      </c>
      <c r="C155" s="8">
        <v>0.2</v>
      </c>
    </row>
    <row r="156" spans="1:3" x14ac:dyDescent="0.35">
      <c r="A156" t="s">
        <v>125</v>
      </c>
      <c r="B156" t="s">
        <v>171</v>
      </c>
      <c r="C156" s="8">
        <v>0.2</v>
      </c>
    </row>
    <row r="157" spans="1:3" x14ac:dyDescent="0.35">
      <c r="A157" t="s">
        <v>125</v>
      </c>
      <c r="B157" t="s">
        <v>172</v>
      </c>
      <c r="C157" s="8">
        <v>0.2</v>
      </c>
    </row>
    <row r="158" spans="1:3" x14ac:dyDescent="0.35">
      <c r="A158" t="s">
        <v>125</v>
      </c>
      <c r="B158" t="s">
        <v>173</v>
      </c>
      <c r="C158" s="8">
        <v>0.2</v>
      </c>
    </row>
    <row r="159" spans="1:3" x14ac:dyDescent="0.35">
      <c r="A159" t="s">
        <v>125</v>
      </c>
      <c r="B159" t="s">
        <v>174</v>
      </c>
      <c r="C159" s="8">
        <v>0.2</v>
      </c>
    </row>
    <row r="160" spans="1:3" x14ac:dyDescent="0.35">
      <c r="A160" t="s">
        <v>125</v>
      </c>
      <c r="B160" t="s">
        <v>175</v>
      </c>
      <c r="C160" s="8">
        <v>0.2</v>
      </c>
    </row>
    <row r="161" spans="1:3" x14ac:dyDescent="0.35">
      <c r="A161" t="s">
        <v>125</v>
      </c>
      <c r="B161" t="s">
        <v>176</v>
      </c>
      <c r="C161" s="8">
        <v>0.2</v>
      </c>
    </row>
    <row r="162" spans="1:3" x14ac:dyDescent="0.35">
      <c r="A162" t="s">
        <v>125</v>
      </c>
      <c r="B162" t="s">
        <v>177</v>
      </c>
      <c r="C162" s="8">
        <v>0.2</v>
      </c>
    </row>
    <row r="163" spans="1:3" x14ac:dyDescent="0.35">
      <c r="A163" t="s">
        <v>125</v>
      </c>
      <c r="B163" t="s">
        <v>178</v>
      </c>
      <c r="C163" s="8">
        <v>0.2</v>
      </c>
    </row>
    <row r="164" spans="1:3" x14ac:dyDescent="0.35">
      <c r="A164" t="s">
        <v>125</v>
      </c>
      <c r="B164" t="s">
        <v>179</v>
      </c>
      <c r="C164" s="8">
        <v>0.2</v>
      </c>
    </row>
    <row r="165" spans="1:3" x14ac:dyDescent="0.35">
      <c r="A165" t="s">
        <v>125</v>
      </c>
      <c r="B165" t="s">
        <v>180</v>
      </c>
      <c r="C165" s="8">
        <v>0.2</v>
      </c>
    </row>
    <row r="166" spans="1:3" x14ac:dyDescent="0.35">
      <c r="A166" t="s">
        <v>125</v>
      </c>
      <c r="B166" t="s">
        <v>181</v>
      </c>
      <c r="C166" s="8">
        <v>0.2</v>
      </c>
    </row>
    <row r="167" spans="1:3" x14ac:dyDescent="0.35">
      <c r="A167" t="s">
        <v>125</v>
      </c>
      <c r="B167" t="s">
        <v>182</v>
      </c>
      <c r="C167" s="8">
        <v>0.2</v>
      </c>
    </row>
    <row r="168" spans="1:3" x14ac:dyDescent="0.35">
      <c r="A168" t="s">
        <v>125</v>
      </c>
      <c r="B168" t="s">
        <v>183</v>
      </c>
      <c r="C168" s="8">
        <v>0.2</v>
      </c>
    </row>
    <row r="169" spans="1:3" x14ac:dyDescent="0.35">
      <c r="A169" t="s">
        <v>125</v>
      </c>
      <c r="B169" t="s">
        <v>184</v>
      </c>
      <c r="C169" s="8">
        <v>0.2</v>
      </c>
    </row>
    <row r="170" spans="1:3" x14ac:dyDescent="0.35">
      <c r="A170" t="s">
        <v>125</v>
      </c>
      <c r="B170" t="s">
        <v>185</v>
      </c>
      <c r="C170" s="8">
        <v>0.2</v>
      </c>
    </row>
    <row r="171" spans="1:3" x14ac:dyDescent="0.35">
      <c r="A171" t="s">
        <v>125</v>
      </c>
      <c r="B171" t="s">
        <v>186</v>
      </c>
      <c r="C171" s="8">
        <v>0.2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56A8B-D60B-4E30-AD00-CC7A514514CC}">
  <dimension ref="A1:H517"/>
  <sheetViews>
    <sheetView workbookViewId="0">
      <selection activeCell="I29" sqref="I29"/>
    </sheetView>
  </sheetViews>
  <sheetFormatPr defaultRowHeight="14.5" x14ac:dyDescent="0.35"/>
  <cols>
    <col min="1" max="1" width="17.26953125" bestFit="1" customWidth="1"/>
    <col min="2" max="2" width="17.81640625" bestFit="1" customWidth="1"/>
    <col min="3" max="3" width="31.7265625" bestFit="1" customWidth="1"/>
    <col min="4" max="4" width="20.453125" bestFit="1" customWidth="1"/>
    <col min="5" max="5" width="11.26953125" bestFit="1" customWidth="1"/>
    <col min="6" max="6" width="11" bestFit="1" customWidth="1"/>
    <col min="7" max="7" width="17.81640625" bestFit="1" customWidth="1"/>
    <col min="8" max="8" width="15.1796875" bestFit="1" customWidth="1"/>
  </cols>
  <sheetData>
    <row r="1" spans="1:8" x14ac:dyDescent="0.35">
      <c r="A1" t="s">
        <v>271</v>
      </c>
      <c r="B1" t="s">
        <v>272</v>
      </c>
      <c r="C1" t="s">
        <v>273</v>
      </c>
      <c r="D1" t="s">
        <v>274</v>
      </c>
      <c r="E1" t="s">
        <v>275</v>
      </c>
      <c r="F1" t="s">
        <v>276</v>
      </c>
      <c r="G1" t="s">
        <v>277</v>
      </c>
      <c r="H1" t="s">
        <v>278</v>
      </c>
    </row>
    <row r="2" spans="1:8" x14ac:dyDescent="0.35">
      <c r="A2">
        <v>508454</v>
      </c>
      <c r="B2" t="s">
        <v>279</v>
      </c>
      <c r="C2" t="s">
        <v>280</v>
      </c>
      <c r="D2" t="s">
        <v>280</v>
      </c>
      <c r="E2">
        <v>19.120957000000001</v>
      </c>
      <c r="F2">
        <v>48.665573000000002</v>
      </c>
      <c r="G2">
        <v>601</v>
      </c>
      <c r="H2" t="s">
        <v>226</v>
      </c>
    </row>
    <row r="3" spans="1:8" x14ac:dyDescent="0.35">
      <c r="A3">
        <v>508471</v>
      </c>
      <c r="B3" t="s">
        <v>281</v>
      </c>
      <c r="C3" t="s">
        <v>282</v>
      </c>
      <c r="D3" t="s">
        <v>282</v>
      </c>
      <c r="E3">
        <v>19.195536000000001</v>
      </c>
      <c r="F3">
        <v>48.813729000000002</v>
      </c>
      <c r="G3">
        <v>601</v>
      </c>
      <c r="H3" t="s">
        <v>226</v>
      </c>
    </row>
    <row r="4" spans="1:8" x14ac:dyDescent="0.35">
      <c r="A4">
        <v>508438</v>
      </c>
      <c r="B4" t="s">
        <v>283</v>
      </c>
      <c r="C4" t="s">
        <v>225</v>
      </c>
      <c r="D4" t="s">
        <v>225</v>
      </c>
      <c r="E4">
        <v>19.146191999999999</v>
      </c>
      <c r="F4">
        <v>48.736277000000001</v>
      </c>
      <c r="G4">
        <v>601</v>
      </c>
      <c r="H4" t="s">
        <v>226</v>
      </c>
    </row>
    <row r="5" spans="1:8" x14ac:dyDescent="0.35">
      <c r="A5">
        <v>508675</v>
      </c>
      <c r="B5" t="s">
        <v>284</v>
      </c>
      <c r="C5" t="s">
        <v>285</v>
      </c>
      <c r="D5" t="s">
        <v>285</v>
      </c>
      <c r="E5">
        <v>19.389104</v>
      </c>
      <c r="F5">
        <v>48.790208999999997</v>
      </c>
      <c r="G5">
        <v>601</v>
      </c>
      <c r="H5" t="s">
        <v>226</v>
      </c>
    </row>
    <row r="6" spans="1:8" x14ac:dyDescent="0.35">
      <c r="A6">
        <v>508519</v>
      </c>
      <c r="B6" t="s">
        <v>286</v>
      </c>
      <c r="C6" t="s">
        <v>287</v>
      </c>
      <c r="D6" t="s">
        <v>287</v>
      </c>
      <c r="E6">
        <v>19.247408</v>
      </c>
      <c r="F6">
        <v>48.660660999999998</v>
      </c>
      <c r="G6">
        <v>601</v>
      </c>
      <c r="H6" t="s">
        <v>226</v>
      </c>
    </row>
    <row r="7" spans="1:8" x14ac:dyDescent="0.35">
      <c r="A7">
        <v>508543</v>
      </c>
      <c r="B7" t="s">
        <v>288</v>
      </c>
      <c r="C7" t="s">
        <v>289</v>
      </c>
      <c r="D7" t="s">
        <v>289</v>
      </c>
      <c r="E7">
        <v>19.221088999999999</v>
      </c>
      <c r="F7">
        <v>48.672840000000001</v>
      </c>
      <c r="G7">
        <v>601</v>
      </c>
      <c r="H7" t="s">
        <v>226</v>
      </c>
    </row>
    <row r="8" spans="1:8" x14ac:dyDescent="0.35">
      <c r="A8">
        <v>508551</v>
      </c>
      <c r="B8" t="s">
        <v>290</v>
      </c>
      <c r="C8" t="s">
        <v>291</v>
      </c>
      <c r="D8" t="s">
        <v>291</v>
      </c>
      <c r="E8">
        <v>19.053764000000001</v>
      </c>
      <c r="F8">
        <v>48.808598000000003</v>
      </c>
      <c r="G8">
        <v>601</v>
      </c>
      <c r="H8" t="s">
        <v>226</v>
      </c>
    </row>
    <row r="9" spans="1:8" x14ac:dyDescent="0.35">
      <c r="A9">
        <v>508560</v>
      </c>
      <c r="B9" t="s">
        <v>292</v>
      </c>
      <c r="C9" t="s">
        <v>293</v>
      </c>
      <c r="D9" t="s">
        <v>293</v>
      </c>
      <c r="E9">
        <v>19.222458</v>
      </c>
      <c r="F9">
        <v>48.880122</v>
      </c>
      <c r="G9">
        <v>601</v>
      </c>
      <c r="H9" t="s">
        <v>226</v>
      </c>
    </row>
    <row r="10" spans="1:8" x14ac:dyDescent="0.35">
      <c r="A10">
        <v>508586</v>
      </c>
      <c r="B10" t="s">
        <v>294</v>
      </c>
      <c r="C10" t="s">
        <v>295</v>
      </c>
      <c r="D10" t="s">
        <v>295</v>
      </c>
      <c r="E10">
        <v>19.271792999999999</v>
      </c>
      <c r="F10">
        <v>48.677793000000001</v>
      </c>
      <c r="G10">
        <v>601</v>
      </c>
      <c r="H10" t="s">
        <v>226</v>
      </c>
    </row>
    <row r="11" spans="1:8" x14ac:dyDescent="0.35">
      <c r="A11">
        <v>508594</v>
      </c>
      <c r="B11" t="s">
        <v>296</v>
      </c>
      <c r="C11" t="s">
        <v>297</v>
      </c>
      <c r="D11" t="s">
        <v>297</v>
      </c>
      <c r="E11">
        <v>19.078444999999999</v>
      </c>
      <c r="F11">
        <v>48.794995999999998</v>
      </c>
      <c r="G11">
        <v>601</v>
      </c>
      <c r="H11" t="s">
        <v>226</v>
      </c>
    </row>
    <row r="12" spans="1:8" x14ac:dyDescent="0.35">
      <c r="A12">
        <v>508616</v>
      </c>
      <c r="B12" t="s">
        <v>298</v>
      </c>
      <c r="C12" t="s">
        <v>299</v>
      </c>
      <c r="D12" t="s">
        <v>299</v>
      </c>
      <c r="E12">
        <v>19.315932</v>
      </c>
      <c r="F12">
        <v>48.809386000000003</v>
      </c>
      <c r="G12">
        <v>601</v>
      </c>
      <c r="H12" t="s">
        <v>226</v>
      </c>
    </row>
    <row r="13" spans="1:8" x14ac:dyDescent="0.35">
      <c r="A13">
        <v>508632</v>
      </c>
      <c r="B13" t="s">
        <v>300</v>
      </c>
      <c r="C13" t="s">
        <v>301</v>
      </c>
      <c r="D13" t="s">
        <v>301</v>
      </c>
      <c r="E13">
        <v>19.211528000000001</v>
      </c>
      <c r="F13">
        <v>48.698003999999997</v>
      </c>
      <c r="G13">
        <v>601</v>
      </c>
      <c r="H13" t="s">
        <v>226</v>
      </c>
    </row>
    <row r="14" spans="1:8" x14ac:dyDescent="0.35">
      <c r="A14">
        <v>508641</v>
      </c>
      <c r="B14" t="s">
        <v>302</v>
      </c>
      <c r="C14" t="s">
        <v>303</v>
      </c>
      <c r="D14" t="s">
        <v>303</v>
      </c>
      <c r="E14">
        <v>19.084949999999999</v>
      </c>
      <c r="F14">
        <v>48.700190999999997</v>
      </c>
      <c r="G14">
        <v>601</v>
      </c>
      <c r="H14" t="s">
        <v>226</v>
      </c>
    </row>
    <row r="15" spans="1:8" x14ac:dyDescent="0.35">
      <c r="A15">
        <v>580236</v>
      </c>
      <c r="B15" t="s">
        <v>304</v>
      </c>
      <c r="C15" t="s">
        <v>305</v>
      </c>
      <c r="D15" t="s">
        <v>305</v>
      </c>
      <c r="E15">
        <v>19.156639999999999</v>
      </c>
      <c r="F15">
        <v>48.652472000000003</v>
      </c>
      <c r="G15">
        <v>601</v>
      </c>
      <c r="H15" t="s">
        <v>226</v>
      </c>
    </row>
    <row r="16" spans="1:8" x14ac:dyDescent="0.35">
      <c r="A16">
        <v>508659</v>
      </c>
      <c r="B16" t="s">
        <v>306</v>
      </c>
      <c r="C16" t="s">
        <v>307</v>
      </c>
      <c r="D16" t="s">
        <v>307</v>
      </c>
      <c r="E16">
        <v>19.312270999999999</v>
      </c>
      <c r="F16">
        <v>48.655447000000002</v>
      </c>
      <c r="G16">
        <v>601</v>
      </c>
      <c r="H16" t="s">
        <v>226</v>
      </c>
    </row>
    <row r="17" spans="1:8" x14ac:dyDescent="0.35">
      <c r="A17">
        <v>508713</v>
      </c>
      <c r="B17" t="s">
        <v>308</v>
      </c>
      <c r="C17" t="s">
        <v>309</v>
      </c>
      <c r="D17" t="s">
        <v>309</v>
      </c>
      <c r="E17">
        <v>19.022231999999999</v>
      </c>
      <c r="F17">
        <v>48.771777</v>
      </c>
      <c r="G17">
        <v>601</v>
      </c>
      <c r="H17" t="s">
        <v>226</v>
      </c>
    </row>
    <row r="18" spans="1:8" x14ac:dyDescent="0.35">
      <c r="A18">
        <v>508721</v>
      </c>
      <c r="B18" t="s">
        <v>310</v>
      </c>
      <c r="C18" t="s">
        <v>311</v>
      </c>
      <c r="D18" t="s">
        <v>311</v>
      </c>
      <c r="E18">
        <v>19.036745</v>
      </c>
      <c r="F18">
        <v>48.734982000000002</v>
      </c>
      <c r="G18">
        <v>601</v>
      </c>
      <c r="H18" t="s">
        <v>226</v>
      </c>
    </row>
    <row r="19" spans="1:8" x14ac:dyDescent="0.35">
      <c r="A19">
        <v>557277</v>
      </c>
      <c r="B19" t="s">
        <v>312</v>
      </c>
      <c r="C19" t="s">
        <v>313</v>
      </c>
      <c r="D19" t="s">
        <v>313</v>
      </c>
      <c r="E19">
        <v>19.185746999999999</v>
      </c>
      <c r="F19">
        <v>48.751024000000001</v>
      </c>
      <c r="G19">
        <v>601</v>
      </c>
      <c r="H19" t="s">
        <v>226</v>
      </c>
    </row>
    <row r="20" spans="1:8" x14ac:dyDescent="0.35">
      <c r="A20">
        <v>508748</v>
      </c>
      <c r="B20" t="s">
        <v>314</v>
      </c>
      <c r="C20" t="s">
        <v>315</v>
      </c>
      <c r="D20" t="s">
        <v>315</v>
      </c>
      <c r="E20">
        <v>19.362829000000001</v>
      </c>
      <c r="F20">
        <v>48.746465999999998</v>
      </c>
      <c r="G20">
        <v>601</v>
      </c>
      <c r="H20" t="s">
        <v>226</v>
      </c>
    </row>
    <row r="21" spans="1:8" x14ac:dyDescent="0.35">
      <c r="A21">
        <v>508756</v>
      </c>
      <c r="B21" t="s">
        <v>316</v>
      </c>
      <c r="C21" t="s">
        <v>317</v>
      </c>
      <c r="D21" t="s">
        <v>317</v>
      </c>
      <c r="E21">
        <v>19.319471</v>
      </c>
      <c r="F21">
        <v>48.783358</v>
      </c>
      <c r="G21">
        <v>601</v>
      </c>
      <c r="H21" t="s">
        <v>226</v>
      </c>
    </row>
    <row r="22" spans="1:8" x14ac:dyDescent="0.35">
      <c r="A22">
        <v>580244</v>
      </c>
      <c r="B22" t="s">
        <v>318</v>
      </c>
      <c r="C22" t="s">
        <v>319</v>
      </c>
      <c r="D22" t="s">
        <v>319</v>
      </c>
      <c r="E22">
        <v>19.088698000000001</v>
      </c>
      <c r="F22">
        <v>48.710247000000003</v>
      </c>
      <c r="G22">
        <v>601</v>
      </c>
      <c r="H22" t="s">
        <v>226</v>
      </c>
    </row>
    <row r="23" spans="1:8" x14ac:dyDescent="0.35">
      <c r="A23">
        <v>508764</v>
      </c>
      <c r="B23" t="s">
        <v>320</v>
      </c>
      <c r="C23" t="s">
        <v>321</v>
      </c>
      <c r="D23" t="s">
        <v>321</v>
      </c>
      <c r="E23">
        <v>19.352222999999999</v>
      </c>
      <c r="F23">
        <v>48.791662000000002</v>
      </c>
      <c r="G23">
        <v>601</v>
      </c>
      <c r="H23" t="s">
        <v>226</v>
      </c>
    </row>
    <row r="24" spans="1:8" x14ac:dyDescent="0.35">
      <c r="A24">
        <v>508781</v>
      </c>
      <c r="B24" t="s">
        <v>322</v>
      </c>
      <c r="C24" t="s">
        <v>323</v>
      </c>
      <c r="D24" t="s">
        <v>323</v>
      </c>
      <c r="E24">
        <v>19.231268</v>
      </c>
      <c r="F24">
        <v>48.718800000000002</v>
      </c>
      <c r="G24">
        <v>601</v>
      </c>
      <c r="H24" t="s">
        <v>226</v>
      </c>
    </row>
    <row r="25" spans="1:8" x14ac:dyDescent="0.35">
      <c r="A25">
        <v>508799</v>
      </c>
      <c r="B25" t="s">
        <v>324</v>
      </c>
      <c r="C25" t="s">
        <v>325</v>
      </c>
      <c r="D25" t="s">
        <v>325</v>
      </c>
      <c r="E25">
        <v>19.292266999999999</v>
      </c>
      <c r="F25">
        <v>48.807198</v>
      </c>
      <c r="G25">
        <v>601</v>
      </c>
      <c r="H25" t="s">
        <v>226</v>
      </c>
    </row>
    <row r="26" spans="1:8" x14ac:dyDescent="0.35">
      <c r="A26">
        <v>508802</v>
      </c>
      <c r="B26" t="s">
        <v>326</v>
      </c>
      <c r="C26" t="s">
        <v>327</v>
      </c>
      <c r="D26" t="s">
        <v>327</v>
      </c>
      <c r="E26">
        <v>19.170128999999999</v>
      </c>
      <c r="F26">
        <v>48.860449000000003</v>
      </c>
      <c r="G26">
        <v>601</v>
      </c>
      <c r="H26" t="s">
        <v>226</v>
      </c>
    </row>
    <row r="27" spans="1:8" x14ac:dyDescent="0.35">
      <c r="A27">
        <v>557285</v>
      </c>
      <c r="B27" t="s">
        <v>328</v>
      </c>
      <c r="C27" t="s">
        <v>329</v>
      </c>
      <c r="D27" t="s">
        <v>329</v>
      </c>
      <c r="E27">
        <v>19.184494000000001</v>
      </c>
      <c r="F27">
        <v>48.764633000000003</v>
      </c>
      <c r="G27">
        <v>601</v>
      </c>
      <c r="H27" t="s">
        <v>226</v>
      </c>
    </row>
    <row r="28" spans="1:8" x14ac:dyDescent="0.35">
      <c r="A28">
        <v>508837</v>
      </c>
      <c r="B28" t="s">
        <v>330</v>
      </c>
      <c r="C28" t="s">
        <v>331</v>
      </c>
      <c r="D28" t="s">
        <v>331</v>
      </c>
      <c r="E28">
        <v>19.263625000000001</v>
      </c>
      <c r="F28">
        <v>48.684806000000002</v>
      </c>
      <c r="G28">
        <v>601</v>
      </c>
      <c r="H28" t="s">
        <v>226</v>
      </c>
    </row>
    <row r="29" spans="1:8" x14ac:dyDescent="0.35">
      <c r="A29">
        <v>508861</v>
      </c>
      <c r="B29" t="s">
        <v>332</v>
      </c>
      <c r="C29" t="s">
        <v>333</v>
      </c>
      <c r="D29" t="s">
        <v>333</v>
      </c>
      <c r="E29">
        <v>19.255932999999999</v>
      </c>
      <c r="F29">
        <v>48.799365000000002</v>
      </c>
      <c r="G29">
        <v>601</v>
      </c>
      <c r="H29" t="s">
        <v>226</v>
      </c>
    </row>
    <row r="30" spans="1:8" x14ac:dyDescent="0.35">
      <c r="A30">
        <v>508896</v>
      </c>
      <c r="B30" t="s">
        <v>334</v>
      </c>
      <c r="C30" t="s">
        <v>335</v>
      </c>
      <c r="D30" t="s">
        <v>335</v>
      </c>
      <c r="E30">
        <v>19.378226000000002</v>
      </c>
      <c r="F30">
        <v>48.837516999999998</v>
      </c>
      <c r="G30">
        <v>601</v>
      </c>
      <c r="H30" t="s">
        <v>226</v>
      </c>
    </row>
    <row r="31" spans="1:8" x14ac:dyDescent="0.35">
      <c r="A31">
        <v>508918</v>
      </c>
      <c r="B31" t="s">
        <v>336</v>
      </c>
      <c r="C31" t="s">
        <v>337</v>
      </c>
      <c r="D31" t="s">
        <v>337</v>
      </c>
      <c r="E31">
        <v>19.290028</v>
      </c>
      <c r="F31">
        <v>48.710230000000003</v>
      </c>
      <c r="G31">
        <v>601</v>
      </c>
      <c r="H31" t="s">
        <v>226</v>
      </c>
    </row>
    <row r="32" spans="1:8" x14ac:dyDescent="0.35">
      <c r="A32">
        <v>508926</v>
      </c>
      <c r="B32" t="s">
        <v>338</v>
      </c>
      <c r="C32" t="s">
        <v>339</v>
      </c>
      <c r="D32" t="s">
        <v>339</v>
      </c>
      <c r="E32">
        <v>19.364948999999999</v>
      </c>
      <c r="F32">
        <v>48.716030000000003</v>
      </c>
      <c r="G32">
        <v>601</v>
      </c>
      <c r="H32" t="s">
        <v>226</v>
      </c>
    </row>
    <row r="33" spans="1:8" x14ac:dyDescent="0.35">
      <c r="A33">
        <v>508942</v>
      </c>
      <c r="B33" t="s">
        <v>340</v>
      </c>
      <c r="C33" t="s">
        <v>341</v>
      </c>
      <c r="D33" t="s">
        <v>341</v>
      </c>
      <c r="E33">
        <v>19.231791999999999</v>
      </c>
      <c r="F33">
        <v>48.779105999999999</v>
      </c>
      <c r="G33">
        <v>601</v>
      </c>
      <c r="H33" t="s">
        <v>226</v>
      </c>
    </row>
    <row r="34" spans="1:8" x14ac:dyDescent="0.35">
      <c r="A34">
        <v>508969</v>
      </c>
      <c r="B34" t="s">
        <v>342</v>
      </c>
      <c r="C34" t="s">
        <v>343</v>
      </c>
      <c r="D34" t="s">
        <v>344</v>
      </c>
      <c r="E34">
        <v>19.075019000000001</v>
      </c>
      <c r="F34">
        <v>48.75797</v>
      </c>
      <c r="G34">
        <v>601</v>
      </c>
      <c r="H34" t="s">
        <v>226</v>
      </c>
    </row>
    <row r="35" spans="1:8" x14ac:dyDescent="0.35">
      <c r="A35">
        <v>508977</v>
      </c>
      <c r="B35" t="s">
        <v>345</v>
      </c>
      <c r="C35" t="s">
        <v>229</v>
      </c>
      <c r="D35" t="s">
        <v>229</v>
      </c>
      <c r="E35">
        <v>19.2399907</v>
      </c>
      <c r="F35">
        <v>48.636944100000001</v>
      </c>
      <c r="G35">
        <v>601</v>
      </c>
      <c r="H35" t="s">
        <v>226</v>
      </c>
    </row>
    <row r="36" spans="1:8" x14ac:dyDescent="0.35">
      <c r="A36">
        <v>508985</v>
      </c>
      <c r="B36" t="s">
        <v>346</v>
      </c>
      <c r="C36" t="s">
        <v>347</v>
      </c>
      <c r="D36" t="s">
        <v>348</v>
      </c>
      <c r="E36">
        <v>19.206689000000001</v>
      </c>
      <c r="F36">
        <v>48.764809</v>
      </c>
      <c r="G36">
        <v>601</v>
      </c>
      <c r="H36" t="s">
        <v>226</v>
      </c>
    </row>
    <row r="37" spans="1:8" x14ac:dyDescent="0.35">
      <c r="A37">
        <v>509001</v>
      </c>
      <c r="B37" t="s">
        <v>349</v>
      </c>
      <c r="C37" t="s">
        <v>350</v>
      </c>
      <c r="D37" t="s">
        <v>350</v>
      </c>
      <c r="E37">
        <v>19.275786</v>
      </c>
      <c r="F37">
        <v>48.765450999999999</v>
      </c>
      <c r="G37">
        <v>601</v>
      </c>
      <c r="H37" t="s">
        <v>226</v>
      </c>
    </row>
    <row r="38" spans="1:8" x14ac:dyDescent="0.35">
      <c r="A38">
        <v>509019</v>
      </c>
      <c r="B38" t="s">
        <v>351</v>
      </c>
      <c r="C38" t="s">
        <v>352</v>
      </c>
      <c r="D38" t="s">
        <v>352</v>
      </c>
      <c r="E38">
        <v>19.114853</v>
      </c>
      <c r="F38">
        <v>48.839047999999998</v>
      </c>
      <c r="G38">
        <v>601</v>
      </c>
      <c r="H38" t="s">
        <v>226</v>
      </c>
    </row>
    <row r="39" spans="1:8" x14ac:dyDescent="0.35">
      <c r="A39">
        <v>509027</v>
      </c>
      <c r="B39" t="s">
        <v>353</v>
      </c>
      <c r="C39" t="s">
        <v>354</v>
      </c>
      <c r="D39" t="s">
        <v>354</v>
      </c>
      <c r="E39">
        <v>19.393028000000001</v>
      </c>
      <c r="F39">
        <v>48.723773000000001</v>
      </c>
      <c r="G39">
        <v>601</v>
      </c>
      <c r="H39" t="s">
        <v>226</v>
      </c>
    </row>
    <row r="40" spans="1:8" x14ac:dyDescent="0.35">
      <c r="A40">
        <v>509035</v>
      </c>
      <c r="B40" t="s">
        <v>355</v>
      </c>
      <c r="C40" t="s">
        <v>356</v>
      </c>
      <c r="D40" t="s">
        <v>356</v>
      </c>
      <c r="E40">
        <v>19.134093</v>
      </c>
      <c r="F40">
        <v>48.807470000000002</v>
      </c>
      <c r="G40">
        <v>601</v>
      </c>
      <c r="H40" t="s">
        <v>226</v>
      </c>
    </row>
    <row r="41" spans="1:8" x14ac:dyDescent="0.35">
      <c r="A41">
        <v>509060</v>
      </c>
      <c r="B41" t="s">
        <v>357</v>
      </c>
      <c r="C41" t="s">
        <v>358</v>
      </c>
      <c r="D41" t="s">
        <v>358</v>
      </c>
      <c r="E41">
        <v>19.069941</v>
      </c>
      <c r="F41">
        <v>48.746046999999997</v>
      </c>
      <c r="G41">
        <v>601</v>
      </c>
      <c r="H41" t="s">
        <v>226</v>
      </c>
    </row>
    <row r="42" spans="1:8" x14ac:dyDescent="0.35">
      <c r="A42">
        <v>557269</v>
      </c>
      <c r="B42" t="s">
        <v>359</v>
      </c>
      <c r="C42" t="s">
        <v>360</v>
      </c>
      <c r="D42" t="s">
        <v>360</v>
      </c>
      <c r="E42">
        <v>19.087788</v>
      </c>
      <c r="F42">
        <v>48.848515999999996</v>
      </c>
      <c r="G42">
        <v>601</v>
      </c>
      <c r="H42" t="s">
        <v>226</v>
      </c>
    </row>
    <row r="43" spans="1:8" x14ac:dyDescent="0.35">
      <c r="A43">
        <v>557293</v>
      </c>
      <c r="B43" t="s">
        <v>361</v>
      </c>
      <c r="C43" t="s">
        <v>362</v>
      </c>
      <c r="D43" t="s">
        <v>362</v>
      </c>
      <c r="E43">
        <v>19.146939</v>
      </c>
      <c r="F43">
        <v>48.668291000000004</v>
      </c>
      <c r="G43">
        <v>601</v>
      </c>
      <c r="H43" t="s">
        <v>226</v>
      </c>
    </row>
    <row r="44" spans="1:8" x14ac:dyDescent="0.35">
      <c r="A44">
        <v>516601</v>
      </c>
      <c r="B44" t="s">
        <v>363</v>
      </c>
      <c r="C44" t="s">
        <v>364</v>
      </c>
      <c r="D44" t="s">
        <v>364</v>
      </c>
      <c r="E44">
        <v>18.840758000000001</v>
      </c>
      <c r="F44">
        <v>48.331899999999997</v>
      </c>
      <c r="G44">
        <v>602</v>
      </c>
      <c r="H44" t="s">
        <v>228</v>
      </c>
    </row>
    <row r="45" spans="1:8" x14ac:dyDescent="0.35">
      <c r="A45">
        <v>516627</v>
      </c>
      <c r="B45" t="s">
        <v>365</v>
      </c>
      <c r="C45" t="s">
        <v>366</v>
      </c>
      <c r="D45" t="s">
        <v>366</v>
      </c>
      <c r="E45">
        <v>18.933373</v>
      </c>
      <c r="F45">
        <v>48.475338000000001</v>
      </c>
      <c r="G45">
        <v>602</v>
      </c>
      <c r="H45" t="s">
        <v>228</v>
      </c>
    </row>
    <row r="46" spans="1:8" x14ac:dyDescent="0.35">
      <c r="A46">
        <v>516643</v>
      </c>
      <c r="B46" t="s">
        <v>367</v>
      </c>
      <c r="C46" t="s">
        <v>227</v>
      </c>
      <c r="D46" t="s">
        <v>227</v>
      </c>
      <c r="E46">
        <v>18.893035000000001</v>
      </c>
      <c r="F46">
        <v>48.458652999999998</v>
      </c>
      <c r="G46">
        <v>602</v>
      </c>
      <c r="H46" t="s">
        <v>228</v>
      </c>
    </row>
    <row r="47" spans="1:8" x14ac:dyDescent="0.35">
      <c r="A47">
        <v>516651</v>
      </c>
      <c r="B47" t="s">
        <v>368</v>
      </c>
      <c r="C47" t="s">
        <v>369</v>
      </c>
      <c r="D47" t="s">
        <v>369</v>
      </c>
      <c r="E47">
        <v>18.970769000000001</v>
      </c>
      <c r="F47">
        <v>48.446337999999997</v>
      </c>
      <c r="G47">
        <v>602</v>
      </c>
      <c r="H47" t="s">
        <v>228</v>
      </c>
    </row>
    <row r="48" spans="1:8" x14ac:dyDescent="0.35">
      <c r="A48">
        <v>516678</v>
      </c>
      <c r="B48" t="s">
        <v>370</v>
      </c>
      <c r="C48" t="s">
        <v>371</v>
      </c>
      <c r="D48" t="s">
        <v>371</v>
      </c>
      <c r="E48">
        <v>18.892693000000001</v>
      </c>
      <c r="F48">
        <v>48.351702000000003</v>
      </c>
      <c r="G48">
        <v>602</v>
      </c>
      <c r="H48" t="s">
        <v>228</v>
      </c>
    </row>
    <row r="49" spans="1:8" x14ac:dyDescent="0.35">
      <c r="A49">
        <v>516716</v>
      </c>
      <c r="B49" t="s">
        <v>372</v>
      </c>
      <c r="C49" t="s">
        <v>373</v>
      </c>
      <c r="D49" t="s">
        <v>373</v>
      </c>
      <c r="E49">
        <v>18.8155</v>
      </c>
      <c r="F49">
        <v>48.396751000000002</v>
      </c>
      <c r="G49">
        <v>602</v>
      </c>
      <c r="H49" t="s">
        <v>228</v>
      </c>
    </row>
    <row r="50" spans="1:8" x14ac:dyDescent="0.35">
      <c r="A50">
        <v>516856</v>
      </c>
      <c r="B50" t="s">
        <v>374</v>
      </c>
      <c r="C50" t="s">
        <v>375</v>
      </c>
      <c r="D50" t="s">
        <v>375</v>
      </c>
      <c r="E50">
        <v>18.899388999999999</v>
      </c>
      <c r="F50">
        <v>48.419131999999998</v>
      </c>
      <c r="G50">
        <v>602</v>
      </c>
      <c r="H50" t="s">
        <v>228</v>
      </c>
    </row>
    <row r="51" spans="1:8" x14ac:dyDescent="0.35">
      <c r="A51">
        <v>516953</v>
      </c>
      <c r="B51" t="s">
        <v>376</v>
      </c>
      <c r="C51" t="s">
        <v>377</v>
      </c>
      <c r="D51" t="s">
        <v>377</v>
      </c>
      <c r="E51">
        <v>18.997509000000001</v>
      </c>
      <c r="F51">
        <v>48.513530000000003</v>
      </c>
      <c r="G51">
        <v>602</v>
      </c>
      <c r="H51" t="s">
        <v>228</v>
      </c>
    </row>
    <row r="52" spans="1:8" x14ac:dyDescent="0.35">
      <c r="A52">
        <v>517071</v>
      </c>
      <c r="B52" t="s">
        <v>378</v>
      </c>
      <c r="C52" t="s">
        <v>379</v>
      </c>
      <c r="D52" t="s">
        <v>379</v>
      </c>
      <c r="E52">
        <v>18.945392999999999</v>
      </c>
      <c r="F52">
        <v>48.541446000000001</v>
      </c>
      <c r="G52">
        <v>602</v>
      </c>
      <c r="H52" t="s">
        <v>228</v>
      </c>
    </row>
    <row r="53" spans="1:8" x14ac:dyDescent="0.35">
      <c r="A53">
        <v>517160</v>
      </c>
      <c r="B53" t="s">
        <v>380</v>
      </c>
      <c r="C53" t="s">
        <v>381</v>
      </c>
      <c r="D53" t="s">
        <v>381</v>
      </c>
      <c r="E53">
        <v>18.834762999999999</v>
      </c>
      <c r="F53">
        <v>48.366312000000001</v>
      </c>
      <c r="G53">
        <v>602</v>
      </c>
      <c r="H53" t="s">
        <v>228</v>
      </c>
    </row>
    <row r="54" spans="1:8" x14ac:dyDescent="0.35">
      <c r="A54">
        <v>517143</v>
      </c>
      <c r="B54" t="s">
        <v>382</v>
      </c>
      <c r="C54" t="s">
        <v>383</v>
      </c>
      <c r="D54" t="s">
        <v>384</v>
      </c>
      <c r="E54">
        <v>18.919328</v>
      </c>
      <c r="F54">
        <v>48.512574000000001</v>
      </c>
      <c r="G54">
        <v>602</v>
      </c>
      <c r="H54" t="s">
        <v>228</v>
      </c>
    </row>
    <row r="55" spans="1:8" x14ac:dyDescent="0.35">
      <c r="A55">
        <v>517178</v>
      </c>
      <c r="B55" t="s">
        <v>385</v>
      </c>
      <c r="C55" t="s">
        <v>386</v>
      </c>
      <c r="D55" t="s">
        <v>386</v>
      </c>
      <c r="E55">
        <v>18.924230000000001</v>
      </c>
      <c r="F55">
        <v>48.358671999999999</v>
      </c>
      <c r="G55">
        <v>602</v>
      </c>
      <c r="H55" t="s">
        <v>228</v>
      </c>
    </row>
    <row r="56" spans="1:8" x14ac:dyDescent="0.35">
      <c r="A56">
        <v>516597</v>
      </c>
      <c r="B56" t="s">
        <v>387</v>
      </c>
      <c r="C56" t="s">
        <v>388</v>
      </c>
      <c r="D56" t="s">
        <v>388</v>
      </c>
      <c r="E56">
        <v>18.939201000000001</v>
      </c>
      <c r="F56">
        <v>48.417605999999999</v>
      </c>
      <c r="G56">
        <v>602</v>
      </c>
      <c r="H56" t="s">
        <v>228</v>
      </c>
    </row>
    <row r="57" spans="1:8" x14ac:dyDescent="0.35">
      <c r="A57">
        <v>517283</v>
      </c>
      <c r="B57" t="s">
        <v>389</v>
      </c>
      <c r="C57" t="s">
        <v>390</v>
      </c>
      <c r="D57" t="s">
        <v>390</v>
      </c>
      <c r="E57">
        <v>18.865272999999998</v>
      </c>
      <c r="F57">
        <v>48.439442</v>
      </c>
      <c r="G57">
        <v>602</v>
      </c>
      <c r="H57" t="s">
        <v>228</v>
      </c>
    </row>
    <row r="58" spans="1:8" x14ac:dyDescent="0.35">
      <c r="A58">
        <v>517372</v>
      </c>
      <c r="B58" t="s">
        <v>391</v>
      </c>
      <c r="C58" t="s">
        <v>392</v>
      </c>
      <c r="D58" t="s">
        <v>393</v>
      </c>
      <c r="E58">
        <v>18.790441000000001</v>
      </c>
      <c r="F58">
        <v>48.412467999999997</v>
      </c>
      <c r="G58">
        <v>602</v>
      </c>
      <c r="H58" t="s">
        <v>228</v>
      </c>
    </row>
    <row r="59" spans="1:8" x14ac:dyDescent="0.35">
      <c r="A59">
        <v>508446</v>
      </c>
      <c r="B59" t="s">
        <v>394</v>
      </c>
      <c r="C59" t="s">
        <v>395</v>
      </c>
      <c r="D59" t="s">
        <v>395</v>
      </c>
      <c r="E59">
        <v>19.805997999999999</v>
      </c>
      <c r="F59">
        <v>48.859293999999998</v>
      </c>
      <c r="G59">
        <v>603</v>
      </c>
      <c r="H59" t="s">
        <v>231</v>
      </c>
    </row>
    <row r="60" spans="1:8" x14ac:dyDescent="0.35">
      <c r="A60">
        <v>508462</v>
      </c>
      <c r="B60" t="s">
        <v>396</v>
      </c>
      <c r="C60" t="s">
        <v>397</v>
      </c>
      <c r="D60" t="s">
        <v>397</v>
      </c>
      <c r="E60">
        <v>19.757476</v>
      </c>
      <c r="F60">
        <v>48.828961</v>
      </c>
      <c r="G60">
        <v>603</v>
      </c>
      <c r="H60" t="s">
        <v>231</v>
      </c>
    </row>
    <row r="61" spans="1:8" x14ac:dyDescent="0.35">
      <c r="A61">
        <v>508489</v>
      </c>
      <c r="B61" t="s">
        <v>398</v>
      </c>
      <c r="C61" t="s">
        <v>399</v>
      </c>
      <c r="D61" t="s">
        <v>399</v>
      </c>
      <c r="E61">
        <v>19.749828999999998</v>
      </c>
      <c r="F61">
        <v>48.839927000000003</v>
      </c>
      <c r="G61">
        <v>603</v>
      </c>
      <c r="H61" t="s">
        <v>231</v>
      </c>
    </row>
    <row r="62" spans="1:8" x14ac:dyDescent="0.35">
      <c r="A62">
        <v>508497</v>
      </c>
      <c r="B62" t="s">
        <v>400</v>
      </c>
      <c r="C62" t="s">
        <v>230</v>
      </c>
      <c r="D62" t="s">
        <v>230</v>
      </c>
      <c r="E62">
        <v>19.643888</v>
      </c>
      <c r="F62">
        <v>48.806356000000001</v>
      </c>
      <c r="G62">
        <v>603</v>
      </c>
      <c r="H62" t="s">
        <v>231</v>
      </c>
    </row>
    <row r="63" spans="1:8" x14ac:dyDescent="0.35">
      <c r="A63">
        <v>557251</v>
      </c>
      <c r="B63" t="s">
        <v>401</v>
      </c>
      <c r="C63" t="s">
        <v>402</v>
      </c>
      <c r="D63" t="s">
        <v>403</v>
      </c>
      <c r="E63">
        <v>19.599433999999999</v>
      </c>
      <c r="F63">
        <v>48.841639999999998</v>
      </c>
      <c r="G63">
        <v>603</v>
      </c>
      <c r="H63" t="s">
        <v>231</v>
      </c>
    </row>
    <row r="64" spans="1:8" x14ac:dyDescent="0.35">
      <c r="A64">
        <v>508527</v>
      </c>
      <c r="B64" t="s">
        <v>404</v>
      </c>
      <c r="C64" t="s">
        <v>405</v>
      </c>
      <c r="D64" t="s">
        <v>405</v>
      </c>
      <c r="E64">
        <v>19.651340999999999</v>
      </c>
      <c r="F64">
        <v>48.748179999999998</v>
      </c>
      <c r="G64">
        <v>603</v>
      </c>
      <c r="H64" t="s">
        <v>231</v>
      </c>
    </row>
    <row r="65" spans="1:8" x14ac:dyDescent="0.35">
      <c r="A65">
        <v>508535</v>
      </c>
      <c r="B65" t="s">
        <v>406</v>
      </c>
      <c r="C65" t="s">
        <v>407</v>
      </c>
      <c r="D65" t="s">
        <v>407</v>
      </c>
      <c r="E65">
        <v>19.505779</v>
      </c>
      <c r="F65">
        <v>48.834871</v>
      </c>
      <c r="G65">
        <v>603</v>
      </c>
      <c r="H65" t="s">
        <v>231</v>
      </c>
    </row>
    <row r="66" spans="1:8" x14ac:dyDescent="0.35">
      <c r="A66">
        <v>508578</v>
      </c>
      <c r="B66" t="s">
        <v>408</v>
      </c>
      <c r="C66" t="s">
        <v>409</v>
      </c>
      <c r="D66" t="s">
        <v>409</v>
      </c>
      <c r="E66">
        <v>19.655777</v>
      </c>
      <c r="F66">
        <v>48.648665000000001</v>
      </c>
      <c r="G66">
        <v>603</v>
      </c>
      <c r="H66" t="s">
        <v>231</v>
      </c>
    </row>
    <row r="67" spans="1:8" x14ac:dyDescent="0.35">
      <c r="A67">
        <v>508608</v>
      </c>
      <c r="B67" t="s">
        <v>410</v>
      </c>
      <c r="C67" t="s">
        <v>411</v>
      </c>
      <c r="D67" t="s">
        <v>411</v>
      </c>
      <c r="E67">
        <v>19.969363000000001</v>
      </c>
      <c r="F67">
        <v>48.860657000000003</v>
      </c>
      <c r="G67">
        <v>603</v>
      </c>
      <c r="H67" t="s">
        <v>231</v>
      </c>
    </row>
    <row r="68" spans="1:8" x14ac:dyDescent="0.35">
      <c r="A68">
        <v>508624</v>
      </c>
      <c r="B68" t="s">
        <v>412</v>
      </c>
      <c r="C68" t="s">
        <v>413</v>
      </c>
      <c r="D68" t="s">
        <v>414</v>
      </c>
      <c r="E68">
        <v>19.547628</v>
      </c>
      <c r="F68">
        <v>48.839492999999997</v>
      </c>
      <c r="G68">
        <v>603</v>
      </c>
      <c r="H68" t="s">
        <v>231</v>
      </c>
    </row>
    <row r="69" spans="1:8" x14ac:dyDescent="0.35">
      <c r="A69">
        <v>508667</v>
      </c>
      <c r="B69" t="s">
        <v>415</v>
      </c>
      <c r="C69" t="s">
        <v>232</v>
      </c>
      <c r="D69" t="s">
        <v>232</v>
      </c>
      <c r="E69">
        <v>19.581983999999999</v>
      </c>
      <c r="F69">
        <v>48.794766000000003</v>
      </c>
      <c r="G69">
        <v>603</v>
      </c>
      <c r="H69" t="s">
        <v>231</v>
      </c>
    </row>
    <row r="70" spans="1:8" x14ac:dyDescent="0.35">
      <c r="A70">
        <v>508691</v>
      </c>
      <c r="B70" t="s">
        <v>416</v>
      </c>
      <c r="C70" t="s">
        <v>417</v>
      </c>
      <c r="D70" t="s">
        <v>417</v>
      </c>
      <c r="E70">
        <v>19.688596</v>
      </c>
      <c r="F70">
        <v>48.890003999999998</v>
      </c>
      <c r="G70">
        <v>603</v>
      </c>
      <c r="H70" t="s">
        <v>231</v>
      </c>
    </row>
    <row r="71" spans="1:8" x14ac:dyDescent="0.35">
      <c r="A71">
        <v>508705</v>
      </c>
      <c r="B71" t="s">
        <v>418</v>
      </c>
      <c r="C71" t="s">
        <v>419</v>
      </c>
      <c r="D71" t="s">
        <v>419</v>
      </c>
      <c r="E71">
        <v>19.457833999999998</v>
      </c>
      <c r="F71">
        <v>48.836261999999998</v>
      </c>
      <c r="G71">
        <v>603</v>
      </c>
      <c r="H71" t="s">
        <v>231</v>
      </c>
    </row>
    <row r="72" spans="1:8" x14ac:dyDescent="0.35">
      <c r="A72">
        <v>508730</v>
      </c>
      <c r="B72" t="s">
        <v>420</v>
      </c>
      <c r="C72" t="s">
        <v>421</v>
      </c>
      <c r="D72" t="s">
        <v>421</v>
      </c>
      <c r="E72">
        <v>19.648592000000001</v>
      </c>
      <c r="F72">
        <v>48.641562</v>
      </c>
      <c r="G72">
        <v>603</v>
      </c>
      <c r="H72" t="s">
        <v>231</v>
      </c>
    </row>
    <row r="73" spans="1:8" x14ac:dyDescent="0.35">
      <c r="A73">
        <v>508772</v>
      </c>
      <c r="B73" t="s">
        <v>422</v>
      </c>
      <c r="C73" t="s">
        <v>423</v>
      </c>
      <c r="D73" t="s">
        <v>423</v>
      </c>
      <c r="E73">
        <v>19.779672999999999</v>
      </c>
      <c r="F73">
        <v>48.762529000000001</v>
      </c>
      <c r="G73">
        <v>603</v>
      </c>
      <c r="H73" t="s">
        <v>231</v>
      </c>
    </row>
    <row r="74" spans="1:8" x14ac:dyDescent="0.35">
      <c r="A74">
        <v>508811</v>
      </c>
      <c r="B74" t="s">
        <v>424</v>
      </c>
      <c r="C74" t="s">
        <v>425</v>
      </c>
      <c r="D74" t="s">
        <v>425</v>
      </c>
      <c r="E74">
        <v>19.632304999999999</v>
      </c>
      <c r="F74">
        <v>48.852367999999998</v>
      </c>
      <c r="G74">
        <v>603</v>
      </c>
      <c r="H74" t="s">
        <v>231</v>
      </c>
    </row>
    <row r="75" spans="1:8" x14ac:dyDescent="0.35">
      <c r="A75">
        <v>508829</v>
      </c>
      <c r="B75" t="s">
        <v>426</v>
      </c>
      <c r="C75" t="s">
        <v>427</v>
      </c>
      <c r="D75" t="s">
        <v>427</v>
      </c>
      <c r="E75">
        <v>19.418557</v>
      </c>
      <c r="F75">
        <v>48.814092000000002</v>
      </c>
      <c r="G75">
        <v>603</v>
      </c>
      <c r="H75" t="s">
        <v>231</v>
      </c>
    </row>
    <row r="76" spans="1:8" x14ac:dyDescent="0.35">
      <c r="A76">
        <v>508845</v>
      </c>
      <c r="B76" t="s">
        <v>428</v>
      </c>
      <c r="C76" t="s">
        <v>429</v>
      </c>
      <c r="D76" t="s">
        <v>429</v>
      </c>
      <c r="E76">
        <v>19.525922999999999</v>
      </c>
      <c r="F76">
        <v>48.755293000000002</v>
      </c>
      <c r="G76">
        <v>603</v>
      </c>
      <c r="H76" t="s">
        <v>231</v>
      </c>
    </row>
    <row r="77" spans="1:8" x14ac:dyDescent="0.35">
      <c r="A77">
        <v>508853</v>
      </c>
      <c r="B77" t="s">
        <v>430</v>
      </c>
      <c r="C77" t="s">
        <v>431</v>
      </c>
      <c r="D77" t="s">
        <v>431</v>
      </c>
      <c r="E77">
        <v>19.538867</v>
      </c>
      <c r="F77">
        <v>48.810355999999999</v>
      </c>
      <c r="G77">
        <v>603</v>
      </c>
      <c r="H77" t="s">
        <v>231</v>
      </c>
    </row>
    <row r="78" spans="1:8" x14ac:dyDescent="0.35">
      <c r="A78">
        <v>508870</v>
      </c>
      <c r="B78" t="s">
        <v>432</v>
      </c>
      <c r="C78" t="s">
        <v>233</v>
      </c>
      <c r="D78" t="s">
        <v>233</v>
      </c>
      <c r="E78">
        <v>20.016562</v>
      </c>
      <c r="F78">
        <v>48.861732000000003</v>
      </c>
      <c r="G78">
        <v>603</v>
      </c>
      <c r="H78" t="s">
        <v>231</v>
      </c>
    </row>
    <row r="79" spans="1:8" x14ac:dyDescent="0.35">
      <c r="A79">
        <v>508888</v>
      </c>
      <c r="B79" t="s">
        <v>433</v>
      </c>
      <c r="C79" t="s">
        <v>434</v>
      </c>
      <c r="D79" t="s">
        <v>434</v>
      </c>
      <c r="E79">
        <v>19.799098000000001</v>
      </c>
      <c r="F79">
        <v>48.755155999999999</v>
      </c>
      <c r="G79">
        <v>603</v>
      </c>
      <c r="H79" t="s">
        <v>231</v>
      </c>
    </row>
    <row r="80" spans="1:8" x14ac:dyDescent="0.35">
      <c r="A80">
        <v>508900</v>
      </c>
      <c r="B80" t="s">
        <v>435</v>
      </c>
      <c r="C80" t="s">
        <v>436</v>
      </c>
      <c r="D80" t="s">
        <v>436</v>
      </c>
      <c r="E80">
        <v>19.852557999999998</v>
      </c>
      <c r="F80">
        <v>48.852131</v>
      </c>
      <c r="G80">
        <v>603</v>
      </c>
      <c r="H80" t="s">
        <v>231</v>
      </c>
    </row>
    <row r="81" spans="1:8" x14ac:dyDescent="0.35">
      <c r="A81">
        <v>508934</v>
      </c>
      <c r="B81" t="s">
        <v>437</v>
      </c>
      <c r="C81" t="s">
        <v>438</v>
      </c>
      <c r="D81" t="s">
        <v>438</v>
      </c>
      <c r="E81">
        <v>19.462212000000001</v>
      </c>
      <c r="F81">
        <v>48.815175000000004</v>
      </c>
      <c r="G81">
        <v>603</v>
      </c>
      <c r="H81" t="s">
        <v>231</v>
      </c>
    </row>
    <row r="82" spans="1:8" x14ac:dyDescent="0.35">
      <c r="A82">
        <v>508951</v>
      </c>
      <c r="B82" t="s">
        <v>439</v>
      </c>
      <c r="C82" t="s">
        <v>440</v>
      </c>
      <c r="D82" t="s">
        <v>440</v>
      </c>
      <c r="E82">
        <v>19.401339</v>
      </c>
      <c r="F82">
        <v>48.820132999999998</v>
      </c>
      <c r="G82">
        <v>603</v>
      </c>
      <c r="H82" t="s">
        <v>231</v>
      </c>
    </row>
    <row r="83" spans="1:8" x14ac:dyDescent="0.35">
      <c r="A83">
        <v>508993</v>
      </c>
      <c r="B83" t="s">
        <v>441</v>
      </c>
      <c r="C83" t="s">
        <v>442</v>
      </c>
      <c r="D83" t="s">
        <v>442</v>
      </c>
      <c r="E83">
        <v>19.646975000000001</v>
      </c>
      <c r="F83">
        <v>48.657538000000002</v>
      </c>
      <c r="G83">
        <v>603</v>
      </c>
      <c r="H83" t="s">
        <v>231</v>
      </c>
    </row>
    <row r="84" spans="1:8" x14ac:dyDescent="0.35">
      <c r="A84">
        <v>509043</v>
      </c>
      <c r="B84" t="s">
        <v>443</v>
      </c>
      <c r="C84" t="s">
        <v>444</v>
      </c>
      <c r="D84" t="s">
        <v>444</v>
      </c>
      <c r="E84">
        <v>20.129853000000001</v>
      </c>
      <c r="F84">
        <v>48.840071000000002</v>
      </c>
      <c r="G84">
        <v>603</v>
      </c>
      <c r="H84" t="s">
        <v>231</v>
      </c>
    </row>
    <row r="85" spans="1:8" x14ac:dyDescent="0.35">
      <c r="A85">
        <v>509051</v>
      </c>
      <c r="B85" t="s">
        <v>445</v>
      </c>
      <c r="C85" t="s">
        <v>446</v>
      </c>
      <c r="D85" t="s">
        <v>446</v>
      </c>
      <c r="E85">
        <v>20.188444</v>
      </c>
      <c r="F85">
        <v>48.851700999999998</v>
      </c>
      <c r="G85">
        <v>603</v>
      </c>
      <c r="H85" t="s">
        <v>231</v>
      </c>
    </row>
    <row r="86" spans="1:8" x14ac:dyDescent="0.35">
      <c r="A86">
        <v>509086</v>
      </c>
      <c r="B86" t="s">
        <v>447</v>
      </c>
      <c r="C86" t="s">
        <v>448</v>
      </c>
      <c r="D86" t="s">
        <v>448</v>
      </c>
      <c r="E86">
        <v>19.574404999999999</v>
      </c>
      <c r="F86">
        <v>48.815052000000001</v>
      </c>
      <c r="G86">
        <v>603</v>
      </c>
      <c r="H86" t="s">
        <v>231</v>
      </c>
    </row>
    <row r="87" spans="1:8" x14ac:dyDescent="0.35">
      <c r="A87">
        <v>509094</v>
      </c>
      <c r="B87" t="s">
        <v>449</v>
      </c>
      <c r="C87" t="s">
        <v>450</v>
      </c>
      <c r="D87" t="s">
        <v>450</v>
      </c>
      <c r="E87">
        <v>20.068436999999999</v>
      </c>
      <c r="F87">
        <v>48.83455</v>
      </c>
      <c r="G87">
        <v>603</v>
      </c>
      <c r="H87" t="s">
        <v>231</v>
      </c>
    </row>
    <row r="88" spans="1:8" x14ac:dyDescent="0.35">
      <c r="A88">
        <v>509124</v>
      </c>
      <c r="B88" t="s">
        <v>451</v>
      </c>
      <c r="C88" t="s">
        <v>452</v>
      </c>
      <c r="D88" t="s">
        <v>452</v>
      </c>
      <c r="E88">
        <v>19.911428000000001</v>
      </c>
      <c r="F88">
        <v>48.850298000000002</v>
      </c>
      <c r="G88">
        <v>603</v>
      </c>
      <c r="H88" t="s">
        <v>231</v>
      </c>
    </row>
    <row r="89" spans="1:8" x14ac:dyDescent="0.35">
      <c r="A89">
        <v>518263</v>
      </c>
      <c r="B89" t="s">
        <v>453</v>
      </c>
      <c r="C89" t="s">
        <v>234</v>
      </c>
      <c r="D89" t="s">
        <v>234</v>
      </c>
      <c r="E89">
        <v>19.419142999999998</v>
      </c>
      <c r="F89">
        <v>48.560375999999998</v>
      </c>
      <c r="G89">
        <v>604</v>
      </c>
      <c r="H89" t="s">
        <v>235</v>
      </c>
    </row>
    <row r="90" spans="1:8" x14ac:dyDescent="0.35">
      <c r="A90">
        <v>518271</v>
      </c>
      <c r="B90" t="s">
        <v>454</v>
      </c>
      <c r="C90" t="s">
        <v>455</v>
      </c>
      <c r="D90" t="s">
        <v>455</v>
      </c>
      <c r="E90">
        <v>19.591498999999999</v>
      </c>
      <c r="F90">
        <v>48.566485999999998</v>
      </c>
      <c r="G90">
        <v>604</v>
      </c>
      <c r="H90" t="s">
        <v>235</v>
      </c>
    </row>
    <row r="91" spans="1:8" x14ac:dyDescent="0.35">
      <c r="A91">
        <v>518379</v>
      </c>
      <c r="B91" t="s">
        <v>456</v>
      </c>
      <c r="C91" t="s">
        <v>457</v>
      </c>
      <c r="D91" t="s">
        <v>457</v>
      </c>
      <c r="E91">
        <v>19.369385000000001</v>
      </c>
      <c r="F91">
        <v>48.587401999999997</v>
      </c>
      <c r="G91">
        <v>604</v>
      </c>
      <c r="H91" t="s">
        <v>235</v>
      </c>
    </row>
    <row r="92" spans="1:8" x14ac:dyDescent="0.35">
      <c r="A92">
        <v>518450</v>
      </c>
      <c r="B92" t="s">
        <v>458</v>
      </c>
      <c r="C92" t="s">
        <v>459</v>
      </c>
      <c r="D92" t="s">
        <v>459</v>
      </c>
      <c r="E92">
        <v>19.363150000000001</v>
      </c>
      <c r="F92">
        <v>48.415607999999999</v>
      </c>
      <c r="G92">
        <v>604</v>
      </c>
      <c r="H92" t="s">
        <v>235</v>
      </c>
    </row>
    <row r="93" spans="1:8" x14ac:dyDescent="0.35">
      <c r="A93">
        <v>518468</v>
      </c>
      <c r="B93" t="s">
        <v>460</v>
      </c>
      <c r="C93" t="s">
        <v>236</v>
      </c>
      <c r="D93" t="s">
        <v>236</v>
      </c>
      <c r="E93">
        <v>19.527754999999999</v>
      </c>
      <c r="F93">
        <v>48.578000000000003</v>
      </c>
      <c r="G93">
        <v>604</v>
      </c>
      <c r="H93" t="s">
        <v>235</v>
      </c>
    </row>
    <row r="94" spans="1:8" x14ac:dyDescent="0.35">
      <c r="A94">
        <v>518492</v>
      </c>
      <c r="B94" t="s">
        <v>461</v>
      </c>
      <c r="C94" t="s">
        <v>462</v>
      </c>
      <c r="D94" t="s">
        <v>462</v>
      </c>
      <c r="E94">
        <v>19.338905</v>
      </c>
      <c r="F94">
        <v>48.502831</v>
      </c>
      <c r="G94">
        <v>604</v>
      </c>
      <c r="H94" t="s">
        <v>235</v>
      </c>
    </row>
    <row r="95" spans="1:8" x14ac:dyDescent="0.35">
      <c r="A95">
        <v>580520</v>
      </c>
      <c r="B95" t="s">
        <v>463</v>
      </c>
      <c r="C95" t="s">
        <v>464</v>
      </c>
      <c r="D95" t="s">
        <v>464</v>
      </c>
      <c r="E95">
        <v>19.471284000000001</v>
      </c>
      <c r="F95">
        <v>48.546911000000001</v>
      </c>
      <c r="G95">
        <v>604</v>
      </c>
      <c r="H95" t="s">
        <v>235</v>
      </c>
    </row>
    <row r="96" spans="1:8" x14ac:dyDescent="0.35">
      <c r="A96">
        <v>518549</v>
      </c>
      <c r="B96" t="s">
        <v>465</v>
      </c>
      <c r="C96" t="s">
        <v>466</v>
      </c>
      <c r="D96" t="s">
        <v>466</v>
      </c>
      <c r="E96">
        <v>19.444959999999998</v>
      </c>
      <c r="F96">
        <v>48.530146000000002</v>
      </c>
      <c r="G96">
        <v>604</v>
      </c>
      <c r="H96" t="s">
        <v>235</v>
      </c>
    </row>
    <row r="97" spans="1:8" x14ac:dyDescent="0.35">
      <c r="A97">
        <v>511510</v>
      </c>
      <c r="B97" t="s">
        <v>467</v>
      </c>
      <c r="C97" t="s">
        <v>468</v>
      </c>
      <c r="D97" t="s">
        <v>468</v>
      </c>
      <c r="E97">
        <v>19.634042999999998</v>
      </c>
      <c r="F97">
        <v>48.580261</v>
      </c>
      <c r="G97">
        <v>604</v>
      </c>
      <c r="H97" t="s">
        <v>235</v>
      </c>
    </row>
    <row r="98" spans="1:8" x14ac:dyDescent="0.35">
      <c r="A98">
        <v>511731</v>
      </c>
      <c r="B98" t="s">
        <v>469</v>
      </c>
      <c r="C98" t="s">
        <v>470</v>
      </c>
      <c r="D98" t="s">
        <v>470</v>
      </c>
      <c r="E98">
        <v>19.457301999999999</v>
      </c>
      <c r="F98">
        <v>48.514009000000001</v>
      </c>
      <c r="G98">
        <v>604</v>
      </c>
      <c r="H98" t="s">
        <v>235</v>
      </c>
    </row>
    <row r="99" spans="1:8" x14ac:dyDescent="0.35">
      <c r="A99">
        <v>518794</v>
      </c>
      <c r="B99" t="s">
        <v>471</v>
      </c>
      <c r="C99" t="s">
        <v>472</v>
      </c>
      <c r="D99" t="s">
        <v>472</v>
      </c>
      <c r="E99">
        <v>19.299710000000001</v>
      </c>
      <c r="F99">
        <v>48.499837999999997</v>
      </c>
      <c r="G99">
        <v>604</v>
      </c>
      <c r="H99" t="s">
        <v>235</v>
      </c>
    </row>
    <row r="100" spans="1:8" x14ac:dyDescent="0.35">
      <c r="A100">
        <v>518816</v>
      </c>
      <c r="B100" t="s">
        <v>473</v>
      </c>
      <c r="C100" t="s">
        <v>474</v>
      </c>
      <c r="D100" t="s">
        <v>474</v>
      </c>
      <c r="E100">
        <v>19.344170999999999</v>
      </c>
      <c r="F100">
        <v>48.474150999999999</v>
      </c>
      <c r="G100">
        <v>604</v>
      </c>
      <c r="H100" t="s">
        <v>235</v>
      </c>
    </row>
    <row r="101" spans="1:8" x14ac:dyDescent="0.35">
      <c r="A101">
        <v>518824</v>
      </c>
      <c r="B101" t="s">
        <v>475</v>
      </c>
      <c r="C101" t="s">
        <v>476</v>
      </c>
      <c r="D101" t="s">
        <v>476</v>
      </c>
      <c r="E101">
        <v>19.357375999999999</v>
      </c>
      <c r="F101">
        <v>48.533676</v>
      </c>
      <c r="G101">
        <v>604</v>
      </c>
      <c r="H101" t="s">
        <v>235</v>
      </c>
    </row>
    <row r="102" spans="1:8" x14ac:dyDescent="0.35">
      <c r="A102">
        <v>518921</v>
      </c>
      <c r="B102" t="s">
        <v>477</v>
      </c>
      <c r="C102" t="s">
        <v>478</v>
      </c>
      <c r="D102" t="s">
        <v>478</v>
      </c>
      <c r="E102">
        <v>19.293472999999999</v>
      </c>
      <c r="F102">
        <v>48.555371000000001</v>
      </c>
      <c r="G102">
        <v>604</v>
      </c>
      <c r="H102" t="s">
        <v>235</v>
      </c>
    </row>
    <row r="103" spans="1:8" x14ac:dyDescent="0.35">
      <c r="A103">
        <v>518930</v>
      </c>
      <c r="B103" t="s">
        <v>479</v>
      </c>
      <c r="C103" t="s">
        <v>480</v>
      </c>
      <c r="D103" t="s">
        <v>480</v>
      </c>
      <c r="E103">
        <v>19.2785571</v>
      </c>
      <c r="F103">
        <v>48.4920732</v>
      </c>
      <c r="G103">
        <v>604</v>
      </c>
      <c r="H103" t="s">
        <v>235</v>
      </c>
    </row>
    <row r="104" spans="1:8" x14ac:dyDescent="0.35">
      <c r="A104">
        <v>518212</v>
      </c>
      <c r="B104" t="s">
        <v>481</v>
      </c>
      <c r="C104" t="s">
        <v>482</v>
      </c>
      <c r="D104" t="s">
        <v>482</v>
      </c>
      <c r="E104">
        <v>19.088667000000001</v>
      </c>
      <c r="F104">
        <v>48.320310999999997</v>
      </c>
      <c r="G104">
        <v>605</v>
      </c>
      <c r="H104" t="s">
        <v>238</v>
      </c>
    </row>
    <row r="105" spans="1:8" x14ac:dyDescent="0.35">
      <c r="A105">
        <v>518239</v>
      </c>
      <c r="B105" t="s">
        <v>483</v>
      </c>
      <c r="C105" t="s">
        <v>484</v>
      </c>
      <c r="D105" t="s">
        <v>484</v>
      </c>
      <c r="E105">
        <v>19.157195999999999</v>
      </c>
      <c r="F105">
        <v>48.254657999999999</v>
      </c>
      <c r="G105">
        <v>605</v>
      </c>
      <c r="H105" t="s">
        <v>238</v>
      </c>
    </row>
    <row r="106" spans="1:8" x14ac:dyDescent="0.35">
      <c r="A106">
        <v>518247</v>
      </c>
      <c r="B106" t="s">
        <v>485</v>
      </c>
      <c r="C106" t="s">
        <v>486</v>
      </c>
      <c r="D106" t="s">
        <v>486</v>
      </c>
      <c r="E106">
        <v>19.077331000000001</v>
      </c>
      <c r="F106">
        <v>48.256965000000001</v>
      </c>
      <c r="G106">
        <v>605</v>
      </c>
      <c r="H106" t="s">
        <v>238</v>
      </c>
    </row>
    <row r="107" spans="1:8" x14ac:dyDescent="0.35">
      <c r="A107">
        <v>518255</v>
      </c>
      <c r="B107" t="s">
        <v>487</v>
      </c>
      <c r="C107" t="s">
        <v>488</v>
      </c>
      <c r="D107" t="s">
        <v>488</v>
      </c>
      <c r="E107">
        <v>19.121677999999999</v>
      </c>
      <c r="F107">
        <v>48.350738999999997</v>
      </c>
      <c r="G107">
        <v>605</v>
      </c>
      <c r="H107" t="s">
        <v>238</v>
      </c>
    </row>
    <row r="108" spans="1:8" x14ac:dyDescent="0.35">
      <c r="A108">
        <v>518280</v>
      </c>
      <c r="B108" t="s">
        <v>489</v>
      </c>
      <c r="C108" t="s">
        <v>490</v>
      </c>
      <c r="D108" t="s">
        <v>490</v>
      </c>
      <c r="E108">
        <v>19.025666999999999</v>
      </c>
      <c r="F108">
        <v>48.308385000000001</v>
      </c>
      <c r="G108">
        <v>605</v>
      </c>
      <c r="H108" t="s">
        <v>238</v>
      </c>
    </row>
    <row r="109" spans="1:8" x14ac:dyDescent="0.35">
      <c r="A109">
        <v>518301</v>
      </c>
      <c r="B109" t="s">
        <v>491</v>
      </c>
      <c r="C109" t="s">
        <v>492</v>
      </c>
      <c r="D109" t="s">
        <v>492</v>
      </c>
      <c r="E109">
        <v>19.127965</v>
      </c>
      <c r="F109">
        <v>48.338324999999998</v>
      </c>
      <c r="G109">
        <v>605</v>
      </c>
      <c r="H109" t="s">
        <v>238</v>
      </c>
    </row>
    <row r="110" spans="1:8" x14ac:dyDescent="0.35">
      <c r="A110">
        <v>518310</v>
      </c>
      <c r="B110" t="s">
        <v>493</v>
      </c>
      <c r="C110" t="s">
        <v>494</v>
      </c>
      <c r="D110" t="s">
        <v>494</v>
      </c>
      <c r="E110">
        <v>19.066897999999998</v>
      </c>
      <c r="F110">
        <v>48.269489999999998</v>
      </c>
      <c r="G110">
        <v>605</v>
      </c>
      <c r="H110" t="s">
        <v>238</v>
      </c>
    </row>
    <row r="111" spans="1:8" x14ac:dyDescent="0.35">
      <c r="A111">
        <v>518336</v>
      </c>
      <c r="B111" t="s">
        <v>495</v>
      </c>
      <c r="C111" t="s">
        <v>496</v>
      </c>
      <c r="D111" t="s">
        <v>496</v>
      </c>
      <c r="E111">
        <v>18.990158000000001</v>
      </c>
      <c r="F111">
        <v>48.263472999999998</v>
      </c>
      <c r="G111">
        <v>605</v>
      </c>
      <c r="H111" t="s">
        <v>238</v>
      </c>
    </row>
    <row r="112" spans="1:8" x14ac:dyDescent="0.35">
      <c r="A112">
        <v>518344</v>
      </c>
      <c r="B112" t="s">
        <v>497</v>
      </c>
      <c r="C112" t="s">
        <v>498</v>
      </c>
      <c r="D112" t="s">
        <v>498</v>
      </c>
      <c r="E112">
        <v>18.906896</v>
      </c>
      <c r="F112">
        <v>48.251776</v>
      </c>
      <c r="G112">
        <v>605</v>
      </c>
      <c r="H112" t="s">
        <v>238</v>
      </c>
    </row>
    <row r="113" spans="1:8" x14ac:dyDescent="0.35">
      <c r="A113">
        <v>518352</v>
      </c>
      <c r="B113" t="s">
        <v>499</v>
      </c>
      <c r="C113" t="s">
        <v>500</v>
      </c>
      <c r="D113" t="s">
        <v>500</v>
      </c>
      <c r="E113">
        <v>19.061934000000001</v>
      </c>
      <c r="F113">
        <v>48.230330000000002</v>
      </c>
      <c r="G113">
        <v>605</v>
      </c>
      <c r="H113" t="s">
        <v>238</v>
      </c>
    </row>
    <row r="114" spans="1:8" x14ac:dyDescent="0.35">
      <c r="A114">
        <v>518387</v>
      </c>
      <c r="B114" t="s">
        <v>501</v>
      </c>
      <c r="C114" t="s">
        <v>502</v>
      </c>
      <c r="D114" t="s">
        <v>502</v>
      </c>
      <c r="E114">
        <v>18.880261000000001</v>
      </c>
      <c r="F114">
        <v>48.171261000000001</v>
      </c>
      <c r="G114">
        <v>605</v>
      </c>
      <c r="H114" t="s">
        <v>238</v>
      </c>
    </row>
    <row r="115" spans="1:8" x14ac:dyDescent="0.35">
      <c r="A115">
        <v>518409</v>
      </c>
      <c r="B115" t="s">
        <v>503</v>
      </c>
      <c r="C115" t="s">
        <v>504</v>
      </c>
      <c r="D115" t="s">
        <v>504</v>
      </c>
      <c r="E115">
        <v>18.85303</v>
      </c>
      <c r="F115">
        <v>48.187742</v>
      </c>
      <c r="G115">
        <v>605</v>
      </c>
      <c r="H115" t="s">
        <v>238</v>
      </c>
    </row>
    <row r="116" spans="1:8" x14ac:dyDescent="0.35">
      <c r="A116">
        <v>518417</v>
      </c>
      <c r="B116" t="s">
        <v>505</v>
      </c>
      <c r="C116" t="s">
        <v>506</v>
      </c>
      <c r="D116" t="s">
        <v>506</v>
      </c>
      <c r="E116">
        <v>18.990963000000001</v>
      </c>
      <c r="F116">
        <v>48.284762000000001</v>
      </c>
      <c r="G116">
        <v>605</v>
      </c>
      <c r="H116" t="s">
        <v>238</v>
      </c>
    </row>
    <row r="117" spans="1:8" x14ac:dyDescent="0.35">
      <c r="A117">
        <v>518425</v>
      </c>
      <c r="B117" t="s">
        <v>507</v>
      </c>
      <c r="C117" t="s">
        <v>508</v>
      </c>
      <c r="D117" t="s">
        <v>508</v>
      </c>
      <c r="E117">
        <v>18.921060000000001</v>
      </c>
      <c r="F117">
        <v>48.201521</v>
      </c>
      <c r="G117">
        <v>605</v>
      </c>
      <c r="H117" t="s">
        <v>238</v>
      </c>
    </row>
    <row r="118" spans="1:8" x14ac:dyDescent="0.35">
      <c r="A118">
        <v>518433</v>
      </c>
      <c r="B118" t="s">
        <v>509</v>
      </c>
      <c r="C118" t="s">
        <v>510</v>
      </c>
      <c r="D118" t="s">
        <v>510</v>
      </c>
      <c r="E118">
        <v>19.150981999999999</v>
      </c>
      <c r="F118">
        <v>48.343842000000002</v>
      </c>
      <c r="G118">
        <v>605</v>
      </c>
      <c r="H118" t="s">
        <v>238</v>
      </c>
    </row>
    <row r="119" spans="1:8" x14ac:dyDescent="0.35">
      <c r="A119">
        <v>518441</v>
      </c>
      <c r="B119" t="s">
        <v>511</v>
      </c>
      <c r="C119" t="s">
        <v>512</v>
      </c>
      <c r="D119" t="s">
        <v>512</v>
      </c>
      <c r="E119">
        <v>19.075361000000001</v>
      </c>
      <c r="F119">
        <v>48.278421000000002</v>
      </c>
      <c r="G119">
        <v>605</v>
      </c>
      <c r="H119" t="s">
        <v>238</v>
      </c>
    </row>
    <row r="120" spans="1:8" x14ac:dyDescent="0.35">
      <c r="A120">
        <v>518484</v>
      </c>
      <c r="B120" t="s">
        <v>513</v>
      </c>
      <c r="C120" t="s">
        <v>514</v>
      </c>
      <c r="D120" t="s">
        <v>514</v>
      </c>
      <c r="E120">
        <v>19.115268</v>
      </c>
      <c r="F120">
        <v>48.313471</v>
      </c>
      <c r="G120">
        <v>605</v>
      </c>
      <c r="H120" t="s">
        <v>238</v>
      </c>
    </row>
    <row r="121" spans="1:8" x14ac:dyDescent="0.35">
      <c r="A121">
        <v>518514</v>
      </c>
      <c r="B121" t="s">
        <v>515</v>
      </c>
      <c r="C121" t="s">
        <v>516</v>
      </c>
      <c r="D121" t="s">
        <v>516</v>
      </c>
      <c r="E121">
        <v>19.115005</v>
      </c>
      <c r="F121">
        <v>48.299678999999998</v>
      </c>
      <c r="G121">
        <v>605</v>
      </c>
      <c r="H121" t="s">
        <v>238</v>
      </c>
    </row>
    <row r="122" spans="1:8" x14ac:dyDescent="0.35">
      <c r="A122">
        <v>518531</v>
      </c>
      <c r="B122" t="s">
        <v>517</v>
      </c>
      <c r="C122" t="s">
        <v>518</v>
      </c>
      <c r="D122" t="s">
        <v>518</v>
      </c>
      <c r="E122">
        <v>18.9762068</v>
      </c>
      <c r="F122">
        <v>48.351448400000002</v>
      </c>
      <c r="G122">
        <v>605</v>
      </c>
      <c r="H122" t="s">
        <v>238</v>
      </c>
    </row>
    <row r="123" spans="1:8" x14ac:dyDescent="0.35">
      <c r="A123">
        <v>518557</v>
      </c>
      <c r="B123" t="s">
        <v>519</v>
      </c>
      <c r="C123" t="s">
        <v>237</v>
      </c>
      <c r="D123" t="s">
        <v>237</v>
      </c>
      <c r="E123">
        <v>19.064556</v>
      </c>
      <c r="F123">
        <v>48.357357</v>
      </c>
      <c r="G123">
        <v>605</v>
      </c>
      <c r="H123" t="s">
        <v>238</v>
      </c>
    </row>
    <row r="124" spans="1:8" x14ac:dyDescent="0.35">
      <c r="A124">
        <v>518565</v>
      </c>
      <c r="B124" t="s">
        <v>520</v>
      </c>
      <c r="C124" t="s">
        <v>521</v>
      </c>
      <c r="D124" t="s">
        <v>521</v>
      </c>
      <c r="E124">
        <v>19.186615</v>
      </c>
      <c r="F124">
        <v>48.320647999999998</v>
      </c>
      <c r="G124">
        <v>605</v>
      </c>
      <c r="H124" t="s">
        <v>238</v>
      </c>
    </row>
    <row r="125" spans="1:8" x14ac:dyDescent="0.35">
      <c r="A125">
        <v>518573</v>
      </c>
      <c r="B125" t="s">
        <v>522</v>
      </c>
      <c r="C125" t="s">
        <v>523</v>
      </c>
      <c r="D125" t="s">
        <v>523</v>
      </c>
      <c r="E125">
        <v>18.904843</v>
      </c>
      <c r="F125">
        <v>48.264412999999998</v>
      </c>
      <c r="G125">
        <v>605</v>
      </c>
      <c r="H125" t="s">
        <v>238</v>
      </c>
    </row>
    <row r="126" spans="1:8" x14ac:dyDescent="0.35">
      <c r="A126">
        <v>518603</v>
      </c>
      <c r="B126" t="s">
        <v>524</v>
      </c>
      <c r="C126" t="s">
        <v>525</v>
      </c>
      <c r="D126" t="s">
        <v>525</v>
      </c>
      <c r="E126">
        <v>18.865265000000001</v>
      </c>
      <c r="F126">
        <v>48.226624000000001</v>
      </c>
      <c r="G126">
        <v>605</v>
      </c>
      <c r="H126" t="s">
        <v>238</v>
      </c>
    </row>
    <row r="127" spans="1:8" x14ac:dyDescent="0.35">
      <c r="A127">
        <v>518611</v>
      </c>
      <c r="B127" t="s">
        <v>526</v>
      </c>
      <c r="C127" t="s">
        <v>527</v>
      </c>
      <c r="D127" t="s">
        <v>527</v>
      </c>
      <c r="E127">
        <v>19.179352000000002</v>
      </c>
      <c r="F127">
        <v>48.298962000000003</v>
      </c>
      <c r="G127">
        <v>605</v>
      </c>
      <c r="H127" t="s">
        <v>238</v>
      </c>
    </row>
    <row r="128" spans="1:8" x14ac:dyDescent="0.35">
      <c r="A128">
        <v>518646</v>
      </c>
      <c r="B128" t="s">
        <v>528</v>
      </c>
      <c r="C128" t="s">
        <v>529</v>
      </c>
      <c r="D128" t="s">
        <v>529</v>
      </c>
      <c r="E128">
        <v>19.000985</v>
      </c>
      <c r="F128">
        <v>48.232577999999997</v>
      </c>
      <c r="G128">
        <v>605</v>
      </c>
      <c r="H128" t="s">
        <v>238</v>
      </c>
    </row>
    <row r="129" spans="1:8" x14ac:dyDescent="0.35">
      <c r="A129">
        <v>518701</v>
      </c>
      <c r="B129" t="s">
        <v>530</v>
      </c>
      <c r="C129" t="s">
        <v>531</v>
      </c>
      <c r="D129" t="s">
        <v>531</v>
      </c>
      <c r="E129">
        <v>18.969154</v>
      </c>
      <c r="F129">
        <v>48.198295000000002</v>
      </c>
      <c r="G129">
        <v>605</v>
      </c>
      <c r="H129" t="s">
        <v>238</v>
      </c>
    </row>
    <row r="130" spans="1:8" x14ac:dyDescent="0.35">
      <c r="A130">
        <v>518735</v>
      </c>
      <c r="B130" t="s">
        <v>532</v>
      </c>
      <c r="C130" t="s">
        <v>533</v>
      </c>
      <c r="D130" t="s">
        <v>533</v>
      </c>
      <c r="E130">
        <v>18.952368</v>
      </c>
      <c r="F130">
        <v>48.274683000000003</v>
      </c>
      <c r="G130">
        <v>605</v>
      </c>
      <c r="H130" t="s">
        <v>238</v>
      </c>
    </row>
    <row r="131" spans="1:8" x14ac:dyDescent="0.35">
      <c r="A131">
        <v>518743</v>
      </c>
      <c r="B131" t="s">
        <v>534</v>
      </c>
      <c r="C131" t="s">
        <v>535</v>
      </c>
      <c r="D131" t="s">
        <v>348</v>
      </c>
      <c r="E131">
        <v>19.042725000000001</v>
      </c>
      <c r="F131">
        <v>48.255248000000002</v>
      </c>
      <c r="G131">
        <v>605</v>
      </c>
      <c r="H131" t="s">
        <v>238</v>
      </c>
    </row>
    <row r="132" spans="1:8" x14ac:dyDescent="0.35">
      <c r="A132">
        <v>518751</v>
      </c>
      <c r="B132" t="s">
        <v>536</v>
      </c>
      <c r="C132" t="s">
        <v>537</v>
      </c>
      <c r="D132" t="s">
        <v>537</v>
      </c>
      <c r="E132">
        <v>19.197243</v>
      </c>
      <c r="F132">
        <v>48.357298</v>
      </c>
      <c r="G132">
        <v>605</v>
      </c>
      <c r="H132" t="s">
        <v>238</v>
      </c>
    </row>
    <row r="133" spans="1:8" x14ac:dyDescent="0.35">
      <c r="A133">
        <v>518832</v>
      </c>
      <c r="B133" t="s">
        <v>538</v>
      </c>
      <c r="C133" t="s">
        <v>539</v>
      </c>
      <c r="D133" t="s">
        <v>539</v>
      </c>
      <c r="E133">
        <v>18.874238999999999</v>
      </c>
      <c r="F133">
        <v>48.214109000000001</v>
      </c>
      <c r="G133">
        <v>605</v>
      </c>
      <c r="H133" t="s">
        <v>238</v>
      </c>
    </row>
    <row r="134" spans="1:8" x14ac:dyDescent="0.35">
      <c r="A134">
        <v>518841</v>
      </c>
      <c r="B134" t="s">
        <v>540</v>
      </c>
      <c r="C134" t="s">
        <v>541</v>
      </c>
      <c r="D134" t="s">
        <v>541</v>
      </c>
      <c r="E134">
        <v>18.835830000000001</v>
      </c>
      <c r="F134">
        <v>48.208959</v>
      </c>
      <c r="G134">
        <v>605</v>
      </c>
      <c r="H134" t="s">
        <v>238</v>
      </c>
    </row>
    <row r="135" spans="1:8" x14ac:dyDescent="0.35">
      <c r="A135">
        <v>518867</v>
      </c>
      <c r="B135" t="s">
        <v>542</v>
      </c>
      <c r="C135" t="s">
        <v>543</v>
      </c>
      <c r="D135" t="s">
        <v>543</v>
      </c>
      <c r="E135">
        <v>18.893218000000001</v>
      </c>
      <c r="F135">
        <v>48.179215999999997</v>
      </c>
      <c r="G135">
        <v>605</v>
      </c>
      <c r="H135" t="s">
        <v>238</v>
      </c>
    </row>
    <row r="136" spans="1:8" x14ac:dyDescent="0.35">
      <c r="A136">
        <v>518883</v>
      </c>
      <c r="B136" t="s">
        <v>544</v>
      </c>
      <c r="C136" t="s">
        <v>545</v>
      </c>
      <c r="D136" t="s">
        <v>545</v>
      </c>
      <c r="E136">
        <v>19.139139</v>
      </c>
      <c r="F136">
        <v>48.295893</v>
      </c>
      <c r="G136">
        <v>605</v>
      </c>
      <c r="H136" t="s">
        <v>238</v>
      </c>
    </row>
    <row r="137" spans="1:8" x14ac:dyDescent="0.35">
      <c r="A137">
        <v>518905</v>
      </c>
      <c r="B137" t="s">
        <v>546</v>
      </c>
      <c r="C137" t="s">
        <v>547</v>
      </c>
      <c r="D137" t="s">
        <v>547</v>
      </c>
      <c r="E137">
        <v>19.063427999999998</v>
      </c>
      <c r="F137">
        <v>48.294929000000003</v>
      </c>
      <c r="G137">
        <v>605</v>
      </c>
      <c r="H137" t="s">
        <v>238</v>
      </c>
    </row>
    <row r="138" spans="1:8" x14ac:dyDescent="0.35">
      <c r="A138">
        <v>518956</v>
      </c>
      <c r="B138" t="s">
        <v>548</v>
      </c>
      <c r="C138" t="s">
        <v>549</v>
      </c>
      <c r="D138" t="s">
        <v>549</v>
      </c>
      <c r="E138">
        <v>19.14329</v>
      </c>
      <c r="F138">
        <v>48.333516000000003</v>
      </c>
      <c r="G138">
        <v>605</v>
      </c>
      <c r="H138" t="s">
        <v>238</v>
      </c>
    </row>
    <row r="139" spans="1:8" x14ac:dyDescent="0.35">
      <c r="A139">
        <v>518999</v>
      </c>
      <c r="B139" t="s">
        <v>550</v>
      </c>
      <c r="C139" t="s">
        <v>551</v>
      </c>
      <c r="D139" t="s">
        <v>551</v>
      </c>
      <c r="E139">
        <v>18.984224999999999</v>
      </c>
      <c r="F139">
        <v>48.390825999999997</v>
      </c>
      <c r="G139">
        <v>605</v>
      </c>
      <c r="H139" t="s">
        <v>238</v>
      </c>
    </row>
    <row r="140" spans="1:8" x14ac:dyDescent="0.35">
      <c r="A140">
        <v>511226</v>
      </c>
      <c r="B140" t="s">
        <v>552</v>
      </c>
      <c r="C140" t="s">
        <v>553</v>
      </c>
      <c r="D140" t="s">
        <v>553</v>
      </c>
      <c r="E140">
        <v>19.432684999999999</v>
      </c>
      <c r="F140">
        <v>48.410784</v>
      </c>
      <c r="G140">
        <v>606</v>
      </c>
      <c r="H140" t="s">
        <v>240</v>
      </c>
    </row>
    <row r="141" spans="1:8" x14ac:dyDescent="0.35">
      <c r="A141">
        <v>511234</v>
      </c>
      <c r="B141" t="s">
        <v>554</v>
      </c>
      <c r="C141" t="s">
        <v>555</v>
      </c>
      <c r="D141" t="s">
        <v>555</v>
      </c>
      <c r="E141">
        <v>19.853619999999999</v>
      </c>
      <c r="F141">
        <v>48.242888000000001</v>
      </c>
      <c r="G141">
        <v>606</v>
      </c>
      <c r="H141" t="s">
        <v>240</v>
      </c>
    </row>
    <row r="142" spans="1:8" x14ac:dyDescent="0.35">
      <c r="A142">
        <v>557315</v>
      </c>
      <c r="B142" t="s">
        <v>556</v>
      </c>
      <c r="C142" t="s">
        <v>557</v>
      </c>
      <c r="D142" t="s">
        <v>557</v>
      </c>
      <c r="E142">
        <v>19.835362</v>
      </c>
      <c r="F142">
        <v>48.250205000000001</v>
      </c>
      <c r="G142">
        <v>606</v>
      </c>
      <c r="H142" t="s">
        <v>240</v>
      </c>
    </row>
    <row r="143" spans="1:8" x14ac:dyDescent="0.35">
      <c r="A143">
        <v>511251</v>
      </c>
      <c r="B143" t="s">
        <v>558</v>
      </c>
      <c r="C143" t="s">
        <v>559</v>
      </c>
      <c r="D143" t="s">
        <v>559</v>
      </c>
      <c r="E143">
        <v>19.770541000000001</v>
      </c>
      <c r="F143">
        <v>48.337390999999997</v>
      </c>
      <c r="G143">
        <v>606</v>
      </c>
      <c r="H143" t="s">
        <v>240</v>
      </c>
    </row>
    <row r="144" spans="1:8" x14ac:dyDescent="0.35">
      <c r="A144">
        <v>511277</v>
      </c>
      <c r="B144" t="s">
        <v>560</v>
      </c>
      <c r="C144" t="s">
        <v>561</v>
      </c>
      <c r="D144" t="s">
        <v>561</v>
      </c>
      <c r="E144">
        <v>19.475747999999999</v>
      </c>
      <c r="F144">
        <v>48.455843000000002</v>
      </c>
      <c r="G144">
        <v>606</v>
      </c>
      <c r="H144" t="s">
        <v>240</v>
      </c>
    </row>
    <row r="145" spans="1:8" x14ac:dyDescent="0.35">
      <c r="A145">
        <v>558273</v>
      </c>
      <c r="B145" t="s">
        <v>562</v>
      </c>
      <c r="C145" t="s">
        <v>563</v>
      </c>
      <c r="D145" t="s">
        <v>563</v>
      </c>
      <c r="E145">
        <v>19.848030999999999</v>
      </c>
      <c r="F145">
        <v>48.293624999999999</v>
      </c>
      <c r="G145">
        <v>606</v>
      </c>
      <c r="H145" t="s">
        <v>240</v>
      </c>
    </row>
    <row r="146" spans="1:8" x14ac:dyDescent="0.35">
      <c r="A146">
        <v>511293</v>
      </c>
      <c r="B146" t="s">
        <v>564</v>
      </c>
      <c r="C146" t="s">
        <v>565</v>
      </c>
      <c r="D146" t="s">
        <v>565</v>
      </c>
      <c r="E146">
        <v>19.800989999999999</v>
      </c>
      <c r="F146">
        <v>48.308239999999998</v>
      </c>
      <c r="G146">
        <v>606</v>
      </c>
      <c r="H146" t="s">
        <v>240</v>
      </c>
    </row>
    <row r="147" spans="1:8" x14ac:dyDescent="0.35">
      <c r="A147">
        <v>511323</v>
      </c>
      <c r="B147" t="s">
        <v>566</v>
      </c>
      <c r="C147" t="s">
        <v>567</v>
      </c>
      <c r="D147" t="s">
        <v>568</v>
      </c>
      <c r="E147">
        <v>19.814679999999999</v>
      </c>
      <c r="F147">
        <v>48.213416000000002</v>
      </c>
      <c r="G147">
        <v>606</v>
      </c>
      <c r="H147" t="s">
        <v>240</v>
      </c>
    </row>
    <row r="148" spans="1:8" x14ac:dyDescent="0.35">
      <c r="A148">
        <v>511331</v>
      </c>
      <c r="B148" t="s">
        <v>569</v>
      </c>
      <c r="C148" t="s">
        <v>570</v>
      </c>
      <c r="D148" t="s">
        <v>570</v>
      </c>
      <c r="E148">
        <v>19.886731000000001</v>
      </c>
      <c r="F148">
        <v>48.249491999999996</v>
      </c>
      <c r="G148">
        <v>606</v>
      </c>
      <c r="H148" t="s">
        <v>240</v>
      </c>
    </row>
    <row r="149" spans="1:8" x14ac:dyDescent="0.35">
      <c r="A149">
        <v>511358</v>
      </c>
      <c r="B149" t="s">
        <v>571</v>
      </c>
      <c r="C149" t="s">
        <v>572</v>
      </c>
      <c r="D149" t="s">
        <v>572</v>
      </c>
      <c r="E149">
        <v>19.532665000000001</v>
      </c>
      <c r="F149">
        <v>48.450491999999997</v>
      </c>
      <c r="G149">
        <v>606</v>
      </c>
      <c r="H149" t="s">
        <v>240</v>
      </c>
    </row>
    <row r="150" spans="1:8" x14ac:dyDescent="0.35">
      <c r="A150">
        <v>511366</v>
      </c>
      <c r="B150" t="s">
        <v>573</v>
      </c>
      <c r="C150" t="s">
        <v>574</v>
      </c>
      <c r="D150" t="s">
        <v>574</v>
      </c>
      <c r="E150">
        <v>19.565328000000001</v>
      </c>
      <c r="F150">
        <v>48.475966</v>
      </c>
      <c r="G150">
        <v>606</v>
      </c>
      <c r="H150" t="s">
        <v>240</v>
      </c>
    </row>
    <row r="151" spans="1:8" x14ac:dyDescent="0.35">
      <c r="A151">
        <v>511391</v>
      </c>
      <c r="B151" t="s">
        <v>575</v>
      </c>
      <c r="C151" t="s">
        <v>239</v>
      </c>
      <c r="D151" t="s">
        <v>239</v>
      </c>
      <c r="E151">
        <v>19.822254000000001</v>
      </c>
      <c r="F151">
        <v>48.270648999999999</v>
      </c>
      <c r="G151">
        <v>606</v>
      </c>
      <c r="H151" t="s">
        <v>240</v>
      </c>
    </row>
    <row r="152" spans="1:8" x14ac:dyDescent="0.35">
      <c r="A152">
        <v>511404</v>
      </c>
      <c r="B152" t="s">
        <v>576</v>
      </c>
      <c r="C152" t="s">
        <v>577</v>
      </c>
      <c r="D152" t="s">
        <v>577</v>
      </c>
      <c r="E152">
        <v>19.774481999999999</v>
      </c>
      <c r="F152">
        <v>48.2926</v>
      </c>
      <c r="G152">
        <v>606</v>
      </c>
      <c r="H152" t="s">
        <v>240</v>
      </c>
    </row>
    <row r="153" spans="1:8" x14ac:dyDescent="0.35">
      <c r="A153">
        <v>557331</v>
      </c>
      <c r="B153" t="s">
        <v>578</v>
      </c>
      <c r="C153" t="s">
        <v>579</v>
      </c>
      <c r="D153" t="s">
        <v>579</v>
      </c>
      <c r="E153">
        <v>19.582643999999998</v>
      </c>
      <c r="F153">
        <v>48.385617000000003</v>
      </c>
      <c r="G153">
        <v>606</v>
      </c>
      <c r="H153" t="s">
        <v>240</v>
      </c>
    </row>
    <row r="154" spans="1:8" x14ac:dyDescent="0.35">
      <c r="A154">
        <v>511421</v>
      </c>
      <c r="B154" t="s">
        <v>580</v>
      </c>
      <c r="C154" t="s">
        <v>581</v>
      </c>
      <c r="D154" t="s">
        <v>581</v>
      </c>
      <c r="E154">
        <v>19.573841000000002</v>
      </c>
      <c r="F154">
        <v>48.354953999999999</v>
      </c>
      <c r="G154">
        <v>606</v>
      </c>
      <c r="H154" t="s">
        <v>240</v>
      </c>
    </row>
    <row r="155" spans="1:8" x14ac:dyDescent="0.35">
      <c r="A155">
        <v>511439</v>
      </c>
      <c r="B155" t="s">
        <v>582</v>
      </c>
      <c r="C155" t="s">
        <v>583</v>
      </c>
      <c r="D155" t="s">
        <v>583</v>
      </c>
      <c r="E155">
        <v>19.752558000000001</v>
      </c>
      <c r="F155">
        <v>48.30809</v>
      </c>
      <c r="G155">
        <v>606</v>
      </c>
      <c r="H155" t="s">
        <v>240</v>
      </c>
    </row>
    <row r="156" spans="1:8" x14ac:dyDescent="0.35">
      <c r="A156">
        <v>511463</v>
      </c>
      <c r="B156" t="s">
        <v>584</v>
      </c>
      <c r="C156" t="s">
        <v>585</v>
      </c>
      <c r="D156" t="s">
        <v>585</v>
      </c>
      <c r="E156">
        <v>19.600999000000002</v>
      </c>
      <c r="F156">
        <v>48.282153000000001</v>
      </c>
      <c r="G156">
        <v>606</v>
      </c>
      <c r="H156" t="s">
        <v>240</v>
      </c>
    </row>
    <row r="157" spans="1:8" x14ac:dyDescent="0.35">
      <c r="A157">
        <v>511480</v>
      </c>
      <c r="B157" t="s">
        <v>586</v>
      </c>
      <c r="C157" t="s">
        <v>587</v>
      </c>
      <c r="D157" t="s">
        <v>587</v>
      </c>
      <c r="E157">
        <v>19.656537</v>
      </c>
      <c r="F157">
        <v>48.257770999999998</v>
      </c>
      <c r="G157">
        <v>606</v>
      </c>
      <c r="H157" t="s">
        <v>240</v>
      </c>
    </row>
    <row r="158" spans="1:8" x14ac:dyDescent="0.35">
      <c r="A158">
        <v>511374</v>
      </c>
      <c r="B158" t="s">
        <v>588</v>
      </c>
      <c r="C158" t="s">
        <v>589</v>
      </c>
      <c r="D158" t="s">
        <v>589</v>
      </c>
      <c r="E158">
        <v>19.579940000000001</v>
      </c>
      <c r="F158">
        <v>48.485405</v>
      </c>
      <c r="G158">
        <v>606</v>
      </c>
      <c r="H158" t="s">
        <v>240</v>
      </c>
    </row>
    <row r="159" spans="1:8" x14ac:dyDescent="0.35">
      <c r="A159">
        <v>511528</v>
      </c>
      <c r="B159" t="s">
        <v>590</v>
      </c>
      <c r="C159" t="s">
        <v>591</v>
      </c>
      <c r="D159" t="s">
        <v>591</v>
      </c>
      <c r="E159">
        <v>19.542639999999999</v>
      </c>
      <c r="F159">
        <v>48.339829999999999</v>
      </c>
      <c r="G159">
        <v>606</v>
      </c>
      <c r="H159" t="s">
        <v>240</v>
      </c>
    </row>
    <row r="160" spans="1:8" x14ac:dyDescent="0.35">
      <c r="A160">
        <v>511536</v>
      </c>
      <c r="B160" t="s">
        <v>592</v>
      </c>
      <c r="C160" t="s">
        <v>593</v>
      </c>
      <c r="D160" t="s">
        <v>593</v>
      </c>
      <c r="E160">
        <v>19.450714000000001</v>
      </c>
      <c r="F160">
        <v>48.373075999999998</v>
      </c>
      <c r="G160">
        <v>606</v>
      </c>
      <c r="H160" t="s">
        <v>240</v>
      </c>
    </row>
    <row r="161" spans="1:8" x14ac:dyDescent="0.35">
      <c r="A161">
        <v>511544</v>
      </c>
      <c r="B161" t="s">
        <v>594</v>
      </c>
      <c r="C161" t="s">
        <v>595</v>
      </c>
      <c r="D161" t="s">
        <v>595</v>
      </c>
      <c r="E161">
        <v>19.70861</v>
      </c>
      <c r="F161">
        <v>48.220418000000002</v>
      </c>
      <c r="G161">
        <v>606</v>
      </c>
      <c r="H161" t="s">
        <v>240</v>
      </c>
    </row>
    <row r="162" spans="1:8" x14ac:dyDescent="0.35">
      <c r="A162">
        <v>511552</v>
      </c>
      <c r="B162" t="s">
        <v>596</v>
      </c>
      <c r="C162" t="s">
        <v>597</v>
      </c>
      <c r="D162" t="s">
        <v>597</v>
      </c>
      <c r="E162">
        <v>19.589438000000001</v>
      </c>
      <c r="F162">
        <v>48.438476000000001</v>
      </c>
      <c r="G162">
        <v>606</v>
      </c>
      <c r="H162" t="s">
        <v>240</v>
      </c>
    </row>
    <row r="163" spans="1:8" x14ac:dyDescent="0.35">
      <c r="A163">
        <v>511561</v>
      </c>
      <c r="B163" t="s">
        <v>598</v>
      </c>
      <c r="C163" t="s">
        <v>599</v>
      </c>
      <c r="D163" t="s">
        <v>599</v>
      </c>
      <c r="E163">
        <v>19.516673000000001</v>
      </c>
      <c r="F163">
        <v>48.310046</v>
      </c>
      <c r="G163">
        <v>606</v>
      </c>
      <c r="H163" t="s">
        <v>240</v>
      </c>
    </row>
    <row r="164" spans="1:8" x14ac:dyDescent="0.35">
      <c r="A164">
        <v>511218</v>
      </c>
      <c r="B164" t="s">
        <v>600</v>
      </c>
      <c r="C164" t="s">
        <v>241</v>
      </c>
      <c r="D164" t="s">
        <v>241</v>
      </c>
      <c r="E164">
        <v>19.663734999999999</v>
      </c>
      <c r="F164">
        <v>48.329859999999996</v>
      </c>
      <c r="G164">
        <v>606</v>
      </c>
      <c r="H164" t="s">
        <v>240</v>
      </c>
    </row>
    <row r="165" spans="1:8" x14ac:dyDescent="0.35">
      <c r="A165">
        <v>511579</v>
      </c>
      <c r="B165" t="s">
        <v>601</v>
      </c>
      <c r="C165" t="s">
        <v>602</v>
      </c>
      <c r="D165" t="s">
        <v>602</v>
      </c>
      <c r="E165">
        <v>19.541204</v>
      </c>
      <c r="F165">
        <v>48.360182999999999</v>
      </c>
      <c r="G165">
        <v>606</v>
      </c>
      <c r="H165" t="s">
        <v>240</v>
      </c>
    </row>
    <row r="166" spans="1:8" x14ac:dyDescent="0.35">
      <c r="A166">
        <v>511609</v>
      </c>
      <c r="B166" t="s">
        <v>603</v>
      </c>
      <c r="C166" t="s">
        <v>604</v>
      </c>
      <c r="D166" t="s">
        <v>604</v>
      </c>
      <c r="E166">
        <v>19.563632999999999</v>
      </c>
      <c r="F166">
        <v>48.333556000000002</v>
      </c>
      <c r="G166">
        <v>606</v>
      </c>
      <c r="H166" t="s">
        <v>240</v>
      </c>
    </row>
    <row r="167" spans="1:8" x14ac:dyDescent="0.35">
      <c r="A167">
        <v>580309</v>
      </c>
      <c r="B167" t="s">
        <v>605</v>
      </c>
      <c r="C167" t="s">
        <v>606</v>
      </c>
      <c r="D167" t="s">
        <v>607</v>
      </c>
      <c r="E167">
        <v>19.684419999999999</v>
      </c>
      <c r="F167">
        <v>48.300289999999997</v>
      </c>
      <c r="G167">
        <v>606</v>
      </c>
      <c r="H167" t="s">
        <v>240</v>
      </c>
    </row>
    <row r="168" spans="1:8" x14ac:dyDescent="0.35">
      <c r="A168">
        <v>511625</v>
      </c>
      <c r="B168" t="s">
        <v>608</v>
      </c>
      <c r="C168" t="s">
        <v>609</v>
      </c>
      <c r="D168" t="s">
        <v>609</v>
      </c>
      <c r="E168">
        <v>19.699563999999999</v>
      </c>
      <c r="F168">
        <v>48.245099000000003</v>
      </c>
      <c r="G168">
        <v>606</v>
      </c>
      <c r="H168" t="s">
        <v>240</v>
      </c>
    </row>
    <row r="169" spans="1:8" x14ac:dyDescent="0.35">
      <c r="A169">
        <v>511641</v>
      </c>
      <c r="B169" t="s">
        <v>610</v>
      </c>
      <c r="C169" t="s">
        <v>611</v>
      </c>
      <c r="D169" t="s">
        <v>611</v>
      </c>
      <c r="E169">
        <v>19.552403999999999</v>
      </c>
      <c r="F169">
        <v>48.466804000000003</v>
      </c>
      <c r="G169">
        <v>606</v>
      </c>
      <c r="H169" t="s">
        <v>240</v>
      </c>
    </row>
    <row r="170" spans="1:8" x14ac:dyDescent="0.35">
      <c r="A170">
        <v>511668</v>
      </c>
      <c r="B170" t="s">
        <v>612</v>
      </c>
      <c r="C170" t="s">
        <v>613</v>
      </c>
      <c r="D170" t="s">
        <v>613</v>
      </c>
      <c r="E170">
        <v>19.772532000000002</v>
      </c>
      <c r="F170">
        <v>48.319056000000003</v>
      </c>
      <c r="G170">
        <v>606</v>
      </c>
      <c r="H170" t="s">
        <v>240</v>
      </c>
    </row>
    <row r="171" spans="1:8" x14ac:dyDescent="0.35">
      <c r="A171">
        <v>511676</v>
      </c>
      <c r="B171" t="s">
        <v>614</v>
      </c>
      <c r="C171" t="s">
        <v>615</v>
      </c>
      <c r="D171" t="s">
        <v>615</v>
      </c>
      <c r="E171">
        <v>19.824947999999999</v>
      </c>
      <c r="F171">
        <v>48.362667999999999</v>
      </c>
      <c r="G171">
        <v>606</v>
      </c>
      <c r="H171" t="s">
        <v>240</v>
      </c>
    </row>
    <row r="172" spans="1:8" x14ac:dyDescent="0.35">
      <c r="A172">
        <v>511692</v>
      </c>
      <c r="B172" t="s">
        <v>616</v>
      </c>
      <c r="C172" t="s">
        <v>617</v>
      </c>
      <c r="D172" t="s">
        <v>617</v>
      </c>
      <c r="E172">
        <v>19.651654000000001</v>
      </c>
      <c r="F172">
        <v>48.283146000000002</v>
      </c>
      <c r="G172">
        <v>606</v>
      </c>
      <c r="H172" t="s">
        <v>240</v>
      </c>
    </row>
    <row r="173" spans="1:8" x14ac:dyDescent="0.35">
      <c r="A173">
        <v>511722</v>
      </c>
      <c r="B173" t="s">
        <v>618</v>
      </c>
      <c r="C173" t="s">
        <v>619</v>
      </c>
      <c r="D173" t="s">
        <v>619</v>
      </c>
      <c r="E173">
        <v>19.751161</v>
      </c>
      <c r="F173">
        <v>48.231896999999996</v>
      </c>
      <c r="G173">
        <v>606</v>
      </c>
      <c r="H173" t="s">
        <v>240</v>
      </c>
    </row>
    <row r="174" spans="1:8" x14ac:dyDescent="0.35">
      <c r="A174">
        <v>511706</v>
      </c>
      <c r="B174" t="s">
        <v>620</v>
      </c>
      <c r="C174" t="s">
        <v>621</v>
      </c>
      <c r="D174" t="s">
        <v>622</v>
      </c>
      <c r="E174">
        <v>19.507210000000001</v>
      </c>
      <c r="F174">
        <v>48.482900999999998</v>
      </c>
      <c r="G174">
        <v>606</v>
      </c>
      <c r="H174" t="s">
        <v>240</v>
      </c>
    </row>
    <row r="175" spans="1:8" x14ac:dyDescent="0.35">
      <c r="A175">
        <v>511714</v>
      </c>
      <c r="B175" t="s">
        <v>623</v>
      </c>
      <c r="C175" t="s">
        <v>624</v>
      </c>
      <c r="D175" t="s">
        <v>624</v>
      </c>
      <c r="E175">
        <v>19.761565000000001</v>
      </c>
      <c r="F175">
        <v>48.359400000000001</v>
      </c>
      <c r="G175">
        <v>606</v>
      </c>
      <c r="H175" t="s">
        <v>240</v>
      </c>
    </row>
    <row r="176" spans="1:8" x14ac:dyDescent="0.35">
      <c r="A176">
        <v>511749</v>
      </c>
      <c r="B176" t="s">
        <v>625</v>
      </c>
      <c r="C176" t="s">
        <v>626</v>
      </c>
      <c r="D176" t="s">
        <v>626</v>
      </c>
      <c r="E176">
        <v>19.603162000000001</v>
      </c>
      <c r="F176">
        <v>48.403986000000003</v>
      </c>
      <c r="G176">
        <v>606</v>
      </c>
      <c r="H176" t="s">
        <v>240</v>
      </c>
    </row>
    <row r="177" spans="1:8" x14ac:dyDescent="0.35">
      <c r="A177">
        <v>511757</v>
      </c>
      <c r="B177" t="s">
        <v>627</v>
      </c>
      <c r="C177" t="s">
        <v>628</v>
      </c>
      <c r="D177" t="s">
        <v>628</v>
      </c>
      <c r="E177">
        <v>19.498234</v>
      </c>
      <c r="F177">
        <v>48.404930999999998</v>
      </c>
      <c r="G177">
        <v>606</v>
      </c>
      <c r="H177" t="s">
        <v>240</v>
      </c>
    </row>
    <row r="178" spans="1:8" x14ac:dyDescent="0.35">
      <c r="A178">
        <v>511773</v>
      </c>
      <c r="B178" t="s">
        <v>629</v>
      </c>
      <c r="C178" t="s">
        <v>630</v>
      </c>
      <c r="D178" t="s">
        <v>630</v>
      </c>
      <c r="E178">
        <v>19.508585</v>
      </c>
      <c r="F178">
        <v>48.363570000000003</v>
      </c>
      <c r="G178">
        <v>606</v>
      </c>
      <c r="H178" t="s">
        <v>240</v>
      </c>
    </row>
    <row r="179" spans="1:8" x14ac:dyDescent="0.35">
      <c r="A179">
        <v>511781</v>
      </c>
      <c r="B179" t="s">
        <v>631</v>
      </c>
      <c r="C179" t="s">
        <v>632</v>
      </c>
      <c r="D179" t="s">
        <v>632</v>
      </c>
      <c r="E179">
        <v>19.791481999999998</v>
      </c>
      <c r="F179">
        <v>48.299639999999997</v>
      </c>
      <c r="G179">
        <v>606</v>
      </c>
      <c r="H179" t="s">
        <v>240</v>
      </c>
    </row>
    <row r="180" spans="1:8" x14ac:dyDescent="0.35">
      <c r="A180">
        <v>511790</v>
      </c>
      <c r="B180" t="s">
        <v>633</v>
      </c>
      <c r="C180" t="s">
        <v>634</v>
      </c>
      <c r="D180" t="s">
        <v>634</v>
      </c>
      <c r="E180">
        <v>19.828251999999999</v>
      </c>
      <c r="F180">
        <v>48.220233999999998</v>
      </c>
      <c r="G180">
        <v>606</v>
      </c>
      <c r="H180" t="s">
        <v>240</v>
      </c>
    </row>
    <row r="181" spans="1:8" x14ac:dyDescent="0.35">
      <c r="A181">
        <v>511803</v>
      </c>
      <c r="B181" t="s">
        <v>635</v>
      </c>
      <c r="C181" t="s">
        <v>636</v>
      </c>
      <c r="D181" t="s">
        <v>636</v>
      </c>
      <c r="E181">
        <v>19.681352</v>
      </c>
      <c r="F181">
        <v>48.273074999999999</v>
      </c>
      <c r="G181">
        <v>606</v>
      </c>
      <c r="H181" t="s">
        <v>240</v>
      </c>
    </row>
    <row r="182" spans="1:8" x14ac:dyDescent="0.35">
      <c r="A182">
        <v>511811</v>
      </c>
      <c r="B182" t="s">
        <v>637</v>
      </c>
      <c r="C182" t="s">
        <v>638</v>
      </c>
      <c r="D182" t="s">
        <v>638</v>
      </c>
      <c r="E182">
        <v>19.785066</v>
      </c>
      <c r="F182">
        <v>48.245247999999997</v>
      </c>
      <c r="G182">
        <v>606</v>
      </c>
      <c r="H182" t="s">
        <v>240</v>
      </c>
    </row>
    <row r="183" spans="1:8" x14ac:dyDescent="0.35">
      <c r="A183">
        <v>511838</v>
      </c>
      <c r="B183" t="s">
        <v>639</v>
      </c>
      <c r="C183" t="s">
        <v>640</v>
      </c>
      <c r="D183" t="s">
        <v>640</v>
      </c>
      <c r="E183">
        <v>19.551369999999999</v>
      </c>
      <c r="F183">
        <v>48.429102</v>
      </c>
      <c r="G183">
        <v>606</v>
      </c>
      <c r="H183" t="s">
        <v>240</v>
      </c>
    </row>
    <row r="184" spans="1:8" x14ac:dyDescent="0.35">
      <c r="A184">
        <v>511846</v>
      </c>
      <c r="B184" t="s">
        <v>641</v>
      </c>
      <c r="C184" t="s">
        <v>642</v>
      </c>
      <c r="D184" t="s">
        <v>642</v>
      </c>
      <c r="E184">
        <v>19.574200999999999</v>
      </c>
      <c r="F184">
        <v>48.366838999999999</v>
      </c>
      <c r="G184">
        <v>606</v>
      </c>
      <c r="H184" t="s">
        <v>240</v>
      </c>
    </row>
    <row r="185" spans="1:8" x14ac:dyDescent="0.35">
      <c r="A185">
        <v>511854</v>
      </c>
      <c r="B185" t="s">
        <v>643</v>
      </c>
      <c r="C185" t="s">
        <v>644</v>
      </c>
      <c r="D185" t="s">
        <v>644</v>
      </c>
      <c r="E185">
        <v>19.819583999999999</v>
      </c>
      <c r="F185">
        <v>48.302363</v>
      </c>
      <c r="G185">
        <v>606</v>
      </c>
      <c r="H185" t="s">
        <v>240</v>
      </c>
    </row>
    <row r="186" spans="1:8" x14ac:dyDescent="0.35">
      <c r="A186">
        <v>511862</v>
      </c>
      <c r="B186" t="s">
        <v>645</v>
      </c>
      <c r="C186" t="s">
        <v>646</v>
      </c>
      <c r="D186" t="s">
        <v>646</v>
      </c>
      <c r="E186">
        <v>19.829142000000001</v>
      </c>
      <c r="F186">
        <v>48.183748000000001</v>
      </c>
      <c r="G186">
        <v>606</v>
      </c>
      <c r="H186" t="s">
        <v>240</v>
      </c>
    </row>
    <row r="187" spans="1:8" x14ac:dyDescent="0.35">
      <c r="A187">
        <v>511871</v>
      </c>
      <c r="B187" t="s">
        <v>647</v>
      </c>
      <c r="C187" t="s">
        <v>648</v>
      </c>
      <c r="D187" t="s">
        <v>648</v>
      </c>
      <c r="E187">
        <v>19.880127999999999</v>
      </c>
      <c r="F187">
        <v>48.274839999999998</v>
      </c>
      <c r="G187">
        <v>606</v>
      </c>
      <c r="H187" t="s">
        <v>240</v>
      </c>
    </row>
    <row r="188" spans="1:8" x14ac:dyDescent="0.35">
      <c r="A188">
        <v>511897</v>
      </c>
      <c r="B188" t="s">
        <v>649</v>
      </c>
      <c r="C188" t="s">
        <v>650</v>
      </c>
      <c r="D188" t="s">
        <v>650</v>
      </c>
      <c r="E188">
        <v>19.915462999999999</v>
      </c>
      <c r="F188">
        <v>48.230258999999997</v>
      </c>
      <c r="G188">
        <v>606</v>
      </c>
      <c r="H188" t="s">
        <v>240</v>
      </c>
    </row>
    <row r="189" spans="1:8" x14ac:dyDescent="0.35">
      <c r="A189">
        <v>511901</v>
      </c>
      <c r="B189" t="s">
        <v>651</v>
      </c>
      <c r="C189" t="s">
        <v>652</v>
      </c>
      <c r="D189" t="s">
        <v>652</v>
      </c>
      <c r="E189">
        <v>19.641200000000001</v>
      </c>
      <c r="F189">
        <v>48.413192000000002</v>
      </c>
      <c r="G189">
        <v>606</v>
      </c>
      <c r="H189" t="s">
        <v>240</v>
      </c>
    </row>
    <row r="190" spans="1:8" x14ac:dyDescent="0.35">
      <c r="A190">
        <v>511919</v>
      </c>
      <c r="B190" t="s">
        <v>653</v>
      </c>
      <c r="C190" t="s">
        <v>654</v>
      </c>
      <c r="D190" t="s">
        <v>655</v>
      </c>
      <c r="E190">
        <v>19.61749</v>
      </c>
      <c r="F190">
        <v>48.374809999999997</v>
      </c>
      <c r="G190">
        <v>606</v>
      </c>
      <c r="H190" t="s">
        <v>240</v>
      </c>
    </row>
    <row r="191" spans="1:8" x14ac:dyDescent="0.35">
      <c r="A191">
        <v>511927</v>
      </c>
      <c r="B191" t="s">
        <v>656</v>
      </c>
      <c r="C191" t="s">
        <v>657</v>
      </c>
      <c r="D191" t="s">
        <v>657</v>
      </c>
      <c r="E191">
        <v>19.715021</v>
      </c>
      <c r="F191">
        <v>48.284267</v>
      </c>
      <c r="G191">
        <v>606</v>
      </c>
      <c r="H191" t="s">
        <v>240</v>
      </c>
    </row>
    <row r="192" spans="1:8" x14ac:dyDescent="0.35">
      <c r="A192">
        <v>557340</v>
      </c>
      <c r="B192" t="s">
        <v>658</v>
      </c>
      <c r="C192" t="s">
        <v>659</v>
      </c>
      <c r="D192" t="s">
        <v>659</v>
      </c>
      <c r="E192">
        <v>19.577639000000001</v>
      </c>
      <c r="F192">
        <v>48.223700999999998</v>
      </c>
      <c r="G192">
        <v>606</v>
      </c>
      <c r="H192" t="s">
        <v>240</v>
      </c>
    </row>
    <row r="193" spans="1:8" x14ac:dyDescent="0.35">
      <c r="A193">
        <v>511943</v>
      </c>
      <c r="B193" t="s">
        <v>660</v>
      </c>
      <c r="C193" t="s">
        <v>661</v>
      </c>
      <c r="D193" t="s">
        <v>661</v>
      </c>
      <c r="E193">
        <v>19.50787</v>
      </c>
      <c r="F193">
        <v>48.428539999999998</v>
      </c>
      <c r="G193">
        <v>606</v>
      </c>
      <c r="H193" t="s">
        <v>240</v>
      </c>
    </row>
    <row r="194" spans="1:8" x14ac:dyDescent="0.35">
      <c r="A194">
        <v>511994</v>
      </c>
      <c r="B194" t="s">
        <v>662</v>
      </c>
      <c r="C194" t="s">
        <v>663</v>
      </c>
      <c r="D194" t="s">
        <v>663</v>
      </c>
      <c r="E194">
        <v>19.618848</v>
      </c>
      <c r="F194">
        <v>48.262833999999998</v>
      </c>
      <c r="G194">
        <v>606</v>
      </c>
      <c r="H194" t="s">
        <v>240</v>
      </c>
    </row>
    <row r="195" spans="1:8" x14ac:dyDescent="0.35">
      <c r="A195">
        <v>512010</v>
      </c>
      <c r="B195" t="s">
        <v>664</v>
      </c>
      <c r="C195" t="s">
        <v>665</v>
      </c>
      <c r="D195" t="s">
        <v>665</v>
      </c>
      <c r="E195">
        <v>19.839727</v>
      </c>
      <c r="F195">
        <v>48.345979</v>
      </c>
      <c r="G195">
        <v>606</v>
      </c>
      <c r="H195" t="s">
        <v>240</v>
      </c>
    </row>
    <row r="196" spans="1:8" x14ac:dyDescent="0.35">
      <c r="A196">
        <v>557307</v>
      </c>
      <c r="B196" t="s">
        <v>666</v>
      </c>
      <c r="C196" t="s">
        <v>667</v>
      </c>
      <c r="D196" t="s">
        <v>667</v>
      </c>
      <c r="E196">
        <v>19.651993999999998</v>
      </c>
      <c r="F196">
        <v>48.361423000000002</v>
      </c>
      <c r="G196">
        <v>606</v>
      </c>
      <c r="H196" t="s">
        <v>240</v>
      </c>
    </row>
    <row r="197" spans="1:8" x14ac:dyDescent="0.35">
      <c r="A197">
        <v>511269</v>
      </c>
      <c r="B197" t="s">
        <v>668</v>
      </c>
      <c r="C197" t="s">
        <v>669</v>
      </c>
      <c r="D197" t="s">
        <v>670</v>
      </c>
      <c r="E197">
        <v>19.738685</v>
      </c>
      <c r="F197">
        <v>48.419164000000002</v>
      </c>
      <c r="G197">
        <v>607</v>
      </c>
      <c r="H197" t="s">
        <v>243</v>
      </c>
    </row>
    <row r="198" spans="1:8" x14ac:dyDescent="0.35">
      <c r="A198">
        <v>511315</v>
      </c>
      <c r="B198" t="s">
        <v>671</v>
      </c>
      <c r="C198" t="s">
        <v>672</v>
      </c>
      <c r="D198" t="s">
        <v>672</v>
      </c>
      <c r="E198">
        <v>19.648524999999999</v>
      </c>
      <c r="F198">
        <v>48.44706</v>
      </c>
      <c r="G198">
        <v>607</v>
      </c>
      <c r="H198" t="s">
        <v>243</v>
      </c>
    </row>
    <row r="199" spans="1:8" x14ac:dyDescent="0.35">
      <c r="A199">
        <v>511340</v>
      </c>
      <c r="B199" t="s">
        <v>673</v>
      </c>
      <c r="C199" t="s">
        <v>674</v>
      </c>
      <c r="D199" t="s">
        <v>674</v>
      </c>
      <c r="E199">
        <v>19.805085999999999</v>
      </c>
      <c r="F199">
        <v>48.482427000000001</v>
      </c>
      <c r="G199">
        <v>607</v>
      </c>
      <c r="H199" t="s">
        <v>243</v>
      </c>
    </row>
    <row r="200" spans="1:8" x14ac:dyDescent="0.35">
      <c r="A200">
        <v>557323</v>
      </c>
      <c r="B200" t="s">
        <v>675</v>
      </c>
      <c r="C200" t="s">
        <v>676</v>
      </c>
      <c r="D200" t="s">
        <v>676</v>
      </c>
      <c r="E200">
        <v>19.736841999999999</v>
      </c>
      <c r="F200">
        <v>48.561346</v>
      </c>
      <c r="G200">
        <v>607</v>
      </c>
      <c r="H200" t="s">
        <v>243</v>
      </c>
    </row>
    <row r="201" spans="1:8" x14ac:dyDescent="0.35">
      <c r="A201">
        <v>511447</v>
      </c>
      <c r="B201" t="s">
        <v>677</v>
      </c>
      <c r="C201" t="s">
        <v>678</v>
      </c>
      <c r="D201" t="s">
        <v>679</v>
      </c>
      <c r="E201">
        <v>19.722546999999999</v>
      </c>
      <c r="F201">
        <v>48.491354000000001</v>
      </c>
      <c r="G201">
        <v>607</v>
      </c>
      <c r="H201" t="s">
        <v>243</v>
      </c>
    </row>
    <row r="202" spans="1:8" x14ac:dyDescent="0.35">
      <c r="A202">
        <v>514900</v>
      </c>
      <c r="B202" t="s">
        <v>680</v>
      </c>
      <c r="C202" t="s">
        <v>681</v>
      </c>
      <c r="D202" t="s">
        <v>681</v>
      </c>
      <c r="E202">
        <v>19.85707</v>
      </c>
      <c r="F202">
        <v>48.432509000000003</v>
      </c>
      <c r="G202">
        <v>607</v>
      </c>
      <c r="H202" t="s">
        <v>243</v>
      </c>
    </row>
    <row r="203" spans="1:8" x14ac:dyDescent="0.35">
      <c r="A203">
        <v>514918</v>
      </c>
      <c r="B203" t="s">
        <v>682</v>
      </c>
      <c r="C203" t="s">
        <v>683</v>
      </c>
      <c r="D203" t="s">
        <v>683</v>
      </c>
      <c r="E203">
        <v>19.870166999999999</v>
      </c>
      <c r="F203">
        <v>48.405470000000001</v>
      </c>
      <c r="G203">
        <v>607</v>
      </c>
      <c r="H203" t="s">
        <v>243</v>
      </c>
    </row>
    <row r="204" spans="1:8" x14ac:dyDescent="0.35">
      <c r="A204">
        <v>511471</v>
      </c>
      <c r="B204" t="s">
        <v>684</v>
      </c>
      <c r="C204" t="s">
        <v>685</v>
      </c>
      <c r="D204" t="s">
        <v>685</v>
      </c>
      <c r="E204">
        <v>19.706510000000002</v>
      </c>
      <c r="F204">
        <v>48.394323</v>
      </c>
      <c r="G204">
        <v>607</v>
      </c>
      <c r="H204" t="s">
        <v>243</v>
      </c>
    </row>
    <row r="205" spans="1:8" x14ac:dyDescent="0.35">
      <c r="A205">
        <v>511498</v>
      </c>
      <c r="B205" t="s">
        <v>686</v>
      </c>
      <c r="C205" t="s">
        <v>687</v>
      </c>
      <c r="D205" t="s">
        <v>687</v>
      </c>
      <c r="E205">
        <v>19.841525000000001</v>
      </c>
      <c r="F205">
        <v>48.570256000000001</v>
      </c>
      <c r="G205">
        <v>607</v>
      </c>
      <c r="H205" t="s">
        <v>243</v>
      </c>
    </row>
    <row r="206" spans="1:8" x14ac:dyDescent="0.35">
      <c r="A206">
        <v>511501</v>
      </c>
      <c r="B206" t="s">
        <v>688</v>
      </c>
      <c r="C206" t="s">
        <v>689</v>
      </c>
      <c r="D206" t="s">
        <v>689</v>
      </c>
      <c r="E206">
        <v>19.740224000000001</v>
      </c>
      <c r="F206">
        <v>48.510036999999997</v>
      </c>
      <c r="G206">
        <v>607</v>
      </c>
      <c r="H206" t="s">
        <v>243</v>
      </c>
    </row>
    <row r="207" spans="1:8" x14ac:dyDescent="0.35">
      <c r="A207">
        <v>511595</v>
      </c>
      <c r="B207" t="s">
        <v>690</v>
      </c>
      <c r="C207" t="s">
        <v>691</v>
      </c>
      <c r="D207" t="s">
        <v>691</v>
      </c>
      <c r="E207">
        <v>19.68047</v>
      </c>
      <c r="F207">
        <v>48.497019999999999</v>
      </c>
      <c r="G207">
        <v>607</v>
      </c>
      <c r="H207" t="s">
        <v>243</v>
      </c>
    </row>
    <row r="208" spans="1:8" x14ac:dyDescent="0.35">
      <c r="A208">
        <v>511617</v>
      </c>
      <c r="B208" t="s">
        <v>692</v>
      </c>
      <c r="C208" t="s">
        <v>693</v>
      </c>
      <c r="D208" t="s">
        <v>693</v>
      </c>
      <c r="E208">
        <v>19.705445000000001</v>
      </c>
      <c r="F208">
        <v>48.437263999999999</v>
      </c>
      <c r="G208">
        <v>607</v>
      </c>
      <c r="H208" t="s">
        <v>243</v>
      </c>
    </row>
    <row r="209" spans="1:8" x14ac:dyDescent="0.35">
      <c r="A209">
        <v>511684</v>
      </c>
      <c r="B209" t="s">
        <v>694</v>
      </c>
      <c r="C209" t="s">
        <v>695</v>
      </c>
      <c r="D209" t="s">
        <v>695</v>
      </c>
      <c r="E209">
        <v>19.686067999999999</v>
      </c>
      <c r="F209">
        <v>48.469462</v>
      </c>
      <c r="G209">
        <v>607</v>
      </c>
      <c r="H209" t="s">
        <v>243</v>
      </c>
    </row>
    <row r="210" spans="1:8" x14ac:dyDescent="0.35">
      <c r="A210">
        <v>511765</v>
      </c>
      <c r="B210" t="s">
        <v>696</v>
      </c>
      <c r="C210" t="s">
        <v>242</v>
      </c>
      <c r="D210" t="s">
        <v>242</v>
      </c>
      <c r="E210">
        <v>19.796892</v>
      </c>
      <c r="F210">
        <v>48.435096999999999</v>
      </c>
      <c r="G210">
        <v>607</v>
      </c>
      <c r="H210" t="s">
        <v>243</v>
      </c>
    </row>
    <row r="211" spans="1:8" x14ac:dyDescent="0.35">
      <c r="A211">
        <v>511820</v>
      </c>
      <c r="B211" t="s">
        <v>697</v>
      </c>
      <c r="C211" t="s">
        <v>698</v>
      </c>
      <c r="D211" t="s">
        <v>698</v>
      </c>
      <c r="E211">
        <v>19.741495</v>
      </c>
      <c r="F211">
        <v>48.447933999999997</v>
      </c>
      <c r="G211">
        <v>607</v>
      </c>
      <c r="H211" t="s">
        <v>243</v>
      </c>
    </row>
    <row r="212" spans="1:8" x14ac:dyDescent="0.35">
      <c r="A212">
        <v>515515</v>
      </c>
      <c r="B212" t="s">
        <v>699</v>
      </c>
      <c r="C212" t="s">
        <v>700</v>
      </c>
      <c r="D212" t="s">
        <v>348</v>
      </c>
      <c r="E212">
        <v>19.877448999999999</v>
      </c>
      <c r="F212">
        <v>48.455750999999999</v>
      </c>
      <c r="G212">
        <v>607</v>
      </c>
      <c r="H212" t="s">
        <v>243</v>
      </c>
    </row>
    <row r="213" spans="1:8" x14ac:dyDescent="0.35">
      <c r="A213">
        <v>515591</v>
      </c>
      <c r="B213" t="s">
        <v>701</v>
      </c>
      <c r="C213" t="s">
        <v>244</v>
      </c>
      <c r="D213" t="s">
        <v>244</v>
      </c>
      <c r="E213">
        <v>19.890373</v>
      </c>
      <c r="F213">
        <v>48.411940999999999</v>
      </c>
      <c r="G213">
        <v>607</v>
      </c>
      <c r="H213" t="s">
        <v>243</v>
      </c>
    </row>
    <row r="214" spans="1:8" x14ac:dyDescent="0.35">
      <c r="A214">
        <v>511889</v>
      </c>
      <c r="B214" t="s">
        <v>702</v>
      </c>
      <c r="C214" t="s">
        <v>703</v>
      </c>
      <c r="D214" t="s">
        <v>703</v>
      </c>
      <c r="E214">
        <v>19.744496999999999</v>
      </c>
      <c r="F214">
        <v>48.580424999999998</v>
      </c>
      <c r="G214">
        <v>607</v>
      </c>
      <c r="H214" t="s">
        <v>243</v>
      </c>
    </row>
    <row r="215" spans="1:8" x14ac:dyDescent="0.35">
      <c r="A215">
        <v>511978</v>
      </c>
      <c r="B215" t="s">
        <v>704</v>
      </c>
      <c r="C215" t="s">
        <v>705</v>
      </c>
      <c r="D215" t="s">
        <v>705</v>
      </c>
      <c r="E215">
        <v>19.749462999999999</v>
      </c>
      <c r="F215">
        <v>48.471110000000003</v>
      </c>
      <c r="G215">
        <v>607</v>
      </c>
      <c r="H215" t="s">
        <v>243</v>
      </c>
    </row>
    <row r="216" spans="1:8" x14ac:dyDescent="0.35">
      <c r="A216">
        <v>580317</v>
      </c>
      <c r="B216" t="s">
        <v>706</v>
      </c>
      <c r="C216" t="s">
        <v>707</v>
      </c>
      <c r="D216" t="s">
        <v>707</v>
      </c>
      <c r="E216">
        <v>19.804677000000002</v>
      </c>
      <c r="F216">
        <v>48.603082000000001</v>
      </c>
      <c r="G216">
        <v>607</v>
      </c>
      <c r="H216" t="s">
        <v>243</v>
      </c>
    </row>
    <row r="217" spans="1:8" x14ac:dyDescent="0.35">
      <c r="A217">
        <v>512001</v>
      </c>
      <c r="B217" t="s">
        <v>708</v>
      </c>
      <c r="C217" t="s">
        <v>709</v>
      </c>
      <c r="D217" t="s">
        <v>709</v>
      </c>
      <c r="E217">
        <v>19.675044</v>
      </c>
      <c r="F217">
        <v>48.381016000000002</v>
      </c>
      <c r="G217">
        <v>607</v>
      </c>
      <c r="H217" t="s">
        <v>243</v>
      </c>
    </row>
    <row r="218" spans="1:8" x14ac:dyDescent="0.35">
      <c r="A218">
        <v>582051</v>
      </c>
      <c r="B218" t="s">
        <v>710</v>
      </c>
      <c r="C218" t="s">
        <v>711</v>
      </c>
      <c r="D218" t="s">
        <v>712</v>
      </c>
      <c r="E218">
        <v>19.819227999999999</v>
      </c>
      <c r="F218">
        <v>48.520209999999999</v>
      </c>
      <c r="G218">
        <v>607</v>
      </c>
      <c r="H218" t="s">
        <v>243</v>
      </c>
    </row>
    <row r="219" spans="1:8" x14ac:dyDescent="0.35">
      <c r="A219">
        <v>514675</v>
      </c>
      <c r="B219" t="s">
        <v>713</v>
      </c>
      <c r="C219" t="s">
        <v>714</v>
      </c>
      <c r="D219" t="s">
        <v>714</v>
      </c>
      <c r="E219">
        <v>20.237079999999999</v>
      </c>
      <c r="F219">
        <v>48.542622999999999</v>
      </c>
      <c r="G219">
        <v>608</v>
      </c>
      <c r="H219" t="s">
        <v>246</v>
      </c>
    </row>
    <row r="220" spans="1:8" x14ac:dyDescent="0.35">
      <c r="A220">
        <v>514721</v>
      </c>
      <c r="B220" t="s">
        <v>715</v>
      </c>
      <c r="C220" t="s">
        <v>716</v>
      </c>
      <c r="D220" t="s">
        <v>716</v>
      </c>
      <c r="E220">
        <v>20.315635</v>
      </c>
      <c r="F220">
        <v>48.449435999999999</v>
      </c>
      <c r="G220">
        <v>608</v>
      </c>
      <c r="H220" t="s">
        <v>246</v>
      </c>
    </row>
    <row r="221" spans="1:8" x14ac:dyDescent="0.35">
      <c r="A221">
        <v>514756</v>
      </c>
      <c r="B221" t="s">
        <v>717</v>
      </c>
      <c r="C221" t="s">
        <v>718</v>
      </c>
      <c r="D221" t="s">
        <v>718</v>
      </c>
      <c r="E221">
        <v>20.281548999999998</v>
      </c>
      <c r="F221">
        <v>48.475144</v>
      </c>
      <c r="G221">
        <v>608</v>
      </c>
      <c r="H221" t="s">
        <v>246</v>
      </c>
    </row>
    <row r="222" spans="1:8" x14ac:dyDescent="0.35">
      <c r="A222">
        <v>525677</v>
      </c>
      <c r="B222" t="s">
        <v>719</v>
      </c>
      <c r="C222" t="s">
        <v>720</v>
      </c>
      <c r="D222" t="s">
        <v>720</v>
      </c>
      <c r="E222">
        <v>20.272504000000001</v>
      </c>
      <c r="F222">
        <v>48.60116</v>
      </c>
      <c r="G222">
        <v>608</v>
      </c>
      <c r="H222" t="s">
        <v>246</v>
      </c>
    </row>
    <row r="223" spans="1:8" x14ac:dyDescent="0.35">
      <c r="A223">
        <v>525685</v>
      </c>
      <c r="B223" t="s">
        <v>721</v>
      </c>
      <c r="C223" t="s">
        <v>722</v>
      </c>
      <c r="D223" t="s">
        <v>722</v>
      </c>
      <c r="E223">
        <v>20.314398000000001</v>
      </c>
      <c r="F223">
        <v>48.585430000000002</v>
      </c>
      <c r="G223">
        <v>608</v>
      </c>
      <c r="H223" t="s">
        <v>246</v>
      </c>
    </row>
    <row r="224" spans="1:8" x14ac:dyDescent="0.35">
      <c r="A224">
        <v>514896</v>
      </c>
      <c r="B224" t="s">
        <v>723</v>
      </c>
      <c r="C224" t="s">
        <v>724</v>
      </c>
      <c r="D224" t="s">
        <v>724</v>
      </c>
      <c r="E224">
        <v>20.050915</v>
      </c>
      <c r="F224">
        <v>48.628529999999998</v>
      </c>
      <c r="G224">
        <v>608</v>
      </c>
      <c r="H224" t="s">
        <v>246</v>
      </c>
    </row>
    <row r="225" spans="1:8" x14ac:dyDescent="0.35">
      <c r="A225">
        <v>525766</v>
      </c>
      <c r="B225" t="s">
        <v>725</v>
      </c>
      <c r="C225" t="s">
        <v>726</v>
      </c>
      <c r="D225" t="s">
        <v>726</v>
      </c>
      <c r="E225">
        <v>20.298252000000002</v>
      </c>
      <c r="F225">
        <v>48.564475000000002</v>
      </c>
      <c r="G225">
        <v>608</v>
      </c>
      <c r="H225" t="s">
        <v>246</v>
      </c>
    </row>
    <row r="226" spans="1:8" x14ac:dyDescent="0.35">
      <c r="A226">
        <v>525791</v>
      </c>
      <c r="B226" t="s">
        <v>727</v>
      </c>
      <c r="C226" t="s">
        <v>728</v>
      </c>
      <c r="D226" t="s">
        <v>728</v>
      </c>
      <c r="E226">
        <v>20.240589</v>
      </c>
      <c r="F226">
        <v>48.627507000000001</v>
      </c>
      <c r="G226">
        <v>608</v>
      </c>
      <c r="H226" t="s">
        <v>246</v>
      </c>
    </row>
    <row r="227" spans="1:8" x14ac:dyDescent="0.35">
      <c r="A227">
        <v>525812</v>
      </c>
      <c r="B227" t="s">
        <v>729</v>
      </c>
      <c r="C227" t="s">
        <v>730</v>
      </c>
      <c r="D227" t="s">
        <v>730</v>
      </c>
      <c r="E227">
        <v>20.192174000000001</v>
      </c>
      <c r="F227">
        <v>48.576248</v>
      </c>
      <c r="G227">
        <v>608</v>
      </c>
      <c r="H227" t="s">
        <v>246</v>
      </c>
    </row>
    <row r="228" spans="1:8" x14ac:dyDescent="0.35">
      <c r="A228">
        <v>515574</v>
      </c>
      <c r="B228" t="s">
        <v>731</v>
      </c>
      <c r="C228" t="s">
        <v>732</v>
      </c>
      <c r="D228" t="s">
        <v>732</v>
      </c>
      <c r="E228">
        <v>20.25432</v>
      </c>
      <c r="F228">
        <v>48.513477999999999</v>
      </c>
      <c r="G228">
        <v>608</v>
      </c>
      <c r="H228" t="s">
        <v>246</v>
      </c>
    </row>
    <row r="229" spans="1:8" x14ac:dyDescent="0.35">
      <c r="A229">
        <v>515159</v>
      </c>
      <c r="B229" t="s">
        <v>733</v>
      </c>
      <c r="C229" t="s">
        <v>734</v>
      </c>
      <c r="D229" t="s">
        <v>734</v>
      </c>
      <c r="E229">
        <v>20.264102999999999</v>
      </c>
      <c r="F229">
        <v>48.457576000000003</v>
      </c>
      <c r="G229">
        <v>608</v>
      </c>
      <c r="H229" t="s">
        <v>246</v>
      </c>
    </row>
    <row r="230" spans="1:8" x14ac:dyDescent="0.35">
      <c r="A230">
        <v>525901</v>
      </c>
      <c r="B230" t="s">
        <v>735</v>
      </c>
      <c r="C230" t="s">
        <v>736</v>
      </c>
      <c r="D230" t="s">
        <v>736</v>
      </c>
      <c r="E230">
        <v>20.298172000000001</v>
      </c>
      <c r="F230">
        <v>48.538072</v>
      </c>
      <c r="G230">
        <v>608</v>
      </c>
      <c r="H230" t="s">
        <v>246</v>
      </c>
    </row>
    <row r="231" spans="1:8" x14ac:dyDescent="0.35">
      <c r="A231">
        <v>525928</v>
      </c>
      <c r="B231" t="s">
        <v>737</v>
      </c>
      <c r="C231" t="s">
        <v>738</v>
      </c>
      <c r="D231" t="s">
        <v>738</v>
      </c>
      <c r="E231">
        <v>20.196898999999998</v>
      </c>
      <c r="F231">
        <v>48.655070000000002</v>
      </c>
      <c r="G231">
        <v>608</v>
      </c>
      <c r="H231" t="s">
        <v>246</v>
      </c>
    </row>
    <row r="232" spans="1:8" x14ac:dyDescent="0.35">
      <c r="A232">
        <v>525944</v>
      </c>
      <c r="B232" t="s">
        <v>739</v>
      </c>
      <c r="C232" t="s">
        <v>740</v>
      </c>
      <c r="D232" t="s">
        <v>740</v>
      </c>
      <c r="E232">
        <v>20.225389</v>
      </c>
      <c r="F232">
        <v>48.668402999999998</v>
      </c>
      <c r="G232">
        <v>608</v>
      </c>
      <c r="H232" t="s">
        <v>246</v>
      </c>
    </row>
    <row r="233" spans="1:8" x14ac:dyDescent="0.35">
      <c r="A233">
        <v>580384</v>
      </c>
      <c r="B233" t="s">
        <v>741</v>
      </c>
      <c r="C233" t="s">
        <v>742</v>
      </c>
      <c r="D233" t="s">
        <v>742</v>
      </c>
      <c r="E233">
        <v>20.149145000000001</v>
      </c>
      <c r="F233">
        <v>48.673558999999997</v>
      </c>
      <c r="G233">
        <v>608</v>
      </c>
      <c r="H233" t="s">
        <v>246</v>
      </c>
    </row>
    <row r="234" spans="1:8" x14ac:dyDescent="0.35">
      <c r="A234">
        <v>525987</v>
      </c>
      <c r="B234" t="s">
        <v>743</v>
      </c>
      <c r="C234" t="s">
        <v>744</v>
      </c>
      <c r="D234" t="s">
        <v>744</v>
      </c>
      <c r="E234">
        <v>20.047008999999999</v>
      </c>
      <c r="F234">
        <v>48.740299999999998</v>
      </c>
      <c r="G234">
        <v>608</v>
      </c>
      <c r="H234" t="s">
        <v>246</v>
      </c>
    </row>
    <row r="235" spans="1:8" x14ac:dyDescent="0.35">
      <c r="A235">
        <v>525995</v>
      </c>
      <c r="B235" t="s">
        <v>745</v>
      </c>
      <c r="C235" t="s">
        <v>746</v>
      </c>
      <c r="D235" t="s">
        <v>746</v>
      </c>
      <c r="E235">
        <v>20.081164999999999</v>
      </c>
      <c r="F235">
        <v>48.717680999999999</v>
      </c>
      <c r="G235">
        <v>608</v>
      </c>
      <c r="H235" t="s">
        <v>246</v>
      </c>
    </row>
    <row r="236" spans="1:8" x14ac:dyDescent="0.35">
      <c r="A236">
        <v>526002</v>
      </c>
      <c r="B236" t="s">
        <v>747</v>
      </c>
      <c r="C236" t="s">
        <v>748</v>
      </c>
      <c r="D236" t="s">
        <v>748</v>
      </c>
      <c r="E236">
        <v>20.112774999999999</v>
      </c>
      <c r="F236">
        <v>48.777315000000002</v>
      </c>
      <c r="G236">
        <v>608</v>
      </c>
      <c r="H236" t="s">
        <v>246</v>
      </c>
    </row>
    <row r="237" spans="1:8" x14ac:dyDescent="0.35">
      <c r="A237">
        <v>526011</v>
      </c>
      <c r="B237" t="s">
        <v>749</v>
      </c>
      <c r="C237" t="s">
        <v>750</v>
      </c>
      <c r="D237" t="s">
        <v>750</v>
      </c>
      <c r="E237">
        <v>20.048090999999999</v>
      </c>
      <c r="F237">
        <v>48.728304999999999</v>
      </c>
      <c r="G237">
        <v>608</v>
      </c>
      <c r="H237" t="s">
        <v>246</v>
      </c>
    </row>
    <row r="238" spans="1:8" x14ac:dyDescent="0.35">
      <c r="A238">
        <v>526029</v>
      </c>
      <c r="B238" t="s">
        <v>751</v>
      </c>
      <c r="C238" t="s">
        <v>752</v>
      </c>
      <c r="D238" t="s">
        <v>752</v>
      </c>
      <c r="E238">
        <v>20.139804999999999</v>
      </c>
      <c r="F238">
        <v>48.737678000000002</v>
      </c>
      <c r="G238">
        <v>608</v>
      </c>
      <c r="H238" t="s">
        <v>246</v>
      </c>
    </row>
    <row r="239" spans="1:8" x14ac:dyDescent="0.35">
      <c r="A239">
        <v>526037</v>
      </c>
      <c r="B239" t="s">
        <v>753</v>
      </c>
      <c r="C239" t="s">
        <v>754</v>
      </c>
      <c r="D239" t="s">
        <v>754</v>
      </c>
      <c r="E239">
        <v>20.188224000000002</v>
      </c>
      <c r="F239">
        <v>48.608353999999999</v>
      </c>
      <c r="G239">
        <v>608</v>
      </c>
      <c r="H239" t="s">
        <v>246</v>
      </c>
    </row>
    <row r="240" spans="1:8" x14ac:dyDescent="0.35">
      <c r="A240">
        <v>515256</v>
      </c>
      <c r="B240" t="s">
        <v>755</v>
      </c>
      <c r="C240" t="s">
        <v>756</v>
      </c>
      <c r="D240" t="s">
        <v>756</v>
      </c>
      <c r="E240">
        <v>20.275957999999999</v>
      </c>
      <c r="F240">
        <v>48.447923000000003</v>
      </c>
      <c r="G240">
        <v>608</v>
      </c>
      <c r="H240" t="s">
        <v>246</v>
      </c>
    </row>
    <row r="241" spans="1:8" x14ac:dyDescent="0.35">
      <c r="A241">
        <v>515302</v>
      </c>
      <c r="B241" t="s">
        <v>757</v>
      </c>
      <c r="C241" t="s">
        <v>758</v>
      </c>
      <c r="D241" t="s">
        <v>759</v>
      </c>
      <c r="E241">
        <v>20.086483999999999</v>
      </c>
      <c r="F241">
        <v>48.603881000000001</v>
      </c>
      <c r="G241">
        <v>608</v>
      </c>
      <c r="H241" t="s">
        <v>246</v>
      </c>
    </row>
    <row r="242" spans="1:8" x14ac:dyDescent="0.35">
      <c r="A242">
        <v>515311</v>
      </c>
      <c r="B242" t="s">
        <v>760</v>
      </c>
      <c r="C242" t="s">
        <v>761</v>
      </c>
      <c r="D242" t="s">
        <v>761</v>
      </c>
      <c r="E242">
        <v>20.212496000000002</v>
      </c>
      <c r="F242">
        <v>48.493057999999998</v>
      </c>
      <c r="G242">
        <v>608</v>
      </c>
      <c r="H242" t="s">
        <v>246</v>
      </c>
    </row>
    <row r="243" spans="1:8" x14ac:dyDescent="0.35">
      <c r="A243">
        <v>526100</v>
      </c>
      <c r="B243" t="s">
        <v>762</v>
      </c>
      <c r="C243" t="s">
        <v>763</v>
      </c>
      <c r="D243" t="s">
        <v>763</v>
      </c>
      <c r="E243">
        <v>20.239249999999998</v>
      </c>
      <c r="F243">
        <v>48.583902999999999</v>
      </c>
      <c r="G243">
        <v>608</v>
      </c>
      <c r="H243" t="s">
        <v>246</v>
      </c>
    </row>
    <row r="244" spans="1:8" x14ac:dyDescent="0.35">
      <c r="A244">
        <v>526118</v>
      </c>
      <c r="B244" t="s">
        <v>764</v>
      </c>
      <c r="C244" t="s">
        <v>765</v>
      </c>
      <c r="D244" t="s">
        <v>766</v>
      </c>
      <c r="E244">
        <v>20.149636000000001</v>
      </c>
      <c r="F244">
        <v>48.601807999999998</v>
      </c>
      <c r="G244">
        <v>608</v>
      </c>
      <c r="H244" t="s">
        <v>246</v>
      </c>
    </row>
    <row r="245" spans="1:8" x14ac:dyDescent="0.35">
      <c r="A245">
        <v>515361</v>
      </c>
      <c r="B245" t="s">
        <v>767</v>
      </c>
      <c r="C245" t="s">
        <v>768</v>
      </c>
      <c r="D245" t="s">
        <v>768</v>
      </c>
      <c r="E245">
        <v>20.23856</v>
      </c>
      <c r="F245">
        <v>48.472110000000001</v>
      </c>
      <c r="G245">
        <v>608</v>
      </c>
      <c r="H245" t="s">
        <v>246</v>
      </c>
    </row>
    <row r="246" spans="1:8" x14ac:dyDescent="0.35">
      <c r="A246">
        <v>515370</v>
      </c>
      <c r="B246" t="s">
        <v>769</v>
      </c>
      <c r="C246" t="s">
        <v>770</v>
      </c>
      <c r="D246" t="s">
        <v>770</v>
      </c>
      <c r="E246">
        <v>20.097290000000001</v>
      </c>
      <c r="F246">
        <v>48.591591999999999</v>
      </c>
      <c r="G246">
        <v>608</v>
      </c>
      <c r="H246" t="s">
        <v>246</v>
      </c>
    </row>
    <row r="247" spans="1:8" x14ac:dyDescent="0.35">
      <c r="A247">
        <v>515400</v>
      </c>
      <c r="B247" t="s">
        <v>771</v>
      </c>
      <c r="C247" t="s">
        <v>772</v>
      </c>
      <c r="D247" t="s">
        <v>772</v>
      </c>
      <c r="E247">
        <v>20.056657000000001</v>
      </c>
      <c r="F247">
        <v>48.645935000000001</v>
      </c>
      <c r="G247">
        <v>608</v>
      </c>
      <c r="H247" t="s">
        <v>246</v>
      </c>
    </row>
    <row r="248" spans="1:8" x14ac:dyDescent="0.35">
      <c r="A248">
        <v>526142</v>
      </c>
      <c r="B248" t="s">
        <v>773</v>
      </c>
      <c r="C248" t="s">
        <v>245</v>
      </c>
      <c r="D248" t="s">
        <v>245</v>
      </c>
      <c r="E248">
        <v>20.114388000000002</v>
      </c>
      <c r="F248">
        <v>48.683582999999999</v>
      </c>
      <c r="G248">
        <v>608</v>
      </c>
      <c r="H248" t="s">
        <v>246</v>
      </c>
    </row>
    <row r="249" spans="1:8" x14ac:dyDescent="0.35">
      <c r="A249">
        <v>526151</v>
      </c>
      <c r="B249" t="s">
        <v>774</v>
      </c>
      <c r="C249" t="s">
        <v>775</v>
      </c>
      <c r="D249" t="s">
        <v>775</v>
      </c>
      <c r="E249">
        <v>20.181234</v>
      </c>
      <c r="F249">
        <v>48.672790999999997</v>
      </c>
      <c r="G249">
        <v>608</v>
      </c>
      <c r="H249" t="s">
        <v>246</v>
      </c>
    </row>
    <row r="250" spans="1:8" x14ac:dyDescent="0.35">
      <c r="A250">
        <v>515507</v>
      </c>
      <c r="B250" t="s">
        <v>776</v>
      </c>
      <c r="C250" t="s">
        <v>777</v>
      </c>
      <c r="D250" t="s">
        <v>778</v>
      </c>
      <c r="E250">
        <v>20.124182999999999</v>
      </c>
      <c r="F250">
        <v>48.549652999999999</v>
      </c>
      <c r="G250">
        <v>608</v>
      </c>
      <c r="H250" t="s">
        <v>246</v>
      </c>
    </row>
    <row r="251" spans="1:8" x14ac:dyDescent="0.35">
      <c r="A251">
        <v>557820</v>
      </c>
      <c r="B251" t="s">
        <v>779</v>
      </c>
      <c r="C251" t="s">
        <v>780</v>
      </c>
      <c r="D251" t="s">
        <v>781</v>
      </c>
      <c r="E251">
        <v>20.108326000000002</v>
      </c>
      <c r="F251">
        <v>48.564176000000003</v>
      </c>
      <c r="G251">
        <v>608</v>
      </c>
      <c r="H251" t="s">
        <v>246</v>
      </c>
    </row>
    <row r="252" spans="1:8" x14ac:dyDescent="0.35">
      <c r="A252">
        <v>526258</v>
      </c>
      <c r="B252" t="s">
        <v>782</v>
      </c>
      <c r="C252" t="s">
        <v>783</v>
      </c>
      <c r="D252" t="s">
        <v>783</v>
      </c>
      <c r="E252">
        <v>20.101127000000002</v>
      </c>
      <c r="F252">
        <v>48.618625000000002</v>
      </c>
      <c r="G252">
        <v>608</v>
      </c>
      <c r="H252" t="s">
        <v>246</v>
      </c>
    </row>
    <row r="253" spans="1:8" x14ac:dyDescent="0.35">
      <c r="A253">
        <v>515523</v>
      </c>
      <c r="B253" t="s">
        <v>784</v>
      </c>
      <c r="C253" t="s">
        <v>785</v>
      </c>
      <c r="D253" t="s">
        <v>785</v>
      </c>
      <c r="E253">
        <v>20.200582000000001</v>
      </c>
      <c r="F253">
        <v>48.504049000000002</v>
      </c>
      <c r="G253">
        <v>608</v>
      </c>
      <c r="H253" t="s">
        <v>246</v>
      </c>
    </row>
    <row r="254" spans="1:8" x14ac:dyDescent="0.35">
      <c r="A254">
        <v>526304</v>
      </c>
      <c r="B254" t="s">
        <v>786</v>
      </c>
      <c r="C254" t="s">
        <v>787</v>
      </c>
      <c r="D254" t="s">
        <v>787</v>
      </c>
      <c r="E254">
        <v>20.275563999999999</v>
      </c>
      <c r="F254">
        <v>48.581246</v>
      </c>
      <c r="G254">
        <v>608</v>
      </c>
      <c r="H254" t="s">
        <v>246</v>
      </c>
    </row>
    <row r="255" spans="1:8" x14ac:dyDescent="0.35">
      <c r="A255">
        <v>515612</v>
      </c>
      <c r="B255" t="s">
        <v>788</v>
      </c>
      <c r="C255" t="s">
        <v>247</v>
      </c>
      <c r="D255" t="s">
        <v>247</v>
      </c>
      <c r="E255">
        <v>20.327390999999999</v>
      </c>
      <c r="F255">
        <v>48.422204000000001</v>
      </c>
      <c r="G255">
        <v>608</v>
      </c>
      <c r="H255" t="s">
        <v>246</v>
      </c>
    </row>
    <row r="256" spans="1:8" x14ac:dyDescent="0.35">
      <c r="A256">
        <v>526321</v>
      </c>
      <c r="B256" t="s">
        <v>789</v>
      </c>
      <c r="C256" t="s">
        <v>790</v>
      </c>
      <c r="D256" t="s">
        <v>790</v>
      </c>
      <c r="E256">
        <v>20.148744000000001</v>
      </c>
      <c r="F256">
        <v>48.640650000000001</v>
      </c>
      <c r="G256">
        <v>608</v>
      </c>
      <c r="H256" t="s">
        <v>246</v>
      </c>
    </row>
    <row r="257" spans="1:8" x14ac:dyDescent="0.35">
      <c r="A257">
        <v>514977</v>
      </c>
      <c r="B257" t="s">
        <v>791</v>
      </c>
      <c r="C257" t="s">
        <v>792</v>
      </c>
      <c r="D257" t="s">
        <v>792</v>
      </c>
      <c r="E257">
        <v>20.175356000000001</v>
      </c>
      <c r="F257">
        <v>48.514059000000003</v>
      </c>
      <c r="G257">
        <v>608</v>
      </c>
      <c r="H257" t="s">
        <v>246</v>
      </c>
    </row>
    <row r="258" spans="1:8" x14ac:dyDescent="0.35">
      <c r="A258">
        <v>525774</v>
      </c>
      <c r="B258" t="s">
        <v>793</v>
      </c>
      <c r="C258" t="s">
        <v>794</v>
      </c>
      <c r="D258" t="s">
        <v>794</v>
      </c>
      <c r="E258">
        <v>20.201377000000001</v>
      </c>
      <c r="F258">
        <v>48.663826</v>
      </c>
      <c r="G258">
        <v>608</v>
      </c>
      <c r="H258" t="s">
        <v>246</v>
      </c>
    </row>
    <row r="259" spans="1:8" x14ac:dyDescent="0.35">
      <c r="A259">
        <v>515761</v>
      </c>
      <c r="B259" t="s">
        <v>795</v>
      </c>
      <c r="C259" t="s">
        <v>796</v>
      </c>
      <c r="D259" t="s">
        <v>797</v>
      </c>
      <c r="E259">
        <v>20.186491</v>
      </c>
      <c r="F259">
        <v>48.515757000000001</v>
      </c>
      <c r="G259">
        <v>608</v>
      </c>
      <c r="H259" t="s">
        <v>246</v>
      </c>
    </row>
    <row r="260" spans="1:8" x14ac:dyDescent="0.35">
      <c r="A260">
        <v>515833</v>
      </c>
      <c r="B260" t="s">
        <v>798</v>
      </c>
      <c r="C260" t="s">
        <v>799</v>
      </c>
      <c r="D260" t="s">
        <v>800</v>
      </c>
      <c r="E260">
        <v>20.273723</v>
      </c>
      <c r="F260">
        <v>48.437033999999997</v>
      </c>
      <c r="G260">
        <v>608</v>
      </c>
      <c r="H260" t="s">
        <v>246</v>
      </c>
    </row>
    <row r="261" spans="1:8" x14ac:dyDescent="0.35">
      <c r="A261">
        <v>557757</v>
      </c>
      <c r="B261" t="s">
        <v>801</v>
      </c>
      <c r="C261" t="s">
        <v>802</v>
      </c>
      <c r="D261" t="s">
        <v>802</v>
      </c>
      <c r="E261">
        <v>20.339351000000001</v>
      </c>
      <c r="F261">
        <v>48.318828000000003</v>
      </c>
      <c r="G261">
        <v>609</v>
      </c>
      <c r="H261" t="s">
        <v>249</v>
      </c>
    </row>
    <row r="262" spans="1:8" x14ac:dyDescent="0.35">
      <c r="A262">
        <v>514489</v>
      </c>
      <c r="B262" t="s">
        <v>803</v>
      </c>
      <c r="C262" t="s">
        <v>804</v>
      </c>
      <c r="D262" t="s">
        <v>804</v>
      </c>
      <c r="E262">
        <v>20.005306000000001</v>
      </c>
      <c r="F262">
        <v>48.512293999999997</v>
      </c>
      <c r="G262">
        <v>609</v>
      </c>
      <c r="H262" t="s">
        <v>249</v>
      </c>
    </row>
    <row r="263" spans="1:8" x14ac:dyDescent="0.35">
      <c r="A263">
        <v>514501</v>
      </c>
      <c r="B263" t="s">
        <v>805</v>
      </c>
      <c r="C263" t="s">
        <v>806</v>
      </c>
      <c r="D263" t="s">
        <v>806</v>
      </c>
      <c r="E263">
        <v>20.229838999999998</v>
      </c>
      <c r="F263">
        <v>48.373018999999999</v>
      </c>
      <c r="G263">
        <v>609</v>
      </c>
      <c r="H263" t="s">
        <v>249</v>
      </c>
    </row>
    <row r="264" spans="1:8" x14ac:dyDescent="0.35">
      <c r="A264">
        <v>514519</v>
      </c>
      <c r="B264" t="s">
        <v>807</v>
      </c>
      <c r="C264" t="s">
        <v>808</v>
      </c>
      <c r="D264" t="s">
        <v>808</v>
      </c>
      <c r="E264">
        <v>20.166384000000001</v>
      </c>
      <c r="F264">
        <v>48.380496000000001</v>
      </c>
      <c r="G264">
        <v>609</v>
      </c>
      <c r="H264" t="s">
        <v>249</v>
      </c>
    </row>
    <row r="265" spans="1:8" x14ac:dyDescent="0.35">
      <c r="A265">
        <v>514535</v>
      </c>
      <c r="B265" t="s">
        <v>809</v>
      </c>
      <c r="C265" t="s">
        <v>810</v>
      </c>
      <c r="D265" t="s">
        <v>810</v>
      </c>
      <c r="E265">
        <v>20.107541999999999</v>
      </c>
      <c r="F265">
        <v>48.340592999999998</v>
      </c>
      <c r="G265">
        <v>609</v>
      </c>
      <c r="H265" t="s">
        <v>249</v>
      </c>
    </row>
    <row r="266" spans="1:8" x14ac:dyDescent="0.35">
      <c r="A266">
        <v>514543</v>
      </c>
      <c r="B266" t="s">
        <v>811</v>
      </c>
      <c r="C266" t="s">
        <v>812</v>
      </c>
      <c r="D266" t="s">
        <v>812</v>
      </c>
      <c r="E266">
        <v>19.953219000000001</v>
      </c>
      <c r="F266">
        <v>48.273595999999998</v>
      </c>
      <c r="G266">
        <v>609</v>
      </c>
      <c r="H266" t="s">
        <v>249</v>
      </c>
    </row>
    <row r="267" spans="1:8" x14ac:dyDescent="0.35">
      <c r="A267">
        <v>514551</v>
      </c>
      <c r="B267" t="s">
        <v>813</v>
      </c>
      <c r="C267" t="s">
        <v>814</v>
      </c>
      <c r="D267" t="s">
        <v>814</v>
      </c>
      <c r="E267">
        <v>20.150458</v>
      </c>
      <c r="F267">
        <v>48.312328999999998</v>
      </c>
      <c r="G267">
        <v>609</v>
      </c>
      <c r="H267" t="s">
        <v>249</v>
      </c>
    </row>
    <row r="268" spans="1:8" x14ac:dyDescent="0.35">
      <c r="A268">
        <v>514586</v>
      </c>
      <c r="B268" t="s">
        <v>815</v>
      </c>
      <c r="C268" t="s">
        <v>816</v>
      </c>
      <c r="D268" t="s">
        <v>816</v>
      </c>
      <c r="E268">
        <v>20.091165</v>
      </c>
      <c r="F268">
        <v>48.484771000000002</v>
      </c>
      <c r="G268">
        <v>609</v>
      </c>
      <c r="H268" t="s">
        <v>249</v>
      </c>
    </row>
    <row r="269" spans="1:8" x14ac:dyDescent="0.35">
      <c r="A269">
        <v>514594</v>
      </c>
      <c r="B269" t="s">
        <v>817</v>
      </c>
      <c r="C269" t="s">
        <v>818</v>
      </c>
      <c r="D269" t="s">
        <v>818</v>
      </c>
      <c r="E269">
        <v>20.225553000000001</v>
      </c>
      <c r="F269">
        <v>48.340035</v>
      </c>
      <c r="G269">
        <v>609</v>
      </c>
      <c r="H269" t="s">
        <v>249</v>
      </c>
    </row>
    <row r="270" spans="1:8" x14ac:dyDescent="0.35">
      <c r="A270">
        <v>514608</v>
      </c>
      <c r="B270" t="s">
        <v>819</v>
      </c>
      <c r="C270" t="s">
        <v>820</v>
      </c>
      <c r="D270" t="s">
        <v>820</v>
      </c>
      <c r="E270">
        <v>19.986858999999999</v>
      </c>
      <c r="F270">
        <v>48.407995</v>
      </c>
      <c r="G270">
        <v>609</v>
      </c>
      <c r="H270" t="s">
        <v>249</v>
      </c>
    </row>
    <row r="271" spans="1:8" x14ac:dyDescent="0.35">
      <c r="A271">
        <v>514616</v>
      </c>
      <c r="B271" t="s">
        <v>821</v>
      </c>
      <c r="C271" t="s">
        <v>822</v>
      </c>
      <c r="D271" t="s">
        <v>822</v>
      </c>
      <c r="E271">
        <v>19.939368000000002</v>
      </c>
      <c r="F271">
        <v>48.2943</v>
      </c>
      <c r="G271">
        <v>609</v>
      </c>
      <c r="H271" t="s">
        <v>249</v>
      </c>
    </row>
    <row r="272" spans="1:8" x14ac:dyDescent="0.35">
      <c r="A272">
        <v>514624</v>
      </c>
      <c r="B272" t="s">
        <v>823</v>
      </c>
      <c r="C272" t="s">
        <v>824</v>
      </c>
      <c r="D272" t="s">
        <v>824</v>
      </c>
      <c r="E272">
        <v>20.279509999999998</v>
      </c>
      <c r="F272">
        <v>48.313028000000003</v>
      </c>
      <c r="G272">
        <v>609</v>
      </c>
      <c r="H272" t="s">
        <v>249</v>
      </c>
    </row>
    <row r="273" spans="1:8" x14ac:dyDescent="0.35">
      <c r="A273">
        <v>514632</v>
      </c>
      <c r="B273" t="s">
        <v>825</v>
      </c>
      <c r="C273" t="s">
        <v>826</v>
      </c>
      <c r="D273" t="s">
        <v>826</v>
      </c>
      <c r="E273">
        <v>19.900753999999999</v>
      </c>
      <c r="F273">
        <v>48.351137000000001</v>
      </c>
      <c r="G273">
        <v>609</v>
      </c>
      <c r="H273" t="s">
        <v>249</v>
      </c>
    </row>
    <row r="274" spans="1:8" x14ac:dyDescent="0.35">
      <c r="A274">
        <v>514641</v>
      </c>
      <c r="B274" t="s">
        <v>827</v>
      </c>
      <c r="C274" t="s">
        <v>828</v>
      </c>
      <c r="D274" t="s">
        <v>828</v>
      </c>
      <c r="E274">
        <v>20.066435999999999</v>
      </c>
      <c r="F274">
        <v>48.437117999999998</v>
      </c>
      <c r="G274">
        <v>609</v>
      </c>
      <c r="H274" t="s">
        <v>249</v>
      </c>
    </row>
    <row r="275" spans="1:8" x14ac:dyDescent="0.35">
      <c r="A275">
        <v>514659</v>
      </c>
      <c r="B275" t="s">
        <v>829</v>
      </c>
      <c r="C275" t="s">
        <v>830</v>
      </c>
      <c r="D275" t="s">
        <v>830</v>
      </c>
      <c r="E275">
        <v>20.071887</v>
      </c>
      <c r="F275">
        <v>48.481276999999999</v>
      </c>
      <c r="G275">
        <v>609</v>
      </c>
      <c r="H275" t="s">
        <v>249</v>
      </c>
    </row>
    <row r="276" spans="1:8" x14ac:dyDescent="0.35">
      <c r="A276">
        <v>514667</v>
      </c>
      <c r="B276" t="s">
        <v>831</v>
      </c>
      <c r="C276" t="s">
        <v>832</v>
      </c>
      <c r="D276" t="s">
        <v>832</v>
      </c>
      <c r="E276">
        <v>20.115538999999998</v>
      </c>
      <c r="F276">
        <v>48.262939000000003</v>
      </c>
      <c r="G276">
        <v>609</v>
      </c>
      <c r="H276" t="s">
        <v>249</v>
      </c>
    </row>
    <row r="277" spans="1:8" x14ac:dyDescent="0.35">
      <c r="A277">
        <v>514683</v>
      </c>
      <c r="B277" t="s">
        <v>833</v>
      </c>
      <c r="C277" t="s">
        <v>834</v>
      </c>
      <c r="D277" t="s">
        <v>834</v>
      </c>
      <c r="E277">
        <v>20.001577999999999</v>
      </c>
      <c r="F277">
        <v>48.190646999999998</v>
      </c>
      <c r="G277">
        <v>609</v>
      </c>
      <c r="H277" t="s">
        <v>249</v>
      </c>
    </row>
    <row r="278" spans="1:8" x14ac:dyDescent="0.35">
      <c r="A278">
        <v>514691</v>
      </c>
      <c r="B278" t="s">
        <v>835</v>
      </c>
      <c r="C278" t="s">
        <v>836</v>
      </c>
      <c r="D278" t="s">
        <v>836</v>
      </c>
      <c r="E278">
        <v>20.153953000000001</v>
      </c>
      <c r="F278">
        <v>48.293553000000003</v>
      </c>
      <c r="G278">
        <v>609</v>
      </c>
      <c r="H278" t="s">
        <v>249</v>
      </c>
    </row>
    <row r="279" spans="1:8" x14ac:dyDescent="0.35">
      <c r="A279">
        <v>557919</v>
      </c>
      <c r="B279" t="s">
        <v>837</v>
      </c>
      <c r="C279" t="s">
        <v>838</v>
      </c>
      <c r="D279" t="s">
        <v>838</v>
      </c>
      <c r="E279">
        <v>20.189816</v>
      </c>
      <c r="F279">
        <v>48.373711</v>
      </c>
      <c r="G279">
        <v>609</v>
      </c>
      <c r="H279" t="s">
        <v>249</v>
      </c>
    </row>
    <row r="280" spans="1:8" x14ac:dyDescent="0.35">
      <c r="A280">
        <v>514713</v>
      </c>
      <c r="B280" t="s">
        <v>839</v>
      </c>
      <c r="C280" t="s">
        <v>840</v>
      </c>
      <c r="D280" t="s">
        <v>840</v>
      </c>
      <c r="E280">
        <v>20.253665999999999</v>
      </c>
      <c r="F280">
        <v>48.396608000000001</v>
      </c>
      <c r="G280">
        <v>609</v>
      </c>
      <c r="H280" t="s">
        <v>249</v>
      </c>
    </row>
    <row r="281" spans="1:8" x14ac:dyDescent="0.35">
      <c r="A281">
        <v>514730</v>
      </c>
      <c r="B281" t="s">
        <v>841</v>
      </c>
      <c r="C281" t="s">
        <v>842</v>
      </c>
      <c r="D281" t="s">
        <v>842</v>
      </c>
      <c r="E281">
        <v>19.993410999999998</v>
      </c>
      <c r="F281">
        <v>48.317371000000001</v>
      </c>
      <c r="G281">
        <v>609</v>
      </c>
      <c r="H281" t="s">
        <v>249</v>
      </c>
    </row>
    <row r="282" spans="1:8" x14ac:dyDescent="0.35">
      <c r="A282">
        <v>514764</v>
      </c>
      <c r="B282" t="s">
        <v>843</v>
      </c>
      <c r="C282" t="s">
        <v>844</v>
      </c>
      <c r="D282" t="s">
        <v>844</v>
      </c>
      <c r="E282">
        <v>20.036635</v>
      </c>
      <c r="F282">
        <v>48.247993999999998</v>
      </c>
      <c r="G282">
        <v>609</v>
      </c>
      <c r="H282" t="s">
        <v>249</v>
      </c>
    </row>
    <row r="283" spans="1:8" x14ac:dyDescent="0.35">
      <c r="A283">
        <v>557889</v>
      </c>
      <c r="B283" t="s">
        <v>845</v>
      </c>
      <c r="C283" t="s">
        <v>846</v>
      </c>
      <c r="D283" t="s">
        <v>846</v>
      </c>
      <c r="E283">
        <v>20.212406000000001</v>
      </c>
      <c r="F283">
        <v>48.437047</v>
      </c>
      <c r="G283">
        <v>609</v>
      </c>
      <c r="H283" t="s">
        <v>249</v>
      </c>
    </row>
    <row r="284" spans="1:8" x14ac:dyDescent="0.35">
      <c r="A284">
        <v>514781</v>
      </c>
      <c r="B284" t="s">
        <v>847</v>
      </c>
      <c r="C284" t="s">
        <v>848</v>
      </c>
      <c r="D284" t="s">
        <v>848</v>
      </c>
      <c r="E284">
        <v>19.976188</v>
      </c>
      <c r="F284">
        <v>48.194456000000002</v>
      </c>
      <c r="G284">
        <v>609</v>
      </c>
      <c r="H284" t="s">
        <v>249</v>
      </c>
    </row>
    <row r="285" spans="1:8" x14ac:dyDescent="0.35">
      <c r="A285">
        <v>514799</v>
      </c>
      <c r="B285" t="s">
        <v>849</v>
      </c>
      <c r="C285" t="s">
        <v>850</v>
      </c>
      <c r="D285" t="s">
        <v>850</v>
      </c>
      <c r="E285">
        <v>20.024988</v>
      </c>
      <c r="F285">
        <v>48.295926000000001</v>
      </c>
      <c r="G285">
        <v>609</v>
      </c>
      <c r="H285" t="s">
        <v>249</v>
      </c>
    </row>
    <row r="286" spans="1:8" x14ac:dyDescent="0.35">
      <c r="A286">
        <v>514811</v>
      </c>
      <c r="B286" t="s">
        <v>851</v>
      </c>
      <c r="C286" t="s">
        <v>852</v>
      </c>
      <c r="D286" t="s">
        <v>852</v>
      </c>
      <c r="E286">
        <v>19.952566000000001</v>
      </c>
      <c r="F286">
        <v>48.216383999999998</v>
      </c>
      <c r="G286">
        <v>609</v>
      </c>
      <c r="H286" t="s">
        <v>249</v>
      </c>
    </row>
    <row r="287" spans="1:8" x14ac:dyDescent="0.35">
      <c r="A287">
        <v>514829</v>
      </c>
      <c r="B287" t="s">
        <v>853</v>
      </c>
      <c r="C287" t="s">
        <v>854</v>
      </c>
      <c r="D287" t="s">
        <v>854</v>
      </c>
      <c r="E287">
        <v>19.953681</v>
      </c>
      <c r="F287">
        <v>48.579196000000003</v>
      </c>
      <c r="G287">
        <v>609</v>
      </c>
      <c r="H287" t="s">
        <v>249</v>
      </c>
    </row>
    <row r="288" spans="1:8" x14ac:dyDescent="0.35">
      <c r="A288">
        <v>514837</v>
      </c>
      <c r="B288" t="s">
        <v>855</v>
      </c>
      <c r="C288" t="s">
        <v>856</v>
      </c>
      <c r="D288" t="s">
        <v>856</v>
      </c>
      <c r="E288">
        <v>19.996424999999999</v>
      </c>
      <c r="F288">
        <v>48.302177999999998</v>
      </c>
      <c r="G288">
        <v>609</v>
      </c>
      <c r="H288" t="s">
        <v>249</v>
      </c>
    </row>
    <row r="289" spans="1:8" x14ac:dyDescent="0.35">
      <c r="A289">
        <v>514845</v>
      </c>
      <c r="B289" t="s">
        <v>857</v>
      </c>
      <c r="C289" t="s">
        <v>858</v>
      </c>
      <c r="D289" t="s">
        <v>858</v>
      </c>
      <c r="E289">
        <v>20.015796000000002</v>
      </c>
      <c r="F289">
        <v>48.282409999999999</v>
      </c>
      <c r="G289">
        <v>609</v>
      </c>
      <c r="H289" t="s">
        <v>249</v>
      </c>
    </row>
    <row r="290" spans="1:8" x14ac:dyDescent="0.35">
      <c r="A290">
        <v>514853</v>
      </c>
      <c r="B290" t="s">
        <v>859</v>
      </c>
      <c r="C290" t="s">
        <v>860</v>
      </c>
      <c r="D290" t="s">
        <v>860</v>
      </c>
      <c r="E290">
        <v>20.008959000000001</v>
      </c>
      <c r="F290">
        <v>48.460979999999999</v>
      </c>
      <c r="G290">
        <v>609</v>
      </c>
      <c r="H290" t="s">
        <v>249</v>
      </c>
    </row>
    <row r="291" spans="1:8" x14ac:dyDescent="0.35">
      <c r="A291">
        <v>514861</v>
      </c>
      <c r="B291" t="s">
        <v>861</v>
      </c>
      <c r="C291" t="s">
        <v>862</v>
      </c>
      <c r="D291" t="s">
        <v>862</v>
      </c>
      <c r="E291">
        <v>20.065864000000001</v>
      </c>
      <c r="F291">
        <v>48.238401000000003</v>
      </c>
      <c r="G291">
        <v>609</v>
      </c>
      <c r="H291" t="s">
        <v>249</v>
      </c>
    </row>
    <row r="292" spans="1:8" x14ac:dyDescent="0.35">
      <c r="A292">
        <v>514870</v>
      </c>
      <c r="B292" t="s">
        <v>863</v>
      </c>
      <c r="C292" t="s">
        <v>864</v>
      </c>
      <c r="D292" t="s">
        <v>864</v>
      </c>
      <c r="E292">
        <v>20.116268000000002</v>
      </c>
      <c r="F292">
        <v>48.497819999999997</v>
      </c>
      <c r="G292">
        <v>609</v>
      </c>
      <c r="H292" t="s">
        <v>249</v>
      </c>
    </row>
    <row r="293" spans="1:8" x14ac:dyDescent="0.35">
      <c r="A293">
        <v>514888</v>
      </c>
      <c r="B293" t="s">
        <v>865</v>
      </c>
      <c r="C293" t="s">
        <v>866</v>
      </c>
      <c r="D293" t="s">
        <v>866</v>
      </c>
      <c r="E293">
        <v>19.950728000000002</v>
      </c>
      <c r="F293">
        <v>48.463648999999997</v>
      </c>
      <c r="G293">
        <v>609</v>
      </c>
      <c r="H293" t="s">
        <v>249</v>
      </c>
    </row>
    <row r="294" spans="1:8" x14ac:dyDescent="0.35">
      <c r="A294">
        <v>514926</v>
      </c>
      <c r="B294" t="s">
        <v>867</v>
      </c>
      <c r="C294" t="s">
        <v>868</v>
      </c>
      <c r="D294" t="s">
        <v>868</v>
      </c>
      <c r="E294">
        <v>20.049747</v>
      </c>
      <c r="F294">
        <v>48.512678000000001</v>
      </c>
      <c r="G294">
        <v>609</v>
      </c>
      <c r="H294" t="s">
        <v>249</v>
      </c>
    </row>
    <row r="295" spans="1:8" x14ac:dyDescent="0.35">
      <c r="A295">
        <v>514934</v>
      </c>
      <c r="B295" t="s">
        <v>869</v>
      </c>
      <c r="C295" t="s">
        <v>870</v>
      </c>
      <c r="D295" t="s">
        <v>870</v>
      </c>
      <c r="E295">
        <v>20.367450000000002</v>
      </c>
      <c r="F295">
        <v>48.399088999999996</v>
      </c>
      <c r="G295">
        <v>609</v>
      </c>
      <c r="H295" t="s">
        <v>249</v>
      </c>
    </row>
    <row r="296" spans="1:8" x14ac:dyDescent="0.35">
      <c r="A296">
        <v>514942</v>
      </c>
      <c r="B296" t="s">
        <v>871</v>
      </c>
      <c r="C296" t="s">
        <v>872</v>
      </c>
      <c r="D296" t="s">
        <v>872</v>
      </c>
      <c r="E296">
        <v>19.876812000000001</v>
      </c>
      <c r="F296">
        <v>48.340502999999998</v>
      </c>
      <c r="G296">
        <v>609</v>
      </c>
      <c r="H296" t="s">
        <v>249</v>
      </c>
    </row>
    <row r="297" spans="1:8" x14ac:dyDescent="0.35">
      <c r="A297">
        <v>514985</v>
      </c>
      <c r="B297" t="s">
        <v>873</v>
      </c>
      <c r="C297" t="s">
        <v>874</v>
      </c>
      <c r="D297" t="s">
        <v>874</v>
      </c>
      <c r="E297">
        <v>20.236725</v>
      </c>
      <c r="F297">
        <v>48.328178999999999</v>
      </c>
      <c r="G297">
        <v>609</v>
      </c>
      <c r="H297" t="s">
        <v>249</v>
      </c>
    </row>
    <row r="298" spans="1:8" x14ac:dyDescent="0.35">
      <c r="A298">
        <v>514993</v>
      </c>
      <c r="B298" t="s">
        <v>875</v>
      </c>
      <c r="C298" t="s">
        <v>876</v>
      </c>
      <c r="D298" t="s">
        <v>876</v>
      </c>
      <c r="E298">
        <v>20.214207999999999</v>
      </c>
      <c r="F298">
        <v>48.278768999999997</v>
      </c>
      <c r="G298">
        <v>609</v>
      </c>
      <c r="H298" t="s">
        <v>249</v>
      </c>
    </row>
    <row r="299" spans="1:8" x14ac:dyDescent="0.35">
      <c r="A299">
        <v>515001</v>
      </c>
      <c r="B299" t="s">
        <v>877</v>
      </c>
      <c r="C299" t="s">
        <v>878</v>
      </c>
      <c r="D299" t="s">
        <v>879</v>
      </c>
      <c r="E299">
        <v>20.073153000000001</v>
      </c>
      <c r="F299">
        <v>48.304062999999999</v>
      </c>
      <c r="G299">
        <v>609</v>
      </c>
      <c r="H299" t="s">
        <v>249</v>
      </c>
    </row>
    <row r="300" spans="1:8" x14ac:dyDescent="0.35">
      <c r="A300">
        <v>515019</v>
      </c>
      <c r="B300" t="s">
        <v>880</v>
      </c>
      <c r="C300" t="s">
        <v>881</v>
      </c>
      <c r="D300" t="s">
        <v>881</v>
      </c>
      <c r="E300">
        <v>20.053242999999998</v>
      </c>
      <c r="F300">
        <v>48.219012999999997</v>
      </c>
      <c r="G300">
        <v>609</v>
      </c>
      <c r="H300" t="s">
        <v>249</v>
      </c>
    </row>
    <row r="301" spans="1:8" x14ac:dyDescent="0.35">
      <c r="A301">
        <v>515027</v>
      </c>
      <c r="B301" t="s">
        <v>882</v>
      </c>
      <c r="C301" t="s">
        <v>883</v>
      </c>
      <c r="D301" t="s">
        <v>883</v>
      </c>
      <c r="E301">
        <v>20.232524000000002</v>
      </c>
      <c r="F301">
        <v>48.415733000000003</v>
      </c>
      <c r="G301">
        <v>609</v>
      </c>
      <c r="H301" t="s">
        <v>249</v>
      </c>
    </row>
    <row r="302" spans="1:8" x14ac:dyDescent="0.35">
      <c r="A302">
        <v>515035</v>
      </c>
      <c r="B302" t="s">
        <v>884</v>
      </c>
      <c r="C302" t="s">
        <v>885</v>
      </c>
      <c r="D302" t="s">
        <v>885</v>
      </c>
      <c r="E302">
        <v>20.352573</v>
      </c>
      <c r="F302">
        <v>48.374558999999998</v>
      </c>
      <c r="G302">
        <v>609</v>
      </c>
      <c r="H302" t="s">
        <v>249</v>
      </c>
    </row>
    <row r="303" spans="1:8" x14ac:dyDescent="0.35">
      <c r="A303">
        <v>515043</v>
      </c>
      <c r="B303" t="s">
        <v>886</v>
      </c>
      <c r="C303" t="s">
        <v>887</v>
      </c>
      <c r="D303" t="s">
        <v>887</v>
      </c>
      <c r="E303">
        <v>19.891031999999999</v>
      </c>
      <c r="F303">
        <v>48.596767</v>
      </c>
      <c r="G303">
        <v>609</v>
      </c>
      <c r="H303" t="s">
        <v>249</v>
      </c>
    </row>
    <row r="304" spans="1:8" x14ac:dyDescent="0.35">
      <c r="A304">
        <v>515051</v>
      </c>
      <c r="B304" t="s">
        <v>888</v>
      </c>
      <c r="C304" t="s">
        <v>889</v>
      </c>
      <c r="D304" t="s">
        <v>889</v>
      </c>
      <c r="E304">
        <v>19.944445000000002</v>
      </c>
      <c r="F304">
        <v>48.479047000000001</v>
      </c>
      <c r="G304">
        <v>609</v>
      </c>
      <c r="H304" t="s">
        <v>249</v>
      </c>
    </row>
    <row r="305" spans="1:8" x14ac:dyDescent="0.35">
      <c r="A305">
        <v>515060</v>
      </c>
      <c r="B305" t="s">
        <v>890</v>
      </c>
      <c r="C305" t="s">
        <v>891</v>
      </c>
      <c r="D305" t="s">
        <v>891</v>
      </c>
      <c r="E305">
        <v>19.904661999999998</v>
      </c>
      <c r="F305">
        <v>48.299335999999997</v>
      </c>
      <c r="G305">
        <v>609</v>
      </c>
      <c r="H305" t="s">
        <v>249</v>
      </c>
    </row>
    <row r="306" spans="1:8" x14ac:dyDescent="0.35">
      <c r="A306">
        <v>515078</v>
      </c>
      <c r="B306" t="s">
        <v>892</v>
      </c>
      <c r="C306" t="s">
        <v>893</v>
      </c>
      <c r="D306" t="s">
        <v>893</v>
      </c>
      <c r="E306">
        <v>20.341842</v>
      </c>
      <c r="F306">
        <v>48.328352000000002</v>
      </c>
      <c r="G306">
        <v>609</v>
      </c>
      <c r="H306" t="s">
        <v>249</v>
      </c>
    </row>
    <row r="307" spans="1:8" x14ac:dyDescent="0.35">
      <c r="A307">
        <v>515086</v>
      </c>
      <c r="B307" t="s">
        <v>894</v>
      </c>
      <c r="C307" t="s">
        <v>895</v>
      </c>
      <c r="D307" t="s">
        <v>895</v>
      </c>
      <c r="E307">
        <v>19.989173999999998</v>
      </c>
      <c r="F307">
        <v>48.501240000000003</v>
      </c>
      <c r="G307">
        <v>609</v>
      </c>
      <c r="H307" t="s">
        <v>249</v>
      </c>
    </row>
    <row r="308" spans="1:8" x14ac:dyDescent="0.35">
      <c r="A308">
        <v>515094</v>
      </c>
      <c r="B308" t="s">
        <v>896</v>
      </c>
      <c r="C308" t="s">
        <v>897</v>
      </c>
      <c r="D308" t="s">
        <v>897</v>
      </c>
      <c r="E308">
        <v>20.026561999999998</v>
      </c>
      <c r="F308">
        <v>48.629778999999999</v>
      </c>
      <c r="G308">
        <v>609</v>
      </c>
      <c r="H308" t="s">
        <v>249</v>
      </c>
    </row>
    <row r="309" spans="1:8" x14ac:dyDescent="0.35">
      <c r="A309">
        <v>515108</v>
      </c>
      <c r="B309" t="s">
        <v>898</v>
      </c>
      <c r="C309" t="s">
        <v>899</v>
      </c>
      <c r="D309" t="s">
        <v>899</v>
      </c>
      <c r="E309">
        <v>19.931284000000002</v>
      </c>
      <c r="F309">
        <v>48.411901</v>
      </c>
      <c r="G309">
        <v>609</v>
      </c>
      <c r="H309" t="s">
        <v>249</v>
      </c>
    </row>
    <row r="310" spans="1:8" x14ac:dyDescent="0.35">
      <c r="A310">
        <v>515116</v>
      </c>
      <c r="B310" t="s">
        <v>900</v>
      </c>
      <c r="C310" t="s">
        <v>901</v>
      </c>
      <c r="D310" t="s">
        <v>901</v>
      </c>
      <c r="E310">
        <v>20.011946999999999</v>
      </c>
      <c r="F310">
        <v>48.530183999999998</v>
      </c>
      <c r="G310">
        <v>609</v>
      </c>
      <c r="H310" t="s">
        <v>249</v>
      </c>
    </row>
    <row r="311" spans="1:8" x14ac:dyDescent="0.35">
      <c r="A311">
        <v>515124</v>
      </c>
      <c r="B311" t="s">
        <v>902</v>
      </c>
      <c r="C311" t="s">
        <v>903</v>
      </c>
      <c r="D311" t="s">
        <v>903</v>
      </c>
      <c r="E311">
        <v>19.905612000000001</v>
      </c>
      <c r="F311">
        <v>48.512622999999998</v>
      </c>
      <c r="G311">
        <v>609</v>
      </c>
      <c r="H311" t="s">
        <v>249</v>
      </c>
    </row>
    <row r="312" spans="1:8" x14ac:dyDescent="0.35">
      <c r="A312">
        <v>515132</v>
      </c>
      <c r="B312" t="s">
        <v>904</v>
      </c>
      <c r="C312" t="s">
        <v>905</v>
      </c>
      <c r="D312" t="s">
        <v>905</v>
      </c>
      <c r="E312">
        <v>20.31006</v>
      </c>
      <c r="F312">
        <v>48.298755999999997</v>
      </c>
      <c r="G312">
        <v>609</v>
      </c>
      <c r="H312" t="s">
        <v>249</v>
      </c>
    </row>
    <row r="313" spans="1:8" x14ac:dyDescent="0.35">
      <c r="A313">
        <v>515141</v>
      </c>
      <c r="B313" t="s">
        <v>906</v>
      </c>
      <c r="C313" t="s">
        <v>907</v>
      </c>
      <c r="D313" t="s">
        <v>907</v>
      </c>
      <c r="E313">
        <v>20.347522999999999</v>
      </c>
      <c r="F313">
        <v>48.386605000000003</v>
      </c>
      <c r="G313">
        <v>609</v>
      </c>
      <c r="H313" t="s">
        <v>249</v>
      </c>
    </row>
    <row r="314" spans="1:8" x14ac:dyDescent="0.35">
      <c r="A314">
        <v>515167</v>
      </c>
      <c r="B314" t="s">
        <v>908</v>
      </c>
      <c r="C314" t="s">
        <v>909</v>
      </c>
      <c r="D314" t="s">
        <v>910</v>
      </c>
      <c r="E314">
        <v>20.064741999999999</v>
      </c>
      <c r="F314">
        <v>48.550032999999999</v>
      </c>
      <c r="G314">
        <v>609</v>
      </c>
      <c r="H314" t="s">
        <v>249</v>
      </c>
    </row>
    <row r="315" spans="1:8" x14ac:dyDescent="0.35">
      <c r="A315">
        <v>515175</v>
      </c>
      <c r="B315" t="s">
        <v>911</v>
      </c>
      <c r="C315" t="s">
        <v>912</v>
      </c>
      <c r="D315" t="s">
        <v>912</v>
      </c>
      <c r="E315">
        <v>20.024411000000001</v>
      </c>
      <c r="F315">
        <v>48.492598999999998</v>
      </c>
      <c r="G315">
        <v>609</v>
      </c>
      <c r="H315" t="s">
        <v>249</v>
      </c>
    </row>
    <row r="316" spans="1:8" x14ac:dyDescent="0.35">
      <c r="A316">
        <v>515183</v>
      </c>
      <c r="B316" t="s">
        <v>913</v>
      </c>
      <c r="C316" t="s">
        <v>914</v>
      </c>
      <c r="D316" t="s">
        <v>914</v>
      </c>
      <c r="E316">
        <v>20.170898999999999</v>
      </c>
      <c r="F316">
        <v>48.299098000000001</v>
      </c>
      <c r="G316">
        <v>609</v>
      </c>
      <c r="H316" t="s">
        <v>249</v>
      </c>
    </row>
    <row r="317" spans="1:8" x14ac:dyDescent="0.35">
      <c r="A317">
        <v>515205</v>
      </c>
      <c r="B317" t="s">
        <v>915</v>
      </c>
      <c r="C317" t="s">
        <v>916</v>
      </c>
      <c r="D317" t="s">
        <v>917</v>
      </c>
      <c r="E317">
        <v>20.388866</v>
      </c>
      <c r="F317">
        <v>48.362805000000002</v>
      </c>
      <c r="G317">
        <v>609</v>
      </c>
      <c r="H317" t="s">
        <v>249</v>
      </c>
    </row>
    <row r="318" spans="1:8" x14ac:dyDescent="0.35">
      <c r="A318">
        <v>557790</v>
      </c>
      <c r="B318" t="s">
        <v>918</v>
      </c>
      <c r="C318" t="s">
        <v>919</v>
      </c>
      <c r="D318" t="s">
        <v>919</v>
      </c>
      <c r="E318">
        <v>19.968831999999999</v>
      </c>
      <c r="F318">
        <v>48.453769000000001</v>
      </c>
      <c r="G318">
        <v>609</v>
      </c>
      <c r="H318" t="s">
        <v>249</v>
      </c>
    </row>
    <row r="319" spans="1:8" x14ac:dyDescent="0.35">
      <c r="A319">
        <v>515230</v>
      </c>
      <c r="B319" t="s">
        <v>920</v>
      </c>
      <c r="C319" t="s">
        <v>921</v>
      </c>
      <c r="D319" t="s">
        <v>921</v>
      </c>
      <c r="E319">
        <v>19.943971999999999</v>
      </c>
      <c r="F319">
        <v>48.172879000000002</v>
      </c>
      <c r="G319">
        <v>609</v>
      </c>
      <c r="H319" t="s">
        <v>249</v>
      </c>
    </row>
    <row r="320" spans="1:8" x14ac:dyDescent="0.35">
      <c r="A320">
        <v>515248</v>
      </c>
      <c r="B320" t="s">
        <v>922</v>
      </c>
      <c r="C320" t="s">
        <v>923</v>
      </c>
      <c r="D320" t="s">
        <v>923</v>
      </c>
      <c r="E320">
        <v>20.194405</v>
      </c>
      <c r="F320">
        <v>48.309651000000002</v>
      </c>
      <c r="G320">
        <v>609</v>
      </c>
      <c r="H320" t="s">
        <v>249</v>
      </c>
    </row>
    <row r="321" spans="1:8" x14ac:dyDescent="0.35">
      <c r="A321">
        <v>515264</v>
      </c>
      <c r="B321" t="s">
        <v>924</v>
      </c>
      <c r="C321" t="s">
        <v>925</v>
      </c>
      <c r="D321" t="s">
        <v>925</v>
      </c>
      <c r="E321">
        <v>19.895092000000002</v>
      </c>
      <c r="F321">
        <v>48.377457999999997</v>
      </c>
      <c r="G321">
        <v>609</v>
      </c>
      <c r="H321" t="s">
        <v>249</v>
      </c>
    </row>
    <row r="322" spans="1:8" x14ac:dyDescent="0.35">
      <c r="A322">
        <v>515272</v>
      </c>
      <c r="B322" t="s">
        <v>926</v>
      </c>
      <c r="C322" t="s">
        <v>927</v>
      </c>
      <c r="D322" t="s">
        <v>927</v>
      </c>
      <c r="E322">
        <v>20.070485000000001</v>
      </c>
      <c r="F322">
        <v>48.457506000000002</v>
      </c>
      <c r="G322">
        <v>609</v>
      </c>
      <c r="H322" t="s">
        <v>249</v>
      </c>
    </row>
    <row r="323" spans="1:8" x14ac:dyDescent="0.35">
      <c r="A323">
        <v>515281</v>
      </c>
      <c r="B323" t="s">
        <v>928</v>
      </c>
      <c r="C323" t="s">
        <v>929</v>
      </c>
      <c r="D323" t="s">
        <v>930</v>
      </c>
      <c r="E323">
        <v>20.080445000000001</v>
      </c>
      <c r="F323">
        <v>48.328218999999997</v>
      </c>
      <c r="G323">
        <v>609</v>
      </c>
      <c r="H323" t="s">
        <v>249</v>
      </c>
    </row>
    <row r="324" spans="1:8" x14ac:dyDescent="0.35">
      <c r="A324">
        <v>515299</v>
      </c>
      <c r="B324" t="s">
        <v>931</v>
      </c>
      <c r="C324" t="s">
        <v>932</v>
      </c>
      <c r="D324" t="s">
        <v>933</v>
      </c>
      <c r="E324">
        <v>20.019545999999998</v>
      </c>
      <c r="F324">
        <v>48.186497000000003</v>
      </c>
      <c r="G324">
        <v>609</v>
      </c>
      <c r="H324" t="s">
        <v>249</v>
      </c>
    </row>
    <row r="325" spans="1:8" x14ac:dyDescent="0.35">
      <c r="A325">
        <v>515337</v>
      </c>
      <c r="B325" t="s">
        <v>934</v>
      </c>
      <c r="C325" t="s">
        <v>935</v>
      </c>
      <c r="D325" t="s">
        <v>936</v>
      </c>
      <c r="E325">
        <v>20.033725</v>
      </c>
      <c r="F325">
        <v>48.584398999999998</v>
      </c>
      <c r="G325">
        <v>609</v>
      </c>
      <c r="H325" t="s">
        <v>249</v>
      </c>
    </row>
    <row r="326" spans="1:8" x14ac:dyDescent="0.35">
      <c r="A326">
        <v>515345</v>
      </c>
      <c r="B326" t="s">
        <v>937</v>
      </c>
      <c r="C326" t="s">
        <v>938</v>
      </c>
      <c r="D326" t="s">
        <v>939</v>
      </c>
      <c r="E326">
        <v>20.051570999999999</v>
      </c>
      <c r="F326">
        <v>48.560181</v>
      </c>
      <c r="G326">
        <v>609</v>
      </c>
      <c r="H326" t="s">
        <v>249</v>
      </c>
    </row>
    <row r="327" spans="1:8" x14ac:dyDescent="0.35">
      <c r="A327">
        <v>515353</v>
      </c>
      <c r="B327" t="s">
        <v>940</v>
      </c>
      <c r="C327" t="s">
        <v>941</v>
      </c>
      <c r="D327" t="s">
        <v>941</v>
      </c>
      <c r="E327">
        <v>20.206007</v>
      </c>
      <c r="F327">
        <v>48.340712000000003</v>
      </c>
      <c r="G327">
        <v>609</v>
      </c>
      <c r="H327" t="s">
        <v>249</v>
      </c>
    </row>
    <row r="328" spans="1:8" x14ac:dyDescent="0.35">
      <c r="A328">
        <v>557854</v>
      </c>
      <c r="B328" t="s">
        <v>942</v>
      </c>
      <c r="C328" t="s">
        <v>943</v>
      </c>
      <c r="D328" t="s">
        <v>943</v>
      </c>
      <c r="E328">
        <v>20.174627999999998</v>
      </c>
      <c r="F328">
        <v>48.392319000000001</v>
      </c>
      <c r="G328">
        <v>609</v>
      </c>
      <c r="H328" t="s">
        <v>249</v>
      </c>
    </row>
    <row r="329" spans="1:8" x14ac:dyDescent="0.35">
      <c r="A329">
        <v>515388</v>
      </c>
      <c r="B329" t="s">
        <v>944</v>
      </c>
      <c r="C329" t="s">
        <v>945</v>
      </c>
      <c r="D329" t="s">
        <v>945</v>
      </c>
      <c r="E329">
        <v>20.099178999999999</v>
      </c>
      <c r="F329">
        <v>48.562593</v>
      </c>
      <c r="G329">
        <v>609</v>
      </c>
      <c r="H329" t="s">
        <v>249</v>
      </c>
    </row>
    <row r="330" spans="1:8" x14ac:dyDescent="0.35">
      <c r="A330">
        <v>515396</v>
      </c>
      <c r="B330" t="s">
        <v>946</v>
      </c>
      <c r="C330" t="s">
        <v>947</v>
      </c>
      <c r="D330" t="s">
        <v>947</v>
      </c>
      <c r="E330">
        <v>20.069353</v>
      </c>
      <c r="F330">
        <v>48.579307999999997</v>
      </c>
      <c r="G330">
        <v>609</v>
      </c>
      <c r="H330" t="s">
        <v>249</v>
      </c>
    </row>
    <row r="331" spans="1:8" x14ac:dyDescent="0.35">
      <c r="A331">
        <v>557765</v>
      </c>
      <c r="B331" t="s">
        <v>948</v>
      </c>
      <c r="C331" t="s">
        <v>949</v>
      </c>
      <c r="D331" t="s">
        <v>344</v>
      </c>
      <c r="E331">
        <v>20.331185000000001</v>
      </c>
      <c r="F331">
        <v>48.340246999999998</v>
      </c>
      <c r="G331">
        <v>609</v>
      </c>
      <c r="H331" t="s">
        <v>249</v>
      </c>
    </row>
    <row r="332" spans="1:8" x14ac:dyDescent="0.35">
      <c r="A332">
        <v>515426</v>
      </c>
      <c r="B332" t="s">
        <v>950</v>
      </c>
      <c r="C332" t="s">
        <v>951</v>
      </c>
      <c r="D332" t="s">
        <v>951</v>
      </c>
      <c r="E332">
        <v>19.941258999999999</v>
      </c>
      <c r="F332">
        <v>48.511147000000001</v>
      </c>
      <c r="G332">
        <v>609</v>
      </c>
      <c r="H332" t="s">
        <v>249</v>
      </c>
    </row>
    <row r="333" spans="1:8" x14ac:dyDescent="0.35">
      <c r="A333">
        <v>515442</v>
      </c>
      <c r="B333" t="s">
        <v>952</v>
      </c>
      <c r="C333" t="s">
        <v>953</v>
      </c>
      <c r="D333" t="s">
        <v>953</v>
      </c>
      <c r="E333">
        <v>20.235341999999999</v>
      </c>
      <c r="F333">
        <v>48.304526000000003</v>
      </c>
      <c r="G333">
        <v>609</v>
      </c>
      <c r="H333" t="s">
        <v>249</v>
      </c>
    </row>
    <row r="334" spans="1:8" x14ac:dyDescent="0.35">
      <c r="A334">
        <v>514462</v>
      </c>
      <c r="B334" t="s">
        <v>954</v>
      </c>
      <c r="C334" t="s">
        <v>248</v>
      </c>
      <c r="D334" t="s">
        <v>248</v>
      </c>
      <c r="E334">
        <v>20.018357999999999</v>
      </c>
      <c r="F334">
        <v>48.383344000000001</v>
      </c>
      <c r="G334">
        <v>609</v>
      </c>
      <c r="H334" t="s">
        <v>249</v>
      </c>
    </row>
    <row r="335" spans="1:8" x14ac:dyDescent="0.35">
      <c r="A335">
        <v>515451</v>
      </c>
      <c r="B335" t="s">
        <v>955</v>
      </c>
      <c r="C335" t="s">
        <v>956</v>
      </c>
      <c r="D335" t="s">
        <v>956</v>
      </c>
      <c r="E335">
        <v>19.962968</v>
      </c>
      <c r="F335">
        <v>48.539582000000003</v>
      </c>
      <c r="G335">
        <v>609</v>
      </c>
      <c r="H335" t="s">
        <v>249</v>
      </c>
    </row>
    <row r="336" spans="1:8" x14ac:dyDescent="0.35">
      <c r="A336">
        <v>515469</v>
      </c>
      <c r="B336" t="s">
        <v>957</v>
      </c>
      <c r="C336" t="s">
        <v>958</v>
      </c>
      <c r="D336" t="s">
        <v>958</v>
      </c>
      <c r="E336">
        <v>20.062653000000001</v>
      </c>
      <c r="F336">
        <v>48.341501999999998</v>
      </c>
      <c r="G336">
        <v>609</v>
      </c>
      <c r="H336" t="s">
        <v>249</v>
      </c>
    </row>
    <row r="337" spans="1:8" x14ac:dyDescent="0.35">
      <c r="A337">
        <v>557811</v>
      </c>
      <c r="B337" t="s">
        <v>959</v>
      </c>
      <c r="C337" t="s">
        <v>960</v>
      </c>
      <c r="D337" t="s">
        <v>960</v>
      </c>
      <c r="E337">
        <v>19.935209</v>
      </c>
      <c r="F337">
        <v>48.500478000000001</v>
      </c>
      <c r="G337">
        <v>609</v>
      </c>
      <c r="H337" t="s">
        <v>249</v>
      </c>
    </row>
    <row r="338" spans="1:8" x14ac:dyDescent="0.35">
      <c r="A338">
        <v>515485</v>
      </c>
      <c r="B338" t="s">
        <v>961</v>
      </c>
      <c r="C338" t="s">
        <v>962</v>
      </c>
      <c r="D338" t="s">
        <v>963</v>
      </c>
      <c r="E338">
        <v>20.051696</v>
      </c>
      <c r="F338">
        <v>48.581527999999999</v>
      </c>
      <c r="G338">
        <v>609</v>
      </c>
      <c r="H338" t="s">
        <v>249</v>
      </c>
    </row>
    <row r="339" spans="1:8" x14ac:dyDescent="0.35">
      <c r="A339">
        <v>515493</v>
      </c>
      <c r="B339" t="s">
        <v>964</v>
      </c>
      <c r="C339" t="s">
        <v>965</v>
      </c>
      <c r="D339" t="s">
        <v>965</v>
      </c>
      <c r="E339">
        <v>20.286484000000002</v>
      </c>
      <c r="F339">
        <v>48.369030000000002</v>
      </c>
      <c r="G339">
        <v>609</v>
      </c>
      <c r="H339" t="s">
        <v>249</v>
      </c>
    </row>
    <row r="340" spans="1:8" x14ac:dyDescent="0.35">
      <c r="A340">
        <v>515531</v>
      </c>
      <c r="B340" t="s">
        <v>966</v>
      </c>
      <c r="C340" t="s">
        <v>967</v>
      </c>
      <c r="D340" t="s">
        <v>967</v>
      </c>
      <c r="E340">
        <v>20.087506000000001</v>
      </c>
      <c r="F340">
        <v>48.518475000000002</v>
      </c>
      <c r="G340">
        <v>609</v>
      </c>
      <c r="H340" t="s">
        <v>249</v>
      </c>
    </row>
    <row r="341" spans="1:8" x14ac:dyDescent="0.35">
      <c r="A341">
        <v>515540</v>
      </c>
      <c r="B341" t="s">
        <v>968</v>
      </c>
      <c r="C341" t="s">
        <v>969</v>
      </c>
      <c r="D341" t="s">
        <v>969</v>
      </c>
      <c r="E341">
        <v>19.945981</v>
      </c>
      <c r="F341">
        <v>48.180883000000001</v>
      </c>
      <c r="G341">
        <v>609</v>
      </c>
      <c r="H341" t="s">
        <v>249</v>
      </c>
    </row>
    <row r="342" spans="1:8" x14ac:dyDescent="0.35">
      <c r="A342">
        <v>515566</v>
      </c>
      <c r="B342" t="s">
        <v>970</v>
      </c>
      <c r="C342" t="s">
        <v>971</v>
      </c>
      <c r="D342" t="s">
        <v>971</v>
      </c>
      <c r="E342">
        <v>20.281001</v>
      </c>
      <c r="F342">
        <v>48.403455999999998</v>
      </c>
      <c r="G342">
        <v>609</v>
      </c>
      <c r="H342" t="s">
        <v>249</v>
      </c>
    </row>
    <row r="343" spans="1:8" x14ac:dyDescent="0.35">
      <c r="A343">
        <v>515582</v>
      </c>
      <c r="B343" t="s">
        <v>972</v>
      </c>
      <c r="C343" t="s">
        <v>973</v>
      </c>
      <c r="D343" t="s">
        <v>973</v>
      </c>
      <c r="E343">
        <v>19.958356999999999</v>
      </c>
      <c r="F343">
        <v>48.161445000000001</v>
      </c>
      <c r="G343">
        <v>609</v>
      </c>
      <c r="H343" t="s">
        <v>249</v>
      </c>
    </row>
    <row r="344" spans="1:8" x14ac:dyDescent="0.35">
      <c r="A344">
        <v>515604</v>
      </c>
      <c r="B344" t="s">
        <v>974</v>
      </c>
      <c r="C344" t="s">
        <v>975</v>
      </c>
      <c r="D344" t="s">
        <v>975</v>
      </c>
      <c r="E344">
        <v>20.121955</v>
      </c>
      <c r="F344">
        <v>48.351664999999997</v>
      </c>
      <c r="G344">
        <v>609</v>
      </c>
      <c r="H344" t="s">
        <v>249</v>
      </c>
    </row>
    <row r="345" spans="1:8" x14ac:dyDescent="0.35">
      <c r="A345">
        <v>515621</v>
      </c>
      <c r="B345" t="s">
        <v>976</v>
      </c>
      <c r="C345" t="s">
        <v>977</v>
      </c>
      <c r="D345" t="s">
        <v>977</v>
      </c>
      <c r="E345">
        <v>20.110448999999999</v>
      </c>
      <c r="F345">
        <v>48.271957999999998</v>
      </c>
      <c r="G345">
        <v>609</v>
      </c>
      <c r="H345" t="s">
        <v>249</v>
      </c>
    </row>
    <row r="346" spans="1:8" x14ac:dyDescent="0.35">
      <c r="A346">
        <v>515639</v>
      </c>
      <c r="B346" t="s">
        <v>978</v>
      </c>
      <c r="C346" t="s">
        <v>979</v>
      </c>
      <c r="D346" t="s">
        <v>979</v>
      </c>
      <c r="E346">
        <v>20.089585</v>
      </c>
      <c r="F346">
        <v>48.288046999999999</v>
      </c>
      <c r="G346">
        <v>609</v>
      </c>
      <c r="H346" t="s">
        <v>249</v>
      </c>
    </row>
    <row r="347" spans="1:8" x14ac:dyDescent="0.35">
      <c r="A347">
        <v>515647</v>
      </c>
      <c r="B347" t="s">
        <v>980</v>
      </c>
      <c r="C347" t="s">
        <v>981</v>
      </c>
      <c r="D347" t="s">
        <v>981</v>
      </c>
      <c r="E347">
        <v>20.126698000000001</v>
      </c>
      <c r="F347">
        <v>48.520671999999998</v>
      </c>
      <c r="G347">
        <v>609</v>
      </c>
      <c r="H347" t="s">
        <v>249</v>
      </c>
    </row>
    <row r="348" spans="1:8" x14ac:dyDescent="0.35">
      <c r="A348">
        <v>515655</v>
      </c>
      <c r="B348" t="s">
        <v>982</v>
      </c>
      <c r="C348" t="s">
        <v>983</v>
      </c>
      <c r="D348" t="s">
        <v>983</v>
      </c>
      <c r="E348">
        <v>20.323938999999999</v>
      </c>
      <c r="F348">
        <v>48.360444000000001</v>
      </c>
      <c r="G348">
        <v>609</v>
      </c>
      <c r="H348" t="s">
        <v>249</v>
      </c>
    </row>
    <row r="349" spans="1:8" x14ac:dyDescent="0.35">
      <c r="A349">
        <v>514951</v>
      </c>
      <c r="B349" t="s">
        <v>984</v>
      </c>
      <c r="C349" t="s">
        <v>985</v>
      </c>
      <c r="D349" t="s">
        <v>985</v>
      </c>
      <c r="E349">
        <v>20.298173999999999</v>
      </c>
      <c r="F349">
        <v>48.337722999999997</v>
      </c>
      <c r="G349">
        <v>609</v>
      </c>
      <c r="H349" t="s">
        <v>249</v>
      </c>
    </row>
    <row r="350" spans="1:8" x14ac:dyDescent="0.35">
      <c r="A350">
        <v>515663</v>
      </c>
      <c r="B350" t="s">
        <v>986</v>
      </c>
      <c r="C350" t="s">
        <v>987</v>
      </c>
      <c r="D350" t="s">
        <v>987</v>
      </c>
      <c r="E350">
        <v>19.940200999999998</v>
      </c>
      <c r="F350">
        <v>48.153947000000002</v>
      </c>
      <c r="G350">
        <v>609</v>
      </c>
      <c r="H350" t="s">
        <v>249</v>
      </c>
    </row>
    <row r="351" spans="1:8" x14ac:dyDescent="0.35">
      <c r="A351">
        <v>515671</v>
      </c>
      <c r="B351" t="s">
        <v>988</v>
      </c>
      <c r="C351" t="s">
        <v>989</v>
      </c>
      <c r="D351" t="s">
        <v>989</v>
      </c>
      <c r="E351">
        <v>20.101521999999999</v>
      </c>
      <c r="F351">
        <v>48.470041000000002</v>
      </c>
      <c r="G351">
        <v>609</v>
      </c>
      <c r="H351" t="s">
        <v>249</v>
      </c>
    </row>
    <row r="352" spans="1:8" x14ac:dyDescent="0.35">
      <c r="A352">
        <v>515680</v>
      </c>
      <c r="B352" t="s">
        <v>990</v>
      </c>
      <c r="C352" t="s">
        <v>250</v>
      </c>
      <c r="D352" t="s">
        <v>250</v>
      </c>
      <c r="E352">
        <v>19.942890999999999</v>
      </c>
      <c r="F352">
        <v>48.680571999999998</v>
      </c>
      <c r="G352">
        <v>609</v>
      </c>
      <c r="H352" t="s">
        <v>249</v>
      </c>
    </row>
    <row r="353" spans="1:8" x14ac:dyDescent="0.35">
      <c r="A353">
        <v>515698</v>
      </c>
      <c r="B353" t="s">
        <v>991</v>
      </c>
      <c r="C353" t="s">
        <v>992</v>
      </c>
      <c r="D353" t="s">
        <v>655</v>
      </c>
      <c r="E353">
        <v>20.152911</v>
      </c>
      <c r="F353">
        <v>48.392518000000003</v>
      </c>
      <c r="G353">
        <v>609</v>
      </c>
      <c r="H353" t="s">
        <v>249</v>
      </c>
    </row>
    <row r="354" spans="1:8" x14ac:dyDescent="0.35">
      <c r="A354">
        <v>514969</v>
      </c>
      <c r="B354" t="s">
        <v>993</v>
      </c>
      <c r="C354" t="s">
        <v>994</v>
      </c>
      <c r="D354" t="s">
        <v>994</v>
      </c>
      <c r="E354">
        <v>20.185130000000001</v>
      </c>
      <c r="F354">
        <v>48.277734000000002</v>
      </c>
      <c r="G354">
        <v>609</v>
      </c>
      <c r="H354" t="s">
        <v>249</v>
      </c>
    </row>
    <row r="355" spans="1:8" x14ac:dyDescent="0.35">
      <c r="A355">
        <v>515701</v>
      </c>
      <c r="B355" t="s">
        <v>995</v>
      </c>
      <c r="C355" t="s">
        <v>996</v>
      </c>
      <c r="D355" t="s">
        <v>996</v>
      </c>
      <c r="E355">
        <v>20.141297999999999</v>
      </c>
      <c r="F355">
        <v>48.418263000000003</v>
      </c>
      <c r="G355">
        <v>609</v>
      </c>
      <c r="H355" t="s">
        <v>249</v>
      </c>
    </row>
    <row r="356" spans="1:8" x14ac:dyDescent="0.35">
      <c r="A356">
        <v>515795</v>
      </c>
      <c r="B356" t="s">
        <v>997</v>
      </c>
      <c r="C356" t="s">
        <v>998</v>
      </c>
      <c r="D356" t="s">
        <v>998</v>
      </c>
      <c r="E356">
        <v>20.196460999999999</v>
      </c>
      <c r="F356">
        <v>48.448998000000003</v>
      </c>
      <c r="G356">
        <v>609</v>
      </c>
      <c r="H356" t="s">
        <v>249</v>
      </c>
    </row>
    <row r="357" spans="1:8" x14ac:dyDescent="0.35">
      <c r="A357">
        <v>515710</v>
      </c>
      <c r="B357" t="s">
        <v>999</v>
      </c>
      <c r="C357" t="s">
        <v>1000</v>
      </c>
      <c r="D357" t="s">
        <v>1000</v>
      </c>
      <c r="E357">
        <v>20.303920999999999</v>
      </c>
      <c r="F357">
        <v>48.383206000000001</v>
      </c>
      <c r="G357">
        <v>609</v>
      </c>
      <c r="H357" t="s">
        <v>249</v>
      </c>
    </row>
    <row r="358" spans="1:8" x14ac:dyDescent="0.35">
      <c r="A358">
        <v>515728</v>
      </c>
      <c r="B358" t="s">
        <v>1001</v>
      </c>
      <c r="C358" t="s">
        <v>1002</v>
      </c>
      <c r="D358" t="s">
        <v>1002</v>
      </c>
      <c r="E358">
        <v>19.934625</v>
      </c>
      <c r="F358">
        <v>48.162314000000002</v>
      </c>
      <c r="G358">
        <v>609</v>
      </c>
      <c r="H358" t="s">
        <v>249</v>
      </c>
    </row>
    <row r="359" spans="1:8" x14ac:dyDescent="0.35">
      <c r="A359">
        <v>515736</v>
      </c>
      <c r="B359" t="s">
        <v>1003</v>
      </c>
      <c r="C359" t="s">
        <v>1004</v>
      </c>
      <c r="D359" t="s">
        <v>1004</v>
      </c>
      <c r="E359">
        <v>19.966287000000001</v>
      </c>
      <c r="F359">
        <v>48.433591999999997</v>
      </c>
      <c r="G359">
        <v>609</v>
      </c>
      <c r="H359" t="s">
        <v>249</v>
      </c>
    </row>
    <row r="360" spans="1:8" x14ac:dyDescent="0.35">
      <c r="A360">
        <v>515744</v>
      </c>
      <c r="B360" t="s">
        <v>1005</v>
      </c>
      <c r="C360" t="s">
        <v>251</v>
      </c>
      <c r="D360" t="s">
        <v>251</v>
      </c>
      <c r="E360">
        <v>20.117068</v>
      </c>
      <c r="F360">
        <v>48.445027000000003</v>
      </c>
      <c r="G360">
        <v>609</v>
      </c>
      <c r="H360" t="s">
        <v>249</v>
      </c>
    </row>
    <row r="361" spans="1:8" x14ac:dyDescent="0.35">
      <c r="A361">
        <v>515752</v>
      </c>
      <c r="B361" t="s">
        <v>1006</v>
      </c>
      <c r="C361" t="s">
        <v>1007</v>
      </c>
      <c r="D361" t="s">
        <v>1007</v>
      </c>
      <c r="E361">
        <v>20.198405000000001</v>
      </c>
      <c r="F361">
        <v>48.351343999999997</v>
      </c>
      <c r="G361">
        <v>609</v>
      </c>
      <c r="H361" t="s">
        <v>249</v>
      </c>
    </row>
    <row r="362" spans="1:8" x14ac:dyDescent="0.35">
      <c r="A362">
        <v>515779</v>
      </c>
      <c r="B362" t="s">
        <v>1008</v>
      </c>
      <c r="C362" t="s">
        <v>1009</v>
      </c>
      <c r="D362" t="s">
        <v>1009</v>
      </c>
      <c r="E362">
        <v>20.300606999999999</v>
      </c>
      <c r="F362">
        <v>48.280752</v>
      </c>
      <c r="G362">
        <v>609</v>
      </c>
      <c r="H362" t="s">
        <v>249</v>
      </c>
    </row>
    <row r="363" spans="1:8" x14ac:dyDescent="0.35">
      <c r="A363">
        <v>557901</v>
      </c>
      <c r="B363" t="s">
        <v>1010</v>
      </c>
      <c r="C363" t="s">
        <v>1011</v>
      </c>
      <c r="D363" t="s">
        <v>1011</v>
      </c>
      <c r="E363">
        <v>20.188822999999999</v>
      </c>
      <c r="F363">
        <v>48.458803000000003</v>
      </c>
      <c r="G363">
        <v>609</v>
      </c>
      <c r="H363" t="s">
        <v>249</v>
      </c>
    </row>
    <row r="364" spans="1:8" x14ac:dyDescent="0.35">
      <c r="A364">
        <v>515809</v>
      </c>
      <c r="B364" t="s">
        <v>1012</v>
      </c>
      <c r="C364" t="s">
        <v>1013</v>
      </c>
      <c r="D364" t="s">
        <v>1013</v>
      </c>
      <c r="E364">
        <v>19.964970000000001</v>
      </c>
      <c r="F364">
        <v>48.462857</v>
      </c>
      <c r="G364">
        <v>609</v>
      </c>
      <c r="H364" t="s">
        <v>249</v>
      </c>
    </row>
    <row r="365" spans="1:8" x14ac:dyDescent="0.35">
      <c r="A365">
        <v>515817</v>
      </c>
      <c r="B365" t="s">
        <v>1014</v>
      </c>
      <c r="C365" t="s">
        <v>1015</v>
      </c>
      <c r="D365" t="s">
        <v>1015</v>
      </c>
      <c r="E365">
        <v>20.241432</v>
      </c>
      <c r="F365">
        <v>48.321429000000002</v>
      </c>
      <c r="G365">
        <v>609</v>
      </c>
      <c r="H365" t="s">
        <v>249</v>
      </c>
    </row>
    <row r="366" spans="1:8" x14ac:dyDescent="0.35">
      <c r="A366">
        <v>557927</v>
      </c>
      <c r="B366" t="s">
        <v>1016</v>
      </c>
      <c r="C366" t="s">
        <v>1017</v>
      </c>
      <c r="D366" t="s">
        <v>1017</v>
      </c>
      <c r="E366">
        <v>20.053722</v>
      </c>
      <c r="F366">
        <v>48.406233</v>
      </c>
      <c r="G366">
        <v>609</v>
      </c>
      <c r="H366" t="s">
        <v>249</v>
      </c>
    </row>
    <row r="367" spans="1:8" x14ac:dyDescent="0.35">
      <c r="A367">
        <v>515841</v>
      </c>
      <c r="B367" t="s">
        <v>1018</v>
      </c>
      <c r="C367" t="s">
        <v>1019</v>
      </c>
      <c r="D367" t="s">
        <v>1019</v>
      </c>
      <c r="E367">
        <v>20.201733999999998</v>
      </c>
      <c r="F367">
        <v>48.364561999999999</v>
      </c>
      <c r="G367">
        <v>609</v>
      </c>
      <c r="H367" t="s">
        <v>249</v>
      </c>
    </row>
    <row r="368" spans="1:8" x14ac:dyDescent="0.35">
      <c r="A368">
        <v>515868</v>
      </c>
      <c r="B368" t="s">
        <v>1020</v>
      </c>
      <c r="C368" t="s">
        <v>1021</v>
      </c>
      <c r="D368" t="s">
        <v>1021</v>
      </c>
      <c r="E368">
        <v>19.129901</v>
      </c>
      <c r="F368">
        <v>48.077095999999997</v>
      </c>
      <c r="G368">
        <v>610</v>
      </c>
      <c r="H368" t="s">
        <v>253</v>
      </c>
    </row>
    <row r="369" spans="1:8" x14ac:dyDescent="0.35">
      <c r="A369">
        <v>515876</v>
      </c>
      <c r="B369" t="s">
        <v>1022</v>
      </c>
      <c r="C369" t="s">
        <v>1023</v>
      </c>
      <c r="D369" t="s">
        <v>1023</v>
      </c>
      <c r="E369">
        <v>19.273159</v>
      </c>
      <c r="F369">
        <v>48.132730000000002</v>
      </c>
      <c r="G369">
        <v>610</v>
      </c>
      <c r="H369" t="s">
        <v>253</v>
      </c>
    </row>
    <row r="370" spans="1:8" x14ac:dyDescent="0.35">
      <c r="A370">
        <v>515884</v>
      </c>
      <c r="B370" t="s">
        <v>1024</v>
      </c>
      <c r="C370" t="s">
        <v>1025</v>
      </c>
      <c r="D370" t="s">
        <v>1025</v>
      </c>
      <c r="E370">
        <v>19.402073999999999</v>
      </c>
      <c r="F370">
        <v>48.299339000000003</v>
      </c>
      <c r="G370">
        <v>610</v>
      </c>
      <c r="H370" t="s">
        <v>253</v>
      </c>
    </row>
    <row r="371" spans="1:8" x14ac:dyDescent="0.35">
      <c r="A371">
        <v>515892</v>
      </c>
      <c r="B371" t="s">
        <v>1026</v>
      </c>
      <c r="C371" t="s">
        <v>1027</v>
      </c>
      <c r="D371" t="s">
        <v>1027</v>
      </c>
      <c r="E371">
        <v>19.500644999999999</v>
      </c>
      <c r="F371">
        <v>48.173237999999998</v>
      </c>
      <c r="G371">
        <v>610</v>
      </c>
      <c r="H371" t="s">
        <v>253</v>
      </c>
    </row>
    <row r="372" spans="1:8" x14ac:dyDescent="0.35">
      <c r="A372">
        <v>515906</v>
      </c>
      <c r="B372" t="s">
        <v>1028</v>
      </c>
      <c r="C372" t="s">
        <v>1029</v>
      </c>
      <c r="D372" t="s">
        <v>1029</v>
      </c>
      <c r="E372">
        <v>19.230331</v>
      </c>
      <c r="F372">
        <v>48.178902000000001</v>
      </c>
      <c r="G372">
        <v>610</v>
      </c>
      <c r="H372" t="s">
        <v>253</v>
      </c>
    </row>
    <row r="373" spans="1:8" x14ac:dyDescent="0.35">
      <c r="A373">
        <v>515914</v>
      </c>
      <c r="B373" t="s">
        <v>1030</v>
      </c>
      <c r="C373" t="s">
        <v>252</v>
      </c>
      <c r="D373" t="s">
        <v>252</v>
      </c>
      <c r="E373">
        <v>19.490646000000002</v>
      </c>
      <c r="F373">
        <v>48.140827999999999</v>
      </c>
      <c r="G373">
        <v>610</v>
      </c>
      <c r="H373" t="s">
        <v>253</v>
      </c>
    </row>
    <row r="374" spans="1:8" x14ac:dyDescent="0.35">
      <c r="A374">
        <v>515922</v>
      </c>
      <c r="B374" t="s">
        <v>1031</v>
      </c>
      <c r="C374" t="s">
        <v>1032</v>
      </c>
      <c r="D374" t="s">
        <v>1033</v>
      </c>
      <c r="E374">
        <v>19.143552</v>
      </c>
      <c r="F374">
        <v>48.183487</v>
      </c>
      <c r="G374">
        <v>610</v>
      </c>
      <c r="H374" t="s">
        <v>253</v>
      </c>
    </row>
    <row r="375" spans="1:8" x14ac:dyDescent="0.35">
      <c r="A375">
        <v>515931</v>
      </c>
      <c r="B375" t="s">
        <v>1034</v>
      </c>
      <c r="C375" t="s">
        <v>1035</v>
      </c>
      <c r="D375" t="s">
        <v>1035</v>
      </c>
      <c r="E375">
        <v>19.389032</v>
      </c>
      <c r="F375">
        <v>48.378273999999998</v>
      </c>
      <c r="G375">
        <v>610</v>
      </c>
      <c r="H375" t="s">
        <v>253</v>
      </c>
    </row>
    <row r="376" spans="1:8" x14ac:dyDescent="0.35">
      <c r="A376">
        <v>515949</v>
      </c>
      <c r="B376" t="s">
        <v>1036</v>
      </c>
      <c r="C376" t="s">
        <v>1037</v>
      </c>
      <c r="D376" t="s">
        <v>1037</v>
      </c>
      <c r="E376">
        <v>19.24973</v>
      </c>
      <c r="F376">
        <v>48.322392000000001</v>
      </c>
      <c r="G376">
        <v>610</v>
      </c>
      <c r="H376" t="s">
        <v>253</v>
      </c>
    </row>
    <row r="377" spans="1:8" x14ac:dyDescent="0.35">
      <c r="A377">
        <v>515957</v>
      </c>
      <c r="B377" t="s">
        <v>1038</v>
      </c>
      <c r="C377" t="s">
        <v>1039</v>
      </c>
      <c r="D377" t="s">
        <v>1039</v>
      </c>
      <c r="E377">
        <v>19.152677000000001</v>
      </c>
      <c r="F377">
        <v>48.089678999999997</v>
      </c>
      <c r="G377">
        <v>610</v>
      </c>
      <c r="H377" t="s">
        <v>253</v>
      </c>
    </row>
    <row r="378" spans="1:8" x14ac:dyDescent="0.35">
      <c r="A378">
        <v>515965</v>
      </c>
      <c r="B378" t="s">
        <v>1040</v>
      </c>
      <c r="C378" t="s">
        <v>1041</v>
      </c>
      <c r="D378" t="s">
        <v>1041</v>
      </c>
      <c r="E378">
        <v>19.488242</v>
      </c>
      <c r="F378">
        <v>48.250163999999998</v>
      </c>
      <c r="G378">
        <v>610</v>
      </c>
      <c r="H378" t="s">
        <v>253</v>
      </c>
    </row>
    <row r="379" spans="1:8" x14ac:dyDescent="0.35">
      <c r="A379">
        <v>515973</v>
      </c>
      <c r="B379" t="s">
        <v>1042</v>
      </c>
      <c r="C379" t="s">
        <v>1043</v>
      </c>
      <c r="D379" t="s">
        <v>1043</v>
      </c>
      <c r="E379">
        <v>19.306186</v>
      </c>
      <c r="F379">
        <v>48.200629999999997</v>
      </c>
      <c r="G379">
        <v>610</v>
      </c>
      <c r="H379" t="s">
        <v>253</v>
      </c>
    </row>
    <row r="380" spans="1:8" x14ac:dyDescent="0.35">
      <c r="A380">
        <v>515981</v>
      </c>
      <c r="B380" t="s">
        <v>1044</v>
      </c>
      <c r="C380" t="s">
        <v>1045</v>
      </c>
      <c r="D380" t="s">
        <v>1045</v>
      </c>
      <c r="E380">
        <v>19.392659999999999</v>
      </c>
      <c r="F380">
        <v>48.249273000000002</v>
      </c>
      <c r="G380">
        <v>610</v>
      </c>
      <c r="H380" t="s">
        <v>253</v>
      </c>
    </row>
    <row r="381" spans="1:8" x14ac:dyDescent="0.35">
      <c r="A381">
        <v>515990</v>
      </c>
      <c r="B381" t="s">
        <v>1046</v>
      </c>
      <c r="C381" t="s">
        <v>1047</v>
      </c>
      <c r="D381" t="s">
        <v>1047</v>
      </c>
      <c r="E381">
        <v>19.178567999999999</v>
      </c>
      <c r="F381">
        <v>48.138103999999998</v>
      </c>
      <c r="G381">
        <v>610</v>
      </c>
      <c r="H381" t="s">
        <v>253</v>
      </c>
    </row>
    <row r="382" spans="1:8" x14ac:dyDescent="0.35">
      <c r="A382">
        <v>516007</v>
      </c>
      <c r="B382" t="s">
        <v>1048</v>
      </c>
      <c r="C382" t="s">
        <v>1049</v>
      </c>
      <c r="D382" t="s">
        <v>1049</v>
      </c>
      <c r="E382">
        <v>19.458221999999999</v>
      </c>
      <c r="F382">
        <v>48.152876999999997</v>
      </c>
      <c r="G382">
        <v>610</v>
      </c>
      <c r="H382" t="s">
        <v>253</v>
      </c>
    </row>
    <row r="383" spans="1:8" x14ac:dyDescent="0.35">
      <c r="A383">
        <v>516015</v>
      </c>
      <c r="B383" t="s">
        <v>1050</v>
      </c>
      <c r="C383" t="s">
        <v>1051</v>
      </c>
      <c r="D383" t="s">
        <v>1051</v>
      </c>
      <c r="E383">
        <v>19.428227</v>
      </c>
      <c r="F383">
        <v>48.279432</v>
      </c>
      <c r="G383">
        <v>610</v>
      </c>
      <c r="H383" t="s">
        <v>253</v>
      </c>
    </row>
    <row r="384" spans="1:8" x14ac:dyDescent="0.35">
      <c r="A384">
        <v>516023</v>
      </c>
      <c r="B384" t="s">
        <v>1052</v>
      </c>
      <c r="C384" t="s">
        <v>1053</v>
      </c>
      <c r="D384" t="s">
        <v>1053</v>
      </c>
      <c r="E384">
        <v>19.283004999999999</v>
      </c>
      <c r="F384">
        <v>48.238453999999997</v>
      </c>
      <c r="G384">
        <v>610</v>
      </c>
      <c r="H384" t="s">
        <v>253</v>
      </c>
    </row>
    <row r="385" spans="1:8" x14ac:dyDescent="0.35">
      <c r="A385">
        <v>516031</v>
      </c>
      <c r="B385" t="s">
        <v>1054</v>
      </c>
      <c r="C385" t="s">
        <v>1055</v>
      </c>
      <c r="D385" t="s">
        <v>1055</v>
      </c>
      <c r="E385">
        <v>19.361491000000001</v>
      </c>
      <c r="F385">
        <v>48.270907000000001</v>
      </c>
      <c r="G385">
        <v>610</v>
      </c>
      <c r="H385" t="s">
        <v>253</v>
      </c>
    </row>
    <row r="386" spans="1:8" x14ac:dyDescent="0.35">
      <c r="A386">
        <v>516040</v>
      </c>
      <c r="B386" t="s">
        <v>1056</v>
      </c>
      <c r="C386" t="s">
        <v>1057</v>
      </c>
      <c r="D386" t="s">
        <v>1058</v>
      </c>
      <c r="E386">
        <v>19.091784000000001</v>
      </c>
      <c r="F386">
        <v>48.154229999999998</v>
      </c>
      <c r="G386">
        <v>610</v>
      </c>
      <c r="H386" t="s">
        <v>253</v>
      </c>
    </row>
    <row r="387" spans="1:8" x14ac:dyDescent="0.35">
      <c r="A387">
        <v>516074</v>
      </c>
      <c r="B387" t="s">
        <v>1059</v>
      </c>
      <c r="C387" t="s">
        <v>1060</v>
      </c>
      <c r="D387" t="s">
        <v>1060</v>
      </c>
      <c r="E387">
        <v>19.057331999999999</v>
      </c>
      <c r="F387">
        <v>48.063571000000003</v>
      </c>
      <c r="G387">
        <v>610</v>
      </c>
      <c r="H387" t="s">
        <v>253</v>
      </c>
    </row>
    <row r="388" spans="1:8" x14ac:dyDescent="0.35">
      <c r="A388">
        <v>516082</v>
      </c>
      <c r="B388" t="s">
        <v>1061</v>
      </c>
      <c r="C388" t="s">
        <v>1062</v>
      </c>
      <c r="D388" t="s">
        <v>1062</v>
      </c>
      <c r="E388">
        <v>19.194811999999999</v>
      </c>
      <c r="F388">
        <v>48.142415999999997</v>
      </c>
      <c r="G388">
        <v>610</v>
      </c>
      <c r="H388" t="s">
        <v>253</v>
      </c>
    </row>
    <row r="389" spans="1:8" x14ac:dyDescent="0.35">
      <c r="A389">
        <v>516091</v>
      </c>
      <c r="B389" t="s">
        <v>1063</v>
      </c>
      <c r="C389" t="s">
        <v>1064</v>
      </c>
      <c r="D389" t="s">
        <v>1064</v>
      </c>
      <c r="E389">
        <v>19.406604000000002</v>
      </c>
      <c r="F389">
        <v>48.109025000000003</v>
      </c>
      <c r="G389">
        <v>610</v>
      </c>
      <c r="H389" t="s">
        <v>253</v>
      </c>
    </row>
    <row r="390" spans="1:8" x14ac:dyDescent="0.35">
      <c r="A390">
        <v>516104</v>
      </c>
      <c r="B390" t="s">
        <v>1065</v>
      </c>
      <c r="C390" t="s">
        <v>1066</v>
      </c>
      <c r="D390" t="s">
        <v>1066</v>
      </c>
      <c r="E390">
        <v>19.072068000000002</v>
      </c>
      <c r="F390">
        <v>48.118034000000002</v>
      </c>
      <c r="G390">
        <v>610</v>
      </c>
      <c r="H390" t="s">
        <v>253</v>
      </c>
    </row>
    <row r="391" spans="1:8" x14ac:dyDescent="0.35">
      <c r="A391">
        <v>516112</v>
      </c>
      <c r="B391" t="s">
        <v>1067</v>
      </c>
      <c r="C391" t="s">
        <v>1068</v>
      </c>
      <c r="D391" t="s">
        <v>1068</v>
      </c>
      <c r="E391">
        <v>19.246351000000001</v>
      </c>
      <c r="F391">
        <v>48.069493999999999</v>
      </c>
      <c r="G391">
        <v>610</v>
      </c>
      <c r="H391" t="s">
        <v>253</v>
      </c>
    </row>
    <row r="392" spans="1:8" x14ac:dyDescent="0.35">
      <c r="A392">
        <v>516121</v>
      </c>
      <c r="B392" t="s">
        <v>1069</v>
      </c>
      <c r="C392" t="s">
        <v>1070</v>
      </c>
      <c r="D392" t="s">
        <v>1070</v>
      </c>
      <c r="E392">
        <v>19.202124999999999</v>
      </c>
      <c r="F392">
        <v>48.181935000000003</v>
      </c>
      <c r="G392">
        <v>610</v>
      </c>
      <c r="H392" t="s">
        <v>253</v>
      </c>
    </row>
    <row r="393" spans="1:8" x14ac:dyDescent="0.35">
      <c r="A393">
        <v>516139</v>
      </c>
      <c r="B393" t="s">
        <v>1071</v>
      </c>
      <c r="C393" t="s">
        <v>1072</v>
      </c>
      <c r="D393" t="s">
        <v>1072</v>
      </c>
      <c r="E393">
        <v>19.174195999999998</v>
      </c>
      <c r="F393">
        <v>48.076931999999999</v>
      </c>
      <c r="G393">
        <v>610</v>
      </c>
      <c r="H393" t="s">
        <v>253</v>
      </c>
    </row>
    <row r="394" spans="1:8" x14ac:dyDescent="0.35">
      <c r="A394">
        <v>516147</v>
      </c>
      <c r="B394" t="s">
        <v>1073</v>
      </c>
      <c r="C394" t="s">
        <v>1074</v>
      </c>
      <c r="D394" t="s">
        <v>1074</v>
      </c>
      <c r="E394">
        <v>19.458082999999998</v>
      </c>
      <c r="F394">
        <v>48.094816999999999</v>
      </c>
      <c r="G394">
        <v>610</v>
      </c>
      <c r="H394" t="s">
        <v>253</v>
      </c>
    </row>
    <row r="395" spans="1:8" x14ac:dyDescent="0.35">
      <c r="A395">
        <v>516155</v>
      </c>
      <c r="B395" t="s">
        <v>1075</v>
      </c>
      <c r="C395" t="s">
        <v>1076</v>
      </c>
      <c r="D395" t="s">
        <v>1076</v>
      </c>
      <c r="E395">
        <v>19.246842999999998</v>
      </c>
      <c r="F395">
        <v>48.105614000000003</v>
      </c>
      <c r="G395">
        <v>610</v>
      </c>
      <c r="H395" t="s">
        <v>253</v>
      </c>
    </row>
    <row r="396" spans="1:8" x14ac:dyDescent="0.35">
      <c r="A396">
        <v>516163</v>
      </c>
      <c r="B396" t="s">
        <v>1077</v>
      </c>
      <c r="C396" t="s">
        <v>1078</v>
      </c>
      <c r="D396" t="s">
        <v>1078</v>
      </c>
      <c r="E396">
        <v>19.525794999999999</v>
      </c>
      <c r="F396">
        <v>48.261327999999999</v>
      </c>
      <c r="G396">
        <v>610</v>
      </c>
      <c r="H396" t="s">
        <v>253</v>
      </c>
    </row>
    <row r="397" spans="1:8" x14ac:dyDescent="0.35">
      <c r="A397">
        <v>516171</v>
      </c>
      <c r="B397" t="s">
        <v>1079</v>
      </c>
      <c r="C397" t="s">
        <v>1080</v>
      </c>
      <c r="D397" t="s">
        <v>1080</v>
      </c>
      <c r="E397">
        <v>19.230239999999998</v>
      </c>
      <c r="F397">
        <v>48.085093000000001</v>
      </c>
      <c r="G397">
        <v>610</v>
      </c>
      <c r="H397" t="s">
        <v>253</v>
      </c>
    </row>
    <row r="398" spans="1:8" x14ac:dyDescent="0.35">
      <c r="A398">
        <v>558206</v>
      </c>
      <c r="B398" t="s">
        <v>1081</v>
      </c>
      <c r="C398" t="s">
        <v>1082</v>
      </c>
      <c r="D398" t="s">
        <v>1082</v>
      </c>
      <c r="E398">
        <v>19.415291</v>
      </c>
      <c r="F398">
        <v>48.208249000000002</v>
      </c>
      <c r="G398">
        <v>610</v>
      </c>
      <c r="H398" t="s">
        <v>253</v>
      </c>
    </row>
    <row r="399" spans="1:8" x14ac:dyDescent="0.35">
      <c r="A399">
        <v>516198</v>
      </c>
      <c r="B399" t="s">
        <v>1083</v>
      </c>
      <c r="C399" t="s">
        <v>1084</v>
      </c>
      <c r="D399" t="s">
        <v>1084</v>
      </c>
      <c r="E399">
        <v>19.447341000000002</v>
      </c>
      <c r="F399">
        <v>48.180342000000003</v>
      </c>
      <c r="G399">
        <v>610</v>
      </c>
      <c r="H399" t="s">
        <v>253</v>
      </c>
    </row>
    <row r="400" spans="1:8" x14ac:dyDescent="0.35">
      <c r="A400">
        <v>558192</v>
      </c>
      <c r="B400" t="s">
        <v>1085</v>
      </c>
      <c r="C400" t="s">
        <v>1086</v>
      </c>
      <c r="D400" t="s">
        <v>1086</v>
      </c>
      <c r="E400">
        <v>19.353597000000001</v>
      </c>
      <c r="F400">
        <v>48.189683000000002</v>
      </c>
      <c r="G400">
        <v>610</v>
      </c>
      <c r="H400" t="s">
        <v>253</v>
      </c>
    </row>
    <row r="401" spans="1:8" x14ac:dyDescent="0.35">
      <c r="A401">
        <v>516210</v>
      </c>
      <c r="B401" t="s">
        <v>1087</v>
      </c>
      <c r="C401" t="s">
        <v>1088</v>
      </c>
      <c r="D401" t="s">
        <v>1088</v>
      </c>
      <c r="E401">
        <v>19.334202000000001</v>
      </c>
      <c r="F401">
        <v>48.240648</v>
      </c>
      <c r="G401">
        <v>610</v>
      </c>
      <c r="H401" t="s">
        <v>253</v>
      </c>
    </row>
    <row r="402" spans="1:8" x14ac:dyDescent="0.35">
      <c r="A402">
        <v>516228</v>
      </c>
      <c r="B402" t="s">
        <v>1089</v>
      </c>
      <c r="C402" t="s">
        <v>1090</v>
      </c>
      <c r="D402" t="s">
        <v>1090</v>
      </c>
      <c r="E402">
        <v>19.526733</v>
      </c>
      <c r="F402">
        <v>48.193893000000003</v>
      </c>
      <c r="G402">
        <v>610</v>
      </c>
      <c r="H402" t="s">
        <v>253</v>
      </c>
    </row>
    <row r="403" spans="1:8" x14ac:dyDescent="0.35">
      <c r="A403">
        <v>516236</v>
      </c>
      <c r="B403" t="s">
        <v>1091</v>
      </c>
      <c r="C403" t="s">
        <v>1092</v>
      </c>
      <c r="D403" t="s">
        <v>1092</v>
      </c>
      <c r="E403">
        <v>19.263553000000002</v>
      </c>
      <c r="F403">
        <v>48.146735999999997</v>
      </c>
      <c r="G403">
        <v>610</v>
      </c>
      <c r="H403" t="s">
        <v>253</v>
      </c>
    </row>
    <row r="404" spans="1:8" x14ac:dyDescent="0.35">
      <c r="A404">
        <v>516244</v>
      </c>
      <c r="B404" t="s">
        <v>1093</v>
      </c>
      <c r="C404" t="s">
        <v>1094</v>
      </c>
      <c r="D404" t="s">
        <v>1094</v>
      </c>
      <c r="E404">
        <v>19.364661000000002</v>
      </c>
      <c r="F404">
        <v>48.168501999999997</v>
      </c>
      <c r="G404">
        <v>610</v>
      </c>
      <c r="H404" t="s">
        <v>253</v>
      </c>
    </row>
    <row r="405" spans="1:8" x14ac:dyDescent="0.35">
      <c r="A405">
        <v>516252</v>
      </c>
      <c r="B405" t="s">
        <v>1095</v>
      </c>
      <c r="C405" t="s">
        <v>1096</v>
      </c>
      <c r="D405" t="s">
        <v>1096</v>
      </c>
      <c r="E405">
        <v>19.333259999999999</v>
      </c>
      <c r="F405">
        <v>48.171520000000001</v>
      </c>
      <c r="G405">
        <v>610</v>
      </c>
      <c r="H405" t="s">
        <v>253</v>
      </c>
    </row>
    <row r="406" spans="1:8" x14ac:dyDescent="0.35">
      <c r="A406">
        <v>516261</v>
      </c>
      <c r="B406" t="s">
        <v>1097</v>
      </c>
      <c r="C406" t="s">
        <v>1098</v>
      </c>
      <c r="D406" t="s">
        <v>1098</v>
      </c>
      <c r="E406">
        <v>19.41075</v>
      </c>
      <c r="F406">
        <v>48.151775999999998</v>
      </c>
      <c r="G406">
        <v>610</v>
      </c>
      <c r="H406" t="s">
        <v>253</v>
      </c>
    </row>
    <row r="407" spans="1:8" x14ac:dyDescent="0.35">
      <c r="A407">
        <v>516279</v>
      </c>
      <c r="B407" t="s">
        <v>1099</v>
      </c>
      <c r="C407" t="s">
        <v>1100</v>
      </c>
      <c r="D407" t="s">
        <v>1100</v>
      </c>
      <c r="E407">
        <v>19.276206999999999</v>
      </c>
      <c r="F407">
        <v>48.114834000000002</v>
      </c>
      <c r="G407">
        <v>610</v>
      </c>
      <c r="H407" t="s">
        <v>253</v>
      </c>
    </row>
    <row r="408" spans="1:8" x14ac:dyDescent="0.35">
      <c r="A408">
        <v>516287</v>
      </c>
      <c r="B408" t="s">
        <v>1101</v>
      </c>
      <c r="C408" t="s">
        <v>1102</v>
      </c>
      <c r="D408" t="s">
        <v>1102</v>
      </c>
      <c r="E408">
        <v>19.177111</v>
      </c>
      <c r="F408">
        <v>48.195838999999999</v>
      </c>
      <c r="G408">
        <v>610</v>
      </c>
      <c r="H408" t="s">
        <v>253</v>
      </c>
    </row>
    <row r="409" spans="1:8" x14ac:dyDescent="0.35">
      <c r="A409">
        <v>516295</v>
      </c>
      <c r="B409" t="s">
        <v>1103</v>
      </c>
      <c r="C409" t="s">
        <v>1104</v>
      </c>
      <c r="D409" t="s">
        <v>1104</v>
      </c>
      <c r="E409">
        <v>19.421707000000001</v>
      </c>
      <c r="F409">
        <v>48.234209999999997</v>
      </c>
      <c r="G409">
        <v>610</v>
      </c>
      <c r="H409" t="s">
        <v>253</v>
      </c>
    </row>
    <row r="410" spans="1:8" x14ac:dyDescent="0.35">
      <c r="A410">
        <v>516309</v>
      </c>
      <c r="B410" t="s">
        <v>1105</v>
      </c>
      <c r="C410" t="s">
        <v>1106</v>
      </c>
      <c r="D410" t="s">
        <v>1106</v>
      </c>
      <c r="E410">
        <v>19.4572</v>
      </c>
      <c r="F410">
        <v>48.317005000000002</v>
      </c>
      <c r="G410">
        <v>610</v>
      </c>
      <c r="H410" t="s">
        <v>253</v>
      </c>
    </row>
    <row r="411" spans="1:8" x14ac:dyDescent="0.35">
      <c r="A411">
        <v>516317</v>
      </c>
      <c r="B411" t="s">
        <v>1107</v>
      </c>
      <c r="C411" t="s">
        <v>1108</v>
      </c>
      <c r="D411" t="s">
        <v>1108</v>
      </c>
      <c r="E411">
        <v>19.261773000000002</v>
      </c>
      <c r="F411">
        <v>48.196744000000002</v>
      </c>
      <c r="G411">
        <v>610</v>
      </c>
      <c r="H411" t="s">
        <v>253</v>
      </c>
    </row>
    <row r="412" spans="1:8" x14ac:dyDescent="0.35">
      <c r="A412">
        <v>516333</v>
      </c>
      <c r="B412" t="s">
        <v>1109</v>
      </c>
      <c r="C412" t="s">
        <v>1110</v>
      </c>
      <c r="D412" t="s">
        <v>1110</v>
      </c>
      <c r="E412">
        <v>19.078457</v>
      </c>
      <c r="F412">
        <v>48.094411000000001</v>
      </c>
      <c r="G412">
        <v>610</v>
      </c>
      <c r="H412" t="s">
        <v>253</v>
      </c>
    </row>
    <row r="413" spans="1:8" x14ac:dyDescent="0.35">
      <c r="A413">
        <v>516341</v>
      </c>
      <c r="B413" t="s">
        <v>1111</v>
      </c>
      <c r="C413" t="s">
        <v>1112</v>
      </c>
      <c r="D413" t="s">
        <v>1112</v>
      </c>
      <c r="E413">
        <v>19.192696000000002</v>
      </c>
      <c r="F413">
        <v>48.158374000000002</v>
      </c>
      <c r="G413">
        <v>610</v>
      </c>
      <c r="H413" t="s">
        <v>253</v>
      </c>
    </row>
    <row r="414" spans="1:8" x14ac:dyDescent="0.35">
      <c r="A414">
        <v>516368</v>
      </c>
      <c r="B414" t="s">
        <v>1113</v>
      </c>
      <c r="C414" t="s">
        <v>1114</v>
      </c>
      <c r="D414" t="s">
        <v>1115</v>
      </c>
      <c r="E414">
        <v>19.396225000000001</v>
      </c>
      <c r="F414">
        <v>48.311017999999997</v>
      </c>
      <c r="G414">
        <v>610</v>
      </c>
      <c r="H414" t="s">
        <v>253</v>
      </c>
    </row>
    <row r="415" spans="1:8" x14ac:dyDescent="0.35">
      <c r="A415">
        <v>516376</v>
      </c>
      <c r="B415" t="s">
        <v>1116</v>
      </c>
      <c r="C415" t="s">
        <v>1117</v>
      </c>
      <c r="D415" t="s">
        <v>1117</v>
      </c>
      <c r="E415">
        <v>19.358053000000002</v>
      </c>
      <c r="F415">
        <v>48.157138000000003</v>
      </c>
      <c r="G415">
        <v>610</v>
      </c>
      <c r="H415" t="s">
        <v>253</v>
      </c>
    </row>
    <row r="416" spans="1:8" x14ac:dyDescent="0.35">
      <c r="A416">
        <v>516384</v>
      </c>
      <c r="B416" t="s">
        <v>1118</v>
      </c>
      <c r="C416" t="s">
        <v>1119</v>
      </c>
      <c r="D416" t="s">
        <v>1119</v>
      </c>
      <c r="E416">
        <v>19.289681999999999</v>
      </c>
      <c r="F416">
        <v>48.091619999999999</v>
      </c>
      <c r="G416">
        <v>610</v>
      </c>
      <c r="H416" t="s">
        <v>253</v>
      </c>
    </row>
    <row r="417" spans="1:8" x14ac:dyDescent="0.35">
      <c r="A417">
        <v>516392</v>
      </c>
      <c r="B417" t="s">
        <v>1120</v>
      </c>
      <c r="C417" t="s">
        <v>1121</v>
      </c>
      <c r="D417" t="s">
        <v>1121</v>
      </c>
      <c r="E417">
        <v>19.449508999999999</v>
      </c>
      <c r="F417">
        <v>48.264764999999997</v>
      </c>
      <c r="G417">
        <v>610</v>
      </c>
      <c r="H417" t="s">
        <v>253</v>
      </c>
    </row>
    <row r="418" spans="1:8" x14ac:dyDescent="0.35">
      <c r="A418">
        <v>516406</v>
      </c>
      <c r="B418" t="s">
        <v>1122</v>
      </c>
      <c r="C418" t="s">
        <v>1123</v>
      </c>
      <c r="D418" t="s">
        <v>1123</v>
      </c>
      <c r="E418">
        <v>19.292176000000001</v>
      </c>
      <c r="F418">
        <v>48.226863000000002</v>
      </c>
      <c r="G418">
        <v>610</v>
      </c>
      <c r="H418" t="s">
        <v>253</v>
      </c>
    </row>
    <row r="419" spans="1:8" x14ac:dyDescent="0.35">
      <c r="A419">
        <v>516414</v>
      </c>
      <c r="B419" t="s">
        <v>1124</v>
      </c>
      <c r="C419" t="s">
        <v>1125</v>
      </c>
      <c r="D419" t="s">
        <v>1125</v>
      </c>
      <c r="E419">
        <v>19.222224000000001</v>
      </c>
      <c r="F419">
        <v>48.313099999999999</v>
      </c>
      <c r="G419">
        <v>610</v>
      </c>
      <c r="H419" t="s">
        <v>253</v>
      </c>
    </row>
    <row r="420" spans="1:8" x14ac:dyDescent="0.35">
      <c r="A420">
        <v>516422</v>
      </c>
      <c r="B420" t="s">
        <v>1126</v>
      </c>
      <c r="C420" t="s">
        <v>1127</v>
      </c>
      <c r="D420" t="s">
        <v>1127</v>
      </c>
      <c r="E420">
        <v>19.358722</v>
      </c>
      <c r="F420">
        <v>48.308556000000003</v>
      </c>
      <c r="G420">
        <v>610</v>
      </c>
      <c r="H420" t="s">
        <v>253</v>
      </c>
    </row>
    <row r="421" spans="1:8" x14ac:dyDescent="0.35">
      <c r="A421">
        <v>516431</v>
      </c>
      <c r="B421" t="s">
        <v>1128</v>
      </c>
      <c r="C421" t="s">
        <v>1129</v>
      </c>
      <c r="D421" t="s">
        <v>1129</v>
      </c>
      <c r="E421">
        <v>19.184456000000001</v>
      </c>
      <c r="F421">
        <v>48.149062999999998</v>
      </c>
      <c r="G421">
        <v>610</v>
      </c>
      <c r="H421" t="s">
        <v>253</v>
      </c>
    </row>
    <row r="422" spans="1:8" x14ac:dyDescent="0.35">
      <c r="A422">
        <v>516449</v>
      </c>
      <c r="B422" t="s">
        <v>1130</v>
      </c>
      <c r="C422" t="s">
        <v>1131</v>
      </c>
      <c r="D422" t="s">
        <v>1131</v>
      </c>
      <c r="E422">
        <v>19.406015</v>
      </c>
      <c r="F422">
        <v>48.354799999999997</v>
      </c>
      <c r="G422">
        <v>610</v>
      </c>
      <c r="H422" t="s">
        <v>253</v>
      </c>
    </row>
    <row r="423" spans="1:8" x14ac:dyDescent="0.35">
      <c r="A423">
        <v>516058</v>
      </c>
      <c r="B423" t="s">
        <v>1132</v>
      </c>
      <c r="C423" t="s">
        <v>1133</v>
      </c>
      <c r="D423" t="s">
        <v>1133</v>
      </c>
      <c r="E423">
        <v>19.248982000000002</v>
      </c>
      <c r="F423">
        <v>48.090992999999997</v>
      </c>
      <c r="G423">
        <v>610</v>
      </c>
      <c r="H423" t="s">
        <v>253</v>
      </c>
    </row>
    <row r="424" spans="1:8" x14ac:dyDescent="0.35">
      <c r="A424">
        <v>516457</v>
      </c>
      <c r="B424" t="s">
        <v>1134</v>
      </c>
      <c r="C424" t="s">
        <v>1135</v>
      </c>
      <c r="D424" t="s">
        <v>1135</v>
      </c>
      <c r="E424">
        <v>19.200071999999999</v>
      </c>
      <c r="F424">
        <v>48.116025999999998</v>
      </c>
      <c r="G424">
        <v>610</v>
      </c>
      <c r="H424" t="s">
        <v>253</v>
      </c>
    </row>
    <row r="425" spans="1:8" x14ac:dyDescent="0.35">
      <c r="A425">
        <v>516066</v>
      </c>
      <c r="B425" t="s">
        <v>1136</v>
      </c>
      <c r="C425" t="s">
        <v>1137</v>
      </c>
      <c r="D425" t="s">
        <v>1137</v>
      </c>
      <c r="E425">
        <v>19.460712999999998</v>
      </c>
      <c r="F425">
        <v>48.291401999999998</v>
      </c>
      <c r="G425">
        <v>610</v>
      </c>
      <c r="H425" t="s">
        <v>253</v>
      </c>
    </row>
    <row r="426" spans="1:8" x14ac:dyDescent="0.35">
      <c r="A426">
        <v>516465</v>
      </c>
      <c r="B426" t="s">
        <v>1138</v>
      </c>
      <c r="C426" t="s">
        <v>1139</v>
      </c>
      <c r="D426" t="s">
        <v>1139</v>
      </c>
      <c r="E426">
        <v>19.201951000000001</v>
      </c>
      <c r="F426">
        <v>48.069287000000003</v>
      </c>
      <c r="G426">
        <v>610</v>
      </c>
      <c r="H426" t="s">
        <v>253</v>
      </c>
    </row>
    <row r="427" spans="1:8" x14ac:dyDescent="0.35">
      <c r="A427">
        <v>516473</v>
      </c>
      <c r="B427" t="s">
        <v>1140</v>
      </c>
      <c r="C427" t="s">
        <v>1141</v>
      </c>
      <c r="D427" t="s">
        <v>1141</v>
      </c>
      <c r="E427">
        <v>19.085062000000001</v>
      </c>
      <c r="F427">
        <v>48.079689999999999</v>
      </c>
      <c r="G427">
        <v>610</v>
      </c>
      <c r="H427" t="s">
        <v>253</v>
      </c>
    </row>
    <row r="428" spans="1:8" x14ac:dyDescent="0.35">
      <c r="A428">
        <v>558214</v>
      </c>
      <c r="B428" t="s">
        <v>1142</v>
      </c>
      <c r="C428" t="s">
        <v>1143</v>
      </c>
      <c r="D428" t="s">
        <v>1143</v>
      </c>
      <c r="E428">
        <v>19.39536</v>
      </c>
      <c r="F428">
        <v>48.196275</v>
      </c>
      <c r="G428">
        <v>610</v>
      </c>
      <c r="H428" t="s">
        <v>253</v>
      </c>
    </row>
    <row r="429" spans="1:8" x14ac:dyDescent="0.35">
      <c r="A429">
        <v>516490</v>
      </c>
      <c r="B429" t="s">
        <v>1144</v>
      </c>
      <c r="C429" t="s">
        <v>1145</v>
      </c>
      <c r="D429" t="s">
        <v>1145</v>
      </c>
      <c r="E429">
        <v>19.451692000000001</v>
      </c>
      <c r="F429">
        <v>48.202159000000002</v>
      </c>
      <c r="G429">
        <v>610</v>
      </c>
      <c r="H429" t="s">
        <v>253</v>
      </c>
    </row>
    <row r="430" spans="1:8" x14ac:dyDescent="0.35">
      <c r="A430">
        <v>515850</v>
      </c>
      <c r="B430" t="s">
        <v>1146</v>
      </c>
      <c r="C430" t="s">
        <v>254</v>
      </c>
      <c r="D430" t="s">
        <v>254</v>
      </c>
      <c r="E430">
        <v>19.341277999999999</v>
      </c>
      <c r="F430">
        <v>48.211193999999999</v>
      </c>
      <c r="G430">
        <v>610</v>
      </c>
      <c r="H430" t="s">
        <v>253</v>
      </c>
    </row>
    <row r="431" spans="1:8" x14ac:dyDescent="0.35">
      <c r="A431">
        <v>516503</v>
      </c>
      <c r="B431" t="s">
        <v>1147</v>
      </c>
      <c r="C431" t="s">
        <v>1148</v>
      </c>
      <c r="D431" t="s">
        <v>1148</v>
      </c>
      <c r="E431">
        <v>19.37133</v>
      </c>
      <c r="F431">
        <v>48.339668000000003</v>
      </c>
      <c r="G431">
        <v>610</v>
      </c>
      <c r="H431" t="s">
        <v>253</v>
      </c>
    </row>
    <row r="432" spans="1:8" x14ac:dyDescent="0.35">
      <c r="A432">
        <v>516511</v>
      </c>
      <c r="B432" t="s">
        <v>1149</v>
      </c>
      <c r="C432" t="s">
        <v>1150</v>
      </c>
      <c r="D432" t="s">
        <v>1151</v>
      </c>
      <c r="E432">
        <v>19.466275</v>
      </c>
      <c r="F432">
        <v>48.262484000000001</v>
      </c>
      <c r="G432">
        <v>610</v>
      </c>
      <c r="H432" t="s">
        <v>253</v>
      </c>
    </row>
    <row r="433" spans="1:8" x14ac:dyDescent="0.35">
      <c r="A433">
        <v>516520</v>
      </c>
      <c r="B433" t="s">
        <v>1152</v>
      </c>
      <c r="C433" t="s">
        <v>1153</v>
      </c>
      <c r="D433" t="s">
        <v>1153</v>
      </c>
      <c r="E433">
        <v>19.119976000000001</v>
      </c>
      <c r="F433">
        <v>48.116618000000003</v>
      </c>
      <c r="G433">
        <v>610</v>
      </c>
      <c r="H433" t="s">
        <v>253</v>
      </c>
    </row>
    <row r="434" spans="1:8" x14ac:dyDescent="0.35">
      <c r="A434">
        <v>516538</v>
      </c>
      <c r="B434" t="s">
        <v>1154</v>
      </c>
      <c r="C434" t="s">
        <v>1155</v>
      </c>
      <c r="D434" t="s">
        <v>1155</v>
      </c>
      <c r="E434">
        <v>19.408076000000001</v>
      </c>
      <c r="F434">
        <v>48.090282000000002</v>
      </c>
      <c r="G434">
        <v>610</v>
      </c>
      <c r="H434" t="s">
        <v>253</v>
      </c>
    </row>
    <row r="435" spans="1:8" x14ac:dyDescent="0.35">
      <c r="A435">
        <v>516546</v>
      </c>
      <c r="B435" t="s">
        <v>1156</v>
      </c>
      <c r="C435" t="s">
        <v>1157</v>
      </c>
      <c r="D435" t="s">
        <v>1157</v>
      </c>
      <c r="E435">
        <v>19.338692999999999</v>
      </c>
      <c r="F435">
        <v>48.111907000000002</v>
      </c>
      <c r="G435">
        <v>610</v>
      </c>
      <c r="H435" t="s">
        <v>253</v>
      </c>
    </row>
    <row r="436" spans="1:8" x14ac:dyDescent="0.35">
      <c r="A436">
        <v>516554</v>
      </c>
      <c r="B436" t="s">
        <v>1158</v>
      </c>
      <c r="C436" t="s">
        <v>1159</v>
      </c>
      <c r="D436" t="s">
        <v>1160</v>
      </c>
      <c r="E436">
        <v>19.487100000000002</v>
      </c>
      <c r="F436">
        <v>48.289555</v>
      </c>
      <c r="G436">
        <v>610</v>
      </c>
      <c r="H436" t="s">
        <v>253</v>
      </c>
    </row>
    <row r="437" spans="1:8" x14ac:dyDescent="0.35">
      <c r="A437">
        <v>516571</v>
      </c>
      <c r="B437" t="s">
        <v>1161</v>
      </c>
      <c r="C437" t="s">
        <v>1162</v>
      </c>
      <c r="D437" t="s">
        <v>1162</v>
      </c>
      <c r="E437">
        <v>19.356148000000001</v>
      </c>
      <c r="F437">
        <v>48.124585000000003</v>
      </c>
      <c r="G437">
        <v>610</v>
      </c>
      <c r="H437" t="s">
        <v>253</v>
      </c>
    </row>
    <row r="438" spans="1:8" x14ac:dyDescent="0.35">
      <c r="A438">
        <v>516562</v>
      </c>
      <c r="B438" t="s">
        <v>1163</v>
      </c>
      <c r="C438" t="s">
        <v>1164</v>
      </c>
      <c r="D438" t="s">
        <v>1164</v>
      </c>
      <c r="E438">
        <v>19.448063000000001</v>
      </c>
      <c r="F438">
        <v>48.135466000000001</v>
      </c>
      <c r="G438">
        <v>610</v>
      </c>
      <c r="H438" t="s">
        <v>253</v>
      </c>
    </row>
    <row r="439" spans="1:8" x14ac:dyDescent="0.35">
      <c r="A439">
        <v>518166</v>
      </c>
      <c r="B439" t="s">
        <v>1165</v>
      </c>
      <c r="C439" t="s">
        <v>1166</v>
      </c>
      <c r="D439" t="s">
        <v>1166</v>
      </c>
      <c r="E439">
        <v>19.090444000000002</v>
      </c>
      <c r="F439">
        <v>48.434770999999998</v>
      </c>
      <c r="G439">
        <v>611</v>
      </c>
      <c r="H439" t="s">
        <v>256</v>
      </c>
    </row>
    <row r="440" spans="1:8" x14ac:dyDescent="0.35">
      <c r="A440">
        <v>518174</v>
      </c>
      <c r="B440" t="s">
        <v>1167</v>
      </c>
      <c r="C440" t="s">
        <v>1168</v>
      </c>
      <c r="D440" t="s">
        <v>1168</v>
      </c>
      <c r="E440">
        <v>19.059470000000001</v>
      </c>
      <c r="F440">
        <v>48.520170999999998</v>
      </c>
      <c r="G440">
        <v>611</v>
      </c>
      <c r="H440" t="s">
        <v>256</v>
      </c>
    </row>
    <row r="441" spans="1:8" x14ac:dyDescent="0.35">
      <c r="A441">
        <v>518191</v>
      </c>
      <c r="B441" t="s">
        <v>1169</v>
      </c>
      <c r="C441" t="s">
        <v>1170</v>
      </c>
      <c r="D441" t="s">
        <v>1170</v>
      </c>
      <c r="E441">
        <v>19.086590999999999</v>
      </c>
      <c r="F441">
        <v>48.504899999999999</v>
      </c>
      <c r="G441">
        <v>611</v>
      </c>
      <c r="H441" t="s">
        <v>256</v>
      </c>
    </row>
    <row r="442" spans="1:8" x14ac:dyDescent="0.35">
      <c r="A442">
        <v>518204</v>
      </c>
      <c r="B442" t="s">
        <v>1171</v>
      </c>
      <c r="C442" t="s">
        <v>1172</v>
      </c>
      <c r="D442" t="s">
        <v>1172</v>
      </c>
      <c r="E442">
        <v>19.070041</v>
      </c>
      <c r="F442">
        <v>48.574399</v>
      </c>
      <c r="G442">
        <v>611</v>
      </c>
      <c r="H442" t="s">
        <v>256</v>
      </c>
    </row>
    <row r="443" spans="1:8" x14ac:dyDescent="0.35">
      <c r="A443">
        <v>518221</v>
      </c>
      <c r="B443" t="s">
        <v>1173</v>
      </c>
      <c r="C443" t="s">
        <v>1174</v>
      </c>
      <c r="D443" t="s">
        <v>1174</v>
      </c>
      <c r="E443">
        <v>19.130782</v>
      </c>
      <c r="F443">
        <v>48.413666999999997</v>
      </c>
      <c r="G443">
        <v>611</v>
      </c>
      <c r="H443" t="s">
        <v>256</v>
      </c>
    </row>
    <row r="444" spans="1:8" x14ac:dyDescent="0.35">
      <c r="A444">
        <v>518298</v>
      </c>
      <c r="B444" t="s">
        <v>1175</v>
      </c>
      <c r="C444" t="s">
        <v>1176</v>
      </c>
      <c r="D444" t="s">
        <v>1176</v>
      </c>
      <c r="E444">
        <v>19.102430999999999</v>
      </c>
      <c r="F444">
        <v>48.471463999999997</v>
      </c>
      <c r="G444">
        <v>611</v>
      </c>
      <c r="H444" t="s">
        <v>256</v>
      </c>
    </row>
    <row r="445" spans="1:8" x14ac:dyDescent="0.35">
      <c r="A445">
        <v>518361</v>
      </c>
      <c r="B445" t="s">
        <v>1177</v>
      </c>
      <c r="C445" t="s">
        <v>1178</v>
      </c>
      <c r="D445" t="s">
        <v>1179</v>
      </c>
      <c r="E445">
        <v>19.045773000000001</v>
      </c>
      <c r="F445">
        <v>48.504762999999997</v>
      </c>
      <c r="G445">
        <v>611</v>
      </c>
      <c r="H445" t="s">
        <v>256</v>
      </c>
    </row>
    <row r="446" spans="1:8" x14ac:dyDescent="0.35">
      <c r="A446">
        <v>518476</v>
      </c>
      <c r="B446" t="s">
        <v>1180</v>
      </c>
      <c r="C446" t="s">
        <v>1181</v>
      </c>
      <c r="D446" t="s">
        <v>1181</v>
      </c>
      <c r="E446">
        <v>18.997515</v>
      </c>
      <c r="F446">
        <v>48.569018999999997</v>
      </c>
      <c r="G446">
        <v>611</v>
      </c>
      <c r="H446" t="s">
        <v>256</v>
      </c>
    </row>
    <row r="447" spans="1:8" x14ac:dyDescent="0.35">
      <c r="A447">
        <v>518506</v>
      </c>
      <c r="B447" t="s">
        <v>1182</v>
      </c>
      <c r="C447" t="s">
        <v>1183</v>
      </c>
      <c r="D447" t="s">
        <v>1184</v>
      </c>
      <c r="E447">
        <v>19.102212300000001</v>
      </c>
      <c r="F447">
        <v>48.601592500000002</v>
      </c>
      <c r="G447">
        <v>611</v>
      </c>
      <c r="H447" t="s">
        <v>256</v>
      </c>
    </row>
    <row r="448" spans="1:8" x14ac:dyDescent="0.35">
      <c r="A448">
        <v>518581</v>
      </c>
      <c r="B448" t="s">
        <v>1185</v>
      </c>
      <c r="C448" t="s">
        <v>1186</v>
      </c>
      <c r="D448" t="s">
        <v>1186</v>
      </c>
      <c r="E448">
        <v>19.330743200000001</v>
      </c>
      <c r="F448">
        <v>48.380074399999998</v>
      </c>
      <c r="G448">
        <v>611</v>
      </c>
      <c r="H448" t="s">
        <v>256</v>
      </c>
    </row>
    <row r="449" spans="1:8" x14ac:dyDescent="0.35">
      <c r="A449">
        <v>558133</v>
      </c>
      <c r="B449" t="s">
        <v>1187</v>
      </c>
      <c r="C449" t="s">
        <v>1188</v>
      </c>
      <c r="D449" t="s">
        <v>1189</v>
      </c>
      <c r="E449">
        <v>19.189710000000002</v>
      </c>
      <c r="F449">
        <v>48.576549</v>
      </c>
      <c r="G449">
        <v>611</v>
      </c>
      <c r="H449" t="s">
        <v>256</v>
      </c>
    </row>
    <row r="450" spans="1:8" x14ac:dyDescent="0.35">
      <c r="A450">
        <v>558087</v>
      </c>
      <c r="B450" t="s">
        <v>1190</v>
      </c>
      <c r="C450" t="s">
        <v>1191</v>
      </c>
      <c r="D450" t="s">
        <v>1192</v>
      </c>
      <c r="E450">
        <v>19.207284999999999</v>
      </c>
      <c r="F450">
        <v>48.641454000000003</v>
      </c>
      <c r="G450">
        <v>611</v>
      </c>
      <c r="H450" t="s">
        <v>256</v>
      </c>
    </row>
    <row r="451" spans="1:8" x14ac:dyDescent="0.35">
      <c r="A451">
        <v>518654</v>
      </c>
      <c r="B451" t="s">
        <v>1193</v>
      </c>
      <c r="C451" t="s">
        <v>1194</v>
      </c>
      <c r="D451" t="s">
        <v>1194</v>
      </c>
      <c r="E451">
        <v>19.157841999999999</v>
      </c>
      <c r="F451">
        <v>48.509172</v>
      </c>
      <c r="G451">
        <v>611</v>
      </c>
      <c r="H451" t="s">
        <v>256</v>
      </c>
    </row>
    <row r="452" spans="1:8" x14ac:dyDescent="0.35">
      <c r="A452">
        <v>518662</v>
      </c>
      <c r="B452" t="s">
        <v>1195</v>
      </c>
      <c r="C452" t="s">
        <v>1196</v>
      </c>
      <c r="D452" t="s">
        <v>1196</v>
      </c>
      <c r="E452">
        <v>19.290140000000001</v>
      </c>
      <c r="F452">
        <v>48.601680999999999</v>
      </c>
      <c r="G452">
        <v>611</v>
      </c>
      <c r="H452" t="s">
        <v>256</v>
      </c>
    </row>
    <row r="453" spans="1:8" x14ac:dyDescent="0.35">
      <c r="A453">
        <v>518671</v>
      </c>
      <c r="B453" t="s">
        <v>1197</v>
      </c>
      <c r="C453" t="s">
        <v>1198</v>
      </c>
      <c r="D453" t="s">
        <v>1198</v>
      </c>
      <c r="E453">
        <v>19.052261000000001</v>
      </c>
      <c r="F453">
        <v>48.544972999999999</v>
      </c>
      <c r="G453">
        <v>611</v>
      </c>
      <c r="H453" t="s">
        <v>256</v>
      </c>
    </row>
    <row r="454" spans="1:8" x14ac:dyDescent="0.35">
      <c r="A454">
        <v>518689</v>
      </c>
      <c r="B454" t="s">
        <v>1199</v>
      </c>
      <c r="C454" t="s">
        <v>1200</v>
      </c>
      <c r="D454" t="s">
        <v>1200</v>
      </c>
      <c r="E454">
        <v>19.159849999999999</v>
      </c>
      <c r="F454">
        <v>48.419409999999999</v>
      </c>
      <c r="G454">
        <v>611</v>
      </c>
      <c r="H454" t="s">
        <v>256</v>
      </c>
    </row>
    <row r="455" spans="1:8" x14ac:dyDescent="0.35">
      <c r="A455">
        <v>518697</v>
      </c>
      <c r="B455" t="s">
        <v>1201</v>
      </c>
      <c r="C455" t="s">
        <v>1202</v>
      </c>
      <c r="D455" t="s">
        <v>1202</v>
      </c>
      <c r="E455">
        <v>19.099851999999998</v>
      </c>
      <c r="F455">
        <v>48.499839000000001</v>
      </c>
      <c r="G455">
        <v>611</v>
      </c>
      <c r="H455" t="s">
        <v>256</v>
      </c>
    </row>
    <row r="456" spans="1:8" x14ac:dyDescent="0.35">
      <c r="A456">
        <v>518727</v>
      </c>
      <c r="B456" t="s">
        <v>1203</v>
      </c>
      <c r="C456" t="s">
        <v>1204</v>
      </c>
      <c r="D456" t="s">
        <v>781</v>
      </c>
      <c r="E456">
        <v>19.131643</v>
      </c>
      <c r="F456">
        <v>48.435671999999997</v>
      </c>
      <c r="G456">
        <v>611</v>
      </c>
      <c r="H456" t="s">
        <v>256</v>
      </c>
    </row>
    <row r="457" spans="1:8" x14ac:dyDescent="0.35">
      <c r="A457">
        <v>518760</v>
      </c>
      <c r="B457" t="s">
        <v>1205</v>
      </c>
      <c r="C457" t="s">
        <v>1206</v>
      </c>
      <c r="D457" t="s">
        <v>1206</v>
      </c>
      <c r="E457">
        <v>19.112714</v>
      </c>
      <c r="F457">
        <v>48.632851000000002</v>
      </c>
      <c r="G457">
        <v>611</v>
      </c>
      <c r="H457" t="s">
        <v>256</v>
      </c>
    </row>
    <row r="458" spans="1:8" x14ac:dyDescent="0.35">
      <c r="A458">
        <v>518808</v>
      </c>
      <c r="B458" t="s">
        <v>1207</v>
      </c>
      <c r="C458" t="s">
        <v>1208</v>
      </c>
      <c r="D458" t="s">
        <v>1208</v>
      </c>
      <c r="E458">
        <v>19.138895000000002</v>
      </c>
      <c r="F458">
        <v>48.620175000000003</v>
      </c>
      <c r="G458">
        <v>611</v>
      </c>
      <c r="H458" t="s">
        <v>256</v>
      </c>
    </row>
    <row r="459" spans="1:8" x14ac:dyDescent="0.35">
      <c r="A459">
        <v>518875</v>
      </c>
      <c r="B459" t="s">
        <v>1209</v>
      </c>
      <c r="C459" t="s">
        <v>1210</v>
      </c>
      <c r="D459" t="s">
        <v>1210</v>
      </c>
      <c r="E459">
        <v>19.031662000000001</v>
      </c>
      <c r="F459">
        <v>48.605992000000001</v>
      </c>
      <c r="G459">
        <v>611</v>
      </c>
      <c r="H459" t="s">
        <v>256</v>
      </c>
    </row>
    <row r="460" spans="1:8" x14ac:dyDescent="0.35">
      <c r="A460">
        <v>518891</v>
      </c>
      <c r="B460" t="s">
        <v>1211</v>
      </c>
      <c r="C460" t="s">
        <v>1212</v>
      </c>
      <c r="D460" t="s">
        <v>1212</v>
      </c>
      <c r="E460">
        <v>19.053070999999999</v>
      </c>
      <c r="F460">
        <v>48.598551999999998</v>
      </c>
      <c r="G460">
        <v>611</v>
      </c>
      <c r="H460" t="s">
        <v>256</v>
      </c>
    </row>
    <row r="461" spans="1:8" x14ac:dyDescent="0.35">
      <c r="A461">
        <v>581585</v>
      </c>
      <c r="B461" t="s">
        <v>1213</v>
      </c>
      <c r="C461" t="s">
        <v>1214</v>
      </c>
      <c r="D461" t="s">
        <v>1214</v>
      </c>
      <c r="E461">
        <v>19.168292000000001</v>
      </c>
      <c r="F461">
        <v>48.629682000000003</v>
      </c>
      <c r="G461">
        <v>611</v>
      </c>
      <c r="H461" t="s">
        <v>256</v>
      </c>
    </row>
    <row r="462" spans="1:8" x14ac:dyDescent="0.35">
      <c r="A462">
        <v>518981</v>
      </c>
      <c r="B462" t="s">
        <v>1215</v>
      </c>
      <c r="C462" t="s">
        <v>1216</v>
      </c>
      <c r="D462" t="s">
        <v>1216</v>
      </c>
      <c r="E462">
        <v>19.012530000000002</v>
      </c>
      <c r="F462">
        <v>48.616748000000001</v>
      </c>
      <c r="G462">
        <v>611</v>
      </c>
      <c r="H462" t="s">
        <v>256</v>
      </c>
    </row>
    <row r="463" spans="1:8" x14ac:dyDescent="0.35">
      <c r="A463">
        <v>518158</v>
      </c>
      <c r="B463" t="s">
        <v>1217</v>
      </c>
      <c r="C463" t="s">
        <v>255</v>
      </c>
      <c r="D463" t="s">
        <v>255</v>
      </c>
      <c r="E463">
        <v>19.125629</v>
      </c>
      <c r="F463">
        <v>48.575862000000001</v>
      </c>
      <c r="G463">
        <v>611</v>
      </c>
      <c r="H463" t="s">
        <v>256</v>
      </c>
    </row>
    <row r="464" spans="1:8" x14ac:dyDescent="0.35">
      <c r="A464">
        <v>518972</v>
      </c>
      <c r="B464" t="s">
        <v>1218</v>
      </c>
      <c r="C464" t="s">
        <v>1219</v>
      </c>
      <c r="D464" t="s">
        <v>1219</v>
      </c>
      <c r="E464">
        <v>19.259857</v>
      </c>
      <c r="F464">
        <v>48.560237999999998</v>
      </c>
      <c r="G464">
        <v>611</v>
      </c>
      <c r="H464" t="s">
        <v>256</v>
      </c>
    </row>
    <row r="465" spans="1:8" x14ac:dyDescent="0.35">
      <c r="A465">
        <v>581607</v>
      </c>
      <c r="B465" t="s">
        <v>1220</v>
      </c>
      <c r="C465" t="s">
        <v>1221</v>
      </c>
      <c r="D465" t="s">
        <v>1221</v>
      </c>
      <c r="E465">
        <v>18.651301</v>
      </c>
      <c r="F465">
        <v>48.405290000000001</v>
      </c>
      <c r="G465">
        <v>612</v>
      </c>
      <c r="H465" t="s">
        <v>258</v>
      </c>
    </row>
    <row r="466" spans="1:8" x14ac:dyDescent="0.35">
      <c r="A466">
        <v>516759</v>
      </c>
      <c r="B466" t="s">
        <v>1222</v>
      </c>
      <c r="C466" t="s">
        <v>1223</v>
      </c>
      <c r="D466" t="s">
        <v>1223</v>
      </c>
      <c r="E466">
        <v>18.8015513</v>
      </c>
      <c r="F466">
        <v>48.452640700000003</v>
      </c>
      <c r="G466">
        <v>612</v>
      </c>
      <c r="H466" t="s">
        <v>258</v>
      </c>
    </row>
    <row r="467" spans="1:8" x14ac:dyDescent="0.35">
      <c r="A467">
        <v>516805</v>
      </c>
      <c r="B467" t="s">
        <v>1224</v>
      </c>
      <c r="C467" t="s">
        <v>1225</v>
      </c>
      <c r="D467" t="s">
        <v>1225</v>
      </c>
      <c r="E467">
        <v>18.672864000000001</v>
      </c>
      <c r="F467">
        <v>48.495775999999999</v>
      </c>
      <c r="G467">
        <v>612</v>
      </c>
      <c r="H467" t="s">
        <v>258</v>
      </c>
    </row>
    <row r="468" spans="1:8" x14ac:dyDescent="0.35">
      <c r="A468">
        <v>516813</v>
      </c>
      <c r="B468" t="s">
        <v>1226</v>
      </c>
      <c r="C468" t="s">
        <v>1227</v>
      </c>
      <c r="D468" t="s">
        <v>1227</v>
      </c>
      <c r="E468">
        <v>18.663340999999999</v>
      </c>
      <c r="F468">
        <v>48.534396000000001</v>
      </c>
      <c r="G468">
        <v>612</v>
      </c>
      <c r="H468" t="s">
        <v>258</v>
      </c>
    </row>
    <row r="469" spans="1:8" x14ac:dyDescent="0.35">
      <c r="A469">
        <v>516830</v>
      </c>
      <c r="B469" t="s">
        <v>1228</v>
      </c>
      <c r="C469" t="s">
        <v>1229</v>
      </c>
      <c r="D469" t="s">
        <v>1229</v>
      </c>
      <c r="E469">
        <v>18.559052000000001</v>
      </c>
      <c r="F469">
        <v>48.345627</v>
      </c>
      <c r="G469">
        <v>612</v>
      </c>
      <c r="H469" t="s">
        <v>258</v>
      </c>
    </row>
    <row r="470" spans="1:8" x14ac:dyDescent="0.35">
      <c r="A470">
        <v>516902</v>
      </c>
      <c r="B470" t="s">
        <v>1230</v>
      </c>
      <c r="C470" t="s">
        <v>1231</v>
      </c>
      <c r="D470" t="s">
        <v>1231</v>
      </c>
      <c r="E470">
        <v>18.643656</v>
      </c>
      <c r="F470">
        <v>48.583002999999998</v>
      </c>
      <c r="G470">
        <v>612</v>
      </c>
      <c r="H470" t="s">
        <v>258</v>
      </c>
    </row>
    <row r="471" spans="1:8" x14ac:dyDescent="0.35">
      <c r="A471">
        <v>517062</v>
      </c>
      <c r="B471" t="s">
        <v>1232</v>
      </c>
      <c r="C471" t="s">
        <v>1233</v>
      </c>
      <c r="D471" t="s">
        <v>1233</v>
      </c>
      <c r="E471">
        <v>18.568853000000001</v>
      </c>
      <c r="F471">
        <v>48.498970999999997</v>
      </c>
      <c r="G471">
        <v>612</v>
      </c>
      <c r="H471" t="s">
        <v>258</v>
      </c>
    </row>
    <row r="472" spans="1:8" x14ac:dyDescent="0.35">
      <c r="A472">
        <v>517097</v>
      </c>
      <c r="B472" t="s">
        <v>1234</v>
      </c>
      <c r="C472" t="s">
        <v>257</v>
      </c>
      <c r="D472" t="s">
        <v>257</v>
      </c>
      <c r="E472">
        <v>18.636562999999999</v>
      </c>
      <c r="F472">
        <v>48.42615</v>
      </c>
      <c r="G472">
        <v>612</v>
      </c>
      <c r="H472" t="s">
        <v>258</v>
      </c>
    </row>
    <row r="473" spans="1:8" x14ac:dyDescent="0.35">
      <c r="A473">
        <v>580546</v>
      </c>
      <c r="B473" t="s">
        <v>1235</v>
      </c>
      <c r="C473" t="s">
        <v>1236</v>
      </c>
      <c r="D473" t="s">
        <v>1236</v>
      </c>
      <c r="E473">
        <v>18.594466000000001</v>
      </c>
      <c r="F473">
        <v>48.38982</v>
      </c>
      <c r="G473">
        <v>612</v>
      </c>
      <c r="H473" t="s">
        <v>258</v>
      </c>
    </row>
    <row r="474" spans="1:8" x14ac:dyDescent="0.35">
      <c r="A474">
        <v>517119</v>
      </c>
      <c r="B474" t="s">
        <v>1237</v>
      </c>
      <c r="C474" t="s">
        <v>1238</v>
      </c>
      <c r="D474" t="s">
        <v>1238</v>
      </c>
      <c r="E474">
        <v>18.663125999999998</v>
      </c>
      <c r="F474">
        <v>48.563518000000002</v>
      </c>
      <c r="G474">
        <v>612</v>
      </c>
      <c r="H474" t="s">
        <v>258</v>
      </c>
    </row>
    <row r="475" spans="1:8" x14ac:dyDescent="0.35">
      <c r="A475">
        <v>517127</v>
      </c>
      <c r="B475" t="s">
        <v>1239</v>
      </c>
      <c r="C475" t="s">
        <v>1240</v>
      </c>
      <c r="D475" t="s">
        <v>622</v>
      </c>
      <c r="E475">
        <v>18.593747</v>
      </c>
      <c r="F475">
        <v>48.521101999999999</v>
      </c>
      <c r="G475">
        <v>612</v>
      </c>
      <c r="H475" t="s">
        <v>258</v>
      </c>
    </row>
    <row r="476" spans="1:8" x14ac:dyDescent="0.35">
      <c r="A476">
        <v>517232</v>
      </c>
      <c r="B476" t="s">
        <v>1241</v>
      </c>
      <c r="C476" t="s">
        <v>1242</v>
      </c>
      <c r="D476" t="s">
        <v>1242</v>
      </c>
      <c r="E476">
        <v>18.685269999999999</v>
      </c>
      <c r="F476">
        <v>48.426965000000003</v>
      </c>
      <c r="G476">
        <v>612</v>
      </c>
      <c r="H476" t="s">
        <v>258</v>
      </c>
    </row>
    <row r="477" spans="1:8" x14ac:dyDescent="0.35">
      <c r="A477">
        <v>517291</v>
      </c>
      <c r="B477" t="s">
        <v>1243</v>
      </c>
      <c r="C477" t="s">
        <v>1244</v>
      </c>
      <c r="D477" t="s">
        <v>1244</v>
      </c>
      <c r="E477">
        <v>18.616989</v>
      </c>
      <c r="F477">
        <v>48.384883000000002</v>
      </c>
      <c r="G477">
        <v>612</v>
      </c>
      <c r="H477" t="s">
        <v>258</v>
      </c>
    </row>
    <row r="478" spans="1:8" x14ac:dyDescent="0.35">
      <c r="A478">
        <v>517330</v>
      </c>
      <c r="B478" t="s">
        <v>1245</v>
      </c>
      <c r="C478" t="s">
        <v>1246</v>
      </c>
      <c r="D478" t="s">
        <v>1246</v>
      </c>
      <c r="E478">
        <v>18.561664</v>
      </c>
      <c r="F478">
        <v>48.461785999999996</v>
      </c>
      <c r="G478">
        <v>612</v>
      </c>
      <c r="H478" t="s">
        <v>258</v>
      </c>
    </row>
    <row r="479" spans="1:8" x14ac:dyDescent="0.35">
      <c r="A479">
        <v>517348</v>
      </c>
      <c r="B479" t="s">
        <v>1247</v>
      </c>
      <c r="C479" t="s">
        <v>1248</v>
      </c>
      <c r="D479" t="s">
        <v>1248</v>
      </c>
      <c r="E479">
        <v>18.564444999999999</v>
      </c>
      <c r="F479">
        <v>48.541049999999998</v>
      </c>
      <c r="G479">
        <v>612</v>
      </c>
      <c r="H479" t="s">
        <v>258</v>
      </c>
    </row>
    <row r="480" spans="1:8" x14ac:dyDescent="0.35">
      <c r="A480">
        <v>517356</v>
      </c>
      <c r="B480" t="s">
        <v>1249</v>
      </c>
      <c r="C480" t="s">
        <v>1250</v>
      </c>
      <c r="D480" t="s">
        <v>1250</v>
      </c>
      <c r="E480">
        <v>18.697728000000001</v>
      </c>
      <c r="F480">
        <v>48.460889999999999</v>
      </c>
      <c r="G480">
        <v>612</v>
      </c>
      <c r="H480" t="s">
        <v>258</v>
      </c>
    </row>
    <row r="481" spans="1:8" x14ac:dyDescent="0.35">
      <c r="A481">
        <v>517381</v>
      </c>
      <c r="B481" t="s">
        <v>1251</v>
      </c>
      <c r="C481" t="s">
        <v>1252</v>
      </c>
      <c r="D481" t="s">
        <v>1252</v>
      </c>
      <c r="E481">
        <v>18.707795000000001</v>
      </c>
      <c r="F481">
        <v>48.488360999999998</v>
      </c>
      <c r="G481">
        <v>612</v>
      </c>
      <c r="H481" t="s">
        <v>258</v>
      </c>
    </row>
    <row r="482" spans="1:8" x14ac:dyDescent="0.35">
      <c r="A482">
        <v>517399</v>
      </c>
      <c r="B482" t="s">
        <v>1253</v>
      </c>
      <c r="C482" t="s">
        <v>1254</v>
      </c>
      <c r="D482" t="s">
        <v>1254</v>
      </c>
      <c r="E482">
        <v>18.626958999999999</v>
      </c>
      <c r="F482">
        <v>48.526733</v>
      </c>
      <c r="G482">
        <v>612</v>
      </c>
      <c r="H482" t="s">
        <v>258</v>
      </c>
    </row>
    <row r="483" spans="1:8" x14ac:dyDescent="0.35">
      <c r="A483">
        <v>516660</v>
      </c>
      <c r="B483" t="s">
        <v>1255</v>
      </c>
      <c r="C483" t="s">
        <v>1256</v>
      </c>
      <c r="D483" t="s">
        <v>1256</v>
      </c>
      <c r="E483">
        <v>18.913148</v>
      </c>
      <c r="F483">
        <v>48.652830000000002</v>
      </c>
      <c r="G483">
        <v>613</v>
      </c>
      <c r="H483" t="s">
        <v>260</v>
      </c>
    </row>
    <row r="484" spans="1:8" x14ac:dyDescent="0.35">
      <c r="A484">
        <v>516708</v>
      </c>
      <c r="B484" t="s">
        <v>1257</v>
      </c>
      <c r="C484" t="s">
        <v>1258</v>
      </c>
      <c r="D484" t="s">
        <v>1258</v>
      </c>
      <c r="E484">
        <v>18.741700999999999</v>
      </c>
      <c r="F484">
        <v>48.529625000000003</v>
      </c>
      <c r="G484">
        <v>613</v>
      </c>
      <c r="H484" t="s">
        <v>260</v>
      </c>
    </row>
    <row r="485" spans="1:8" x14ac:dyDescent="0.35">
      <c r="A485">
        <v>516724</v>
      </c>
      <c r="B485" t="s">
        <v>1259</v>
      </c>
      <c r="C485" t="s">
        <v>1260</v>
      </c>
      <c r="D485" t="s">
        <v>1260</v>
      </c>
      <c r="E485">
        <v>18.788405999999998</v>
      </c>
      <c r="F485">
        <v>48.561273999999997</v>
      </c>
      <c r="G485">
        <v>613</v>
      </c>
      <c r="H485" t="s">
        <v>260</v>
      </c>
    </row>
    <row r="486" spans="1:8" x14ac:dyDescent="0.35">
      <c r="A486">
        <v>516732</v>
      </c>
      <c r="B486" t="s">
        <v>1261</v>
      </c>
      <c r="C486" t="s">
        <v>1262</v>
      </c>
      <c r="D486" t="s">
        <v>1262</v>
      </c>
      <c r="E486">
        <v>18.913080000000001</v>
      </c>
      <c r="F486">
        <v>48.665663000000002</v>
      </c>
      <c r="G486">
        <v>613</v>
      </c>
      <c r="H486" t="s">
        <v>260</v>
      </c>
    </row>
    <row r="487" spans="1:8" x14ac:dyDescent="0.35">
      <c r="A487">
        <v>516741</v>
      </c>
      <c r="B487" t="s">
        <v>1263</v>
      </c>
      <c r="C487" t="s">
        <v>1264</v>
      </c>
      <c r="D487" t="s">
        <v>1264</v>
      </c>
      <c r="E487">
        <v>18.764506000000001</v>
      </c>
      <c r="F487">
        <v>48.544400000000003</v>
      </c>
      <c r="G487">
        <v>613</v>
      </c>
      <c r="H487" t="s">
        <v>260</v>
      </c>
    </row>
    <row r="488" spans="1:8" x14ac:dyDescent="0.35">
      <c r="A488">
        <v>516767</v>
      </c>
      <c r="B488" t="s">
        <v>1265</v>
      </c>
      <c r="C488" t="s">
        <v>1266</v>
      </c>
      <c r="D488" t="s">
        <v>1266</v>
      </c>
      <c r="E488">
        <v>18.777636000000001</v>
      </c>
      <c r="F488">
        <v>48.539236000000002</v>
      </c>
      <c r="G488">
        <v>613</v>
      </c>
      <c r="H488" t="s">
        <v>260</v>
      </c>
    </row>
    <row r="489" spans="1:8" x14ac:dyDescent="0.35">
      <c r="A489">
        <v>581747</v>
      </c>
      <c r="B489" t="s">
        <v>1267</v>
      </c>
      <c r="C489" t="s">
        <v>1268</v>
      </c>
      <c r="D489" t="s">
        <v>1269</v>
      </c>
      <c r="E489">
        <v>18.909481</v>
      </c>
      <c r="F489">
        <v>48.675060000000002</v>
      </c>
      <c r="G489">
        <v>613</v>
      </c>
      <c r="H489" t="s">
        <v>260</v>
      </c>
    </row>
    <row r="490" spans="1:8" x14ac:dyDescent="0.35">
      <c r="A490">
        <v>516791</v>
      </c>
      <c r="B490" t="s">
        <v>1270</v>
      </c>
      <c r="C490" t="s">
        <v>1271</v>
      </c>
      <c r="D490" t="s">
        <v>1271</v>
      </c>
      <c r="E490">
        <v>18.750098999999999</v>
      </c>
      <c r="F490">
        <v>48.568902000000001</v>
      </c>
      <c r="G490">
        <v>613</v>
      </c>
      <c r="H490" t="s">
        <v>260</v>
      </c>
    </row>
    <row r="491" spans="1:8" x14ac:dyDescent="0.35">
      <c r="A491">
        <v>516821</v>
      </c>
      <c r="B491" t="s">
        <v>1272</v>
      </c>
      <c r="C491" t="s">
        <v>1273</v>
      </c>
      <c r="D491" t="s">
        <v>1273</v>
      </c>
      <c r="E491">
        <v>19.001131999999998</v>
      </c>
      <c r="F491">
        <v>48.589680999999999</v>
      </c>
      <c r="G491">
        <v>613</v>
      </c>
      <c r="H491" t="s">
        <v>260</v>
      </c>
    </row>
    <row r="492" spans="1:8" x14ac:dyDescent="0.35">
      <c r="A492">
        <v>516848</v>
      </c>
      <c r="B492" t="s">
        <v>1274</v>
      </c>
      <c r="C492" t="s">
        <v>1275</v>
      </c>
      <c r="D492" t="s">
        <v>1275</v>
      </c>
      <c r="E492">
        <v>18.951733000000001</v>
      </c>
      <c r="F492">
        <v>48.655678000000002</v>
      </c>
      <c r="G492">
        <v>613</v>
      </c>
      <c r="H492" t="s">
        <v>260</v>
      </c>
    </row>
    <row r="493" spans="1:8" x14ac:dyDescent="0.35">
      <c r="A493">
        <v>516872</v>
      </c>
      <c r="B493" t="s">
        <v>1276</v>
      </c>
      <c r="C493" t="s">
        <v>1277</v>
      </c>
      <c r="D493" t="s">
        <v>1277</v>
      </c>
      <c r="E493">
        <v>18.782412000000001</v>
      </c>
      <c r="F493">
        <v>48.659224000000002</v>
      </c>
      <c r="G493">
        <v>613</v>
      </c>
      <c r="H493" t="s">
        <v>260</v>
      </c>
    </row>
    <row r="494" spans="1:8" x14ac:dyDescent="0.35">
      <c r="A494">
        <v>516881</v>
      </c>
      <c r="B494" t="s">
        <v>1278</v>
      </c>
      <c r="C494" t="s">
        <v>1279</v>
      </c>
      <c r="D494" t="s">
        <v>1279</v>
      </c>
      <c r="E494">
        <v>18.933295999999999</v>
      </c>
      <c r="F494">
        <v>48.633097999999997</v>
      </c>
      <c r="G494">
        <v>613</v>
      </c>
      <c r="H494" t="s">
        <v>260</v>
      </c>
    </row>
    <row r="495" spans="1:8" x14ac:dyDescent="0.35">
      <c r="A495">
        <v>516937</v>
      </c>
      <c r="B495" t="s">
        <v>1280</v>
      </c>
      <c r="C495" t="s">
        <v>1281</v>
      </c>
      <c r="D495" t="s">
        <v>1281</v>
      </c>
      <c r="E495">
        <v>18.874072999999999</v>
      </c>
      <c r="F495">
        <v>48.685662000000001</v>
      </c>
      <c r="G495">
        <v>613</v>
      </c>
      <c r="H495" t="s">
        <v>260</v>
      </c>
    </row>
    <row r="496" spans="1:8" x14ac:dyDescent="0.35">
      <c r="A496">
        <v>516945</v>
      </c>
      <c r="B496" t="s">
        <v>1282</v>
      </c>
      <c r="C496" t="s">
        <v>1283</v>
      </c>
      <c r="D496" t="s">
        <v>1283</v>
      </c>
      <c r="E496">
        <v>18.806602000000002</v>
      </c>
      <c r="F496">
        <v>48.649918</v>
      </c>
      <c r="G496">
        <v>613</v>
      </c>
      <c r="H496" t="s">
        <v>260</v>
      </c>
    </row>
    <row r="497" spans="1:8" x14ac:dyDescent="0.35">
      <c r="A497">
        <v>516961</v>
      </c>
      <c r="B497" t="s">
        <v>1284</v>
      </c>
      <c r="C497" t="s">
        <v>1285</v>
      </c>
      <c r="D497" t="s">
        <v>1285</v>
      </c>
      <c r="E497">
        <v>18.940742</v>
      </c>
      <c r="F497">
        <v>48.725394999999999</v>
      </c>
      <c r="G497">
        <v>613</v>
      </c>
      <c r="H497" t="s">
        <v>260</v>
      </c>
    </row>
    <row r="498" spans="1:8" x14ac:dyDescent="0.35">
      <c r="A498">
        <v>516970</v>
      </c>
      <c r="B498" t="s">
        <v>1286</v>
      </c>
      <c r="C498" t="s">
        <v>1287</v>
      </c>
      <c r="D498" t="s">
        <v>1287</v>
      </c>
      <c r="E498">
        <v>18.915932000000002</v>
      </c>
      <c r="F498">
        <v>48.705112999999997</v>
      </c>
      <c r="G498">
        <v>613</v>
      </c>
      <c r="H498" t="s">
        <v>260</v>
      </c>
    </row>
    <row r="499" spans="1:8" x14ac:dyDescent="0.35">
      <c r="A499">
        <v>516988</v>
      </c>
      <c r="B499" t="s">
        <v>1288</v>
      </c>
      <c r="C499" t="s">
        <v>1289</v>
      </c>
      <c r="D499" t="s">
        <v>1289</v>
      </c>
      <c r="E499">
        <v>18.906766000000001</v>
      </c>
      <c r="F499">
        <v>48.736293000000003</v>
      </c>
      <c r="G499">
        <v>613</v>
      </c>
      <c r="H499" t="s">
        <v>260</v>
      </c>
    </row>
    <row r="500" spans="1:8" x14ac:dyDescent="0.35">
      <c r="A500">
        <v>516996</v>
      </c>
      <c r="B500" t="s">
        <v>1290</v>
      </c>
      <c r="C500" t="s">
        <v>1291</v>
      </c>
      <c r="D500" t="s">
        <v>1291</v>
      </c>
      <c r="E500">
        <v>18.869458999999999</v>
      </c>
      <c r="F500">
        <v>48.731920000000002</v>
      </c>
      <c r="G500">
        <v>613</v>
      </c>
      <c r="H500" t="s">
        <v>260</v>
      </c>
    </row>
    <row r="501" spans="1:8" x14ac:dyDescent="0.35">
      <c r="A501">
        <v>599328</v>
      </c>
      <c r="B501" t="s">
        <v>1292</v>
      </c>
      <c r="C501" t="s">
        <v>259</v>
      </c>
      <c r="D501" t="s">
        <v>259</v>
      </c>
      <c r="E501">
        <v>18.875716000000001</v>
      </c>
      <c r="F501">
        <v>48.575825000000002</v>
      </c>
      <c r="G501">
        <v>613</v>
      </c>
      <c r="H501" t="s">
        <v>260</v>
      </c>
    </row>
    <row r="502" spans="1:8" x14ac:dyDescent="0.35">
      <c r="A502">
        <v>517011</v>
      </c>
      <c r="B502" t="s">
        <v>1293</v>
      </c>
      <c r="C502" t="s">
        <v>1294</v>
      </c>
      <c r="D502" t="s">
        <v>1294</v>
      </c>
      <c r="E502">
        <v>18.807126</v>
      </c>
      <c r="F502">
        <v>48.542589</v>
      </c>
      <c r="G502">
        <v>613</v>
      </c>
      <c r="H502" t="s">
        <v>260</v>
      </c>
    </row>
    <row r="503" spans="1:8" x14ac:dyDescent="0.35">
      <c r="A503">
        <v>517020</v>
      </c>
      <c r="B503" t="s">
        <v>1295</v>
      </c>
      <c r="C503" t="s">
        <v>1296</v>
      </c>
      <c r="D503" t="s">
        <v>1296</v>
      </c>
      <c r="E503">
        <v>18.815224000000001</v>
      </c>
      <c r="F503">
        <v>48.572937000000003</v>
      </c>
      <c r="G503">
        <v>613</v>
      </c>
      <c r="H503" t="s">
        <v>260</v>
      </c>
    </row>
    <row r="504" spans="1:8" x14ac:dyDescent="0.35">
      <c r="A504">
        <v>517038</v>
      </c>
      <c r="B504" t="s">
        <v>1297</v>
      </c>
      <c r="C504" t="s">
        <v>1298</v>
      </c>
      <c r="D504" t="s">
        <v>1298</v>
      </c>
      <c r="E504">
        <v>18.790142400000001</v>
      </c>
      <c r="F504">
        <v>48.616740800000002</v>
      </c>
      <c r="G504">
        <v>613</v>
      </c>
      <c r="H504" t="s">
        <v>260</v>
      </c>
    </row>
    <row r="505" spans="1:8" x14ac:dyDescent="0.35">
      <c r="A505">
        <v>517046</v>
      </c>
      <c r="B505" t="s">
        <v>1299</v>
      </c>
      <c r="C505" t="s">
        <v>1300</v>
      </c>
      <c r="D505" t="s">
        <v>1301</v>
      </c>
      <c r="E505">
        <v>18.894083999999999</v>
      </c>
      <c r="F505">
        <v>48.696786000000003</v>
      </c>
      <c r="G505">
        <v>613</v>
      </c>
      <c r="H505" t="s">
        <v>260</v>
      </c>
    </row>
    <row r="506" spans="1:8" x14ac:dyDescent="0.35">
      <c r="A506">
        <v>599336</v>
      </c>
      <c r="B506" t="s">
        <v>1302</v>
      </c>
      <c r="C506" t="s">
        <v>1303</v>
      </c>
      <c r="D506" t="s">
        <v>1303</v>
      </c>
      <c r="E506">
        <v>18.841764999999999</v>
      </c>
      <c r="F506">
        <v>48.615105999999997</v>
      </c>
      <c r="G506">
        <v>613</v>
      </c>
      <c r="H506" t="s">
        <v>260</v>
      </c>
    </row>
    <row r="507" spans="1:8" x14ac:dyDescent="0.35">
      <c r="A507">
        <v>517089</v>
      </c>
      <c r="B507" t="s">
        <v>1304</v>
      </c>
      <c r="C507" t="s">
        <v>1305</v>
      </c>
      <c r="D507" t="s">
        <v>1305</v>
      </c>
      <c r="E507">
        <v>18.943169000000001</v>
      </c>
      <c r="F507">
        <v>48.670955999999997</v>
      </c>
      <c r="G507">
        <v>613</v>
      </c>
      <c r="H507" t="s">
        <v>260</v>
      </c>
    </row>
    <row r="508" spans="1:8" x14ac:dyDescent="0.35">
      <c r="A508">
        <v>517135</v>
      </c>
      <c r="B508" t="s">
        <v>1306</v>
      </c>
      <c r="C508" t="s">
        <v>1307</v>
      </c>
      <c r="D508" t="s">
        <v>1307</v>
      </c>
      <c r="E508">
        <v>18.927119999999999</v>
      </c>
      <c r="F508">
        <v>48.601677000000002</v>
      </c>
      <c r="G508">
        <v>613</v>
      </c>
      <c r="H508" t="s">
        <v>260</v>
      </c>
    </row>
    <row r="509" spans="1:8" x14ac:dyDescent="0.35">
      <c r="A509">
        <v>517186</v>
      </c>
      <c r="B509" t="s">
        <v>1308</v>
      </c>
      <c r="C509" t="s">
        <v>1309</v>
      </c>
      <c r="D509" t="s">
        <v>1309</v>
      </c>
      <c r="E509">
        <v>18.757615000000001</v>
      </c>
      <c r="F509">
        <v>48.586540999999997</v>
      </c>
      <c r="G509">
        <v>613</v>
      </c>
      <c r="H509" t="s">
        <v>260</v>
      </c>
    </row>
    <row r="510" spans="1:8" x14ac:dyDescent="0.35">
      <c r="A510">
        <v>517194</v>
      </c>
      <c r="B510" t="s">
        <v>1310</v>
      </c>
      <c r="C510" t="s">
        <v>1311</v>
      </c>
      <c r="D510" t="s">
        <v>1311</v>
      </c>
      <c r="E510">
        <v>18.706613000000001</v>
      </c>
      <c r="F510">
        <v>48.612203000000001</v>
      </c>
      <c r="G510">
        <v>613</v>
      </c>
      <c r="H510" t="s">
        <v>260</v>
      </c>
    </row>
    <row r="511" spans="1:8" x14ac:dyDescent="0.35">
      <c r="A511">
        <v>517216</v>
      </c>
      <c r="B511" t="s">
        <v>1312</v>
      </c>
      <c r="C511" t="s">
        <v>1313</v>
      </c>
      <c r="D511" t="s">
        <v>1313</v>
      </c>
      <c r="E511">
        <v>18.845181</v>
      </c>
      <c r="F511">
        <v>48.515546000000001</v>
      </c>
      <c r="G511">
        <v>613</v>
      </c>
      <c r="H511" t="s">
        <v>260</v>
      </c>
    </row>
    <row r="512" spans="1:8" x14ac:dyDescent="0.35">
      <c r="A512">
        <v>517241</v>
      </c>
      <c r="B512" t="s">
        <v>1314</v>
      </c>
      <c r="C512" t="s">
        <v>1315</v>
      </c>
      <c r="D512" t="s">
        <v>1315</v>
      </c>
      <c r="E512">
        <v>18.862974999999999</v>
      </c>
      <c r="F512">
        <v>48.527954999999999</v>
      </c>
      <c r="G512">
        <v>613</v>
      </c>
      <c r="H512" t="s">
        <v>260</v>
      </c>
    </row>
    <row r="513" spans="1:8" x14ac:dyDescent="0.35">
      <c r="A513">
        <v>517259</v>
      </c>
      <c r="B513" t="s">
        <v>1316</v>
      </c>
      <c r="C513" t="s">
        <v>1317</v>
      </c>
      <c r="D513" t="s">
        <v>1317</v>
      </c>
      <c r="E513">
        <v>18.834904999999999</v>
      </c>
      <c r="F513">
        <v>48.657248000000003</v>
      </c>
      <c r="G513">
        <v>613</v>
      </c>
      <c r="H513" t="s">
        <v>260</v>
      </c>
    </row>
    <row r="514" spans="1:8" x14ac:dyDescent="0.35">
      <c r="A514">
        <v>517267</v>
      </c>
      <c r="B514" t="s">
        <v>1318</v>
      </c>
      <c r="C514" t="s">
        <v>1319</v>
      </c>
      <c r="D514" t="s">
        <v>1319</v>
      </c>
      <c r="E514">
        <v>18.888489</v>
      </c>
      <c r="F514">
        <v>48.601849000000001</v>
      </c>
      <c r="G514">
        <v>613</v>
      </c>
      <c r="H514" t="s">
        <v>260</v>
      </c>
    </row>
    <row r="515" spans="1:8" x14ac:dyDescent="0.35">
      <c r="A515">
        <v>517313</v>
      </c>
      <c r="B515" t="s">
        <v>1320</v>
      </c>
      <c r="C515" t="s">
        <v>1321</v>
      </c>
      <c r="D515" t="s">
        <v>1321</v>
      </c>
      <c r="E515">
        <v>18.953593999999999</v>
      </c>
      <c r="F515">
        <v>48.591659999999997</v>
      </c>
      <c r="G515">
        <v>613</v>
      </c>
      <c r="H515" t="s">
        <v>260</v>
      </c>
    </row>
    <row r="516" spans="1:8" x14ac:dyDescent="0.35">
      <c r="A516">
        <v>517364</v>
      </c>
      <c r="B516" t="s">
        <v>1322</v>
      </c>
      <c r="C516" t="s">
        <v>1323</v>
      </c>
      <c r="D516" t="s">
        <v>1323</v>
      </c>
      <c r="E516">
        <v>18.800136999999999</v>
      </c>
      <c r="F516">
        <v>48.506717999999999</v>
      </c>
      <c r="G516">
        <v>613</v>
      </c>
      <c r="H516" t="s">
        <v>260</v>
      </c>
    </row>
    <row r="517" spans="1:8" x14ac:dyDescent="0.35">
      <c r="A517">
        <v>516589</v>
      </c>
      <c r="B517" t="s">
        <v>1324</v>
      </c>
      <c r="C517" t="s">
        <v>261</v>
      </c>
      <c r="D517" t="s">
        <v>261</v>
      </c>
      <c r="E517">
        <v>18.849378000000002</v>
      </c>
      <c r="F517">
        <v>48.588265999999997</v>
      </c>
      <c r="G517">
        <v>613</v>
      </c>
      <c r="H517" t="s">
        <v>260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CFEFC-7AC1-4E1C-8083-FC96D2676BFB}">
  <dimension ref="A1:H517"/>
  <sheetViews>
    <sheetView workbookViewId="0">
      <selection activeCell="I29" sqref="I29"/>
    </sheetView>
  </sheetViews>
  <sheetFormatPr defaultRowHeight="14.5" x14ac:dyDescent="0.35"/>
  <cols>
    <col min="1" max="1" width="17" customWidth="1"/>
    <col min="2" max="2" width="17.54296875" customWidth="1"/>
    <col min="3" max="3" width="17.1796875" customWidth="1"/>
    <col min="4" max="4" width="18.7265625" customWidth="1"/>
    <col min="5" max="5" width="11" customWidth="1"/>
    <col min="6" max="6" width="10.453125" customWidth="1"/>
    <col min="7" max="7" width="17.54296875" customWidth="1"/>
  </cols>
  <sheetData>
    <row r="1" spans="1:8" x14ac:dyDescent="0.35">
      <c r="A1" s="5" t="s">
        <v>271</v>
      </c>
      <c r="B1" s="5" t="s">
        <v>272</v>
      </c>
      <c r="C1" s="5" t="s">
        <v>273</v>
      </c>
      <c r="D1" s="5" t="s">
        <v>274</v>
      </c>
      <c r="E1" s="5" t="s">
        <v>275</v>
      </c>
      <c r="F1" s="5" t="s">
        <v>276</v>
      </c>
      <c r="G1" s="5" t="s">
        <v>277</v>
      </c>
      <c r="H1" s="5" t="s">
        <v>278</v>
      </c>
    </row>
    <row r="2" spans="1:8" x14ac:dyDescent="0.35">
      <c r="A2" s="3">
        <v>508454</v>
      </c>
      <c r="B2" s="3" t="s">
        <v>279</v>
      </c>
      <c r="C2" s="3" t="s">
        <v>280</v>
      </c>
      <c r="D2" s="3" t="s">
        <v>280</v>
      </c>
      <c r="E2" s="3">
        <v>19.120957000000001</v>
      </c>
      <c r="F2" s="3">
        <v>48.665573000000002</v>
      </c>
      <c r="G2" s="3">
        <v>601</v>
      </c>
      <c r="H2" s="7" t="str">
        <f>_xlfn.XLOOKUP(cis_obce[[#This Row],[KOD_STAT_okres]],Tabuľka6[KOD_STAT_okres],Tabuľka6[skratka])</f>
        <v>BB</v>
      </c>
    </row>
    <row r="3" spans="1:8" x14ac:dyDescent="0.35">
      <c r="A3" s="4">
        <v>508471</v>
      </c>
      <c r="B3" s="4" t="s">
        <v>281</v>
      </c>
      <c r="C3" s="4" t="s">
        <v>282</v>
      </c>
      <c r="D3" s="4" t="s">
        <v>282</v>
      </c>
      <c r="E3" s="4">
        <v>19.195536000000001</v>
      </c>
      <c r="F3" s="4">
        <v>48.813729000000002</v>
      </c>
      <c r="G3" s="4">
        <v>601</v>
      </c>
      <c r="H3" s="4" t="str">
        <f>_xlfn.XLOOKUP(cis_obce[[#This Row],[KOD_STAT_okres]],Tabuľka6[KOD_STAT_okres],Tabuľka6[skratka])</f>
        <v>BB</v>
      </c>
    </row>
    <row r="4" spans="1:8" x14ac:dyDescent="0.35">
      <c r="A4" s="3">
        <v>508438</v>
      </c>
      <c r="B4" s="3" t="s">
        <v>283</v>
      </c>
      <c r="C4" s="3" t="s">
        <v>225</v>
      </c>
      <c r="D4" s="3" t="s">
        <v>225</v>
      </c>
      <c r="E4" s="3">
        <v>19.146191999999999</v>
      </c>
      <c r="F4" s="3">
        <v>48.736277000000001</v>
      </c>
      <c r="G4" s="3">
        <v>601</v>
      </c>
      <c r="H4" s="4" t="str">
        <f>_xlfn.XLOOKUP(cis_obce[[#This Row],[KOD_STAT_okres]],Tabuľka6[KOD_STAT_okres],Tabuľka6[skratka])</f>
        <v>BB</v>
      </c>
    </row>
    <row r="5" spans="1:8" x14ac:dyDescent="0.35">
      <c r="A5" s="4">
        <v>508675</v>
      </c>
      <c r="B5" s="4" t="s">
        <v>284</v>
      </c>
      <c r="C5" s="4" t="s">
        <v>285</v>
      </c>
      <c r="D5" s="4" t="s">
        <v>285</v>
      </c>
      <c r="E5" s="4">
        <v>19.389104</v>
      </c>
      <c r="F5" s="4">
        <v>48.790208999999997</v>
      </c>
      <c r="G5" s="4">
        <v>601</v>
      </c>
      <c r="H5" s="4" t="str">
        <f>_xlfn.XLOOKUP(cis_obce[[#This Row],[KOD_STAT_okres]],Tabuľka6[KOD_STAT_okres],Tabuľka6[skratka])</f>
        <v>BB</v>
      </c>
    </row>
    <row r="6" spans="1:8" x14ac:dyDescent="0.35">
      <c r="A6" s="3">
        <v>508519</v>
      </c>
      <c r="B6" s="3" t="s">
        <v>286</v>
      </c>
      <c r="C6" s="3" t="s">
        <v>287</v>
      </c>
      <c r="D6" s="3" t="s">
        <v>287</v>
      </c>
      <c r="E6" s="3">
        <v>19.247408</v>
      </c>
      <c r="F6" s="3">
        <v>48.660660999999998</v>
      </c>
      <c r="G6" s="3">
        <v>601</v>
      </c>
      <c r="H6" s="4" t="str">
        <f>_xlfn.XLOOKUP(cis_obce[[#This Row],[KOD_STAT_okres]],Tabuľka6[KOD_STAT_okres],Tabuľka6[skratka])</f>
        <v>BB</v>
      </c>
    </row>
    <row r="7" spans="1:8" x14ac:dyDescent="0.35">
      <c r="A7" s="4">
        <v>508543</v>
      </c>
      <c r="B7" s="4" t="s">
        <v>288</v>
      </c>
      <c r="C7" s="4" t="s">
        <v>289</v>
      </c>
      <c r="D7" s="4" t="s">
        <v>289</v>
      </c>
      <c r="E7" s="4">
        <v>19.221088999999999</v>
      </c>
      <c r="F7" s="4">
        <v>48.672840000000001</v>
      </c>
      <c r="G7" s="4">
        <v>601</v>
      </c>
      <c r="H7" s="4" t="str">
        <f>_xlfn.XLOOKUP(cis_obce[[#This Row],[KOD_STAT_okres]],Tabuľka6[KOD_STAT_okres],Tabuľka6[skratka])</f>
        <v>BB</v>
      </c>
    </row>
    <row r="8" spans="1:8" x14ac:dyDescent="0.35">
      <c r="A8" s="3">
        <v>508551</v>
      </c>
      <c r="B8" s="3" t="s">
        <v>290</v>
      </c>
      <c r="C8" s="3" t="s">
        <v>291</v>
      </c>
      <c r="D8" s="3" t="s">
        <v>291</v>
      </c>
      <c r="E8" s="3">
        <v>19.053764000000001</v>
      </c>
      <c r="F8" s="3">
        <v>48.808598000000003</v>
      </c>
      <c r="G8" s="3">
        <v>601</v>
      </c>
      <c r="H8" s="4" t="str">
        <f>_xlfn.XLOOKUP(cis_obce[[#This Row],[KOD_STAT_okres]],Tabuľka6[KOD_STAT_okres],Tabuľka6[skratka])</f>
        <v>BB</v>
      </c>
    </row>
    <row r="9" spans="1:8" x14ac:dyDescent="0.35">
      <c r="A9" s="4">
        <v>508560</v>
      </c>
      <c r="B9" s="4" t="s">
        <v>292</v>
      </c>
      <c r="C9" s="4" t="s">
        <v>293</v>
      </c>
      <c r="D9" s="4" t="s">
        <v>293</v>
      </c>
      <c r="E9" s="4">
        <v>19.222458</v>
      </c>
      <c r="F9" s="4">
        <v>48.880122</v>
      </c>
      <c r="G9" s="4">
        <v>601</v>
      </c>
      <c r="H9" s="4" t="str">
        <f>_xlfn.XLOOKUP(cis_obce[[#This Row],[KOD_STAT_okres]],Tabuľka6[KOD_STAT_okres],Tabuľka6[skratka])</f>
        <v>BB</v>
      </c>
    </row>
    <row r="10" spans="1:8" x14ac:dyDescent="0.35">
      <c r="A10" s="3">
        <v>508586</v>
      </c>
      <c r="B10" s="3" t="s">
        <v>294</v>
      </c>
      <c r="C10" s="3" t="s">
        <v>295</v>
      </c>
      <c r="D10" s="3" t="s">
        <v>295</v>
      </c>
      <c r="E10" s="3">
        <v>19.271792999999999</v>
      </c>
      <c r="F10" s="3">
        <v>48.677793000000001</v>
      </c>
      <c r="G10" s="3">
        <v>601</v>
      </c>
      <c r="H10" s="4" t="str">
        <f>_xlfn.XLOOKUP(cis_obce[[#This Row],[KOD_STAT_okres]],Tabuľka6[KOD_STAT_okres],Tabuľka6[skratka])</f>
        <v>BB</v>
      </c>
    </row>
    <row r="11" spans="1:8" x14ac:dyDescent="0.35">
      <c r="A11" s="4">
        <v>508594</v>
      </c>
      <c r="B11" s="4" t="s">
        <v>296</v>
      </c>
      <c r="C11" s="4" t="s">
        <v>297</v>
      </c>
      <c r="D11" s="4" t="s">
        <v>297</v>
      </c>
      <c r="E11" s="4">
        <v>19.078444999999999</v>
      </c>
      <c r="F11" s="4">
        <v>48.794995999999998</v>
      </c>
      <c r="G11" s="4">
        <v>601</v>
      </c>
      <c r="H11" s="4" t="str">
        <f>_xlfn.XLOOKUP(cis_obce[[#This Row],[KOD_STAT_okres]],Tabuľka6[KOD_STAT_okres],Tabuľka6[skratka])</f>
        <v>BB</v>
      </c>
    </row>
    <row r="12" spans="1:8" x14ac:dyDescent="0.35">
      <c r="A12" s="3">
        <v>508616</v>
      </c>
      <c r="B12" s="3" t="s">
        <v>298</v>
      </c>
      <c r="C12" s="3" t="s">
        <v>299</v>
      </c>
      <c r="D12" s="3" t="s">
        <v>299</v>
      </c>
      <c r="E12" s="3">
        <v>19.315932</v>
      </c>
      <c r="F12" s="3">
        <v>48.809386000000003</v>
      </c>
      <c r="G12" s="3">
        <v>601</v>
      </c>
      <c r="H12" s="4" t="str">
        <f>_xlfn.XLOOKUP(cis_obce[[#This Row],[KOD_STAT_okres]],Tabuľka6[KOD_STAT_okres],Tabuľka6[skratka])</f>
        <v>BB</v>
      </c>
    </row>
    <row r="13" spans="1:8" x14ac:dyDescent="0.35">
      <c r="A13" s="4">
        <v>508632</v>
      </c>
      <c r="B13" s="4" t="s">
        <v>300</v>
      </c>
      <c r="C13" s="4" t="s">
        <v>301</v>
      </c>
      <c r="D13" s="4" t="s">
        <v>301</v>
      </c>
      <c r="E13" s="4">
        <v>19.211528000000001</v>
      </c>
      <c r="F13" s="4">
        <v>48.698003999999997</v>
      </c>
      <c r="G13" s="4">
        <v>601</v>
      </c>
      <c r="H13" s="4" t="str">
        <f>_xlfn.XLOOKUP(cis_obce[[#This Row],[KOD_STAT_okres]],Tabuľka6[KOD_STAT_okres],Tabuľka6[skratka])</f>
        <v>BB</v>
      </c>
    </row>
    <row r="14" spans="1:8" x14ac:dyDescent="0.35">
      <c r="A14" s="3">
        <v>508641</v>
      </c>
      <c r="B14" s="3" t="s">
        <v>302</v>
      </c>
      <c r="C14" s="3" t="s">
        <v>303</v>
      </c>
      <c r="D14" s="3" t="s">
        <v>303</v>
      </c>
      <c r="E14" s="3">
        <v>19.084949999999999</v>
      </c>
      <c r="F14" s="3">
        <v>48.700190999999997</v>
      </c>
      <c r="G14" s="3">
        <v>601</v>
      </c>
      <c r="H14" s="4" t="str">
        <f>_xlfn.XLOOKUP(cis_obce[[#This Row],[KOD_STAT_okres]],Tabuľka6[KOD_STAT_okres],Tabuľka6[skratka])</f>
        <v>BB</v>
      </c>
    </row>
    <row r="15" spans="1:8" x14ac:dyDescent="0.35">
      <c r="A15" s="4">
        <v>580236</v>
      </c>
      <c r="B15" s="4" t="s">
        <v>304</v>
      </c>
      <c r="C15" s="4" t="s">
        <v>305</v>
      </c>
      <c r="D15" s="4" t="s">
        <v>305</v>
      </c>
      <c r="E15" s="4">
        <v>19.156639999999999</v>
      </c>
      <c r="F15" s="4">
        <v>48.652472000000003</v>
      </c>
      <c r="G15" s="4">
        <v>601</v>
      </c>
      <c r="H15" s="4" t="str">
        <f>_xlfn.XLOOKUP(cis_obce[[#This Row],[KOD_STAT_okres]],Tabuľka6[KOD_STAT_okres],Tabuľka6[skratka])</f>
        <v>BB</v>
      </c>
    </row>
    <row r="16" spans="1:8" x14ac:dyDescent="0.35">
      <c r="A16" s="3">
        <v>508659</v>
      </c>
      <c r="B16" s="3" t="s">
        <v>306</v>
      </c>
      <c r="C16" s="3" t="s">
        <v>307</v>
      </c>
      <c r="D16" s="3" t="s">
        <v>307</v>
      </c>
      <c r="E16" s="3">
        <v>19.312270999999999</v>
      </c>
      <c r="F16" s="3">
        <v>48.655447000000002</v>
      </c>
      <c r="G16" s="3">
        <v>601</v>
      </c>
      <c r="H16" s="4" t="str">
        <f>_xlfn.XLOOKUP(cis_obce[[#This Row],[KOD_STAT_okres]],Tabuľka6[KOD_STAT_okres],Tabuľka6[skratka])</f>
        <v>BB</v>
      </c>
    </row>
    <row r="17" spans="1:8" x14ac:dyDescent="0.35">
      <c r="A17" s="4">
        <v>508713</v>
      </c>
      <c r="B17" s="4" t="s">
        <v>308</v>
      </c>
      <c r="C17" s="4" t="s">
        <v>309</v>
      </c>
      <c r="D17" s="4" t="s">
        <v>309</v>
      </c>
      <c r="E17" s="4">
        <v>19.022231999999999</v>
      </c>
      <c r="F17" s="4">
        <v>48.771777</v>
      </c>
      <c r="G17" s="4">
        <v>601</v>
      </c>
      <c r="H17" s="4" t="str">
        <f>_xlfn.XLOOKUP(cis_obce[[#This Row],[KOD_STAT_okres]],Tabuľka6[KOD_STAT_okres],Tabuľka6[skratka])</f>
        <v>BB</v>
      </c>
    </row>
    <row r="18" spans="1:8" x14ac:dyDescent="0.35">
      <c r="A18" s="3">
        <v>508721</v>
      </c>
      <c r="B18" s="3" t="s">
        <v>310</v>
      </c>
      <c r="C18" s="3" t="s">
        <v>311</v>
      </c>
      <c r="D18" s="3" t="s">
        <v>311</v>
      </c>
      <c r="E18" s="3">
        <v>19.036745</v>
      </c>
      <c r="F18" s="3">
        <v>48.734982000000002</v>
      </c>
      <c r="G18" s="3">
        <v>601</v>
      </c>
      <c r="H18" s="4" t="str">
        <f>_xlfn.XLOOKUP(cis_obce[[#This Row],[KOD_STAT_okres]],Tabuľka6[KOD_STAT_okres],Tabuľka6[skratka])</f>
        <v>BB</v>
      </c>
    </row>
    <row r="19" spans="1:8" x14ac:dyDescent="0.35">
      <c r="A19" s="4">
        <v>557277</v>
      </c>
      <c r="B19" s="4" t="s">
        <v>312</v>
      </c>
      <c r="C19" s="4" t="s">
        <v>313</v>
      </c>
      <c r="D19" s="4" t="s">
        <v>313</v>
      </c>
      <c r="E19" s="4">
        <v>19.185746999999999</v>
      </c>
      <c r="F19" s="4">
        <v>48.751024000000001</v>
      </c>
      <c r="G19" s="4">
        <v>601</v>
      </c>
      <c r="H19" s="4" t="str">
        <f>_xlfn.XLOOKUP(cis_obce[[#This Row],[KOD_STAT_okres]],Tabuľka6[KOD_STAT_okres],Tabuľka6[skratka])</f>
        <v>BB</v>
      </c>
    </row>
    <row r="20" spans="1:8" x14ac:dyDescent="0.35">
      <c r="A20" s="3">
        <v>508748</v>
      </c>
      <c r="B20" s="3" t="s">
        <v>314</v>
      </c>
      <c r="C20" s="3" t="s">
        <v>315</v>
      </c>
      <c r="D20" s="3" t="s">
        <v>315</v>
      </c>
      <c r="E20" s="3">
        <v>19.362829000000001</v>
      </c>
      <c r="F20" s="3">
        <v>48.746465999999998</v>
      </c>
      <c r="G20" s="3">
        <v>601</v>
      </c>
      <c r="H20" s="4" t="str">
        <f>_xlfn.XLOOKUP(cis_obce[[#This Row],[KOD_STAT_okres]],Tabuľka6[KOD_STAT_okres],Tabuľka6[skratka])</f>
        <v>BB</v>
      </c>
    </row>
    <row r="21" spans="1:8" x14ac:dyDescent="0.35">
      <c r="A21" s="4">
        <v>508756</v>
      </c>
      <c r="B21" s="4" t="s">
        <v>316</v>
      </c>
      <c r="C21" s="4" t="s">
        <v>317</v>
      </c>
      <c r="D21" s="4" t="s">
        <v>317</v>
      </c>
      <c r="E21" s="4">
        <v>19.319471</v>
      </c>
      <c r="F21" s="4">
        <v>48.783358</v>
      </c>
      <c r="G21" s="4">
        <v>601</v>
      </c>
      <c r="H21" s="4" t="str">
        <f>_xlfn.XLOOKUP(cis_obce[[#This Row],[KOD_STAT_okres]],Tabuľka6[KOD_STAT_okres],Tabuľka6[skratka])</f>
        <v>BB</v>
      </c>
    </row>
    <row r="22" spans="1:8" x14ac:dyDescent="0.35">
      <c r="A22" s="3">
        <v>580244</v>
      </c>
      <c r="B22" s="3" t="s">
        <v>318</v>
      </c>
      <c r="C22" s="3" t="s">
        <v>319</v>
      </c>
      <c r="D22" s="3" t="s">
        <v>319</v>
      </c>
      <c r="E22" s="3">
        <v>19.088698000000001</v>
      </c>
      <c r="F22" s="3">
        <v>48.710247000000003</v>
      </c>
      <c r="G22" s="3">
        <v>601</v>
      </c>
      <c r="H22" s="4" t="str">
        <f>_xlfn.XLOOKUP(cis_obce[[#This Row],[KOD_STAT_okres]],Tabuľka6[KOD_STAT_okres],Tabuľka6[skratka])</f>
        <v>BB</v>
      </c>
    </row>
    <row r="23" spans="1:8" x14ac:dyDescent="0.35">
      <c r="A23" s="4">
        <v>508764</v>
      </c>
      <c r="B23" s="4" t="s">
        <v>320</v>
      </c>
      <c r="C23" s="4" t="s">
        <v>321</v>
      </c>
      <c r="D23" s="4" t="s">
        <v>321</v>
      </c>
      <c r="E23" s="4">
        <v>19.352222999999999</v>
      </c>
      <c r="F23" s="4">
        <v>48.791662000000002</v>
      </c>
      <c r="G23" s="4">
        <v>601</v>
      </c>
      <c r="H23" s="4" t="str">
        <f>_xlfn.XLOOKUP(cis_obce[[#This Row],[KOD_STAT_okres]],Tabuľka6[KOD_STAT_okres],Tabuľka6[skratka])</f>
        <v>BB</v>
      </c>
    </row>
    <row r="24" spans="1:8" x14ac:dyDescent="0.35">
      <c r="A24" s="3">
        <v>508781</v>
      </c>
      <c r="B24" s="3" t="s">
        <v>322</v>
      </c>
      <c r="C24" s="3" t="s">
        <v>323</v>
      </c>
      <c r="D24" s="3" t="s">
        <v>323</v>
      </c>
      <c r="E24" s="3">
        <v>19.231268</v>
      </c>
      <c r="F24" s="3">
        <v>48.718800000000002</v>
      </c>
      <c r="G24" s="3">
        <v>601</v>
      </c>
      <c r="H24" s="4" t="str">
        <f>_xlfn.XLOOKUP(cis_obce[[#This Row],[KOD_STAT_okres]],Tabuľka6[KOD_STAT_okres],Tabuľka6[skratka])</f>
        <v>BB</v>
      </c>
    </row>
    <row r="25" spans="1:8" x14ac:dyDescent="0.35">
      <c r="A25" s="4">
        <v>508799</v>
      </c>
      <c r="B25" s="4" t="s">
        <v>324</v>
      </c>
      <c r="C25" s="4" t="s">
        <v>325</v>
      </c>
      <c r="D25" s="4" t="s">
        <v>325</v>
      </c>
      <c r="E25" s="4">
        <v>19.292266999999999</v>
      </c>
      <c r="F25" s="4">
        <v>48.807198</v>
      </c>
      <c r="G25" s="4">
        <v>601</v>
      </c>
      <c r="H25" s="4" t="str">
        <f>_xlfn.XLOOKUP(cis_obce[[#This Row],[KOD_STAT_okres]],Tabuľka6[KOD_STAT_okres],Tabuľka6[skratka])</f>
        <v>BB</v>
      </c>
    </row>
    <row r="26" spans="1:8" x14ac:dyDescent="0.35">
      <c r="A26" s="3">
        <v>508802</v>
      </c>
      <c r="B26" s="3" t="s">
        <v>326</v>
      </c>
      <c r="C26" s="3" t="s">
        <v>327</v>
      </c>
      <c r="D26" s="3" t="s">
        <v>327</v>
      </c>
      <c r="E26" s="3">
        <v>19.170128999999999</v>
      </c>
      <c r="F26" s="3">
        <v>48.860449000000003</v>
      </c>
      <c r="G26" s="3">
        <v>601</v>
      </c>
      <c r="H26" s="4" t="str">
        <f>_xlfn.XLOOKUP(cis_obce[[#This Row],[KOD_STAT_okres]],Tabuľka6[KOD_STAT_okres],Tabuľka6[skratka])</f>
        <v>BB</v>
      </c>
    </row>
    <row r="27" spans="1:8" x14ac:dyDescent="0.35">
      <c r="A27" s="4">
        <v>557285</v>
      </c>
      <c r="B27" s="4" t="s">
        <v>328</v>
      </c>
      <c r="C27" s="4" t="s">
        <v>329</v>
      </c>
      <c r="D27" s="4" t="s">
        <v>329</v>
      </c>
      <c r="E27" s="4">
        <v>19.184494000000001</v>
      </c>
      <c r="F27" s="4">
        <v>48.764633000000003</v>
      </c>
      <c r="G27" s="4">
        <v>601</v>
      </c>
      <c r="H27" s="4" t="str">
        <f>_xlfn.XLOOKUP(cis_obce[[#This Row],[KOD_STAT_okres]],Tabuľka6[KOD_STAT_okres],Tabuľka6[skratka])</f>
        <v>BB</v>
      </c>
    </row>
    <row r="28" spans="1:8" x14ac:dyDescent="0.35">
      <c r="A28" s="3">
        <v>508837</v>
      </c>
      <c r="B28" s="3" t="s">
        <v>330</v>
      </c>
      <c r="C28" s="3" t="s">
        <v>331</v>
      </c>
      <c r="D28" s="3" t="s">
        <v>331</v>
      </c>
      <c r="E28" s="3">
        <v>19.263625000000001</v>
      </c>
      <c r="F28" s="3">
        <v>48.684806000000002</v>
      </c>
      <c r="G28" s="3">
        <v>601</v>
      </c>
      <c r="H28" s="4" t="str">
        <f>_xlfn.XLOOKUP(cis_obce[[#This Row],[KOD_STAT_okres]],Tabuľka6[KOD_STAT_okres],Tabuľka6[skratka])</f>
        <v>BB</v>
      </c>
    </row>
    <row r="29" spans="1:8" x14ac:dyDescent="0.35">
      <c r="A29" s="4">
        <v>508861</v>
      </c>
      <c r="B29" s="4" t="s">
        <v>332</v>
      </c>
      <c r="C29" s="4" t="s">
        <v>333</v>
      </c>
      <c r="D29" s="4" t="s">
        <v>333</v>
      </c>
      <c r="E29" s="4">
        <v>19.255932999999999</v>
      </c>
      <c r="F29" s="4">
        <v>48.799365000000002</v>
      </c>
      <c r="G29" s="4">
        <v>601</v>
      </c>
      <c r="H29" s="4" t="str">
        <f>_xlfn.XLOOKUP(cis_obce[[#This Row],[KOD_STAT_okres]],Tabuľka6[KOD_STAT_okres],Tabuľka6[skratka])</f>
        <v>BB</v>
      </c>
    </row>
    <row r="30" spans="1:8" x14ac:dyDescent="0.35">
      <c r="A30" s="3">
        <v>508896</v>
      </c>
      <c r="B30" s="3" t="s">
        <v>334</v>
      </c>
      <c r="C30" s="3" t="s">
        <v>335</v>
      </c>
      <c r="D30" s="3" t="s">
        <v>335</v>
      </c>
      <c r="E30" s="3">
        <v>19.378226000000002</v>
      </c>
      <c r="F30" s="3">
        <v>48.837516999999998</v>
      </c>
      <c r="G30" s="3">
        <v>601</v>
      </c>
      <c r="H30" s="4" t="str">
        <f>_xlfn.XLOOKUP(cis_obce[[#This Row],[KOD_STAT_okres]],Tabuľka6[KOD_STAT_okres],Tabuľka6[skratka])</f>
        <v>BB</v>
      </c>
    </row>
    <row r="31" spans="1:8" x14ac:dyDescent="0.35">
      <c r="A31" s="4">
        <v>508918</v>
      </c>
      <c r="B31" s="4" t="s">
        <v>336</v>
      </c>
      <c r="C31" s="4" t="s">
        <v>337</v>
      </c>
      <c r="D31" s="4" t="s">
        <v>337</v>
      </c>
      <c r="E31" s="4">
        <v>19.290028</v>
      </c>
      <c r="F31" s="4">
        <v>48.710230000000003</v>
      </c>
      <c r="G31" s="4">
        <v>601</v>
      </c>
      <c r="H31" s="4" t="str">
        <f>_xlfn.XLOOKUP(cis_obce[[#This Row],[KOD_STAT_okres]],Tabuľka6[KOD_STAT_okres],Tabuľka6[skratka])</f>
        <v>BB</v>
      </c>
    </row>
    <row r="32" spans="1:8" x14ac:dyDescent="0.35">
      <c r="A32" s="3">
        <v>508926</v>
      </c>
      <c r="B32" s="3" t="s">
        <v>338</v>
      </c>
      <c r="C32" s="3" t="s">
        <v>339</v>
      </c>
      <c r="D32" s="3" t="s">
        <v>339</v>
      </c>
      <c r="E32" s="3">
        <v>19.364948999999999</v>
      </c>
      <c r="F32" s="3">
        <v>48.716030000000003</v>
      </c>
      <c r="G32" s="3">
        <v>601</v>
      </c>
      <c r="H32" s="4" t="str">
        <f>_xlfn.XLOOKUP(cis_obce[[#This Row],[KOD_STAT_okres]],Tabuľka6[KOD_STAT_okres],Tabuľka6[skratka])</f>
        <v>BB</v>
      </c>
    </row>
    <row r="33" spans="1:8" x14ac:dyDescent="0.35">
      <c r="A33" s="4">
        <v>508942</v>
      </c>
      <c r="B33" s="4" t="s">
        <v>340</v>
      </c>
      <c r="C33" s="4" t="s">
        <v>341</v>
      </c>
      <c r="D33" s="4" t="s">
        <v>341</v>
      </c>
      <c r="E33" s="4">
        <v>19.231791999999999</v>
      </c>
      <c r="F33" s="4">
        <v>48.779105999999999</v>
      </c>
      <c r="G33" s="4">
        <v>601</v>
      </c>
      <c r="H33" s="4" t="str">
        <f>_xlfn.XLOOKUP(cis_obce[[#This Row],[KOD_STAT_okres]],Tabuľka6[KOD_STAT_okres],Tabuľka6[skratka])</f>
        <v>BB</v>
      </c>
    </row>
    <row r="34" spans="1:8" x14ac:dyDescent="0.35">
      <c r="A34" s="3">
        <v>508969</v>
      </c>
      <c r="B34" s="3" t="s">
        <v>342</v>
      </c>
      <c r="C34" s="3" t="s">
        <v>343</v>
      </c>
      <c r="D34" s="3" t="s">
        <v>344</v>
      </c>
      <c r="E34" s="3">
        <v>19.075019000000001</v>
      </c>
      <c r="F34" s="3">
        <v>48.75797</v>
      </c>
      <c r="G34" s="3">
        <v>601</v>
      </c>
      <c r="H34" s="4" t="str">
        <f>_xlfn.XLOOKUP(cis_obce[[#This Row],[KOD_STAT_okres]],Tabuľka6[KOD_STAT_okres],Tabuľka6[skratka])</f>
        <v>BB</v>
      </c>
    </row>
    <row r="35" spans="1:8" x14ac:dyDescent="0.35">
      <c r="A35" s="4">
        <v>508977</v>
      </c>
      <c r="B35" s="4" t="s">
        <v>345</v>
      </c>
      <c r="C35" s="4" t="s">
        <v>229</v>
      </c>
      <c r="D35" s="4" t="s">
        <v>229</v>
      </c>
      <c r="E35" s="4">
        <v>19.2399907</v>
      </c>
      <c r="F35" s="4">
        <v>48.636944100000001</v>
      </c>
      <c r="G35" s="4">
        <v>601</v>
      </c>
      <c r="H35" s="4" t="str">
        <f>_xlfn.XLOOKUP(cis_obce[[#This Row],[KOD_STAT_okres]],Tabuľka6[KOD_STAT_okres],Tabuľka6[skratka])</f>
        <v>BB</v>
      </c>
    </row>
    <row r="36" spans="1:8" x14ac:dyDescent="0.35">
      <c r="A36" s="3">
        <v>508985</v>
      </c>
      <c r="B36" s="3" t="s">
        <v>346</v>
      </c>
      <c r="C36" s="3" t="s">
        <v>347</v>
      </c>
      <c r="D36" s="3" t="s">
        <v>348</v>
      </c>
      <c r="E36" s="3">
        <v>19.206689000000001</v>
      </c>
      <c r="F36" s="3">
        <v>48.764809</v>
      </c>
      <c r="G36" s="3">
        <v>601</v>
      </c>
      <c r="H36" s="4" t="str">
        <f>_xlfn.XLOOKUP(cis_obce[[#This Row],[KOD_STAT_okres]],Tabuľka6[KOD_STAT_okres],Tabuľka6[skratka])</f>
        <v>BB</v>
      </c>
    </row>
    <row r="37" spans="1:8" x14ac:dyDescent="0.35">
      <c r="A37" s="4">
        <v>509001</v>
      </c>
      <c r="B37" s="4" t="s">
        <v>349</v>
      </c>
      <c r="C37" s="4" t="s">
        <v>350</v>
      </c>
      <c r="D37" s="4" t="s">
        <v>350</v>
      </c>
      <c r="E37" s="4">
        <v>19.275786</v>
      </c>
      <c r="F37" s="4">
        <v>48.765450999999999</v>
      </c>
      <c r="G37" s="4">
        <v>601</v>
      </c>
      <c r="H37" s="4" t="str">
        <f>_xlfn.XLOOKUP(cis_obce[[#This Row],[KOD_STAT_okres]],Tabuľka6[KOD_STAT_okres],Tabuľka6[skratka])</f>
        <v>BB</v>
      </c>
    </row>
    <row r="38" spans="1:8" x14ac:dyDescent="0.35">
      <c r="A38" s="3">
        <v>509019</v>
      </c>
      <c r="B38" s="3" t="s">
        <v>351</v>
      </c>
      <c r="C38" s="3" t="s">
        <v>352</v>
      </c>
      <c r="D38" s="3" t="s">
        <v>352</v>
      </c>
      <c r="E38" s="3">
        <v>19.114853</v>
      </c>
      <c r="F38" s="3">
        <v>48.839047999999998</v>
      </c>
      <c r="G38" s="3">
        <v>601</v>
      </c>
      <c r="H38" s="4" t="str">
        <f>_xlfn.XLOOKUP(cis_obce[[#This Row],[KOD_STAT_okres]],Tabuľka6[KOD_STAT_okres],Tabuľka6[skratka])</f>
        <v>BB</v>
      </c>
    </row>
    <row r="39" spans="1:8" x14ac:dyDescent="0.35">
      <c r="A39" s="4">
        <v>509027</v>
      </c>
      <c r="B39" s="4" t="s">
        <v>353</v>
      </c>
      <c r="C39" s="4" t="s">
        <v>354</v>
      </c>
      <c r="D39" s="4" t="s">
        <v>354</v>
      </c>
      <c r="E39" s="4">
        <v>19.393028000000001</v>
      </c>
      <c r="F39" s="4">
        <v>48.723773000000001</v>
      </c>
      <c r="G39" s="4">
        <v>601</v>
      </c>
      <c r="H39" s="4" t="str">
        <f>_xlfn.XLOOKUP(cis_obce[[#This Row],[KOD_STAT_okres]],Tabuľka6[KOD_STAT_okres],Tabuľka6[skratka])</f>
        <v>BB</v>
      </c>
    </row>
    <row r="40" spans="1:8" x14ac:dyDescent="0.35">
      <c r="A40" s="3">
        <v>509035</v>
      </c>
      <c r="B40" s="3" t="s">
        <v>355</v>
      </c>
      <c r="C40" s="3" t="s">
        <v>356</v>
      </c>
      <c r="D40" s="3" t="s">
        <v>356</v>
      </c>
      <c r="E40" s="3">
        <v>19.134093</v>
      </c>
      <c r="F40" s="3">
        <v>48.807470000000002</v>
      </c>
      <c r="G40" s="3">
        <v>601</v>
      </c>
      <c r="H40" s="4" t="str">
        <f>_xlfn.XLOOKUP(cis_obce[[#This Row],[KOD_STAT_okres]],Tabuľka6[KOD_STAT_okres],Tabuľka6[skratka])</f>
        <v>BB</v>
      </c>
    </row>
    <row r="41" spans="1:8" x14ac:dyDescent="0.35">
      <c r="A41" s="4">
        <v>509060</v>
      </c>
      <c r="B41" s="4" t="s">
        <v>357</v>
      </c>
      <c r="C41" s="4" t="s">
        <v>358</v>
      </c>
      <c r="D41" s="4" t="s">
        <v>358</v>
      </c>
      <c r="E41" s="4">
        <v>19.069941</v>
      </c>
      <c r="F41" s="4">
        <v>48.746046999999997</v>
      </c>
      <c r="G41" s="4">
        <v>601</v>
      </c>
      <c r="H41" s="4" t="str">
        <f>_xlfn.XLOOKUP(cis_obce[[#This Row],[KOD_STAT_okres]],Tabuľka6[KOD_STAT_okres],Tabuľka6[skratka])</f>
        <v>BB</v>
      </c>
    </row>
    <row r="42" spans="1:8" x14ac:dyDescent="0.35">
      <c r="A42" s="3">
        <v>557269</v>
      </c>
      <c r="B42" s="3" t="s">
        <v>359</v>
      </c>
      <c r="C42" s="3" t="s">
        <v>360</v>
      </c>
      <c r="D42" s="3" t="s">
        <v>360</v>
      </c>
      <c r="E42" s="3">
        <v>19.087788</v>
      </c>
      <c r="F42" s="3">
        <v>48.848515999999996</v>
      </c>
      <c r="G42" s="3">
        <v>601</v>
      </c>
      <c r="H42" s="4" t="str">
        <f>_xlfn.XLOOKUP(cis_obce[[#This Row],[KOD_STAT_okres]],Tabuľka6[KOD_STAT_okres],Tabuľka6[skratka])</f>
        <v>BB</v>
      </c>
    </row>
    <row r="43" spans="1:8" x14ac:dyDescent="0.35">
      <c r="A43" s="4">
        <v>557293</v>
      </c>
      <c r="B43" s="4" t="s">
        <v>361</v>
      </c>
      <c r="C43" s="4" t="s">
        <v>362</v>
      </c>
      <c r="D43" s="4" t="s">
        <v>362</v>
      </c>
      <c r="E43" s="4">
        <v>19.146939</v>
      </c>
      <c r="F43" s="4">
        <v>48.668291000000004</v>
      </c>
      <c r="G43" s="4">
        <v>601</v>
      </c>
      <c r="H43" s="4" t="str">
        <f>_xlfn.XLOOKUP(cis_obce[[#This Row],[KOD_STAT_okres]],Tabuľka6[KOD_STAT_okres],Tabuľka6[skratka])</f>
        <v>BB</v>
      </c>
    </row>
    <row r="44" spans="1:8" x14ac:dyDescent="0.35">
      <c r="A44" s="3">
        <v>516601</v>
      </c>
      <c r="B44" s="3" t="s">
        <v>363</v>
      </c>
      <c r="C44" s="3" t="s">
        <v>364</v>
      </c>
      <c r="D44" s="3" t="s">
        <v>364</v>
      </c>
      <c r="E44" s="3">
        <v>18.840758000000001</v>
      </c>
      <c r="F44" s="3">
        <v>48.331899999999997</v>
      </c>
      <c r="G44" s="3">
        <v>602</v>
      </c>
      <c r="H44" s="4" t="str">
        <f>_xlfn.XLOOKUP(cis_obce[[#This Row],[KOD_STAT_okres]],Tabuľka6[KOD_STAT_okres],Tabuľka6[skratka])</f>
        <v>BŠ</v>
      </c>
    </row>
    <row r="45" spans="1:8" x14ac:dyDescent="0.35">
      <c r="A45" s="4">
        <v>516627</v>
      </c>
      <c r="B45" s="4" t="s">
        <v>365</v>
      </c>
      <c r="C45" s="4" t="s">
        <v>366</v>
      </c>
      <c r="D45" s="4" t="s">
        <v>366</v>
      </c>
      <c r="E45" s="4">
        <v>18.933373</v>
      </c>
      <c r="F45" s="4">
        <v>48.475338000000001</v>
      </c>
      <c r="G45" s="4">
        <v>602</v>
      </c>
      <c r="H45" s="4" t="str">
        <f>_xlfn.XLOOKUP(cis_obce[[#This Row],[KOD_STAT_okres]],Tabuľka6[KOD_STAT_okres],Tabuľka6[skratka])</f>
        <v>BŠ</v>
      </c>
    </row>
    <row r="46" spans="1:8" x14ac:dyDescent="0.35">
      <c r="A46" s="3">
        <v>516643</v>
      </c>
      <c r="B46" s="3" t="s">
        <v>367</v>
      </c>
      <c r="C46" s="3" t="s">
        <v>227</v>
      </c>
      <c r="D46" s="3" t="s">
        <v>227</v>
      </c>
      <c r="E46" s="3">
        <v>18.893035000000001</v>
      </c>
      <c r="F46" s="3">
        <v>48.458652999999998</v>
      </c>
      <c r="G46" s="3">
        <v>602</v>
      </c>
      <c r="H46" s="4" t="str">
        <f>_xlfn.XLOOKUP(cis_obce[[#This Row],[KOD_STAT_okres]],Tabuľka6[KOD_STAT_okres],Tabuľka6[skratka])</f>
        <v>BŠ</v>
      </c>
    </row>
    <row r="47" spans="1:8" x14ac:dyDescent="0.35">
      <c r="A47" s="4">
        <v>516651</v>
      </c>
      <c r="B47" s="4" t="s">
        <v>368</v>
      </c>
      <c r="C47" s="4" t="s">
        <v>369</v>
      </c>
      <c r="D47" s="4" t="s">
        <v>369</v>
      </c>
      <c r="E47" s="4">
        <v>18.970769000000001</v>
      </c>
      <c r="F47" s="4">
        <v>48.446337999999997</v>
      </c>
      <c r="G47" s="4">
        <v>602</v>
      </c>
      <c r="H47" s="4" t="str">
        <f>_xlfn.XLOOKUP(cis_obce[[#This Row],[KOD_STAT_okres]],Tabuľka6[KOD_STAT_okres],Tabuľka6[skratka])</f>
        <v>BŠ</v>
      </c>
    </row>
    <row r="48" spans="1:8" x14ac:dyDescent="0.35">
      <c r="A48" s="3">
        <v>516678</v>
      </c>
      <c r="B48" s="3" t="s">
        <v>370</v>
      </c>
      <c r="C48" s="3" t="s">
        <v>371</v>
      </c>
      <c r="D48" s="3" t="s">
        <v>371</v>
      </c>
      <c r="E48" s="3">
        <v>18.892693000000001</v>
      </c>
      <c r="F48" s="3">
        <v>48.351702000000003</v>
      </c>
      <c r="G48" s="3">
        <v>602</v>
      </c>
      <c r="H48" s="4" t="str">
        <f>_xlfn.XLOOKUP(cis_obce[[#This Row],[KOD_STAT_okres]],Tabuľka6[KOD_STAT_okres],Tabuľka6[skratka])</f>
        <v>BŠ</v>
      </c>
    </row>
    <row r="49" spans="1:8" x14ac:dyDescent="0.35">
      <c r="A49" s="4">
        <v>516716</v>
      </c>
      <c r="B49" s="4" t="s">
        <v>372</v>
      </c>
      <c r="C49" s="4" t="s">
        <v>373</v>
      </c>
      <c r="D49" s="4" t="s">
        <v>373</v>
      </c>
      <c r="E49" s="4">
        <v>18.8155</v>
      </c>
      <c r="F49" s="4">
        <v>48.396751000000002</v>
      </c>
      <c r="G49" s="4">
        <v>602</v>
      </c>
      <c r="H49" s="4" t="str">
        <f>_xlfn.XLOOKUP(cis_obce[[#This Row],[KOD_STAT_okres]],Tabuľka6[KOD_STAT_okres],Tabuľka6[skratka])</f>
        <v>BŠ</v>
      </c>
    </row>
    <row r="50" spans="1:8" x14ac:dyDescent="0.35">
      <c r="A50" s="3">
        <v>516856</v>
      </c>
      <c r="B50" s="3" t="s">
        <v>374</v>
      </c>
      <c r="C50" s="3" t="s">
        <v>375</v>
      </c>
      <c r="D50" s="3" t="s">
        <v>375</v>
      </c>
      <c r="E50" s="3">
        <v>18.899388999999999</v>
      </c>
      <c r="F50" s="3">
        <v>48.419131999999998</v>
      </c>
      <c r="G50" s="3">
        <v>602</v>
      </c>
      <c r="H50" s="4" t="str">
        <f>_xlfn.XLOOKUP(cis_obce[[#This Row],[KOD_STAT_okres]],Tabuľka6[KOD_STAT_okres],Tabuľka6[skratka])</f>
        <v>BŠ</v>
      </c>
    </row>
    <row r="51" spans="1:8" x14ac:dyDescent="0.35">
      <c r="A51" s="4">
        <v>516953</v>
      </c>
      <c r="B51" s="4" t="s">
        <v>376</v>
      </c>
      <c r="C51" s="4" t="s">
        <v>377</v>
      </c>
      <c r="D51" s="4" t="s">
        <v>377</v>
      </c>
      <c r="E51" s="4">
        <v>18.997509000000001</v>
      </c>
      <c r="F51" s="4">
        <v>48.513530000000003</v>
      </c>
      <c r="G51" s="4">
        <v>602</v>
      </c>
      <c r="H51" s="4" t="str">
        <f>_xlfn.XLOOKUP(cis_obce[[#This Row],[KOD_STAT_okres]],Tabuľka6[KOD_STAT_okres],Tabuľka6[skratka])</f>
        <v>BŠ</v>
      </c>
    </row>
    <row r="52" spans="1:8" x14ac:dyDescent="0.35">
      <c r="A52" s="3">
        <v>517071</v>
      </c>
      <c r="B52" s="3" t="s">
        <v>378</v>
      </c>
      <c r="C52" s="3" t="s">
        <v>379</v>
      </c>
      <c r="D52" s="3" t="s">
        <v>379</v>
      </c>
      <c r="E52" s="3">
        <v>18.945392999999999</v>
      </c>
      <c r="F52" s="3">
        <v>48.541446000000001</v>
      </c>
      <c r="G52" s="3">
        <v>602</v>
      </c>
      <c r="H52" s="4" t="str">
        <f>_xlfn.XLOOKUP(cis_obce[[#This Row],[KOD_STAT_okres]],Tabuľka6[KOD_STAT_okres],Tabuľka6[skratka])</f>
        <v>BŠ</v>
      </c>
    </row>
    <row r="53" spans="1:8" x14ac:dyDescent="0.35">
      <c r="A53" s="4">
        <v>517160</v>
      </c>
      <c r="B53" s="4" t="s">
        <v>380</v>
      </c>
      <c r="C53" s="4" t="s">
        <v>381</v>
      </c>
      <c r="D53" s="4" t="s">
        <v>381</v>
      </c>
      <c r="E53" s="4">
        <v>18.834762999999999</v>
      </c>
      <c r="F53" s="4">
        <v>48.366312000000001</v>
      </c>
      <c r="G53" s="4">
        <v>602</v>
      </c>
      <c r="H53" s="4" t="str">
        <f>_xlfn.XLOOKUP(cis_obce[[#This Row],[KOD_STAT_okres]],Tabuľka6[KOD_STAT_okres],Tabuľka6[skratka])</f>
        <v>BŠ</v>
      </c>
    </row>
    <row r="54" spans="1:8" x14ac:dyDescent="0.35">
      <c r="A54" s="3">
        <v>517143</v>
      </c>
      <c r="B54" s="3" t="s">
        <v>382</v>
      </c>
      <c r="C54" s="3" t="s">
        <v>383</v>
      </c>
      <c r="D54" s="3" t="s">
        <v>384</v>
      </c>
      <c r="E54" s="3">
        <v>18.919328</v>
      </c>
      <c r="F54" s="3">
        <v>48.512574000000001</v>
      </c>
      <c r="G54" s="3">
        <v>602</v>
      </c>
      <c r="H54" s="4" t="str">
        <f>_xlfn.XLOOKUP(cis_obce[[#This Row],[KOD_STAT_okres]],Tabuľka6[KOD_STAT_okres],Tabuľka6[skratka])</f>
        <v>BŠ</v>
      </c>
    </row>
    <row r="55" spans="1:8" x14ac:dyDescent="0.35">
      <c r="A55" s="4">
        <v>517178</v>
      </c>
      <c r="B55" s="4" t="s">
        <v>385</v>
      </c>
      <c r="C55" s="4" t="s">
        <v>386</v>
      </c>
      <c r="D55" s="4" t="s">
        <v>386</v>
      </c>
      <c r="E55" s="4">
        <v>18.924230000000001</v>
      </c>
      <c r="F55" s="4">
        <v>48.358671999999999</v>
      </c>
      <c r="G55" s="4">
        <v>602</v>
      </c>
      <c r="H55" s="4" t="str">
        <f>_xlfn.XLOOKUP(cis_obce[[#This Row],[KOD_STAT_okres]],Tabuľka6[KOD_STAT_okres],Tabuľka6[skratka])</f>
        <v>BŠ</v>
      </c>
    </row>
    <row r="56" spans="1:8" x14ac:dyDescent="0.35">
      <c r="A56" s="3">
        <v>516597</v>
      </c>
      <c r="B56" s="3" t="s">
        <v>387</v>
      </c>
      <c r="C56" s="3" t="s">
        <v>388</v>
      </c>
      <c r="D56" s="3" t="s">
        <v>388</v>
      </c>
      <c r="E56" s="3">
        <v>18.939201000000001</v>
      </c>
      <c r="F56" s="3">
        <v>48.417605999999999</v>
      </c>
      <c r="G56" s="3">
        <v>602</v>
      </c>
      <c r="H56" s="4" t="str">
        <f>_xlfn.XLOOKUP(cis_obce[[#This Row],[KOD_STAT_okres]],Tabuľka6[KOD_STAT_okres],Tabuľka6[skratka])</f>
        <v>BŠ</v>
      </c>
    </row>
    <row r="57" spans="1:8" x14ac:dyDescent="0.35">
      <c r="A57" s="4">
        <v>517283</v>
      </c>
      <c r="B57" s="4" t="s">
        <v>389</v>
      </c>
      <c r="C57" s="4" t="s">
        <v>390</v>
      </c>
      <c r="D57" s="4" t="s">
        <v>390</v>
      </c>
      <c r="E57" s="4">
        <v>18.865272999999998</v>
      </c>
      <c r="F57" s="4">
        <v>48.439442</v>
      </c>
      <c r="G57" s="4">
        <v>602</v>
      </c>
      <c r="H57" s="4" t="str">
        <f>_xlfn.XLOOKUP(cis_obce[[#This Row],[KOD_STAT_okres]],Tabuľka6[KOD_STAT_okres],Tabuľka6[skratka])</f>
        <v>BŠ</v>
      </c>
    </row>
    <row r="58" spans="1:8" x14ac:dyDescent="0.35">
      <c r="A58" s="3">
        <v>517372</v>
      </c>
      <c r="B58" s="3" t="s">
        <v>391</v>
      </c>
      <c r="C58" s="3" t="s">
        <v>392</v>
      </c>
      <c r="D58" s="3" t="s">
        <v>393</v>
      </c>
      <c r="E58" s="3">
        <v>18.790441000000001</v>
      </c>
      <c r="F58" s="3">
        <v>48.412467999999997</v>
      </c>
      <c r="G58" s="3">
        <v>602</v>
      </c>
      <c r="H58" s="4" t="str">
        <f>_xlfn.XLOOKUP(cis_obce[[#This Row],[KOD_STAT_okres]],Tabuľka6[KOD_STAT_okres],Tabuľka6[skratka])</f>
        <v>BŠ</v>
      </c>
    </row>
    <row r="59" spans="1:8" x14ac:dyDescent="0.35">
      <c r="A59" s="4">
        <v>508446</v>
      </c>
      <c r="B59" s="4" t="s">
        <v>394</v>
      </c>
      <c r="C59" s="4" t="s">
        <v>395</v>
      </c>
      <c r="D59" s="4" t="s">
        <v>395</v>
      </c>
      <c r="E59" s="4">
        <v>19.805997999999999</v>
      </c>
      <c r="F59" s="4">
        <v>48.859293999999998</v>
      </c>
      <c r="G59" s="4">
        <v>603</v>
      </c>
      <c r="H59" s="4" t="str">
        <f>_xlfn.XLOOKUP(cis_obce[[#This Row],[KOD_STAT_okres]],Tabuľka6[KOD_STAT_okres],Tabuľka6[skratka])</f>
        <v>BR</v>
      </c>
    </row>
    <row r="60" spans="1:8" x14ac:dyDescent="0.35">
      <c r="A60" s="3">
        <v>508462</v>
      </c>
      <c r="B60" s="3" t="s">
        <v>396</v>
      </c>
      <c r="C60" s="3" t="s">
        <v>397</v>
      </c>
      <c r="D60" s="3" t="s">
        <v>397</v>
      </c>
      <c r="E60" s="3">
        <v>19.757476</v>
      </c>
      <c r="F60" s="3">
        <v>48.828961</v>
      </c>
      <c r="G60" s="3">
        <v>603</v>
      </c>
      <c r="H60" s="4" t="str">
        <f>_xlfn.XLOOKUP(cis_obce[[#This Row],[KOD_STAT_okres]],Tabuľka6[KOD_STAT_okres],Tabuľka6[skratka])</f>
        <v>BR</v>
      </c>
    </row>
    <row r="61" spans="1:8" x14ac:dyDescent="0.35">
      <c r="A61" s="4">
        <v>508489</v>
      </c>
      <c r="B61" s="4" t="s">
        <v>398</v>
      </c>
      <c r="C61" s="4" t="s">
        <v>399</v>
      </c>
      <c r="D61" s="4" t="s">
        <v>399</v>
      </c>
      <c r="E61" s="4">
        <v>19.749828999999998</v>
      </c>
      <c r="F61" s="4">
        <v>48.839927000000003</v>
      </c>
      <c r="G61" s="4">
        <v>603</v>
      </c>
      <c r="H61" s="4" t="str">
        <f>_xlfn.XLOOKUP(cis_obce[[#This Row],[KOD_STAT_okres]],Tabuľka6[KOD_STAT_okres],Tabuľka6[skratka])</f>
        <v>BR</v>
      </c>
    </row>
    <row r="62" spans="1:8" x14ac:dyDescent="0.35">
      <c r="A62" s="3">
        <v>508497</v>
      </c>
      <c r="B62" s="3" t="s">
        <v>400</v>
      </c>
      <c r="C62" s="3" t="s">
        <v>230</v>
      </c>
      <c r="D62" s="3" t="s">
        <v>230</v>
      </c>
      <c r="E62" s="3">
        <v>19.643888</v>
      </c>
      <c r="F62" s="3">
        <v>48.806356000000001</v>
      </c>
      <c r="G62" s="3">
        <v>603</v>
      </c>
      <c r="H62" s="4" t="str">
        <f>_xlfn.XLOOKUP(cis_obce[[#This Row],[KOD_STAT_okres]],Tabuľka6[KOD_STAT_okres],Tabuľka6[skratka])</f>
        <v>BR</v>
      </c>
    </row>
    <row r="63" spans="1:8" x14ac:dyDescent="0.35">
      <c r="A63" s="4">
        <v>557251</v>
      </c>
      <c r="B63" s="4" t="s">
        <v>401</v>
      </c>
      <c r="C63" s="4" t="s">
        <v>402</v>
      </c>
      <c r="D63" s="4" t="s">
        <v>403</v>
      </c>
      <c r="E63" s="4">
        <v>19.599433999999999</v>
      </c>
      <c r="F63" s="4">
        <v>48.841639999999998</v>
      </c>
      <c r="G63" s="4">
        <v>603</v>
      </c>
      <c r="H63" s="4" t="str">
        <f>_xlfn.XLOOKUP(cis_obce[[#This Row],[KOD_STAT_okres]],Tabuľka6[KOD_STAT_okres],Tabuľka6[skratka])</f>
        <v>BR</v>
      </c>
    </row>
    <row r="64" spans="1:8" x14ac:dyDescent="0.35">
      <c r="A64" s="3">
        <v>508527</v>
      </c>
      <c r="B64" s="3" t="s">
        <v>404</v>
      </c>
      <c r="C64" s="3" t="s">
        <v>405</v>
      </c>
      <c r="D64" s="3" t="s">
        <v>405</v>
      </c>
      <c r="E64" s="3">
        <v>19.651340999999999</v>
      </c>
      <c r="F64" s="3">
        <v>48.748179999999998</v>
      </c>
      <c r="G64" s="3">
        <v>603</v>
      </c>
      <c r="H64" s="4" t="str">
        <f>_xlfn.XLOOKUP(cis_obce[[#This Row],[KOD_STAT_okres]],Tabuľka6[KOD_STAT_okres],Tabuľka6[skratka])</f>
        <v>BR</v>
      </c>
    </row>
    <row r="65" spans="1:8" x14ac:dyDescent="0.35">
      <c r="A65" s="4">
        <v>508535</v>
      </c>
      <c r="B65" s="4" t="s">
        <v>406</v>
      </c>
      <c r="C65" s="4" t="s">
        <v>407</v>
      </c>
      <c r="D65" s="4" t="s">
        <v>407</v>
      </c>
      <c r="E65" s="4">
        <v>19.505779</v>
      </c>
      <c r="F65" s="4">
        <v>48.834871</v>
      </c>
      <c r="G65" s="4">
        <v>603</v>
      </c>
      <c r="H65" s="4" t="str">
        <f>_xlfn.XLOOKUP(cis_obce[[#This Row],[KOD_STAT_okres]],Tabuľka6[KOD_STAT_okres],Tabuľka6[skratka])</f>
        <v>BR</v>
      </c>
    </row>
    <row r="66" spans="1:8" x14ac:dyDescent="0.35">
      <c r="A66" s="3">
        <v>508578</v>
      </c>
      <c r="B66" s="3" t="s">
        <v>408</v>
      </c>
      <c r="C66" s="3" t="s">
        <v>409</v>
      </c>
      <c r="D66" s="3" t="s">
        <v>409</v>
      </c>
      <c r="E66" s="3">
        <v>19.655777</v>
      </c>
      <c r="F66" s="3">
        <v>48.648665000000001</v>
      </c>
      <c r="G66" s="3">
        <v>603</v>
      </c>
      <c r="H66" s="4" t="str">
        <f>_xlfn.XLOOKUP(cis_obce[[#This Row],[KOD_STAT_okres]],Tabuľka6[KOD_STAT_okres],Tabuľka6[skratka])</f>
        <v>BR</v>
      </c>
    </row>
    <row r="67" spans="1:8" x14ac:dyDescent="0.35">
      <c r="A67" s="4">
        <v>508608</v>
      </c>
      <c r="B67" s="4" t="s">
        <v>410</v>
      </c>
      <c r="C67" s="4" t="s">
        <v>411</v>
      </c>
      <c r="D67" s="4" t="s">
        <v>411</v>
      </c>
      <c r="E67" s="4">
        <v>19.969363000000001</v>
      </c>
      <c r="F67" s="4">
        <v>48.860657000000003</v>
      </c>
      <c r="G67" s="4">
        <v>603</v>
      </c>
      <c r="H67" s="4" t="str">
        <f>_xlfn.XLOOKUP(cis_obce[[#This Row],[KOD_STAT_okres]],Tabuľka6[KOD_STAT_okres],Tabuľka6[skratka])</f>
        <v>BR</v>
      </c>
    </row>
    <row r="68" spans="1:8" x14ac:dyDescent="0.35">
      <c r="A68" s="3">
        <v>508624</v>
      </c>
      <c r="B68" s="3" t="s">
        <v>412</v>
      </c>
      <c r="C68" s="3" t="s">
        <v>413</v>
      </c>
      <c r="D68" s="3" t="s">
        <v>414</v>
      </c>
      <c r="E68" s="3">
        <v>19.547628</v>
      </c>
      <c r="F68" s="3">
        <v>48.839492999999997</v>
      </c>
      <c r="G68" s="3">
        <v>603</v>
      </c>
      <c r="H68" s="4" t="str">
        <f>_xlfn.XLOOKUP(cis_obce[[#This Row],[KOD_STAT_okres]],Tabuľka6[KOD_STAT_okres],Tabuľka6[skratka])</f>
        <v>BR</v>
      </c>
    </row>
    <row r="69" spans="1:8" x14ac:dyDescent="0.35">
      <c r="A69" s="4">
        <v>508667</v>
      </c>
      <c r="B69" s="4" t="s">
        <v>415</v>
      </c>
      <c r="C69" s="4" t="s">
        <v>232</v>
      </c>
      <c r="D69" s="4" t="s">
        <v>232</v>
      </c>
      <c r="E69" s="4">
        <v>19.581983999999999</v>
      </c>
      <c r="F69" s="4">
        <v>48.794766000000003</v>
      </c>
      <c r="G69" s="4">
        <v>603</v>
      </c>
      <c r="H69" s="4" t="str">
        <f>_xlfn.XLOOKUP(cis_obce[[#This Row],[KOD_STAT_okres]],Tabuľka6[KOD_STAT_okres],Tabuľka6[skratka])</f>
        <v>BR</v>
      </c>
    </row>
    <row r="70" spans="1:8" x14ac:dyDescent="0.35">
      <c r="A70" s="3">
        <v>508691</v>
      </c>
      <c r="B70" s="3" t="s">
        <v>416</v>
      </c>
      <c r="C70" s="3" t="s">
        <v>417</v>
      </c>
      <c r="D70" s="3" t="s">
        <v>417</v>
      </c>
      <c r="E70" s="3">
        <v>19.688596</v>
      </c>
      <c r="F70" s="3">
        <v>48.890003999999998</v>
      </c>
      <c r="G70" s="3">
        <v>603</v>
      </c>
      <c r="H70" s="4" t="str">
        <f>_xlfn.XLOOKUP(cis_obce[[#This Row],[KOD_STAT_okres]],Tabuľka6[KOD_STAT_okres],Tabuľka6[skratka])</f>
        <v>BR</v>
      </c>
    </row>
    <row r="71" spans="1:8" x14ac:dyDescent="0.35">
      <c r="A71" s="4">
        <v>508705</v>
      </c>
      <c r="B71" s="4" t="s">
        <v>418</v>
      </c>
      <c r="C71" s="4" t="s">
        <v>419</v>
      </c>
      <c r="D71" s="4" t="s">
        <v>419</v>
      </c>
      <c r="E71" s="4">
        <v>19.457833999999998</v>
      </c>
      <c r="F71" s="4">
        <v>48.836261999999998</v>
      </c>
      <c r="G71" s="4">
        <v>603</v>
      </c>
      <c r="H71" s="4" t="str">
        <f>_xlfn.XLOOKUP(cis_obce[[#This Row],[KOD_STAT_okres]],Tabuľka6[KOD_STAT_okres],Tabuľka6[skratka])</f>
        <v>BR</v>
      </c>
    </row>
    <row r="72" spans="1:8" x14ac:dyDescent="0.35">
      <c r="A72" s="3">
        <v>508730</v>
      </c>
      <c r="B72" s="3" t="s">
        <v>420</v>
      </c>
      <c r="C72" s="3" t="s">
        <v>421</v>
      </c>
      <c r="D72" s="3" t="s">
        <v>421</v>
      </c>
      <c r="E72" s="3">
        <v>19.648592000000001</v>
      </c>
      <c r="F72" s="3">
        <v>48.641562</v>
      </c>
      <c r="G72" s="3">
        <v>603</v>
      </c>
      <c r="H72" s="4" t="str">
        <f>_xlfn.XLOOKUP(cis_obce[[#This Row],[KOD_STAT_okres]],Tabuľka6[KOD_STAT_okres],Tabuľka6[skratka])</f>
        <v>BR</v>
      </c>
    </row>
    <row r="73" spans="1:8" x14ac:dyDescent="0.35">
      <c r="A73" s="4">
        <v>508772</v>
      </c>
      <c r="B73" s="4" t="s">
        <v>422</v>
      </c>
      <c r="C73" s="4" t="s">
        <v>423</v>
      </c>
      <c r="D73" s="4" t="s">
        <v>423</v>
      </c>
      <c r="E73" s="4">
        <v>19.779672999999999</v>
      </c>
      <c r="F73" s="4">
        <v>48.762529000000001</v>
      </c>
      <c r="G73" s="4">
        <v>603</v>
      </c>
      <c r="H73" s="4" t="str">
        <f>_xlfn.XLOOKUP(cis_obce[[#This Row],[KOD_STAT_okres]],Tabuľka6[KOD_STAT_okres],Tabuľka6[skratka])</f>
        <v>BR</v>
      </c>
    </row>
    <row r="74" spans="1:8" x14ac:dyDescent="0.35">
      <c r="A74" s="3">
        <v>508811</v>
      </c>
      <c r="B74" s="3" t="s">
        <v>424</v>
      </c>
      <c r="C74" s="3" t="s">
        <v>425</v>
      </c>
      <c r="D74" s="3" t="s">
        <v>425</v>
      </c>
      <c r="E74" s="3">
        <v>19.632304999999999</v>
      </c>
      <c r="F74" s="3">
        <v>48.852367999999998</v>
      </c>
      <c r="G74" s="3">
        <v>603</v>
      </c>
      <c r="H74" s="4" t="str">
        <f>_xlfn.XLOOKUP(cis_obce[[#This Row],[KOD_STAT_okres]],Tabuľka6[KOD_STAT_okres],Tabuľka6[skratka])</f>
        <v>BR</v>
      </c>
    </row>
    <row r="75" spans="1:8" x14ac:dyDescent="0.35">
      <c r="A75" s="4">
        <v>508829</v>
      </c>
      <c r="B75" s="4" t="s">
        <v>426</v>
      </c>
      <c r="C75" s="4" t="s">
        <v>427</v>
      </c>
      <c r="D75" s="4" t="s">
        <v>427</v>
      </c>
      <c r="E75" s="4">
        <v>19.418557</v>
      </c>
      <c r="F75" s="4">
        <v>48.814092000000002</v>
      </c>
      <c r="G75" s="4">
        <v>603</v>
      </c>
      <c r="H75" s="4" t="str">
        <f>_xlfn.XLOOKUP(cis_obce[[#This Row],[KOD_STAT_okres]],Tabuľka6[KOD_STAT_okres],Tabuľka6[skratka])</f>
        <v>BR</v>
      </c>
    </row>
    <row r="76" spans="1:8" x14ac:dyDescent="0.35">
      <c r="A76" s="3">
        <v>508845</v>
      </c>
      <c r="B76" s="3" t="s">
        <v>428</v>
      </c>
      <c r="C76" s="3" t="s">
        <v>429</v>
      </c>
      <c r="D76" s="3" t="s">
        <v>429</v>
      </c>
      <c r="E76" s="3">
        <v>19.525922999999999</v>
      </c>
      <c r="F76" s="3">
        <v>48.755293000000002</v>
      </c>
      <c r="G76" s="3">
        <v>603</v>
      </c>
      <c r="H76" s="4" t="str">
        <f>_xlfn.XLOOKUP(cis_obce[[#This Row],[KOD_STAT_okres]],Tabuľka6[KOD_STAT_okres],Tabuľka6[skratka])</f>
        <v>BR</v>
      </c>
    </row>
    <row r="77" spans="1:8" x14ac:dyDescent="0.35">
      <c r="A77" s="4">
        <v>508853</v>
      </c>
      <c r="B77" s="4" t="s">
        <v>430</v>
      </c>
      <c r="C77" s="4" t="s">
        <v>431</v>
      </c>
      <c r="D77" s="4" t="s">
        <v>431</v>
      </c>
      <c r="E77" s="4">
        <v>19.538867</v>
      </c>
      <c r="F77" s="4">
        <v>48.810355999999999</v>
      </c>
      <c r="G77" s="4">
        <v>603</v>
      </c>
      <c r="H77" s="4" t="str">
        <f>_xlfn.XLOOKUP(cis_obce[[#This Row],[KOD_STAT_okres]],Tabuľka6[KOD_STAT_okres],Tabuľka6[skratka])</f>
        <v>BR</v>
      </c>
    </row>
    <row r="78" spans="1:8" x14ac:dyDescent="0.35">
      <c r="A78" s="3">
        <v>508870</v>
      </c>
      <c r="B78" s="3" t="s">
        <v>432</v>
      </c>
      <c r="C78" s="3" t="s">
        <v>233</v>
      </c>
      <c r="D78" s="3" t="s">
        <v>233</v>
      </c>
      <c r="E78" s="3">
        <v>20.016562</v>
      </c>
      <c r="F78" s="3">
        <v>48.861732000000003</v>
      </c>
      <c r="G78" s="3">
        <v>603</v>
      </c>
      <c r="H78" s="4" t="str">
        <f>_xlfn.XLOOKUP(cis_obce[[#This Row],[KOD_STAT_okres]],Tabuľka6[KOD_STAT_okres],Tabuľka6[skratka])</f>
        <v>BR</v>
      </c>
    </row>
    <row r="79" spans="1:8" x14ac:dyDescent="0.35">
      <c r="A79" s="4">
        <v>508888</v>
      </c>
      <c r="B79" s="4" t="s">
        <v>433</v>
      </c>
      <c r="C79" s="4" t="s">
        <v>434</v>
      </c>
      <c r="D79" s="4" t="s">
        <v>434</v>
      </c>
      <c r="E79" s="4">
        <v>19.799098000000001</v>
      </c>
      <c r="F79" s="4">
        <v>48.755155999999999</v>
      </c>
      <c r="G79" s="4">
        <v>603</v>
      </c>
      <c r="H79" s="4" t="str">
        <f>_xlfn.XLOOKUP(cis_obce[[#This Row],[KOD_STAT_okres]],Tabuľka6[KOD_STAT_okres],Tabuľka6[skratka])</f>
        <v>BR</v>
      </c>
    </row>
    <row r="80" spans="1:8" x14ac:dyDescent="0.35">
      <c r="A80" s="3">
        <v>508900</v>
      </c>
      <c r="B80" s="3" t="s">
        <v>435</v>
      </c>
      <c r="C80" s="3" t="s">
        <v>436</v>
      </c>
      <c r="D80" s="3" t="s">
        <v>436</v>
      </c>
      <c r="E80" s="3">
        <v>19.852557999999998</v>
      </c>
      <c r="F80" s="3">
        <v>48.852131</v>
      </c>
      <c r="G80" s="3">
        <v>603</v>
      </c>
      <c r="H80" s="4" t="str">
        <f>_xlfn.XLOOKUP(cis_obce[[#This Row],[KOD_STAT_okres]],Tabuľka6[KOD_STAT_okres],Tabuľka6[skratka])</f>
        <v>BR</v>
      </c>
    </row>
    <row r="81" spans="1:8" x14ac:dyDescent="0.35">
      <c r="A81" s="4">
        <v>508934</v>
      </c>
      <c r="B81" s="4" t="s">
        <v>437</v>
      </c>
      <c r="C81" s="4" t="s">
        <v>438</v>
      </c>
      <c r="D81" s="4" t="s">
        <v>438</v>
      </c>
      <c r="E81" s="4">
        <v>19.462212000000001</v>
      </c>
      <c r="F81" s="4">
        <v>48.815175000000004</v>
      </c>
      <c r="G81" s="4">
        <v>603</v>
      </c>
      <c r="H81" s="4" t="str">
        <f>_xlfn.XLOOKUP(cis_obce[[#This Row],[KOD_STAT_okres]],Tabuľka6[KOD_STAT_okres],Tabuľka6[skratka])</f>
        <v>BR</v>
      </c>
    </row>
    <row r="82" spans="1:8" x14ac:dyDescent="0.35">
      <c r="A82" s="3">
        <v>508951</v>
      </c>
      <c r="B82" s="3" t="s">
        <v>439</v>
      </c>
      <c r="C82" s="3" t="s">
        <v>440</v>
      </c>
      <c r="D82" s="3" t="s">
        <v>440</v>
      </c>
      <c r="E82" s="3">
        <v>19.401339</v>
      </c>
      <c r="F82" s="3">
        <v>48.820132999999998</v>
      </c>
      <c r="G82" s="3">
        <v>603</v>
      </c>
      <c r="H82" s="4" t="str">
        <f>_xlfn.XLOOKUP(cis_obce[[#This Row],[KOD_STAT_okres]],Tabuľka6[KOD_STAT_okres],Tabuľka6[skratka])</f>
        <v>BR</v>
      </c>
    </row>
    <row r="83" spans="1:8" x14ac:dyDescent="0.35">
      <c r="A83" s="4">
        <v>508993</v>
      </c>
      <c r="B83" s="4" t="s">
        <v>441</v>
      </c>
      <c r="C83" s="4" t="s">
        <v>442</v>
      </c>
      <c r="D83" s="4" t="s">
        <v>442</v>
      </c>
      <c r="E83" s="4">
        <v>19.646975000000001</v>
      </c>
      <c r="F83" s="4">
        <v>48.657538000000002</v>
      </c>
      <c r="G83" s="4">
        <v>603</v>
      </c>
      <c r="H83" s="4" t="str">
        <f>_xlfn.XLOOKUP(cis_obce[[#This Row],[KOD_STAT_okres]],Tabuľka6[KOD_STAT_okres],Tabuľka6[skratka])</f>
        <v>BR</v>
      </c>
    </row>
    <row r="84" spans="1:8" x14ac:dyDescent="0.35">
      <c r="A84" s="3">
        <v>509043</v>
      </c>
      <c r="B84" s="3" t="s">
        <v>443</v>
      </c>
      <c r="C84" s="3" t="s">
        <v>444</v>
      </c>
      <c r="D84" s="3" t="s">
        <v>444</v>
      </c>
      <c r="E84" s="3">
        <v>20.129853000000001</v>
      </c>
      <c r="F84" s="3">
        <v>48.840071000000002</v>
      </c>
      <c r="G84" s="3">
        <v>603</v>
      </c>
      <c r="H84" s="4" t="str">
        <f>_xlfn.XLOOKUP(cis_obce[[#This Row],[KOD_STAT_okres]],Tabuľka6[KOD_STAT_okres],Tabuľka6[skratka])</f>
        <v>BR</v>
      </c>
    </row>
    <row r="85" spans="1:8" x14ac:dyDescent="0.35">
      <c r="A85" s="4">
        <v>509051</v>
      </c>
      <c r="B85" s="4" t="s">
        <v>445</v>
      </c>
      <c r="C85" s="4" t="s">
        <v>446</v>
      </c>
      <c r="D85" s="4" t="s">
        <v>446</v>
      </c>
      <c r="E85" s="4">
        <v>20.188444</v>
      </c>
      <c r="F85" s="4">
        <v>48.851700999999998</v>
      </c>
      <c r="G85" s="4">
        <v>603</v>
      </c>
      <c r="H85" s="4" t="str">
        <f>_xlfn.XLOOKUP(cis_obce[[#This Row],[KOD_STAT_okres]],Tabuľka6[KOD_STAT_okres],Tabuľka6[skratka])</f>
        <v>BR</v>
      </c>
    </row>
    <row r="86" spans="1:8" x14ac:dyDescent="0.35">
      <c r="A86" s="3">
        <v>509086</v>
      </c>
      <c r="B86" s="3" t="s">
        <v>447</v>
      </c>
      <c r="C86" s="3" t="s">
        <v>448</v>
      </c>
      <c r="D86" s="3" t="s">
        <v>448</v>
      </c>
      <c r="E86" s="3">
        <v>19.574404999999999</v>
      </c>
      <c r="F86" s="3">
        <v>48.815052000000001</v>
      </c>
      <c r="G86" s="3">
        <v>603</v>
      </c>
      <c r="H86" s="4" t="str">
        <f>_xlfn.XLOOKUP(cis_obce[[#This Row],[KOD_STAT_okres]],Tabuľka6[KOD_STAT_okres],Tabuľka6[skratka])</f>
        <v>BR</v>
      </c>
    </row>
    <row r="87" spans="1:8" x14ac:dyDescent="0.35">
      <c r="A87" s="4">
        <v>509094</v>
      </c>
      <c r="B87" s="4" t="s">
        <v>449</v>
      </c>
      <c r="C87" s="4" t="s">
        <v>450</v>
      </c>
      <c r="D87" s="4" t="s">
        <v>450</v>
      </c>
      <c r="E87" s="4">
        <v>20.068436999999999</v>
      </c>
      <c r="F87" s="4">
        <v>48.83455</v>
      </c>
      <c r="G87" s="4">
        <v>603</v>
      </c>
      <c r="H87" s="4" t="str">
        <f>_xlfn.XLOOKUP(cis_obce[[#This Row],[KOD_STAT_okres]],Tabuľka6[KOD_STAT_okres],Tabuľka6[skratka])</f>
        <v>BR</v>
      </c>
    </row>
    <row r="88" spans="1:8" x14ac:dyDescent="0.35">
      <c r="A88" s="3">
        <v>509124</v>
      </c>
      <c r="B88" s="3" t="s">
        <v>451</v>
      </c>
      <c r="C88" s="3" t="s">
        <v>452</v>
      </c>
      <c r="D88" s="3" t="s">
        <v>452</v>
      </c>
      <c r="E88" s="3">
        <v>19.911428000000001</v>
      </c>
      <c r="F88" s="3">
        <v>48.850298000000002</v>
      </c>
      <c r="G88" s="3">
        <v>603</v>
      </c>
      <c r="H88" s="4" t="str">
        <f>_xlfn.XLOOKUP(cis_obce[[#This Row],[KOD_STAT_okres]],Tabuľka6[KOD_STAT_okres],Tabuľka6[skratka])</f>
        <v>BR</v>
      </c>
    </row>
    <row r="89" spans="1:8" x14ac:dyDescent="0.35">
      <c r="A89" s="4">
        <v>518263</v>
      </c>
      <c r="B89" s="4" t="s">
        <v>453</v>
      </c>
      <c r="C89" s="4" t="s">
        <v>234</v>
      </c>
      <c r="D89" s="4" t="s">
        <v>234</v>
      </c>
      <c r="E89" s="4">
        <v>19.419142999999998</v>
      </c>
      <c r="F89" s="4">
        <v>48.560375999999998</v>
      </c>
      <c r="G89" s="4">
        <v>604</v>
      </c>
      <c r="H89" s="4" t="str">
        <f>_xlfn.XLOOKUP(cis_obce[[#This Row],[KOD_STAT_okres]],Tabuľka6[KOD_STAT_okres],Tabuľka6[skratka])</f>
        <v>DT</v>
      </c>
    </row>
    <row r="90" spans="1:8" x14ac:dyDescent="0.35">
      <c r="A90" s="3">
        <v>518271</v>
      </c>
      <c r="B90" s="3" t="s">
        <v>454</v>
      </c>
      <c r="C90" s="3" t="s">
        <v>455</v>
      </c>
      <c r="D90" s="3" t="s">
        <v>455</v>
      </c>
      <c r="E90" s="3">
        <v>19.591498999999999</v>
      </c>
      <c r="F90" s="3">
        <v>48.566485999999998</v>
      </c>
      <c r="G90" s="3">
        <v>604</v>
      </c>
      <c r="H90" s="4" t="str">
        <f>_xlfn.XLOOKUP(cis_obce[[#This Row],[KOD_STAT_okres]],Tabuľka6[KOD_STAT_okres],Tabuľka6[skratka])</f>
        <v>DT</v>
      </c>
    </row>
    <row r="91" spans="1:8" x14ac:dyDescent="0.35">
      <c r="A91" s="4">
        <v>518379</v>
      </c>
      <c r="B91" s="4" t="s">
        <v>456</v>
      </c>
      <c r="C91" s="4" t="s">
        <v>457</v>
      </c>
      <c r="D91" s="4" t="s">
        <v>457</v>
      </c>
      <c r="E91" s="4">
        <v>19.369385000000001</v>
      </c>
      <c r="F91" s="4">
        <v>48.587401999999997</v>
      </c>
      <c r="G91" s="4">
        <v>604</v>
      </c>
      <c r="H91" s="4" t="str">
        <f>_xlfn.XLOOKUP(cis_obce[[#This Row],[KOD_STAT_okres]],Tabuľka6[KOD_STAT_okres],Tabuľka6[skratka])</f>
        <v>DT</v>
      </c>
    </row>
    <row r="92" spans="1:8" x14ac:dyDescent="0.35">
      <c r="A92" s="3">
        <v>518450</v>
      </c>
      <c r="B92" s="3" t="s">
        <v>458</v>
      </c>
      <c r="C92" s="3" t="s">
        <v>459</v>
      </c>
      <c r="D92" s="3" t="s">
        <v>459</v>
      </c>
      <c r="E92" s="3">
        <v>19.363150000000001</v>
      </c>
      <c r="F92" s="3">
        <v>48.415607999999999</v>
      </c>
      <c r="G92" s="3">
        <v>604</v>
      </c>
      <c r="H92" s="4" t="str">
        <f>_xlfn.XLOOKUP(cis_obce[[#This Row],[KOD_STAT_okres]],Tabuľka6[KOD_STAT_okres],Tabuľka6[skratka])</f>
        <v>DT</v>
      </c>
    </row>
    <row r="93" spans="1:8" x14ac:dyDescent="0.35">
      <c r="A93" s="4">
        <v>518468</v>
      </c>
      <c r="B93" s="4" t="s">
        <v>460</v>
      </c>
      <c r="C93" s="4" t="s">
        <v>236</v>
      </c>
      <c r="D93" s="4" t="s">
        <v>236</v>
      </c>
      <c r="E93" s="4">
        <v>19.527754999999999</v>
      </c>
      <c r="F93" s="4">
        <v>48.578000000000003</v>
      </c>
      <c r="G93" s="4">
        <v>604</v>
      </c>
      <c r="H93" s="4" t="str">
        <f>_xlfn.XLOOKUP(cis_obce[[#This Row],[KOD_STAT_okres]],Tabuľka6[KOD_STAT_okres],Tabuľka6[skratka])</f>
        <v>DT</v>
      </c>
    </row>
    <row r="94" spans="1:8" x14ac:dyDescent="0.35">
      <c r="A94" s="3">
        <v>518492</v>
      </c>
      <c r="B94" s="3" t="s">
        <v>461</v>
      </c>
      <c r="C94" s="3" t="s">
        <v>462</v>
      </c>
      <c r="D94" s="3" t="s">
        <v>462</v>
      </c>
      <c r="E94" s="3">
        <v>19.338905</v>
      </c>
      <c r="F94" s="3">
        <v>48.502831</v>
      </c>
      <c r="G94" s="3">
        <v>604</v>
      </c>
      <c r="H94" s="4" t="str">
        <f>_xlfn.XLOOKUP(cis_obce[[#This Row],[KOD_STAT_okres]],Tabuľka6[KOD_STAT_okres],Tabuľka6[skratka])</f>
        <v>DT</v>
      </c>
    </row>
    <row r="95" spans="1:8" x14ac:dyDescent="0.35">
      <c r="A95" s="4">
        <v>580520</v>
      </c>
      <c r="B95" s="4" t="s">
        <v>463</v>
      </c>
      <c r="C95" s="4" t="s">
        <v>464</v>
      </c>
      <c r="D95" s="4" t="s">
        <v>464</v>
      </c>
      <c r="E95" s="4">
        <v>19.471284000000001</v>
      </c>
      <c r="F95" s="4">
        <v>48.546911000000001</v>
      </c>
      <c r="G95" s="4">
        <v>604</v>
      </c>
      <c r="H95" s="4" t="str">
        <f>_xlfn.XLOOKUP(cis_obce[[#This Row],[KOD_STAT_okres]],Tabuľka6[KOD_STAT_okres],Tabuľka6[skratka])</f>
        <v>DT</v>
      </c>
    </row>
    <row r="96" spans="1:8" x14ac:dyDescent="0.35">
      <c r="A96" s="3">
        <v>518549</v>
      </c>
      <c r="B96" s="3" t="s">
        <v>465</v>
      </c>
      <c r="C96" s="3" t="s">
        <v>466</v>
      </c>
      <c r="D96" s="3" t="s">
        <v>466</v>
      </c>
      <c r="E96" s="3">
        <v>19.444959999999998</v>
      </c>
      <c r="F96" s="3">
        <v>48.530146000000002</v>
      </c>
      <c r="G96" s="3">
        <v>604</v>
      </c>
      <c r="H96" s="4" t="str">
        <f>_xlfn.XLOOKUP(cis_obce[[#This Row],[KOD_STAT_okres]],Tabuľka6[KOD_STAT_okres],Tabuľka6[skratka])</f>
        <v>DT</v>
      </c>
    </row>
    <row r="97" spans="1:8" x14ac:dyDescent="0.35">
      <c r="A97" s="4">
        <v>511510</v>
      </c>
      <c r="B97" s="4" t="s">
        <v>467</v>
      </c>
      <c r="C97" s="4" t="s">
        <v>468</v>
      </c>
      <c r="D97" s="4" t="s">
        <v>468</v>
      </c>
      <c r="E97" s="4">
        <v>19.634042999999998</v>
      </c>
      <c r="F97" s="4">
        <v>48.580261</v>
      </c>
      <c r="G97" s="4">
        <v>604</v>
      </c>
      <c r="H97" s="4" t="str">
        <f>_xlfn.XLOOKUP(cis_obce[[#This Row],[KOD_STAT_okres]],Tabuľka6[KOD_STAT_okres],Tabuľka6[skratka])</f>
        <v>DT</v>
      </c>
    </row>
    <row r="98" spans="1:8" x14ac:dyDescent="0.35">
      <c r="A98" s="3">
        <v>511731</v>
      </c>
      <c r="B98" s="3" t="s">
        <v>469</v>
      </c>
      <c r="C98" s="3" t="s">
        <v>470</v>
      </c>
      <c r="D98" s="3" t="s">
        <v>470</v>
      </c>
      <c r="E98" s="3">
        <v>19.457301999999999</v>
      </c>
      <c r="F98" s="3">
        <v>48.514009000000001</v>
      </c>
      <c r="G98" s="3">
        <v>604</v>
      </c>
      <c r="H98" s="4" t="str">
        <f>_xlfn.XLOOKUP(cis_obce[[#This Row],[KOD_STAT_okres]],Tabuľka6[KOD_STAT_okres],Tabuľka6[skratka])</f>
        <v>DT</v>
      </c>
    </row>
    <row r="99" spans="1:8" x14ac:dyDescent="0.35">
      <c r="A99" s="4">
        <v>518794</v>
      </c>
      <c r="B99" s="4" t="s">
        <v>471</v>
      </c>
      <c r="C99" s="4" t="s">
        <v>472</v>
      </c>
      <c r="D99" s="4" t="s">
        <v>472</v>
      </c>
      <c r="E99" s="4">
        <v>19.299710000000001</v>
      </c>
      <c r="F99" s="4">
        <v>48.499837999999997</v>
      </c>
      <c r="G99" s="4">
        <v>604</v>
      </c>
      <c r="H99" s="4" t="str">
        <f>_xlfn.XLOOKUP(cis_obce[[#This Row],[KOD_STAT_okres]],Tabuľka6[KOD_STAT_okres],Tabuľka6[skratka])</f>
        <v>DT</v>
      </c>
    </row>
    <row r="100" spans="1:8" x14ac:dyDescent="0.35">
      <c r="A100" s="3">
        <v>518816</v>
      </c>
      <c r="B100" s="3" t="s">
        <v>473</v>
      </c>
      <c r="C100" s="3" t="s">
        <v>474</v>
      </c>
      <c r="D100" s="3" t="s">
        <v>474</v>
      </c>
      <c r="E100" s="3">
        <v>19.344170999999999</v>
      </c>
      <c r="F100" s="3">
        <v>48.474150999999999</v>
      </c>
      <c r="G100" s="3">
        <v>604</v>
      </c>
      <c r="H100" s="4" t="str">
        <f>_xlfn.XLOOKUP(cis_obce[[#This Row],[KOD_STAT_okres]],Tabuľka6[KOD_STAT_okres],Tabuľka6[skratka])</f>
        <v>DT</v>
      </c>
    </row>
    <row r="101" spans="1:8" x14ac:dyDescent="0.35">
      <c r="A101" s="4">
        <v>518824</v>
      </c>
      <c r="B101" s="4" t="s">
        <v>475</v>
      </c>
      <c r="C101" s="4" t="s">
        <v>476</v>
      </c>
      <c r="D101" s="4" t="s">
        <v>476</v>
      </c>
      <c r="E101" s="4">
        <v>19.357375999999999</v>
      </c>
      <c r="F101" s="4">
        <v>48.533676</v>
      </c>
      <c r="G101" s="4">
        <v>604</v>
      </c>
      <c r="H101" s="4" t="str">
        <f>_xlfn.XLOOKUP(cis_obce[[#This Row],[KOD_STAT_okres]],Tabuľka6[KOD_STAT_okres],Tabuľka6[skratka])</f>
        <v>DT</v>
      </c>
    </row>
    <row r="102" spans="1:8" x14ac:dyDescent="0.35">
      <c r="A102" s="3">
        <v>518921</v>
      </c>
      <c r="B102" s="3" t="s">
        <v>477</v>
      </c>
      <c r="C102" s="3" t="s">
        <v>478</v>
      </c>
      <c r="D102" s="3" t="s">
        <v>478</v>
      </c>
      <c r="E102" s="3">
        <v>19.293472999999999</v>
      </c>
      <c r="F102" s="3">
        <v>48.555371000000001</v>
      </c>
      <c r="G102" s="3">
        <v>604</v>
      </c>
      <c r="H102" s="4" t="str">
        <f>_xlfn.XLOOKUP(cis_obce[[#This Row],[KOD_STAT_okres]],Tabuľka6[KOD_STAT_okres],Tabuľka6[skratka])</f>
        <v>DT</v>
      </c>
    </row>
    <row r="103" spans="1:8" x14ac:dyDescent="0.35">
      <c r="A103" s="4">
        <v>518930</v>
      </c>
      <c r="B103" s="4" t="s">
        <v>479</v>
      </c>
      <c r="C103" s="4" t="s">
        <v>480</v>
      </c>
      <c r="D103" s="4" t="s">
        <v>480</v>
      </c>
      <c r="E103" s="4">
        <v>19.2785571</v>
      </c>
      <c r="F103" s="4">
        <v>48.4920732</v>
      </c>
      <c r="G103" s="4">
        <v>604</v>
      </c>
      <c r="H103" s="4" t="str">
        <f>_xlfn.XLOOKUP(cis_obce[[#This Row],[KOD_STAT_okres]],Tabuľka6[KOD_STAT_okres],Tabuľka6[skratka])</f>
        <v>DT</v>
      </c>
    </row>
    <row r="104" spans="1:8" x14ac:dyDescent="0.35">
      <c r="A104" s="3">
        <v>518212</v>
      </c>
      <c r="B104" s="3" t="s">
        <v>481</v>
      </c>
      <c r="C104" s="3" t="s">
        <v>482</v>
      </c>
      <c r="D104" s="3" t="s">
        <v>482</v>
      </c>
      <c r="E104" s="3">
        <v>19.088667000000001</v>
      </c>
      <c r="F104" s="3">
        <v>48.320310999999997</v>
      </c>
      <c r="G104" s="3">
        <v>605</v>
      </c>
      <c r="H104" s="4" t="str">
        <f>_xlfn.XLOOKUP(cis_obce[[#This Row],[KOD_STAT_okres]],Tabuľka6[KOD_STAT_okres],Tabuľka6[skratka])</f>
        <v>KA</v>
      </c>
    </row>
    <row r="105" spans="1:8" x14ac:dyDescent="0.35">
      <c r="A105" s="4">
        <v>518239</v>
      </c>
      <c r="B105" s="4" t="s">
        <v>483</v>
      </c>
      <c r="C105" s="4" t="s">
        <v>484</v>
      </c>
      <c r="D105" s="4" t="s">
        <v>484</v>
      </c>
      <c r="E105" s="4">
        <v>19.157195999999999</v>
      </c>
      <c r="F105" s="4">
        <v>48.254657999999999</v>
      </c>
      <c r="G105" s="4">
        <v>605</v>
      </c>
      <c r="H105" s="4" t="str">
        <f>_xlfn.XLOOKUP(cis_obce[[#This Row],[KOD_STAT_okres]],Tabuľka6[KOD_STAT_okres],Tabuľka6[skratka])</f>
        <v>KA</v>
      </c>
    </row>
    <row r="106" spans="1:8" x14ac:dyDescent="0.35">
      <c r="A106" s="3">
        <v>518247</v>
      </c>
      <c r="B106" s="3" t="s">
        <v>485</v>
      </c>
      <c r="C106" s="3" t="s">
        <v>486</v>
      </c>
      <c r="D106" s="3" t="s">
        <v>486</v>
      </c>
      <c r="E106" s="3">
        <v>19.077331000000001</v>
      </c>
      <c r="F106" s="3">
        <v>48.256965000000001</v>
      </c>
      <c r="G106" s="3">
        <v>605</v>
      </c>
      <c r="H106" s="4" t="str">
        <f>_xlfn.XLOOKUP(cis_obce[[#This Row],[KOD_STAT_okres]],Tabuľka6[KOD_STAT_okres],Tabuľka6[skratka])</f>
        <v>KA</v>
      </c>
    </row>
    <row r="107" spans="1:8" x14ac:dyDescent="0.35">
      <c r="A107" s="4">
        <v>518255</v>
      </c>
      <c r="B107" s="4" t="s">
        <v>487</v>
      </c>
      <c r="C107" s="4" t="s">
        <v>488</v>
      </c>
      <c r="D107" s="4" t="s">
        <v>488</v>
      </c>
      <c r="E107" s="4">
        <v>19.121677999999999</v>
      </c>
      <c r="F107" s="4">
        <v>48.350738999999997</v>
      </c>
      <c r="G107" s="4">
        <v>605</v>
      </c>
      <c r="H107" s="4" t="str">
        <f>_xlfn.XLOOKUP(cis_obce[[#This Row],[KOD_STAT_okres]],Tabuľka6[KOD_STAT_okres],Tabuľka6[skratka])</f>
        <v>KA</v>
      </c>
    </row>
    <row r="108" spans="1:8" x14ac:dyDescent="0.35">
      <c r="A108" s="3">
        <v>518280</v>
      </c>
      <c r="B108" s="3" t="s">
        <v>489</v>
      </c>
      <c r="C108" s="3" t="s">
        <v>490</v>
      </c>
      <c r="D108" s="3" t="s">
        <v>490</v>
      </c>
      <c r="E108" s="3">
        <v>19.025666999999999</v>
      </c>
      <c r="F108" s="3">
        <v>48.308385000000001</v>
      </c>
      <c r="G108" s="3">
        <v>605</v>
      </c>
      <c r="H108" s="4" t="str">
        <f>_xlfn.XLOOKUP(cis_obce[[#This Row],[KOD_STAT_okres]],Tabuľka6[KOD_STAT_okres],Tabuľka6[skratka])</f>
        <v>KA</v>
      </c>
    </row>
    <row r="109" spans="1:8" x14ac:dyDescent="0.35">
      <c r="A109" s="4">
        <v>518301</v>
      </c>
      <c r="B109" s="4" t="s">
        <v>491</v>
      </c>
      <c r="C109" s="4" t="s">
        <v>492</v>
      </c>
      <c r="D109" s="4" t="s">
        <v>492</v>
      </c>
      <c r="E109" s="4">
        <v>19.127965</v>
      </c>
      <c r="F109" s="4">
        <v>48.338324999999998</v>
      </c>
      <c r="G109" s="4">
        <v>605</v>
      </c>
      <c r="H109" s="4" t="str">
        <f>_xlfn.XLOOKUP(cis_obce[[#This Row],[KOD_STAT_okres]],Tabuľka6[KOD_STAT_okres],Tabuľka6[skratka])</f>
        <v>KA</v>
      </c>
    </row>
    <row r="110" spans="1:8" x14ac:dyDescent="0.35">
      <c r="A110" s="3">
        <v>518310</v>
      </c>
      <c r="B110" s="3" t="s">
        <v>493</v>
      </c>
      <c r="C110" s="3" t="s">
        <v>494</v>
      </c>
      <c r="D110" s="3" t="s">
        <v>494</v>
      </c>
      <c r="E110" s="3">
        <v>19.066897999999998</v>
      </c>
      <c r="F110" s="3">
        <v>48.269489999999998</v>
      </c>
      <c r="G110" s="3">
        <v>605</v>
      </c>
      <c r="H110" s="4" t="str">
        <f>_xlfn.XLOOKUP(cis_obce[[#This Row],[KOD_STAT_okres]],Tabuľka6[KOD_STAT_okres],Tabuľka6[skratka])</f>
        <v>KA</v>
      </c>
    </row>
    <row r="111" spans="1:8" x14ac:dyDescent="0.35">
      <c r="A111" s="4">
        <v>518336</v>
      </c>
      <c r="B111" s="4" t="s">
        <v>495</v>
      </c>
      <c r="C111" s="4" t="s">
        <v>496</v>
      </c>
      <c r="D111" s="4" t="s">
        <v>496</v>
      </c>
      <c r="E111" s="4">
        <v>18.990158000000001</v>
      </c>
      <c r="F111" s="4">
        <v>48.263472999999998</v>
      </c>
      <c r="G111" s="4">
        <v>605</v>
      </c>
      <c r="H111" s="4" t="str">
        <f>_xlfn.XLOOKUP(cis_obce[[#This Row],[KOD_STAT_okres]],Tabuľka6[KOD_STAT_okres],Tabuľka6[skratka])</f>
        <v>KA</v>
      </c>
    </row>
    <row r="112" spans="1:8" x14ac:dyDescent="0.35">
      <c r="A112" s="3">
        <v>518344</v>
      </c>
      <c r="B112" s="3" t="s">
        <v>497</v>
      </c>
      <c r="C112" s="3" t="s">
        <v>498</v>
      </c>
      <c r="D112" s="3" t="s">
        <v>498</v>
      </c>
      <c r="E112" s="3">
        <v>18.906896</v>
      </c>
      <c r="F112" s="3">
        <v>48.251776</v>
      </c>
      <c r="G112" s="3">
        <v>605</v>
      </c>
      <c r="H112" s="4" t="str">
        <f>_xlfn.XLOOKUP(cis_obce[[#This Row],[KOD_STAT_okres]],Tabuľka6[KOD_STAT_okres],Tabuľka6[skratka])</f>
        <v>KA</v>
      </c>
    </row>
    <row r="113" spans="1:8" x14ac:dyDescent="0.35">
      <c r="A113" s="4">
        <v>518352</v>
      </c>
      <c r="B113" s="4" t="s">
        <v>499</v>
      </c>
      <c r="C113" s="4" t="s">
        <v>500</v>
      </c>
      <c r="D113" s="4" t="s">
        <v>500</v>
      </c>
      <c r="E113" s="4">
        <v>19.061934000000001</v>
      </c>
      <c r="F113" s="4">
        <v>48.230330000000002</v>
      </c>
      <c r="G113" s="4">
        <v>605</v>
      </c>
      <c r="H113" s="4" t="str">
        <f>_xlfn.XLOOKUP(cis_obce[[#This Row],[KOD_STAT_okres]],Tabuľka6[KOD_STAT_okres],Tabuľka6[skratka])</f>
        <v>KA</v>
      </c>
    </row>
    <row r="114" spans="1:8" x14ac:dyDescent="0.35">
      <c r="A114" s="3">
        <v>518387</v>
      </c>
      <c r="B114" s="3" t="s">
        <v>501</v>
      </c>
      <c r="C114" s="3" t="s">
        <v>502</v>
      </c>
      <c r="D114" s="3" t="s">
        <v>502</v>
      </c>
      <c r="E114" s="3">
        <v>18.880261000000001</v>
      </c>
      <c r="F114" s="3">
        <v>48.171261000000001</v>
      </c>
      <c r="G114" s="3">
        <v>605</v>
      </c>
      <c r="H114" s="4" t="str">
        <f>_xlfn.XLOOKUP(cis_obce[[#This Row],[KOD_STAT_okres]],Tabuľka6[KOD_STAT_okres],Tabuľka6[skratka])</f>
        <v>KA</v>
      </c>
    </row>
    <row r="115" spans="1:8" x14ac:dyDescent="0.35">
      <c r="A115" s="4">
        <v>518409</v>
      </c>
      <c r="B115" s="4" t="s">
        <v>503</v>
      </c>
      <c r="C115" s="4" t="s">
        <v>504</v>
      </c>
      <c r="D115" s="4" t="s">
        <v>504</v>
      </c>
      <c r="E115" s="4">
        <v>18.85303</v>
      </c>
      <c r="F115" s="4">
        <v>48.187742</v>
      </c>
      <c r="G115" s="4">
        <v>605</v>
      </c>
      <c r="H115" s="4" t="str">
        <f>_xlfn.XLOOKUP(cis_obce[[#This Row],[KOD_STAT_okres]],Tabuľka6[KOD_STAT_okres],Tabuľka6[skratka])</f>
        <v>KA</v>
      </c>
    </row>
    <row r="116" spans="1:8" x14ac:dyDescent="0.35">
      <c r="A116" s="3">
        <v>518417</v>
      </c>
      <c r="B116" s="3" t="s">
        <v>505</v>
      </c>
      <c r="C116" s="3" t="s">
        <v>506</v>
      </c>
      <c r="D116" s="3" t="s">
        <v>506</v>
      </c>
      <c r="E116" s="3">
        <v>18.990963000000001</v>
      </c>
      <c r="F116" s="3">
        <v>48.284762000000001</v>
      </c>
      <c r="G116" s="3">
        <v>605</v>
      </c>
      <c r="H116" s="4" t="str">
        <f>_xlfn.XLOOKUP(cis_obce[[#This Row],[KOD_STAT_okres]],Tabuľka6[KOD_STAT_okres],Tabuľka6[skratka])</f>
        <v>KA</v>
      </c>
    </row>
    <row r="117" spans="1:8" x14ac:dyDescent="0.35">
      <c r="A117" s="4">
        <v>518425</v>
      </c>
      <c r="B117" s="4" t="s">
        <v>507</v>
      </c>
      <c r="C117" s="4" t="s">
        <v>508</v>
      </c>
      <c r="D117" s="4" t="s">
        <v>508</v>
      </c>
      <c r="E117" s="4">
        <v>18.921060000000001</v>
      </c>
      <c r="F117" s="4">
        <v>48.201521</v>
      </c>
      <c r="G117" s="4">
        <v>605</v>
      </c>
      <c r="H117" s="4" t="str">
        <f>_xlfn.XLOOKUP(cis_obce[[#This Row],[KOD_STAT_okres]],Tabuľka6[KOD_STAT_okres],Tabuľka6[skratka])</f>
        <v>KA</v>
      </c>
    </row>
    <row r="118" spans="1:8" x14ac:dyDescent="0.35">
      <c r="A118" s="3">
        <v>518433</v>
      </c>
      <c r="B118" s="3" t="s">
        <v>509</v>
      </c>
      <c r="C118" s="3" t="s">
        <v>510</v>
      </c>
      <c r="D118" s="3" t="s">
        <v>510</v>
      </c>
      <c r="E118" s="3">
        <v>19.150981999999999</v>
      </c>
      <c r="F118" s="3">
        <v>48.343842000000002</v>
      </c>
      <c r="G118" s="3">
        <v>605</v>
      </c>
      <c r="H118" s="4" t="str">
        <f>_xlfn.XLOOKUP(cis_obce[[#This Row],[KOD_STAT_okres]],Tabuľka6[KOD_STAT_okres],Tabuľka6[skratka])</f>
        <v>KA</v>
      </c>
    </row>
    <row r="119" spans="1:8" x14ac:dyDescent="0.35">
      <c r="A119" s="4">
        <v>518441</v>
      </c>
      <c r="B119" s="4" t="s">
        <v>511</v>
      </c>
      <c r="C119" s="4" t="s">
        <v>512</v>
      </c>
      <c r="D119" s="4" t="s">
        <v>512</v>
      </c>
      <c r="E119" s="4">
        <v>19.075361000000001</v>
      </c>
      <c r="F119" s="4">
        <v>48.278421000000002</v>
      </c>
      <c r="G119" s="4">
        <v>605</v>
      </c>
      <c r="H119" s="4" t="str">
        <f>_xlfn.XLOOKUP(cis_obce[[#This Row],[KOD_STAT_okres]],Tabuľka6[KOD_STAT_okres],Tabuľka6[skratka])</f>
        <v>KA</v>
      </c>
    </row>
    <row r="120" spans="1:8" x14ac:dyDescent="0.35">
      <c r="A120" s="3">
        <v>518484</v>
      </c>
      <c r="B120" s="3" t="s">
        <v>513</v>
      </c>
      <c r="C120" s="3" t="s">
        <v>514</v>
      </c>
      <c r="D120" s="3" t="s">
        <v>514</v>
      </c>
      <c r="E120" s="3">
        <v>19.115268</v>
      </c>
      <c r="F120" s="3">
        <v>48.313471</v>
      </c>
      <c r="G120" s="3">
        <v>605</v>
      </c>
      <c r="H120" s="4" t="str">
        <f>_xlfn.XLOOKUP(cis_obce[[#This Row],[KOD_STAT_okres]],Tabuľka6[KOD_STAT_okres],Tabuľka6[skratka])</f>
        <v>KA</v>
      </c>
    </row>
    <row r="121" spans="1:8" x14ac:dyDescent="0.35">
      <c r="A121" s="4">
        <v>518514</v>
      </c>
      <c r="B121" s="4" t="s">
        <v>515</v>
      </c>
      <c r="C121" s="4" t="s">
        <v>516</v>
      </c>
      <c r="D121" s="4" t="s">
        <v>516</v>
      </c>
      <c r="E121" s="4">
        <v>19.115005</v>
      </c>
      <c r="F121" s="4">
        <v>48.299678999999998</v>
      </c>
      <c r="G121" s="4">
        <v>605</v>
      </c>
      <c r="H121" s="4" t="str">
        <f>_xlfn.XLOOKUP(cis_obce[[#This Row],[KOD_STAT_okres]],Tabuľka6[KOD_STAT_okres],Tabuľka6[skratka])</f>
        <v>KA</v>
      </c>
    </row>
    <row r="122" spans="1:8" x14ac:dyDescent="0.35">
      <c r="A122" s="3">
        <v>518531</v>
      </c>
      <c r="B122" s="3" t="s">
        <v>517</v>
      </c>
      <c r="C122" s="3" t="s">
        <v>518</v>
      </c>
      <c r="D122" s="3" t="s">
        <v>518</v>
      </c>
      <c r="E122" s="3">
        <v>18.9762068</v>
      </c>
      <c r="F122" s="3">
        <v>48.351448400000002</v>
      </c>
      <c r="G122" s="3">
        <v>605</v>
      </c>
      <c r="H122" s="4" t="str">
        <f>_xlfn.XLOOKUP(cis_obce[[#This Row],[KOD_STAT_okres]],Tabuľka6[KOD_STAT_okres],Tabuľka6[skratka])</f>
        <v>KA</v>
      </c>
    </row>
    <row r="123" spans="1:8" x14ac:dyDescent="0.35">
      <c r="A123" s="4">
        <v>518557</v>
      </c>
      <c r="B123" s="4" t="s">
        <v>519</v>
      </c>
      <c r="C123" s="4" t="s">
        <v>237</v>
      </c>
      <c r="D123" s="4" t="s">
        <v>237</v>
      </c>
      <c r="E123" s="4">
        <v>19.064556</v>
      </c>
      <c r="F123" s="4">
        <v>48.357357</v>
      </c>
      <c r="G123" s="4">
        <v>605</v>
      </c>
      <c r="H123" s="4" t="str">
        <f>_xlfn.XLOOKUP(cis_obce[[#This Row],[KOD_STAT_okres]],Tabuľka6[KOD_STAT_okres],Tabuľka6[skratka])</f>
        <v>KA</v>
      </c>
    </row>
    <row r="124" spans="1:8" x14ac:dyDescent="0.35">
      <c r="A124" s="3">
        <v>518565</v>
      </c>
      <c r="B124" s="3" t="s">
        <v>520</v>
      </c>
      <c r="C124" s="3" t="s">
        <v>521</v>
      </c>
      <c r="D124" s="3" t="s">
        <v>521</v>
      </c>
      <c r="E124" s="3">
        <v>19.186615</v>
      </c>
      <c r="F124" s="3">
        <v>48.320647999999998</v>
      </c>
      <c r="G124" s="3">
        <v>605</v>
      </c>
      <c r="H124" s="4" t="str">
        <f>_xlfn.XLOOKUP(cis_obce[[#This Row],[KOD_STAT_okres]],Tabuľka6[KOD_STAT_okres],Tabuľka6[skratka])</f>
        <v>KA</v>
      </c>
    </row>
    <row r="125" spans="1:8" x14ac:dyDescent="0.35">
      <c r="A125" s="4">
        <v>518573</v>
      </c>
      <c r="B125" s="4" t="s">
        <v>522</v>
      </c>
      <c r="C125" s="4" t="s">
        <v>523</v>
      </c>
      <c r="D125" s="4" t="s">
        <v>523</v>
      </c>
      <c r="E125" s="4">
        <v>18.904843</v>
      </c>
      <c r="F125" s="4">
        <v>48.264412999999998</v>
      </c>
      <c r="G125" s="4">
        <v>605</v>
      </c>
      <c r="H125" s="4" t="str">
        <f>_xlfn.XLOOKUP(cis_obce[[#This Row],[KOD_STAT_okres]],Tabuľka6[KOD_STAT_okres],Tabuľka6[skratka])</f>
        <v>KA</v>
      </c>
    </row>
    <row r="126" spans="1:8" x14ac:dyDescent="0.35">
      <c r="A126" s="3">
        <v>518603</v>
      </c>
      <c r="B126" s="3" t="s">
        <v>524</v>
      </c>
      <c r="C126" s="3" t="s">
        <v>525</v>
      </c>
      <c r="D126" s="3" t="s">
        <v>525</v>
      </c>
      <c r="E126" s="3">
        <v>18.865265000000001</v>
      </c>
      <c r="F126" s="3">
        <v>48.226624000000001</v>
      </c>
      <c r="G126" s="3">
        <v>605</v>
      </c>
      <c r="H126" s="4" t="str">
        <f>_xlfn.XLOOKUP(cis_obce[[#This Row],[KOD_STAT_okres]],Tabuľka6[KOD_STAT_okres],Tabuľka6[skratka])</f>
        <v>KA</v>
      </c>
    </row>
    <row r="127" spans="1:8" x14ac:dyDescent="0.35">
      <c r="A127" s="4">
        <v>518611</v>
      </c>
      <c r="B127" s="4" t="s">
        <v>526</v>
      </c>
      <c r="C127" s="4" t="s">
        <v>527</v>
      </c>
      <c r="D127" s="4" t="s">
        <v>527</v>
      </c>
      <c r="E127" s="4">
        <v>19.179352000000002</v>
      </c>
      <c r="F127" s="4">
        <v>48.298962000000003</v>
      </c>
      <c r="G127" s="4">
        <v>605</v>
      </c>
      <c r="H127" s="4" t="str">
        <f>_xlfn.XLOOKUP(cis_obce[[#This Row],[KOD_STAT_okres]],Tabuľka6[KOD_STAT_okres],Tabuľka6[skratka])</f>
        <v>KA</v>
      </c>
    </row>
    <row r="128" spans="1:8" x14ac:dyDescent="0.35">
      <c r="A128" s="3">
        <v>518646</v>
      </c>
      <c r="B128" s="3" t="s">
        <v>528</v>
      </c>
      <c r="C128" s="3" t="s">
        <v>529</v>
      </c>
      <c r="D128" s="3" t="s">
        <v>529</v>
      </c>
      <c r="E128" s="3">
        <v>19.000985</v>
      </c>
      <c r="F128" s="3">
        <v>48.232577999999997</v>
      </c>
      <c r="G128" s="3">
        <v>605</v>
      </c>
      <c r="H128" s="4" t="str">
        <f>_xlfn.XLOOKUP(cis_obce[[#This Row],[KOD_STAT_okres]],Tabuľka6[KOD_STAT_okres],Tabuľka6[skratka])</f>
        <v>KA</v>
      </c>
    </row>
    <row r="129" spans="1:8" x14ac:dyDescent="0.35">
      <c r="A129" s="4">
        <v>518701</v>
      </c>
      <c r="B129" s="4" t="s">
        <v>530</v>
      </c>
      <c r="C129" s="4" t="s">
        <v>531</v>
      </c>
      <c r="D129" s="4" t="s">
        <v>531</v>
      </c>
      <c r="E129" s="4">
        <v>18.969154</v>
      </c>
      <c r="F129" s="4">
        <v>48.198295000000002</v>
      </c>
      <c r="G129" s="4">
        <v>605</v>
      </c>
      <c r="H129" s="4" t="str">
        <f>_xlfn.XLOOKUP(cis_obce[[#This Row],[KOD_STAT_okres]],Tabuľka6[KOD_STAT_okres],Tabuľka6[skratka])</f>
        <v>KA</v>
      </c>
    </row>
    <row r="130" spans="1:8" x14ac:dyDescent="0.35">
      <c r="A130" s="3">
        <v>518735</v>
      </c>
      <c r="B130" s="3" t="s">
        <v>532</v>
      </c>
      <c r="C130" s="3" t="s">
        <v>533</v>
      </c>
      <c r="D130" s="3" t="s">
        <v>533</v>
      </c>
      <c r="E130" s="3">
        <v>18.952368</v>
      </c>
      <c r="F130" s="3">
        <v>48.274683000000003</v>
      </c>
      <c r="G130" s="3">
        <v>605</v>
      </c>
      <c r="H130" s="4" t="str">
        <f>_xlfn.XLOOKUP(cis_obce[[#This Row],[KOD_STAT_okres]],Tabuľka6[KOD_STAT_okres],Tabuľka6[skratka])</f>
        <v>KA</v>
      </c>
    </row>
    <row r="131" spans="1:8" x14ac:dyDescent="0.35">
      <c r="A131" s="4">
        <v>518743</v>
      </c>
      <c r="B131" s="4" t="s">
        <v>534</v>
      </c>
      <c r="C131" s="4" t="s">
        <v>535</v>
      </c>
      <c r="D131" s="4" t="s">
        <v>348</v>
      </c>
      <c r="E131" s="4">
        <v>19.042725000000001</v>
      </c>
      <c r="F131" s="4">
        <v>48.255248000000002</v>
      </c>
      <c r="G131" s="4">
        <v>605</v>
      </c>
      <c r="H131" s="4" t="str">
        <f>_xlfn.XLOOKUP(cis_obce[[#This Row],[KOD_STAT_okres]],Tabuľka6[KOD_STAT_okres],Tabuľka6[skratka])</f>
        <v>KA</v>
      </c>
    </row>
    <row r="132" spans="1:8" x14ac:dyDescent="0.35">
      <c r="A132" s="3">
        <v>518751</v>
      </c>
      <c r="B132" s="3" t="s">
        <v>536</v>
      </c>
      <c r="C132" s="3" t="s">
        <v>537</v>
      </c>
      <c r="D132" s="3" t="s">
        <v>537</v>
      </c>
      <c r="E132" s="3">
        <v>19.197243</v>
      </c>
      <c r="F132" s="3">
        <v>48.357298</v>
      </c>
      <c r="G132" s="3">
        <v>605</v>
      </c>
      <c r="H132" s="4" t="str">
        <f>_xlfn.XLOOKUP(cis_obce[[#This Row],[KOD_STAT_okres]],Tabuľka6[KOD_STAT_okres],Tabuľka6[skratka])</f>
        <v>KA</v>
      </c>
    </row>
    <row r="133" spans="1:8" x14ac:dyDescent="0.35">
      <c r="A133" s="4">
        <v>518832</v>
      </c>
      <c r="B133" s="4" t="s">
        <v>538</v>
      </c>
      <c r="C133" s="4" t="s">
        <v>539</v>
      </c>
      <c r="D133" s="4" t="s">
        <v>539</v>
      </c>
      <c r="E133" s="4">
        <v>18.874238999999999</v>
      </c>
      <c r="F133" s="4">
        <v>48.214109000000001</v>
      </c>
      <c r="G133" s="4">
        <v>605</v>
      </c>
      <c r="H133" s="4" t="str">
        <f>_xlfn.XLOOKUP(cis_obce[[#This Row],[KOD_STAT_okres]],Tabuľka6[KOD_STAT_okres],Tabuľka6[skratka])</f>
        <v>KA</v>
      </c>
    </row>
    <row r="134" spans="1:8" x14ac:dyDescent="0.35">
      <c r="A134" s="3">
        <v>518841</v>
      </c>
      <c r="B134" s="3" t="s">
        <v>540</v>
      </c>
      <c r="C134" s="3" t="s">
        <v>541</v>
      </c>
      <c r="D134" s="3" t="s">
        <v>541</v>
      </c>
      <c r="E134" s="3">
        <v>18.835830000000001</v>
      </c>
      <c r="F134" s="3">
        <v>48.208959</v>
      </c>
      <c r="G134" s="3">
        <v>605</v>
      </c>
      <c r="H134" s="4" t="str">
        <f>_xlfn.XLOOKUP(cis_obce[[#This Row],[KOD_STAT_okres]],Tabuľka6[KOD_STAT_okres],Tabuľka6[skratka])</f>
        <v>KA</v>
      </c>
    </row>
    <row r="135" spans="1:8" x14ac:dyDescent="0.35">
      <c r="A135" s="4">
        <v>518867</v>
      </c>
      <c r="B135" s="4" t="s">
        <v>542</v>
      </c>
      <c r="C135" s="4" t="s">
        <v>543</v>
      </c>
      <c r="D135" s="4" t="s">
        <v>543</v>
      </c>
      <c r="E135" s="4">
        <v>18.893218000000001</v>
      </c>
      <c r="F135" s="4">
        <v>48.179215999999997</v>
      </c>
      <c r="G135" s="4">
        <v>605</v>
      </c>
      <c r="H135" s="4" t="str">
        <f>_xlfn.XLOOKUP(cis_obce[[#This Row],[KOD_STAT_okres]],Tabuľka6[KOD_STAT_okres],Tabuľka6[skratka])</f>
        <v>KA</v>
      </c>
    </row>
    <row r="136" spans="1:8" x14ac:dyDescent="0.35">
      <c r="A136" s="3">
        <v>518883</v>
      </c>
      <c r="B136" s="3" t="s">
        <v>544</v>
      </c>
      <c r="C136" s="3" t="s">
        <v>545</v>
      </c>
      <c r="D136" s="3" t="s">
        <v>545</v>
      </c>
      <c r="E136" s="3">
        <v>19.139139</v>
      </c>
      <c r="F136" s="3">
        <v>48.295893</v>
      </c>
      <c r="G136" s="3">
        <v>605</v>
      </c>
      <c r="H136" s="4" t="str">
        <f>_xlfn.XLOOKUP(cis_obce[[#This Row],[KOD_STAT_okres]],Tabuľka6[KOD_STAT_okres],Tabuľka6[skratka])</f>
        <v>KA</v>
      </c>
    </row>
    <row r="137" spans="1:8" x14ac:dyDescent="0.35">
      <c r="A137" s="4">
        <v>518905</v>
      </c>
      <c r="B137" s="4" t="s">
        <v>546</v>
      </c>
      <c r="C137" s="4" t="s">
        <v>547</v>
      </c>
      <c r="D137" s="4" t="s">
        <v>547</v>
      </c>
      <c r="E137" s="4">
        <v>19.063427999999998</v>
      </c>
      <c r="F137" s="4">
        <v>48.294929000000003</v>
      </c>
      <c r="G137" s="4">
        <v>605</v>
      </c>
      <c r="H137" s="4" t="str">
        <f>_xlfn.XLOOKUP(cis_obce[[#This Row],[KOD_STAT_okres]],Tabuľka6[KOD_STAT_okres],Tabuľka6[skratka])</f>
        <v>KA</v>
      </c>
    </row>
    <row r="138" spans="1:8" x14ac:dyDescent="0.35">
      <c r="A138" s="3">
        <v>518956</v>
      </c>
      <c r="B138" s="3" t="s">
        <v>548</v>
      </c>
      <c r="C138" s="3" t="s">
        <v>549</v>
      </c>
      <c r="D138" s="3" t="s">
        <v>549</v>
      </c>
      <c r="E138" s="3">
        <v>19.14329</v>
      </c>
      <c r="F138" s="3">
        <v>48.333516000000003</v>
      </c>
      <c r="G138" s="3">
        <v>605</v>
      </c>
      <c r="H138" s="4" t="str">
        <f>_xlfn.XLOOKUP(cis_obce[[#This Row],[KOD_STAT_okres]],Tabuľka6[KOD_STAT_okres],Tabuľka6[skratka])</f>
        <v>KA</v>
      </c>
    </row>
    <row r="139" spans="1:8" x14ac:dyDescent="0.35">
      <c r="A139" s="4">
        <v>518999</v>
      </c>
      <c r="B139" s="4" t="s">
        <v>550</v>
      </c>
      <c r="C139" s="4" t="s">
        <v>551</v>
      </c>
      <c r="D139" s="4" t="s">
        <v>551</v>
      </c>
      <c r="E139" s="4">
        <v>18.984224999999999</v>
      </c>
      <c r="F139" s="4">
        <v>48.390825999999997</v>
      </c>
      <c r="G139" s="4">
        <v>605</v>
      </c>
      <c r="H139" s="4" t="str">
        <f>_xlfn.XLOOKUP(cis_obce[[#This Row],[KOD_STAT_okres]],Tabuľka6[KOD_STAT_okres],Tabuľka6[skratka])</f>
        <v>KA</v>
      </c>
    </row>
    <row r="140" spans="1:8" x14ac:dyDescent="0.35">
      <c r="A140" s="3">
        <v>511226</v>
      </c>
      <c r="B140" s="3" t="s">
        <v>552</v>
      </c>
      <c r="C140" s="3" t="s">
        <v>553</v>
      </c>
      <c r="D140" s="3" t="s">
        <v>553</v>
      </c>
      <c r="E140" s="3">
        <v>19.432684999999999</v>
      </c>
      <c r="F140" s="3">
        <v>48.410784</v>
      </c>
      <c r="G140" s="3">
        <v>606</v>
      </c>
      <c r="H140" s="4" t="str">
        <f>_xlfn.XLOOKUP(cis_obce[[#This Row],[KOD_STAT_okres]],Tabuľka6[KOD_STAT_okres],Tabuľka6[skratka])</f>
        <v>LC</v>
      </c>
    </row>
    <row r="141" spans="1:8" x14ac:dyDescent="0.35">
      <c r="A141" s="4">
        <v>511234</v>
      </c>
      <c r="B141" s="4" t="s">
        <v>554</v>
      </c>
      <c r="C141" s="4" t="s">
        <v>555</v>
      </c>
      <c r="D141" s="4" t="s">
        <v>555</v>
      </c>
      <c r="E141" s="4">
        <v>19.853619999999999</v>
      </c>
      <c r="F141" s="4">
        <v>48.242888000000001</v>
      </c>
      <c r="G141" s="4">
        <v>606</v>
      </c>
      <c r="H141" s="4" t="str">
        <f>_xlfn.XLOOKUP(cis_obce[[#This Row],[KOD_STAT_okres]],Tabuľka6[KOD_STAT_okres],Tabuľka6[skratka])</f>
        <v>LC</v>
      </c>
    </row>
    <row r="142" spans="1:8" x14ac:dyDescent="0.35">
      <c r="A142" s="3">
        <v>557315</v>
      </c>
      <c r="B142" s="3" t="s">
        <v>556</v>
      </c>
      <c r="C142" s="3" t="s">
        <v>557</v>
      </c>
      <c r="D142" s="3" t="s">
        <v>557</v>
      </c>
      <c r="E142" s="3">
        <v>19.835362</v>
      </c>
      <c r="F142" s="3">
        <v>48.250205000000001</v>
      </c>
      <c r="G142" s="3">
        <v>606</v>
      </c>
      <c r="H142" s="4" t="str">
        <f>_xlfn.XLOOKUP(cis_obce[[#This Row],[KOD_STAT_okres]],Tabuľka6[KOD_STAT_okres],Tabuľka6[skratka])</f>
        <v>LC</v>
      </c>
    </row>
    <row r="143" spans="1:8" x14ac:dyDescent="0.35">
      <c r="A143" s="4">
        <v>511251</v>
      </c>
      <c r="B143" s="4" t="s">
        <v>558</v>
      </c>
      <c r="C143" s="4" t="s">
        <v>559</v>
      </c>
      <c r="D143" s="4" t="s">
        <v>559</v>
      </c>
      <c r="E143" s="4">
        <v>19.770541000000001</v>
      </c>
      <c r="F143" s="4">
        <v>48.337390999999997</v>
      </c>
      <c r="G143" s="4">
        <v>606</v>
      </c>
      <c r="H143" s="4" t="str">
        <f>_xlfn.XLOOKUP(cis_obce[[#This Row],[KOD_STAT_okres]],Tabuľka6[KOD_STAT_okres],Tabuľka6[skratka])</f>
        <v>LC</v>
      </c>
    </row>
    <row r="144" spans="1:8" x14ac:dyDescent="0.35">
      <c r="A144" s="3">
        <v>511277</v>
      </c>
      <c r="B144" s="3" t="s">
        <v>560</v>
      </c>
      <c r="C144" s="3" t="s">
        <v>561</v>
      </c>
      <c r="D144" s="3" t="s">
        <v>561</v>
      </c>
      <c r="E144" s="3">
        <v>19.475747999999999</v>
      </c>
      <c r="F144" s="3">
        <v>48.455843000000002</v>
      </c>
      <c r="G144" s="3">
        <v>606</v>
      </c>
      <c r="H144" s="4" t="str">
        <f>_xlfn.XLOOKUP(cis_obce[[#This Row],[KOD_STAT_okres]],Tabuľka6[KOD_STAT_okres],Tabuľka6[skratka])</f>
        <v>LC</v>
      </c>
    </row>
    <row r="145" spans="1:8" x14ac:dyDescent="0.35">
      <c r="A145" s="4">
        <v>558273</v>
      </c>
      <c r="B145" s="4" t="s">
        <v>562</v>
      </c>
      <c r="C145" s="4" t="s">
        <v>563</v>
      </c>
      <c r="D145" s="4" t="s">
        <v>563</v>
      </c>
      <c r="E145" s="4">
        <v>19.848030999999999</v>
      </c>
      <c r="F145" s="4">
        <v>48.293624999999999</v>
      </c>
      <c r="G145" s="4">
        <v>606</v>
      </c>
      <c r="H145" s="4" t="str">
        <f>_xlfn.XLOOKUP(cis_obce[[#This Row],[KOD_STAT_okres]],Tabuľka6[KOD_STAT_okres],Tabuľka6[skratka])</f>
        <v>LC</v>
      </c>
    </row>
    <row r="146" spans="1:8" x14ac:dyDescent="0.35">
      <c r="A146" s="3">
        <v>511293</v>
      </c>
      <c r="B146" s="3" t="s">
        <v>564</v>
      </c>
      <c r="C146" s="3" t="s">
        <v>565</v>
      </c>
      <c r="D146" s="3" t="s">
        <v>565</v>
      </c>
      <c r="E146" s="3">
        <v>19.800989999999999</v>
      </c>
      <c r="F146" s="3">
        <v>48.308239999999998</v>
      </c>
      <c r="G146" s="3">
        <v>606</v>
      </c>
      <c r="H146" s="4" t="str">
        <f>_xlfn.XLOOKUP(cis_obce[[#This Row],[KOD_STAT_okres]],Tabuľka6[KOD_STAT_okres],Tabuľka6[skratka])</f>
        <v>LC</v>
      </c>
    </row>
    <row r="147" spans="1:8" x14ac:dyDescent="0.35">
      <c r="A147" s="4">
        <v>511323</v>
      </c>
      <c r="B147" s="4" t="s">
        <v>566</v>
      </c>
      <c r="C147" s="4" t="s">
        <v>567</v>
      </c>
      <c r="D147" s="4" t="s">
        <v>568</v>
      </c>
      <c r="E147" s="4">
        <v>19.814679999999999</v>
      </c>
      <c r="F147" s="4">
        <v>48.213416000000002</v>
      </c>
      <c r="G147" s="4">
        <v>606</v>
      </c>
      <c r="H147" s="4" t="str">
        <f>_xlfn.XLOOKUP(cis_obce[[#This Row],[KOD_STAT_okres]],Tabuľka6[KOD_STAT_okres],Tabuľka6[skratka])</f>
        <v>LC</v>
      </c>
    </row>
    <row r="148" spans="1:8" x14ac:dyDescent="0.35">
      <c r="A148" s="3">
        <v>511331</v>
      </c>
      <c r="B148" s="3" t="s">
        <v>569</v>
      </c>
      <c r="C148" s="3" t="s">
        <v>570</v>
      </c>
      <c r="D148" s="3" t="s">
        <v>570</v>
      </c>
      <c r="E148" s="3">
        <v>19.886731000000001</v>
      </c>
      <c r="F148" s="3">
        <v>48.249491999999996</v>
      </c>
      <c r="G148" s="3">
        <v>606</v>
      </c>
      <c r="H148" s="4" t="str">
        <f>_xlfn.XLOOKUP(cis_obce[[#This Row],[KOD_STAT_okres]],Tabuľka6[KOD_STAT_okres],Tabuľka6[skratka])</f>
        <v>LC</v>
      </c>
    </row>
    <row r="149" spans="1:8" x14ac:dyDescent="0.35">
      <c r="A149" s="4">
        <v>511358</v>
      </c>
      <c r="B149" s="4" t="s">
        <v>571</v>
      </c>
      <c r="C149" s="4" t="s">
        <v>572</v>
      </c>
      <c r="D149" s="4" t="s">
        <v>572</v>
      </c>
      <c r="E149" s="4">
        <v>19.532665000000001</v>
      </c>
      <c r="F149" s="4">
        <v>48.450491999999997</v>
      </c>
      <c r="G149" s="4">
        <v>606</v>
      </c>
      <c r="H149" s="4" t="str">
        <f>_xlfn.XLOOKUP(cis_obce[[#This Row],[KOD_STAT_okres]],Tabuľka6[KOD_STAT_okres],Tabuľka6[skratka])</f>
        <v>LC</v>
      </c>
    </row>
    <row r="150" spans="1:8" x14ac:dyDescent="0.35">
      <c r="A150" s="3">
        <v>511366</v>
      </c>
      <c r="B150" s="3" t="s">
        <v>573</v>
      </c>
      <c r="C150" s="3" t="s">
        <v>574</v>
      </c>
      <c r="D150" s="3" t="s">
        <v>574</v>
      </c>
      <c r="E150" s="3">
        <v>19.565328000000001</v>
      </c>
      <c r="F150" s="3">
        <v>48.475966</v>
      </c>
      <c r="G150" s="3">
        <v>606</v>
      </c>
      <c r="H150" s="4" t="str">
        <f>_xlfn.XLOOKUP(cis_obce[[#This Row],[KOD_STAT_okres]],Tabuľka6[KOD_STAT_okres],Tabuľka6[skratka])</f>
        <v>LC</v>
      </c>
    </row>
    <row r="151" spans="1:8" x14ac:dyDescent="0.35">
      <c r="A151" s="4">
        <v>511391</v>
      </c>
      <c r="B151" s="4" t="s">
        <v>575</v>
      </c>
      <c r="C151" s="4" t="s">
        <v>239</v>
      </c>
      <c r="D151" s="4" t="s">
        <v>239</v>
      </c>
      <c r="E151" s="4">
        <v>19.822254000000001</v>
      </c>
      <c r="F151" s="4">
        <v>48.270648999999999</v>
      </c>
      <c r="G151" s="4">
        <v>606</v>
      </c>
      <c r="H151" s="4" t="str">
        <f>_xlfn.XLOOKUP(cis_obce[[#This Row],[KOD_STAT_okres]],Tabuľka6[KOD_STAT_okres],Tabuľka6[skratka])</f>
        <v>LC</v>
      </c>
    </row>
    <row r="152" spans="1:8" x14ac:dyDescent="0.35">
      <c r="A152" s="3">
        <v>511404</v>
      </c>
      <c r="B152" s="3" t="s">
        <v>576</v>
      </c>
      <c r="C152" s="3" t="s">
        <v>577</v>
      </c>
      <c r="D152" s="3" t="s">
        <v>577</v>
      </c>
      <c r="E152" s="3">
        <v>19.774481999999999</v>
      </c>
      <c r="F152" s="3">
        <v>48.2926</v>
      </c>
      <c r="G152" s="3">
        <v>606</v>
      </c>
      <c r="H152" s="4" t="str">
        <f>_xlfn.XLOOKUP(cis_obce[[#This Row],[KOD_STAT_okres]],Tabuľka6[KOD_STAT_okres],Tabuľka6[skratka])</f>
        <v>LC</v>
      </c>
    </row>
    <row r="153" spans="1:8" x14ac:dyDescent="0.35">
      <c r="A153" s="4">
        <v>557331</v>
      </c>
      <c r="B153" s="4" t="s">
        <v>578</v>
      </c>
      <c r="C153" s="4" t="s">
        <v>579</v>
      </c>
      <c r="D153" s="4" t="s">
        <v>579</v>
      </c>
      <c r="E153" s="4">
        <v>19.582643999999998</v>
      </c>
      <c r="F153" s="4">
        <v>48.385617000000003</v>
      </c>
      <c r="G153" s="4">
        <v>606</v>
      </c>
      <c r="H153" s="4" t="str">
        <f>_xlfn.XLOOKUP(cis_obce[[#This Row],[KOD_STAT_okres]],Tabuľka6[KOD_STAT_okres],Tabuľka6[skratka])</f>
        <v>LC</v>
      </c>
    </row>
    <row r="154" spans="1:8" x14ac:dyDescent="0.35">
      <c r="A154" s="3">
        <v>511421</v>
      </c>
      <c r="B154" s="3" t="s">
        <v>580</v>
      </c>
      <c r="C154" s="3" t="s">
        <v>581</v>
      </c>
      <c r="D154" s="3" t="s">
        <v>581</v>
      </c>
      <c r="E154" s="3">
        <v>19.573841000000002</v>
      </c>
      <c r="F154" s="3">
        <v>48.354953999999999</v>
      </c>
      <c r="G154" s="3">
        <v>606</v>
      </c>
      <c r="H154" s="4" t="str">
        <f>_xlfn.XLOOKUP(cis_obce[[#This Row],[KOD_STAT_okres]],Tabuľka6[KOD_STAT_okres],Tabuľka6[skratka])</f>
        <v>LC</v>
      </c>
    </row>
    <row r="155" spans="1:8" x14ac:dyDescent="0.35">
      <c r="A155" s="4">
        <v>511439</v>
      </c>
      <c r="B155" s="4" t="s">
        <v>582</v>
      </c>
      <c r="C155" s="4" t="s">
        <v>583</v>
      </c>
      <c r="D155" s="4" t="s">
        <v>583</v>
      </c>
      <c r="E155" s="4">
        <v>19.752558000000001</v>
      </c>
      <c r="F155" s="4">
        <v>48.30809</v>
      </c>
      <c r="G155" s="4">
        <v>606</v>
      </c>
      <c r="H155" s="4" t="str">
        <f>_xlfn.XLOOKUP(cis_obce[[#This Row],[KOD_STAT_okres]],Tabuľka6[KOD_STAT_okres],Tabuľka6[skratka])</f>
        <v>LC</v>
      </c>
    </row>
    <row r="156" spans="1:8" x14ac:dyDescent="0.35">
      <c r="A156" s="3">
        <v>511463</v>
      </c>
      <c r="B156" s="3" t="s">
        <v>584</v>
      </c>
      <c r="C156" s="3" t="s">
        <v>585</v>
      </c>
      <c r="D156" s="3" t="s">
        <v>585</v>
      </c>
      <c r="E156" s="3">
        <v>19.600999000000002</v>
      </c>
      <c r="F156" s="3">
        <v>48.282153000000001</v>
      </c>
      <c r="G156" s="3">
        <v>606</v>
      </c>
      <c r="H156" s="4" t="str">
        <f>_xlfn.XLOOKUP(cis_obce[[#This Row],[KOD_STAT_okres]],Tabuľka6[KOD_STAT_okres],Tabuľka6[skratka])</f>
        <v>LC</v>
      </c>
    </row>
    <row r="157" spans="1:8" x14ac:dyDescent="0.35">
      <c r="A157" s="4">
        <v>511480</v>
      </c>
      <c r="B157" s="4" t="s">
        <v>586</v>
      </c>
      <c r="C157" s="4" t="s">
        <v>587</v>
      </c>
      <c r="D157" s="4" t="s">
        <v>587</v>
      </c>
      <c r="E157" s="4">
        <v>19.656537</v>
      </c>
      <c r="F157" s="4">
        <v>48.257770999999998</v>
      </c>
      <c r="G157" s="4">
        <v>606</v>
      </c>
      <c r="H157" s="4" t="str">
        <f>_xlfn.XLOOKUP(cis_obce[[#This Row],[KOD_STAT_okres]],Tabuľka6[KOD_STAT_okres],Tabuľka6[skratka])</f>
        <v>LC</v>
      </c>
    </row>
    <row r="158" spans="1:8" x14ac:dyDescent="0.35">
      <c r="A158" s="3">
        <v>511374</v>
      </c>
      <c r="B158" s="3" t="s">
        <v>588</v>
      </c>
      <c r="C158" s="3" t="s">
        <v>589</v>
      </c>
      <c r="D158" s="3" t="s">
        <v>589</v>
      </c>
      <c r="E158" s="3">
        <v>19.579940000000001</v>
      </c>
      <c r="F158" s="3">
        <v>48.485405</v>
      </c>
      <c r="G158" s="3">
        <v>606</v>
      </c>
      <c r="H158" s="4" t="str">
        <f>_xlfn.XLOOKUP(cis_obce[[#This Row],[KOD_STAT_okres]],Tabuľka6[KOD_STAT_okres],Tabuľka6[skratka])</f>
        <v>LC</v>
      </c>
    </row>
    <row r="159" spans="1:8" x14ac:dyDescent="0.35">
      <c r="A159" s="4">
        <v>511528</v>
      </c>
      <c r="B159" s="4" t="s">
        <v>590</v>
      </c>
      <c r="C159" s="4" t="s">
        <v>591</v>
      </c>
      <c r="D159" s="4" t="s">
        <v>591</v>
      </c>
      <c r="E159" s="4">
        <v>19.542639999999999</v>
      </c>
      <c r="F159" s="4">
        <v>48.339829999999999</v>
      </c>
      <c r="G159" s="4">
        <v>606</v>
      </c>
      <c r="H159" s="4" t="str">
        <f>_xlfn.XLOOKUP(cis_obce[[#This Row],[KOD_STAT_okres]],Tabuľka6[KOD_STAT_okres],Tabuľka6[skratka])</f>
        <v>LC</v>
      </c>
    </row>
    <row r="160" spans="1:8" x14ac:dyDescent="0.35">
      <c r="A160" s="3">
        <v>511536</v>
      </c>
      <c r="B160" s="3" t="s">
        <v>592</v>
      </c>
      <c r="C160" s="3" t="s">
        <v>593</v>
      </c>
      <c r="D160" s="3" t="s">
        <v>593</v>
      </c>
      <c r="E160" s="3">
        <v>19.450714000000001</v>
      </c>
      <c r="F160" s="3">
        <v>48.373075999999998</v>
      </c>
      <c r="G160" s="3">
        <v>606</v>
      </c>
      <c r="H160" s="4" t="str">
        <f>_xlfn.XLOOKUP(cis_obce[[#This Row],[KOD_STAT_okres]],Tabuľka6[KOD_STAT_okres],Tabuľka6[skratka])</f>
        <v>LC</v>
      </c>
    </row>
    <row r="161" spans="1:8" x14ac:dyDescent="0.35">
      <c r="A161" s="4">
        <v>511544</v>
      </c>
      <c r="B161" s="4" t="s">
        <v>594</v>
      </c>
      <c r="C161" s="4" t="s">
        <v>595</v>
      </c>
      <c r="D161" s="4" t="s">
        <v>595</v>
      </c>
      <c r="E161" s="4">
        <v>19.70861</v>
      </c>
      <c r="F161" s="4">
        <v>48.220418000000002</v>
      </c>
      <c r="G161" s="4">
        <v>606</v>
      </c>
      <c r="H161" s="4" t="str">
        <f>_xlfn.XLOOKUP(cis_obce[[#This Row],[KOD_STAT_okres]],Tabuľka6[KOD_STAT_okres],Tabuľka6[skratka])</f>
        <v>LC</v>
      </c>
    </row>
    <row r="162" spans="1:8" x14ac:dyDescent="0.35">
      <c r="A162" s="3">
        <v>511552</v>
      </c>
      <c r="B162" s="3" t="s">
        <v>596</v>
      </c>
      <c r="C162" s="3" t="s">
        <v>597</v>
      </c>
      <c r="D162" s="3" t="s">
        <v>597</v>
      </c>
      <c r="E162" s="3">
        <v>19.589438000000001</v>
      </c>
      <c r="F162" s="3">
        <v>48.438476000000001</v>
      </c>
      <c r="G162" s="3">
        <v>606</v>
      </c>
      <c r="H162" s="4" t="str">
        <f>_xlfn.XLOOKUP(cis_obce[[#This Row],[KOD_STAT_okres]],Tabuľka6[KOD_STAT_okres],Tabuľka6[skratka])</f>
        <v>LC</v>
      </c>
    </row>
    <row r="163" spans="1:8" x14ac:dyDescent="0.35">
      <c r="A163" s="4">
        <v>511561</v>
      </c>
      <c r="B163" s="4" t="s">
        <v>598</v>
      </c>
      <c r="C163" s="4" t="s">
        <v>599</v>
      </c>
      <c r="D163" s="4" t="s">
        <v>599</v>
      </c>
      <c r="E163" s="4">
        <v>19.516673000000001</v>
      </c>
      <c r="F163" s="4">
        <v>48.310046</v>
      </c>
      <c r="G163" s="4">
        <v>606</v>
      </c>
      <c r="H163" s="4" t="str">
        <f>_xlfn.XLOOKUP(cis_obce[[#This Row],[KOD_STAT_okres]],Tabuľka6[KOD_STAT_okres],Tabuľka6[skratka])</f>
        <v>LC</v>
      </c>
    </row>
    <row r="164" spans="1:8" x14ac:dyDescent="0.35">
      <c r="A164" s="3">
        <v>511218</v>
      </c>
      <c r="B164" s="3" t="s">
        <v>600</v>
      </c>
      <c r="C164" s="3" t="s">
        <v>241</v>
      </c>
      <c r="D164" s="3" t="s">
        <v>241</v>
      </c>
      <c r="E164" s="3">
        <v>19.663734999999999</v>
      </c>
      <c r="F164" s="3">
        <v>48.329859999999996</v>
      </c>
      <c r="G164" s="3">
        <v>606</v>
      </c>
      <c r="H164" s="4" t="str">
        <f>_xlfn.XLOOKUP(cis_obce[[#This Row],[KOD_STAT_okres]],Tabuľka6[KOD_STAT_okres],Tabuľka6[skratka])</f>
        <v>LC</v>
      </c>
    </row>
    <row r="165" spans="1:8" x14ac:dyDescent="0.35">
      <c r="A165" s="4">
        <v>511579</v>
      </c>
      <c r="B165" s="4" t="s">
        <v>601</v>
      </c>
      <c r="C165" s="4" t="s">
        <v>602</v>
      </c>
      <c r="D165" s="4" t="s">
        <v>602</v>
      </c>
      <c r="E165" s="4">
        <v>19.541204</v>
      </c>
      <c r="F165" s="4">
        <v>48.360182999999999</v>
      </c>
      <c r="G165" s="4">
        <v>606</v>
      </c>
      <c r="H165" s="4" t="str">
        <f>_xlfn.XLOOKUP(cis_obce[[#This Row],[KOD_STAT_okres]],Tabuľka6[KOD_STAT_okres],Tabuľka6[skratka])</f>
        <v>LC</v>
      </c>
    </row>
    <row r="166" spans="1:8" x14ac:dyDescent="0.35">
      <c r="A166" s="3">
        <v>511609</v>
      </c>
      <c r="B166" s="3" t="s">
        <v>603</v>
      </c>
      <c r="C166" s="3" t="s">
        <v>604</v>
      </c>
      <c r="D166" s="3" t="s">
        <v>604</v>
      </c>
      <c r="E166" s="3">
        <v>19.563632999999999</v>
      </c>
      <c r="F166" s="3">
        <v>48.333556000000002</v>
      </c>
      <c r="G166" s="3">
        <v>606</v>
      </c>
      <c r="H166" s="4" t="str">
        <f>_xlfn.XLOOKUP(cis_obce[[#This Row],[KOD_STAT_okres]],Tabuľka6[KOD_STAT_okres],Tabuľka6[skratka])</f>
        <v>LC</v>
      </c>
    </row>
    <row r="167" spans="1:8" x14ac:dyDescent="0.35">
      <c r="A167" s="4">
        <v>580309</v>
      </c>
      <c r="B167" s="4" t="s">
        <v>605</v>
      </c>
      <c r="C167" s="4" t="s">
        <v>606</v>
      </c>
      <c r="D167" s="4" t="s">
        <v>607</v>
      </c>
      <c r="E167" s="4">
        <v>19.684419999999999</v>
      </c>
      <c r="F167" s="4">
        <v>48.300289999999997</v>
      </c>
      <c r="G167" s="4">
        <v>606</v>
      </c>
      <c r="H167" s="4" t="str">
        <f>_xlfn.XLOOKUP(cis_obce[[#This Row],[KOD_STAT_okres]],Tabuľka6[KOD_STAT_okres],Tabuľka6[skratka])</f>
        <v>LC</v>
      </c>
    </row>
    <row r="168" spans="1:8" x14ac:dyDescent="0.35">
      <c r="A168" s="3">
        <v>511625</v>
      </c>
      <c r="B168" s="3" t="s">
        <v>608</v>
      </c>
      <c r="C168" s="3" t="s">
        <v>609</v>
      </c>
      <c r="D168" s="3" t="s">
        <v>609</v>
      </c>
      <c r="E168" s="3">
        <v>19.699563999999999</v>
      </c>
      <c r="F168" s="3">
        <v>48.245099000000003</v>
      </c>
      <c r="G168" s="3">
        <v>606</v>
      </c>
      <c r="H168" s="4" t="str">
        <f>_xlfn.XLOOKUP(cis_obce[[#This Row],[KOD_STAT_okres]],Tabuľka6[KOD_STAT_okres],Tabuľka6[skratka])</f>
        <v>LC</v>
      </c>
    </row>
    <row r="169" spans="1:8" x14ac:dyDescent="0.35">
      <c r="A169" s="4">
        <v>511641</v>
      </c>
      <c r="B169" s="4" t="s">
        <v>610</v>
      </c>
      <c r="C169" s="4" t="s">
        <v>611</v>
      </c>
      <c r="D169" s="4" t="s">
        <v>611</v>
      </c>
      <c r="E169" s="4">
        <v>19.552403999999999</v>
      </c>
      <c r="F169" s="4">
        <v>48.466804000000003</v>
      </c>
      <c r="G169" s="4">
        <v>606</v>
      </c>
      <c r="H169" s="4" t="str">
        <f>_xlfn.XLOOKUP(cis_obce[[#This Row],[KOD_STAT_okres]],Tabuľka6[KOD_STAT_okres],Tabuľka6[skratka])</f>
        <v>LC</v>
      </c>
    </row>
    <row r="170" spans="1:8" x14ac:dyDescent="0.35">
      <c r="A170" s="3">
        <v>511668</v>
      </c>
      <c r="B170" s="3" t="s">
        <v>612</v>
      </c>
      <c r="C170" s="3" t="s">
        <v>613</v>
      </c>
      <c r="D170" s="3" t="s">
        <v>613</v>
      </c>
      <c r="E170" s="3">
        <v>19.772532000000002</v>
      </c>
      <c r="F170" s="3">
        <v>48.319056000000003</v>
      </c>
      <c r="G170" s="3">
        <v>606</v>
      </c>
      <c r="H170" s="4" t="str">
        <f>_xlfn.XLOOKUP(cis_obce[[#This Row],[KOD_STAT_okres]],Tabuľka6[KOD_STAT_okres],Tabuľka6[skratka])</f>
        <v>LC</v>
      </c>
    </row>
    <row r="171" spans="1:8" x14ac:dyDescent="0.35">
      <c r="A171" s="4">
        <v>511676</v>
      </c>
      <c r="B171" s="4" t="s">
        <v>614</v>
      </c>
      <c r="C171" s="4" t="s">
        <v>615</v>
      </c>
      <c r="D171" s="4" t="s">
        <v>615</v>
      </c>
      <c r="E171" s="4">
        <v>19.824947999999999</v>
      </c>
      <c r="F171" s="4">
        <v>48.362667999999999</v>
      </c>
      <c r="G171" s="4">
        <v>606</v>
      </c>
      <c r="H171" s="4" t="str">
        <f>_xlfn.XLOOKUP(cis_obce[[#This Row],[KOD_STAT_okres]],Tabuľka6[KOD_STAT_okres],Tabuľka6[skratka])</f>
        <v>LC</v>
      </c>
    </row>
    <row r="172" spans="1:8" x14ac:dyDescent="0.35">
      <c r="A172" s="3">
        <v>511692</v>
      </c>
      <c r="B172" s="3" t="s">
        <v>616</v>
      </c>
      <c r="C172" s="3" t="s">
        <v>617</v>
      </c>
      <c r="D172" s="3" t="s">
        <v>617</v>
      </c>
      <c r="E172" s="3">
        <v>19.651654000000001</v>
      </c>
      <c r="F172" s="3">
        <v>48.283146000000002</v>
      </c>
      <c r="G172" s="3">
        <v>606</v>
      </c>
      <c r="H172" s="4" t="str">
        <f>_xlfn.XLOOKUP(cis_obce[[#This Row],[KOD_STAT_okres]],Tabuľka6[KOD_STAT_okres],Tabuľka6[skratka])</f>
        <v>LC</v>
      </c>
    </row>
    <row r="173" spans="1:8" x14ac:dyDescent="0.35">
      <c r="A173" s="4">
        <v>511722</v>
      </c>
      <c r="B173" s="4" t="s">
        <v>618</v>
      </c>
      <c r="C173" s="4" t="s">
        <v>619</v>
      </c>
      <c r="D173" s="4" t="s">
        <v>619</v>
      </c>
      <c r="E173" s="4">
        <v>19.751161</v>
      </c>
      <c r="F173" s="4">
        <v>48.231896999999996</v>
      </c>
      <c r="G173" s="4">
        <v>606</v>
      </c>
      <c r="H173" s="4" t="str">
        <f>_xlfn.XLOOKUP(cis_obce[[#This Row],[KOD_STAT_okres]],Tabuľka6[KOD_STAT_okres],Tabuľka6[skratka])</f>
        <v>LC</v>
      </c>
    </row>
    <row r="174" spans="1:8" x14ac:dyDescent="0.35">
      <c r="A174" s="3">
        <v>511706</v>
      </c>
      <c r="B174" s="3" t="s">
        <v>620</v>
      </c>
      <c r="C174" s="3" t="s">
        <v>621</v>
      </c>
      <c r="D174" s="3" t="s">
        <v>622</v>
      </c>
      <c r="E174" s="3">
        <v>19.507210000000001</v>
      </c>
      <c r="F174" s="3">
        <v>48.482900999999998</v>
      </c>
      <c r="G174" s="3">
        <v>606</v>
      </c>
      <c r="H174" s="4" t="str">
        <f>_xlfn.XLOOKUP(cis_obce[[#This Row],[KOD_STAT_okres]],Tabuľka6[KOD_STAT_okres],Tabuľka6[skratka])</f>
        <v>LC</v>
      </c>
    </row>
    <row r="175" spans="1:8" x14ac:dyDescent="0.35">
      <c r="A175" s="4">
        <v>511714</v>
      </c>
      <c r="B175" s="4" t="s">
        <v>623</v>
      </c>
      <c r="C175" s="4" t="s">
        <v>624</v>
      </c>
      <c r="D175" s="4" t="s">
        <v>624</v>
      </c>
      <c r="E175" s="4">
        <v>19.761565000000001</v>
      </c>
      <c r="F175" s="4">
        <v>48.359400000000001</v>
      </c>
      <c r="G175" s="4">
        <v>606</v>
      </c>
      <c r="H175" s="4" t="str">
        <f>_xlfn.XLOOKUP(cis_obce[[#This Row],[KOD_STAT_okres]],Tabuľka6[KOD_STAT_okres],Tabuľka6[skratka])</f>
        <v>LC</v>
      </c>
    </row>
    <row r="176" spans="1:8" x14ac:dyDescent="0.35">
      <c r="A176" s="3">
        <v>511749</v>
      </c>
      <c r="B176" s="3" t="s">
        <v>625</v>
      </c>
      <c r="C176" s="3" t="s">
        <v>626</v>
      </c>
      <c r="D176" s="3" t="s">
        <v>626</v>
      </c>
      <c r="E176" s="3">
        <v>19.603162000000001</v>
      </c>
      <c r="F176" s="3">
        <v>48.403986000000003</v>
      </c>
      <c r="G176" s="3">
        <v>606</v>
      </c>
      <c r="H176" s="4" t="str">
        <f>_xlfn.XLOOKUP(cis_obce[[#This Row],[KOD_STAT_okres]],Tabuľka6[KOD_STAT_okres],Tabuľka6[skratka])</f>
        <v>LC</v>
      </c>
    </row>
    <row r="177" spans="1:8" x14ac:dyDescent="0.35">
      <c r="A177" s="4">
        <v>511757</v>
      </c>
      <c r="B177" s="4" t="s">
        <v>627</v>
      </c>
      <c r="C177" s="4" t="s">
        <v>628</v>
      </c>
      <c r="D177" s="4" t="s">
        <v>628</v>
      </c>
      <c r="E177" s="4">
        <v>19.498234</v>
      </c>
      <c r="F177" s="4">
        <v>48.404930999999998</v>
      </c>
      <c r="G177" s="4">
        <v>606</v>
      </c>
      <c r="H177" s="4" t="str">
        <f>_xlfn.XLOOKUP(cis_obce[[#This Row],[KOD_STAT_okres]],Tabuľka6[KOD_STAT_okres],Tabuľka6[skratka])</f>
        <v>LC</v>
      </c>
    </row>
    <row r="178" spans="1:8" x14ac:dyDescent="0.35">
      <c r="A178" s="3">
        <v>511773</v>
      </c>
      <c r="B178" s="3" t="s">
        <v>629</v>
      </c>
      <c r="C178" s="3" t="s">
        <v>630</v>
      </c>
      <c r="D178" s="3" t="s">
        <v>630</v>
      </c>
      <c r="E178" s="3">
        <v>19.508585</v>
      </c>
      <c r="F178" s="3">
        <v>48.363570000000003</v>
      </c>
      <c r="G178" s="3">
        <v>606</v>
      </c>
      <c r="H178" s="4" t="str">
        <f>_xlfn.XLOOKUP(cis_obce[[#This Row],[KOD_STAT_okres]],Tabuľka6[KOD_STAT_okres],Tabuľka6[skratka])</f>
        <v>LC</v>
      </c>
    </row>
    <row r="179" spans="1:8" x14ac:dyDescent="0.35">
      <c r="A179" s="4">
        <v>511781</v>
      </c>
      <c r="B179" s="4" t="s">
        <v>631</v>
      </c>
      <c r="C179" s="4" t="s">
        <v>632</v>
      </c>
      <c r="D179" s="4" t="s">
        <v>632</v>
      </c>
      <c r="E179" s="4">
        <v>19.791481999999998</v>
      </c>
      <c r="F179" s="4">
        <v>48.299639999999997</v>
      </c>
      <c r="G179" s="4">
        <v>606</v>
      </c>
      <c r="H179" s="4" t="str">
        <f>_xlfn.XLOOKUP(cis_obce[[#This Row],[KOD_STAT_okres]],Tabuľka6[KOD_STAT_okres],Tabuľka6[skratka])</f>
        <v>LC</v>
      </c>
    </row>
    <row r="180" spans="1:8" x14ac:dyDescent="0.35">
      <c r="A180" s="3">
        <v>511790</v>
      </c>
      <c r="B180" s="3" t="s">
        <v>633</v>
      </c>
      <c r="C180" s="3" t="s">
        <v>634</v>
      </c>
      <c r="D180" s="3" t="s">
        <v>634</v>
      </c>
      <c r="E180" s="3">
        <v>19.828251999999999</v>
      </c>
      <c r="F180" s="3">
        <v>48.220233999999998</v>
      </c>
      <c r="G180" s="3">
        <v>606</v>
      </c>
      <c r="H180" s="4" t="str">
        <f>_xlfn.XLOOKUP(cis_obce[[#This Row],[KOD_STAT_okres]],Tabuľka6[KOD_STAT_okres],Tabuľka6[skratka])</f>
        <v>LC</v>
      </c>
    </row>
    <row r="181" spans="1:8" x14ac:dyDescent="0.35">
      <c r="A181" s="4">
        <v>511803</v>
      </c>
      <c r="B181" s="4" t="s">
        <v>635</v>
      </c>
      <c r="C181" s="4" t="s">
        <v>636</v>
      </c>
      <c r="D181" s="4" t="s">
        <v>636</v>
      </c>
      <c r="E181" s="4">
        <v>19.681352</v>
      </c>
      <c r="F181" s="4">
        <v>48.273074999999999</v>
      </c>
      <c r="G181" s="4">
        <v>606</v>
      </c>
      <c r="H181" s="4" t="str">
        <f>_xlfn.XLOOKUP(cis_obce[[#This Row],[KOD_STAT_okres]],Tabuľka6[KOD_STAT_okres],Tabuľka6[skratka])</f>
        <v>LC</v>
      </c>
    </row>
    <row r="182" spans="1:8" x14ac:dyDescent="0.35">
      <c r="A182" s="3">
        <v>511811</v>
      </c>
      <c r="B182" s="3" t="s">
        <v>637</v>
      </c>
      <c r="C182" s="3" t="s">
        <v>638</v>
      </c>
      <c r="D182" s="3" t="s">
        <v>638</v>
      </c>
      <c r="E182" s="3">
        <v>19.785066</v>
      </c>
      <c r="F182" s="3">
        <v>48.245247999999997</v>
      </c>
      <c r="G182" s="3">
        <v>606</v>
      </c>
      <c r="H182" s="4" t="str">
        <f>_xlfn.XLOOKUP(cis_obce[[#This Row],[KOD_STAT_okres]],Tabuľka6[KOD_STAT_okres],Tabuľka6[skratka])</f>
        <v>LC</v>
      </c>
    </row>
    <row r="183" spans="1:8" x14ac:dyDescent="0.35">
      <c r="A183" s="4">
        <v>511838</v>
      </c>
      <c r="B183" s="4" t="s">
        <v>639</v>
      </c>
      <c r="C183" s="4" t="s">
        <v>640</v>
      </c>
      <c r="D183" s="4" t="s">
        <v>640</v>
      </c>
      <c r="E183" s="4">
        <v>19.551369999999999</v>
      </c>
      <c r="F183" s="4">
        <v>48.429102</v>
      </c>
      <c r="G183" s="4">
        <v>606</v>
      </c>
      <c r="H183" s="4" t="str">
        <f>_xlfn.XLOOKUP(cis_obce[[#This Row],[KOD_STAT_okres]],Tabuľka6[KOD_STAT_okres],Tabuľka6[skratka])</f>
        <v>LC</v>
      </c>
    </row>
    <row r="184" spans="1:8" x14ac:dyDescent="0.35">
      <c r="A184" s="3">
        <v>511846</v>
      </c>
      <c r="B184" s="3" t="s">
        <v>641</v>
      </c>
      <c r="C184" s="3" t="s">
        <v>642</v>
      </c>
      <c r="D184" s="3" t="s">
        <v>642</v>
      </c>
      <c r="E184" s="3">
        <v>19.574200999999999</v>
      </c>
      <c r="F184" s="3">
        <v>48.366838999999999</v>
      </c>
      <c r="G184" s="3">
        <v>606</v>
      </c>
      <c r="H184" s="4" t="str">
        <f>_xlfn.XLOOKUP(cis_obce[[#This Row],[KOD_STAT_okres]],Tabuľka6[KOD_STAT_okres],Tabuľka6[skratka])</f>
        <v>LC</v>
      </c>
    </row>
    <row r="185" spans="1:8" x14ac:dyDescent="0.35">
      <c r="A185" s="4">
        <v>511854</v>
      </c>
      <c r="B185" s="4" t="s">
        <v>643</v>
      </c>
      <c r="C185" s="4" t="s">
        <v>644</v>
      </c>
      <c r="D185" s="4" t="s">
        <v>644</v>
      </c>
      <c r="E185" s="4">
        <v>19.819583999999999</v>
      </c>
      <c r="F185" s="4">
        <v>48.302363</v>
      </c>
      <c r="G185" s="4">
        <v>606</v>
      </c>
      <c r="H185" s="4" t="str">
        <f>_xlfn.XLOOKUP(cis_obce[[#This Row],[KOD_STAT_okres]],Tabuľka6[KOD_STAT_okres],Tabuľka6[skratka])</f>
        <v>LC</v>
      </c>
    </row>
    <row r="186" spans="1:8" x14ac:dyDescent="0.35">
      <c r="A186" s="3">
        <v>511862</v>
      </c>
      <c r="B186" s="3" t="s">
        <v>645</v>
      </c>
      <c r="C186" s="3" t="s">
        <v>646</v>
      </c>
      <c r="D186" s="3" t="s">
        <v>646</v>
      </c>
      <c r="E186" s="3">
        <v>19.829142000000001</v>
      </c>
      <c r="F186" s="3">
        <v>48.183748000000001</v>
      </c>
      <c r="G186" s="3">
        <v>606</v>
      </c>
      <c r="H186" s="4" t="str">
        <f>_xlfn.XLOOKUP(cis_obce[[#This Row],[KOD_STAT_okres]],Tabuľka6[KOD_STAT_okres],Tabuľka6[skratka])</f>
        <v>LC</v>
      </c>
    </row>
    <row r="187" spans="1:8" x14ac:dyDescent="0.35">
      <c r="A187" s="4">
        <v>511871</v>
      </c>
      <c r="B187" s="4" t="s">
        <v>647</v>
      </c>
      <c r="C187" s="4" t="s">
        <v>648</v>
      </c>
      <c r="D187" s="4" t="s">
        <v>648</v>
      </c>
      <c r="E187" s="4">
        <v>19.880127999999999</v>
      </c>
      <c r="F187" s="4">
        <v>48.274839999999998</v>
      </c>
      <c r="G187" s="4">
        <v>606</v>
      </c>
      <c r="H187" s="4" t="str">
        <f>_xlfn.XLOOKUP(cis_obce[[#This Row],[KOD_STAT_okres]],Tabuľka6[KOD_STAT_okres],Tabuľka6[skratka])</f>
        <v>LC</v>
      </c>
    </row>
    <row r="188" spans="1:8" x14ac:dyDescent="0.35">
      <c r="A188" s="3">
        <v>511897</v>
      </c>
      <c r="B188" s="3" t="s">
        <v>649</v>
      </c>
      <c r="C188" s="3" t="s">
        <v>650</v>
      </c>
      <c r="D188" s="3" t="s">
        <v>650</v>
      </c>
      <c r="E188" s="3">
        <v>19.915462999999999</v>
      </c>
      <c r="F188" s="3">
        <v>48.230258999999997</v>
      </c>
      <c r="G188" s="3">
        <v>606</v>
      </c>
      <c r="H188" s="4" t="str">
        <f>_xlfn.XLOOKUP(cis_obce[[#This Row],[KOD_STAT_okres]],Tabuľka6[KOD_STAT_okres],Tabuľka6[skratka])</f>
        <v>LC</v>
      </c>
    </row>
    <row r="189" spans="1:8" x14ac:dyDescent="0.35">
      <c r="A189" s="4">
        <v>511901</v>
      </c>
      <c r="B189" s="4" t="s">
        <v>651</v>
      </c>
      <c r="C189" s="4" t="s">
        <v>652</v>
      </c>
      <c r="D189" s="4" t="s">
        <v>652</v>
      </c>
      <c r="E189" s="4">
        <v>19.641200000000001</v>
      </c>
      <c r="F189" s="4">
        <v>48.413192000000002</v>
      </c>
      <c r="G189" s="4">
        <v>606</v>
      </c>
      <c r="H189" s="4" t="str">
        <f>_xlfn.XLOOKUP(cis_obce[[#This Row],[KOD_STAT_okres]],Tabuľka6[KOD_STAT_okres],Tabuľka6[skratka])</f>
        <v>LC</v>
      </c>
    </row>
    <row r="190" spans="1:8" x14ac:dyDescent="0.35">
      <c r="A190" s="3">
        <v>511919</v>
      </c>
      <c r="B190" s="3" t="s">
        <v>653</v>
      </c>
      <c r="C190" s="3" t="s">
        <v>654</v>
      </c>
      <c r="D190" s="3" t="s">
        <v>655</v>
      </c>
      <c r="E190" s="3">
        <v>19.61749</v>
      </c>
      <c r="F190" s="3">
        <v>48.374809999999997</v>
      </c>
      <c r="G190" s="3">
        <v>606</v>
      </c>
      <c r="H190" s="4" t="str">
        <f>_xlfn.XLOOKUP(cis_obce[[#This Row],[KOD_STAT_okres]],Tabuľka6[KOD_STAT_okres],Tabuľka6[skratka])</f>
        <v>LC</v>
      </c>
    </row>
    <row r="191" spans="1:8" x14ac:dyDescent="0.35">
      <c r="A191" s="4">
        <v>511927</v>
      </c>
      <c r="B191" s="4" t="s">
        <v>656</v>
      </c>
      <c r="C191" s="4" t="s">
        <v>657</v>
      </c>
      <c r="D191" s="4" t="s">
        <v>657</v>
      </c>
      <c r="E191" s="4">
        <v>19.715021</v>
      </c>
      <c r="F191" s="4">
        <v>48.284267</v>
      </c>
      <c r="G191" s="4">
        <v>606</v>
      </c>
      <c r="H191" s="4" t="str">
        <f>_xlfn.XLOOKUP(cis_obce[[#This Row],[KOD_STAT_okres]],Tabuľka6[KOD_STAT_okres],Tabuľka6[skratka])</f>
        <v>LC</v>
      </c>
    </row>
    <row r="192" spans="1:8" x14ac:dyDescent="0.35">
      <c r="A192" s="3">
        <v>557340</v>
      </c>
      <c r="B192" s="3" t="s">
        <v>658</v>
      </c>
      <c r="C192" s="3" t="s">
        <v>659</v>
      </c>
      <c r="D192" s="3" t="s">
        <v>659</v>
      </c>
      <c r="E192" s="3">
        <v>19.577639000000001</v>
      </c>
      <c r="F192" s="3">
        <v>48.223700999999998</v>
      </c>
      <c r="G192" s="3">
        <v>606</v>
      </c>
      <c r="H192" s="4" t="str">
        <f>_xlfn.XLOOKUP(cis_obce[[#This Row],[KOD_STAT_okres]],Tabuľka6[KOD_STAT_okres],Tabuľka6[skratka])</f>
        <v>LC</v>
      </c>
    </row>
    <row r="193" spans="1:8" x14ac:dyDescent="0.35">
      <c r="A193" s="4">
        <v>511943</v>
      </c>
      <c r="B193" s="4" t="s">
        <v>660</v>
      </c>
      <c r="C193" s="4" t="s">
        <v>661</v>
      </c>
      <c r="D193" s="4" t="s">
        <v>661</v>
      </c>
      <c r="E193" s="4">
        <v>19.50787</v>
      </c>
      <c r="F193" s="4">
        <v>48.428539999999998</v>
      </c>
      <c r="G193" s="4">
        <v>606</v>
      </c>
      <c r="H193" s="4" t="str">
        <f>_xlfn.XLOOKUP(cis_obce[[#This Row],[KOD_STAT_okres]],Tabuľka6[KOD_STAT_okres],Tabuľka6[skratka])</f>
        <v>LC</v>
      </c>
    </row>
    <row r="194" spans="1:8" x14ac:dyDescent="0.35">
      <c r="A194" s="3">
        <v>511994</v>
      </c>
      <c r="B194" s="3" t="s">
        <v>662</v>
      </c>
      <c r="C194" s="3" t="s">
        <v>663</v>
      </c>
      <c r="D194" s="3" t="s">
        <v>663</v>
      </c>
      <c r="E194" s="3">
        <v>19.618848</v>
      </c>
      <c r="F194" s="3">
        <v>48.262833999999998</v>
      </c>
      <c r="G194" s="3">
        <v>606</v>
      </c>
      <c r="H194" s="4" t="str">
        <f>_xlfn.XLOOKUP(cis_obce[[#This Row],[KOD_STAT_okres]],Tabuľka6[KOD_STAT_okres],Tabuľka6[skratka])</f>
        <v>LC</v>
      </c>
    </row>
    <row r="195" spans="1:8" x14ac:dyDescent="0.35">
      <c r="A195" s="4">
        <v>512010</v>
      </c>
      <c r="B195" s="4" t="s">
        <v>664</v>
      </c>
      <c r="C195" s="4" t="s">
        <v>665</v>
      </c>
      <c r="D195" s="4" t="s">
        <v>665</v>
      </c>
      <c r="E195" s="4">
        <v>19.839727</v>
      </c>
      <c r="F195" s="4">
        <v>48.345979</v>
      </c>
      <c r="G195" s="4">
        <v>606</v>
      </c>
      <c r="H195" s="4" t="str">
        <f>_xlfn.XLOOKUP(cis_obce[[#This Row],[KOD_STAT_okres]],Tabuľka6[KOD_STAT_okres],Tabuľka6[skratka])</f>
        <v>LC</v>
      </c>
    </row>
    <row r="196" spans="1:8" x14ac:dyDescent="0.35">
      <c r="A196" s="3">
        <v>557307</v>
      </c>
      <c r="B196" s="3" t="s">
        <v>666</v>
      </c>
      <c r="C196" s="3" t="s">
        <v>667</v>
      </c>
      <c r="D196" s="3" t="s">
        <v>667</v>
      </c>
      <c r="E196" s="3">
        <v>19.651993999999998</v>
      </c>
      <c r="F196" s="3">
        <v>48.361423000000002</v>
      </c>
      <c r="G196" s="3">
        <v>606</v>
      </c>
      <c r="H196" s="4" t="str">
        <f>_xlfn.XLOOKUP(cis_obce[[#This Row],[KOD_STAT_okres]],Tabuľka6[KOD_STAT_okres],Tabuľka6[skratka])</f>
        <v>LC</v>
      </c>
    </row>
    <row r="197" spans="1:8" x14ac:dyDescent="0.35">
      <c r="A197" s="4">
        <v>511269</v>
      </c>
      <c r="B197" s="4" t="s">
        <v>668</v>
      </c>
      <c r="C197" s="4" t="s">
        <v>669</v>
      </c>
      <c r="D197" s="4" t="s">
        <v>670</v>
      </c>
      <c r="E197" s="4">
        <v>19.738685</v>
      </c>
      <c r="F197" s="4">
        <v>48.419164000000002</v>
      </c>
      <c r="G197" s="4">
        <v>607</v>
      </c>
      <c r="H197" s="4" t="str">
        <f>_xlfn.XLOOKUP(cis_obce[[#This Row],[KOD_STAT_okres]],Tabuľka6[KOD_STAT_okres],Tabuľka6[skratka])</f>
        <v>PT</v>
      </c>
    </row>
    <row r="198" spans="1:8" x14ac:dyDescent="0.35">
      <c r="A198" s="3">
        <v>511315</v>
      </c>
      <c r="B198" s="3" t="s">
        <v>671</v>
      </c>
      <c r="C198" s="3" t="s">
        <v>672</v>
      </c>
      <c r="D198" s="3" t="s">
        <v>672</v>
      </c>
      <c r="E198" s="3">
        <v>19.648524999999999</v>
      </c>
      <c r="F198" s="3">
        <v>48.44706</v>
      </c>
      <c r="G198" s="3">
        <v>607</v>
      </c>
      <c r="H198" s="4" t="str">
        <f>_xlfn.XLOOKUP(cis_obce[[#This Row],[KOD_STAT_okres]],Tabuľka6[KOD_STAT_okres],Tabuľka6[skratka])</f>
        <v>PT</v>
      </c>
    </row>
    <row r="199" spans="1:8" x14ac:dyDescent="0.35">
      <c r="A199" s="4">
        <v>511340</v>
      </c>
      <c r="B199" s="4" t="s">
        <v>673</v>
      </c>
      <c r="C199" s="4" t="s">
        <v>674</v>
      </c>
      <c r="D199" s="4" t="s">
        <v>674</v>
      </c>
      <c r="E199" s="4">
        <v>19.805085999999999</v>
      </c>
      <c r="F199" s="4">
        <v>48.482427000000001</v>
      </c>
      <c r="G199" s="4">
        <v>607</v>
      </c>
      <c r="H199" s="4" t="str">
        <f>_xlfn.XLOOKUP(cis_obce[[#This Row],[KOD_STAT_okres]],Tabuľka6[KOD_STAT_okres],Tabuľka6[skratka])</f>
        <v>PT</v>
      </c>
    </row>
    <row r="200" spans="1:8" x14ac:dyDescent="0.35">
      <c r="A200" s="3">
        <v>557323</v>
      </c>
      <c r="B200" s="3" t="s">
        <v>675</v>
      </c>
      <c r="C200" s="3" t="s">
        <v>676</v>
      </c>
      <c r="D200" s="3" t="s">
        <v>676</v>
      </c>
      <c r="E200" s="3">
        <v>19.736841999999999</v>
      </c>
      <c r="F200" s="3">
        <v>48.561346</v>
      </c>
      <c r="G200" s="3">
        <v>607</v>
      </c>
      <c r="H200" s="4" t="str">
        <f>_xlfn.XLOOKUP(cis_obce[[#This Row],[KOD_STAT_okres]],Tabuľka6[KOD_STAT_okres],Tabuľka6[skratka])</f>
        <v>PT</v>
      </c>
    </row>
    <row r="201" spans="1:8" x14ac:dyDescent="0.35">
      <c r="A201" s="4">
        <v>511447</v>
      </c>
      <c r="B201" s="4" t="s">
        <v>677</v>
      </c>
      <c r="C201" s="4" t="s">
        <v>678</v>
      </c>
      <c r="D201" s="4" t="s">
        <v>679</v>
      </c>
      <c r="E201" s="4">
        <v>19.722546999999999</v>
      </c>
      <c r="F201" s="4">
        <v>48.491354000000001</v>
      </c>
      <c r="G201" s="4">
        <v>607</v>
      </c>
      <c r="H201" s="4" t="str">
        <f>_xlfn.XLOOKUP(cis_obce[[#This Row],[KOD_STAT_okres]],Tabuľka6[KOD_STAT_okres],Tabuľka6[skratka])</f>
        <v>PT</v>
      </c>
    </row>
    <row r="202" spans="1:8" x14ac:dyDescent="0.35">
      <c r="A202" s="3">
        <v>514900</v>
      </c>
      <c r="B202" s="3" t="s">
        <v>680</v>
      </c>
      <c r="C202" s="3" t="s">
        <v>681</v>
      </c>
      <c r="D202" s="3" t="s">
        <v>681</v>
      </c>
      <c r="E202" s="3">
        <v>19.85707</v>
      </c>
      <c r="F202" s="3">
        <v>48.432509000000003</v>
      </c>
      <c r="G202" s="3">
        <v>607</v>
      </c>
      <c r="H202" s="4" t="str">
        <f>_xlfn.XLOOKUP(cis_obce[[#This Row],[KOD_STAT_okres]],Tabuľka6[KOD_STAT_okres],Tabuľka6[skratka])</f>
        <v>PT</v>
      </c>
    </row>
    <row r="203" spans="1:8" x14ac:dyDescent="0.35">
      <c r="A203" s="4">
        <v>514918</v>
      </c>
      <c r="B203" s="4" t="s">
        <v>682</v>
      </c>
      <c r="C203" s="4" t="s">
        <v>683</v>
      </c>
      <c r="D203" s="4" t="s">
        <v>683</v>
      </c>
      <c r="E203" s="4">
        <v>19.870166999999999</v>
      </c>
      <c r="F203" s="4">
        <v>48.405470000000001</v>
      </c>
      <c r="G203" s="4">
        <v>607</v>
      </c>
      <c r="H203" s="4" t="str">
        <f>_xlfn.XLOOKUP(cis_obce[[#This Row],[KOD_STAT_okres]],Tabuľka6[KOD_STAT_okres],Tabuľka6[skratka])</f>
        <v>PT</v>
      </c>
    </row>
    <row r="204" spans="1:8" x14ac:dyDescent="0.35">
      <c r="A204" s="3">
        <v>511471</v>
      </c>
      <c r="B204" s="3" t="s">
        <v>684</v>
      </c>
      <c r="C204" s="3" t="s">
        <v>685</v>
      </c>
      <c r="D204" s="3" t="s">
        <v>685</v>
      </c>
      <c r="E204" s="3">
        <v>19.706510000000002</v>
      </c>
      <c r="F204" s="3">
        <v>48.394323</v>
      </c>
      <c r="G204" s="3">
        <v>607</v>
      </c>
      <c r="H204" s="4" t="str">
        <f>_xlfn.XLOOKUP(cis_obce[[#This Row],[KOD_STAT_okres]],Tabuľka6[KOD_STAT_okres],Tabuľka6[skratka])</f>
        <v>PT</v>
      </c>
    </row>
    <row r="205" spans="1:8" x14ac:dyDescent="0.35">
      <c r="A205" s="4">
        <v>511498</v>
      </c>
      <c r="B205" s="4" t="s">
        <v>686</v>
      </c>
      <c r="C205" s="4" t="s">
        <v>687</v>
      </c>
      <c r="D205" s="4" t="s">
        <v>687</v>
      </c>
      <c r="E205" s="4">
        <v>19.841525000000001</v>
      </c>
      <c r="F205" s="4">
        <v>48.570256000000001</v>
      </c>
      <c r="G205" s="4">
        <v>607</v>
      </c>
      <c r="H205" s="4" t="str">
        <f>_xlfn.XLOOKUP(cis_obce[[#This Row],[KOD_STAT_okres]],Tabuľka6[KOD_STAT_okres],Tabuľka6[skratka])</f>
        <v>PT</v>
      </c>
    </row>
    <row r="206" spans="1:8" x14ac:dyDescent="0.35">
      <c r="A206" s="3">
        <v>511501</v>
      </c>
      <c r="B206" s="3" t="s">
        <v>688</v>
      </c>
      <c r="C206" s="3" t="s">
        <v>689</v>
      </c>
      <c r="D206" s="3" t="s">
        <v>689</v>
      </c>
      <c r="E206" s="3">
        <v>19.740224000000001</v>
      </c>
      <c r="F206" s="3">
        <v>48.510036999999997</v>
      </c>
      <c r="G206" s="3">
        <v>607</v>
      </c>
      <c r="H206" s="4" t="str">
        <f>_xlfn.XLOOKUP(cis_obce[[#This Row],[KOD_STAT_okres]],Tabuľka6[KOD_STAT_okres],Tabuľka6[skratka])</f>
        <v>PT</v>
      </c>
    </row>
    <row r="207" spans="1:8" x14ac:dyDescent="0.35">
      <c r="A207" s="4">
        <v>511595</v>
      </c>
      <c r="B207" s="4" t="s">
        <v>690</v>
      </c>
      <c r="C207" s="4" t="s">
        <v>691</v>
      </c>
      <c r="D207" s="4" t="s">
        <v>691</v>
      </c>
      <c r="E207" s="4">
        <v>19.68047</v>
      </c>
      <c r="F207" s="4">
        <v>48.497019999999999</v>
      </c>
      <c r="G207" s="4">
        <v>607</v>
      </c>
      <c r="H207" s="4" t="str">
        <f>_xlfn.XLOOKUP(cis_obce[[#This Row],[KOD_STAT_okres]],Tabuľka6[KOD_STAT_okres],Tabuľka6[skratka])</f>
        <v>PT</v>
      </c>
    </row>
    <row r="208" spans="1:8" x14ac:dyDescent="0.35">
      <c r="A208" s="3">
        <v>511617</v>
      </c>
      <c r="B208" s="3" t="s">
        <v>692</v>
      </c>
      <c r="C208" s="3" t="s">
        <v>693</v>
      </c>
      <c r="D208" s="3" t="s">
        <v>693</v>
      </c>
      <c r="E208" s="3">
        <v>19.705445000000001</v>
      </c>
      <c r="F208" s="3">
        <v>48.437263999999999</v>
      </c>
      <c r="G208" s="3">
        <v>607</v>
      </c>
      <c r="H208" s="4" t="str">
        <f>_xlfn.XLOOKUP(cis_obce[[#This Row],[KOD_STAT_okres]],Tabuľka6[KOD_STAT_okres],Tabuľka6[skratka])</f>
        <v>PT</v>
      </c>
    </row>
    <row r="209" spans="1:8" x14ac:dyDescent="0.35">
      <c r="A209" s="4">
        <v>511684</v>
      </c>
      <c r="B209" s="4" t="s">
        <v>694</v>
      </c>
      <c r="C209" s="4" t="s">
        <v>695</v>
      </c>
      <c r="D209" s="4" t="s">
        <v>695</v>
      </c>
      <c r="E209" s="4">
        <v>19.686067999999999</v>
      </c>
      <c r="F209" s="4">
        <v>48.469462</v>
      </c>
      <c r="G209" s="4">
        <v>607</v>
      </c>
      <c r="H209" s="4" t="str">
        <f>_xlfn.XLOOKUP(cis_obce[[#This Row],[KOD_STAT_okres]],Tabuľka6[KOD_STAT_okres],Tabuľka6[skratka])</f>
        <v>PT</v>
      </c>
    </row>
    <row r="210" spans="1:8" x14ac:dyDescent="0.35">
      <c r="A210" s="3">
        <v>511765</v>
      </c>
      <c r="B210" s="3" t="s">
        <v>696</v>
      </c>
      <c r="C210" s="3" t="s">
        <v>242</v>
      </c>
      <c r="D210" s="3" t="s">
        <v>242</v>
      </c>
      <c r="E210" s="3">
        <v>19.796892</v>
      </c>
      <c r="F210" s="3">
        <v>48.435096999999999</v>
      </c>
      <c r="G210" s="3">
        <v>607</v>
      </c>
      <c r="H210" s="4" t="str">
        <f>_xlfn.XLOOKUP(cis_obce[[#This Row],[KOD_STAT_okres]],Tabuľka6[KOD_STAT_okres],Tabuľka6[skratka])</f>
        <v>PT</v>
      </c>
    </row>
    <row r="211" spans="1:8" x14ac:dyDescent="0.35">
      <c r="A211" s="4">
        <v>511820</v>
      </c>
      <c r="B211" s="4" t="s">
        <v>697</v>
      </c>
      <c r="C211" s="4" t="s">
        <v>698</v>
      </c>
      <c r="D211" s="4" t="s">
        <v>698</v>
      </c>
      <c r="E211" s="4">
        <v>19.741495</v>
      </c>
      <c r="F211" s="4">
        <v>48.447933999999997</v>
      </c>
      <c r="G211" s="4">
        <v>607</v>
      </c>
      <c r="H211" s="4" t="str">
        <f>_xlfn.XLOOKUP(cis_obce[[#This Row],[KOD_STAT_okres]],Tabuľka6[KOD_STAT_okres],Tabuľka6[skratka])</f>
        <v>PT</v>
      </c>
    </row>
    <row r="212" spans="1:8" x14ac:dyDescent="0.35">
      <c r="A212" s="3">
        <v>515515</v>
      </c>
      <c r="B212" s="3" t="s">
        <v>699</v>
      </c>
      <c r="C212" s="3" t="s">
        <v>700</v>
      </c>
      <c r="D212" s="3" t="s">
        <v>348</v>
      </c>
      <c r="E212" s="3">
        <v>19.877448999999999</v>
      </c>
      <c r="F212" s="3">
        <v>48.455750999999999</v>
      </c>
      <c r="G212" s="3">
        <v>607</v>
      </c>
      <c r="H212" s="4" t="str">
        <f>_xlfn.XLOOKUP(cis_obce[[#This Row],[KOD_STAT_okres]],Tabuľka6[KOD_STAT_okres],Tabuľka6[skratka])</f>
        <v>PT</v>
      </c>
    </row>
    <row r="213" spans="1:8" x14ac:dyDescent="0.35">
      <c r="A213" s="4">
        <v>515591</v>
      </c>
      <c r="B213" s="4" t="s">
        <v>701</v>
      </c>
      <c r="C213" s="4" t="s">
        <v>244</v>
      </c>
      <c r="D213" s="4" t="s">
        <v>244</v>
      </c>
      <c r="E213" s="4">
        <v>19.890373</v>
      </c>
      <c r="F213" s="4">
        <v>48.411940999999999</v>
      </c>
      <c r="G213" s="4">
        <v>607</v>
      </c>
      <c r="H213" s="4" t="str">
        <f>_xlfn.XLOOKUP(cis_obce[[#This Row],[KOD_STAT_okres]],Tabuľka6[KOD_STAT_okres],Tabuľka6[skratka])</f>
        <v>PT</v>
      </c>
    </row>
    <row r="214" spans="1:8" x14ac:dyDescent="0.35">
      <c r="A214" s="3">
        <v>511889</v>
      </c>
      <c r="B214" s="3" t="s">
        <v>702</v>
      </c>
      <c r="C214" s="3" t="s">
        <v>703</v>
      </c>
      <c r="D214" s="3" t="s">
        <v>703</v>
      </c>
      <c r="E214" s="3">
        <v>19.744496999999999</v>
      </c>
      <c r="F214" s="3">
        <v>48.580424999999998</v>
      </c>
      <c r="G214" s="3">
        <v>607</v>
      </c>
      <c r="H214" s="4" t="str">
        <f>_xlfn.XLOOKUP(cis_obce[[#This Row],[KOD_STAT_okres]],Tabuľka6[KOD_STAT_okres],Tabuľka6[skratka])</f>
        <v>PT</v>
      </c>
    </row>
    <row r="215" spans="1:8" x14ac:dyDescent="0.35">
      <c r="A215" s="4">
        <v>511978</v>
      </c>
      <c r="B215" s="4" t="s">
        <v>704</v>
      </c>
      <c r="C215" s="4" t="s">
        <v>705</v>
      </c>
      <c r="D215" s="4" t="s">
        <v>705</v>
      </c>
      <c r="E215" s="4">
        <v>19.749462999999999</v>
      </c>
      <c r="F215" s="4">
        <v>48.471110000000003</v>
      </c>
      <c r="G215" s="4">
        <v>607</v>
      </c>
      <c r="H215" s="4" t="str">
        <f>_xlfn.XLOOKUP(cis_obce[[#This Row],[KOD_STAT_okres]],Tabuľka6[KOD_STAT_okres],Tabuľka6[skratka])</f>
        <v>PT</v>
      </c>
    </row>
    <row r="216" spans="1:8" x14ac:dyDescent="0.35">
      <c r="A216" s="3">
        <v>580317</v>
      </c>
      <c r="B216" s="3" t="s">
        <v>706</v>
      </c>
      <c r="C216" s="3" t="s">
        <v>707</v>
      </c>
      <c r="D216" s="3" t="s">
        <v>707</v>
      </c>
      <c r="E216" s="3">
        <v>19.804677000000002</v>
      </c>
      <c r="F216" s="3">
        <v>48.603082000000001</v>
      </c>
      <c r="G216" s="3">
        <v>607</v>
      </c>
      <c r="H216" s="4" t="str">
        <f>_xlfn.XLOOKUP(cis_obce[[#This Row],[KOD_STAT_okres]],Tabuľka6[KOD_STAT_okres],Tabuľka6[skratka])</f>
        <v>PT</v>
      </c>
    </row>
    <row r="217" spans="1:8" x14ac:dyDescent="0.35">
      <c r="A217" s="4">
        <v>512001</v>
      </c>
      <c r="B217" s="4" t="s">
        <v>708</v>
      </c>
      <c r="C217" s="4" t="s">
        <v>709</v>
      </c>
      <c r="D217" s="4" t="s">
        <v>709</v>
      </c>
      <c r="E217" s="4">
        <v>19.675044</v>
      </c>
      <c r="F217" s="4">
        <v>48.381016000000002</v>
      </c>
      <c r="G217" s="4">
        <v>607</v>
      </c>
      <c r="H217" s="4" t="str">
        <f>_xlfn.XLOOKUP(cis_obce[[#This Row],[KOD_STAT_okres]],Tabuľka6[KOD_STAT_okres],Tabuľka6[skratka])</f>
        <v>PT</v>
      </c>
    </row>
    <row r="218" spans="1:8" x14ac:dyDescent="0.35">
      <c r="A218" s="3">
        <v>582051</v>
      </c>
      <c r="B218" s="3" t="s">
        <v>710</v>
      </c>
      <c r="C218" s="3" t="s">
        <v>711</v>
      </c>
      <c r="D218" s="3" t="s">
        <v>712</v>
      </c>
      <c r="E218" s="3">
        <v>19.819227999999999</v>
      </c>
      <c r="F218" s="3">
        <v>48.520209999999999</v>
      </c>
      <c r="G218" s="3">
        <v>607</v>
      </c>
      <c r="H218" s="4" t="str">
        <f>_xlfn.XLOOKUP(cis_obce[[#This Row],[KOD_STAT_okres]],Tabuľka6[KOD_STAT_okres],Tabuľka6[skratka])</f>
        <v>PT</v>
      </c>
    </row>
    <row r="219" spans="1:8" x14ac:dyDescent="0.35">
      <c r="A219" s="4">
        <v>514675</v>
      </c>
      <c r="B219" s="4" t="s">
        <v>713</v>
      </c>
      <c r="C219" s="4" t="s">
        <v>714</v>
      </c>
      <c r="D219" s="4" t="s">
        <v>714</v>
      </c>
      <c r="E219" s="4">
        <v>20.237079999999999</v>
      </c>
      <c r="F219" s="4">
        <v>48.542622999999999</v>
      </c>
      <c r="G219" s="4">
        <v>608</v>
      </c>
      <c r="H219" s="4" t="str">
        <f>_xlfn.XLOOKUP(cis_obce[[#This Row],[KOD_STAT_okres]],Tabuľka6[KOD_STAT_okres],Tabuľka6[skratka])</f>
        <v>RA</v>
      </c>
    </row>
    <row r="220" spans="1:8" x14ac:dyDescent="0.35">
      <c r="A220" s="3">
        <v>514721</v>
      </c>
      <c r="B220" s="3" t="s">
        <v>715</v>
      </c>
      <c r="C220" s="3" t="s">
        <v>716</v>
      </c>
      <c r="D220" s="3" t="s">
        <v>716</v>
      </c>
      <c r="E220" s="3">
        <v>20.315635</v>
      </c>
      <c r="F220" s="3">
        <v>48.449435999999999</v>
      </c>
      <c r="G220" s="3">
        <v>608</v>
      </c>
      <c r="H220" s="4" t="str">
        <f>_xlfn.XLOOKUP(cis_obce[[#This Row],[KOD_STAT_okres]],Tabuľka6[KOD_STAT_okres],Tabuľka6[skratka])</f>
        <v>RA</v>
      </c>
    </row>
    <row r="221" spans="1:8" x14ac:dyDescent="0.35">
      <c r="A221" s="4">
        <v>514756</v>
      </c>
      <c r="B221" s="4" t="s">
        <v>717</v>
      </c>
      <c r="C221" s="4" t="s">
        <v>718</v>
      </c>
      <c r="D221" s="4" t="s">
        <v>718</v>
      </c>
      <c r="E221" s="4">
        <v>20.281548999999998</v>
      </c>
      <c r="F221" s="4">
        <v>48.475144</v>
      </c>
      <c r="G221" s="4">
        <v>608</v>
      </c>
      <c r="H221" s="4" t="str">
        <f>_xlfn.XLOOKUP(cis_obce[[#This Row],[KOD_STAT_okres]],Tabuľka6[KOD_STAT_okres],Tabuľka6[skratka])</f>
        <v>RA</v>
      </c>
    </row>
    <row r="222" spans="1:8" x14ac:dyDescent="0.35">
      <c r="A222" s="3">
        <v>525677</v>
      </c>
      <c r="B222" s="3" t="s">
        <v>719</v>
      </c>
      <c r="C222" s="3" t="s">
        <v>720</v>
      </c>
      <c r="D222" s="3" t="s">
        <v>720</v>
      </c>
      <c r="E222" s="3">
        <v>20.272504000000001</v>
      </c>
      <c r="F222" s="3">
        <v>48.60116</v>
      </c>
      <c r="G222" s="3">
        <v>608</v>
      </c>
      <c r="H222" s="4" t="str">
        <f>_xlfn.XLOOKUP(cis_obce[[#This Row],[KOD_STAT_okres]],Tabuľka6[KOD_STAT_okres],Tabuľka6[skratka])</f>
        <v>RA</v>
      </c>
    </row>
    <row r="223" spans="1:8" x14ac:dyDescent="0.35">
      <c r="A223" s="4">
        <v>525685</v>
      </c>
      <c r="B223" s="4" t="s">
        <v>721</v>
      </c>
      <c r="C223" s="4" t="s">
        <v>722</v>
      </c>
      <c r="D223" s="4" t="s">
        <v>722</v>
      </c>
      <c r="E223" s="4">
        <v>20.314398000000001</v>
      </c>
      <c r="F223" s="4">
        <v>48.585430000000002</v>
      </c>
      <c r="G223" s="4">
        <v>608</v>
      </c>
      <c r="H223" s="4" t="str">
        <f>_xlfn.XLOOKUP(cis_obce[[#This Row],[KOD_STAT_okres]],Tabuľka6[KOD_STAT_okres],Tabuľka6[skratka])</f>
        <v>RA</v>
      </c>
    </row>
    <row r="224" spans="1:8" x14ac:dyDescent="0.35">
      <c r="A224" s="3">
        <v>514896</v>
      </c>
      <c r="B224" s="3" t="s">
        <v>723</v>
      </c>
      <c r="C224" s="3" t="s">
        <v>724</v>
      </c>
      <c r="D224" s="3" t="s">
        <v>724</v>
      </c>
      <c r="E224" s="3">
        <v>20.050915</v>
      </c>
      <c r="F224" s="3">
        <v>48.628529999999998</v>
      </c>
      <c r="G224" s="3">
        <v>608</v>
      </c>
      <c r="H224" s="4" t="str">
        <f>_xlfn.XLOOKUP(cis_obce[[#This Row],[KOD_STAT_okres]],Tabuľka6[KOD_STAT_okres],Tabuľka6[skratka])</f>
        <v>RA</v>
      </c>
    </row>
    <row r="225" spans="1:8" x14ac:dyDescent="0.35">
      <c r="A225" s="4">
        <v>525766</v>
      </c>
      <c r="B225" s="4" t="s">
        <v>725</v>
      </c>
      <c r="C225" s="4" t="s">
        <v>726</v>
      </c>
      <c r="D225" s="4" t="s">
        <v>726</v>
      </c>
      <c r="E225" s="4">
        <v>20.298252000000002</v>
      </c>
      <c r="F225" s="4">
        <v>48.564475000000002</v>
      </c>
      <c r="G225" s="4">
        <v>608</v>
      </c>
      <c r="H225" s="4" t="str">
        <f>_xlfn.XLOOKUP(cis_obce[[#This Row],[KOD_STAT_okres]],Tabuľka6[KOD_STAT_okres],Tabuľka6[skratka])</f>
        <v>RA</v>
      </c>
    </row>
    <row r="226" spans="1:8" x14ac:dyDescent="0.35">
      <c r="A226" s="3">
        <v>525791</v>
      </c>
      <c r="B226" s="3" t="s">
        <v>727</v>
      </c>
      <c r="C226" s="3" t="s">
        <v>728</v>
      </c>
      <c r="D226" s="3" t="s">
        <v>728</v>
      </c>
      <c r="E226" s="3">
        <v>20.240589</v>
      </c>
      <c r="F226" s="3">
        <v>48.627507000000001</v>
      </c>
      <c r="G226" s="3">
        <v>608</v>
      </c>
      <c r="H226" s="4" t="str">
        <f>_xlfn.XLOOKUP(cis_obce[[#This Row],[KOD_STAT_okres]],Tabuľka6[KOD_STAT_okres],Tabuľka6[skratka])</f>
        <v>RA</v>
      </c>
    </row>
    <row r="227" spans="1:8" x14ac:dyDescent="0.35">
      <c r="A227" s="4">
        <v>525812</v>
      </c>
      <c r="B227" s="4" t="s">
        <v>729</v>
      </c>
      <c r="C227" s="4" t="s">
        <v>730</v>
      </c>
      <c r="D227" s="4" t="s">
        <v>730</v>
      </c>
      <c r="E227" s="4">
        <v>20.192174000000001</v>
      </c>
      <c r="F227" s="4">
        <v>48.576248</v>
      </c>
      <c r="G227" s="4">
        <v>608</v>
      </c>
      <c r="H227" s="4" t="str">
        <f>_xlfn.XLOOKUP(cis_obce[[#This Row],[KOD_STAT_okres]],Tabuľka6[KOD_STAT_okres],Tabuľka6[skratka])</f>
        <v>RA</v>
      </c>
    </row>
    <row r="228" spans="1:8" x14ac:dyDescent="0.35">
      <c r="A228" s="3">
        <v>515574</v>
      </c>
      <c r="B228" s="3" t="s">
        <v>731</v>
      </c>
      <c r="C228" s="3" t="s">
        <v>732</v>
      </c>
      <c r="D228" s="3" t="s">
        <v>732</v>
      </c>
      <c r="E228" s="3">
        <v>20.25432</v>
      </c>
      <c r="F228" s="3">
        <v>48.513477999999999</v>
      </c>
      <c r="G228" s="3">
        <v>608</v>
      </c>
      <c r="H228" s="4" t="str">
        <f>_xlfn.XLOOKUP(cis_obce[[#This Row],[KOD_STAT_okres]],Tabuľka6[KOD_STAT_okres],Tabuľka6[skratka])</f>
        <v>RA</v>
      </c>
    </row>
    <row r="229" spans="1:8" x14ac:dyDescent="0.35">
      <c r="A229" s="4">
        <v>515159</v>
      </c>
      <c r="B229" s="4" t="s">
        <v>733</v>
      </c>
      <c r="C229" s="4" t="s">
        <v>734</v>
      </c>
      <c r="D229" s="4" t="s">
        <v>734</v>
      </c>
      <c r="E229" s="4">
        <v>20.264102999999999</v>
      </c>
      <c r="F229" s="4">
        <v>48.457576000000003</v>
      </c>
      <c r="G229" s="4">
        <v>608</v>
      </c>
      <c r="H229" s="4" t="str">
        <f>_xlfn.XLOOKUP(cis_obce[[#This Row],[KOD_STAT_okres]],Tabuľka6[KOD_STAT_okres],Tabuľka6[skratka])</f>
        <v>RA</v>
      </c>
    </row>
    <row r="230" spans="1:8" x14ac:dyDescent="0.35">
      <c r="A230" s="3">
        <v>525901</v>
      </c>
      <c r="B230" s="3" t="s">
        <v>735</v>
      </c>
      <c r="C230" s="3" t="s">
        <v>736</v>
      </c>
      <c r="D230" s="3" t="s">
        <v>736</v>
      </c>
      <c r="E230" s="3">
        <v>20.298172000000001</v>
      </c>
      <c r="F230" s="3">
        <v>48.538072</v>
      </c>
      <c r="G230" s="3">
        <v>608</v>
      </c>
      <c r="H230" s="4" t="str">
        <f>_xlfn.XLOOKUP(cis_obce[[#This Row],[KOD_STAT_okres]],Tabuľka6[KOD_STAT_okres],Tabuľka6[skratka])</f>
        <v>RA</v>
      </c>
    </row>
    <row r="231" spans="1:8" x14ac:dyDescent="0.35">
      <c r="A231" s="4">
        <v>525928</v>
      </c>
      <c r="B231" s="4" t="s">
        <v>737</v>
      </c>
      <c r="C231" s="4" t="s">
        <v>738</v>
      </c>
      <c r="D231" s="4" t="s">
        <v>738</v>
      </c>
      <c r="E231" s="4">
        <v>20.196898999999998</v>
      </c>
      <c r="F231" s="4">
        <v>48.655070000000002</v>
      </c>
      <c r="G231" s="4">
        <v>608</v>
      </c>
      <c r="H231" s="4" t="str">
        <f>_xlfn.XLOOKUP(cis_obce[[#This Row],[KOD_STAT_okres]],Tabuľka6[KOD_STAT_okres],Tabuľka6[skratka])</f>
        <v>RA</v>
      </c>
    </row>
    <row r="232" spans="1:8" x14ac:dyDescent="0.35">
      <c r="A232" s="3">
        <v>525944</v>
      </c>
      <c r="B232" s="3" t="s">
        <v>739</v>
      </c>
      <c r="C232" s="3" t="s">
        <v>740</v>
      </c>
      <c r="D232" s="3" t="s">
        <v>740</v>
      </c>
      <c r="E232" s="3">
        <v>20.225389</v>
      </c>
      <c r="F232" s="3">
        <v>48.668402999999998</v>
      </c>
      <c r="G232" s="3">
        <v>608</v>
      </c>
      <c r="H232" s="4" t="str">
        <f>_xlfn.XLOOKUP(cis_obce[[#This Row],[KOD_STAT_okres]],Tabuľka6[KOD_STAT_okres],Tabuľka6[skratka])</f>
        <v>RA</v>
      </c>
    </row>
    <row r="233" spans="1:8" x14ac:dyDescent="0.35">
      <c r="A233" s="4">
        <v>580384</v>
      </c>
      <c r="B233" s="4" t="s">
        <v>741</v>
      </c>
      <c r="C233" s="4" t="s">
        <v>742</v>
      </c>
      <c r="D233" s="4" t="s">
        <v>742</v>
      </c>
      <c r="E233" s="4">
        <v>20.149145000000001</v>
      </c>
      <c r="F233" s="4">
        <v>48.673558999999997</v>
      </c>
      <c r="G233" s="4">
        <v>608</v>
      </c>
      <c r="H233" s="4" t="str">
        <f>_xlfn.XLOOKUP(cis_obce[[#This Row],[KOD_STAT_okres]],Tabuľka6[KOD_STAT_okres],Tabuľka6[skratka])</f>
        <v>RA</v>
      </c>
    </row>
    <row r="234" spans="1:8" x14ac:dyDescent="0.35">
      <c r="A234" s="3">
        <v>525987</v>
      </c>
      <c r="B234" s="3" t="s">
        <v>743</v>
      </c>
      <c r="C234" s="3" t="s">
        <v>744</v>
      </c>
      <c r="D234" s="3" t="s">
        <v>744</v>
      </c>
      <c r="E234" s="3">
        <v>20.047008999999999</v>
      </c>
      <c r="F234" s="3">
        <v>48.740299999999998</v>
      </c>
      <c r="G234" s="3">
        <v>608</v>
      </c>
      <c r="H234" s="4" t="str">
        <f>_xlfn.XLOOKUP(cis_obce[[#This Row],[KOD_STAT_okres]],Tabuľka6[KOD_STAT_okres],Tabuľka6[skratka])</f>
        <v>RA</v>
      </c>
    </row>
    <row r="235" spans="1:8" x14ac:dyDescent="0.35">
      <c r="A235" s="4">
        <v>525995</v>
      </c>
      <c r="B235" s="4" t="s">
        <v>745</v>
      </c>
      <c r="C235" s="4" t="s">
        <v>746</v>
      </c>
      <c r="D235" s="4" t="s">
        <v>746</v>
      </c>
      <c r="E235" s="4">
        <v>20.081164999999999</v>
      </c>
      <c r="F235" s="4">
        <v>48.717680999999999</v>
      </c>
      <c r="G235" s="4">
        <v>608</v>
      </c>
      <c r="H235" s="4" t="str">
        <f>_xlfn.XLOOKUP(cis_obce[[#This Row],[KOD_STAT_okres]],Tabuľka6[KOD_STAT_okres],Tabuľka6[skratka])</f>
        <v>RA</v>
      </c>
    </row>
    <row r="236" spans="1:8" x14ac:dyDescent="0.35">
      <c r="A236" s="3">
        <v>526002</v>
      </c>
      <c r="B236" s="3" t="s">
        <v>747</v>
      </c>
      <c r="C236" s="3" t="s">
        <v>748</v>
      </c>
      <c r="D236" s="3" t="s">
        <v>748</v>
      </c>
      <c r="E236" s="3">
        <v>20.112774999999999</v>
      </c>
      <c r="F236" s="3">
        <v>48.777315000000002</v>
      </c>
      <c r="G236" s="3">
        <v>608</v>
      </c>
      <c r="H236" s="4" t="str">
        <f>_xlfn.XLOOKUP(cis_obce[[#This Row],[KOD_STAT_okres]],Tabuľka6[KOD_STAT_okres],Tabuľka6[skratka])</f>
        <v>RA</v>
      </c>
    </row>
    <row r="237" spans="1:8" x14ac:dyDescent="0.35">
      <c r="A237" s="4">
        <v>526011</v>
      </c>
      <c r="B237" s="4" t="s">
        <v>749</v>
      </c>
      <c r="C237" s="4" t="s">
        <v>750</v>
      </c>
      <c r="D237" s="4" t="s">
        <v>750</v>
      </c>
      <c r="E237" s="4">
        <v>20.048090999999999</v>
      </c>
      <c r="F237" s="4">
        <v>48.728304999999999</v>
      </c>
      <c r="G237" s="4">
        <v>608</v>
      </c>
      <c r="H237" s="4" t="str">
        <f>_xlfn.XLOOKUP(cis_obce[[#This Row],[KOD_STAT_okres]],Tabuľka6[KOD_STAT_okres],Tabuľka6[skratka])</f>
        <v>RA</v>
      </c>
    </row>
    <row r="238" spans="1:8" x14ac:dyDescent="0.35">
      <c r="A238" s="3">
        <v>526029</v>
      </c>
      <c r="B238" s="3" t="s">
        <v>751</v>
      </c>
      <c r="C238" s="3" t="s">
        <v>752</v>
      </c>
      <c r="D238" s="3" t="s">
        <v>752</v>
      </c>
      <c r="E238" s="3">
        <v>20.139804999999999</v>
      </c>
      <c r="F238" s="3">
        <v>48.737678000000002</v>
      </c>
      <c r="G238" s="3">
        <v>608</v>
      </c>
      <c r="H238" s="4" t="str">
        <f>_xlfn.XLOOKUP(cis_obce[[#This Row],[KOD_STAT_okres]],Tabuľka6[KOD_STAT_okres],Tabuľka6[skratka])</f>
        <v>RA</v>
      </c>
    </row>
    <row r="239" spans="1:8" x14ac:dyDescent="0.35">
      <c r="A239" s="4">
        <v>526037</v>
      </c>
      <c r="B239" s="4" t="s">
        <v>753</v>
      </c>
      <c r="C239" s="4" t="s">
        <v>754</v>
      </c>
      <c r="D239" s="4" t="s">
        <v>754</v>
      </c>
      <c r="E239" s="4">
        <v>20.188224000000002</v>
      </c>
      <c r="F239" s="4">
        <v>48.608353999999999</v>
      </c>
      <c r="G239" s="4">
        <v>608</v>
      </c>
      <c r="H239" s="4" t="str">
        <f>_xlfn.XLOOKUP(cis_obce[[#This Row],[KOD_STAT_okres]],Tabuľka6[KOD_STAT_okres],Tabuľka6[skratka])</f>
        <v>RA</v>
      </c>
    </row>
    <row r="240" spans="1:8" x14ac:dyDescent="0.35">
      <c r="A240" s="3">
        <v>515256</v>
      </c>
      <c r="B240" s="3" t="s">
        <v>755</v>
      </c>
      <c r="C240" s="3" t="s">
        <v>756</v>
      </c>
      <c r="D240" s="3" t="s">
        <v>756</v>
      </c>
      <c r="E240" s="3">
        <v>20.275957999999999</v>
      </c>
      <c r="F240" s="3">
        <v>48.447923000000003</v>
      </c>
      <c r="G240" s="3">
        <v>608</v>
      </c>
      <c r="H240" s="4" t="str">
        <f>_xlfn.XLOOKUP(cis_obce[[#This Row],[KOD_STAT_okres]],Tabuľka6[KOD_STAT_okres],Tabuľka6[skratka])</f>
        <v>RA</v>
      </c>
    </row>
    <row r="241" spans="1:8" x14ac:dyDescent="0.35">
      <c r="A241" s="4">
        <v>515302</v>
      </c>
      <c r="B241" s="4" t="s">
        <v>757</v>
      </c>
      <c r="C241" s="4" t="s">
        <v>758</v>
      </c>
      <c r="D241" s="4" t="s">
        <v>759</v>
      </c>
      <c r="E241" s="4">
        <v>20.086483999999999</v>
      </c>
      <c r="F241" s="4">
        <v>48.603881000000001</v>
      </c>
      <c r="G241" s="4">
        <v>608</v>
      </c>
      <c r="H241" s="4" t="str">
        <f>_xlfn.XLOOKUP(cis_obce[[#This Row],[KOD_STAT_okres]],Tabuľka6[KOD_STAT_okres],Tabuľka6[skratka])</f>
        <v>RA</v>
      </c>
    </row>
    <row r="242" spans="1:8" x14ac:dyDescent="0.35">
      <c r="A242" s="3">
        <v>515311</v>
      </c>
      <c r="B242" s="3" t="s">
        <v>760</v>
      </c>
      <c r="C242" s="3" t="s">
        <v>761</v>
      </c>
      <c r="D242" s="3" t="s">
        <v>761</v>
      </c>
      <c r="E242" s="3">
        <v>20.212496000000002</v>
      </c>
      <c r="F242" s="3">
        <v>48.493057999999998</v>
      </c>
      <c r="G242" s="3">
        <v>608</v>
      </c>
      <c r="H242" s="4" t="str">
        <f>_xlfn.XLOOKUP(cis_obce[[#This Row],[KOD_STAT_okres]],Tabuľka6[KOD_STAT_okres],Tabuľka6[skratka])</f>
        <v>RA</v>
      </c>
    </row>
    <row r="243" spans="1:8" x14ac:dyDescent="0.35">
      <c r="A243" s="4">
        <v>526100</v>
      </c>
      <c r="B243" s="4" t="s">
        <v>762</v>
      </c>
      <c r="C243" s="4" t="s">
        <v>763</v>
      </c>
      <c r="D243" s="4" t="s">
        <v>763</v>
      </c>
      <c r="E243" s="4">
        <v>20.239249999999998</v>
      </c>
      <c r="F243" s="4">
        <v>48.583902999999999</v>
      </c>
      <c r="G243" s="4">
        <v>608</v>
      </c>
      <c r="H243" s="4" t="str">
        <f>_xlfn.XLOOKUP(cis_obce[[#This Row],[KOD_STAT_okres]],Tabuľka6[KOD_STAT_okres],Tabuľka6[skratka])</f>
        <v>RA</v>
      </c>
    </row>
    <row r="244" spans="1:8" x14ac:dyDescent="0.35">
      <c r="A244" s="3">
        <v>526118</v>
      </c>
      <c r="B244" s="3" t="s">
        <v>764</v>
      </c>
      <c r="C244" s="3" t="s">
        <v>765</v>
      </c>
      <c r="D244" s="3" t="s">
        <v>766</v>
      </c>
      <c r="E244" s="3">
        <v>20.149636000000001</v>
      </c>
      <c r="F244" s="3">
        <v>48.601807999999998</v>
      </c>
      <c r="G244" s="3">
        <v>608</v>
      </c>
      <c r="H244" s="4" t="str">
        <f>_xlfn.XLOOKUP(cis_obce[[#This Row],[KOD_STAT_okres]],Tabuľka6[KOD_STAT_okres],Tabuľka6[skratka])</f>
        <v>RA</v>
      </c>
    </row>
    <row r="245" spans="1:8" x14ac:dyDescent="0.35">
      <c r="A245" s="4">
        <v>515361</v>
      </c>
      <c r="B245" s="4" t="s">
        <v>767</v>
      </c>
      <c r="C245" s="4" t="s">
        <v>768</v>
      </c>
      <c r="D245" s="4" t="s">
        <v>768</v>
      </c>
      <c r="E245" s="4">
        <v>20.23856</v>
      </c>
      <c r="F245" s="4">
        <v>48.472110000000001</v>
      </c>
      <c r="G245" s="4">
        <v>608</v>
      </c>
      <c r="H245" s="4" t="str">
        <f>_xlfn.XLOOKUP(cis_obce[[#This Row],[KOD_STAT_okres]],Tabuľka6[KOD_STAT_okres],Tabuľka6[skratka])</f>
        <v>RA</v>
      </c>
    </row>
    <row r="246" spans="1:8" x14ac:dyDescent="0.35">
      <c r="A246" s="3">
        <v>515370</v>
      </c>
      <c r="B246" s="3" t="s">
        <v>769</v>
      </c>
      <c r="C246" s="3" t="s">
        <v>770</v>
      </c>
      <c r="D246" s="3" t="s">
        <v>770</v>
      </c>
      <c r="E246" s="3">
        <v>20.097290000000001</v>
      </c>
      <c r="F246" s="3">
        <v>48.591591999999999</v>
      </c>
      <c r="G246" s="3">
        <v>608</v>
      </c>
      <c r="H246" s="4" t="str">
        <f>_xlfn.XLOOKUP(cis_obce[[#This Row],[KOD_STAT_okres]],Tabuľka6[KOD_STAT_okres],Tabuľka6[skratka])</f>
        <v>RA</v>
      </c>
    </row>
    <row r="247" spans="1:8" x14ac:dyDescent="0.35">
      <c r="A247" s="4">
        <v>515400</v>
      </c>
      <c r="B247" s="4" t="s">
        <v>771</v>
      </c>
      <c r="C247" s="4" t="s">
        <v>772</v>
      </c>
      <c r="D247" s="4" t="s">
        <v>772</v>
      </c>
      <c r="E247" s="4">
        <v>20.056657000000001</v>
      </c>
      <c r="F247" s="4">
        <v>48.645935000000001</v>
      </c>
      <c r="G247" s="4">
        <v>608</v>
      </c>
      <c r="H247" s="4" t="str">
        <f>_xlfn.XLOOKUP(cis_obce[[#This Row],[KOD_STAT_okres]],Tabuľka6[KOD_STAT_okres],Tabuľka6[skratka])</f>
        <v>RA</v>
      </c>
    </row>
    <row r="248" spans="1:8" x14ac:dyDescent="0.35">
      <c r="A248" s="3">
        <v>526142</v>
      </c>
      <c r="B248" s="3" t="s">
        <v>773</v>
      </c>
      <c r="C248" s="3" t="s">
        <v>245</v>
      </c>
      <c r="D248" s="3" t="s">
        <v>245</v>
      </c>
      <c r="E248" s="3">
        <v>20.114388000000002</v>
      </c>
      <c r="F248" s="3">
        <v>48.683582999999999</v>
      </c>
      <c r="G248" s="3">
        <v>608</v>
      </c>
      <c r="H248" s="4" t="str">
        <f>_xlfn.XLOOKUP(cis_obce[[#This Row],[KOD_STAT_okres]],Tabuľka6[KOD_STAT_okres],Tabuľka6[skratka])</f>
        <v>RA</v>
      </c>
    </row>
    <row r="249" spans="1:8" x14ac:dyDescent="0.35">
      <c r="A249" s="4">
        <v>526151</v>
      </c>
      <c r="B249" s="4" t="s">
        <v>774</v>
      </c>
      <c r="C249" s="4" t="s">
        <v>775</v>
      </c>
      <c r="D249" s="4" t="s">
        <v>775</v>
      </c>
      <c r="E249" s="4">
        <v>20.181234</v>
      </c>
      <c r="F249" s="4">
        <v>48.672790999999997</v>
      </c>
      <c r="G249" s="4">
        <v>608</v>
      </c>
      <c r="H249" s="4" t="str">
        <f>_xlfn.XLOOKUP(cis_obce[[#This Row],[KOD_STAT_okres]],Tabuľka6[KOD_STAT_okres],Tabuľka6[skratka])</f>
        <v>RA</v>
      </c>
    </row>
    <row r="250" spans="1:8" x14ac:dyDescent="0.35">
      <c r="A250" s="3">
        <v>515507</v>
      </c>
      <c r="B250" s="3" t="s">
        <v>776</v>
      </c>
      <c r="C250" s="3" t="s">
        <v>777</v>
      </c>
      <c r="D250" s="3" t="s">
        <v>778</v>
      </c>
      <c r="E250" s="3">
        <v>20.124182999999999</v>
      </c>
      <c r="F250" s="3">
        <v>48.549652999999999</v>
      </c>
      <c r="G250" s="3">
        <v>608</v>
      </c>
      <c r="H250" s="4" t="str">
        <f>_xlfn.XLOOKUP(cis_obce[[#This Row],[KOD_STAT_okres]],Tabuľka6[KOD_STAT_okres],Tabuľka6[skratka])</f>
        <v>RA</v>
      </c>
    </row>
    <row r="251" spans="1:8" x14ac:dyDescent="0.35">
      <c r="A251" s="4">
        <v>557820</v>
      </c>
      <c r="B251" s="4" t="s">
        <v>779</v>
      </c>
      <c r="C251" s="4" t="s">
        <v>780</v>
      </c>
      <c r="D251" s="4" t="s">
        <v>781</v>
      </c>
      <c r="E251" s="4">
        <v>20.108326000000002</v>
      </c>
      <c r="F251" s="4">
        <v>48.564176000000003</v>
      </c>
      <c r="G251" s="4">
        <v>608</v>
      </c>
      <c r="H251" s="4" t="str">
        <f>_xlfn.XLOOKUP(cis_obce[[#This Row],[KOD_STAT_okres]],Tabuľka6[KOD_STAT_okres],Tabuľka6[skratka])</f>
        <v>RA</v>
      </c>
    </row>
    <row r="252" spans="1:8" x14ac:dyDescent="0.35">
      <c r="A252" s="3">
        <v>526258</v>
      </c>
      <c r="B252" s="3" t="s">
        <v>782</v>
      </c>
      <c r="C252" s="3" t="s">
        <v>783</v>
      </c>
      <c r="D252" s="3" t="s">
        <v>783</v>
      </c>
      <c r="E252" s="3">
        <v>20.101127000000002</v>
      </c>
      <c r="F252" s="3">
        <v>48.618625000000002</v>
      </c>
      <c r="G252" s="3">
        <v>608</v>
      </c>
      <c r="H252" s="4" t="str">
        <f>_xlfn.XLOOKUP(cis_obce[[#This Row],[KOD_STAT_okres]],Tabuľka6[KOD_STAT_okres],Tabuľka6[skratka])</f>
        <v>RA</v>
      </c>
    </row>
    <row r="253" spans="1:8" x14ac:dyDescent="0.35">
      <c r="A253" s="4">
        <v>515523</v>
      </c>
      <c r="B253" s="4" t="s">
        <v>784</v>
      </c>
      <c r="C253" s="4" t="s">
        <v>785</v>
      </c>
      <c r="D253" s="4" t="s">
        <v>785</v>
      </c>
      <c r="E253" s="4">
        <v>20.200582000000001</v>
      </c>
      <c r="F253" s="4">
        <v>48.504049000000002</v>
      </c>
      <c r="G253" s="4">
        <v>608</v>
      </c>
      <c r="H253" s="4" t="str">
        <f>_xlfn.XLOOKUP(cis_obce[[#This Row],[KOD_STAT_okres]],Tabuľka6[KOD_STAT_okres],Tabuľka6[skratka])</f>
        <v>RA</v>
      </c>
    </row>
    <row r="254" spans="1:8" x14ac:dyDescent="0.35">
      <c r="A254" s="3">
        <v>526304</v>
      </c>
      <c r="B254" s="3" t="s">
        <v>786</v>
      </c>
      <c r="C254" s="3" t="s">
        <v>787</v>
      </c>
      <c r="D254" s="3" t="s">
        <v>787</v>
      </c>
      <c r="E254" s="3">
        <v>20.275563999999999</v>
      </c>
      <c r="F254" s="3">
        <v>48.581246</v>
      </c>
      <c r="G254" s="3">
        <v>608</v>
      </c>
      <c r="H254" s="4" t="str">
        <f>_xlfn.XLOOKUP(cis_obce[[#This Row],[KOD_STAT_okres]],Tabuľka6[KOD_STAT_okres],Tabuľka6[skratka])</f>
        <v>RA</v>
      </c>
    </row>
    <row r="255" spans="1:8" x14ac:dyDescent="0.35">
      <c r="A255" s="4">
        <v>515612</v>
      </c>
      <c r="B255" s="4" t="s">
        <v>788</v>
      </c>
      <c r="C255" s="4" t="s">
        <v>247</v>
      </c>
      <c r="D255" s="4" t="s">
        <v>247</v>
      </c>
      <c r="E255" s="4">
        <v>20.327390999999999</v>
      </c>
      <c r="F255" s="4">
        <v>48.422204000000001</v>
      </c>
      <c r="G255" s="4">
        <v>608</v>
      </c>
      <c r="H255" s="4" t="str">
        <f>_xlfn.XLOOKUP(cis_obce[[#This Row],[KOD_STAT_okres]],Tabuľka6[KOD_STAT_okres],Tabuľka6[skratka])</f>
        <v>RA</v>
      </c>
    </row>
    <row r="256" spans="1:8" x14ac:dyDescent="0.35">
      <c r="A256" s="3">
        <v>526321</v>
      </c>
      <c r="B256" s="3" t="s">
        <v>789</v>
      </c>
      <c r="C256" s="3" t="s">
        <v>790</v>
      </c>
      <c r="D256" s="3" t="s">
        <v>790</v>
      </c>
      <c r="E256" s="3">
        <v>20.148744000000001</v>
      </c>
      <c r="F256" s="3">
        <v>48.640650000000001</v>
      </c>
      <c r="G256" s="3">
        <v>608</v>
      </c>
      <c r="H256" s="4" t="str">
        <f>_xlfn.XLOOKUP(cis_obce[[#This Row],[KOD_STAT_okres]],Tabuľka6[KOD_STAT_okres],Tabuľka6[skratka])</f>
        <v>RA</v>
      </c>
    </row>
    <row r="257" spans="1:8" x14ac:dyDescent="0.35">
      <c r="A257" s="4">
        <v>514977</v>
      </c>
      <c r="B257" s="4" t="s">
        <v>791</v>
      </c>
      <c r="C257" s="4" t="s">
        <v>792</v>
      </c>
      <c r="D257" s="4" t="s">
        <v>792</v>
      </c>
      <c r="E257" s="4">
        <v>20.175356000000001</v>
      </c>
      <c r="F257" s="4">
        <v>48.514059000000003</v>
      </c>
      <c r="G257" s="4">
        <v>608</v>
      </c>
      <c r="H257" s="4" t="str">
        <f>_xlfn.XLOOKUP(cis_obce[[#This Row],[KOD_STAT_okres]],Tabuľka6[KOD_STAT_okres],Tabuľka6[skratka])</f>
        <v>RA</v>
      </c>
    </row>
    <row r="258" spans="1:8" x14ac:dyDescent="0.35">
      <c r="A258" s="3">
        <v>525774</v>
      </c>
      <c r="B258" s="3" t="s">
        <v>793</v>
      </c>
      <c r="C258" s="3" t="s">
        <v>794</v>
      </c>
      <c r="D258" s="3" t="s">
        <v>794</v>
      </c>
      <c r="E258" s="3">
        <v>20.201377000000001</v>
      </c>
      <c r="F258" s="3">
        <v>48.663826</v>
      </c>
      <c r="G258" s="3">
        <v>608</v>
      </c>
      <c r="H258" s="4" t="str">
        <f>_xlfn.XLOOKUP(cis_obce[[#This Row],[KOD_STAT_okres]],Tabuľka6[KOD_STAT_okres],Tabuľka6[skratka])</f>
        <v>RA</v>
      </c>
    </row>
    <row r="259" spans="1:8" x14ac:dyDescent="0.35">
      <c r="A259" s="4">
        <v>515761</v>
      </c>
      <c r="B259" s="4" t="s">
        <v>795</v>
      </c>
      <c r="C259" s="4" t="s">
        <v>796</v>
      </c>
      <c r="D259" s="4" t="s">
        <v>797</v>
      </c>
      <c r="E259" s="4">
        <v>20.186491</v>
      </c>
      <c r="F259" s="4">
        <v>48.515757000000001</v>
      </c>
      <c r="G259" s="4">
        <v>608</v>
      </c>
      <c r="H259" s="4" t="str">
        <f>_xlfn.XLOOKUP(cis_obce[[#This Row],[KOD_STAT_okres]],Tabuľka6[KOD_STAT_okres],Tabuľka6[skratka])</f>
        <v>RA</v>
      </c>
    </row>
    <row r="260" spans="1:8" x14ac:dyDescent="0.35">
      <c r="A260" s="3">
        <v>515833</v>
      </c>
      <c r="B260" s="3" t="s">
        <v>798</v>
      </c>
      <c r="C260" s="3" t="s">
        <v>799</v>
      </c>
      <c r="D260" s="3" t="s">
        <v>800</v>
      </c>
      <c r="E260" s="3">
        <v>20.273723</v>
      </c>
      <c r="F260" s="3">
        <v>48.437033999999997</v>
      </c>
      <c r="G260" s="3">
        <v>608</v>
      </c>
      <c r="H260" s="4" t="str">
        <f>_xlfn.XLOOKUP(cis_obce[[#This Row],[KOD_STAT_okres]],Tabuľka6[KOD_STAT_okres],Tabuľka6[skratka])</f>
        <v>RA</v>
      </c>
    </row>
    <row r="261" spans="1:8" x14ac:dyDescent="0.35">
      <c r="A261" s="4">
        <v>557757</v>
      </c>
      <c r="B261" s="4" t="s">
        <v>801</v>
      </c>
      <c r="C261" s="4" t="s">
        <v>802</v>
      </c>
      <c r="D261" s="4" t="s">
        <v>802</v>
      </c>
      <c r="E261" s="4">
        <v>20.339351000000001</v>
      </c>
      <c r="F261" s="4">
        <v>48.318828000000003</v>
      </c>
      <c r="G261" s="4">
        <v>609</v>
      </c>
      <c r="H261" s="4" t="str">
        <f>_xlfn.XLOOKUP(cis_obce[[#This Row],[KOD_STAT_okres]],Tabuľka6[KOD_STAT_okres],Tabuľka6[skratka])</f>
        <v>RS</v>
      </c>
    </row>
    <row r="262" spans="1:8" x14ac:dyDescent="0.35">
      <c r="A262" s="3">
        <v>514489</v>
      </c>
      <c r="B262" s="3" t="s">
        <v>803</v>
      </c>
      <c r="C262" s="3" t="s">
        <v>804</v>
      </c>
      <c r="D262" s="3" t="s">
        <v>804</v>
      </c>
      <c r="E262" s="3">
        <v>20.005306000000001</v>
      </c>
      <c r="F262" s="3">
        <v>48.512293999999997</v>
      </c>
      <c r="G262" s="3">
        <v>609</v>
      </c>
      <c r="H262" s="4" t="str">
        <f>_xlfn.XLOOKUP(cis_obce[[#This Row],[KOD_STAT_okres]],Tabuľka6[KOD_STAT_okres],Tabuľka6[skratka])</f>
        <v>RS</v>
      </c>
    </row>
    <row r="263" spans="1:8" x14ac:dyDescent="0.35">
      <c r="A263" s="4">
        <v>514501</v>
      </c>
      <c r="B263" s="4" t="s">
        <v>805</v>
      </c>
      <c r="C263" s="4" t="s">
        <v>806</v>
      </c>
      <c r="D263" s="4" t="s">
        <v>806</v>
      </c>
      <c r="E263" s="4">
        <v>20.229838999999998</v>
      </c>
      <c r="F263" s="4">
        <v>48.373018999999999</v>
      </c>
      <c r="G263" s="4">
        <v>609</v>
      </c>
      <c r="H263" s="4" t="str">
        <f>_xlfn.XLOOKUP(cis_obce[[#This Row],[KOD_STAT_okres]],Tabuľka6[KOD_STAT_okres],Tabuľka6[skratka])</f>
        <v>RS</v>
      </c>
    </row>
    <row r="264" spans="1:8" x14ac:dyDescent="0.35">
      <c r="A264" s="3">
        <v>514519</v>
      </c>
      <c r="B264" s="3" t="s">
        <v>807</v>
      </c>
      <c r="C264" s="3" t="s">
        <v>808</v>
      </c>
      <c r="D264" s="3" t="s">
        <v>808</v>
      </c>
      <c r="E264" s="3">
        <v>20.166384000000001</v>
      </c>
      <c r="F264" s="3">
        <v>48.380496000000001</v>
      </c>
      <c r="G264" s="3">
        <v>609</v>
      </c>
      <c r="H264" s="4" t="str">
        <f>_xlfn.XLOOKUP(cis_obce[[#This Row],[KOD_STAT_okres]],Tabuľka6[KOD_STAT_okres],Tabuľka6[skratka])</f>
        <v>RS</v>
      </c>
    </row>
    <row r="265" spans="1:8" x14ac:dyDescent="0.35">
      <c r="A265" s="4">
        <v>514535</v>
      </c>
      <c r="B265" s="4" t="s">
        <v>809</v>
      </c>
      <c r="C265" s="4" t="s">
        <v>810</v>
      </c>
      <c r="D265" s="4" t="s">
        <v>810</v>
      </c>
      <c r="E265" s="4">
        <v>20.107541999999999</v>
      </c>
      <c r="F265" s="4">
        <v>48.340592999999998</v>
      </c>
      <c r="G265" s="4">
        <v>609</v>
      </c>
      <c r="H265" s="4" t="str">
        <f>_xlfn.XLOOKUP(cis_obce[[#This Row],[KOD_STAT_okres]],Tabuľka6[KOD_STAT_okres],Tabuľka6[skratka])</f>
        <v>RS</v>
      </c>
    </row>
    <row r="266" spans="1:8" x14ac:dyDescent="0.35">
      <c r="A266" s="3">
        <v>514543</v>
      </c>
      <c r="B266" s="3" t="s">
        <v>811</v>
      </c>
      <c r="C266" s="3" t="s">
        <v>812</v>
      </c>
      <c r="D266" s="3" t="s">
        <v>812</v>
      </c>
      <c r="E266" s="3">
        <v>19.953219000000001</v>
      </c>
      <c r="F266" s="3">
        <v>48.273595999999998</v>
      </c>
      <c r="G266" s="3">
        <v>609</v>
      </c>
      <c r="H266" s="4" t="str">
        <f>_xlfn.XLOOKUP(cis_obce[[#This Row],[KOD_STAT_okres]],Tabuľka6[KOD_STAT_okres],Tabuľka6[skratka])</f>
        <v>RS</v>
      </c>
    </row>
    <row r="267" spans="1:8" x14ac:dyDescent="0.35">
      <c r="A267" s="4">
        <v>514551</v>
      </c>
      <c r="B267" s="4" t="s">
        <v>813</v>
      </c>
      <c r="C267" s="4" t="s">
        <v>814</v>
      </c>
      <c r="D267" s="4" t="s">
        <v>814</v>
      </c>
      <c r="E267" s="4">
        <v>20.150458</v>
      </c>
      <c r="F267" s="4">
        <v>48.312328999999998</v>
      </c>
      <c r="G267" s="4">
        <v>609</v>
      </c>
      <c r="H267" s="4" t="str">
        <f>_xlfn.XLOOKUP(cis_obce[[#This Row],[KOD_STAT_okres]],Tabuľka6[KOD_STAT_okres],Tabuľka6[skratka])</f>
        <v>RS</v>
      </c>
    </row>
    <row r="268" spans="1:8" x14ac:dyDescent="0.35">
      <c r="A268" s="3">
        <v>514586</v>
      </c>
      <c r="B268" s="3" t="s">
        <v>815</v>
      </c>
      <c r="C268" s="3" t="s">
        <v>816</v>
      </c>
      <c r="D268" s="3" t="s">
        <v>816</v>
      </c>
      <c r="E268" s="3">
        <v>20.091165</v>
      </c>
      <c r="F268" s="3">
        <v>48.484771000000002</v>
      </c>
      <c r="G268" s="3">
        <v>609</v>
      </c>
      <c r="H268" s="4" t="str">
        <f>_xlfn.XLOOKUP(cis_obce[[#This Row],[KOD_STAT_okres]],Tabuľka6[KOD_STAT_okres],Tabuľka6[skratka])</f>
        <v>RS</v>
      </c>
    </row>
    <row r="269" spans="1:8" x14ac:dyDescent="0.35">
      <c r="A269" s="4">
        <v>514594</v>
      </c>
      <c r="B269" s="4" t="s">
        <v>817</v>
      </c>
      <c r="C269" s="4" t="s">
        <v>818</v>
      </c>
      <c r="D269" s="4" t="s">
        <v>818</v>
      </c>
      <c r="E269" s="4">
        <v>20.225553000000001</v>
      </c>
      <c r="F269" s="4">
        <v>48.340035</v>
      </c>
      <c r="G269" s="4">
        <v>609</v>
      </c>
      <c r="H269" s="4" t="str">
        <f>_xlfn.XLOOKUP(cis_obce[[#This Row],[KOD_STAT_okres]],Tabuľka6[KOD_STAT_okres],Tabuľka6[skratka])</f>
        <v>RS</v>
      </c>
    </row>
    <row r="270" spans="1:8" x14ac:dyDescent="0.35">
      <c r="A270" s="3">
        <v>514608</v>
      </c>
      <c r="B270" s="3" t="s">
        <v>819</v>
      </c>
      <c r="C270" s="3" t="s">
        <v>820</v>
      </c>
      <c r="D270" s="3" t="s">
        <v>820</v>
      </c>
      <c r="E270" s="3">
        <v>19.986858999999999</v>
      </c>
      <c r="F270" s="3">
        <v>48.407995</v>
      </c>
      <c r="G270" s="3">
        <v>609</v>
      </c>
      <c r="H270" s="4" t="str">
        <f>_xlfn.XLOOKUP(cis_obce[[#This Row],[KOD_STAT_okres]],Tabuľka6[KOD_STAT_okres],Tabuľka6[skratka])</f>
        <v>RS</v>
      </c>
    </row>
    <row r="271" spans="1:8" x14ac:dyDescent="0.35">
      <c r="A271" s="4">
        <v>514616</v>
      </c>
      <c r="B271" s="4" t="s">
        <v>821</v>
      </c>
      <c r="C271" s="4" t="s">
        <v>822</v>
      </c>
      <c r="D271" s="4" t="s">
        <v>822</v>
      </c>
      <c r="E271" s="4">
        <v>19.939368000000002</v>
      </c>
      <c r="F271" s="4">
        <v>48.2943</v>
      </c>
      <c r="G271" s="4">
        <v>609</v>
      </c>
      <c r="H271" s="4" t="str">
        <f>_xlfn.XLOOKUP(cis_obce[[#This Row],[KOD_STAT_okres]],Tabuľka6[KOD_STAT_okres],Tabuľka6[skratka])</f>
        <v>RS</v>
      </c>
    </row>
    <row r="272" spans="1:8" x14ac:dyDescent="0.35">
      <c r="A272" s="3">
        <v>514624</v>
      </c>
      <c r="B272" s="3" t="s">
        <v>823</v>
      </c>
      <c r="C272" s="3" t="s">
        <v>824</v>
      </c>
      <c r="D272" s="3" t="s">
        <v>824</v>
      </c>
      <c r="E272" s="3">
        <v>20.279509999999998</v>
      </c>
      <c r="F272" s="3">
        <v>48.313028000000003</v>
      </c>
      <c r="G272" s="3">
        <v>609</v>
      </c>
      <c r="H272" s="4" t="str">
        <f>_xlfn.XLOOKUP(cis_obce[[#This Row],[KOD_STAT_okres]],Tabuľka6[KOD_STAT_okres],Tabuľka6[skratka])</f>
        <v>RS</v>
      </c>
    </row>
    <row r="273" spans="1:8" x14ac:dyDescent="0.35">
      <c r="A273" s="4">
        <v>514632</v>
      </c>
      <c r="B273" s="4" t="s">
        <v>825</v>
      </c>
      <c r="C273" s="4" t="s">
        <v>826</v>
      </c>
      <c r="D273" s="4" t="s">
        <v>826</v>
      </c>
      <c r="E273" s="4">
        <v>19.900753999999999</v>
      </c>
      <c r="F273" s="4">
        <v>48.351137000000001</v>
      </c>
      <c r="G273" s="4">
        <v>609</v>
      </c>
      <c r="H273" s="4" t="str">
        <f>_xlfn.XLOOKUP(cis_obce[[#This Row],[KOD_STAT_okres]],Tabuľka6[KOD_STAT_okres],Tabuľka6[skratka])</f>
        <v>RS</v>
      </c>
    </row>
    <row r="274" spans="1:8" x14ac:dyDescent="0.35">
      <c r="A274" s="3">
        <v>514641</v>
      </c>
      <c r="B274" s="3" t="s">
        <v>827</v>
      </c>
      <c r="C274" s="3" t="s">
        <v>828</v>
      </c>
      <c r="D274" s="3" t="s">
        <v>828</v>
      </c>
      <c r="E274" s="3">
        <v>20.066435999999999</v>
      </c>
      <c r="F274" s="3">
        <v>48.437117999999998</v>
      </c>
      <c r="G274" s="3">
        <v>609</v>
      </c>
      <c r="H274" s="4" t="str">
        <f>_xlfn.XLOOKUP(cis_obce[[#This Row],[KOD_STAT_okres]],Tabuľka6[KOD_STAT_okres],Tabuľka6[skratka])</f>
        <v>RS</v>
      </c>
    </row>
    <row r="275" spans="1:8" x14ac:dyDescent="0.35">
      <c r="A275" s="4">
        <v>514659</v>
      </c>
      <c r="B275" s="4" t="s">
        <v>829</v>
      </c>
      <c r="C275" s="4" t="s">
        <v>830</v>
      </c>
      <c r="D275" s="4" t="s">
        <v>830</v>
      </c>
      <c r="E275" s="4">
        <v>20.071887</v>
      </c>
      <c r="F275" s="4">
        <v>48.481276999999999</v>
      </c>
      <c r="G275" s="4">
        <v>609</v>
      </c>
      <c r="H275" s="4" t="str">
        <f>_xlfn.XLOOKUP(cis_obce[[#This Row],[KOD_STAT_okres]],Tabuľka6[KOD_STAT_okres],Tabuľka6[skratka])</f>
        <v>RS</v>
      </c>
    </row>
    <row r="276" spans="1:8" x14ac:dyDescent="0.35">
      <c r="A276" s="3">
        <v>514667</v>
      </c>
      <c r="B276" s="3" t="s">
        <v>831</v>
      </c>
      <c r="C276" s="3" t="s">
        <v>832</v>
      </c>
      <c r="D276" s="3" t="s">
        <v>832</v>
      </c>
      <c r="E276" s="3">
        <v>20.115538999999998</v>
      </c>
      <c r="F276" s="3">
        <v>48.262939000000003</v>
      </c>
      <c r="G276" s="3">
        <v>609</v>
      </c>
      <c r="H276" s="4" t="str">
        <f>_xlfn.XLOOKUP(cis_obce[[#This Row],[KOD_STAT_okres]],Tabuľka6[KOD_STAT_okres],Tabuľka6[skratka])</f>
        <v>RS</v>
      </c>
    </row>
    <row r="277" spans="1:8" x14ac:dyDescent="0.35">
      <c r="A277" s="4">
        <v>514683</v>
      </c>
      <c r="B277" s="4" t="s">
        <v>833</v>
      </c>
      <c r="C277" s="4" t="s">
        <v>834</v>
      </c>
      <c r="D277" s="4" t="s">
        <v>834</v>
      </c>
      <c r="E277" s="4">
        <v>20.001577999999999</v>
      </c>
      <c r="F277" s="4">
        <v>48.190646999999998</v>
      </c>
      <c r="G277" s="4">
        <v>609</v>
      </c>
      <c r="H277" s="4" t="str">
        <f>_xlfn.XLOOKUP(cis_obce[[#This Row],[KOD_STAT_okres]],Tabuľka6[KOD_STAT_okres],Tabuľka6[skratka])</f>
        <v>RS</v>
      </c>
    </row>
    <row r="278" spans="1:8" x14ac:dyDescent="0.35">
      <c r="A278" s="3">
        <v>514691</v>
      </c>
      <c r="B278" s="3" t="s">
        <v>835</v>
      </c>
      <c r="C278" s="3" t="s">
        <v>836</v>
      </c>
      <c r="D278" s="3" t="s">
        <v>836</v>
      </c>
      <c r="E278" s="3">
        <v>20.153953000000001</v>
      </c>
      <c r="F278" s="3">
        <v>48.293553000000003</v>
      </c>
      <c r="G278" s="3">
        <v>609</v>
      </c>
      <c r="H278" s="4" t="str">
        <f>_xlfn.XLOOKUP(cis_obce[[#This Row],[KOD_STAT_okres]],Tabuľka6[KOD_STAT_okres],Tabuľka6[skratka])</f>
        <v>RS</v>
      </c>
    </row>
    <row r="279" spans="1:8" x14ac:dyDescent="0.35">
      <c r="A279" s="4">
        <v>557919</v>
      </c>
      <c r="B279" s="4" t="s">
        <v>837</v>
      </c>
      <c r="C279" s="4" t="s">
        <v>838</v>
      </c>
      <c r="D279" s="4" t="s">
        <v>838</v>
      </c>
      <c r="E279" s="4">
        <v>20.189816</v>
      </c>
      <c r="F279" s="4">
        <v>48.373711</v>
      </c>
      <c r="G279" s="4">
        <v>609</v>
      </c>
      <c r="H279" s="4" t="str">
        <f>_xlfn.XLOOKUP(cis_obce[[#This Row],[KOD_STAT_okres]],Tabuľka6[KOD_STAT_okres],Tabuľka6[skratka])</f>
        <v>RS</v>
      </c>
    </row>
    <row r="280" spans="1:8" x14ac:dyDescent="0.35">
      <c r="A280" s="3">
        <v>514713</v>
      </c>
      <c r="B280" s="3" t="s">
        <v>839</v>
      </c>
      <c r="C280" s="3" t="s">
        <v>840</v>
      </c>
      <c r="D280" s="3" t="s">
        <v>840</v>
      </c>
      <c r="E280" s="3">
        <v>20.253665999999999</v>
      </c>
      <c r="F280" s="3">
        <v>48.396608000000001</v>
      </c>
      <c r="G280" s="3">
        <v>609</v>
      </c>
      <c r="H280" s="4" t="str">
        <f>_xlfn.XLOOKUP(cis_obce[[#This Row],[KOD_STAT_okres]],Tabuľka6[KOD_STAT_okres],Tabuľka6[skratka])</f>
        <v>RS</v>
      </c>
    </row>
    <row r="281" spans="1:8" x14ac:dyDescent="0.35">
      <c r="A281" s="4">
        <v>514730</v>
      </c>
      <c r="B281" s="4" t="s">
        <v>841</v>
      </c>
      <c r="C281" s="4" t="s">
        <v>842</v>
      </c>
      <c r="D281" s="4" t="s">
        <v>842</v>
      </c>
      <c r="E281" s="4">
        <v>19.993410999999998</v>
      </c>
      <c r="F281" s="4">
        <v>48.317371000000001</v>
      </c>
      <c r="G281" s="4">
        <v>609</v>
      </c>
      <c r="H281" s="4" t="str">
        <f>_xlfn.XLOOKUP(cis_obce[[#This Row],[KOD_STAT_okres]],Tabuľka6[KOD_STAT_okres],Tabuľka6[skratka])</f>
        <v>RS</v>
      </c>
    </row>
    <row r="282" spans="1:8" x14ac:dyDescent="0.35">
      <c r="A282" s="3">
        <v>514764</v>
      </c>
      <c r="B282" s="3" t="s">
        <v>843</v>
      </c>
      <c r="C282" s="3" t="s">
        <v>844</v>
      </c>
      <c r="D282" s="3" t="s">
        <v>844</v>
      </c>
      <c r="E282" s="3">
        <v>20.036635</v>
      </c>
      <c r="F282" s="3">
        <v>48.247993999999998</v>
      </c>
      <c r="G282" s="3">
        <v>609</v>
      </c>
      <c r="H282" s="4" t="str">
        <f>_xlfn.XLOOKUP(cis_obce[[#This Row],[KOD_STAT_okres]],Tabuľka6[KOD_STAT_okres],Tabuľka6[skratka])</f>
        <v>RS</v>
      </c>
    </row>
    <row r="283" spans="1:8" x14ac:dyDescent="0.35">
      <c r="A283" s="4">
        <v>557889</v>
      </c>
      <c r="B283" s="4" t="s">
        <v>845</v>
      </c>
      <c r="C283" s="4" t="s">
        <v>846</v>
      </c>
      <c r="D283" s="4" t="s">
        <v>846</v>
      </c>
      <c r="E283" s="4">
        <v>20.212406000000001</v>
      </c>
      <c r="F283" s="4">
        <v>48.437047</v>
      </c>
      <c r="G283" s="4">
        <v>609</v>
      </c>
      <c r="H283" s="4" t="str">
        <f>_xlfn.XLOOKUP(cis_obce[[#This Row],[KOD_STAT_okres]],Tabuľka6[KOD_STAT_okres],Tabuľka6[skratka])</f>
        <v>RS</v>
      </c>
    </row>
    <row r="284" spans="1:8" x14ac:dyDescent="0.35">
      <c r="A284" s="3">
        <v>514781</v>
      </c>
      <c r="B284" s="3" t="s">
        <v>847</v>
      </c>
      <c r="C284" s="3" t="s">
        <v>848</v>
      </c>
      <c r="D284" s="3" t="s">
        <v>848</v>
      </c>
      <c r="E284" s="3">
        <v>19.976188</v>
      </c>
      <c r="F284" s="3">
        <v>48.194456000000002</v>
      </c>
      <c r="G284" s="3">
        <v>609</v>
      </c>
      <c r="H284" s="4" t="str">
        <f>_xlfn.XLOOKUP(cis_obce[[#This Row],[KOD_STAT_okres]],Tabuľka6[KOD_STAT_okres],Tabuľka6[skratka])</f>
        <v>RS</v>
      </c>
    </row>
    <row r="285" spans="1:8" x14ac:dyDescent="0.35">
      <c r="A285" s="4">
        <v>514799</v>
      </c>
      <c r="B285" s="4" t="s">
        <v>849</v>
      </c>
      <c r="C285" s="4" t="s">
        <v>850</v>
      </c>
      <c r="D285" s="4" t="s">
        <v>850</v>
      </c>
      <c r="E285" s="4">
        <v>20.024988</v>
      </c>
      <c r="F285" s="4">
        <v>48.295926000000001</v>
      </c>
      <c r="G285" s="4">
        <v>609</v>
      </c>
      <c r="H285" s="4" t="str">
        <f>_xlfn.XLOOKUP(cis_obce[[#This Row],[KOD_STAT_okres]],Tabuľka6[KOD_STAT_okres],Tabuľka6[skratka])</f>
        <v>RS</v>
      </c>
    </row>
    <row r="286" spans="1:8" x14ac:dyDescent="0.35">
      <c r="A286" s="3">
        <v>514811</v>
      </c>
      <c r="B286" s="3" t="s">
        <v>851</v>
      </c>
      <c r="C286" s="3" t="s">
        <v>852</v>
      </c>
      <c r="D286" s="3" t="s">
        <v>852</v>
      </c>
      <c r="E286" s="3">
        <v>19.952566000000001</v>
      </c>
      <c r="F286" s="3">
        <v>48.216383999999998</v>
      </c>
      <c r="G286" s="3">
        <v>609</v>
      </c>
      <c r="H286" s="4" t="str">
        <f>_xlfn.XLOOKUP(cis_obce[[#This Row],[KOD_STAT_okres]],Tabuľka6[KOD_STAT_okres],Tabuľka6[skratka])</f>
        <v>RS</v>
      </c>
    </row>
    <row r="287" spans="1:8" x14ac:dyDescent="0.35">
      <c r="A287" s="4">
        <v>514829</v>
      </c>
      <c r="B287" s="4" t="s">
        <v>853</v>
      </c>
      <c r="C287" s="4" t="s">
        <v>854</v>
      </c>
      <c r="D287" s="4" t="s">
        <v>854</v>
      </c>
      <c r="E287" s="4">
        <v>19.953681</v>
      </c>
      <c r="F287" s="4">
        <v>48.579196000000003</v>
      </c>
      <c r="G287" s="4">
        <v>609</v>
      </c>
      <c r="H287" s="4" t="str">
        <f>_xlfn.XLOOKUP(cis_obce[[#This Row],[KOD_STAT_okres]],Tabuľka6[KOD_STAT_okres],Tabuľka6[skratka])</f>
        <v>RS</v>
      </c>
    </row>
    <row r="288" spans="1:8" x14ac:dyDescent="0.35">
      <c r="A288" s="3">
        <v>514837</v>
      </c>
      <c r="B288" s="3" t="s">
        <v>855</v>
      </c>
      <c r="C288" s="3" t="s">
        <v>856</v>
      </c>
      <c r="D288" s="3" t="s">
        <v>856</v>
      </c>
      <c r="E288" s="3">
        <v>19.996424999999999</v>
      </c>
      <c r="F288" s="3">
        <v>48.302177999999998</v>
      </c>
      <c r="G288" s="3">
        <v>609</v>
      </c>
      <c r="H288" s="4" t="str">
        <f>_xlfn.XLOOKUP(cis_obce[[#This Row],[KOD_STAT_okres]],Tabuľka6[KOD_STAT_okres],Tabuľka6[skratka])</f>
        <v>RS</v>
      </c>
    </row>
    <row r="289" spans="1:8" x14ac:dyDescent="0.35">
      <c r="A289" s="4">
        <v>514845</v>
      </c>
      <c r="B289" s="4" t="s">
        <v>857</v>
      </c>
      <c r="C289" s="4" t="s">
        <v>858</v>
      </c>
      <c r="D289" s="4" t="s">
        <v>858</v>
      </c>
      <c r="E289" s="4">
        <v>20.015796000000002</v>
      </c>
      <c r="F289" s="4">
        <v>48.282409999999999</v>
      </c>
      <c r="G289" s="4">
        <v>609</v>
      </c>
      <c r="H289" s="4" t="str">
        <f>_xlfn.XLOOKUP(cis_obce[[#This Row],[KOD_STAT_okres]],Tabuľka6[KOD_STAT_okres],Tabuľka6[skratka])</f>
        <v>RS</v>
      </c>
    </row>
    <row r="290" spans="1:8" x14ac:dyDescent="0.35">
      <c r="A290" s="3">
        <v>514853</v>
      </c>
      <c r="B290" s="3" t="s">
        <v>859</v>
      </c>
      <c r="C290" s="3" t="s">
        <v>860</v>
      </c>
      <c r="D290" s="3" t="s">
        <v>860</v>
      </c>
      <c r="E290" s="3">
        <v>20.008959000000001</v>
      </c>
      <c r="F290" s="3">
        <v>48.460979999999999</v>
      </c>
      <c r="G290" s="3">
        <v>609</v>
      </c>
      <c r="H290" s="4" t="str">
        <f>_xlfn.XLOOKUP(cis_obce[[#This Row],[KOD_STAT_okres]],Tabuľka6[KOD_STAT_okres],Tabuľka6[skratka])</f>
        <v>RS</v>
      </c>
    </row>
    <row r="291" spans="1:8" x14ac:dyDescent="0.35">
      <c r="A291" s="4">
        <v>514861</v>
      </c>
      <c r="B291" s="4" t="s">
        <v>861</v>
      </c>
      <c r="C291" s="4" t="s">
        <v>862</v>
      </c>
      <c r="D291" s="4" t="s">
        <v>862</v>
      </c>
      <c r="E291" s="4">
        <v>20.065864000000001</v>
      </c>
      <c r="F291" s="4">
        <v>48.238401000000003</v>
      </c>
      <c r="G291" s="4">
        <v>609</v>
      </c>
      <c r="H291" s="4" t="str">
        <f>_xlfn.XLOOKUP(cis_obce[[#This Row],[KOD_STAT_okres]],Tabuľka6[KOD_STAT_okres],Tabuľka6[skratka])</f>
        <v>RS</v>
      </c>
    </row>
    <row r="292" spans="1:8" x14ac:dyDescent="0.35">
      <c r="A292" s="3">
        <v>514870</v>
      </c>
      <c r="B292" s="3" t="s">
        <v>863</v>
      </c>
      <c r="C292" s="3" t="s">
        <v>864</v>
      </c>
      <c r="D292" s="3" t="s">
        <v>864</v>
      </c>
      <c r="E292" s="3">
        <v>20.116268000000002</v>
      </c>
      <c r="F292" s="3">
        <v>48.497819999999997</v>
      </c>
      <c r="G292" s="3">
        <v>609</v>
      </c>
      <c r="H292" s="4" t="str">
        <f>_xlfn.XLOOKUP(cis_obce[[#This Row],[KOD_STAT_okres]],Tabuľka6[KOD_STAT_okres],Tabuľka6[skratka])</f>
        <v>RS</v>
      </c>
    </row>
    <row r="293" spans="1:8" x14ac:dyDescent="0.35">
      <c r="A293" s="4">
        <v>514888</v>
      </c>
      <c r="B293" s="4" t="s">
        <v>865</v>
      </c>
      <c r="C293" s="4" t="s">
        <v>866</v>
      </c>
      <c r="D293" s="4" t="s">
        <v>866</v>
      </c>
      <c r="E293" s="4">
        <v>19.950728000000002</v>
      </c>
      <c r="F293" s="4">
        <v>48.463648999999997</v>
      </c>
      <c r="G293" s="4">
        <v>609</v>
      </c>
      <c r="H293" s="4" t="str">
        <f>_xlfn.XLOOKUP(cis_obce[[#This Row],[KOD_STAT_okres]],Tabuľka6[KOD_STAT_okres],Tabuľka6[skratka])</f>
        <v>RS</v>
      </c>
    </row>
    <row r="294" spans="1:8" x14ac:dyDescent="0.35">
      <c r="A294" s="3">
        <v>514926</v>
      </c>
      <c r="B294" s="3" t="s">
        <v>867</v>
      </c>
      <c r="C294" s="3" t="s">
        <v>868</v>
      </c>
      <c r="D294" s="3" t="s">
        <v>868</v>
      </c>
      <c r="E294" s="3">
        <v>20.049747</v>
      </c>
      <c r="F294" s="3">
        <v>48.512678000000001</v>
      </c>
      <c r="G294" s="3">
        <v>609</v>
      </c>
      <c r="H294" s="4" t="str">
        <f>_xlfn.XLOOKUP(cis_obce[[#This Row],[KOD_STAT_okres]],Tabuľka6[KOD_STAT_okres],Tabuľka6[skratka])</f>
        <v>RS</v>
      </c>
    </row>
    <row r="295" spans="1:8" x14ac:dyDescent="0.35">
      <c r="A295" s="4">
        <v>514934</v>
      </c>
      <c r="B295" s="4" t="s">
        <v>869</v>
      </c>
      <c r="C295" s="4" t="s">
        <v>870</v>
      </c>
      <c r="D295" s="4" t="s">
        <v>870</v>
      </c>
      <c r="E295" s="4">
        <v>20.367450000000002</v>
      </c>
      <c r="F295" s="4">
        <v>48.399088999999996</v>
      </c>
      <c r="G295" s="4">
        <v>609</v>
      </c>
      <c r="H295" s="4" t="str">
        <f>_xlfn.XLOOKUP(cis_obce[[#This Row],[KOD_STAT_okres]],Tabuľka6[KOD_STAT_okres],Tabuľka6[skratka])</f>
        <v>RS</v>
      </c>
    </row>
    <row r="296" spans="1:8" x14ac:dyDescent="0.35">
      <c r="A296" s="3">
        <v>514942</v>
      </c>
      <c r="B296" s="3" t="s">
        <v>871</v>
      </c>
      <c r="C296" s="3" t="s">
        <v>872</v>
      </c>
      <c r="D296" s="3" t="s">
        <v>872</v>
      </c>
      <c r="E296" s="3">
        <v>19.876812000000001</v>
      </c>
      <c r="F296" s="3">
        <v>48.340502999999998</v>
      </c>
      <c r="G296" s="3">
        <v>609</v>
      </c>
      <c r="H296" s="4" t="str">
        <f>_xlfn.XLOOKUP(cis_obce[[#This Row],[KOD_STAT_okres]],Tabuľka6[KOD_STAT_okres],Tabuľka6[skratka])</f>
        <v>RS</v>
      </c>
    </row>
    <row r="297" spans="1:8" x14ac:dyDescent="0.35">
      <c r="A297" s="4">
        <v>514985</v>
      </c>
      <c r="B297" s="4" t="s">
        <v>873</v>
      </c>
      <c r="C297" s="4" t="s">
        <v>874</v>
      </c>
      <c r="D297" s="4" t="s">
        <v>874</v>
      </c>
      <c r="E297" s="4">
        <v>20.236725</v>
      </c>
      <c r="F297" s="4">
        <v>48.328178999999999</v>
      </c>
      <c r="G297" s="4">
        <v>609</v>
      </c>
      <c r="H297" s="4" t="str">
        <f>_xlfn.XLOOKUP(cis_obce[[#This Row],[KOD_STAT_okres]],Tabuľka6[KOD_STAT_okres],Tabuľka6[skratka])</f>
        <v>RS</v>
      </c>
    </row>
    <row r="298" spans="1:8" x14ac:dyDescent="0.35">
      <c r="A298" s="3">
        <v>514993</v>
      </c>
      <c r="B298" s="3" t="s">
        <v>875</v>
      </c>
      <c r="C298" s="3" t="s">
        <v>876</v>
      </c>
      <c r="D298" s="3" t="s">
        <v>876</v>
      </c>
      <c r="E298" s="3">
        <v>20.214207999999999</v>
      </c>
      <c r="F298" s="3">
        <v>48.278768999999997</v>
      </c>
      <c r="G298" s="3">
        <v>609</v>
      </c>
      <c r="H298" s="4" t="str">
        <f>_xlfn.XLOOKUP(cis_obce[[#This Row],[KOD_STAT_okres]],Tabuľka6[KOD_STAT_okres],Tabuľka6[skratka])</f>
        <v>RS</v>
      </c>
    </row>
    <row r="299" spans="1:8" x14ac:dyDescent="0.35">
      <c r="A299" s="4">
        <v>515001</v>
      </c>
      <c r="B299" s="4" t="s">
        <v>877</v>
      </c>
      <c r="C299" s="4" t="s">
        <v>878</v>
      </c>
      <c r="D299" s="4" t="s">
        <v>879</v>
      </c>
      <c r="E299" s="4">
        <v>20.073153000000001</v>
      </c>
      <c r="F299" s="4">
        <v>48.304062999999999</v>
      </c>
      <c r="G299" s="4">
        <v>609</v>
      </c>
      <c r="H299" s="4" t="str">
        <f>_xlfn.XLOOKUP(cis_obce[[#This Row],[KOD_STAT_okres]],Tabuľka6[KOD_STAT_okres],Tabuľka6[skratka])</f>
        <v>RS</v>
      </c>
    </row>
    <row r="300" spans="1:8" x14ac:dyDescent="0.35">
      <c r="A300" s="3">
        <v>515019</v>
      </c>
      <c r="B300" s="3" t="s">
        <v>880</v>
      </c>
      <c r="C300" s="3" t="s">
        <v>881</v>
      </c>
      <c r="D300" s="3" t="s">
        <v>881</v>
      </c>
      <c r="E300" s="3">
        <v>20.053242999999998</v>
      </c>
      <c r="F300" s="3">
        <v>48.219012999999997</v>
      </c>
      <c r="G300" s="3">
        <v>609</v>
      </c>
      <c r="H300" s="4" t="str">
        <f>_xlfn.XLOOKUP(cis_obce[[#This Row],[KOD_STAT_okres]],Tabuľka6[KOD_STAT_okres],Tabuľka6[skratka])</f>
        <v>RS</v>
      </c>
    </row>
    <row r="301" spans="1:8" x14ac:dyDescent="0.35">
      <c r="A301" s="4">
        <v>515027</v>
      </c>
      <c r="B301" s="4" t="s">
        <v>882</v>
      </c>
      <c r="C301" s="4" t="s">
        <v>883</v>
      </c>
      <c r="D301" s="4" t="s">
        <v>883</v>
      </c>
      <c r="E301" s="4">
        <v>20.232524000000002</v>
      </c>
      <c r="F301" s="4">
        <v>48.415733000000003</v>
      </c>
      <c r="G301" s="4">
        <v>609</v>
      </c>
      <c r="H301" s="4" t="str">
        <f>_xlfn.XLOOKUP(cis_obce[[#This Row],[KOD_STAT_okres]],Tabuľka6[KOD_STAT_okres],Tabuľka6[skratka])</f>
        <v>RS</v>
      </c>
    </row>
    <row r="302" spans="1:8" x14ac:dyDescent="0.35">
      <c r="A302" s="3">
        <v>515035</v>
      </c>
      <c r="B302" s="3" t="s">
        <v>884</v>
      </c>
      <c r="C302" s="3" t="s">
        <v>885</v>
      </c>
      <c r="D302" s="3" t="s">
        <v>885</v>
      </c>
      <c r="E302" s="3">
        <v>20.352573</v>
      </c>
      <c r="F302" s="3">
        <v>48.374558999999998</v>
      </c>
      <c r="G302" s="3">
        <v>609</v>
      </c>
      <c r="H302" s="4" t="str">
        <f>_xlfn.XLOOKUP(cis_obce[[#This Row],[KOD_STAT_okres]],Tabuľka6[KOD_STAT_okres],Tabuľka6[skratka])</f>
        <v>RS</v>
      </c>
    </row>
    <row r="303" spans="1:8" x14ac:dyDescent="0.35">
      <c r="A303" s="4">
        <v>515043</v>
      </c>
      <c r="B303" s="4" t="s">
        <v>886</v>
      </c>
      <c r="C303" s="4" t="s">
        <v>887</v>
      </c>
      <c r="D303" s="4" t="s">
        <v>887</v>
      </c>
      <c r="E303" s="4">
        <v>19.891031999999999</v>
      </c>
      <c r="F303" s="4">
        <v>48.596767</v>
      </c>
      <c r="G303" s="4">
        <v>609</v>
      </c>
      <c r="H303" s="4" t="str">
        <f>_xlfn.XLOOKUP(cis_obce[[#This Row],[KOD_STAT_okres]],Tabuľka6[KOD_STAT_okres],Tabuľka6[skratka])</f>
        <v>RS</v>
      </c>
    </row>
    <row r="304" spans="1:8" x14ac:dyDescent="0.35">
      <c r="A304" s="3">
        <v>515051</v>
      </c>
      <c r="B304" s="3" t="s">
        <v>888</v>
      </c>
      <c r="C304" s="3" t="s">
        <v>889</v>
      </c>
      <c r="D304" s="3" t="s">
        <v>889</v>
      </c>
      <c r="E304" s="3">
        <v>19.944445000000002</v>
      </c>
      <c r="F304" s="3">
        <v>48.479047000000001</v>
      </c>
      <c r="G304" s="3">
        <v>609</v>
      </c>
      <c r="H304" s="4" t="str">
        <f>_xlfn.XLOOKUP(cis_obce[[#This Row],[KOD_STAT_okres]],Tabuľka6[KOD_STAT_okres],Tabuľka6[skratka])</f>
        <v>RS</v>
      </c>
    </row>
    <row r="305" spans="1:8" x14ac:dyDescent="0.35">
      <c r="A305" s="4">
        <v>515060</v>
      </c>
      <c r="B305" s="4" t="s">
        <v>890</v>
      </c>
      <c r="C305" s="4" t="s">
        <v>891</v>
      </c>
      <c r="D305" s="4" t="s">
        <v>891</v>
      </c>
      <c r="E305" s="4">
        <v>19.904661999999998</v>
      </c>
      <c r="F305" s="4">
        <v>48.299335999999997</v>
      </c>
      <c r="G305" s="4">
        <v>609</v>
      </c>
      <c r="H305" s="4" t="str">
        <f>_xlfn.XLOOKUP(cis_obce[[#This Row],[KOD_STAT_okres]],Tabuľka6[KOD_STAT_okres],Tabuľka6[skratka])</f>
        <v>RS</v>
      </c>
    </row>
    <row r="306" spans="1:8" x14ac:dyDescent="0.35">
      <c r="A306" s="3">
        <v>515078</v>
      </c>
      <c r="B306" s="3" t="s">
        <v>892</v>
      </c>
      <c r="C306" s="3" t="s">
        <v>893</v>
      </c>
      <c r="D306" s="3" t="s">
        <v>893</v>
      </c>
      <c r="E306" s="3">
        <v>20.341842</v>
      </c>
      <c r="F306" s="3">
        <v>48.328352000000002</v>
      </c>
      <c r="G306" s="3">
        <v>609</v>
      </c>
      <c r="H306" s="4" t="str">
        <f>_xlfn.XLOOKUP(cis_obce[[#This Row],[KOD_STAT_okres]],Tabuľka6[KOD_STAT_okres],Tabuľka6[skratka])</f>
        <v>RS</v>
      </c>
    </row>
    <row r="307" spans="1:8" x14ac:dyDescent="0.35">
      <c r="A307" s="4">
        <v>515086</v>
      </c>
      <c r="B307" s="4" t="s">
        <v>894</v>
      </c>
      <c r="C307" s="4" t="s">
        <v>895</v>
      </c>
      <c r="D307" s="4" t="s">
        <v>895</v>
      </c>
      <c r="E307" s="4">
        <v>19.989173999999998</v>
      </c>
      <c r="F307" s="4">
        <v>48.501240000000003</v>
      </c>
      <c r="G307" s="4">
        <v>609</v>
      </c>
      <c r="H307" s="4" t="str">
        <f>_xlfn.XLOOKUP(cis_obce[[#This Row],[KOD_STAT_okres]],Tabuľka6[KOD_STAT_okres],Tabuľka6[skratka])</f>
        <v>RS</v>
      </c>
    </row>
    <row r="308" spans="1:8" x14ac:dyDescent="0.35">
      <c r="A308" s="3">
        <v>515094</v>
      </c>
      <c r="B308" s="3" t="s">
        <v>896</v>
      </c>
      <c r="C308" s="3" t="s">
        <v>897</v>
      </c>
      <c r="D308" s="3" t="s">
        <v>897</v>
      </c>
      <c r="E308" s="3">
        <v>20.026561999999998</v>
      </c>
      <c r="F308" s="3">
        <v>48.629778999999999</v>
      </c>
      <c r="G308" s="3">
        <v>609</v>
      </c>
      <c r="H308" s="4" t="str">
        <f>_xlfn.XLOOKUP(cis_obce[[#This Row],[KOD_STAT_okres]],Tabuľka6[KOD_STAT_okres],Tabuľka6[skratka])</f>
        <v>RS</v>
      </c>
    </row>
    <row r="309" spans="1:8" x14ac:dyDescent="0.35">
      <c r="A309" s="4">
        <v>515108</v>
      </c>
      <c r="B309" s="4" t="s">
        <v>898</v>
      </c>
      <c r="C309" s="4" t="s">
        <v>899</v>
      </c>
      <c r="D309" s="4" t="s">
        <v>899</v>
      </c>
      <c r="E309" s="4">
        <v>19.931284000000002</v>
      </c>
      <c r="F309" s="4">
        <v>48.411901</v>
      </c>
      <c r="G309" s="4">
        <v>609</v>
      </c>
      <c r="H309" s="4" t="str">
        <f>_xlfn.XLOOKUP(cis_obce[[#This Row],[KOD_STAT_okres]],Tabuľka6[KOD_STAT_okres],Tabuľka6[skratka])</f>
        <v>RS</v>
      </c>
    </row>
    <row r="310" spans="1:8" x14ac:dyDescent="0.35">
      <c r="A310" s="3">
        <v>515116</v>
      </c>
      <c r="B310" s="3" t="s">
        <v>900</v>
      </c>
      <c r="C310" s="3" t="s">
        <v>901</v>
      </c>
      <c r="D310" s="3" t="s">
        <v>901</v>
      </c>
      <c r="E310" s="3">
        <v>20.011946999999999</v>
      </c>
      <c r="F310" s="3">
        <v>48.530183999999998</v>
      </c>
      <c r="G310" s="3">
        <v>609</v>
      </c>
      <c r="H310" s="4" t="str">
        <f>_xlfn.XLOOKUP(cis_obce[[#This Row],[KOD_STAT_okres]],Tabuľka6[KOD_STAT_okres],Tabuľka6[skratka])</f>
        <v>RS</v>
      </c>
    </row>
    <row r="311" spans="1:8" x14ac:dyDescent="0.35">
      <c r="A311" s="4">
        <v>515124</v>
      </c>
      <c r="B311" s="4" t="s">
        <v>902</v>
      </c>
      <c r="C311" s="4" t="s">
        <v>903</v>
      </c>
      <c r="D311" s="4" t="s">
        <v>903</v>
      </c>
      <c r="E311" s="4">
        <v>19.905612000000001</v>
      </c>
      <c r="F311" s="4">
        <v>48.512622999999998</v>
      </c>
      <c r="G311" s="4">
        <v>609</v>
      </c>
      <c r="H311" s="4" t="str">
        <f>_xlfn.XLOOKUP(cis_obce[[#This Row],[KOD_STAT_okres]],Tabuľka6[KOD_STAT_okres],Tabuľka6[skratka])</f>
        <v>RS</v>
      </c>
    </row>
    <row r="312" spans="1:8" x14ac:dyDescent="0.35">
      <c r="A312" s="3">
        <v>515132</v>
      </c>
      <c r="B312" s="3" t="s">
        <v>904</v>
      </c>
      <c r="C312" s="3" t="s">
        <v>905</v>
      </c>
      <c r="D312" s="3" t="s">
        <v>905</v>
      </c>
      <c r="E312" s="3">
        <v>20.31006</v>
      </c>
      <c r="F312" s="3">
        <v>48.298755999999997</v>
      </c>
      <c r="G312" s="3">
        <v>609</v>
      </c>
      <c r="H312" s="4" t="str">
        <f>_xlfn.XLOOKUP(cis_obce[[#This Row],[KOD_STAT_okres]],Tabuľka6[KOD_STAT_okres],Tabuľka6[skratka])</f>
        <v>RS</v>
      </c>
    </row>
    <row r="313" spans="1:8" x14ac:dyDescent="0.35">
      <c r="A313" s="4">
        <v>515141</v>
      </c>
      <c r="B313" s="4" t="s">
        <v>906</v>
      </c>
      <c r="C313" s="4" t="s">
        <v>907</v>
      </c>
      <c r="D313" s="4" t="s">
        <v>907</v>
      </c>
      <c r="E313" s="4">
        <v>20.347522999999999</v>
      </c>
      <c r="F313" s="4">
        <v>48.386605000000003</v>
      </c>
      <c r="G313" s="4">
        <v>609</v>
      </c>
      <c r="H313" s="4" t="str">
        <f>_xlfn.XLOOKUP(cis_obce[[#This Row],[KOD_STAT_okres]],Tabuľka6[KOD_STAT_okres],Tabuľka6[skratka])</f>
        <v>RS</v>
      </c>
    </row>
    <row r="314" spans="1:8" x14ac:dyDescent="0.35">
      <c r="A314" s="3">
        <v>515167</v>
      </c>
      <c r="B314" s="3" t="s">
        <v>908</v>
      </c>
      <c r="C314" s="3" t="s">
        <v>909</v>
      </c>
      <c r="D314" s="3" t="s">
        <v>910</v>
      </c>
      <c r="E314" s="3">
        <v>20.064741999999999</v>
      </c>
      <c r="F314" s="3">
        <v>48.550032999999999</v>
      </c>
      <c r="G314" s="3">
        <v>609</v>
      </c>
      <c r="H314" s="4" t="str">
        <f>_xlfn.XLOOKUP(cis_obce[[#This Row],[KOD_STAT_okres]],Tabuľka6[KOD_STAT_okres],Tabuľka6[skratka])</f>
        <v>RS</v>
      </c>
    </row>
    <row r="315" spans="1:8" x14ac:dyDescent="0.35">
      <c r="A315" s="4">
        <v>515175</v>
      </c>
      <c r="B315" s="4" t="s">
        <v>911</v>
      </c>
      <c r="C315" s="4" t="s">
        <v>912</v>
      </c>
      <c r="D315" s="4" t="s">
        <v>912</v>
      </c>
      <c r="E315" s="4">
        <v>20.024411000000001</v>
      </c>
      <c r="F315" s="4">
        <v>48.492598999999998</v>
      </c>
      <c r="G315" s="4">
        <v>609</v>
      </c>
      <c r="H315" s="4" t="str">
        <f>_xlfn.XLOOKUP(cis_obce[[#This Row],[KOD_STAT_okres]],Tabuľka6[KOD_STAT_okres],Tabuľka6[skratka])</f>
        <v>RS</v>
      </c>
    </row>
    <row r="316" spans="1:8" x14ac:dyDescent="0.35">
      <c r="A316" s="3">
        <v>515183</v>
      </c>
      <c r="B316" s="3" t="s">
        <v>913</v>
      </c>
      <c r="C316" s="3" t="s">
        <v>914</v>
      </c>
      <c r="D316" s="3" t="s">
        <v>914</v>
      </c>
      <c r="E316" s="3">
        <v>20.170898999999999</v>
      </c>
      <c r="F316" s="3">
        <v>48.299098000000001</v>
      </c>
      <c r="G316" s="3">
        <v>609</v>
      </c>
      <c r="H316" s="4" t="str">
        <f>_xlfn.XLOOKUP(cis_obce[[#This Row],[KOD_STAT_okres]],Tabuľka6[KOD_STAT_okres],Tabuľka6[skratka])</f>
        <v>RS</v>
      </c>
    </row>
    <row r="317" spans="1:8" x14ac:dyDescent="0.35">
      <c r="A317" s="4">
        <v>515205</v>
      </c>
      <c r="B317" s="4" t="s">
        <v>915</v>
      </c>
      <c r="C317" s="4" t="s">
        <v>916</v>
      </c>
      <c r="D317" s="4" t="s">
        <v>917</v>
      </c>
      <c r="E317" s="4">
        <v>20.388866</v>
      </c>
      <c r="F317" s="4">
        <v>48.362805000000002</v>
      </c>
      <c r="G317" s="4">
        <v>609</v>
      </c>
      <c r="H317" s="4" t="str">
        <f>_xlfn.XLOOKUP(cis_obce[[#This Row],[KOD_STAT_okres]],Tabuľka6[KOD_STAT_okres],Tabuľka6[skratka])</f>
        <v>RS</v>
      </c>
    </row>
    <row r="318" spans="1:8" x14ac:dyDescent="0.35">
      <c r="A318" s="3">
        <v>557790</v>
      </c>
      <c r="B318" s="3" t="s">
        <v>918</v>
      </c>
      <c r="C318" s="3" t="s">
        <v>919</v>
      </c>
      <c r="D318" s="3" t="s">
        <v>919</v>
      </c>
      <c r="E318" s="3">
        <v>19.968831999999999</v>
      </c>
      <c r="F318" s="3">
        <v>48.453769000000001</v>
      </c>
      <c r="G318" s="3">
        <v>609</v>
      </c>
      <c r="H318" s="4" t="str">
        <f>_xlfn.XLOOKUP(cis_obce[[#This Row],[KOD_STAT_okres]],Tabuľka6[KOD_STAT_okres],Tabuľka6[skratka])</f>
        <v>RS</v>
      </c>
    </row>
    <row r="319" spans="1:8" x14ac:dyDescent="0.35">
      <c r="A319" s="4">
        <v>515230</v>
      </c>
      <c r="B319" s="4" t="s">
        <v>920</v>
      </c>
      <c r="C319" s="4" t="s">
        <v>921</v>
      </c>
      <c r="D319" s="4" t="s">
        <v>921</v>
      </c>
      <c r="E319" s="4">
        <v>19.943971999999999</v>
      </c>
      <c r="F319" s="4">
        <v>48.172879000000002</v>
      </c>
      <c r="G319" s="4">
        <v>609</v>
      </c>
      <c r="H319" s="4" t="str">
        <f>_xlfn.XLOOKUP(cis_obce[[#This Row],[KOD_STAT_okres]],Tabuľka6[KOD_STAT_okres],Tabuľka6[skratka])</f>
        <v>RS</v>
      </c>
    </row>
    <row r="320" spans="1:8" x14ac:dyDescent="0.35">
      <c r="A320" s="3">
        <v>515248</v>
      </c>
      <c r="B320" s="3" t="s">
        <v>922</v>
      </c>
      <c r="C320" s="3" t="s">
        <v>923</v>
      </c>
      <c r="D320" s="3" t="s">
        <v>923</v>
      </c>
      <c r="E320" s="3">
        <v>20.194405</v>
      </c>
      <c r="F320" s="3">
        <v>48.309651000000002</v>
      </c>
      <c r="G320" s="3">
        <v>609</v>
      </c>
      <c r="H320" s="4" t="str">
        <f>_xlfn.XLOOKUP(cis_obce[[#This Row],[KOD_STAT_okres]],Tabuľka6[KOD_STAT_okres],Tabuľka6[skratka])</f>
        <v>RS</v>
      </c>
    </row>
    <row r="321" spans="1:8" x14ac:dyDescent="0.35">
      <c r="A321" s="4">
        <v>515264</v>
      </c>
      <c r="B321" s="4" t="s">
        <v>924</v>
      </c>
      <c r="C321" s="4" t="s">
        <v>925</v>
      </c>
      <c r="D321" s="4" t="s">
        <v>925</v>
      </c>
      <c r="E321" s="4">
        <v>19.895092000000002</v>
      </c>
      <c r="F321" s="4">
        <v>48.377457999999997</v>
      </c>
      <c r="G321" s="4">
        <v>609</v>
      </c>
      <c r="H321" s="4" t="str">
        <f>_xlfn.XLOOKUP(cis_obce[[#This Row],[KOD_STAT_okres]],Tabuľka6[KOD_STAT_okres],Tabuľka6[skratka])</f>
        <v>RS</v>
      </c>
    </row>
    <row r="322" spans="1:8" x14ac:dyDescent="0.35">
      <c r="A322" s="3">
        <v>515272</v>
      </c>
      <c r="B322" s="3" t="s">
        <v>926</v>
      </c>
      <c r="C322" s="3" t="s">
        <v>927</v>
      </c>
      <c r="D322" s="3" t="s">
        <v>927</v>
      </c>
      <c r="E322" s="3">
        <v>20.070485000000001</v>
      </c>
      <c r="F322" s="3">
        <v>48.457506000000002</v>
      </c>
      <c r="G322" s="3">
        <v>609</v>
      </c>
      <c r="H322" s="4" t="str">
        <f>_xlfn.XLOOKUP(cis_obce[[#This Row],[KOD_STAT_okres]],Tabuľka6[KOD_STAT_okres],Tabuľka6[skratka])</f>
        <v>RS</v>
      </c>
    </row>
    <row r="323" spans="1:8" x14ac:dyDescent="0.35">
      <c r="A323" s="4">
        <v>515281</v>
      </c>
      <c r="B323" s="4" t="s">
        <v>928</v>
      </c>
      <c r="C323" s="4" t="s">
        <v>929</v>
      </c>
      <c r="D323" s="4" t="s">
        <v>930</v>
      </c>
      <c r="E323" s="4">
        <v>20.080445000000001</v>
      </c>
      <c r="F323" s="4">
        <v>48.328218999999997</v>
      </c>
      <c r="G323" s="4">
        <v>609</v>
      </c>
      <c r="H323" s="4" t="str">
        <f>_xlfn.XLOOKUP(cis_obce[[#This Row],[KOD_STAT_okres]],Tabuľka6[KOD_STAT_okres],Tabuľka6[skratka])</f>
        <v>RS</v>
      </c>
    </row>
    <row r="324" spans="1:8" x14ac:dyDescent="0.35">
      <c r="A324" s="3">
        <v>515299</v>
      </c>
      <c r="B324" s="3" t="s">
        <v>931</v>
      </c>
      <c r="C324" s="3" t="s">
        <v>932</v>
      </c>
      <c r="D324" s="3" t="s">
        <v>933</v>
      </c>
      <c r="E324" s="3">
        <v>20.019545999999998</v>
      </c>
      <c r="F324" s="3">
        <v>48.186497000000003</v>
      </c>
      <c r="G324" s="3">
        <v>609</v>
      </c>
      <c r="H324" s="4" t="str">
        <f>_xlfn.XLOOKUP(cis_obce[[#This Row],[KOD_STAT_okres]],Tabuľka6[KOD_STAT_okres],Tabuľka6[skratka])</f>
        <v>RS</v>
      </c>
    </row>
    <row r="325" spans="1:8" x14ac:dyDescent="0.35">
      <c r="A325" s="4">
        <v>515337</v>
      </c>
      <c r="B325" s="4" t="s">
        <v>934</v>
      </c>
      <c r="C325" s="4" t="s">
        <v>935</v>
      </c>
      <c r="D325" s="4" t="s">
        <v>936</v>
      </c>
      <c r="E325" s="4">
        <v>20.033725</v>
      </c>
      <c r="F325" s="4">
        <v>48.584398999999998</v>
      </c>
      <c r="G325" s="4">
        <v>609</v>
      </c>
      <c r="H325" s="4" t="str">
        <f>_xlfn.XLOOKUP(cis_obce[[#This Row],[KOD_STAT_okres]],Tabuľka6[KOD_STAT_okres],Tabuľka6[skratka])</f>
        <v>RS</v>
      </c>
    </row>
    <row r="326" spans="1:8" x14ac:dyDescent="0.35">
      <c r="A326" s="3">
        <v>515345</v>
      </c>
      <c r="B326" s="3" t="s">
        <v>937</v>
      </c>
      <c r="C326" s="3" t="s">
        <v>938</v>
      </c>
      <c r="D326" s="3" t="s">
        <v>939</v>
      </c>
      <c r="E326" s="3">
        <v>20.051570999999999</v>
      </c>
      <c r="F326" s="3">
        <v>48.560181</v>
      </c>
      <c r="G326" s="3">
        <v>609</v>
      </c>
      <c r="H326" s="4" t="str">
        <f>_xlfn.XLOOKUP(cis_obce[[#This Row],[KOD_STAT_okres]],Tabuľka6[KOD_STAT_okres],Tabuľka6[skratka])</f>
        <v>RS</v>
      </c>
    </row>
    <row r="327" spans="1:8" x14ac:dyDescent="0.35">
      <c r="A327" s="4">
        <v>515353</v>
      </c>
      <c r="B327" s="4" t="s">
        <v>940</v>
      </c>
      <c r="C327" s="4" t="s">
        <v>941</v>
      </c>
      <c r="D327" s="4" t="s">
        <v>941</v>
      </c>
      <c r="E327" s="4">
        <v>20.206007</v>
      </c>
      <c r="F327" s="4">
        <v>48.340712000000003</v>
      </c>
      <c r="G327" s="4">
        <v>609</v>
      </c>
      <c r="H327" s="4" t="str">
        <f>_xlfn.XLOOKUP(cis_obce[[#This Row],[KOD_STAT_okres]],Tabuľka6[KOD_STAT_okres],Tabuľka6[skratka])</f>
        <v>RS</v>
      </c>
    </row>
    <row r="328" spans="1:8" x14ac:dyDescent="0.35">
      <c r="A328" s="3">
        <v>557854</v>
      </c>
      <c r="B328" s="3" t="s">
        <v>942</v>
      </c>
      <c r="C328" s="3" t="s">
        <v>943</v>
      </c>
      <c r="D328" s="3" t="s">
        <v>943</v>
      </c>
      <c r="E328" s="3">
        <v>20.174627999999998</v>
      </c>
      <c r="F328" s="3">
        <v>48.392319000000001</v>
      </c>
      <c r="G328" s="3">
        <v>609</v>
      </c>
      <c r="H328" s="4" t="str">
        <f>_xlfn.XLOOKUP(cis_obce[[#This Row],[KOD_STAT_okres]],Tabuľka6[KOD_STAT_okres],Tabuľka6[skratka])</f>
        <v>RS</v>
      </c>
    </row>
    <row r="329" spans="1:8" x14ac:dyDescent="0.35">
      <c r="A329" s="4">
        <v>515388</v>
      </c>
      <c r="B329" s="4" t="s">
        <v>944</v>
      </c>
      <c r="C329" s="4" t="s">
        <v>945</v>
      </c>
      <c r="D329" s="4" t="s">
        <v>945</v>
      </c>
      <c r="E329" s="4">
        <v>20.099178999999999</v>
      </c>
      <c r="F329" s="4">
        <v>48.562593</v>
      </c>
      <c r="G329" s="4">
        <v>609</v>
      </c>
      <c r="H329" s="4" t="str">
        <f>_xlfn.XLOOKUP(cis_obce[[#This Row],[KOD_STAT_okres]],Tabuľka6[KOD_STAT_okres],Tabuľka6[skratka])</f>
        <v>RS</v>
      </c>
    </row>
    <row r="330" spans="1:8" x14ac:dyDescent="0.35">
      <c r="A330" s="3">
        <v>515396</v>
      </c>
      <c r="B330" s="3" t="s">
        <v>946</v>
      </c>
      <c r="C330" s="3" t="s">
        <v>947</v>
      </c>
      <c r="D330" s="3" t="s">
        <v>947</v>
      </c>
      <c r="E330" s="3">
        <v>20.069353</v>
      </c>
      <c r="F330" s="3">
        <v>48.579307999999997</v>
      </c>
      <c r="G330" s="3">
        <v>609</v>
      </c>
      <c r="H330" s="4" t="str">
        <f>_xlfn.XLOOKUP(cis_obce[[#This Row],[KOD_STAT_okres]],Tabuľka6[KOD_STAT_okres],Tabuľka6[skratka])</f>
        <v>RS</v>
      </c>
    </row>
    <row r="331" spans="1:8" x14ac:dyDescent="0.35">
      <c r="A331" s="4">
        <v>557765</v>
      </c>
      <c r="B331" s="4" t="s">
        <v>948</v>
      </c>
      <c r="C331" s="4" t="s">
        <v>949</v>
      </c>
      <c r="D331" s="4" t="s">
        <v>344</v>
      </c>
      <c r="E331" s="4">
        <v>20.331185000000001</v>
      </c>
      <c r="F331" s="4">
        <v>48.340246999999998</v>
      </c>
      <c r="G331" s="4">
        <v>609</v>
      </c>
      <c r="H331" s="4" t="str">
        <f>_xlfn.XLOOKUP(cis_obce[[#This Row],[KOD_STAT_okres]],Tabuľka6[KOD_STAT_okres],Tabuľka6[skratka])</f>
        <v>RS</v>
      </c>
    </row>
    <row r="332" spans="1:8" x14ac:dyDescent="0.35">
      <c r="A332" s="3">
        <v>515426</v>
      </c>
      <c r="B332" s="3" t="s">
        <v>950</v>
      </c>
      <c r="C332" s="3" t="s">
        <v>951</v>
      </c>
      <c r="D332" s="3" t="s">
        <v>951</v>
      </c>
      <c r="E332" s="3">
        <v>19.941258999999999</v>
      </c>
      <c r="F332" s="3">
        <v>48.511147000000001</v>
      </c>
      <c r="G332" s="3">
        <v>609</v>
      </c>
      <c r="H332" s="4" t="str">
        <f>_xlfn.XLOOKUP(cis_obce[[#This Row],[KOD_STAT_okres]],Tabuľka6[KOD_STAT_okres],Tabuľka6[skratka])</f>
        <v>RS</v>
      </c>
    </row>
    <row r="333" spans="1:8" x14ac:dyDescent="0.35">
      <c r="A333" s="4">
        <v>515442</v>
      </c>
      <c r="B333" s="4" t="s">
        <v>952</v>
      </c>
      <c r="C333" s="4" t="s">
        <v>953</v>
      </c>
      <c r="D333" s="4" t="s">
        <v>953</v>
      </c>
      <c r="E333" s="4">
        <v>20.235341999999999</v>
      </c>
      <c r="F333" s="4">
        <v>48.304526000000003</v>
      </c>
      <c r="G333" s="4">
        <v>609</v>
      </c>
      <c r="H333" s="4" t="str">
        <f>_xlfn.XLOOKUP(cis_obce[[#This Row],[KOD_STAT_okres]],Tabuľka6[KOD_STAT_okres],Tabuľka6[skratka])</f>
        <v>RS</v>
      </c>
    </row>
    <row r="334" spans="1:8" x14ac:dyDescent="0.35">
      <c r="A334" s="3">
        <v>514462</v>
      </c>
      <c r="B334" s="3" t="s">
        <v>954</v>
      </c>
      <c r="C334" s="3" t="s">
        <v>248</v>
      </c>
      <c r="D334" s="3" t="s">
        <v>248</v>
      </c>
      <c r="E334" s="3">
        <v>20.018357999999999</v>
      </c>
      <c r="F334" s="3">
        <v>48.383344000000001</v>
      </c>
      <c r="G334" s="3">
        <v>609</v>
      </c>
      <c r="H334" s="4" t="str">
        <f>_xlfn.XLOOKUP(cis_obce[[#This Row],[KOD_STAT_okres]],Tabuľka6[KOD_STAT_okres],Tabuľka6[skratka])</f>
        <v>RS</v>
      </c>
    </row>
    <row r="335" spans="1:8" x14ac:dyDescent="0.35">
      <c r="A335" s="4">
        <v>515451</v>
      </c>
      <c r="B335" s="4" t="s">
        <v>955</v>
      </c>
      <c r="C335" s="4" t="s">
        <v>956</v>
      </c>
      <c r="D335" s="4" t="s">
        <v>956</v>
      </c>
      <c r="E335" s="4">
        <v>19.962968</v>
      </c>
      <c r="F335" s="4">
        <v>48.539582000000003</v>
      </c>
      <c r="G335" s="4">
        <v>609</v>
      </c>
      <c r="H335" s="4" t="str">
        <f>_xlfn.XLOOKUP(cis_obce[[#This Row],[KOD_STAT_okres]],Tabuľka6[KOD_STAT_okres],Tabuľka6[skratka])</f>
        <v>RS</v>
      </c>
    </row>
    <row r="336" spans="1:8" x14ac:dyDescent="0.35">
      <c r="A336" s="3">
        <v>515469</v>
      </c>
      <c r="B336" s="3" t="s">
        <v>957</v>
      </c>
      <c r="C336" s="3" t="s">
        <v>958</v>
      </c>
      <c r="D336" s="3" t="s">
        <v>958</v>
      </c>
      <c r="E336" s="3">
        <v>20.062653000000001</v>
      </c>
      <c r="F336" s="3">
        <v>48.341501999999998</v>
      </c>
      <c r="G336" s="3">
        <v>609</v>
      </c>
      <c r="H336" s="4" t="str">
        <f>_xlfn.XLOOKUP(cis_obce[[#This Row],[KOD_STAT_okres]],Tabuľka6[KOD_STAT_okres],Tabuľka6[skratka])</f>
        <v>RS</v>
      </c>
    </row>
    <row r="337" spans="1:8" x14ac:dyDescent="0.35">
      <c r="A337" s="4">
        <v>557811</v>
      </c>
      <c r="B337" s="4" t="s">
        <v>959</v>
      </c>
      <c r="C337" s="4" t="s">
        <v>960</v>
      </c>
      <c r="D337" s="4" t="s">
        <v>960</v>
      </c>
      <c r="E337" s="4">
        <v>19.935209</v>
      </c>
      <c r="F337" s="4">
        <v>48.500478000000001</v>
      </c>
      <c r="G337" s="4">
        <v>609</v>
      </c>
      <c r="H337" s="4" t="str">
        <f>_xlfn.XLOOKUP(cis_obce[[#This Row],[KOD_STAT_okres]],Tabuľka6[KOD_STAT_okres],Tabuľka6[skratka])</f>
        <v>RS</v>
      </c>
    </row>
    <row r="338" spans="1:8" x14ac:dyDescent="0.35">
      <c r="A338" s="3">
        <v>515485</v>
      </c>
      <c r="B338" s="3" t="s">
        <v>961</v>
      </c>
      <c r="C338" s="3" t="s">
        <v>962</v>
      </c>
      <c r="D338" s="3" t="s">
        <v>963</v>
      </c>
      <c r="E338" s="3">
        <v>20.051696</v>
      </c>
      <c r="F338" s="3">
        <v>48.581527999999999</v>
      </c>
      <c r="G338" s="3">
        <v>609</v>
      </c>
      <c r="H338" s="4" t="str">
        <f>_xlfn.XLOOKUP(cis_obce[[#This Row],[KOD_STAT_okres]],Tabuľka6[KOD_STAT_okres],Tabuľka6[skratka])</f>
        <v>RS</v>
      </c>
    </row>
    <row r="339" spans="1:8" x14ac:dyDescent="0.35">
      <c r="A339" s="4">
        <v>515493</v>
      </c>
      <c r="B339" s="4" t="s">
        <v>964</v>
      </c>
      <c r="C339" s="4" t="s">
        <v>965</v>
      </c>
      <c r="D339" s="4" t="s">
        <v>965</v>
      </c>
      <c r="E339" s="4">
        <v>20.286484000000002</v>
      </c>
      <c r="F339" s="4">
        <v>48.369030000000002</v>
      </c>
      <c r="G339" s="4">
        <v>609</v>
      </c>
      <c r="H339" s="4" t="str">
        <f>_xlfn.XLOOKUP(cis_obce[[#This Row],[KOD_STAT_okres]],Tabuľka6[KOD_STAT_okres],Tabuľka6[skratka])</f>
        <v>RS</v>
      </c>
    </row>
    <row r="340" spans="1:8" x14ac:dyDescent="0.35">
      <c r="A340" s="3">
        <v>515531</v>
      </c>
      <c r="B340" s="3" t="s">
        <v>966</v>
      </c>
      <c r="C340" s="3" t="s">
        <v>967</v>
      </c>
      <c r="D340" s="3" t="s">
        <v>967</v>
      </c>
      <c r="E340" s="3">
        <v>20.087506000000001</v>
      </c>
      <c r="F340" s="3">
        <v>48.518475000000002</v>
      </c>
      <c r="G340" s="3">
        <v>609</v>
      </c>
      <c r="H340" s="4" t="str">
        <f>_xlfn.XLOOKUP(cis_obce[[#This Row],[KOD_STAT_okres]],Tabuľka6[KOD_STAT_okres],Tabuľka6[skratka])</f>
        <v>RS</v>
      </c>
    </row>
    <row r="341" spans="1:8" x14ac:dyDescent="0.35">
      <c r="A341" s="4">
        <v>515540</v>
      </c>
      <c r="B341" s="4" t="s">
        <v>968</v>
      </c>
      <c r="C341" s="4" t="s">
        <v>969</v>
      </c>
      <c r="D341" s="4" t="s">
        <v>969</v>
      </c>
      <c r="E341" s="4">
        <v>19.945981</v>
      </c>
      <c r="F341" s="4">
        <v>48.180883000000001</v>
      </c>
      <c r="G341" s="4">
        <v>609</v>
      </c>
      <c r="H341" s="4" t="str">
        <f>_xlfn.XLOOKUP(cis_obce[[#This Row],[KOD_STAT_okres]],Tabuľka6[KOD_STAT_okres],Tabuľka6[skratka])</f>
        <v>RS</v>
      </c>
    </row>
    <row r="342" spans="1:8" x14ac:dyDescent="0.35">
      <c r="A342" s="3">
        <v>515566</v>
      </c>
      <c r="B342" s="3" t="s">
        <v>970</v>
      </c>
      <c r="C342" s="3" t="s">
        <v>971</v>
      </c>
      <c r="D342" s="3" t="s">
        <v>971</v>
      </c>
      <c r="E342" s="3">
        <v>20.281001</v>
      </c>
      <c r="F342" s="3">
        <v>48.403455999999998</v>
      </c>
      <c r="G342" s="3">
        <v>609</v>
      </c>
      <c r="H342" s="4" t="str">
        <f>_xlfn.XLOOKUP(cis_obce[[#This Row],[KOD_STAT_okres]],Tabuľka6[KOD_STAT_okres],Tabuľka6[skratka])</f>
        <v>RS</v>
      </c>
    </row>
    <row r="343" spans="1:8" x14ac:dyDescent="0.35">
      <c r="A343" s="4">
        <v>515582</v>
      </c>
      <c r="B343" s="4" t="s">
        <v>972</v>
      </c>
      <c r="C343" s="4" t="s">
        <v>973</v>
      </c>
      <c r="D343" s="4" t="s">
        <v>973</v>
      </c>
      <c r="E343" s="4">
        <v>19.958356999999999</v>
      </c>
      <c r="F343" s="4">
        <v>48.161445000000001</v>
      </c>
      <c r="G343" s="4">
        <v>609</v>
      </c>
      <c r="H343" s="4" t="str">
        <f>_xlfn.XLOOKUP(cis_obce[[#This Row],[KOD_STAT_okres]],Tabuľka6[KOD_STAT_okres],Tabuľka6[skratka])</f>
        <v>RS</v>
      </c>
    </row>
    <row r="344" spans="1:8" x14ac:dyDescent="0.35">
      <c r="A344" s="3">
        <v>515604</v>
      </c>
      <c r="B344" s="3" t="s">
        <v>974</v>
      </c>
      <c r="C344" s="3" t="s">
        <v>975</v>
      </c>
      <c r="D344" s="3" t="s">
        <v>975</v>
      </c>
      <c r="E344" s="3">
        <v>20.121955</v>
      </c>
      <c r="F344" s="3">
        <v>48.351664999999997</v>
      </c>
      <c r="G344" s="3">
        <v>609</v>
      </c>
      <c r="H344" s="4" t="str">
        <f>_xlfn.XLOOKUP(cis_obce[[#This Row],[KOD_STAT_okres]],Tabuľka6[KOD_STAT_okres],Tabuľka6[skratka])</f>
        <v>RS</v>
      </c>
    </row>
    <row r="345" spans="1:8" x14ac:dyDescent="0.35">
      <c r="A345" s="4">
        <v>515621</v>
      </c>
      <c r="B345" s="4" t="s">
        <v>976</v>
      </c>
      <c r="C345" s="4" t="s">
        <v>977</v>
      </c>
      <c r="D345" s="4" t="s">
        <v>977</v>
      </c>
      <c r="E345" s="4">
        <v>20.110448999999999</v>
      </c>
      <c r="F345" s="4">
        <v>48.271957999999998</v>
      </c>
      <c r="G345" s="4">
        <v>609</v>
      </c>
      <c r="H345" s="4" t="str">
        <f>_xlfn.XLOOKUP(cis_obce[[#This Row],[KOD_STAT_okres]],Tabuľka6[KOD_STAT_okres],Tabuľka6[skratka])</f>
        <v>RS</v>
      </c>
    </row>
    <row r="346" spans="1:8" x14ac:dyDescent="0.35">
      <c r="A346" s="3">
        <v>515639</v>
      </c>
      <c r="B346" s="3" t="s">
        <v>978</v>
      </c>
      <c r="C346" s="3" t="s">
        <v>979</v>
      </c>
      <c r="D346" s="3" t="s">
        <v>979</v>
      </c>
      <c r="E346" s="3">
        <v>20.089585</v>
      </c>
      <c r="F346" s="3">
        <v>48.288046999999999</v>
      </c>
      <c r="G346" s="3">
        <v>609</v>
      </c>
      <c r="H346" s="4" t="str">
        <f>_xlfn.XLOOKUP(cis_obce[[#This Row],[KOD_STAT_okres]],Tabuľka6[KOD_STAT_okres],Tabuľka6[skratka])</f>
        <v>RS</v>
      </c>
    </row>
    <row r="347" spans="1:8" x14ac:dyDescent="0.35">
      <c r="A347" s="4">
        <v>515647</v>
      </c>
      <c r="B347" s="4" t="s">
        <v>980</v>
      </c>
      <c r="C347" s="4" t="s">
        <v>981</v>
      </c>
      <c r="D347" s="4" t="s">
        <v>981</v>
      </c>
      <c r="E347" s="4">
        <v>20.126698000000001</v>
      </c>
      <c r="F347" s="4">
        <v>48.520671999999998</v>
      </c>
      <c r="G347" s="4">
        <v>609</v>
      </c>
      <c r="H347" s="4" t="str">
        <f>_xlfn.XLOOKUP(cis_obce[[#This Row],[KOD_STAT_okres]],Tabuľka6[KOD_STAT_okres],Tabuľka6[skratka])</f>
        <v>RS</v>
      </c>
    </row>
    <row r="348" spans="1:8" x14ac:dyDescent="0.35">
      <c r="A348" s="3">
        <v>515655</v>
      </c>
      <c r="B348" s="3" t="s">
        <v>982</v>
      </c>
      <c r="C348" s="3" t="s">
        <v>983</v>
      </c>
      <c r="D348" s="3" t="s">
        <v>983</v>
      </c>
      <c r="E348" s="3">
        <v>20.323938999999999</v>
      </c>
      <c r="F348" s="3">
        <v>48.360444000000001</v>
      </c>
      <c r="G348" s="3">
        <v>609</v>
      </c>
      <c r="H348" s="4" t="str">
        <f>_xlfn.XLOOKUP(cis_obce[[#This Row],[KOD_STAT_okres]],Tabuľka6[KOD_STAT_okres],Tabuľka6[skratka])</f>
        <v>RS</v>
      </c>
    </row>
    <row r="349" spans="1:8" x14ac:dyDescent="0.35">
      <c r="A349" s="4">
        <v>514951</v>
      </c>
      <c r="B349" s="4" t="s">
        <v>984</v>
      </c>
      <c r="C349" s="4" t="s">
        <v>985</v>
      </c>
      <c r="D349" s="4" t="s">
        <v>985</v>
      </c>
      <c r="E349" s="4">
        <v>20.298173999999999</v>
      </c>
      <c r="F349" s="4">
        <v>48.337722999999997</v>
      </c>
      <c r="G349" s="4">
        <v>609</v>
      </c>
      <c r="H349" s="4" t="str">
        <f>_xlfn.XLOOKUP(cis_obce[[#This Row],[KOD_STAT_okres]],Tabuľka6[KOD_STAT_okres],Tabuľka6[skratka])</f>
        <v>RS</v>
      </c>
    </row>
    <row r="350" spans="1:8" x14ac:dyDescent="0.35">
      <c r="A350" s="3">
        <v>515663</v>
      </c>
      <c r="B350" s="3" t="s">
        <v>986</v>
      </c>
      <c r="C350" s="3" t="s">
        <v>987</v>
      </c>
      <c r="D350" s="3" t="s">
        <v>987</v>
      </c>
      <c r="E350" s="3">
        <v>19.940200999999998</v>
      </c>
      <c r="F350" s="3">
        <v>48.153947000000002</v>
      </c>
      <c r="G350" s="3">
        <v>609</v>
      </c>
      <c r="H350" s="4" t="str">
        <f>_xlfn.XLOOKUP(cis_obce[[#This Row],[KOD_STAT_okres]],Tabuľka6[KOD_STAT_okres],Tabuľka6[skratka])</f>
        <v>RS</v>
      </c>
    </row>
    <row r="351" spans="1:8" x14ac:dyDescent="0.35">
      <c r="A351" s="4">
        <v>515671</v>
      </c>
      <c r="B351" s="4" t="s">
        <v>988</v>
      </c>
      <c r="C351" s="4" t="s">
        <v>989</v>
      </c>
      <c r="D351" s="4" t="s">
        <v>989</v>
      </c>
      <c r="E351" s="4">
        <v>20.101521999999999</v>
      </c>
      <c r="F351" s="4">
        <v>48.470041000000002</v>
      </c>
      <c r="G351" s="4">
        <v>609</v>
      </c>
      <c r="H351" s="4" t="str">
        <f>_xlfn.XLOOKUP(cis_obce[[#This Row],[KOD_STAT_okres]],Tabuľka6[KOD_STAT_okres],Tabuľka6[skratka])</f>
        <v>RS</v>
      </c>
    </row>
    <row r="352" spans="1:8" x14ac:dyDescent="0.35">
      <c r="A352" s="3">
        <v>515680</v>
      </c>
      <c r="B352" s="3" t="s">
        <v>990</v>
      </c>
      <c r="C352" s="3" t="s">
        <v>250</v>
      </c>
      <c r="D352" s="3" t="s">
        <v>250</v>
      </c>
      <c r="E352" s="3">
        <v>19.942890999999999</v>
      </c>
      <c r="F352" s="3">
        <v>48.680571999999998</v>
      </c>
      <c r="G352" s="3">
        <v>609</v>
      </c>
      <c r="H352" s="4" t="str">
        <f>_xlfn.XLOOKUP(cis_obce[[#This Row],[KOD_STAT_okres]],Tabuľka6[KOD_STAT_okres],Tabuľka6[skratka])</f>
        <v>RS</v>
      </c>
    </row>
    <row r="353" spans="1:8" x14ac:dyDescent="0.35">
      <c r="A353" s="4">
        <v>515698</v>
      </c>
      <c r="B353" s="4" t="s">
        <v>991</v>
      </c>
      <c r="C353" s="4" t="s">
        <v>992</v>
      </c>
      <c r="D353" s="4" t="s">
        <v>655</v>
      </c>
      <c r="E353" s="4">
        <v>20.152911</v>
      </c>
      <c r="F353" s="4">
        <v>48.392518000000003</v>
      </c>
      <c r="G353" s="4">
        <v>609</v>
      </c>
      <c r="H353" s="4" t="str">
        <f>_xlfn.XLOOKUP(cis_obce[[#This Row],[KOD_STAT_okres]],Tabuľka6[KOD_STAT_okres],Tabuľka6[skratka])</f>
        <v>RS</v>
      </c>
    </row>
    <row r="354" spans="1:8" x14ac:dyDescent="0.35">
      <c r="A354" s="3">
        <v>514969</v>
      </c>
      <c r="B354" s="3" t="s">
        <v>993</v>
      </c>
      <c r="C354" s="3" t="s">
        <v>994</v>
      </c>
      <c r="D354" s="3" t="s">
        <v>994</v>
      </c>
      <c r="E354" s="3">
        <v>20.185130000000001</v>
      </c>
      <c r="F354" s="3">
        <v>48.277734000000002</v>
      </c>
      <c r="G354" s="3">
        <v>609</v>
      </c>
      <c r="H354" s="4" t="str">
        <f>_xlfn.XLOOKUP(cis_obce[[#This Row],[KOD_STAT_okres]],Tabuľka6[KOD_STAT_okres],Tabuľka6[skratka])</f>
        <v>RS</v>
      </c>
    </row>
    <row r="355" spans="1:8" x14ac:dyDescent="0.35">
      <c r="A355" s="4">
        <v>515701</v>
      </c>
      <c r="B355" s="4" t="s">
        <v>995</v>
      </c>
      <c r="C355" s="4" t="s">
        <v>996</v>
      </c>
      <c r="D355" s="4" t="s">
        <v>996</v>
      </c>
      <c r="E355" s="4">
        <v>20.141297999999999</v>
      </c>
      <c r="F355" s="4">
        <v>48.418263000000003</v>
      </c>
      <c r="G355" s="4">
        <v>609</v>
      </c>
      <c r="H355" s="4" t="str">
        <f>_xlfn.XLOOKUP(cis_obce[[#This Row],[KOD_STAT_okres]],Tabuľka6[KOD_STAT_okres],Tabuľka6[skratka])</f>
        <v>RS</v>
      </c>
    </row>
    <row r="356" spans="1:8" x14ac:dyDescent="0.35">
      <c r="A356" s="3">
        <v>515795</v>
      </c>
      <c r="B356" s="3" t="s">
        <v>997</v>
      </c>
      <c r="C356" s="3" t="s">
        <v>998</v>
      </c>
      <c r="D356" s="3" t="s">
        <v>998</v>
      </c>
      <c r="E356" s="3">
        <v>20.196460999999999</v>
      </c>
      <c r="F356" s="3">
        <v>48.448998000000003</v>
      </c>
      <c r="G356" s="3">
        <v>609</v>
      </c>
      <c r="H356" s="4" t="str">
        <f>_xlfn.XLOOKUP(cis_obce[[#This Row],[KOD_STAT_okres]],Tabuľka6[KOD_STAT_okres],Tabuľka6[skratka])</f>
        <v>RS</v>
      </c>
    </row>
    <row r="357" spans="1:8" x14ac:dyDescent="0.35">
      <c r="A357" s="4">
        <v>515710</v>
      </c>
      <c r="B357" s="4" t="s">
        <v>999</v>
      </c>
      <c r="C357" s="4" t="s">
        <v>1000</v>
      </c>
      <c r="D357" s="4" t="s">
        <v>1000</v>
      </c>
      <c r="E357" s="4">
        <v>20.303920999999999</v>
      </c>
      <c r="F357" s="4">
        <v>48.383206000000001</v>
      </c>
      <c r="G357" s="4">
        <v>609</v>
      </c>
      <c r="H357" s="4" t="str">
        <f>_xlfn.XLOOKUP(cis_obce[[#This Row],[KOD_STAT_okres]],Tabuľka6[KOD_STAT_okres],Tabuľka6[skratka])</f>
        <v>RS</v>
      </c>
    </row>
    <row r="358" spans="1:8" x14ac:dyDescent="0.35">
      <c r="A358" s="3">
        <v>515728</v>
      </c>
      <c r="B358" s="3" t="s">
        <v>1001</v>
      </c>
      <c r="C358" s="3" t="s">
        <v>1002</v>
      </c>
      <c r="D358" s="3" t="s">
        <v>1002</v>
      </c>
      <c r="E358" s="3">
        <v>19.934625</v>
      </c>
      <c r="F358" s="3">
        <v>48.162314000000002</v>
      </c>
      <c r="G358" s="3">
        <v>609</v>
      </c>
      <c r="H358" s="4" t="str">
        <f>_xlfn.XLOOKUP(cis_obce[[#This Row],[KOD_STAT_okres]],Tabuľka6[KOD_STAT_okres],Tabuľka6[skratka])</f>
        <v>RS</v>
      </c>
    </row>
    <row r="359" spans="1:8" x14ac:dyDescent="0.35">
      <c r="A359" s="4">
        <v>515736</v>
      </c>
      <c r="B359" s="4" t="s">
        <v>1003</v>
      </c>
      <c r="C359" s="4" t="s">
        <v>1004</v>
      </c>
      <c r="D359" s="4" t="s">
        <v>1004</v>
      </c>
      <c r="E359" s="4">
        <v>19.966287000000001</v>
      </c>
      <c r="F359" s="4">
        <v>48.433591999999997</v>
      </c>
      <c r="G359" s="4">
        <v>609</v>
      </c>
      <c r="H359" s="4" t="str">
        <f>_xlfn.XLOOKUP(cis_obce[[#This Row],[KOD_STAT_okres]],Tabuľka6[KOD_STAT_okres],Tabuľka6[skratka])</f>
        <v>RS</v>
      </c>
    </row>
    <row r="360" spans="1:8" x14ac:dyDescent="0.35">
      <c r="A360" s="3">
        <v>515744</v>
      </c>
      <c r="B360" s="3" t="s">
        <v>1005</v>
      </c>
      <c r="C360" s="3" t="s">
        <v>251</v>
      </c>
      <c r="D360" s="3" t="s">
        <v>251</v>
      </c>
      <c r="E360" s="3">
        <v>20.117068</v>
      </c>
      <c r="F360" s="3">
        <v>48.445027000000003</v>
      </c>
      <c r="G360" s="3">
        <v>609</v>
      </c>
      <c r="H360" s="4" t="str">
        <f>_xlfn.XLOOKUP(cis_obce[[#This Row],[KOD_STAT_okres]],Tabuľka6[KOD_STAT_okres],Tabuľka6[skratka])</f>
        <v>RS</v>
      </c>
    </row>
    <row r="361" spans="1:8" x14ac:dyDescent="0.35">
      <c r="A361" s="4">
        <v>515752</v>
      </c>
      <c r="B361" s="4" t="s">
        <v>1006</v>
      </c>
      <c r="C361" s="4" t="s">
        <v>1007</v>
      </c>
      <c r="D361" s="4" t="s">
        <v>1007</v>
      </c>
      <c r="E361" s="4">
        <v>20.198405000000001</v>
      </c>
      <c r="F361" s="4">
        <v>48.351343999999997</v>
      </c>
      <c r="G361" s="4">
        <v>609</v>
      </c>
      <c r="H361" s="4" t="str">
        <f>_xlfn.XLOOKUP(cis_obce[[#This Row],[KOD_STAT_okres]],Tabuľka6[KOD_STAT_okres],Tabuľka6[skratka])</f>
        <v>RS</v>
      </c>
    </row>
    <row r="362" spans="1:8" x14ac:dyDescent="0.35">
      <c r="A362" s="3">
        <v>515779</v>
      </c>
      <c r="B362" s="3" t="s">
        <v>1008</v>
      </c>
      <c r="C362" s="3" t="s">
        <v>1009</v>
      </c>
      <c r="D362" s="3" t="s">
        <v>1009</v>
      </c>
      <c r="E362" s="3">
        <v>20.300606999999999</v>
      </c>
      <c r="F362" s="3">
        <v>48.280752</v>
      </c>
      <c r="G362" s="3">
        <v>609</v>
      </c>
      <c r="H362" s="4" t="str">
        <f>_xlfn.XLOOKUP(cis_obce[[#This Row],[KOD_STAT_okres]],Tabuľka6[KOD_STAT_okres],Tabuľka6[skratka])</f>
        <v>RS</v>
      </c>
    </row>
    <row r="363" spans="1:8" x14ac:dyDescent="0.35">
      <c r="A363" s="4">
        <v>557901</v>
      </c>
      <c r="B363" s="4" t="s">
        <v>1010</v>
      </c>
      <c r="C363" s="4" t="s">
        <v>1011</v>
      </c>
      <c r="D363" s="4" t="s">
        <v>1011</v>
      </c>
      <c r="E363" s="4">
        <v>20.188822999999999</v>
      </c>
      <c r="F363" s="4">
        <v>48.458803000000003</v>
      </c>
      <c r="G363" s="4">
        <v>609</v>
      </c>
      <c r="H363" s="4" t="str">
        <f>_xlfn.XLOOKUP(cis_obce[[#This Row],[KOD_STAT_okres]],Tabuľka6[KOD_STAT_okres],Tabuľka6[skratka])</f>
        <v>RS</v>
      </c>
    </row>
    <row r="364" spans="1:8" x14ac:dyDescent="0.35">
      <c r="A364" s="3">
        <v>515809</v>
      </c>
      <c r="B364" s="3" t="s">
        <v>1012</v>
      </c>
      <c r="C364" s="3" t="s">
        <v>1013</v>
      </c>
      <c r="D364" s="3" t="s">
        <v>1013</v>
      </c>
      <c r="E364" s="3">
        <v>19.964970000000001</v>
      </c>
      <c r="F364" s="3">
        <v>48.462857</v>
      </c>
      <c r="G364" s="3">
        <v>609</v>
      </c>
      <c r="H364" s="4" t="str">
        <f>_xlfn.XLOOKUP(cis_obce[[#This Row],[KOD_STAT_okres]],Tabuľka6[KOD_STAT_okres],Tabuľka6[skratka])</f>
        <v>RS</v>
      </c>
    </row>
    <row r="365" spans="1:8" x14ac:dyDescent="0.35">
      <c r="A365" s="4">
        <v>515817</v>
      </c>
      <c r="B365" s="4" t="s">
        <v>1014</v>
      </c>
      <c r="C365" s="4" t="s">
        <v>1015</v>
      </c>
      <c r="D365" s="4" t="s">
        <v>1015</v>
      </c>
      <c r="E365" s="4">
        <v>20.241432</v>
      </c>
      <c r="F365" s="4">
        <v>48.321429000000002</v>
      </c>
      <c r="G365" s="4">
        <v>609</v>
      </c>
      <c r="H365" s="4" t="str">
        <f>_xlfn.XLOOKUP(cis_obce[[#This Row],[KOD_STAT_okres]],Tabuľka6[KOD_STAT_okres],Tabuľka6[skratka])</f>
        <v>RS</v>
      </c>
    </row>
    <row r="366" spans="1:8" x14ac:dyDescent="0.35">
      <c r="A366" s="3">
        <v>557927</v>
      </c>
      <c r="B366" s="3" t="s">
        <v>1016</v>
      </c>
      <c r="C366" s="3" t="s">
        <v>1017</v>
      </c>
      <c r="D366" s="3" t="s">
        <v>1017</v>
      </c>
      <c r="E366" s="3">
        <v>20.053722</v>
      </c>
      <c r="F366" s="3">
        <v>48.406233</v>
      </c>
      <c r="G366" s="3">
        <v>609</v>
      </c>
      <c r="H366" s="4" t="str">
        <f>_xlfn.XLOOKUP(cis_obce[[#This Row],[KOD_STAT_okres]],Tabuľka6[KOD_STAT_okres],Tabuľka6[skratka])</f>
        <v>RS</v>
      </c>
    </row>
    <row r="367" spans="1:8" x14ac:dyDescent="0.35">
      <c r="A367" s="4">
        <v>515841</v>
      </c>
      <c r="B367" s="4" t="s">
        <v>1018</v>
      </c>
      <c r="C367" s="4" t="s">
        <v>1019</v>
      </c>
      <c r="D367" s="4" t="s">
        <v>1019</v>
      </c>
      <c r="E367" s="4">
        <v>20.201733999999998</v>
      </c>
      <c r="F367" s="4">
        <v>48.364561999999999</v>
      </c>
      <c r="G367" s="4">
        <v>609</v>
      </c>
      <c r="H367" s="4" t="str">
        <f>_xlfn.XLOOKUP(cis_obce[[#This Row],[KOD_STAT_okres]],Tabuľka6[KOD_STAT_okres],Tabuľka6[skratka])</f>
        <v>RS</v>
      </c>
    </row>
    <row r="368" spans="1:8" x14ac:dyDescent="0.35">
      <c r="A368" s="3">
        <v>515868</v>
      </c>
      <c r="B368" s="3" t="s">
        <v>1020</v>
      </c>
      <c r="C368" s="3" t="s">
        <v>1021</v>
      </c>
      <c r="D368" s="3" t="s">
        <v>1021</v>
      </c>
      <c r="E368" s="3">
        <v>19.129901</v>
      </c>
      <c r="F368" s="3">
        <v>48.077095999999997</v>
      </c>
      <c r="G368" s="3">
        <v>610</v>
      </c>
      <c r="H368" s="4" t="str">
        <f>_xlfn.XLOOKUP(cis_obce[[#This Row],[KOD_STAT_okres]],Tabuľka6[KOD_STAT_okres],Tabuľka6[skratka])</f>
        <v>VK</v>
      </c>
    </row>
    <row r="369" spans="1:8" x14ac:dyDescent="0.35">
      <c r="A369" s="4">
        <v>515876</v>
      </c>
      <c r="B369" s="4" t="s">
        <v>1022</v>
      </c>
      <c r="C369" s="4" t="s">
        <v>1023</v>
      </c>
      <c r="D369" s="4" t="s">
        <v>1023</v>
      </c>
      <c r="E369" s="4">
        <v>19.273159</v>
      </c>
      <c r="F369" s="4">
        <v>48.132730000000002</v>
      </c>
      <c r="G369" s="4">
        <v>610</v>
      </c>
      <c r="H369" s="4" t="str">
        <f>_xlfn.XLOOKUP(cis_obce[[#This Row],[KOD_STAT_okres]],Tabuľka6[KOD_STAT_okres],Tabuľka6[skratka])</f>
        <v>VK</v>
      </c>
    </row>
    <row r="370" spans="1:8" x14ac:dyDescent="0.35">
      <c r="A370" s="3">
        <v>515884</v>
      </c>
      <c r="B370" s="3" t="s">
        <v>1024</v>
      </c>
      <c r="C370" s="3" t="s">
        <v>1025</v>
      </c>
      <c r="D370" s="3" t="s">
        <v>1025</v>
      </c>
      <c r="E370" s="3">
        <v>19.402073999999999</v>
      </c>
      <c r="F370" s="3">
        <v>48.299339000000003</v>
      </c>
      <c r="G370" s="3">
        <v>610</v>
      </c>
      <c r="H370" s="4" t="str">
        <f>_xlfn.XLOOKUP(cis_obce[[#This Row],[KOD_STAT_okres]],Tabuľka6[KOD_STAT_okres],Tabuľka6[skratka])</f>
        <v>VK</v>
      </c>
    </row>
    <row r="371" spans="1:8" x14ac:dyDescent="0.35">
      <c r="A371" s="4">
        <v>515892</v>
      </c>
      <c r="B371" s="4" t="s">
        <v>1026</v>
      </c>
      <c r="C371" s="4" t="s">
        <v>1027</v>
      </c>
      <c r="D371" s="4" t="s">
        <v>1027</v>
      </c>
      <c r="E371" s="4">
        <v>19.500644999999999</v>
      </c>
      <c r="F371" s="4">
        <v>48.173237999999998</v>
      </c>
      <c r="G371" s="4">
        <v>610</v>
      </c>
      <c r="H371" s="4" t="str">
        <f>_xlfn.XLOOKUP(cis_obce[[#This Row],[KOD_STAT_okres]],Tabuľka6[KOD_STAT_okres],Tabuľka6[skratka])</f>
        <v>VK</v>
      </c>
    </row>
    <row r="372" spans="1:8" x14ac:dyDescent="0.35">
      <c r="A372" s="3">
        <v>515906</v>
      </c>
      <c r="B372" s="3" t="s">
        <v>1028</v>
      </c>
      <c r="C372" s="3" t="s">
        <v>1029</v>
      </c>
      <c r="D372" s="3" t="s">
        <v>1029</v>
      </c>
      <c r="E372" s="3">
        <v>19.230331</v>
      </c>
      <c r="F372" s="3">
        <v>48.178902000000001</v>
      </c>
      <c r="G372" s="3">
        <v>610</v>
      </c>
      <c r="H372" s="4" t="str">
        <f>_xlfn.XLOOKUP(cis_obce[[#This Row],[KOD_STAT_okres]],Tabuľka6[KOD_STAT_okres],Tabuľka6[skratka])</f>
        <v>VK</v>
      </c>
    </row>
    <row r="373" spans="1:8" x14ac:dyDescent="0.35">
      <c r="A373" s="4">
        <v>515914</v>
      </c>
      <c r="B373" s="4" t="s">
        <v>1030</v>
      </c>
      <c r="C373" s="4" t="s">
        <v>252</v>
      </c>
      <c r="D373" s="4" t="s">
        <v>252</v>
      </c>
      <c r="E373" s="4">
        <v>19.490646000000002</v>
      </c>
      <c r="F373" s="4">
        <v>48.140827999999999</v>
      </c>
      <c r="G373" s="4">
        <v>610</v>
      </c>
      <c r="H373" s="4" t="str">
        <f>_xlfn.XLOOKUP(cis_obce[[#This Row],[KOD_STAT_okres]],Tabuľka6[KOD_STAT_okres],Tabuľka6[skratka])</f>
        <v>VK</v>
      </c>
    </row>
    <row r="374" spans="1:8" x14ac:dyDescent="0.35">
      <c r="A374" s="3">
        <v>515922</v>
      </c>
      <c r="B374" s="3" t="s">
        <v>1031</v>
      </c>
      <c r="C374" s="3" t="s">
        <v>1032</v>
      </c>
      <c r="D374" s="3" t="s">
        <v>1033</v>
      </c>
      <c r="E374" s="3">
        <v>19.143552</v>
      </c>
      <c r="F374" s="3">
        <v>48.183487</v>
      </c>
      <c r="G374" s="3">
        <v>610</v>
      </c>
      <c r="H374" s="4" t="str">
        <f>_xlfn.XLOOKUP(cis_obce[[#This Row],[KOD_STAT_okres]],Tabuľka6[KOD_STAT_okres],Tabuľka6[skratka])</f>
        <v>VK</v>
      </c>
    </row>
    <row r="375" spans="1:8" x14ac:dyDescent="0.35">
      <c r="A375" s="4">
        <v>515931</v>
      </c>
      <c r="B375" s="4" t="s">
        <v>1034</v>
      </c>
      <c r="C375" s="4" t="s">
        <v>1035</v>
      </c>
      <c r="D375" s="4" t="s">
        <v>1035</v>
      </c>
      <c r="E375" s="4">
        <v>19.389032</v>
      </c>
      <c r="F375" s="4">
        <v>48.378273999999998</v>
      </c>
      <c r="G375" s="4">
        <v>610</v>
      </c>
      <c r="H375" s="4" t="str">
        <f>_xlfn.XLOOKUP(cis_obce[[#This Row],[KOD_STAT_okres]],Tabuľka6[KOD_STAT_okres],Tabuľka6[skratka])</f>
        <v>VK</v>
      </c>
    </row>
    <row r="376" spans="1:8" x14ac:dyDescent="0.35">
      <c r="A376" s="3">
        <v>515949</v>
      </c>
      <c r="B376" s="3" t="s">
        <v>1036</v>
      </c>
      <c r="C376" s="3" t="s">
        <v>1037</v>
      </c>
      <c r="D376" s="3" t="s">
        <v>1037</v>
      </c>
      <c r="E376" s="3">
        <v>19.24973</v>
      </c>
      <c r="F376" s="3">
        <v>48.322392000000001</v>
      </c>
      <c r="G376" s="3">
        <v>610</v>
      </c>
      <c r="H376" s="4" t="str">
        <f>_xlfn.XLOOKUP(cis_obce[[#This Row],[KOD_STAT_okres]],Tabuľka6[KOD_STAT_okres],Tabuľka6[skratka])</f>
        <v>VK</v>
      </c>
    </row>
    <row r="377" spans="1:8" x14ac:dyDescent="0.35">
      <c r="A377" s="4">
        <v>515957</v>
      </c>
      <c r="B377" s="4" t="s">
        <v>1038</v>
      </c>
      <c r="C377" s="4" t="s">
        <v>1039</v>
      </c>
      <c r="D377" s="4" t="s">
        <v>1039</v>
      </c>
      <c r="E377" s="4">
        <v>19.152677000000001</v>
      </c>
      <c r="F377" s="4">
        <v>48.089678999999997</v>
      </c>
      <c r="G377" s="4">
        <v>610</v>
      </c>
      <c r="H377" s="4" t="str">
        <f>_xlfn.XLOOKUP(cis_obce[[#This Row],[KOD_STAT_okres]],Tabuľka6[KOD_STAT_okres],Tabuľka6[skratka])</f>
        <v>VK</v>
      </c>
    </row>
    <row r="378" spans="1:8" x14ac:dyDescent="0.35">
      <c r="A378" s="3">
        <v>515965</v>
      </c>
      <c r="B378" s="3" t="s">
        <v>1040</v>
      </c>
      <c r="C378" s="3" t="s">
        <v>1041</v>
      </c>
      <c r="D378" s="3" t="s">
        <v>1041</v>
      </c>
      <c r="E378" s="3">
        <v>19.488242</v>
      </c>
      <c r="F378" s="3">
        <v>48.250163999999998</v>
      </c>
      <c r="G378" s="3">
        <v>610</v>
      </c>
      <c r="H378" s="4" t="str">
        <f>_xlfn.XLOOKUP(cis_obce[[#This Row],[KOD_STAT_okres]],Tabuľka6[KOD_STAT_okres],Tabuľka6[skratka])</f>
        <v>VK</v>
      </c>
    </row>
    <row r="379" spans="1:8" x14ac:dyDescent="0.35">
      <c r="A379" s="4">
        <v>515973</v>
      </c>
      <c r="B379" s="4" t="s">
        <v>1042</v>
      </c>
      <c r="C379" s="4" t="s">
        <v>1043</v>
      </c>
      <c r="D379" s="4" t="s">
        <v>1043</v>
      </c>
      <c r="E379" s="4">
        <v>19.306186</v>
      </c>
      <c r="F379" s="4">
        <v>48.200629999999997</v>
      </c>
      <c r="G379" s="4">
        <v>610</v>
      </c>
      <c r="H379" s="4" t="str">
        <f>_xlfn.XLOOKUP(cis_obce[[#This Row],[KOD_STAT_okres]],Tabuľka6[KOD_STAT_okres],Tabuľka6[skratka])</f>
        <v>VK</v>
      </c>
    </row>
    <row r="380" spans="1:8" x14ac:dyDescent="0.35">
      <c r="A380" s="3">
        <v>515981</v>
      </c>
      <c r="B380" s="3" t="s">
        <v>1044</v>
      </c>
      <c r="C380" s="3" t="s">
        <v>1045</v>
      </c>
      <c r="D380" s="3" t="s">
        <v>1045</v>
      </c>
      <c r="E380" s="3">
        <v>19.392659999999999</v>
      </c>
      <c r="F380" s="3">
        <v>48.249273000000002</v>
      </c>
      <c r="G380" s="3">
        <v>610</v>
      </c>
      <c r="H380" s="4" t="str">
        <f>_xlfn.XLOOKUP(cis_obce[[#This Row],[KOD_STAT_okres]],Tabuľka6[KOD_STAT_okres],Tabuľka6[skratka])</f>
        <v>VK</v>
      </c>
    </row>
    <row r="381" spans="1:8" x14ac:dyDescent="0.35">
      <c r="A381" s="4">
        <v>515990</v>
      </c>
      <c r="B381" s="4" t="s">
        <v>1046</v>
      </c>
      <c r="C381" s="4" t="s">
        <v>1047</v>
      </c>
      <c r="D381" s="4" t="s">
        <v>1047</v>
      </c>
      <c r="E381" s="4">
        <v>19.178567999999999</v>
      </c>
      <c r="F381" s="4">
        <v>48.138103999999998</v>
      </c>
      <c r="G381" s="4">
        <v>610</v>
      </c>
      <c r="H381" s="4" t="str">
        <f>_xlfn.XLOOKUP(cis_obce[[#This Row],[KOD_STAT_okres]],Tabuľka6[KOD_STAT_okres],Tabuľka6[skratka])</f>
        <v>VK</v>
      </c>
    </row>
    <row r="382" spans="1:8" x14ac:dyDescent="0.35">
      <c r="A382" s="3">
        <v>516007</v>
      </c>
      <c r="B382" s="3" t="s">
        <v>1048</v>
      </c>
      <c r="C382" s="3" t="s">
        <v>1049</v>
      </c>
      <c r="D382" s="3" t="s">
        <v>1049</v>
      </c>
      <c r="E382" s="3">
        <v>19.458221999999999</v>
      </c>
      <c r="F382" s="3">
        <v>48.152876999999997</v>
      </c>
      <c r="G382" s="3">
        <v>610</v>
      </c>
      <c r="H382" s="4" t="str">
        <f>_xlfn.XLOOKUP(cis_obce[[#This Row],[KOD_STAT_okres]],Tabuľka6[KOD_STAT_okres],Tabuľka6[skratka])</f>
        <v>VK</v>
      </c>
    </row>
    <row r="383" spans="1:8" x14ac:dyDescent="0.35">
      <c r="A383" s="4">
        <v>516015</v>
      </c>
      <c r="B383" s="4" t="s">
        <v>1050</v>
      </c>
      <c r="C383" s="4" t="s">
        <v>1051</v>
      </c>
      <c r="D383" s="4" t="s">
        <v>1051</v>
      </c>
      <c r="E383" s="4">
        <v>19.428227</v>
      </c>
      <c r="F383" s="4">
        <v>48.279432</v>
      </c>
      <c r="G383" s="4">
        <v>610</v>
      </c>
      <c r="H383" s="4" t="str">
        <f>_xlfn.XLOOKUP(cis_obce[[#This Row],[KOD_STAT_okres]],Tabuľka6[KOD_STAT_okres],Tabuľka6[skratka])</f>
        <v>VK</v>
      </c>
    </row>
    <row r="384" spans="1:8" x14ac:dyDescent="0.35">
      <c r="A384" s="3">
        <v>516023</v>
      </c>
      <c r="B384" s="3" t="s">
        <v>1052</v>
      </c>
      <c r="C384" s="3" t="s">
        <v>1053</v>
      </c>
      <c r="D384" s="3" t="s">
        <v>1053</v>
      </c>
      <c r="E384" s="3">
        <v>19.283004999999999</v>
      </c>
      <c r="F384" s="3">
        <v>48.238453999999997</v>
      </c>
      <c r="G384" s="3">
        <v>610</v>
      </c>
      <c r="H384" s="4" t="str">
        <f>_xlfn.XLOOKUP(cis_obce[[#This Row],[KOD_STAT_okres]],Tabuľka6[KOD_STAT_okres],Tabuľka6[skratka])</f>
        <v>VK</v>
      </c>
    </row>
    <row r="385" spans="1:8" x14ac:dyDescent="0.35">
      <c r="A385" s="4">
        <v>516031</v>
      </c>
      <c r="B385" s="4" t="s">
        <v>1054</v>
      </c>
      <c r="C385" s="4" t="s">
        <v>1055</v>
      </c>
      <c r="D385" s="4" t="s">
        <v>1055</v>
      </c>
      <c r="E385" s="4">
        <v>19.361491000000001</v>
      </c>
      <c r="F385" s="4">
        <v>48.270907000000001</v>
      </c>
      <c r="G385" s="4">
        <v>610</v>
      </c>
      <c r="H385" s="4" t="str">
        <f>_xlfn.XLOOKUP(cis_obce[[#This Row],[KOD_STAT_okres]],Tabuľka6[KOD_STAT_okres],Tabuľka6[skratka])</f>
        <v>VK</v>
      </c>
    </row>
    <row r="386" spans="1:8" x14ac:dyDescent="0.35">
      <c r="A386" s="3">
        <v>516040</v>
      </c>
      <c r="B386" s="3" t="s">
        <v>1056</v>
      </c>
      <c r="C386" s="3" t="s">
        <v>1057</v>
      </c>
      <c r="D386" s="3" t="s">
        <v>1058</v>
      </c>
      <c r="E386" s="3">
        <v>19.091784000000001</v>
      </c>
      <c r="F386" s="3">
        <v>48.154229999999998</v>
      </c>
      <c r="G386" s="3">
        <v>610</v>
      </c>
      <c r="H386" s="4" t="str">
        <f>_xlfn.XLOOKUP(cis_obce[[#This Row],[KOD_STAT_okres]],Tabuľka6[KOD_STAT_okres],Tabuľka6[skratka])</f>
        <v>VK</v>
      </c>
    </row>
    <row r="387" spans="1:8" x14ac:dyDescent="0.35">
      <c r="A387" s="4">
        <v>516074</v>
      </c>
      <c r="B387" s="4" t="s">
        <v>1059</v>
      </c>
      <c r="C387" s="4" t="s">
        <v>1060</v>
      </c>
      <c r="D387" s="4" t="s">
        <v>1060</v>
      </c>
      <c r="E387" s="4">
        <v>19.057331999999999</v>
      </c>
      <c r="F387" s="4">
        <v>48.063571000000003</v>
      </c>
      <c r="G387" s="4">
        <v>610</v>
      </c>
      <c r="H387" s="4" t="str">
        <f>_xlfn.XLOOKUP(cis_obce[[#This Row],[KOD_STAT_okres]],Tabuľka6[KOD_STAT_okres],Tabuľka6[skratka])</f>
        <v>VK</v>
      </c>
    </row>
    <row r="388" spans="1:8" x14ac:dyDescent="0.35">
      <c r="A388" s="3">
        <v>516082</v>
      </c>
      <c r="B388" s="3" t="s">
        <v>1061</v>
      </c>
      <c r="C388" s="3" t="s">
        <v>1062</v>
      </c>
      <c r="D388" s="3" t="s">
        <v>1062</v>
      </c>
      <c r="E388" s="3">
        <v>19.194811999999999</v>
      </c>
      <c r="F388" s="3">
        <v>48.142415999999997</v>
      </c>
      <c r="G388" s="3">
        <v>610</v>
      </c>
      <c r="H388" s="4" t="str">
        <f>_xlfn.XLOOKUP(cis_obce[[#This Row],[KOD_STAT_okres]],Tabuľka6[KOD_STAT_okres],Tabuľka6[skratka])</f>
        <v>VK</v>
      </c>
    </row>
    <row r="389" spans="1:8" x14ac:dyDescent="0.35">
      <c r="A389" s="4">
        <v>516091</v>
      </c>
      <c r="B389" s="4" t="s">
        <v>1063</v>
      </c>
      <c r="C389" s="4" t="s">
        <v>1064</v>
      </c>
      <c r="D389" s="4" t="s">
        <v>1064</v>
      </c>
      <c r="E389" s="4">
        <v>19.406604000000002</v>
      </c>
      <c r="F389" s="4">
        <v>48.109025000000003</v>
      </c>
      <c r="G389" s="4">
        <v>610</v>
      </c>
      <c r="H389" s="4" t="str">
        <f>_xlfn.XLOOKUP(cis_obce[[#This Row],[KOD_STAT_okres]],Tabuľka6[KOD_STAT_okres],Tabuľka6[skratka])</f>
        <v>VK</v>
      </c>
    </row>
    <row r="390" spans="1:8" x14ac:dyDescent="0.35">
      <c r="A390" s="3">
        <v>516104</v>
      </c>
      <c r="B390" s="3" t="s">
        <v>1065</v>
      </c>
      <c r="C390" s="3" t="s">
        <v>1066</v>
      </c>
      <c r="D390" s="3" t="s">
        <v>1066</v>
      </c>
      <c r="E390" s="3">
        <v>19.072068000000002</v>
      </c>
      <c r="F390" s="3">
        <v>48.118034000000002</v>
      </c>
      <c r="G390" s="3">
        <v>610</v>
      </c>
      <c r="H390" s="4" t="str">
        <f>_xlfn.XLOOKUP(cis_obce[[#This Row],[KOD_STAT_okres]],Tabuľka6[KOD_STAT_okres],Tabuľka6[skratka])</f>
        <v>VK</v>
      </c>
    </row>
    <row r="391" spans="1:8" x14ac:dyDescent="0.35">
      <c r="A391" s="4">
        <v>516112</v>
      </c>
      <c r="B391" s="4" t="s">
        <v>1067</v>
      </c>
      <c r="C391" s="4" t="s">
        <v>1068</v>
      </c>
      <c r="D391" s="4" t="s">
        <v>1068</v>
      </c>
      <c r="E391" s="4">
        <v>19.246351000000001</v>
      </c>
      <c r="F391" s="4">
        <v>48.069493999999999</v>
      </c>
      <c r="G391" s="4">
        <v>610</v>
      </c>
      <c r="H391" s="4" t="str">
        <f>_xlfn.XLOOKUP(cis_obce[[#This Row],[KOD_STAT_okres]],Tabuľka6[KOD_STAT_okres],Tabuľka6[skratka])</f>
        <v>VK</v>
      </c>
    </row>
    <row r="392" spans="1:8" x14ac:dyDescent="0.35">
      <c r="A392" s="3">
        <v>516121</v>
      </c>
      <c r="B392" s="3" t="s">
        <v>1069</v>
      </c>
      <c r="C392" s="3" t="s">
        <v>1070</v>
      </c>
      <c r="D392" s="3" t="s">
        <v>1070</v>
      </c>
      <c r="E392" s="3">
        <v>19.202124999999999</v>
      </c>
      <c r="F392" s="3">
        <v>48.181935000000003</v>
      </c>
      <c r="G392" s="3">
        <v>610</v>
      </c>
      <c r="H392" s="4" t="str">
        <f>_xlfn.XLOOKUP(cis_obce[[#This Row],[KOD_STAT_okres]],Tabuľka6[KOD_STAT_okres],Tabuľka6[skratka])</f>
        <v>VK</v>
      </c>
    </row>
    <row r="393" spans="1:8" x14ac:dyDescent="0.35">
      <c r="A393" s="4">
        <v>516139</v>
      </c>
      <c r="B393" s="4" t="s">
        <v>1071</v>
      </c>
      <c r="C393" s="4" t="s">
        <v>1072</v>
      </c>
      <c r="D393" s="4" t="s">
        <v>1072</v>
      </c>
      <c r="E393" s="4">
        <v>19.174195999999998</v>
      </c>
      <c r="F393" s="4">
        <v>48.076931999999999</v>
      </c>
      <c r="G393" s="4">
        <v>610</v>
      </c>
      <c r="H393" s="4" t="str">
        <f>_xlfn.XLOOKUP(cis_obce[[#This Row],[KOD_STAT_okres]],Tabuľka6[KOD_STAT_okres],Tabuľka6[skratka])</f>
        <v>VK</v>
      </c>
    </row>
    <row r="394" spans="1:8" x14ac:dyDescent="0.35">
      <c r="A394" s="3">
        <v>516147</v>
      </c>
      <c r="B394" s="3" t="s">
        <v>1073</v>
      </c>
      <c r="C394" s="3" t="s">
        <v>1074</v>
      </c>
      <c r="D394" s="3" t="s">
        <v>1074</v>
      </c>
      <c r="E394" s="3">
        <v>19.458082999999998</v>
      </c>
      <c r="F394" s="3">
        <v>48.094816999999999</v>
      </c>
      <c r="G394" s="3">
        <v>610</v>
      </c>
      <c r="H394" s="4" t="str">
        <f>_xlfn.XLOOKUP(cis_obce[[#This Row],[KOD_STAT_okres]],Tabuľka6[KOD_STAT_okres],Tabuľka6[skratka])</f>
        <v>VK</v>
      </c>
    </row>
    <row r="395" spans="1:8" x14ac:dyDescent="0.35">
      <c r="A395" s="4">
        <v>516155</v>
      </c>
      <c r="B395" s="4" t="s">
        <v>1075</v>
      </c>
      <c r="C395" s="4" t="s">
        <v>1076</v>
      </c>
      <c r="D395" s="4" t="s">
        <v>1076</v>
      </c>
      <c r="E395" s="4">
        <v>19.246842999999998</v>
      </c>
      <c r="F395" s="4">
        <v>48.105614000000003</v>
      </c>
      <c r="G395" s="4">
        <v>610</v>
      </c>
      <c r="H395" s="4" t="str">
        <f>_xlfn.XLOOKUP(cis_obce[[#This Row],[KOD_STAT_okres]],Tabuľka6[KOD_STAT_okres],Tabuľka6[skratka])</f>
        <v>VK</v>
      </c>
    </row>
    <row r="396" spans="1:8" x14ac:dyDescent="0.35">
      <c r="A396" s="3">
        <v>516163</v>
      </c>
      <c r="B396" s="3" t="s">
        <v>1077</v>
      </c>
      <c r="C396" s="3" t="s">
        <v>1078</v>
      </c>
      <c r="D396" s="3" t="s">
        <v>1078</v>
      </c>
      <c r="E396" s="3">
        <v>19.525794999999999</v>
      </c>
      <c r="F396" s="3">
        <v>48.261327999999999</v>
      </c>
      <c r="G396" s="3">
        <v>610</v>
      </c>
      <c r="H396" s="4" t="str">
        <f>_xlfn.XLOOKUP(cis_obce[[#This Row],[KOD_STAT_okres]],Tabuľka6[KOD_STAT_okres],Tabuľka6[skratka])</f>
        <v>VK</v>
      </c>
    </row>
    <row r="397" spans="1:8" x14ac:dyDescent="0.35">
      <c r="A397" s="4">
        <v>516171</v>
      </c>
      <c r="B397" s="4" t="s">
        <v>1079</v>
      </c>
      <c r="C397" s="4" t="s">
        <v>1080</v>
      </c>
      <c r="D397" s="4" t="s">
        <v>1080</v>
      </c>
      <c r="E397" s="4">
        <v>19.230239999999998</v>
      </c>
      <c r="F397" s="4">
        <v>48.085093000000001</v>
      </c>
      <c r="G397" s="4">
        <v>610</v>
      </c>
      <c r="H397" s="4" t="str">
        <f>_xlfn.XLOOKUP(cis_obce[[#This Row],[KOD_STAT_okres]],Tabuľka6[KOD_STAT_okres],Tabuľka6[skratka])</f>
        <v>VK</v>
      </c>
    </row>
    <row r="398" spans="1:8" x14ac:dyDescent="0.35">
      <c r="A398" s="3">
        <v>558206</v>
      </c>
      <c r="B398" s="3" t="s">
        <v>1081</v>
      </c>
      <c r="C398" s="3" t="s">
        <v>1082</v>
      </c>
      <c r="D398" s="3" t="s">
        <v>1082</v>
      </c>
      <c r="E398" s="3">
        <v>19.415291</v>
      </c>
      <c r="F398" s="3">
        <v>48.208249000000002</v>
      </c>
      <c r="G398" s="3">
        <v>610</v>
      </c>
      <c r="H398" s="4" t="str">
        <f>_xlfn.XLOOKUP(cis_obce[[#This Row],[KOD_STAT_okres]],Tabuľka6[KOD_STAT_okres],Tabuľka6[skratka])</f>
        <v>VK</v>
      </c>
    </row>
    <row r="399" spans="1:8" x14ac:dyDescent="0.35">
      <c r="A399" s="4">
        <v>516198</v>
      </c>
      <c r="B399" s="4" t="s">
        <v>1083</v>
      </c>
      <c r="C399" s="4" t="s">
        <v>1084</v>
      </c>
      <c r="D399" s="4" t="s">
        <v>1084</v>
      </c>
      <c r="E399" s="4">
        <v>19.447341000000002</v>
      </c>
      <c r="F399" s="4">
        <v>48.180342000000003</v>
      </c>
      <c r="G399" s="4">
        <v>610</v>
      </c>
      <c r="H399" s="4" t="str">
        <f>_xlfn.XLOOKUP(cis_obce[[#This Row],[KOD_STAT_okres]],Tabuľka6[KOD_STAT_okres],Tabuľka6[skratka])</f>
        <v>VK</v>
      </c>
    </row>
    <row r="400" spans="1:8" x14ac:dyDescent="0.35">
      <c r="A400" s="3">
        <v>558192</v>
      </c>
      <c r="B400" s="3" t="s">
        <v>1085</v>
      </c>
      <c r="C400" s="3" t="s">
        <v>1086</v>
      </c>
      <c r="D400" s="3" t="s">
        <v>1086</v>
      </c>
      <c r="E400" s="3">
        <v>19.353597000000001</v>
      </c>
      <c r="F400" s="3">
        <v>48.189683000000002</v>
      </c>
      <c r="G400" s="3">
        <v>610</v>
      </c>
      <c r="H400" s="4" t="str">
        <f>_xlfn.XLOOKUP(cis_obce[[#This Row],[KOD_STAT_okres]],Tabuľka6[KOD_STAT_okres],Tabuľka6[skratka])</f>
        <v>VK</v>
      </c>
    </row>
    <row r="401" spans="1:8" x14ac:dyDescent="0.35">
      <c r="A401" s="4">
        <v>516210</v>
      </c>
      <c r="B401" s="4" t="s">
        <v>1087</v>
      </c>
      <c r="C401" s="4" t="s">
        <v>1088</v>
      </c>
      <c r="D401" s="4" t="s">
        <v>1088</v>
      </c>
      <c r="E401" s="4">
        <v>19.334202000000001</v>
      </c>
      <c r="F401" s="4">
        <v>48.240648</v>
      </c>
      <c r="G401" s="4">
        <v>610</v>
      </c>
      <c r="H401" s="4" t="str">
        <f>_xlfn.XLOOKUP(cis_obce[[#This Row],[KOD_STAT_okres]],Tabuľka6[KOD_STAT_okres],Tabuľka6[skratka])</f>
        <v>VK</v>
      </c>
    </row>
    <row r="402" spans="1:8" x14ac:dyDescent="0.35">
      <c r="A402" s="3">
        <v>516228</v>
      </c>
      <c r="B402" s="3" t="s">
        <v>1089</v>
      </c>
      <c r="C402" s="3" t="s">
        <v>1090</v>
      </c>
      <c r="D402" s="3" t="s">
        <v>1090</v>
      </c>
      <c r="E402" s="3">
        <v>19.526733</v>
      </c>
      <c r="F402" s="3">
        <v>48.193893000000003</v>
      </c>
      <c r="G402" s="3">
        <v>610</v>
      </c>
      <c r="H402" s="4" t="str">
        <f>_xlfn.XLOOKUP(cis_obce[[#This Row],[KOD_STAT_okres]],Tabuľka6[KOD_STAT_okres],Tabuľka6[skratka])</f>
        <v>VK</v>
      </c>
    </row>
    <row r="403" spans="1:8" x14ac:dyDescent="0.35">
      <c r="A403" s="4">
        <v>516236</v>
      </c>
      <c r="B403" s="4" t="s">
        <v>1091</v>
      </c>
      <c r="C403" s="4" t="s">
        <v>1092</v>
      </c>
      <c r="D403" s="4" t="s">
        <v>1092</v>
      </c>
      <c r="E403" s="4">
        <v>19.263553000000002</v>
      </c>
      <c r="F403" s="4">
        <v>48.146735999999997</v>
      </c>
      <c r="G403" s="4">
        <v>610</v>
      </c>
      <c r="H403" s="4" t="str">
        <f>_xlfn.XLOOKUP(cis_obce[[#This Row],[KOD_STAT_okres]],Tabuľka6[KOD_STAT_okres],Tabuľka6[skratka])</f>
        <v>VK</v>
      </c>
    </row>
    <row r="404" spans="1:8" x14ac:dyDescent="0.35">
      <c r="A404" s="3">
        <v>516244</v>
      </c>
      <c r="B404" s="3" t="s">
        <v>1093</v>
      </c>
      <c r="C404" s="3" t="s">
        <v>1094</v>
      </c>
      <c r="D404" s="3" t="s">
        <v>1094</v>
      </c>
      <c r="E404" s="3">
        <v>19.364661000000002</v>
      </c>
      <c r="F404" s="3">
        <v>48.168501999999997</v>
      </c>
      <c r="G404" s="3">
        <v>610</v>
      </c>
      <c r="H404" s="4" t="str">
        <f>_xlfn.XLOOKUP(cis_obce[[#This Row],[KOD_STAT_okres]],Tabuľka6[KOD_STAT_okres],Tabuľka6[skratka])</f>
        <v>VK</v>
      </c>
    </row>
    <row r="405" spans="1:8" x14ac:dyDescent="0.35">
      <c r="A405" s="4">
        <v>516252</v>
      </c>
      <c r="B405" s="4" t="s">
        <v>1095</v>
      </c>
      <c r="C405" s="4" t="s">
        <v>1096</v>
      </c>
      <c r="D405" s="4" t="s">
        <v>1096</v>
      </c>
      <c r="E405" s="4">
        <v>19.333259999999999</v>
      </c>
      <c r="F405" s="4">
        <v>48.171520000000001</v>
      </c>
      <c r="G405" s="4">
        <v>610</v>
      </c>
      <c r="H405" s="4" t="str">
        <f>_xlfn.XLOOKUP(cis_obce[[#This Row],[KOD_STAT_okres]],Tabuľka6[KOD_STAT_okres],Tabuľka6[skratka])</f>
        <v>VK</v>
      </c>
    </row>
    <row r="406" spans="1:8" x14ac:dyDescent="0.35">
      <c r="A406" s="3">
        <v>516261</v>
      </c>
      <c r="B406" s="3" t="s">
        <v>1097</v>
      </c>
      <c r="C406" s="3" t="s">
        <v>1098</v>
      </c>
      <c r="D406" s="3" t="s">
        <v>1098</v>
      </c>
      <c r="E406" s="3">
        <v>19.41075</v>
      </c>
      <c r="F406" s="3">
        <v>48.151775999999998</v>
      </c>
      <c r="G406" s="3">
        <v>610</v>
      </c>
      <c r="H406" s="4" t="str">
        <f>_xlfn.XLOOKUP(cis_obce[[#This Row],[KOD_STAT_okres]],Tabuľka6[KOD_STAT_okres],Tabuľka6[skratka])</f>
        <v>VK</v>
      </c>
    </row>
    <row r="407" spans="1:8" x14ac:dyDescent="0.35">
      <c r="A407" s="4">
        <v>516279</v>
      </c>
      <c r="B407" s="4" t="s">
        <v>1099</v>
      </c>
      <c r="C407" s="4" t="s">
        <v>1100</v>
      </c>
      <c r="D407" s="4" t="s">
        <v>1100</v>
      </c>
      <c r="E407" s="4">
        <v>19.276206999999999</v>
      </c>
      <c r="F407" s="4">
        <v>48.114834000000002</v>
      </c>
      <c r="G407" s="4">
        <v>610</v>
      </c>
      <c r="H407" s="4" t="str">
        <f>_xlfn.XLOOKUP(cis_obce[[#This Row],[KOD_STAT_okres]],Tabuľka6[KOD_STAT_okres],Tabuľka6[skratka])</f>
        <v>VK</v>
      </c>
    </row>
    <row r="408" spans="1:8" x14ac:dyDescent="0.35">
      <c r="A408" s="3">
        <v>516287</v>
      </c>
      <c r="B408" s="3" t="s">
        <v>1101</v>
      </c>
      <c r="C408" s="3" t="s">
        <v>1102</v>
      </c>
      <c r="D408" s="3" t="s">
        <v>1102</v>
      </c>
      <c r="E408" s="3">
        <v>19.177111</v>
      </c>
      <c r="F408" s="3">
        <v>48.195838999999999</v>
      </c>
      <c r="G408" s="3">
        <v>610</v>
      </c>
      <c r="H408" s="4" t="str">
        <f>_xlfn.XLOOKUP(cis_obce[[#This Row],[KOD_STAT_okres]],Tabuľka6[KOD_STAT_okres],Tabuľka6[skratka])</f>
        <v>VK</v>
      </c>
    </row>
    <row r="409" spans="1:8" x14ac:dyDescent="0.35">
      <c r="A409" s="4">
        <v>516295</v>
      </c>
      <c r="B409" s="4" t="s">
        <v>1103</v>
      </c>
      <c r="C409" s="4" t="s">
        <v>1104</v>
      </c>
      <c r="D409" s="4" t="s">
        <v>1104</v>
      </c>
      <c r="E409" s="4">
        <v>19.421707000000001</v>
      </c>
      <c r="F409" s="4">
        <v>48.234209999999997</v>
      </c>
      <c r="G409" s="4">
        <v>610</v>
      </c>
      <c r="H409" s="4" t="str">
        <f>_xlfn.XLOOKUP(cis_obce[[#This Row],[KOD_STAT_okres]],Tabuľka6[KOD_STAT_okres],Tabuľka6[skratka])</f>
        <v>VK</v>
      </c>
    </row>
    <row r="410" spans="1:8" x14ac:dyDescent="0.35">
      <c r="A410" s="3">
        <v>516309</v>
      </c>
      <c r="B410" s="3" t="s">
        <v>1105</v>
      </c>
      <c r="C410" s="3" t="s">
        <v>1106</v>
      </c>
      <c r="D410" s="3" t="s">
        <v>1106</v>
      </c>
      <c r="E410" s="3">
        <v>19.4572</v>
      </c>
      <c r="F410" s="3">
        <v>48.317005000000002</v>
      </c>
      <c r="G410" s="3">
        <v>610</v>
      </c>
      <c r="H410" s="4" t="str">
        <f>_xlfn.XLOOKUP(cis_obce[[#This Row],[KOD_STAT_okres]],Tabuľka6[KOD_STAT_okres],Tabuľka6[skratka])</f>
        <v>VK</v>
      </c>
    </row>
    <row r="411" spans="1:8" x14ac:dyDescent="0.35">
      <c r="A411" s="4">
        <v>516317</v>
      </c>
      <c r="B411" s="4" t="s">
        <v>1107</v>
      </c>
      <c r="C411" s="4" t="s">
        <v>1108</v>
      </c>
      <c r="D411" s="4" t="s">
        <v>1108</v>
      </c>
      <c r="E411" s="4">
        <v>19.261773000000002</v>
      </c>
      <c r="F411" s="4">
        <v>48.196744000000002</v>
      </c>
      <c r="G411" s="4">
        <v>610</v>
      </c>
      <c r="H411" s="4" t="str">
        <f>_xlfn.XLOOKUP(cis_obce[[#This Row],[KOD_STAT_okres]],Tabuľka6[KOD_STAT_okres],Tabuľka6[skratka])</f>
        <v>VK</v>
      </c>
    </row>
    <row r="412" spans="1:8" x14ac:dyDescent="0.35">
      <c r="A412" s="3">
        <v>516333</v>
      </c>
      <c r="B412" s="3" t="s">
        <v>1109</v>
      </c>
      <c r="C412" s="3" t="s">
        <v>1110</v>
      </c>
      <c r="D412" s="3" t="s">
        <v>1110</v>
      </c>
      <c r="E412" s="3">
        <v>19.078457</v>
      </c>
      <c r="F412" s="3">
        <v>48.094411000000001</v>
      </c>
      <c r="G412" s="3">
        <v>610</v>
      </c>
      <c r="H412" s="4" t="str">
        <f>_xlfn.XLOOKUP(cis_obce[[#This Row],[KOD_STAT_okres]],Tabuľka6[KOD_STAT_okres],Tabuľka6[skratka])</f>
        <v>VK</v>
      </c>
    </row>
    <row r="413" spans="1:8" x14ac:dyDescent="0.35">
      <c r="A413" s="4">
        <v>516341</v>
      </c>
      <c r="B413" s="4" t="s">
        <v>1111</v>
      </c>
      <c r="C413" s="4" t="s">
        <v>1112</v>
      </c>
      <c r="D413" s="4" t="s">
        <v>1112</v>
      </c>
      <c r="E413" s="4">
        <v>19.192696000000002</v>
      </c>
      <c r="F413" s="4">
        <v>48.158374000000002</v>
      </c>
      <c r="G413" s="4">
        <v>610</v>
      </c>
      <c r="H413" s="4" t="str">
        <f>_xlfn.XLOOKUP(cis_obce[[#This Row],[KOD_STAT_okres]],Tabuľka6[KOD_STAT_okres],Tabuľka6[skratka])</f>
        <v>VK</v>
      </c>
    </row>
    <row r="414" spans="1:8" x14ac:dyDescent="0.35">
      <c r="A414" s="3">
        <v>516368</v>
      </c>
      <c r="B414" s="3" t="s">
        <v>1113</v>
      </c>
      <c r="C414" s="3" t="s">
        <v>1114</v>
      </c>
      <c r="D414" s="3" t="s">
        <v>1115</v>
      </c>
      <c r="E414" s="3">
        <v>19.396225000000001</v>
      </c>
      <c r="F414" s="3">
        <v>48.311017999999997</v>
      </c>
      <c r="G414" s="3">
        <v>610</v>
      </c>
      <c r="H414" s="4" t="str">
        <f>_xlfn.XLOOKUP(cis_obce[[#This Row],[KOD_STAT_okres]],Tabuľka6[KOD_STAT_okres],Tabuľka6[skratka])</f>
        <v>VK</v>
      </c>
    </row>
    <row r="415" spans="1:8" x14ac:dyDescent="0.35">
      <c r="A415" s="4">
        <v>516376</v>
      </c>
      <c r="B415" s="4" t="s">
        <v>1116</v>
      </c>
      <c r="C415" s="4" t="s">
        <v>1117</v>
      </c>
      <c r="D415" s="4" t="s">
        <v>1117</v>
      </c>
      <c r="E415" s="4">
        <v>19.358053000000002</v>
      </c>
      <c r="F415" s="4">
        <v>48.157138000000003</v>
      </c>
      <c r="G415" s="4">
        <v>610</v>
      </c>
      <c r="H415" s="4" t="str">
        <f>_xlfn.XLOOKUP(cis_obce[[#This Row],[KOD_STAT_okres]],Tabuľka6[KOD_STAT_okres],Tabuľka6[skratka])</f>
        <v>VK</v>
      </c>
    </row>
    <row r="416" spans="1:8" x14ac:dyDescent="0.35">
      <c r="A416" s="3">
        <v>516384</v>
      </c>
      <c r="B416" s="3" t="s">
        <v>1118</v>
      </c>
      <c r="C416" s="3" t="s">
        <v>1119</v>
      </c>
      <c r="D416" s="3" t="s">
        <v>1119</v>
      </c>
      <c r="E416" s="3">
        <v>19.289681999999999</v>
      </c>
      <c r="F416" s="3">
        <v>48.091619999999999</v>
      </c>
      <c r="G416" s="3">
        <v>610</v>
      </c>
      <c r="H416" s="4" t="str">
        <f>_xlfn.XLOOKUP(cis_obce[[#This Row],[KOD_STAT_okres]],Tabuľka6[KOD_STAT_okres],Tabuľka6[skratka])</f>
        <v>VK</v>
      </c>
    </row>
    <row r="417" spans="1:8" x14ac:dyDescent="0.35">
      <c r="A417" s="4">
        <v>516392</v>
      </c>
      <c r="B417" s="4" t="s">
        <v>1120</v>
      </c>
      <c r="C417" s="4" t="s">
        <v>1121</v>
      </c>
      <c r="D417" s="4" t="s">
        <v>1121</v>
      </c>
      <c r="E417" s="4">
        <v>19.449508999999999</v>
      </c>
      <c r="F417" s="4">
        <v>48.264764999999997</v>
      </c>
      <c r="G417" s="4">
        <v>610</v>
      </c>
      <c r="H417" s="4" t="str">
        <f>_xlfn.XLOOKUP(cis_obce[[#This Row],[KOD_STAT_okres]],Tabuľka6[KOD_STAT_okres],Tabuľka6[skratka])</f>
        <v>VK</v>
      </c>
    </row>
    <row r="418" spans="1:8" x14ac:dyDescent="0.35">
      <c r="A418" s="3">
        <v>516406</v>
      </c>
      <c r="B418" s="3" t="s">
        <v>1122</v>
      </c>
      <c r="C418" s="3" t="s">
        <v>1123</v>
      </c>
      <c r="D418" s="3" t="s">
        <v>1123</v>
      </c>
      <c r="E418" s="3">
        <v>19.292176000000001</v>
      </c>
      <c r="F418" s="3">
        <v>48.226863000000002</v>
      </c>
      <c r="G418" s="3">
        <v>610</v>
      </c>
      <c r="H418" s="4" t="str">
        <f>_xlfn.XLOOKUP(cis_obce[[#This Row],[KOD_STAT_okres]],Tabuľka6[KOD_STAT_okres],Tabuľka6[skratka])</f>
        <v>VK</v>
      </c>
    </row>
    <row r="419" spans="1:8" x14ac:dyDescent="0.35">
      <c r="A419" s="4">
        <v>516414</v>
      </c>
      <c r="B419" s="4" t="s">
        <v>1124</v>
      </c>
      <c r="C419" s="4" t="s">
        <v>1125</v>
      </c>
      <c r="D419" s="4" t="s">
        <v>1125</v>
      </c>
      <c r="E419" s="4">
        <v>19.222224000000001</v>
      </c>
      <c r="F419" s="4">
        <v>48.313099999999999</v>
      </c>
      <c r="G419" s="4">
        <v>610</v>
      </c>
      <c r="H419" s="4" t="str">
        <f>_xlfn.XLOOKUP(cis_obce[[#This Row],[KOD_STAT_okres]],Tabuľka6[KOD_STAT_okres],Tabuľka6[skratka])</f>
        <v>VK</v>
      </c>
    </row>
    <row r="420" spans="1:8" x14ac:dyDescent="0.35">
      <c r="A420" s="3">
        <v>516422</v>
      </c>
      <c r="B420" s="3" t="s">
        <v>1126</v>
      </c>
      <c r="C420" s="3" t="s">
        <v>1127</v>
      </c>
      <c r="D420" s="3" t="s">
        <v>1127</v>
      </c>
      <c r="E420" s="3">
        <v>19.358722</v>
      </c>
      <c r="F420" s="3">
        <v>48.308556000000003</v>
      </c>
      <c r="G420" s="3">
        <v>610</v>
      </c>
      <c r="H420" s="4" t="str">
        <f>_xlfn.XLOOKUP(cis_obce[[#This Row],[KOD_STAT_okres]],Tabuľka6[KOD_STAT_okres],Tabuľka6[skratka])</f>
        <v>VK</v>
      </c>
    </row>
    <row r="421" spans="1:8" x14ac:dyDescent="0.35">
      <c r="A421" s="4">
        <v>516431</v>
      </c>
      <c r="B421" s="4" t="s">
        <v>1128</v>
      </c>
      <c r="C421" s="4" t="s">
        <v>1129</v>
      </c>
      <c r="D421" s="4" t="s">
        <v>1129</v>
      </c>
      <c r="E421" s="4">
        <v>19.184456000000001</v>
      </c>
      <c r="F421" s="4">
        <v>48.149062999999998</v>
      </c>
      <c r="G421" s="4">
        <v>610</v>
      </c>
      <c r="H421" s="4" t="str">
        <f>_xlfn.XLOOKUP(cis_obce[[#This Row],[KOD_STAT_okres]],Tabuľka6[KOD_STAT_okres],Tabuľka6[skratka])</f>
        <v>VK</v>
      </c>
    </row>
    <row r="422" spans="1:8" x14ac:dyDescent="0.35">
      <c r="A422" s="3">
        <v>516449</v>
      </c>
      <c r="B422" s="3" t="s">
        <v>1130</v>
      </c>
      <c r="C422" s="3" t="s">
        <v>1131</v>
      </c>
      <c r="D422" s="3" t="s">
        <v>1131</v>
      </c>
      <c r="E422" s="3">
        <v>19.406015</v>
      </c>
      <c r="F422" s="3">
        <v>48.354799999999997</v>
      </c>
      <c r="G422" s="3">
        <v>610</v>
      </c>
      <c r="H422" s="4" t="str">
        <f>_xlfn.XLOOKUP(cis_obce[[#This Row],[KOD_STAT_okres]],Tabuľka6[KOD_STAT_okres],Tabuľka6[skratka])</f>
        <v>VK</v>
      </c>
    </row>
    <row r="423" spans="1:8" x14ac:dyDescent="0.35">
      <c r="A423" s="4">
        <v>516058</v>
      </c>
      <c r="B423" s="4" t="s">
        <v>1132</v>
      </c>
      <c r="C423" s="4" t="s">
        <v>1133</v>
      </c>
      <c r="D423" s="4" t="s">
        <v>1133</v>
      </c>
      <c r="E423" s="4">
        <v>19.248982000000002</v>
      </c>
      <c r="F423" s="4">
        <v>48.090992999999997</v>
      </c>
      <c r="G423" s="4">
        <v>610</v>
      </c>
      <c r="H423" s="4" t="str">
        <f>_xlfn.XLOOKUP(cis_obce[[#This Row],[KOD_STAT_okres]],Tabuľka6[KOD_STAT_okres],Tabuľka6[skratka])</f>
        <v>VK</v>
      </c>
    </row>
    <row r="424" spans="1:8" x14ac:dyDescent="0.35">
      <c r="A424" s="3">
        <v>516457</v>
      </c>
      <c r="B424" s="3" t="s">
        <v>1134</v>
      </c>
      <c r="C424" s="3" t="s">
        <v>1135</v>
      </c>
      <c r="D424" s="3" t="s">
        <v>1135</v>
      </c>
      <c r="E424" s="3">
        <v>19.200071999999999</v>
      </c>
      <c r="F424" s="3">
        <v>48.116025999999998</v>
      </c>
      <c r="G424" s="3">
        <v>610</v>
      </c>
      <c r="H424" s="4" t="str">
        <f>_xlfn.XLOOKUP(cis_obce[[#This Row],[KOD_STAT_okres]],Tabuľka6[KOD_STAT_okres],Tabuľka6[skratka])</f>
        <v>VK</v>
      </c>
    </row>
    <row r="425" spans="1:8" x14ac:dyDescent="0.35">
      <c r="A425" s="4">
        <v>516066</v>
      </c>
      <c r="B425" s="4" t="s">
        <v>1136</v>
      </c>
      <c r="C425" s="4" t="s">
        <v>1137</v>
      </c>
      <c r="D425" s="4" t="s">
        <v>1137</v>
      </c>
      <c r="E425" s="4">
        <v>19.460712999999998</v>
      </c>
      <c r="F425" s="4">
        <v>48.291401999999998</v>
      </c>
      <c r="G425" s="4">
        <v>610</v>
      </c>
      <c r="H425" s="4" t="str">
        <f>_xlfn.XLOOKUP(cis_obce[[#This Row],[KOD_STAT_okres]],Tabuľka6[KOD_STAT_okres],Tabuľka6[skratka])</f>
        <v>VK</v>
      </c>
    </row>
    <row r="426" spans="1:8" x14ac:dyDescent="0.35">
      <c r="A426" s="3">
        <v>516465</v>
      </c>
      <c r="B426" s="3" t="s">
        <v>1138</v>
      </c>
      <c r="C426" s="3" t="s">
        <v>1139</v>
      </c>
      <c r="D426" s="3" t="s">
        <v>1139</v>
      </c>
      <c r="E426" s="3">
        <v>19.201951000000001</v>
      </c>
      <c r="F426" s="3">
        <v>48.069287000000003</v>
      </c>
      <c r="G426" s="3">
        <v>610</v>
      </c>
      <c r="H426" s="4" t="str">
        <f>_xlfn.XLOOKUP(cis_obce[[#This Row],[KOD_STAT_okres]],Tabuľka6[KOD_STAT_okres],Tabuľka6[skratka])</f>
        <v>VK</v>
      </c>
    </row>
    <row r="427" spans="1:8" x14ac:dyDescent="0.35">
      <c r="A427" s="4">
        <v>516473</v>
      </c>
      <c r="B427" s="4" t="s">
        <v>1140</v>
      </c>
      <c r="C427" s="4" t="s">
        <v>1141</v>
      </c>
      <c r="D427" s="4" t="s">
        <v>1141</v>
      </c>
      <c r="E427" s="4">
        <v>19.085062000000001</v>
      </c>
      <c r="F427" s="4">
        <v>48.079689999999999</v>
      </c>
      <c r="G427" s="4">
        <v>610</v>
      </c>
      <c r="H427" s="4" t="str">
        <f>_xlfn.XLOOKUP(cis_obce[[#This Row],[KOD_STAT_okres]],Tabuľka6[KOD_STAT_okres],Tabuľka6[skratka])</f>
        <v>VK</v>
      </c>
    </row>
    <row r="428" spans="1:8" x14ac:dyDescent="0.35">
      <c r="A428" s="3">
        <v>558214</v>
      </c>
      <c r="B428" s="3" t="s">
        <v>1142</v>
      </c>
      <c r="C428" s="3" t="s">
        <v>1143</v>
      </c>
      <c r="D428" s="3" t="s">
        <v>1143</v>
      </c>
      <c r="E428" s="3">
        <v>19.39536</v>
      </c>
      <c r="F428" s="3">
        <v>48.196275</v>
      </c>
      <c r="G428" s="3">
        <v>610</v>
      </c>
      <c r="H428" s="4" t="str">
        <f>_xlfn.XLOOKUP(cis_obce[[#This Row],[KOD_STAT_okres]],Tabuľka6[KOD_STAT_okres],Tabuľka6[skratka])</f>
        <v>VK</v>
      </c>
    </row>
    <row r="429" spans="1:8" x14ac:dyDescent="0.35">
      <c r="A429" s="4">
        <v>516490</v>
      </c>
      <c r="B429" s="4" t="s">
        <v>1144</v>
      </c>
      <c r="C429" s="4" t="s">
        <v>1145</v>
      </c>
      <c r="D429" s="4" t="s">
        <v>1145</v>
      </c>
      <c r="E429" s="4">
        <v>19.451692000000001</v>
      </c>
      <c r="F429" s="4">
        <v>48.202159000000002</v>
      </c>
      <c r="G429" s="4">
        <v>610</v>
      </c>
      <c r="H429" s="4" t="str">
        <f>_xlfn.XLOOKUP(cis_obce[[#This Row],[KOD_STAT_okres]],Tabuľka6[KOD_STAT_okres],Tabuľka6[skratka])</f>
        <v>VK</v>
      </c>
    </row>
    <row r="430" spans="1:8" x14ac:dyDescent="0.35">
      <c r="A430" s="3">
        <v>515850</v>
      </c>
      <c r="B430" s="3" t="s">
        <v>1146</v>
      </c>
      <c r="C430" s="3" t="s">
        <v>254</v>
      </c>
      <c r="D430" s="3" t="s">
        <v>254</v>
      </c>
      <c r="E430" s="3">
        <v>19.341277999999999</v>
      </c>
      <c r="F430" s="3">
        <v>48.211193999999999</v>
      </c>
      <c r="G430" s="3">
        <v>610</v>
      </c>
      <c r="H430" s="4" t="str">
        <f>_xlfn.XLOOKUP(cis_obce[[#This Row],[KOD_STAT_okres]],Tabuľka6[KOD_STAT_okres],Tabuľka6[skratka])</f>
        <v>VK</v>
      </c>
    </row>
    <row r="431" spans="1:8" x14ac:dyDescent="0.35">
      <c r="A431" s="4">
        <v>516503</v>
      </c>
      <c r="B431" s="4" t="s">
        <v>1147</v>
      </c>
      <c r="C431" s="4" t="s">
        <v>1148</v>
      </c>
      <c r="D431" s="4" t="s">
        <v>1148</v>
      </c>
      <c r="E431" s="4">
        <v>19.37133</v>
      </c>
      <c r="F431" s="4">
        <v>48.339668000000003</v>
      </c>
      <c r="G431" s="4">
        <v>610</v>
      </c>
      <c r="H431" s="4" t="str">
        <f>_xlfn.XLOOKUP(cis_obce[[#This Row],[KOD_STAT_okres]],Tabuľka6[KOD_STAT_okres],Tabuľka6[skratka])</f>
        <v>VK</v>
      </c>
    </row>
    <row r="432" spans="1:8" x14ac:dyDescent="0.35">
      <c r="A432" s="3">
        <v>516511</v>
      </c>
      <c r="B432" s="3" t="s">
        <v>1149</v>
      </c>
      <c r="C432" s="3" t="s">
        <v>1150</v>
      </c>
      <c r="D432" s="3" t="s">
        <v>1151</v>
      </c>
      <c r="E432" s="3">
        <v>19.466275</v>
      </c>
      <c r="F432" s="3">
        <v>48.262484000000001</v>
      </c>
      <c r="G432" s="3">
        <v>610</v>
      </c>
      <c r="H432" s="4" t="str">
        <f>_xlfn.XLOOKUP(cis_obce[[#This Row],[KOD_STAT_okres]],Tabuľka6[KOD_STAT_okres],Tabuľka6[skratka])</f>
        <v>VK</v>
      </c>
    </row>
    <row r="433" spans="1:8" x14ac:dyDescent="0.35">
      <c r="A433" s="4">
        <v>516520</v>
      </c>
      <c r="B433" s="4" t="s">
        <v>1152</v>
      </c>
      <c r="C433" s="4" t="s">
        <v>1153</v>
      </c>
      <c r="D433" s="4" t="s">
        <v>1153</v>
      </c>
      <c r="E433" s="4">
        <v>19.119976000000001</v>
      </c>
      <c r="F433" s="4">
        <v>48.116618000000003</v>
      </c>
      <c r="G433" s="4">
        <v>610</v>
      </c>
      <c r="H433" s="4" t="str">
        <f>_xlfn.XLOOKUP(cis_obce[[#This Row],[KOD_STAT_okres]],Tabuľka6[KOD_STAT_okres],Tabuľka6[skratka])</f>
        <v>VK</v>
      </c>
    </row>
    <row r="434" spans="1:8" x14ac:dyDescent="0.35">
      <c r="A434" s="3">
        <v>516538</v>
      </c>
      <c r="B434" s="3" t="s">
        <v>1154</v>
      </c>
      <c r="C434" s="3" t="s">
        <v>1155</v>
      </c>
      <c r="D434" s="3" t="s">
        <v>1155</v>
      </c>
      <c r="E434" s="3">
        <v>19.408076000000001</v>
      </c>
      <c r="F434" s="3">
        <v>48.090282000000002</v>
      </c>
      <c r="G434" s="3">
        <v>610</v>
      </c>
      <c r="H434" s="4" t="str">
        <f>_xlfn.XLOOKUP(cis_obce[[#This Row],[KOD_STAT_okres]],Tabuľka6[KOD_STAT_okres],Tabuľka6[skratka])</f>
        <v>VK</v>
      </c>
    </row>
    <row r="435" spans="1:8" x14ac:dyDescent="0.35">
      <c r="A435" s="4">
        <v>516546</v>
      </c>
      <c r="B435" s="4" t="s">
        <v>1156</v>
      </c>
      <c r="C435" s="4" t="s">
        <v>1157</v>
      </c>
      <c r="D435" s="4" t="s">
        <v>1157</v>
      </c>
      <c r="E435" s="4">
        <v>19.338692999999999</v>
      </c>
      <c r="F435" s="4">
        <v>48.111907000000002</v>
      </c>
      <c r="G435" s="4">
        <v>610</v>
      </c>
      <c r="H435" s="4" t="str">
        <f>_xlfn.XLOOKUP(cis_obce[[#This Row],[KOD_STAT_okres]],Tabuľka6[KOD_STAT_okres],Tabuľka6[skratka])</f>
        <v>VK</v>
      </c>
    </row>
    <row r="436" spans="1:8" x14ac:dyDescent="0.35">
      <c r="A436" s="3">
        <v>516554</v>
      </c>
      <c r="B436" s="3" t="s">
        <v>1158</v>
      </c>
      <c r="C436" s="3" t="s">
        <v>1159</v>
      </c>
      <c r="D436" s="3" t="s">
        <v>1160</v>
      </c>
      <c r="E436" s="3">
        <v>19.487100000000002</v>
      </c>
      <c r="F436" s="3">
        <v>48.289555</v>
      </c>
      <c r="G436" s="3">
        <v>610</v>
      </c>
      <c r="H436" s="4" t="str">
        <f>_xlfn.XLOOKUP(cis_obce[[#This Row],[KOD_STAT_okres]],Tabuľka6[KOD_STAT_okres],Tabuľka6[skratka])</f>
        <v>VK</v>
      </c>
    </row>
    <row r="437" spans="1:8" x14ac:dyDescent="0.35">
      <c r="A437" s="4">
        <v>516571</v>
      </c>
      <c r="B437" s="4" t="s">
        <v>1161</v>
      </c>
      <c r="C437" s="4" t="s">
        <v>1162</v>
      </c>
      <c r="D437" s="4" t="s">
        <v>1162</v>
      </c>
      <c r="E437" s="4">
        <v>19.356148000000001</v>
      </c>
      <c r="F437" s="4">
        <v>48.124585000000003</v>
      </c>
      <c r="G437" s="4">
        <v>610</v>
      </c>
      <c r="H437" s="4" t="str">
        <f>_xlfn.XLOOKUP(cis_obce[[#This Row],[KOD_STAT_okres]],Tabuľka6[KOD_STAT_okres],Tabuľka6[skratka])</f>
        <v>VK</v>
      </c>
    </row>
    <row r="438" spans="1:8" x14ac:dyDescent="0.35">
      <c r="A438" s="3">
        <v>516562</v>
      </c>
      <c r="B438" s="3" t="s">
        <v>1163</v>
      </c>
      <c r="C438" s="3" t="s">
        <v>1164</v>
      </c>
      <c r="D438" s="3" t="s">
        <v>1164</v>
      </c>
      <c r="E438" s="3">
        <v>19.448063000000001</v>
      </c>
      <c r="F438" s="3">
        <v>48.135466000000001</v>
      </c>
      <c r="G438" s="3">
        <v>610</v>
      </c>
      <c r="H438" s="4" t="str">
        <f>_xlfn.XLOOKUP(cis_obce[[#This Row],[KOD_STAT_okres]],Tabuľka6[KOD_STAT_okres],Tabuľka6[skratka])</f>
        <v>VK</v>
      </c>
    </row>
    <row r="439" spans="1:8" x14ac:dyDescent="0.35">
      <c r="A439" s="4">
        <v>518166</v>
      </c>
      <c r="B439" s="4" t="s">
        <v>1165</v>
      </c>
      <c r="C439" s="4" t="s">
        <v>1166</v>
      </c>
      <c r="D439" s="4" t="s">
        <v>1166</v>
      </c>
      <c r="E439" s="4">
        <v>19.090444000000002</v>
      </c>
      <c r="F439" s="4">
        <v>48.434770999999998</v>
      </c>
      <c r="G439" s="4">
        <v>611</v>
      </c>
      <c r="H439" s="4" t="str">
        <f>_xlfn.XLOOKUP(cis_obce[[#This Row],[KOD_STAT_okres]],Tabuľka6[KOD_STAT_okres],Tabuľka6[skratka])</f>
        <v>ZV</v>
      </c>
    </row>
    <row r="440" spans="1:8" x14ac:dyDescent="0.35">
      <c r="A440" s="3">
        <v>518174</v>
      </c>
      <c r="B440" s="3" t="s">
        <v>1167</v>
      </c>
      <c r="C440" s="3" t="s">
        <v>1168</v>
      </c>
      <c r="D440" s="3" t="s">
        <v>1168</v>
      </c>
      <c r="E440" s="3">
        <v>19.059470000000001</v>
      </c>
      <c r="F440" s="3">
        <v>48.520170999999998</v>
      </c>
      <c r="G440" s="3">
        <v>611</v>
      </c>
      <c r="H440" s="4" t="str">
        <f>_xlfn.XLOOKUP(cis_obce[[#This Row],[KOD_STAT_okres]],Tabuľka6[KOD_STAT_okres],Tabuľka6[skratka])</f>
        <v>ZV</v>
      </c>
    </row>
    <row r="441" spans="1:8" x14ac:dyDescent="0.35">
      <c r="A441" s="4">
        <v>518191</v>
      </c>
      <c r="B441" s="4" t="s">
        <v>1169</v>
      </c>
      <c r="C441" s="4" t="s">
        <v>1170</v>
      </c>
      <c r="D441" s="4" t="s">
        <v>1170</v>
      </c>
      <c r="E441" s="4">
        <v>19.086590999999999</v>
      </c>
      <c r="F441" s="4">
        <v>48.504899999999999</v>
      </c>
      <c r="G441" s="4">
        <v>611</v>
      </c>
      <c r="H441" s="4" t="str">
        <f>_xlfn.XLOOKUP(cis_obce[[#This Row],[KOD_STAT_okres]],Tabuľka6[KOD_STAT_okres],Tabuľka6[skratka])</f>
        <v>ZV</v>
      </c>
    </row>
    <row r="442" spans="1:8" x14ac:dyDescent="0.35">
      <c r="A442" s="3">
        <v>518204</v>
      </c>
      <c r="B442" s="3" t="s">
        <v>1171</v>
      </c>
      <c r="C442" s="3" t="s">
        <v>1172</v>
      </c>
      <c r="D442" s="3" t="s">
        <v>1172</v>
      </c>
      <c r="E442" s="3">
        <v>19.070041</v>
      </c>
      <c r="F442" s="3">
        <v>48.574399</v>
      </c>
      <c r="G442" s="3">
        <v>611</v>
      </c>
      <c r="H442" s="4" t="str">
        <f>_xlfn.XLOOKUP(cis_obce[[#This Row],[KOD_STAT_okres]],Tabuľka6[KOD_STAT_okres],Tabuľka6[skratka])</f>
        <v>ZV</v>
      </c>
    </row>
    <row r="443" spans="1:8" x14ac:dyDescent="0.35">
      <c r="A443" s="4">
        <v>518221</v>
      </c>
      <c r="B443" s="4" t="s">
        <v>1173</v>
      </c>
      <c r="C443" s="4" t="s">
        <v>1174</v>
      </c>
      <c r="D443" s="4" t="s">
        <v>1174</v>
      </c>
      <c r="E443" s="4">
        <v>19.130782</v>
      </c>
      <c r="F443" s="4">
        <v>48.413666999999997</v>
      </c>
      <c r="G443" s="4">
        <v>611</v>
      </c>
      <c r="H443" s="4" t="str">
        <f>_xlfn.XLOOKUP(cis_obce[[#This Row],[KOD_STAT_okres]],Tabuľka6[KOD_STAT_okres],Tabuľka6[skratka])</f>
        <v>ZV</v>
      </c>
    </row>
    <row r="444" spans="1:8" x14ac:dyDescent="0.35">
      <c r="A444" s="3">
        <v>518298</v>
      </c>
      <c r="B444" s="3" t="s">
        <v>1175</v>
      </c>
      <c r="C444" s="3" t="s">
        <v>1176</v>
      </c>
      <c r="D444" s="3" t="s">
        <v>1176</v>
      </c>
      <c r="E444" s="3">
        <v>19.102430999999999</v>
      </c>
      <c r="F444" s="3">
        <v>48.471463999999997</v>
      </c>
      <c r="G444" s="3">
        <v>611</v>
      </c>
      <c r="H444" s="4" t="str">
        <f>_xlfn.XLOOKUP(cis_obce[[#This Row],[KOD_STAT_okres]],Tabuľka6[KOD_STAT_okres],Tabuľka6[skratka])</f>
        <v>ZV</v>
      </c>
    </row>
    <row r="445" spans="1:8" x14ac:dyDescent="0.35">
      <c r="A445" s="4">
        <v>518361</v>
      </c>
      <c r="B445" s="4" t="s">
        <v>1177</v>
      </c>
      <c r="C445" s="4" t="s">
        <v>1178</v>
      </c>
      <c r="D445" s="4" t="s">
        <v>1179</v>
      </c>
      <c r="E445" s="4">
        <v>19.045773000000001</v>
      </c>
      <c r="F445" s="4">
        <v>48.504762999999997</v>
      </c>
      <c r="G445" s="4">
        <v>611</v>
      </c>
      <c r="H445" s="4" t="str">
        <f>_xlfn.XLOOKUP(cis_obce[[#This Row],[KOD_STAT_okres]],Tabuľka6[KOD_STAT_okres],Tabuľka6[skratka])</f>
        <v>ZV</v>
      </c>
    </row>
    <row r="446" spans="1:8" x14ac:dyDescent="0.35">
      <c r="A446" s="3">
        <v>518476</v>
      </c>
      <c r="B446" s="3" t="s">
        <v>1180</v>
      </c>
      <c r="C446" s="3" t="s">
        <v>1181</v>
      </c>
      <c r="D446" s="3" t="s">
        <v>1181</v>
      </c>
      <c r="E446" s="3">
        <v>18.997515</v>
      </c>
      <c r="F446" s="3">
        <v>48.569018999999997</v>
      </c>
      <c r="G446" s="3">
        <v>611</v>
      </c>
      <c r="H446" s="4" t="str">
        <f>_xlfn.XLOOKUP(cis_obce[[#This Row],[KOD_STAT_okres]],Tabuľka6[KOD_STAT_okres],Tabuľka6[skratka])</f>
        <v>ZV</v>
      </c>
    </row>
    <row r="447" spans="1:8" x14ac:dyDescent="0.35">
      <c r="A447" s="4">
        <v>518506</v>
      </c>
      <c r="B447" s="4" t="s">
        <v>1182</v>
      </c>
      <c r="C447" s="4" t="s">
        <v>1183</v>
      </c>
      <c r="D447" s="4" t="s">
        <v>1184</v>
      </c>
      <c r="E447" s="4">
        <v>19.102212300000001</v>
      </c>
      <c r="F447" s="4">
        <v>48.601592500000002</v>
      </c>
      <c r="G447" s="4">
        <v>611</v>
      </c>
      <c r="H447" s="4" t="str">
        <f>_xlfn.XLOOKUP(cis_obce[[#This Row],[KOD_STAT_okres]],Tabuľka6[KOD_STAT_okres],Tabuľka6[skratka])</f>
        <v>ZV</v>
      </c>
    </row>
    <row r="448" spans="1:8" x14ac:dyDescent="0.35">
      <c r="A448" s="3">
        <v>518581</v>
      </c>
      <c r="B448" s="3" t="s">
        <v>1185</v>
      </c>
      <c r="C448" s="3" t="s">
        <v>1186</v>
      </c>
      <c r="D448" s="3" t="s">
        <v>1186</v>
      </c>
      <c r="E448" s="3">
        <v>19.330743200000001</v>
      </c>
      <c r="F448" s="3">
        <v>48.380074399999998</v>
      </c>
      <c r="G448" s="3">
        <v>611</v>
      </c>
      <c r="H448" s="4" t="str">
        <f>_xlfn.XLOOKUP(cis_obce[[#This Row],[KOD_STAT_okres]],Tabuľka6[KOD_STAT_okres],Tabuľka6[skratka])</f>
        <v>ZV</v>
      </c>
    </row>
    <row r="449" spans="1:8" x14ac:dyDescent="0.35">
      <c r="A449" s="4">
        <v>558133</v>
      </c>
      <c r="B449" s="4" t="s">
        <v>1187</v>
      </c>
      <c r="C449" s="4" t="s">
        <v>1188</v>
      </c>
      <c r="D449" s="4" t="s">
        <v>1189</v>
      </c>
      <c r="E449" s="4">
        <v>19.189710000000002</v>
      </c>
      <c r="F449" s="4">
        <v>48.576549</v>
      </c>
      <c r="G449" s="4">
        <v>611</v>
      </c>
      <c r="H449" s="4" t="str">
        <f>_xlfn.XLOOKUP(cis_obce[[#This Row],[KOD_STAT_okres]],Tabuľka6[KOD_STAT_okres],Tabuľka6[skratka])</f>
        <v>ZV</v>
      </c>
    </row>
    <row r="450" spans="1:8" x14ac:dyDescent="0.35">
      <c r="A450" s="3">
        <v>558087</v>
      </c>
      <c r="B450" s="3" t="s">
        <v>1190</v>
      </c>
      <c r="C450" s="3" t="s">
        <v>1191</v>
      </c>
      <c r="D450" s="3" t="s">
        <v>1192</v>
      </c>
      <c r="E450" s="3">
        <v>19.207284999999999</v>
      </c>
      <c r="F450" s="3">
        <v>48.641454000000003</v>
      </c>
      <c r="G450" s="3">
        <v>611</v>
      </c>
      <c r="H450" s="4" t="str">
        <f>_xlfn.XLOOKUP(cis_obce[[#This Row],[KOD_STAT_okres]],Tabuľka6[KOD_STAT_okres],Tabuľka6[skratka])</f>
        <v>ZV</v>
      </c>
    </row>
    <row r="451" spans="1:8" x14ac:dyDescent="0.35">
      <c r="A451" s="4">
        <v>518654</v>
      </c>
      <c r="B451" s="4" t="s">
        <v>1193</v>
      </c>
      <c r="C451" s="4" t="s">
        <v>1194</v>
      </c>
      <c r="D451" s="4" t="s">
        <v>1194</v>
      </c>
      <c r="E451" s="4">
        <v>19.157841999999999</v>
      </c>
      <c r="F451" s="4">
        <v>48.509172</v>
      </c>
      <c r="G451" s="4">
        <v>611</v>
      </c>
      <c r="H451" s="4" t="str">
        <f>_xlfn.XLOOKUP(cis_obce[[#This Row],[KOD_STAT_okres]],Tabuľka6[KOD_STAT_okres],Tabuľka6[skratka])</f>
        <v>ZV</v>
      </c>
    </row>
    <row r="452" spans="1:8" x14ac:dyDescent="0.35">
      <c r="A452" s="3">
        <v>518662</v>
      </c>
      <c r="B452" s="3" t="s">
        <v>1195</v>
      </c>
      <c r="C452" s="3" t="s">
        <v>1196</v>
      </c>
      <c r="D452" s="3" t="s">
        <v>1196</v>
      </c>
      <c r="E452" s="3">
        <v>19.290140000000001</v>
      </c>
      <c r="F452" s="3">
        <v>48.601680999999999</v>
      </c>
      <c r="G452" s="3">
        <v>611</v>
      </c>
      <c r="H452" s="4" t="str">
        <f>_xlfn.XLOOKUP(cis_obce[[#This Row],[KOD_STAT_okres]],Tabuľka6[KOD_STAT_okres],Tabuľka6[skratka])</f>
        <v>ZV</v>
      </c>
    </row>
    <row r="453" spans="1:8" x14ac:dyDescent="0.35">
      <c r="A453" s="4">
        <v>518671</v>
      </c>
      <c r="B453" s="4" t="s">
        <v>1197</v>
      </c>
      <c r="C453" s="4" t="s">
        <v>1198</v>
      </c>
      <c r="D453" s="4" t="s">
        <v>1198</v>
      </c>
      <c r="E453" s="4">
        <v>19.052261000000001</v>
      </c>
      <c r="F453" s="4">
        <v>48.544972999999999</v>
      </c>
      <c r="G453" s="4">
        <v>611</v>
      </c>
      <c r="H453" s="4" t="str">
        <f>_xlfn.XLOOKUP(cis_obce[[#This Row],[KOD_STAT_okres]],Tabuľka6[KOD_STAT_okres],Tabuľka6[skratka])</f>
        <v>ZV</v>
      </c>
    </row>
    <row r="454" spans="1:8" x14ac:dyDescent="0.35">
      <c r="A454" s="3">
        <v>518689</v>
      </c>
      <c r="B454" s="3" t="s">
        <v>1199</v>
      </c>
      <c r="C454" s="3" t="s">
        <v>1200</v>
      </c>
      <c r="D454" s="3" t="s">
        <v>1200</v>
      </c>
      <c r="E454" s="3">
        <v>19.159849999999999</v>
      </c>
      <c r="F454" s="3">
        <v>48.419409999999999</v>
      </c>
      <c r="G454" s="3">
        <v>611</v>
      </c>
      <c r="H454" s="4" t="str">
        <f>_xlfn.XLOOKUP(cis_obce[[#This Row],[KOD_STAT_okres]],Tabuľka6[KOD_STAT_okres],Tabuľka6[skratka])</f>
        <v>ZV</v>
      </c>
    </row>
    <row r="455" spans="1:8" x14ac:dyDescent="0.35">
      <c r="A455" s="4">
        <v>518697</v>
      </c>
      <c r="B455" s="4" t="s">
        <v>1201</v>
      </c>
      <c r="C455" s="4" t="s">
        <v>1202</v>
      </c>
      <c r="D455" s="4" t="s">
        <v>1202</v>
      </c>
      <c r="E455" s="4">
        <v>19.099851999999998</v>
      </c>
      <c r="F455" s="4">
        <v>48.499839000000001</v>
      </c>
      <c r="G455" s="4">
        <v>611</v>
      </c>
      <c r="H455" s="4" t="str">
        <f>_xlfn.XLOOKUP(cis_obce[[#This Row],[KOD_STAT_okres]],Tabuľka6[KOD_STAT_okres],Tabuľka6[skratka])</f>
        <v>ZV</v>
      </c>
    </row>
    <row r="456" spans="1:8" x14ac:dyDescent="0.35">
      <c r="A456" s="3">
        <v>518727</v>
      </c>
      <c r="B456" s="3" t="s">
        <v>1203</v>
      </c>
      <c r="C456" s="3" t="s">
        <v>1204</v>
      </c>
      <c r="D456" s="3" t="s">
        <v>781</v>
      </c>
      <c r="E456" s="3">
        <v>19.131643</v>
      </c>
      <c r="F456" s="3">
        <v>48.435671999999997</v>
      </c>
      <c r="G456" s="3">
        <v>611</v>
      </c>
      <c r="H456" s="4" t="str">
        <f>_xlfn.XLOOKUP(cis_obce[[#This Row],[KOD_STAT_okres]],Tabuľka6[KOD_STAT_okres],Tabuľka6[skratka])</f>
        <v>ZV</v>
      </c>
    </row>
    <row r="457" spans="1:8" x14ac:dyDescent="0.35">
      <c r="A457" s="4">
        <v>518760</v>
      </c>
      <c r="B457" s="4" t="s">
        <v>1205</v>
      </c>
      <c r="C457" s="4" t="s">
        <v>1206</v>
      </c>
      <c r="D457" s="4" t="s">
        <v>1206</v>
      </c>
      <c r="E457" s="4">
        <v>19.112714</v>
      </c>
      <c r="F457" s="4">
        <v>48.632851000000002</v>
      </c>
      <c r="G457" s="4">
        <v>611</v>
      </c>
      <c r="H457" s="4" t="str">
        <f>_xlfn.XLOOKUP(cis_obce[[#This Row],[KOD_STAT_okres]],Tabuľka6[KOD_STAT_okres],Tabuľka6[skratka])</f>
        <v>ZV</v>
      </c>
    </row>
    <row r="458" spans="1:8" x14ac:dyDescent="0.35">
      <c r="A458" s="3">
        <v>518808</v>
      </c>
      <c r="B458" s="3" t="s">
        <v>1207</v>
      </c>
      <c r="C458" s="3" t="s">
        <v>1208</v>
      </c>
      <c r="D458" s="3" t="s">
        <v>1208</v>
      </c>
      <c r="E458" s="3">
        <v>19.138895000000002</v>
      </c>
      <c r="F458" s="3">
        <v>48.620175000000003</v>
      </c>
      <c r="G458" s="3">
        <v>611</v>
      </c>
      <c r="H458" s="4" t="str">
        <f>_xlfn.XLOOKUP(cis_obce[[#This Row],[KOD_STAT_okres]],Tabuľka6[KOD_STAT_okres],Tabuľka6[skratka])</f>
        <v>ZV</v>
      </c>
    </row>
    <row r="459" spans="1:8" x14ac:dyDescent="0.35">
      <c r="A459" s="4">
        <v>518875</v>
      </c>
      <c r="B459" s="4" t="s">
        <v>1209</v>
      </c>
      <c r="C459" s="4" t="s">
        <v>1210</v>
      </c>
      <c r="D459" s="4" t="s">
        <v>1210</v>
      </c>
      <c r="E459" s="4">
        <v>19.031662000000001</v>
      </c>
      <c r="F459" s="4">
        <v>48.605992000000001</v>
      </c>
      <c r="G459" s="4">
        <v>611</v>
      </c>
      <c r="H459" s="4" t="str">
        <f>_xlfn.XLOOKUP(cis_obce[[#This Row],[KOD_STAT_okres]],Tabuľka6[KOD_STAT_okres],Tabuľka6[skratka])</f>
        <v>ZV</v>
      </c>
    </row>
    <row r="460" spans="1:8" x14ac:dyDescent="0.35">
      <c r="A460" s="3">
        <v>518891</v>
      </c>
      <c r="B460" s="3" t="s">
        <v>1211</v>
      </c>
      <c r="C460" s="3" t="s">
        <v>1212</v>
      </c>
      <c r="D460" s="3" t="s">
        <v>1212</v>
      </c>
      <c r="E460" s="3">
        <v>19.053070999999999</v>
      </c>
      <c r="F460" s="3">
        <v>48.598551999999998</v>
      </c>
      <c r="G460" s="3">
        <v>611</v>
      </c>
      <c r="H460" s="4" t="str">
        <f>_xlfn.XLOOKUP(cis_obce[[#This Row],[KOD_STAT_okres]],Tabuľka6[KOD_STAT_okres],Tabuľka6[skratka])</f>
        <v>ZV</v>
      </c>
    </row>
    <row r="461" spans="1:8" x14ac:dyDescent="0.35">
      <c r="A461" s="4">
        <v>581585</v>
      </c>
      <c r="B461" s="4" t="s">
        <v>1213</v>
      </c>
      <c r="C461" s="4" t="s">
        <v>1214</v>
      </c>
      <c r="D461" s="4" t="s">
        <v>1214</v>
      </c>
      <c r="E461" s="4">
        <v>19.168292000000001</v>
      </c>
      <c r="F461" s="4">
        <v>48.629682000000003</v>
      </c>
      <c r="G461" s="4">
        <v>611</v>
      </c>
      <c r="H461" s="4" t="str">
        <f>_xlfn.XLOOKUP(cis_obce[[#This Row],[KOD_STAT_okres]],Tabuľka6[KOD_STAT_okres],Tabuľka6[skratka])</f>
        <v>ZV</v>
      </c>
    </row>
    <row r="462" spans="1:8" x14ac:dyDescent="0.35">
      <c r="A462" s="3">
        <v>518981</v>
      </c>
      <c r="B462" s="3" t="s">
        <v>1215</v>
      </c>
      <c r="C462" s="3" t="s">
        <v>1216</v>
      </c>
      <c r="D462" s="3" t="s">
        <v>1216</v>
      </c>
      <c r="E462" s="3">
        <v>19.012530000000002</v>
      </c>
      <c r="F462" s="3">
        <v>48.616748000000001</v>
      </c>
      <c r="G462" s="3">
        <v>611</v>
      </c>
      <c r="H462" s="4" t="str">
        <f>_xlfn.XLOOKUP(cis_obce[[#This Row],[KOD_STAT_okres]],Tabuľka6[KOD_STAT_okres],Tabuľka6[skratka])</f>
        <v>ZV</v>
      </c>
    </row>
    <row r="463" spans="1:8" x14ac:dyDescent="0.35">
      <c r="A463" s="4">
        <v>518158</v>
      </c>
      <c r="B463" s="4" t="s">
        <v>1217</v>
      </c>
      <c r="C463" s="4" t="s">
        <v>255</v>
      </c>
      <c r="D463" s="4" t="s">
        <v>255</v>
      </c>
      <c r="E463" s="4">
        <v>19.125629</v>
      </c>
      <c r="F463" s="4">
        <v>48.575862000000001</v>
      </c>
      <c r="G463" s="4">
        <v>611</v>
      </c>
      <c r="H463" s="4" t="str">
        <f>_xlfn.XLOOKUP(cis_obce[[#This Row],[KOD_STAT_okres]],Tabuľka6[KOD_STAT_okres],Tabuľka6[skratka])</f>
        <v>ZV</v>
      </c>
    </row>
    <row r="464" spans="1:8" x14ac:dyDescent="0.35">
      <c r="A464" s="3">
        <v>518972</v>
      </c>
      <c r="B464" s="3" t="s">
        <v>1218</v>
      </c>
      <c r="C464" s="3" t="s">
        <v>1219</v>
      </c>
      <c r="D464" s="3" t="s">
        <v>1219</v>
      </c>
      <c r="E464" s="3">
        <v>19.259857</v>
      </c>
      <c r="F464" s="3">
        <v>48.560237999999998</v>
      </c>
      <c r="G464" s="3">
        <v>611</v>
      </c>
      <c r="H464" s="4" t="str">
        <f>_xlfn.XLOOKUP(cis_obce[[#This Row],[KOD_STAT_okres]],Tabuľka6[KOD_STAT_okres],Tabuľka6[skratka])</f>
        <v>ZV</v>
      </c>
    </row>
    <row r="465" spans="1:8" x14ac:dyDescent="0.35">
      <c r="A465" s="4">
        <v>581607</v>
      </c>
      <c r="B465" s="4" t="s">
        <v>1220</v>
      </c>
      <c r="C465" s="4" t="s">
        <v>1221</v>
      </c>
      <c r="D465" s="4" t="s">
        <v>1221</v>
      </c>
      <c r="E465" s="4">
        <v>18.651301</v>
      </c>
      <c r="F465" s="4">
        <v>48.405290000000001</v>
      </c>
      <c r="G465" s="4">
        <v>612</v>
      </c>
      <c r="H465" s="4" t="str">
        <f>_xlfn.XLOOKUP(cis_obce[[#This Row],[KOD_STAT_okres]],Tabuľka6[KOD_STAT_okres],Tabuľka6[skratka])</f>
        <v>ZC</v>
      </c>
    </row>
    <row r="466" spans="1:8" x14ac:dyDescent="0.35">
      <c r="A466" s="3">
        <v>516759</v>
      </c>
      <c r="B466" s="3" t="s">
        <v>1222</v>
      </c>
      <c r="C466" s="3" t="s">
        <v>1223</v>
      </c>
      <c r="D466" s="3" t="s">
        <v>1223</v>
      </c>
      <c r="E466" s="3">
        <v>18.8015513</v>
      </c>
      <c r="F466" s="3">
        <v>48.452640700000003</v>
      </c>
      <c r="G466" s="3">
        <v>612</v>
      </c>
      <c r="H466" s="4" t="str">
        <f>_xlfn.XLOOKUP(cis_obce[[#This Row],[KOD_STAT_okres]],Tabuľka6[KOD_STAT_okres],Tabuľka6[skratka])</f>
        <v>ZC</v>
      </c>
    </row>
    <row r="467" spans="1:8" x14ac:dyDescent="0.35">
      <c r="A467" s="4">
        <v>516805</v>
      </c>
      <c r="B467" s="4" t="s">
        <v>1224</v>
      </c>
      <c r="C467" s="4" t="s">
        <v>1225</v>
      </c>
      <c r="D467" s="4" t="s">
        <v>1225</v>
      </c>
      <c r="E467" s="4">
        <v>18.672864000000001</v>
      </c>
      <c r="F467" s="4">
        <v>48.495775999999999</v>
      </c>
      <c r="G467" s="4">
        <v>612</v>
      </c>
      <c r="H467" s="4" t="str">
        <f>_xlfn.XLOOKUP(cis_obce[[#This Row],[KOD_STAT_okres]],Tabuľka6[KOD_STAT_okres],Tabuľka6[skratka])</f>
        <v>ZC</v>
      </c>
    </row>
    <row r="468" spans="1:8" x14ac:dyDescent="0.35">
      <c r="A468" s="3">
        <v>516813</v>
      </c>
      <c r="B468" s="3" t="s">
        <v>1226</v>
      </c>
      <c r="C468" s="3" t="s">
        <v>1227</v>
      </c>
      <c r="D468" s="3" t="s">
        <v>1227</v>
      </c>
      <c r="E468" s="3">
        <v>18.663340999999999</v>
      </c>
      <c r="F468" s="3">
        <v>48.534396000000001</v>
      </c>
      <c r="G468" s="3">
        <v>612</v>
      </c>
      <c r="H468" s="4" t="str">
        <f>_xlfn.XLOOKUP(cis_obce[[#This Row],[KOD_STAT_okres]],Tabuľka6[KOD_STAT_okres],Tabuľka6[skratka])</f>
        <v>ZC</v>
      </c>
    </row>
    <row r="469" spans="1:8" x14ac:dyDescent="0.35">
      <c r="A469" s="4">
        <v>516830</v>
      </c>
      <c r="B469" s="4" t="s">
        <v>1228</v>
      </c>
      <c r="C469" s="4" t="s">
        <v>1229</v>
      </c>
      <c r="D469" s="4" t="s">
        <v>1229</v>
      </c>
      <c r="E469" s="4">
        <v>18.559052000000001</v>
      </c>
      <c r="F469" s="4">
        <v>48.345627</v>
      </c>
      <c r="G469" s="4">
        <v>612</v>
      </c>
      <c r="H469" s="4" t="str">
        <f>_xlfn.XLOOKUP(cis_obce[[#This Row],[KOD_STAT_okres]],Tabuľka6[KOD_STAT_okres],Tabuľka6[skratka])</f>
        <v>ZC</v>
      </c>
    </row>
    <row r="470" spans="1:8" x14ac:dyDescent="0.35">
      <c r="A470" s="3">
        <v>516902</v>
      </c>
      <c r="B470" s="3" t="s">
        <v>1230</v>
      </c>
      <c r="C470" s="3" t="s">
        <v>1231</v>
      </c>
      <c r="D470" s="3" t="s">
        <v>1231</v>
      </c>
      <c r="E470" s="3">
        <v>18.643656</v>
      </c>
      <c r="F470" s="3">
        <v>48.583002999999998</v>
      </c>
      <c r="G470" s="3">
        <v>612</v>
      </c>
      <c r="H470" s="4" t="str">
        <f>_xlfn.XLOOKUP(cis_obce[[#This Row],[KOD_STAT_okres]],Tabuľka6[KOD_STAT_okres],Tabuľka6[skratka])</f>
        <v>ZC</v>
      </c>
    </row>
    <row r="471" spans="1:8" x14ac:dyDescent="0.35">
      <c r="A471" s="4">
        <v>517062</v>
      </c>
      <c r="B471" s="4" t="s">
        <v>1232</v>
      </c>
      <c r="C471" s="4" t="s">
        <v>1233</v>
      </c>
      <c r="D471" s="4" t="s">
        <v>1233</v>
      </c>
      <c r="E471" s="4">
        <v>18.568853000000001</v>
      </c>
      <c r="F471" s="4">
        <v>48.498970999999997</v>
      </c>
      <c r="G471" s="4">
        <v>612</v>
      </c>
      <c r="H471" s="4" t="str">
        <f>_xlfn.XLOOKUP(cis_obce[[#This Row],[KOD_STAT_okres]],Tabuľka6[KOD_STAT_okres],Tabuľka6[skratka])</f>
        <v>ZC</v>
      </c>
    </row>
    <row r="472" spans="1:8" x14ac:dyDescent="0.35">
      <c r="A472" s="3">
        <v>517097</v>
      </c>
      <c r="B472" s="3" t="s">
        <v>1234</v>
      </c>
      <c r="C472" s="3" t="s">
        <v>257</v>
      </c>
      <c r="D472" s="3" t="s">
        <v>257</v>
      </c>
      <c r="E472" s="3">
        <v>18.636562999999999</v>
      </c>
      <c r="F472" s="3">
        <v>48.42615</v>
      </c>
      <c r="G472" s="3">
        <v>612</v>
      </c>
      <c r="H472" s="4" t="str">
        <f>_xlfn.XLOOKUP(cis_obce[[#This Row],[KOD_STAT_okres]],Tabuľka6[KOD_STAT_okres],Tabuľka6[skratka])</f>
        <v>ZC</v>
      </c>
    </row>
    <row r="473" spans="1:8" x14ac:dyDescent="0.35">
      <c r="A473" s="4">
        <v>580546</v>
      </c>
      <c r="B473" s="4" t="s">
        <v>1235</v>
      </c>
      <c r="C473" s="4" t="s">
        <v>1236</v>
      </c>
      <c r="D473" s="4" t="s">
        <v>1236</v>
      </c>
      <c r="E473" s="4">
        <v>18.594466000000001</v>
      </c>
      <c r="F473" s="4">
        <v>48.38982</v>
      </c>
      <c r="G473" s="4">
        <v>612</v>
      </c>
      <c r="H473" s="4" t="str">
        <f>_xlfn.XLOOKUP(cis_obce[[#This Row],[KOD_STAT_okres]],Tabuľka6[KOD_STAT_okres],Tabuľka6[skratka])</f>
        <v>ZC</v>
      </c>
    </row>
    <row r="474" spans="1:8" x14ac:dyDescent="0.35">
      <c r="A474" s="3">
        <v>517119</v>
      </c>
      <c r="B474" s="3" t="s">
        <v>1237</v>
      </c>
      <c r="C474" s="3" t="s">
        <v>1238</v>
      </c>
      <c r="D474" s="3" t="s">
        <v>1238</v>
      </c>
      <c r="E474" s="3">
        <v>18.663125999999998</v>
      </c>
      <c r="F474" s="3">
        <v>48.563518000000002</v>
      </c>
      <c r="G474" s="3">
        <v>612</v>
      </c>
      <c r="H474" s="4" t="str">
        <f>_xlfn.XLOOKUP(cis_obce[[#This Row],[KOD_STAT_okres]],Tabuľka6[KOD_STAT_okres],Tabuľka6[skratka])</f>
        <v>ZC</v>
      </c>
    </row>
    <row r="475" spans="1:8" x14ac:dyDescent="0.35">
      <c r="A475" s="4">
        <v>517127</v>
      </c>
      <c r="B475" s="4" t="s">
        <v>1239</v>
      </c>
      <c r="C475" s="4" t="s">
        <v>1240</v>
      </c>
      <c r="D475" s="4" t="s">
        <v>622</v>
      </c>
      <c r="E475" s="4">
        <v>18.593747</v>
      </c>
      <c r="F475" s="4">
        <v>48.521101999999999</v>
      </c>
      <c r="G475" s="4">
        <v>612</v>
      </c>
      <c r="H475" s="4" t="str">
        <f>_xlfn.XLOOKUP(cis_obce[[#This Row],[KOD_STAT_okres]],Tabuľka6[KOD_STAT_okres],Tabuľka6[skratka])</f>
        <v>ZC</v>
      </c>
    </row>
    <row r="476" spans="1:8" x14ac:dyDescent="0.35">
      <c r="A476" s="3">
        <v>517232</v>
      </c>
      <c r="B476" s="3" t="s">
        <v>1241</v>
      </c>
      <c r="C476" s="3" t="s">
        <v>1242</v>
      </c>
      <c r="D476" s="3" t="s">
        <v>1242</v>
      </c>
      <c r="E476" s="3">
        <v>18.685269999999999</v>
      </c>
      <c r="F476" s="3">
        <v>48.426965000000003</v>
      </c>
      <c r="G476" s="3">
        <v>612</v>
      </c>
      <c r="H476" s="4" t="str">
        <f>_xlfn.XLOOKUP(cis_obce[[#This Row],[KOD_STAT_okres]],Tabuľka6[KOD_STAT_okres],Tabuľka6[skratka])</f>
        <v>ZC</v>
      </c>
    </row>
    <row r="477" spans="1:8" x14ac:dyDescent="0.35">
      <c r="A477" s="4">
        <v>517291</v>
      </c>
      <c r="B477" s="4" t="s">
        <v>1243</v>
      </c>
      <c r="C477" s="4" t="s">
        <v>1244</v>
      </c>
      <c r="D477" s="4" t="s">
        <v>1244</v>
      </c>
      <c r="E477" s="4">
        <v>18.616989</v>
      </c>
      <c r="F477" s="4">
        <v>48.384883000000002</v>
      </c>
      <c r="G477" s="4">
        <v>612</v>
      </c>
      <c r="H477" s="4" t="str">
        <f>_xlfn.XLOOKUP(cis_obce[[#This Row],[KOD_STAT_okres]],Tabuľka6[KOD_STAT_okres],Tabuľka6[skratka])</f>
        <v>ZC</v>
      </c>
    </row>
    <row r="478" spans="1:8" x14ac:dyDescent="0.35">
      <c r="A478" s="3">
        <v>517330</v>
      </c>
      <c r="B478" s="3" t="s">
        <v>1245</v>
      </c>
      <c r="C478" s="3" t="s">
        <v>1246</v>
      </c>
      <c r="D478" s="3" t="s">
        <v>1246</v>
      </c>
      <c r="E478" s="3">
        <v>18.561664</v>
      </c>
      <c r="F478" s="3">
        <v>48.461785999999996</v>
      </c>
      <c r="G478" s="3">
        <v>612</v>
      </c>
      <c r="H478" s="4" t="str">
        <f>_xlfn.XLOOKUP(cis_obce[[#This Row],[KOD_STAT_okres]],Tabuľka6[KOD_STAT_okres],Tabuľka6[skratka])</f>
        <v>ZC</v>
      </c>
    </row>
    <row r="479" spans="1:8" x14ac:dyDescent="0.35">
      <c r="A479" s="4">
        <v>517348</v>
      </c>
      <c r="B479" s="4" t="s">
        <v>1247</v>
      </c>
      <c r="C479" s="4" t="s">
        <v>1248</v>
      </c>
      <c r="D479" s="4" t="s">
        <v>1248</v>
      </c>
      <c r="E479" s="4">
        <v>18.564444999999999</v>
      </c>
      <c r="F479" s="4">
        <v>48.541049999999998</v>
      </c>
      <c r="G479" s="4">
        <v>612</v>
      </c>
      <c r="H479" s="4" t="str">
        <f>_xlfn.XLOOKUP(cis_obce[[#This Row],[KOD_STAT_okres]],Tabuľka6[KOD_STAT_okres],Tabuľka6[skratka])</f>
        <v>ZC</v>
      </c>
    </row>
    <row r="480" spans="1:8" x14ac:dyDescent="0.35">
      <c r="A480" s="3">
        <v>517356</v>
      </c>
      <c r="B480" s="3" t="s">
        <v>1249</v>
      </c>
      <c r="C480" s="3" t="s">
        <v>1250</v>
      </c>
      <c r="D480" s="3" t="s">
        <v>1250</v>
      </c>
      <c r="E480" s="3">
        <v>18.697728000000001</v>
      </c>
      <c r="F480" s="3">
        <v>48.460889999999999</v>
      </c>
      <c r="G480" s="3">
        <v>612</v>
      </c>
      <c r="H480" s="4" t="str">
        <f>_xlfn.XLOOKUP(cis_obce[[#This Row],[KOD_STAT_okres]],Tabuľka6[KOD_STAT_okres],Tabuľka6[skratka])</f>
        <v>ZC</v>
      </c>
    </row>
    <row r="481" spans="1:8" x14ac:dyDescent="0.35">
      <c r="A481" s="4">
        <v>517381</v>
      </c>
      <c r="B481" s="4" t="s">
        <v>1251</v>
      </c>
      <c r="C481" s="4" t="s">
        <v>1252</v>
      </c>
      <c r="D481" s="4" t="s">
        <v>1252</v>
      </c>
      <c r="E481" s="4">
        <v>18.707795000000001</v>
      </c>
      <c r="F481" s="4">
        <v>48.488360999999998</v>
      </c>
      <c r="G481" s="4">
        <v>612</v>
      </c>
      <c r="H481" s="4" t="str">
        <f>_xlfn.XLOOKUP(cis_obce[[#This Row],[KOD_STAT_okres]],Tabuľka6[KOD_STAT_okres],Tabuľka6[skratka])</f>
        <v>ZC</v>
      </c>
    </row>
    <row r="482" spans="1:8" x14ac:dyDescent="0.35">
      <c r="A482" s="3">
        <v>517399</v>
      </c>
      <c r="B482" s="3" t="s">
        <v>1253</v>
      </c>
      <c r="C482" s="3" t="s">
        <v>1254</v>
      </c>
      <c r="D482" s="3" t="s">
        <v>1254</v>
      </c>
      <c r="E482" s="3">
        <v>18.626958999999999</v>
      </c>
      <c r="F482" s="3">
        <v>48.526733</v>
      </c>
      <c r="G482" s="3">
        <v>612</v>
      </c>
      <c r="H482" s="4" t="str">
        <f>_xlfn.XLOOKUP(cis_obce[[#This Row],[KOD_STAT_okres]],Tabuľka6[KOD_STAT_okres],Tabuľka6[skratka])</f>
        <v>ZC</v>
      </c>
    </row>
    <row r="483" spans="1:8" x14ac:dyDescent="0.35">
      <c r="A483" s="4">
        <v>516660</v>
      </c>
      <c r="B483" s="4" t="s">
        <v>1255</v>
      </c>
      <c r="C483" s="4" t="s">
        <v>1256</v>
      </c>
      <c r="D483" s="4" t="s">
        <v>1256</v>
      </c>
      <c r="E483" s="4">
        <v>18.913148</v>
      </c>
      <c r="F483" s="4">
        <v>48.652830000000002</v>
      </c>
      <c r="G483" s="4">
        <v>613</v>
      </c>
      <c r="H483" s="4" t="str">
        <f>_xlfn.XLOOKUP(cis_obce[[#This Row],[KOD_STAT_okres]],Tabuľka6[KOD_STAT_okres],Tabuľka6[skratka])</f>
        <v>ZH</v>
      </c>
    </row>
    <row r="484" spans="1:8" x14ac:dyDescent="0.35">
      <c r="A484" s="3">
        <v>516708</v>
      </c>
      <c r="B484" s="3" t="s">
        <v>1257</v>
      </c>
      <c r="C484" s="3" t="s">
        <v>1258</v>
      </c>
      <c r="D484" s="3" t="s">
        <v>1258</v>
      </c>
      <c r="E484" s="3">
        <v>18.741700999999999</v>
      </c>
      <c r="F484" s="3">
        <v>48.529625000000003</v>
      </c>
      <c r="G484" s="3">
        <v>613</v>
      </c>
      <c r="H484" s="4" t="str">
        <f>_xlfn.XLOOKUP(cis_obce[[#This Row],[KOD_STAT_okres]],Tabuľka6[KOD_STAT_okres],Tabuľka6[skratka])</f>
        <v>ZH</v>
      </c>
    </row>
    <row r="485" spans="1:8" x14ac:dyDescent="0.35">
      <c r="A485" s="4">
        <v>516724</v>
      </c>
      <c r="B485" s="4" t="s">
        <v>1259</v>
      </c>
      <c r="C485" s="4" t="s">
        <v>1260</v>
      </c>
      <c r="D485" s="4" t="s">
        <v>1260</v>
      </c>
      <c r="E485" s="4">
        <v>18.788405999999998</v>
      </c>
      <c r="F485" s="4">
        <v>48.561273999999997</v>
      </c>
      <c r="G485" s="4">
        <v>613</v>
      </c>
      <c r="H485" s="4" t="str">
        <f>_xlfn.XLOOKUP(cis_obce[[#This Row],[KOD_STAT_okres]],Tabuľka6[KOD_STAT_okres],Tabuľka6[skratka])</f>
        <v>ZH</v>
      </c>
    </row>
    <row r="486" spans="1:8" x14ac:dyDescent="0.35">
      <c r="A486" s="3">
        <v>516732</v>
      </c>
      <c r="B486" s="3" t="s">
        <v>1261</v>
      </c>
      <c r="C486" s="3" t="s">
        <v>1262</v>
      </c>
      <c r="D486" s="3" t="s">
        <v>1262</v>
      </c>
      <c r="E486" s="3">
        <v>18.913080000000001</v>
      </c>
      <c r="F486" s="3">
        <v>48.665663000000002</v>
      </c>
      <c r="G486" s="3">
        <v>613</v>
      </c>
      <c r="H486" s="4" t="str">
        <f>_xlfn.XLOOKUP(cis_obce[[#This Row],[KOD_STAT_okres]],Tabuľka6[KOD_STAT_okres],Tabuľka6[skratka])</f>
        <v>ZH</v>
      </c>
    </row>
    <row r="487" spans="1:8" x14ac:dyDescent="0.35">
      <c r="A487" s="4">
        <v>516741</v>
      </c>
      <c r="B487" s="4" t="s">
        <v>1263</v>
      </c>
      <c r="C487" s="4" t="s">
        <v>1264</v>
      </c>
      <c r="D487" s="4" t="s">
        <v>1264</v>
      </c>
      <c r="E487" s="4">
        <v>18.764506000000001</v>
      </c>
      <c r="F487" s="4">
        <v>48.544400000000003</v>
      </c>
      <c r="G487" s="4">
        <v>613</v>
      </c>
      <c r="H487" s="4" t="str">
        <f>_xlfn.XLOOKUP(cis_obce[[#This Row],[KOD_STAT_okres]],Tabuľka6[KOD_STAT_okres],Tabuľka6[skratka])</f>
        <v>ZH</v>
      </c>
    </row>
    <row r="488" spans="1:8" x14ac:dyDescent="0.35">
      <c r="A488" s="3">
        <v>516767</v>
      </c>
      <c r="B488" s="3" t="s">
        <v>1265</v>
      </c>
      <c r="C488" s="3" t="s">
        <v>1266</v>
      </c>
      <c r="D488" s="3" t="s">
        <v>1266</v>
      </c>
      <c r="E488" s="3">
        <v>18.777636000000001</v>
      </c>
      <c r="F488" s="3">
        <v>48.539236000000002</v>
      </c>
      <c r="G488" s="3">
        <v>613</v>
      </c>
      <c r="H488" s="4" t="str">
        <f>_xlfn.XLOOKUP(cis_obce[[#This Row],[KOD_STAT_okres]],Tabuľka6[KOD_STAT_okres],Tabuľka6[skratka])</f>
        <v>ZH</v>
      </c>
    </row>
    <row r="489" spans="1:8" x14ac:dyDescent="0.35">
      <c r="A489" s="4">
        <v>581747</v>
      </c>
      <c r="B489" s="4" t="s">
        <v>1267</v>
      </c>
      <c r="C489" s="4" t="s">
        <v>1268</v>
      </c>
      <c r="D489" s="4" t="s">
        <v>1269</v>
      </c>
      <c r="E489" s="4">
        <v>18.909481</v>
      </c>
      <c r="F489" s="4">
        <v>48.675060000000002</v>
      </c>
      <c r="G489" s="4">
        <v>613</v>
      </c>
      <c r="H489" s="4" t="str">
        <f>_xlfn.XLOOKUP(cis_obce[[#This Row],[KOD_STAT_okres]],Tabuľka6[KOD_STAT_okres],Tabuľka6[skratka])</f>
        <v>ZH</v>
      </c>
    </row>
    <row r="490" spans="1:8" x14ac:dyDescent="0.35">
      <c r="A490" s="3">
        <v>516791</v>
      </c>
      <c r="B490" s="3" t="s">
        <v>1270</v>
      </c>
      <c r="C490" s="3" t="s">
        <v>1271</v>
      </c>
      <c r="D490" s="3" t="s">
        <v>1271</v>
      </c>
      <c r="E490" s="3">
        <v>18.750098999999999</v>
      </c>
      <c r="F490" s="3">
        <v>48.568902000000001</v>
      </c>
      <c r="G490" s="3">
        <v>613</v>
      </c>
      <c r="H490" s="4" t="str">
        <f>_xlfn.XLOOKUP(cis_obce[[#This Row],[KOD_STAT_okres]],Tabuľka6[KOD_STAT_okres],Tabuľka6[skratka])</f>
        <v>ZH</v>
      </c>
    </row>
    <row r="491" spans="1:8" x14ac:dyDescent="0.35">
      <c r="A491" s="4">
        <v>516821</v>
      </c>
      <c r="B491" s="4" t="s">
        <v>1272</v>
      </c>
      <c r="C491" s="4" t="s">
        <v>1273</v>
      </c>
      <c r="D491" s="4" t="s">
        <v>1273</v>
      </c>
      <c r="E491" s="4">
        <v>19.001131999999998</v>
      </c>
      <c r="F491" s="4">
        <v>48.589680999999999</v>
      </c>
      <c r="G491" s="4">
        <v>613</v>
      </c>
      <c r="H491" s="4" t="str">
        <f>_xlfn.XLOOKUP(cis_obce[[#This Row],[KOD_STAT_okres]],Tabuľka6[KOD_STAT_okres],Tabuľka6[skratka])</f>
        <v>ZH</v>
      </c>
    </row>
    <row r="492" spans="1:8" x14ac:dyDescent="0.35">
      <c r="A492" s="3">
        <v>516848</v>
      </c>
      <c r="B492" s="3" t="s">
        <v>1274</v>
      </c>
      <c r="C492" s="3" t="s">
        <v>1275</v>
      </c>
      <c r="D492" s="3" t="s">
        <v>1275</v>
      </c>
      <c r="E492" s="3">
        <v>18.951733000000001</v>
      </c>
      <c r="F492" s="3">
        <v>48.655678000000002</v>
      </c>
      <c r="G492" s="3">
        <v>613</v>
      </c>
      <c r="H492" s="4" t="str">
        <f>_xlfn.XLOOKUP(cis_obce[[#This Row],[KOD_STAT_okres]],Tabuľka6[KOD_STAT_okres],Tabuľka6[skratka])</f>
        <v>ZH</v>
      </c>
    </row>
    <row r="493" spans="1:8" x14ac:dyDescent="0.35">
      <c r="A493" s="4">
        <v>516872</v>
      </c>
      <c r="B493" s="4" t="s">
        <v>1276</v>
      </c>
      <c r="C493" s="4" t="s">
        <v>1277</v>
      </c>
      <c r="D493" s="4" t="s">
        <v>1277</v>
      </c>
      <c r="E493" s="4">
        <v>18.782412000000001</v>
      </c>
      <c r="F493" s="4">
        <v>48.659224000000002</v>
      </c>
      <c r="G493" s="4">
        <v>613</v>
      </c>
      <c r="H493" s="4" t="str">
        <f>_xlfn.XLOOKUP(cis_obce[[#This Row],[KOD_STAT_okres]],Tabuľka6[KOD_STAT_okres],Tabuľka6[skratka])</f>
        <v>ZH</v>
      </c>
    </row>
    <row r="494" spans="1:8" x14ac:dyDescent="0.35">
      <c r="A494" s="3">
        <v>516881</v>
      </c>
      <c r="B494" s="3" t="s">
        <v>1278</v>
      </c>
      <c r="C494" s="3" t="s">
        <v>1279</v>
      </c>
      <c r="D494" s="3" t="s">
        <v>1279</v>
      </c>
      <c r="E494" s="3">
        <v>18.933295999999999</v>
      </c>
      <c r="F494" s="3">
        <v>48.633097999999997</v>
      </c>
      <c r="G494" s="3">
        <v>613</v>
      </c>
      <c r="H494" s="4" t="str">
        <f>_xlfn.XLOOKUP(cis_obce[[#This Row],[KOD_STAT_okres]],Tabuľka6[KOD_STAT_okres],Tabuľka6[skratka])</f>
        <v>ZH</v>
      </c>
    </row>
    <row r="495" spans="1:8" x14ac:dyDescent="0.35">
      <c r="A495" s="4">
        <v>516937</v>
      </c>
      <c r="B495" s="4" t="s">
        <v>1280</v>
      </c>
      <c r="C495" s="4" t="s">
        <v>1281</v>
      </c>
      <c r="D495" s="4" t="s">
        <v>1281</v>
      </c>
      <c r="E495" s="4">
        <v>18.874072999999999</v>
      </c>
      <c r="F495" s="4">
        <v>48.685662000000001</v>
      </c>
      <c r="G495" s="4">
        <v>613</v>
      </c>
      <c r="H495" s="4" t="str">
        <f>_xlfn.XLOOKUP(cis_obce[[#This Row],[KOD_STAT_okres]],Tabuľka6[KOD_STAT_okres],Tabuľka6[skratka])</f>
        <v>ZH</v>
      </c>
    </row>
    <row r="496" spans="1:8" x14ac:dyDescent="0.35">
      <c r="A496" s="3">
        <v>516945</v>
      </c>
      <c r="B496" s="3" t="s">
        <v>1282</v>
      </c>
      <c r="C496" s="3" t="s">
        <v>1283</v>
      </c>
      <c r="D496" s="3" t="s">
        <v>1283</v>
      </c>
      <c r="E496" s="3">
        <v>18.806602000000002</v>
      </c>
      <c r="F496" s="3">
        <v>48.649918</v>
      </c>
      <c r="G496" s="3">
        <v>613</v>
      </c>
      <c r="H496" s="4" t="str">
        <f>_xlfn.XLOOKUP(cis_obce[[#This Row],[KOD_STAT_okres]],Tabuľka6[KOD_STAT_okres],Tabuľka6[skratka])</f>
        <v>ZH</v>
      </c>
    </row>
    <row r="497" spans="1:8" x14ac:dyDescent="0.35">
      <c r="A497" s="4">
        <v>516961</v>
      </c>
      <c r="B497" s="4" t="s">
        <v>1284</v>
      </c>
      <c r="C497" s="4" t="s">
        <v>1285</v>
      </c>
      <c r="D497" s="4" t="s">
        <v>1285</v>
      </c>
      <c r="E497" s="4">
        <v>18.940742</v>
      </c>
      <c r="F497" s="4">
        <v>48.725394999999999</v>
      </c>
      <c r="G497" s="4">
        <v>613</v>
      </c>
      <c r="H497" s="4" t="str">
        <f>_xlfn.XLOOKUP(cis_obce[[#This Row],[KOD_STAT_okres]],Tabuľka6[KOD_STAT_okres],Tabuľka6[skratka])</f>
        <v>ZH</v>
      </c>
    </row>
    <row r="498" spans="1:8" x14ac:dyDescent="0.35">
      <c r="A498" s="3">
        <v>516970</v>
      </c>
      <c r="B498" s="3" t="s">
        <v>1286</v>
      </c>
      <c r="C498" s="3" t="s">
        <v>1287</v>
      </c>
      <c r="D498" s="3" t="s">
        <v>1287</v>
      </c>
      <c r="E498" s="3">
        <v>18.915932000000002</v>
      </c>
      <c r="F498" s="3">
        <v>48.705112999999997</v>
      </c>
      <c r="G498" s="3">
        <v>613</v>
      </c>
      <c r="H498" s="4" t="str">
        <f>_xlfn.XLOOKUP(cis_obce[[#This Row],[KOD_STAT_okres]],Tabuľka6[KOD_STAT_okres],Tabuľka6[skratka])</f>
        <v>ZH</v>
      </c>
    </row>
    <row r="499" spans="1:8" x14ac:dyDescent="0.35">
      <c r="A499" s="4">
        <v>516988</v>
      </c>
      <c r="B499" s="4" t="s">
        <v>1288</v>
      </c>
      <c r="C499" s="4" t="s">
        <v>1289</v>
      </c>
      <c r="D499" s="4" t="s">
        <v>1289</v>
      </c>
      <c r="E499" s="4">
        <v>18.906766000000001</v>
      </c>
      <c r="F499" s="4">
        <v>48.736293000000003</v>
      </c>
      <c r="G499" s="4">
        <v>613</v>
      </c>
      <c r="H499" s="4" t="str">
        <f>_xlfn.XLOOKUP(cis_obce[[#This Row],[KOD_STAT_okres]],Tabuľka6[KOD_STAT_okres],Tabuľka6[skratka])</f>
        <v>ZH</v>
      </c>
    </row>
    <row r="500" spans="1:8" x14ac:dyDescent="0.35">
      <c r="A500" s="3">
        <v>516996</v>
      </c>
      <c r="B500" s="3" t="s">
        <v>1290</v>
      </c>
      <c r="C500" s="3" t="s">
        <v>1291</v>
      </c>
      <c r="D500" s="3" t="s">
        <v>1291</v>
      </c>
      <c r="E500" s="3">
        <v>18.869458999999999</v>
      </c>
      <c r="F500" s="3">
        <v>48.731920000000002</v>
      </c>
      <c r="G500" s="3">
        <v>613</v>
      </c>
      <c r="H500" s="4" t="str">
        <f>_xlfn.XLOOKUP(cis_obce[[#This Row],[KOD_STAT_okres]],Tabuľka6[KOD_STAT_okres],Tabuľka6[skratka])</f>
        <v>ZH</v>
      </c>
    </row>
    <row r="501" spans="1:8" x14ac:dyDescent="0.35">
      <c r="A501" s="4">
        <v>599328</v>
      </c>
      <c r="B501" s="4" t="s">
        <v>1292</v>
      </c>
      <c r="C501" s="4" t="s">
        <v>259</v>
      </c>
      <c r="D501" s="4" t="s">
        <v>259</v>
      </c>
      <c r="E501" s="4">
        <v>18.875716000000001</v>
      </c>
      <c r="F501" s="4">
        <v>48.575825000000002</v>
      </c>
      <c r="G501" s="4">
        <v>613</v>
      </c>
      <c r="H501" s="4" t="str">
        <f>_xlfn.XLOOKUP(cis_obce[[#This Row],[KOD_STAT_okres]],Tabuľka6[KOD_STAT_okres],Tabuľka6[skratka])</f>
        <v>ZH</v>
      </c>
    </row>
    <row r="502" spans="1:8" x14ac:dyDescent="0.35">
      <c r="A502" s="3">
        <v>517011</v>
      </c>
      <c r="B502" s="3" t="s">
        <v>1293</v>
      </c>
      <c r="C502" s="3" t="s">
        <v>1294</v>
      </c>
      <c r="D502" s="3" t="s">
        <v>1294</v>
      </c>
      <c r="E502" s="3">
        <v>18.807126</v>
      </c>
      <c r="F502" s="3">
        <v>48.542589</v>
      </c>
      <c r="G502" s="3">
        <v>613</v>
      </c>
      <c r="H502" s="4" t="str">
        <f>_xlfn.XLOOKUP(cis_obce[[#This Row],[KOD_STAT_okres]],Tabuľka6[KOD_STAT_okres],Tabuľka6[skratka])</f>
        <v>ZH</v>
      </c>
    </row>
    <row r="503" spans="1:8" x14ac:dyDescent="0.35">
      <c r="A503" s="4">
        <v>517020</v>
      </c>
      <c r="B503" s="4" t="s">
        <v>1295</v>
      </c>
      <c r="C503" s="4" t="s">
        <v>1296</v>
      </c>
      <c r="D503" s="4" t="s">
        <v>1296</v>
      </c>
      <c r="E503" s="4">
        <v>18.815224000000001</v>
      </c>
      <c r="F503" s="4">
        <v>48.572937000000003</v>
      </c>
      <c r="G503" s="4">
        <v>613</v>
      </c>
      <c r="H503" s="4" t="str">
        <f>_xlfn.XLOOKUP(cis_obce[[#This Row],[KOD_STAT_okres]],Tabuľka6[KOD_STAT_okres],Tabuľka6[skratka])</f>
        <v>ZH</v>
      </c>
    </row>
    <row r="504" spans="1:8" x14ac:dyDescent="0.35">
      <c r="A504" s="3">
        <v>517038</v>
      </c>
      <c r="B504" s="3" t="s">
        <v>1297</v>
      </c>
      <c r="C504" s="3" t="s">
        <v>1298</v>
      </c>
      <c r="D504" s="3" t="s">
        <v>1298</v>
      </c>
      <c r="E504" s="3">
        <v>18.790142400000001</v>
      </c>
      <c r="F504" s="3">
        <v>48.616740800000002</v>
      </c>
      <c r="G504" s="3">
        <v>613</v>
      </c>
      <c r="H504" s="4" t="str">
        <f>_xlfn.XLOOKUP(cis_obce[[#This Row],[KOD_STAT_okres]],Tabuľka6[KOD_STAT_okres],Tabuľka6[skratka])</f>
        <v>ZH</v>
      </c>
    </row>
    <row r="505" spans="1:8" x14ac:dyDescent="0.35">
      <c r="A505" s="4">
        <v>517046</v>
      </c>
      <c r="B505" s="4" t="s">
        <v>1299</v>
      </c>
      <c r="C505" s="4" t="s">
        <v>1300</v>
      </c>
      <c r="D505" s="4" t="s">
        <v>1301</v>
      </c>
      <c r="E505" s="4">
        <v>18.894083999999999</v>
      </c>
      <c r="F505" s="4">
        <v>48.696786000000003</v>
      </c>
      <c r="G505" s="4">
        <v>613</v>
      </c>
      <c r="H505" s="4" t="str">
        <f>_xlfn.XLOOKUP(cis_obce[[#This Row],[KOD_STAT_okres]],Tabuľka6[KOD_STAT_okres],Tabuľka6[skratka])</f>
        <v>ZH</v>
      </c>
    </row>
    <row r="506" spans="1:8" x14ac:dyDescent="0.35">
      <c r="A506" s="3">
        <v>599336</v>
      </c>
      <c r="B506" s="3" t="s">
        <v>1302</v>
      </c>
      <c r="C506" s="3" t="s">
        <v>1303</v>
      </c>
      <c r="D506" s="3" t="s">
        <v>1303</v>
      </c>
      <c r="E506" s="3">
        <v>18.841764999999999</v>
      </c>
      <c r="F506" s="3">
        <v>48.615105999999997</v>
      </c>
      <c r="G506" s="3">
        <v>613</v>
      </c>
      <c r="H506" s="4" t="str">
        <f>_xlfn.XLOOKUP(cis_obce[[#This Row],[KOD_STAT_okres]],Tabuľka6[KOD_STAT_okres],Tabuľka6[skratka])</f>
        <v>ZH</v>
      </c>
    </row>
    <row r="507" spans="1:8" x14ac:dyDescent="0.35">
      <c r="A507" s="4">
        <v>517089</v>
      </c>
      <c r="B507" s="4" t="s">
        <v>1304</v>
      </c>
      <c r="C507" s="4" t="s">
        <v>1305</v>
      </c>
      <c r="D507" s="4" t="s">
        <v>1305</v>
      </c>
      <c r="E507" s="4">
        <v>18.943169000000001</v>
      </c>
      <c r="F507" s="4">
        <v>48.670955999999997</v>
      </c>
      <c r="G507" s="4">
        <v>613</v>
      </c>
      <c r="H507" s="4" t="str">
        <f>_xlfn.XLOOKUP(cis_obce[[#This Row],[KOD_STAT_okres]],Tabuľka6[KOD_STAT_okres],Tabuľka6[skratka])</f>
        <v>ZH</v>
      </c>
    </row>
    <row r="508" spans="1:8" x14ac:dyDescent="0.35">
      <c r="A508" s="3">
        <v>517135</v>
      </c>
      <c r="B508" s="3" t="s">
        <v>1306</v>
      </c>
      <c r="C508" s="3" t="s">
        <v>1307</v>
      </c>
      <c r="D508" s="3" t="s">
        <v>1307</v>
      </c>
      <c r="E508" s="3">
        <v>18.927119999999999</v>
      </c>
      <c r="F508" s="3">
        <v>48.601677000000002</v>
      </c>
      <c r="G508" s="3">
        <v>613</v>
      </c>
      <c r="H508" s="4" t="str">
        <f>_xlfn.XLOOKUP(cis_obce[[#This Row],[KOD_STAT_okres]],Tabuľka6[KOD_STAT_okres],Tabuľka6[skratka])</f>
        <v>ZH</v>
      </c>
    </row>
    <row r="509" spans="1:8" x14ac:dyDescent="0.35">
      <c r="A509" s="4">
        <v>517186</v>
      </c>
      <c r="B509" s="4" t="s">
        <v>1308</v>
      </c>
      <c r="C509" s="4" t="s">
        <v>1309</v>
      </c>
      <c r="D509" s="4" t="s">
        <v>1309</v>
      </c>
      <c r="E509" s="4">
        <v>18.757615000000001</v>
      </c>
      <c r="F509" s="4">
        <v>48.586540999999997</v>
      </c>
      <c r="G509" s="4">
        <v>613</v>
      </c>
      <c r="H509" s="4" t="str">
        <f>_xlfn.XLOOKUP(cis_obce[[#This Row],[KOD_STAT_okres]],Tabuľka6[KOD_STAT_okres],Tabuľka6[skratka])</f>
        <v>ZH</v>
      </c>
    </row>
    <row r="510" spans="1:8" x14ac:dyDescent="0.35">
      <c r="A510" s="3">
        <v>517194</v>
      </c>
      <c r="B510" s="3" t="s">
        <v>1310</v>
      </c>
      <c r="C510" s="3" t="s">
        <v>1311</v>
      </c>
      <c r="D510" s="3" t="s">
        <v>1311</v>
      </c>
      <c r="E510" s="3">
        <v>18.706613000000001</v>
      </c>
      <c r="F510" s="3">
        <v>48.612203000000001</v>
      </c>
      <c r="G510" s="3">
        <v>613</v>
      </c>
      <c r="H510" s="4" t="str">
        <f>_xlfn.XLOOKUP(cis_obce[[#This Row],[KOD_STAT_okres]],Tabuľka6[KOD_STAT_okres],Tabuľka6[skratka])</f>
        <v>ZH</v>
      </c>
    </row>
    <row r="511" spans="1:8" x14ac:dyDescent="0.35">
      <c r="A511" s="4">
        <v>517216</v>
      </c>
      <c r="B511" s="4" t="s">
        <v>1312</v>
      </c>
      <c r="C511" s="4" t="s">
        <v>1313</v>
      </c>
      <c r="D511" s="4" t="s">
        <v>1313</v>
      </c>
      <c r="E511" s="4">
        <v>18.845181</v>
      </c>
      <c r="F511" s="4">
        <v>48.515546000000001</v>
      </c>
      <c r="G511" s="4">
        <v>613</v>
      </c>
      <c r="H511" s="4" t="str">
        <f>_xlfn.XLOOKUP(cis_obce[[#This Row],[KOD_STAT_okres]],Tabuľka6[KOD_STAT_okres],Tabuľka6[skratka])</f>
        <v>ZH</v>
      </c>
    </row>
    <row r="512" spans="1:8" x14ac:dyDescent="0.35">
      <c r="A512" s="3">
        <v>517241</v>
      </c>
      <c r="B512" s="3" t="s">
        <v>1314</v>
      </c>
      <c r="C512" s="3" t="s">
        <v>1315</v>
      </c>
      <c r="D512" s="3" t="s">
        <v>1315</v>
      </c>
      <c r="E512" s="3">
        <v>18.862974999999999</v>
      </c>
      <c r="F512" s="3">
        <v>48.527954999999999</v>
      </c>
      <c r="G512" s="3">
        <v>613</v>
      </c>
      <c r="H512" s="4" t="str">
        <f>_xlfn.XLOOKUP(cis_obce[[#This Row],[KOD_STAT_okres]],Tabuľka6[KOD_STAT_okres],Tabuľka6[skratka])</f>
        <v>ZH</v>
      </c>
    </row>
    <row r="513" spans="1:8" x14ac:dyDescent="0.35">
      <c r="A513" s="4">
        <v>517259</v>
      </c>
      <c r="B513" s="4" t="s">
        <v>1316</v>
      </c>
      <c r="C513" s="4" t="s">
        <v>1317</v>
      </c>
      <c r="D513" s="4" t="s">
        <v>1317</v>
      </c>
      <c r="E513" s="4">
        <v>18.834904999999999</v>
      </c>
      <c r="F513" s="4">
        <v>48.657248000000003</v>
      </c>
      <c r="G513" s="4">
        <v>613</v>
      </c>
      <c r="H513" s="4" t="str">
        <f>_xlfn.XLOOKUP(cis_obce[[#This Row],[KOD_STAT_okres]],Tabuľka6[KOD_STAT_okres],Tabuľka6[skratka])</f>
        <v>ZH</v>
      </c>
    </row>
    <row r="514" spans="1:8" x14ac:dyDescent="0.35">
      <c r="A514" s="3">
        <v>517267</v>
      </c>
      <c r="B514" s="3" t="s">
        <v>1318</v>
      </c>
      <c r="C514" s="3" t="s">
        <v>1319</v>
      </c>
      <c r="D514" s="3" t="s">
        <v>1319</v>
      </c>
      <c r="E514" s="3">
        <v>18.888489</v>
      </c>
      <c r="F514" s="3">
        <v>48.601849000000001</v>
      </c>
      <c r="G514" s="3">
        <v>613</v>
      </c>
      <c r="H514" s="4" t="str">
        <f>_xlfn.XLOOKUP(cis_obce[[#This Row],[KOD_STAT_okres]],Tabuľka6[KOD_STAT_okres],Tabuľka6[skratka])</f>
        <v>ZH</v>
      </c>
    </row>
    <row r="515" spans="1:8" x14ac:dyDescent="0.35">
      <c r="A515" s="4">
        <v>517313</v>
      </c>
      <c r="B515" s="4" t="s">
        <v>1320</v>
      </c>
      <c r="C515" s="4" t="s">
        <v>1321</v>
      </c>
      <c r="D515" s="4" t="s">
        <v>1321</v>
      </c>
      <c r="E515" s="4">
        <v>18.953593999999999</v>
      </c>
      <c r="F515" s="4">
        <v>48.591659999999997</v>
      </c>
      <c r="G515" s="4">
        <v>613</v>
      </c>
      <c r="H515" s="4" t="str">
        <f>_xlfn.XLOOKUP(cis_obce[[#This Row],[KOD_STAT_okres]],Tabuľka6[KOD_STAT_okres],Tabuľka6[skratka])</f>
        <v>ZH</v>
      </c>
    </row>
    <row r="516" spans="1:8" x14ac:dyDescent="0.35">
      <c r="A516" s="3">
        <v>517364</v>
      </c>
      <c r="B516" s="3" t="s">
        <v>1322</v>
      </c>
      <c r="C516" s="3" t="s">
        <v>1323</v>
      </c>
      <c r="D516" s="3" t="s">
        <v>1323</v>
      </c>
      <c r="E516" s="3">
        <v>18.800136999999999</v>
      </c>
      <c r="F516" s="3">
        <v>48.506717999999999</v>
      </c>
      <c r="G516" s="3">
        <v>613</v>
      </c>
      <c r="H516" s="4" t="str">
        <f>_xlfn.XLOOKUP(cis_obce[[#This Row],[KOD_STAT_okres]],Tabuľka6[KOD_STAT_okres],Tabuľka6[skratka])</f>
        <v>ZH</v>
      </c>
    </row>
    <row r="517" spans="1:8" x14ac:dyDescent="0.35">
      <c r="A517" s="6">
        <v>516589</v>
      </c>
      <c r="B517" s="6" t="s">
        <v>1324</v>
      </c>
      <c r="C517" s="6" t="s">
        <v>261</v>
      </c>
      <c r="D517" s="6" t="s">
        <v>261</v>
      </c>
      <c r="E517" s="6">
        <v>18.849378000000002</v>
      </c>
      <c r="F517" s="6">
        <v>48.588265999999997</v>
      </c>
      <c r="G517" s="6">
        <v>613</v>
      </c>
      <c r="H517" s="6" t="str">
        <f>_xlfn.XLOOKUP(cis_obce[[#This Row],[KOD_STAT_okres]],Tabuľka6[KOD_STAT_okres],Tabuľka6[skratka])</f>
        <v>ZH</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45370-5A79-43D9-AAF2-CBB387438317}">
  <dimension ref="A1:F14"/>
  <sheetViews>
    <sheetView workbookViewId="0">
      <selection activeCell="I29" sqref="I29"/>
    </sheetView>
  </sheetViews>
  <sheetFormatPr defaultRowHeight="14.5" x14ac:dyDescent="0.35"/>
  <cols>
    <col min="1" max="1" width="17.54296875" customWidth="1"/>
    <col min="2" max="2" width="18.1796875" customWidth="1"/>
    <col min="3" max="3" width="21.26953125" bestFit="1" customWidth="1"/>
    <col min="4" max="4" width="19.26953125" customWidth="1"/>
    <col min="5" max="5" width="16.54296875" customWidth="1"/>
    <col min="6" max="6" width="9" customWidth="1"/>
  </cols>
  <sheetData>
    <row r="1" spans="1:6" x14ac:dyDescent="0.35">
      <c r="A1" t="s">
        <v>277</v>
      </c>
      <c r="B1" t="s">
        <v>1325</v>
      </c>
      <c r="C1" t="s">
        <v>1326</v>
      </c>
      <c r="D1" t="s">
        <v>1327</v>
      </c>
      <c r="E1" t="s">
        <v>1328</v>
      </c>
      <c r="F1" t="s">
        <v>1329</v>
      </c>
    </row>
    <row r="2" spans="1:6" x14ac:dyDescent="0.35">
      <c r="A2">
        <v>601</v>
      </c>
      <c r="B2" t="s">
        <v>1330</v>
      </c>
      <c r="C2" t="s">
        <v>1331</v>
      </c>
      <c r="D2" t="s">
        <v>225</v>
      </c>
      <c r="E2" t="s">
        <v>1332</v>
      </c>
      <c r="F2" t="s">
        <v>226</v>
      </c>
    </row>
    <row r="3" spans="1:6" x14ac:dyDescent="0.35">
      <c r="A3">
        <v>602</v>
      </c>
      <c r="B3" t="s">
        <v>1333</v>
      </c>
      <c r="C3" t="s">
        <v>1334</v>
      </c>
      <c r="D3" t="s">
        <v>227</v>
      </c>
      <c r="E3" t="s">
        <v>1332</v>
      </c>
      <c r="F3" t="s">
        <v>228</v>
      </c>
    </row>
    <row r="4" spans="1:6" x14ac:dyDescent="0.35">
      <c r="A4">
        <v>603</v>
      </c>
      <c r="B4" t="s">
        <v>1335</v>
      </c>
      <c r="C4" t="s">
        <v>1336</v>
      </c>
      <c r="D4" t="s">
        <v>230</v>
      </c>
      <c r="E4" t="s">
        <v>1332</v>
      </c>
      <c r="F4" t="s">
        <v>231</v>
      </c>
    </row>
    <row r="5" spans="1:6" x14ac:dyDescent="0.35">
      <c r="A5">
        <v>604</v>
      </c>
      <c r="B5" t="s">
        <v>1337</v>
      </c>
      <c r="C5" t="s">
        <v>1338</v>
      </c>
      <c r="D5" t="s">
        <v>234</v>
      </c>
      <c r="E5" t="s">
        <v>1332</v>
      </c>
      <c r="F5" t="s">
        <v>235</v>
      </c>
    </row>
    <row r="6" spans="1:6" x14ac:dyDescent="0.35">
      <c r="A6">
        <v>605</v>
      </c>
      <c r="B6" t="s">
        <v>1339</v>
      </c>
      <c r="C6" t="s">
        <v>1340</v>
      </c>
      <c r="D6" t="s">
        <v>237</v>
      </c>
      <c r="E6" t="s">
        <v>1332</v>
      </c>
      <c r="F6" t="s">
        <v>238</v>
      </c>
    </row>
    <row r="7" spans="1:6" x14ac:dyDescent="0.35">
      <c r="A7">
        <v>606</v>
      </c>
      <c r="B7" t="s">
        <v>1341</v>
      </c>
      <c r="C7" t="s">
        <v>1342</v>
      </c>
      <c r="D7" t="s">
        <v>241</v>
      </c>
      <c r="E7" t="s">
        <v>1332</v>
      </c>
      <c r="F7" t="s">
        <v>240</v>
      </c>
    </row>
    <row r="8" spans="1:6" x14ac:dyDescent="0.35">
      <c r="A8">
        <v>607</v>
      </c>
      <c r="B8" t="s">
        <v>1343</v>
      </c>
      <c r="C8" t="s">
        <v>1344</v>
      </c>
      <c r="D8" t="s">
        <v>242</v>
      </c>
      <c r="E8" t="s">
        <v>1332</v>
      </c>
      <c r="F8" t="s">
        <v>243</v>
      </c>
    </row>
    <row r="9" spans="1:6" x14ac:dyDescent="0.35">
      <c r="A9">
        <v>608</v>
      </c>
      <c r="B9" t="s">
        <v>1345</v>
      </c>
      <c r="C9" t="s">
        <v>1346</v>
      </c>
      <c r="D9" t="s">
        <v>245</v>
      </c>
      <c r="E9" t="s">
        <v>1332</v>
      </c>
      <c r="F9" t="s">
        <v>246</v>
      </c>
    </row>
    <row r="10" spans="1:6" x14ac:dyDescent="0.35">
      <c r="A10">
        <v>609</v>
      </c>
      <c r="B10" t="s">
        <v>1347</v>
      </c>
      <c r="C10" t="s">
        <v>1348</v>
      </c>
      <c r="D10" t="s">
        <v>248</v>
      </c>
      <c r="E10" t="s">
        <v>1332</v>
      </c>
      <c r="F10" t="s">
        <v>249</v>
      </c>
    </row>
    <row r="11" spans="1:6" x14ac:dyDescent="0.35">
      <c r="A11">
        <v>610</v>
      </c>
      <c r="B11" t="s">
        <v>1349</v>
      </c>
      <c r="C11" t="s">
        <v>1350</v>
      </c>
      <c r="D11" t="s">
        <v>254</v>
      </c>
      <c r="E11" t="s">
        <v>1332</v>
      </c>
      <c r="F11" t="s">
        <v>253</v>
      </c>
    </row>
    <row r="12" spans="1:6" x14ac:dyDescent="0.35">
      <c r="A12">
        <v>611</v>
      </c>
      <c r="B12" t="s">
        <v>1351</v>
      </c>
      <c r="C12" t="s">
        <v>1352</v>
      </c>
      <c r="D12" t="s">
        <v>255</v>
      </c>
      <c r="E12" t="s">
        <v>1332</v>
      </c>
      <c r="F12" t="s">
        <v>256</v>
      </c>
    </row>
    <row r="13" spans="1:6" x14ac:dyDescent="0.35">
      <c r="A13">
        <v>612</v>
      </c>
      <c r="B13" t="s">
        <v>1353</v>
      </c>
      <c r="C13" t="s">
        <v>1354</v>
      </c>
      <c r="D13" t="s">
        <v>1252</v>
      </c>
      <c r="E13" t="s">
        <v>1332</v>
      </c>
      <c r="F13" t="s">
        <v>258</v>
      </c>
    </row>
    <row r="14" spans="1:6" x14ac:dyDescent="0.35">
      <c r="A14">
        <v>613</v>
      </c>
      <c r="B14" t="s">
        <v>1355</v>
      </c>
      <c r="C14" t="s">
        <v>1356</v>
      </c>
      <c r="D14" t="s">
        <v>261</v>
      </c>
      <c r="E14" t="s">
        <v>1332</v>
      </c>
      <c r="F14" t="s">
        <v>260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7DBAEBBA1EFF544B70D95189D6875A9" ma:contentTypeVersion="15" ma:contentTypeDescription="Umožňuje vytvoriť nový dokument." ma:contentTypeScope="" ma:versionID="27ee44dd2a585366c4ac65fc42a582e5">
  <xsd:schema xmlns:xsd="http://www.w3.org/2001/XMLSchema" xmlns:xs="http://www.w3.org/2001/XMLSchema" xmlns:p="http://schemas.microsoft.com/office/2006/metadata/properties" xmlns:ns2="48d6dd83-4c2d-4509-ba8d-1ccb7bb6a02d" xmlns:ns3="83209d0e-22c6-4baf-80a0-d82b86cb1df3" targetNamespace="http://schemas.microsoft.com/office/2006/metadata/properties" ma:root="true" ma:fieldsID="8efe3b4842d8a01ad5642d8dcbf904f0" ns2:_="" ns3:_="">
    <xsd:import namespace="48d6dd83-4c2d-4509-ba8d-1ccb7bb6a02d"/>
    <xsd:import namespace="83209d0e-22c6-4baf-80a0-d82b86cb1d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Infoos_x00fa_boer" minOccurs="0"/>
                <xsd:element ref="ns2:_x010e_al_x0161_ieinf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d6dd83-4c2d-4509-ba8d-1ccb7bb6a0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Infoos_x00fa_boer" ma:index="21" nillable="true" ma:displayName="Obsah" ma:format="Dropdown" ma:internalName="Infoos_x00fa_boer">
      <xsd:simpleType>
        <xsd:restriction base="dms:Note">
          <xsd:maxLength value="255"/>
        </xsd:restriction>
      </xsd:simpleType>
    </xsd:element>
    <xsd:element name="_x010e_al_x0161_ieinfo" ma:index="22" nillable="true" ma:displayName="Ďalšie info" ma:format="Dropdown" ma:internalName="_x010e_al_x0161_ieinfo">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209d0e-22c6-4baf-80a0-d82b86cb1df3"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foos_x00fa_boer xmlns="48d6dd83-4c2d-4509-ba8d-1ccb7bb6a02d" xsi:nil="true"/>
    <SharedWithUsers xmlns="83209d0e-22c6-4baf-80a0-d82b86cb1df3">
      <UserInfo>
        <DisplayName>Vašičková Jana</DisplayName>
        <AccountId>198</AccountId>
        <AccountType/>
      </UserInfo>
      <UserInfo>
        <DisplayName>Brezinová Lenka</DisplayName>
        <AccountId>258</AccountId>
        <AccountType/>
      </UserInfo>
    </SharedWithUsers>
    <_x010e_al_x0161_ieinfo xmlns="48d6dd83-4c2d-4509-ba8d-1ccb7bb6a02d" xsi:nil="true"/>
  </documentManagement>
</p:properties>
</file>

<file path=customXml/item4.xml>��< ? x m l   v e r s i o n = " 1 . 0 "   e n c o d i n g = " U T F - 1 6 "   s t a n d a l o n e = " n o " ? > < D a t a M a s h u p   x m l n s = " h t t p : / / s c h e m a s . m i c r o s o f t . c o m / D a t a M a s h u p " > A A A A A G 4 Q 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F v G Q 2 K w A A A D 3 A A A A E g A A A E N v b m Z p Z y 9 Q Y W N r Y W d l L n h t b H q / e 7 + N f U V u j k J Z a l F x Z n 6 e r Z K h n o G S Q n F J Y l 5 K Y k 5 + X q q t U l 6 + k r 0 d L 5 d N Q G J y d m J 6 q g J Q d V 6 x V U V x i q 1 S R k l J g Z W + f n l 5 u V 6 5 s V 5 + U b q + k Y G B o X 6 E r 0 9 w c k Z q b q I S X H E m Y c W 6 m X k g a 5 N T l e x s w i C u s T P S M z Q w 0 T O 2 A D r K R h 8 m a O O b m Y d Q Y A S U A 8 k i C d o 4 l + a U l B a l 2 h V n 6 w Z 7 2 + j D u D b 6 U D / Y A Q A A A P / / A w B Q S w M E F A A C A A g A A A A h A L e z A Y h + C w A A S k U A A B M A A A B G b 3 J t d W x h c y 9 T Z W N 0 a W 9 u M S 5 t 7 F t L c 9 t G E r 6 7 K v + h C 7 6 Q F Z o R w Y f s 7 C o p v R x r J U t a U V G q J K t U Q 2 J k j g h i u A O A E a n S P Y f 4 P 0 S H H H z w K T d X O R d K / 2 t 7 B k + S I C l I 0 F o b J w d T 6 B n 0 f N M 9 / U J P b N p 0 G L e g 7 v 2 W / v H k i d 0 i g h r Q F Y z a b b d z Y h C H 2 N T p w x K Y 1 P n q C e B / h 4 b g Z 0 h 4 y U 2 D i u J L Z l I 7 p 6 1 + + + Z H m w r 7 j d k Q d M A s 3 i N v 1 p C J w 7 t v e v 1 B j 5 y c E t E h 4 s 0 E b y 1 f 8 B g / 1 Z C X I / B N a / g e 7 L b o O / J 3 + L H B R b + k 4 Z L 7 p G H S Y p 2 a i H i P / 2 z n F J Y C U N J s w d G y 4 w j W c B 1 q H 3 9 / 9 I o Z B r W O v 4 d / f g e O c G m 0 y E G / x 0 1 y 8 z v 0 T G I 7 1 v A j n L p W u 8 n c 2 B L L h r H K T b d j 5 e a A K o C 2 L 4 h l n 3 L R w T n I 1 R v S f F B P p w z n j l a 5 5 V D L O c 5 H y H Y F 7 V A r W M q 5 / t h t 0 h i o P W q R D v V w 2 b m Z G y n A h b a N k y U + J a P i 9 v B q w H v a Z b T a j m E 7 Y n h l U b k a t x 3 i J C / r i T t a N h m l X H F k p a m S m Q a h 2 e o 3 + i P b x f e o V P N P z G m t C 8 G F X H 4 O b I l j 7 r p 7 f N A g J n L 4 5 L 1 I m + C Q h n v 9 Z z s O Y P 2 8 S y x D / R 0 e h i T E M 8 6 A x 8 h 7 W + p D b m D K g U B 9 D j i e M 4 n J I + V j R + M Q R a 7 w O v 1 u h D B k 5 a 2 w 3 + + q F W Z u r 3 A x o S j k S c G h 5 8 6 l l J 7 H q z S F r o / Q L / N f P W F W I s j I m + w S g V t 3 q C g h 8 M l t A o 4 R O N q w w 3 n / d q n o L 0 m r L c A K s 4 j o b 6 A t O + y U U b E 0 y Q D F j I C W N G 8 q P o 6 z 2 q P / c R k i U S y P I 2 A T u u i N Q 0 t w e + v n T W o W f + K i 3 e C 8 n Y s 2 V w D L N c 3 C i L c 5 J I I R x M 7 o S b 1 F q Y P v K z 4 X R x s O 7 S x p 0 b h W 2 G S W s a S p a d r x 5 d E a u s f j S L r j n O K 7 O L g F 7 M y 9 9 T b p s b f D q y Y j p X B X C 5 e h W 4 u Q x y Y i 6 C N 4 6 V o q 3 i j V o M 4 M Z r 1 F D t q F p t F z 2 u m a R L x E j b g m U R 5 M + 1 a b p y b t U o P j q U q d I Z S Y 9 v K w 9 F 0 0 4 c 4 K z 0 b p k k s g v i S O s W M h G S e Y m p 5 k a p D T 8 / c 2 N 8 X k w U z O g 5 j C 7 P Q k L e x 7 3 o 7 o J 8 p P j i s g H A 7 k r 2 Y l G N 0 Y n x k 2 N x X 3 X 9 j u 1 J 5 v Y 3 t T h R N T Y 3 r 7 0 6 f Z 3 3 2 1 P 2 5 9 Y / z m G 1 8 5 2 f j K W R h f + U G N r 5 z O + M q P x f j K X 6 D x l W 9 r f O V 5 x l d O b 3 z l x 2 Z 8 T 7 X J o j V X u e u x W E F B t n m j j 8 k + a 7 a l 0 E m H 2 1 3 M / H t W H 9 q C n L 3 Z q S / D 1 7 C 3 D C s r 9 U 1 4 B m s c 1 8 Z D 0 J 9 2 l r h D B h Z r 9 0 / 0 B V 0 / 6 S C L A O g J 7 w r S w 9 z 5 L 1 k K K z X M L o f V l C + 3 J F b b / 0 x l 8 f j a / 5 v S 2 D 8 T t y 6 P v Q O S 4 P i R / J n K 5 D Z x 6 N v h H 5 i Y T w x 1 u c l v 0 G d N D J x R w + J O w s A q n m M Y E P A n u N C g A 1 j b f Q U 9 Q J F 2 m g x I 2 3 G H V 6 Z F A W O F Y 9 E z y A l q d 4 v Q 5 b a J b y H B H 8 h 7 r + A h O Y N B x 3 R 7 / W A 5 y + 0 0 q F A L 7 q J b 6 l A h 9 8 4 N J I K P u S 9 R o C I Y a U J O g u C t 6 z + J 4 Q L i M 7 i B / g + 3 j R S p v Q 3 L q V W K U p o e S x O V r 2 w g 4 B m C P x h + G v T 6 I F 3 i 8 E r A w u I 3 u o 4 u s 6 T j b w C O W H 1 f e A M L 3 4 q E F A x s X P + 6 M 7 p q 7 N h u k 5 a Q F d L w C l p c y p D E L Q Y l 0 6 Q H x H R p b u y M F B Y K K o 7 5 c 8 T I 5 M K D K 2 b m D k p T t 5 C w 2 3 k b u b / C Z 2 L V U 2 A t z Q d 7 x 6 M 0 + j k q C W V C t l 5 J z t Y r W W T r l Q f N 1 i v p s v X K Y 8 n W K 1 9 g t l 6 5 b b Z e m Z e t V 9 J n 6 5 V H W y p X k 4 2 v m o X x V R / U + K r p j K / 6 a D 4 P T 4 X + l 7 a / 6 m 3 t r z r P / q r p 7 a / 6 C D 8 V J x b M t b 8 L 5 s d Q M N f m F 8 y 1 L 7 t g r n 3 G g r n 2 W Q r m W s q C u Z Z c M N f y / x 9 9 5 R D h J p 5 x d P / U u n 4 X W z j C u s t 6 3 J k o 6 2 C L 2 U 5 x D f 9 h G E r G h 4 9 8 L M d 5 l H e E K 4 S S L J / S X A F N w S p F 8 x D V K 2 L W 6 u 7 N F V b I s K h H D 9 p E Y b W P Q s W 6 a q e B a D K s O b X r X y m W a o I + 2 2 T i 5 v c Y 4 R 4 Q U p a S W p 0 2 K C Y I z 1 b o 9 T t 5 7 D z C 8 E N E u T O U c g o o U v 5 7 a G T E Y h g J Y W N j A 6 7 f F f U X 5 e f f V P X C l n v 9 D h X X B J w V / H 0 P Y J U U w M q 4 p A r P S L r 5 z W G k Z 7 E m g e U 2 T u v I Y H 0 F p V r i n H s A r K Y A W M H F X 9 Q W Y P E 5 H G I 0 o h Y + B 3 / c G U A t B Y A q L r i N X v I K Y I X c / E L C R / / p l i B 2 B T N U Q P N j 6 f v k n C A J K / q e Q Z S 4 2 S 0 u n C A D k I s V X 2 N G Y t L c U d z B H h e 8 s S 1 q v X V a O W 1 N 5 U v D D 2 3 o C g r G 8 M r B P X w E Y h F z + G n g A n o 1 0 B f y s 4 S 2 O F V o k 3 s r a G v r + w f L 8 p c 6 v f u c l e c p V L U o z 8 b B z t b 6 d v p D M h J v / U A / n i Z E K U o S T s m 0 L a g 9 e z 8 v p u 4 n E U F B e y a 9 w t R t T B y M 2 Q 5 8 I Y U 0 X 8 j F M 1 w 7 T f R A o A W t e G 7 a 5 x k C S B U 7 Z P B w v U J i + H 5 r J U M Y a e J G S Q Y O K G Y p h T T R o S T D A / z w e g 8 O X 0 G u l I d Q I h E 9 K 1 x p g k K p E l 9 f y x Z I m u B Q k t E B 6 j s 3 v 8 H a 3 v o B H B 5 4 I p K J R o y Y F b T F N N B k 2 F 6 r 1 + G V Y D e / q I j l a W + c n B W 4 N J 6 6 t B h L B 2 F z + A E T x A j e 2 E B W A F + k A f h c i m m N S E n V c Q W 3 A y s r 0 i E l k D P C p 6 d x z q U X v h o 3 h d t l F h m x z B g 9 K 2 x p n L e + 4 G M I y o / I j 4 4 O Z A U u j W P X S z 6 G L W L w D h U q q + 3 J r 0 o J 9 A N J z 0 y G q Q o G 6 f h / 6 H e Q N J C n b I 9 i u t Y k Z i I 1 K 4 B p Q o M u Q 0 O d 3 1 z B z n J d h o c R J S v n 5 w 1 k B S 5 N f N A r A b h 9 i l n y 1 u q I e S h w / k B W 6 N I E D b 0 6 q s W D z T B o I B U f s w K V J l z o t S l H S 2 H K + K C l C R W 6 D B X w a h l W 9 v A P / z c b G G k C g i 4 D Q l A t e S d o m e z W Y a 9 e D I + U T 7 g T v L q X 8 I P N Y e B / x e l A l y O K 4 Y d O H C c X B h W z K h H c V m H y U 2 l C B a l 5 o x A O y V s V w b c o r 0 D C 3 9 f U 4 s B t 3 u h D r 9 + 9 / o h F 7 x m e B X o G R l B T y m n r H c J M 9 Y W S m v R 0 + I d l U b h + N / x g m 3 y s 8 z 5 7 p w l t w F p y G 7 C W R R u w 9 q B t w F q 6 N m D t E b U B a 1 9 g G 7 B 2 2 z Z g b V 4 b s J a + D V h 7 l G 3 A V d l 5 g N 6 3 M P s C b b C 5 a R d t 1 X a e a o f M d t T n D Y u i K E 1 i 9 M G W 3 6 p 5 Z 0 S e j n R 1 s h + z Y 5 n 9 X c E 6 z G E 9 q r 6 j T 2 k a + e 2 6 e A f E 3 j m V b w R D F / 4 l N 9 N U d x m 8 2 2 7 h 1 T e f K t s L 4 z S T v 2 W Y e I 2 T c X s 0 i e a w z l T 6 g F s T Y 4 n z X U H k 0 b 4 M v 8 c J 2 k S / L / f z k l H T U G L A B w w H k u 7 R c o q i R L D H f 8 6 p U K a a C b k Z 8 o z a P a e S i W o b I X O P b / F l S M u N I x h 5 L V C N 6 q u E N p P z u e x z S U / g 4 L d X J e k 4 4 N c l T C S w U o + 7 3 G Z S L n Y u A o t c c k x Z 2 0 V E v G C X S O 4 p M j u F H v K T w g W 0 X U 8 s G 3 a u V 4 h h x x f y 4 L S o h X O p a V O g s h M I R 6 + p b Z O 3 8 u q L h v P 8 C I u H l u A J H u C T e 0 a D E + x / s i O Y D s A a h i V m 4 l v y O + z I K v F Q m N g t C s + y E k T e N x z / C + s n N G O D n o 9 8 O t 6 Q l P D 7 8 Q w L w 9 h 8 / a s K y C D N H + s a K J T C B f B o N l s k b D Y m N c V H O q R j i J K 6 s y O X Y O P 3 X u N X X R / + d m s m 1 1 n v c Y F 1 5 N K q l 1 5 d B m K / a 9 Y 3 o S 4 p / z H t j n f m / 9 b I T I 0 E d j l P K V 8 9 i e J j k 9 k n v N G k 0 5 O 8 V V c I z G P C c J + / O J I e a k k L X p V h O k h 2 7 t J 4 9 7 z F x Y V W 3 1 / e P 9 n c W U O u K n E f u 4 A t R 7 Z / 3 K 8 H w 6 N t d k k 8 M c x W f 5 s k d e f V c B u D U n v K h B 9 2 6 y d b O 9 s J d 8 n V y P J + w o h E p E B z 1 T W Z Q K z I J 7 Z a l q T / H 8 s P z e F H 2 U p l t J S k H k + k 2 x T d p f E v z q T v T L 7 y J K F 4 z a J C q O 9 E m e B 4 p N U C S K Y y H S t u 0 V N n x 8 U M L + F a y P u Q 5 a z b I H 5 E i H O P i z w m 4 z G h K T k G b x V j b 4 z S v F d D 2 h i P + 9 e o S d t N K F F v V Y 5 O Q Z l N o T o h m S n S S l X Q / h c A A P / / A w B Q S w E C L Q A U A A Y A C A A A A C E A K t 2 q Q N I A A A A 3 A Q A A E w A A A A A A A A A A A A A A A A A A A A A A W 0 N v b n R l b n R f V H l w Z X N d L n h t b F B L A Q I t A B Q A A g A I A A A A I Q A W 8 Z D Y r A A A A P c A A A A S A A A A A A A A A A A A A A A A A A s D A A B D b 2 5 m a W c v U G F j a 2 F n Z S 5 4 b W x Q S w E C L Q A U A A I A C A A A A C E A t 7 M B i H 4 L A A B K R Q A A E w A A A A A A A A A A A A A A A A D n A w A A R m 9 y b X V s Y X M v U 2 V j d G l v b j E u b V B L B Q Y A A A A A A w A D A M I A A A C W D w 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F M 8 A A A A A A A D y z g 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3 B y a W V z a 3 V t X 2 R h d G F z Z X R 5 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i 0 w N S 0 x N l Q w O D o w O D o w O C 4 z M T k 2 O D c 2 W i I v P j x F b n R y e S B U e X B l P S J G a W x s Q 2 9 s d W 1 u V H l w Z X M i I F Z h b H V l P S J z Q m d Z R y I v P j x F b n R y e S B U e X B l P S J G a W x s Q 2 9 s d W 1 u T m F t Z X M i I F Z h b H V l P S J z W y Z x d W 9 0 O 1 p k c m 9 q L k 7 D o X p v d i Z x d W 9 0 O y w m c X V v d D t D b 2 x 1 b W 4 x J n F 1 b 3 Q 7 L C Z x d W 9 0 O 0 N v b H V t b j I 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z L C Z x d W 9 0 O 2 t l e U N v b H V t b k 5 h b W V z J n F 1 b 3 Q 7 O l t d L C Z x d W 9 0 O 3 F 1 Z X J 5 U m V s Y X R p b 2 5 z a G l w c y Z x d W 9 0 O z p b X S w m c X V v d D t j b 2 x 1 b W 5 J Z G V u d G l 0 a W V z J n F 1 b 3 Q 7 O l s m c X V v d D t T Z W N 0 a W 9 u M S 9 w c m l l c 2 t 1 b V 9 k Y X R h c 2 V 0 e S 9 B d X R v U m V t b 3 Z l Z E N v b H V t b n M x L n t a Z H J v a i 5 O w 6 F 6 b 3 Y s M H 0 m c X V v d D s s J n F 1 b 3 Q 7 U 2 V j d G l v b j E v c H J p Z X N r d W 1 f Z G F 0 Y X N l d H k v Q X V 0 b 1 J l b W 9 2 Z W R D b 2 x 1 b W 5 z M S 5 7 Q 2 9 s d W 1 u M S w x f S Z x d W 9 0 O y w m c X V v d D t T Z W N 0 a W 9 u M S 9 w c m l l c 2 t 1 b V 9 k Y X R h c 2 V 0 e S 9 B d X R v U m V t b 3 Z l Z E N v b H V t b n M x L n t D b 2 x 1 b W 4 y L D J 9 J n F 1 b 3 Q 7 X S w m c X V v d D t D b 2 x 1 b W 5 D b 3 V u d C Z x d W 9 0 O z o z L C Z x d W 9 0 O 0 t l e U N v b H V t b k 5 h b W V z J n F 1 b 3 Q 7 O l t d L C Z x d W 9 0 O 0 N v b H V t b k l k Z W 5 0 a X R p Z X M m c X V v d D s 6 W y Z x d W 9 0 O 1 N l Y 3 R p b 2 4 x L 3 B y a W V z a 3 V t X 2 R h d G F z Z X R 5 L 0 F 1 d G 9 S Z W 1 v d m V k Q 2 9 s d W 1 u c z E u e 1 p k c m 9 q L k 7 D o X p v d i w w f S Z x d W 9 0 O y w m c X V v d D t T Z W N 0 a W 9 u M S 9 w c m l l c 2 t 1 b V 9 k Y X R h c 2 V 0 e S 9 B d X R v U m V t b 3 Z l Z E N v b H V t b n M x L n t D b 2 x 1 b W 4 x L D F 9 J n F 1 b 3 Q 7 L C Z x d W 9 0 O 1 N l Y 3 R p b 2 4 x L 3 B y a W V z a 3 V t X 2 R h d G F z Z X R 5 L 0 F 1 d G 9 S Z W 1 v d m V k Q 2 9 s d W 1 u c z E u e 0 N v b H V t b j I s M n 0 m c X V v d D t d L C Z x d W 9 0 O 1 J l b G F 0 a W 9 u c 2 h p c E l u Z m 8 m c X V v d D s 6 W 1 1 9 I i 8 + P E V u d H J 5 I F R 5 c G U 9 I l J l c 3 V s d F R 5 c G U i I F Z h b H V l P S J z V G F i b G U i L z 4 8 R W 5 0 c n k g V H l w Z T 0 i T m F 2 a W d h d G l v b l N 0 Z X B O Y W 1 l I i B W Y W x 1 Z T 0 i c 0 5 h d m l n w 6 F j a W E i L z 4 8 R W 5 0 c n k g V H l w Z T 0 i R m l s b E 9 i a m V j d F R 5 c G U i I F Z h b H V l P S J z Q 2 9 u b m V j d G l v b k 9 u b H k i L z 4 8 R W 5 0 c n k g V H l w Z T 0 i T m F t Z V V w Z G F 0 Z W R B Z n R l c k Z p b G w i I F Z h b H V l P S J s M C I v P j w v U 3 R h Y m x l R W 5 0 c m l l c z 4 8 L 0 l 0 Z W 0 + P E l 0 Z W 0 + P E l 0 Z W 1 M b 2 N h d G l v b j 4 8 S X R l b V R 5 c G U + R m 9 y b X V s Y T w v S X R l b V R 5 c G U + P E l 0 Z W 1 Q Y X R o P l N l Y 3 R p b 2 4 x L 1 B h c m F t Z X R l c j E 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N S 0 x N l Q w O D o w O D o w N S 4 4 O D Y 5 O D c 3 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2 N k O W I 0 Z G E 4 L W Z m N T k t N D B l M i 1 i M W Z m L T Z k N W E 5 O D Q w Y m Y 2 M i I v P j x F b n R y e S B U e X B l P S J S Z X N 1 b H R U e X B l I i B W Y W x 1 Z T 0 i c 0 J p b m F y e S I v P j x F b n R y e S B U e X B l P S J G a W x s T 2 J q Z W N 0 V H l w Z S I g V m F s d W U 9 I n N D b 2 5 u Z W N 0 a W 9 u T 2 5 s e S I v P j x F b n R y e S B U e X B l P S J M b 2 F k V G 9 S Z X B v c n R E a X N h Y m x l Z C I g V m F s d W U 9 I m w x I i 8 + P C 9 T d G F i b G V F b n R y a W V z P j w v S X R l b T 4 8 S X R l b T 4 8 S X R l b U x v Y 2 F 0 a W 9 u P j x J d G V t V H l w Z T 5 G b 3 J t d W x h P C 9 J d G V t V H l w Z T 4 8 S X R l b V B h d G g + U 2 V j d G l v b j E v V n p v c m 9 2 J U M z J U J E J T I w c y V D M y V C Q W J v c j 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1 L T E 2 V D A 4 O j A 4 O j A 1 L j g 5 N D I 0 M D l 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Y 2 Q 5 Y j R k Y T g t Z m Y 1 O S 0 0 M G U y L W I x Z m Y t N m Q 1 Y T k 4 N D B i Z j Y y I i 8 + P E V u d H J 5 I F R 5 c G U 9 I l J l c 3 V s d F R 5 c G U i I F Z h b H V l P S J z Q m l u Y X J 5 I i 8 + P E V u d H J 5 I F R 5 c G U 9 I k Z p b G x P Y m p l Y 3 R U e X B l I i B W Y W x 1 Z T 0 i c 0 N v b m 5 l Y 3 R p b 2 5 P b m x 5 I i 8 + P E V u d H J 5 I F R 5 c G U 9 I k x v Y W R l Z F R v Q W 5 h b H l z a X N T Z X J 2 a W N l c y I g V m F s d W U 9 I m w w I i 8 + P E V u d H J 5 I F R 5 c G U 9 I k x v Y W R U b 1 J l c G 9 y d E R p c 2 F i b G V k I i B W Y W x 1 Z T 0 i b D E i L z 4 8 L 1 N 0 Y W J s Z U V u d H J p Z X M + P C 9 J d G V t P j x J d G V t P j x J d G V t T G 9 j Y X R p b 2 4 + P E l 0 Z W 1 U e X B l P k Z v c m 1 1 b G E 8 L 0 l 0 Z W 1 U e X B l P j x J d G V t U G F 0 a D 5 T Z W N 0 a W 9 u M S 9 U c m F u c 2 Z v c m 1 v d m E l Q z U l Q T U l M j B 2 e m 9 y b 3 Y l Q z M l Q k Q l M j B z J U M z J U J B Y m 9 y 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U t M T Z U M D g 6 M D g 6 M D U u O D k x M T U 5 N F 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i Z j E 4 M G Y 1 M S 1 i Z D E 4 L T R j Z D M t O D Y x N S 0 x N m Q 1 Y z h l M j g 4 Z T g i L z 4 8 R W 5 0 c n k g V H l w Z T 0 i U m V z d W x 0 V H l w Z S I g V m F s d W U 9 I n N U Y W J s Z S I v P j x F b n R y e S B U e X B l P S J G a W x s T 2 J q Z W N 0 V H l w Z S I g V m F s d W U 9 I n N D b 2 5 u Z W N 0 a W 9 u T 2 5 s e S I v P j x F b n R y e S B U e X B l P S J O Y W 1 l V X B k Y X R l Z E F m d G V y R m l s b C I g V m F s d W U 9 I m w x I i 8 + P E V u d H J 5 I F R 5 c G U 9 I k x v Y W R U b 1 J l c G 9 y d E R p c 2 F i b G V k I i B W Y W x 1 Z T 0 i b D E i L z 4 8 L 1 N 0 Y W J s Z U V u d H J p Z X M + P C 9 J d G V t P j x J d G V t P j x J d G V t T G 9 j Y X R p b 2 4 + P E l 0 Z W 1 U e X B l P k Z v c m 1 1 b G E 8 L 0 l 0 Z W 1 U e X B l P j x J d G V t U G F 0 a D 5 T Z W N 0 a W 9 u M S 9 U c m F u c 2 Z v c m 1 v d m E l Q z U l Q T U l M j B z J U M z J U J B Y m 9 y 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U t M T Z U M D g 6 M D g 6 M D U u O D k 3 N D Y 5 N 1 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j Z D l i N G R h O C 1 m Z j U 5 L T Q w Z T I t Y j F m Z i 0 2 Z D V h O T g 0 M G J m N j I i L z 4 8 R W 5 0 c n k g V H l w Z T 0 i U m V z d W x 0 V H l w Z S I g V m F s d W U 9 I n N G d W 5 j d G l v b i I v P j x F b n R y e S B U e X B l P S J G a W x s T 2 J q Z W N 0 V H l w Z S I g V m F s d W U 9 I n N D b 2 5 u Z W N 0 a W 9 u T 2 5 s e S I v P j x F b n R y e S B U e X B l P S J M b 2 F k V G 9 S Z X B v c n R E a X N h Y m x l Z C I g V m F s d W U 9 I m w x I i 8 + P C 9 T d G F i b G V F b n R y a W V z P j w v S X R l b T 4 8 S X R l b T 4 8 S X R l b U x v Y 2 F 0 a W 9 u P j x J d G V t V H l w Z T 5 G b 3 J t d W x h P C 9 J d G V t V H l w Z T 4 8 S X R l b V B h d G g + U 2 V j d G l v b j E v U G F y Y W 1 l d G V y M j 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1 L T E 2 V D A 5 O j M w O j I 0 L j Y 5 N D k w M T V 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Y 2 J m N 2 I 5 Z D U t N m E z Y y 0 0 Z m V k L W I w M W U t Z j k w M T I 2 N j l m O D l i I i 8 + P E V u d H J 5 I F R 5 c G U 9 I l J l c 3 V s d F R 5 c G U i I F Z h b H V l P S J z Q m l u Y X J 5 I i 8 + P E V u d H J 5 I F R 5 c G U 9 I k Z p b G x P Y m p l Y 3 R U e X B l I i B W Y W x 1 Z T 0 i c 0 N v b m 5 l Y 3 R p b 2 5 P b m x 5 I i 8 + P E V u d H J 5 I F R 5 c G U 9 I k x v Y W R U b 1 J l c G 9 y d E R p c 2 F i b G V k I i B W Y W x 1 Z T 0 i b D E i L z 4 8 L 1 N 0 Y W J s Z U V u d H J p Z X M + P C 9 J d G V t P j x J d G V t P j x J d G V t T G 9 j Y X R p b 2 4 + P E l 0 Z W 1 U e X B l P k Z v c m 1 1 b G E 8 L 0 l 0 Z W 1 U e X B l P j x J d G V t U G F 0 a D 5 T Z W N 0 a W 9 u M S 9 W e m 9 y b 3 Y l Q z M l Q k Q l M j B z J U M z J U J B Y m 9 y J T I w K D I 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U t M T Z U M D k 6 M z A 6 M j Q u N z E 5 N D Q y N l 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j Y m Y 3 Y j l k N S 0 2 Y T N j L T R m Z W Q t Y j A x Z S 1 m O T A x M j Y 2 O W Y 4 O W I i L z 4 8 R W 5 0 c n k g V H l w Z T 0 i U m V z d W x 0 V H l w Z S I g V m F s d W U 9 I n N C a W 5 h c n k i L z 4 8 R W 5 0 c n k g V H l w Z T 0 i R m l s b E 9 i a m V j d F R 5 c G U i I F Z h b H V l P S J z Q 2 9 u b m V j d G l v b k 9 u b H k i L z 4 8 R W 5 0 c n k g V H l w Z T 0 i T G 9 h Z G V k V G 9 B b m F s e X N p c 1 N l c n Z p Y 2 V z I i B W Y W x 1 Z T 0 i b D A i L z 4 8 R W 5 0 c n k g V H l w Z T 0 i T G 9 h Z F R v U m V w b 3 J 0 R G l z Y W J s Z W Q i I F Z h b H V l P S J s M S I v P j w v U 3 R h Y m x l R W 5 0 c m l l c z 4 8 L 0 l 0 Z W 0 + P E l 0 Z W 0 + P E l 0 Z W 1 M b 2 N h d G l v b j 4 8 S X R l b V R 5 c G U + R m 9 y b X V s Y T w v S X R l b V R 5 c G U + P E l 0 Z W 1 Q Y X R o P l N l Y 3 R p b 2 4 x L 1 R y Y W 5 z Z m 9 y b W 9 2 Y S V D N S V B N S U y M H Z 6 b 3 J v d i V D M y V C R C U y M H M l Q z M l Q k F i b 3 I l M j A o M i 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N S 0 x N l Q w O T o z M D o y N C 4 3 M T E 2 M z Y w 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2 N l M j A z N z F m L T Y 0 Z m M t N D g 2 O C 1 i O D E 3 L T F k N W F h N j N m O D J h Z S I v P j x F b n R y e S B U e X B l P S J S Z X N 1 b H R U e X B l I i B W Y W x 1 Z T 0 i c 1 R h Y m x l I i 8 + P E V u d H J 5 I F R 5 c G U 9 I k Z p b G x P Y m p l Y 3 R U e X B l I i B W Y W x 1 Z T 0 i c 0 N v b m 5 l Y 3 R p b 2 5 P b m x 5 I i 8 + P E V u d H J 5 I F R 5 c G U 9 I k 5 h b W V V c G R h d G V k Q W Z 0 Z X J G a W x s I i B W Y W x 1 Z T 0 i b D E i L z 4 8 R W 5 0 c n k g V H l w Z T 0 i T G 9 h Z F R v U m V w b 3 J 0 R G l z Y W J s Z W Q i I F Z h b H V l P S J s M S I v P j w v U 3 R h Y m x l R W 5 0 c m l l c z 4 8 L 0 l 0 Z W 0 + P E l 0 Z W 0 + P E l 0 Z W 1 M b 2 N h d G l v b j 4 8 S X R l b V R 5 c G U + R m 9 y b X V s Y T w v S X R l b V R 5 c G U + P E l 0 Z W 1 Q Y X R o P l N l Y 3 R p b 2 4 x L 1 R y Y W 5 z Z m 9 y b W 9 2 Y S V D N S V B N S U y M H M l Q z M l Q k F i b 3 I l M j A o M i 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N S 0 x N l Q w O T o z M D o y N C 4 3 M z g w N D U 5 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2 N i Z j d i O W Q 1 L T Z h M 2 M t N G Z l Z C 1 i M D F l L W Y 5 M D E y N j Y 5 Z j g 5 Y i I v P j x F b n R y e S B U e X B l P S J S Z X N 1 b H R U e X B l I i B W Y W x 1 Z T 0 i c 0 Z 1 b m N 0 a W 9 u I i 8 + P E V u d H J 5 I F R 5 c G U 9 I k Z p b G x P Y m p l Y 3 R U e X B l I i B W Y W x 1 Z T 0 i c 0 N v b m 5 l Y 3 R p b 2 5 P b m x 5 I i 8 + P E V u d H J 5 I F R 5 c G U 9 I k x v Y W R U b 1 J l c G 9 y d E R p c 2 F i b G V k I i B W Y W x 1 Z T 0 i b D E i L z 4 8 L 1 N 0 Y W J s Z U V u d H J p Z X M + P C 9 J d G V t P j x J d G V t P j x J d G V t T G 9 j Y X R p b 2 4 + P E l 0 Z W 1 U e X B l P k Z v c m 1 1 b G E 8 L 0 l 0 Z W 1 U e X B l P j x J d G V t U G F 0 a D 5 T Z W N 0 a W 9 u M S 9 Q Y X J h b W V 0 Z X I z 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U t M T Z U M T A 6 M z Y 6 M j I u M z Q z M T E 1 O F 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M 3 N 2 E 5 Z D N h M C 0 5 O D g y L T Q 3 Z j k t O G Q 0 M y 1 m N T M 2 M W M 1 Y z k 4 Y j g i L z 4 8 R W 5 0 c n k g V H l w Z T 0 i U m V z d W x 0 V H l w Z S I g V m F s d W U 9 I n N C a W 5 h c n k i L z 4 8 R W 5 0 c n k g V H l w Z T 0 i R m l s b E 9 i a m V j d F R 5 c G U i I F Z h b H V l P S J z Q 2 9 u b m V j d G l v b k 9 u b H k i L z 4 8 R W 5 0 c n k g V H l w Z T 0 i T G 9 h Z F R v U m V w b 3 J 0 R G l z Y W J s Z W Q i I F Z h b H V l P S J s M S I v P j w v U 3 R h Y m x l R W 5 0 c m l l c z 4 8 L 0 l 0 Z W 0 + P E l 0 Z W 0 + P E l 0 Z W 1 M b 2 N h d G l v b j 4 8 S X R l b V R 5 c G U + R m 9 y b X V s Y T w v S X R l b V R 5 c G U + P E l 0 Z W 1 Q Y X R o P l N l Y 3 R p b 2 4 x L 1 Z 6 b 3 J v d i V D M y V C R C U y M H M l Q z M l Q k F i b 3 I l M j A o M y 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N S 0 x N l Q x M D o z N j o y M i 4 z N z Y 3 O T k w 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z c 3 Y T l k M 2 E w L T k 4 O D I t N D d m O S 0 4 Z D Q z L W Y 1 M z Y x Y z V j O T h i O C I v P j x F b n R y e S B U e X B l P S J S Z X N 1 b H R U e X B l I i B W Y W x 1 Z T 0 i c 0 J p b m F y e S I v P j x F b n R y e S B U e X B l P S J G a W x s T 2 J q Z W N 0 V H l w Z S I g V m F s d W U 9 I n N D b 2 5 u Z W N 0 a W 9 u T 2 5 s e S I v P j x F b n R y e S B U e X B l P S J M b 2 F k Z W R U b 0 F u Y W x 5 c 2 l z U 2 V y d m l j Z X M i I F Z h b H V l P S J s M C I v P j x F b n R y e S B U e X B l P S J M b 2 F k V G 9 S Z X B v c n R E a X N h Y m x l Z C I g V m F s d W U 9 I m w x I i 8 + P C 9 T d G F i b G V F b n R y a W V z P j w v S X R l b T 4 8 S X R l b T 4 8 S X R l b U x v Y 2 F 0 a W 9 u P j x J d G V t V H l w Z T 5 G b 3 J t d W x h P C 9 J d G V t V H l w Z T 4 8 S X R l b V B h d G g + U 2 V j d G l v b j E v V H J h b n N m b 3 J t b 3 Z h J U M 1 J U E 1 J T I w d n p v c m 9 2 J U M z J U J E J T I w c y V D M y V C Q W J v c i U y M C g z 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1 L T E 2 V D E w O j M 2 O j I y L j M 3 M T k y M D Z 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Z j d j N z N h Z T g t Y z A 2 O S 0 0 O W Z k L T l h N j A t Y j k 4 M z J i M D Q 2 M 2 E 3 I i 8 + P E V u d H J 5 I F R 5 c G U 9 I l J l c 3 V s d F R 5 c G U i I F Z h b H V l P S J z V G F i b G U i L z 4 8 R W 5 0 c n k g V H l w Z T 0 i R m l s b E 9 i a m V j d F R 5 c G U i I F Z h b H V l P S J z Q 2 9 u b m V j d G l v b k 9 u b H k i L z 4 8 R W 5 0 c n k g V H l w Z T 0 i T m F t Z V V w Z G F 0 Z W R B Z n R l c k Z p b G w i I F Z h b H V l P S J s M S I v P j x F b n R y e S B U e X B l P S J M b 2 F k V G 9 S Z X B v c n R E a X N h Y m x l Z C I g V m F s d W U 9 I m w x I i 8 + P C 9 T d G F i b G V F b n R y a W V z P j w v S X R l b T 4 8 S X R l b T 4 8 S X R l b U x v Y 2 F 0 a W 9 u P j x J d G V t V H l w Z T 5 G b 3 J t d W x h P C 9 J d G V t V H l w Z T 4 8 S X R l b V B h d G g + U 2 V j d G l v b j E v V H J h b n N m b 3 J t b 3 Z h J U M 1 J U E 1 J T I w c y V D M y V C Q W J v c i U y M C g z 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1 L T E 2 V D E w O j M 2 O j I y L j M 4 M T k 0 O T J 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z d h O W Q z Y T A t O T g 4 M i 0 0 N 2 Y 5 L T h k N D M t Z j U z N j F j N W M 5 O G I 4 I i 8 + P E V u d H J 5 I F R 5 c G U 9 I l J l c 3 V s d F R 5 c G U i I F Z h b H V l P S J z R n V u Y 3 R p b 2 4 i L z 4 8 R W 5 0 c n k g V H l w Z T 0 i R m l s b E 9 i a m V j d F R 5 c G U i I F Z h b H V l P S J z Q 2 9 u b m V j d G l v b k 9 u b H k i L z 4 8 R W 5 0 c n k g V H l w Z T 0 i T G 9 h Z F R v U m V w b 3 J 0 R G l z Y W J s Z W Q i I F Z h b H V l P S J s M S I v P j w v U 3 R h Y m x l R W 5 0 c m l l c z 4 8 L 0 l 0 Z W 0 + P E l 0 Z W 0 + P E l 0 Z W 1 M b 2 N h d G l v b j 4 8 S X R l b V R 5 c G U + R m 9 y b X V s Y T w v S X R l b V R 5 c G U + P E l 0 Z W 1 Q Y X R o P l N l Y 3 R p b 2 4 x L 3 B y a W V z a 3 V t X 2 R h d G F z Z X R 5 J T I w K D Q 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i 0 w N S 0 y N F Q w O D o 1 N j o x N i 4 z M j A 5 O D I 3 W i I v P j x F b n R y e S B U e X B l P S J G a W x s Q 2 9 s d W 1 u V H l w Z X M i I F Z h b H V l P S J z Q m d Z R 0 J n V U R B Q U F E I i 8 + P E V u d H J 5 I F R 5 c G U 9 I k Z p b G x D b 2 x 1 b W 5 O Y W 1 l c y I g V m F s d W U 9 I n N b J n F 1 b 3 Q 7 W m R y b 2 o u T s O h e m 9 2 J n F 1 b 3 Q 7 L C Z x d W 9 0 O 2 t h d G V n w 7 N y a W E m c X V v d D s s J n F 1 b 3 Q 7 c G 9 s b 8 W + a 2 E m c X V v d D s s J n F 1 b 3 Q 7 a m V k b m 9 0 a 2 E m c X V v d D s s J n F 1 b 3 Q 7 Q 2 V u Y S B 6 Y S B q Z W R u b 3 R r d S B i Z X o g R F B I I H Y g c s O h b W N p I G F r d H X D o W x u Z S B w b G F 0 b m V q I C h y Z X N w L i B w b 3 N s Z W R u Z W o g c G x h d G 5 l a i k g c s O h b W N v d m V q I H p t b H V 2 e S Z x d W 9 0 O y w m c X V v d D t Q c m l l b W V y b s O 9 I G 9 k Y m V y I H B v b G / F v m t 5 I H p h I G 1 l c 2 l h Y y A o Y m V 6 I G 9 o x L 5 h Z H U g b m E g Z G 9 k w 6 F 2 Y X R l x L 5 h K S Z x d W 9 0 O y w m c X V v d D t Q b M O h b m 9 2 Y W 7 D v S B v Z G J l c i B 2 I H L D o W 1 j a S B W w 7 1 6 d n k g Z m F y b c O h c i A w N y 8 y M i A t I D E y L z I y J n F 1 b 3 Q 7 L C Z x d W 9 0 O 3 B v e m 7 D o W 1 r Y S Z x d W 9 0 O y w m c X V v d D t J x I x P 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w M G M y Y T I x Y i 1 i M T M x L T Q 0 Z T I t Y j U 3 M S 1 m N G M x N G N j N 2 Y 0 N z U i L z 4 8 R W 5 0 c n k g V H l w Z T 0 i U m V s Y X R p b 2 5 z a G l w S W 5 m b 0 N v b n R h a W 5 l c i I g V m F s d W U 9 I n N 7 J n F 1 b 3 Q 7 Y 2 9 s d W 1 u Q 2 9 1 b n Q m c X V v d D s 6 O S w m c X V v d D t r Z X l D b 2 x 1 b W 5 O Y W 1 l c y Z x d W 9 0 O z p b X S w m c X V v d D t x d W V y e V J l b G F 0 a W 9 u c 2 h p c H M m c X V v d D s 6 W 1 0 s J n F 1 b 3 Q 7 Y 2 9 s d W 1 u S W R l b n R p d G l l c y Z x d W 9 0 O z p b J n F 1 b 3 Q 7 U 2 V j d G l v b j E v c H J p Z X N r d W 1 f Z G F 0 Y X N l d H k g K D Q p L 0 F 1 d G 9 S Z W 1 v d m V k Q 2 9 s d W 1 u c z E u e 1 p k c m 9 q L k 7 D o X p v d i w w f S Z x d W 9 0 O y w m c X V v d D t T Z W N 0 a W 9 u M S 9 w c m l l c 2 t 1 b V 9 k Y X R h c 2 V 0 e S A o N C k v Q X V 0 b 1 J l b W 9 2 Z W R D b 2 x 1 b W 5 z M S 5 7 a 2 F 0 Z W f D s 3 J p Y S w x f S Z x d W 9 0 O y w m c X V v d D t T Z W N 0 a W 9 u M S 9 w c m l l c 2 t 1 b V 9 k Y X R h c 2 V 0 e S A o N C k v Q X V 0 b 1 J l b W 9 2 Z W R D b 2 x 1 b W 5 z M S 5 7 c G 9 s b 8 W + a 2 E s M n 0 m c X V v d D s s J n F 1 b 3 Q 7 U 2 V j d G l v b j E v c H J p Z X N r d W 1 f Z G F 0 Y X N l d H k g K D Q p L 0 F 1 d G 9 S Z W 1 v d m V k Q 2 9 s d W 1 u c z E u e 2 p l Z G 5 v d G t h L D N 9 J n F 1 b 3 Q 7 L C Z x d W 9 0 O 1 N l Y 3 R p b 2 4 x L 3 B y a W V z a 3 V t X 2 R h d G F z Z X R 5 I C g 0 K S 9 B d X R v U m V t b 3 Z l Z E N v b H V t b n M x L n t D Z W 5 h I H p h I G p l Z G 5 v d G t 1 I G J l e i B E U E g g d i B y w 6 F t Y 2 k g Y W t 0 d c O h b G 5 l I H B s Y X R u Z W o g K H J l c 3 A u I H B v c 2 x l Z G 5 l a i B w b G F 0 b m V q K S B y w 6 F t Y 2 9 2 Z W o g e m 1 s d X Z 5 L D R 9 J n F 1 b 3 Q 7 L C Z x d W 9 0 O 1 N l Y 3 R p b 2 4 x L 3 B y a W V z a 3 V t X 2 R h d G F z Z X R 5 I C g 0 K S 9 B d X R v U m V t b 3 Z l Z E N v b H V t b n M x L n t Q c m l l b W V y b s O 9 I G 9 k Y m V y I H B v b G / F v m t 5 I H p h I G 1 l c 2 l h Y y A o Y m V 6 I G 9 o x L 5 h Z H U g b m E g Z G 9 k w 6 F 2 Y X R l x L 5 h K S w 1 f S Z x d W 9 0 O y w m c X V v d D t T Z W N 0 a W 9 u M S 9 w c m l l c 2 t 1 b V 9 k Y X R h c 2 V 0 e S A o N C k v Q X V 0 b 1 J l b W 9 2 Z W R D b 2 x 1 b W 5 z M S 5 7 U G z D o W 5 v d m F u w 7 0 g b 2 R i Z X I g d i B y w 6 F t Y 2 k g V s O 9 e n Z 5 I G Z h c m 3 D o X I g M D c v M j I g L S A x M i 8 y M i w 2 f S Z x d W 9 0 O y w m c X V v d D t T Z W N 0 a W 9 u M S 9 w c m l l c 2 t 1 b V 9 k Y X R h c 2 V 0 e S A o N C k v Q X V 0 b 1 J l b W 9 2 Z W R D b 2 x 1 b W 5 z M S 5 7 c G 9 6 b s O h b W t h L D d 9 J n F 1 b 3 Q 7 L C Z x d W 9 0 O 1 N l Y 3 R p b 2 4 x L 3 B y a W V z a 3 V t X 2 R h d G F z Z X R 5 I C g 0 K S 9 B d X R v U m V t b 3 Z l Z E N v b H V t b n M x L n t J x I x P L D h 9 J n F 1 b 3 Q 7 X S w m c X V v d D t D b 2 x 1 b W 5 D b 3 V u d C Z x d W 9 0 O z o 5 L C Z x d W 9 0 O 0 t l e U N v b H V t b k 5 h b W V z J n F 1 b 3 Q 7 O l t d L C Z x d W 9 0 O 0 N v b H V t b k l k Z W 5 0 a X R p Z X M m c X V v d D s 6 W y Z x d W 9 0 O 1 N l Y 3 R p b 2 4 x L 3 B y a W V z a 3 V t X 2 R h d G F z Z X R 5 I C g 0 K S 9 B d X R v U m V t b 3 Z l Z E N v b H V t b n M x L n t a Z H J v a i 5 O w 6 F 6 b 3 Y s M H 0 m c X V v d D s s J n F 1 b 3 Q 7 U 2 V j d G l v b j E v c H J p Z X N r d W 1 f Z G F 0 Y X N l d H k g K D Q p L 0 F 1 d G 9 S Z W 1 v d m V k Q 2 9 s d W 1 u c z E u e 2 t h d G V n w 7 N y a W E s M X 0 m c X V v d D s s J n F 1 b 3 Q 7 U 2 V j d G l v b j E v c H J p Z X N r d W 1 f Z G F 0 Y X N l d H k g K D Q p L 0 F 1 d G 9 S Z W 1 v d m V k Q 2 9 s d W 1 u c z E u e 3 B v b G / F v m t h L D J 9 J n F 1 b 3 Q 7 L C Z x d W 9 0 O 1 N l Y 3 R p b 2 4 x L 3 B y a W V z a 3 V t X 2 R h d G F z Z X R 5 I C g 0 K S 9 B d X R v U m V t b 3 Z l Z E N v b H V t b n M x L n t q Z W R u b 3 R r Y S w z f S Z x d W 9 0 O y w m c X V v d D t T Z W N 0 a W 9 u M S 9 w c m l l c 2 t 1 b V 9 k Y X R h c 2 V 0 e S A o N C k v Q X V 0 b 1 J l b W 9 2 Z W R D b 2 x 1 b W 5 z M S 5 7 Q 2 V u Y S B 6 Y S B q Z W R u b 3 R r d S B i Z X o g R F B I I H Y g c s O h b W N p I G F r d H X D o W x u Z S B w b G F 0 b m V q I C h y Z X N w L i B w b 3 N s Z W R u Z W o g c G x h d G 5 l a i k g c s O h b W N v d m V q I H p t b H V 2 e S w 0 f S Z x d W 9 0 O y w m c X V v d D t T Z W N 0 a W 9 u M S 9 w c m l l c 2 t 1 b V 9 k Y X R h c 2 V 0 e S A o N C k v Q X V 0 b 1 J l b W 9 2 Z W R D b 2 x 1 b W 5 z M S 5 7 U H J p Z W 1 l c m 7 D v S B v Z G J l c i B w b 2 x v x b 5 r e S B 6 Y S B t Z X N p Y W M g K G J l e i B v a M S + Y W R 1 I G 5 h I G R v Z M O h d m F 0 Z c S + Y S k s N X 0 m c X V v d D s s J n F 1 b 3 Q 7 U 2 V j d G l v b j E v c H J p Z X N r d W 1 f Z G F 0 Y X N l d H k g K D Q p L 0 F 1 d G 9 S Z W 1 v d m V k Q 2 9 s d W 1 u c z E u e 1 B s w 6 F u b 3 Z h b s O 9 I G 9 k Y m V y I H Y g c s O h b W N p I F b D v X p 2 e S B m Y X J t w 6 F y I D A 3 L z I y I C 0 g M T I v M j I s N n 0 m c X V v d D s s J n F 1 b 3 Q 7 U 2 V j d G l v b j E v c H J p Z X N r d W 1 f Z G F 0 Y X N l d H k g K D Q p L 0 F 1 d G 9 S Z W 1 v d m V k Q 2 9 s d W 1 u c z E u e 3 B v e m 7 D o W 1 r Y S w 3 f S Z x d W 9 0 O y w m c X V v d D t T Z W N 0 a W 9 u M S 9 w c m l l c 2 t 1 b V 9 k Y X R h c 2 V 0 e S A o N C k v Q X V 0 b 1 J l b W 9 2 Z W R D b 2 x 1 b W 5 z M S 5 7 S c S M T y w 4 f S Z x d W 9 0 O 1 0 s J n F 1 b 3 Q 7 U m V s Y X R p b 2 5 z a G l w S W 5 m b y Z x d W 9 0 O z p b X X 0 i L z 4 8 R W 5 0 c n k g V H l w Z T 0 i U m V z d W x 0 V H l w Z S I g V m F s d W U 9 I n N U Y W J s Z S I v P j x F b n R y e S B U e X B l P S J O Y X Z p Z 2 F 0 a W 9 u U 3 R l c E 5 h b W U i I F Z h b H V l P S J z T m F 2 a W f D o W N p Y S I v P j x F b n R y e S B U e X B l P S J G a W x s T 2 J q Z W N 0 V H l w Z S I g V m F s d W U 9 I n N D b 2 5 u Z W N 0 a W 9 u T 2 5 s e S I v P j x F b n R y e S B U e X B l P S J O Y W 1 l V X B k Y X R l Z E F m d G V y R m l s b C I g V m F s d W U 9 I m w w I i 8 + P C 9 T d G F i b G V F b n R y a W V z P j w v S X R l b T 4 8 S X R l b T 4 8 S X R l b U x v Y 2 F 0 a W 9 u P j x J d G V t V H l w Z T 5 G b 3 J t d W x h P C 9 J d G V t V H l w Z T 4 8 S X R l b V B h d G g + U 2 V j d G l v b j E v U G F y Y W 1 l d G V y N D 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1 L T E 2 V D E w O j M 2 O j U z L j A 5 O D g 4 M j Z 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Y j l h N 2 Y 3 M T c t Z W Q 5 N C 0 0 Y j Q w L T k 3 M T U t N T g z N T A 0 N j B j N j c y I i 8 + P E V u d H J 5 I F R 5 c G U 9 I l J l c 3 V s d F R 5 c G U i I F Z h b H V l P S J z Q m l u Y X J 5 I i 8 + P E V u d H J 5 I F R 5 c G U 9 I k Z p b G x P Y m p l Y 3 R U e X B l I i B W Y W x 1 Z T 0 i c 0 N v b m 5 l Y 3 R p b 2 5 P b m x 5 I i 8 + P E V u d H J 5 I F R 5 c G U 9 I k x v Y W R U b 1 J l c G 9 y d E R p c 2 F i b G V k I i B W Y W x 1 Z T 0 i b D E i L z 4 8 L 1 N 0 Y W J s Z U V u d H J p Z X M + P C 9 J d G V t P j x J d G V t P j x J d G V t T G 9 j Y X R p b 2 4 + P E l 0 Z W 1 U e X B l P k Z v c m 1 1 b G E 8 L 0 l 0 Z W 1 U e X B l P j x J d G V t U G F 0 a D 5 T Z W N 0 a W 9 u M S 9 W e m 9 y b 3 Y l Q z M l Q k Q l M j B z J U M z J U J B Y m 9 y J T I w K D Q 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U t M T Z U M T A 6 M z Y 6 N T M u M T M x N D M 3 O V 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i O W E 3 Z j c x N y 1 l Z D k 0 L T R i N D A t O T c x N S 0 1 O D M 1 M D Q 2 M G M 2 N z I i L z 4 8 R W 5 0 c n k g V H l w Z T 0 i U m V z d W x 0 V H l w Z S I g V m F s d W U 9 I n N C a W 5 h c n k i L z 4 8 R W 5 0 c n k g V H l w Z T 0 i R m l s b E 9 i a m V j d F R 5 c G U i I F Z h b H V l P S J z Q 2 9 u b m V j d G l v b k 9 u b H k i L z 4 8 R W 5 0 c n k g V H l w Z T 0 i T G 9 h Z G V k V G 9 B b m F s e X N p c 1 N l c n Z p Y 2 V z I i B W Y W x 1 Z T 0 i b D A i L z 4 8 R W 5 0 c n k g V H l w Z T 0 i T G 9 h Z F R v U m V w b 3 J 0 R G l z Y W J s Z W Q i I F Z h b H V l P S J s M S I v P j w v U 3 R h Y m x l R W 5 0 c m l l c z 4 8 L 0 l 0 Z W 0 + P E l 0 Z W 0 + P E l 0 Z W 1 M b 2 N h d G l v b j 4 8 S X R l b V R 5 c G U + R m 9 y b X V s Y T w v S X R l b V R 5 c G U + P E l 0 Z W 1 Q Y X R o P l N l Y 3 R p b 2 4 x L 1 R y Y W 5 z Z m 9 y b W 9 2 Y S V D N S V B N S U y M H Z 6 b 3 J v d i V D M y V C R C U y M H M l Q z M l Q k F i b 3 I l M j A o N C 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N S 0 x N l Q x M D o z N j o 1 M y 4 x M j Y w N j M 5 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2 N i Y T E 4 Z D Y z L W V j N z M t N D A z N C 1 i N j R j L T U 0 N z F i O T l m O T I 0 N i I v P j x F b n R y e S B U e X B l P S J S Z X N 1 b H R U e X B l I i B W Y W x 1 Z T 0 i c 1 R h Y m x l I i 8 + P E V u d H J 5 I F R 5 c G U 9 I k Z p b G x P Y m p l Y 3 R U e X B l I i B W Y W x 1 Z T 0 i c 0 N v b m 5 l Y 3 R p b 2 5 P b m x 5 I i 8 + P E V u d H J 5 I F R 5 c G U 9 I k 5 h b W V V c G R h d G V k Q W Z 0 Z X J G a W x s I i B W Y W x 1 Z T 0 i b D E i L z 4 8 R W 5 0 c n k g V H l w Z T 0 i T G 9 h Z F R v U m V w b 3 J 0 R G l z Y W J s Z W Q i I F Z h b H V l P S J s M S I v P j w v U 3 R h Y m x l R W 5 0 c m l l c z 4 8 L 0 l 0 Z W 0 + P E l 0 Z W 0 + P E l 0 Z W 1 M b 2 N h d G l v b j 4 8 S X R l b V R 5 c G U + R m 9 y b X V s Y T w v S X R l b V R 5 c G U + P E l 0 Z W 1 Q Y X R o P l N l Y 3 R p b 2 4 x L 1 R y Y W 5 z Z m 9 y b W 9 2 Y S V D N S V B N S U y M H M l Q z M l Q k F i b 3 I l M j A o N C 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N S 0 x N l Q x M D o z N j o 1 M y 4 x M z Y 0 M T A 4 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2 I 5 Y T d m N z E 3 L W V k O T Q t N G I 0 M C 0 5 N z E 1 L T U 4 M z U w N D Y w Y z Y 3 M i I v P j x F b n R y e S B U e X B l P S J S Z X N 1 b H R U e X B l I i B W Y W x 1 Z T 0 i c 0 Z 1 b m N 0 a W 9 u I i 8 + P E V u d H J 5 I F R 5 c G U 9 I k Z p b G x P Y m p l Y 3 R U e X B l I i B W Y W x 1 Z T 0 i c 0 N v b m 5 l Y 3 R p b 2 5 P b m x 5 I i 8 + P E V u d H J 5 I F R 5 c G U 9 I k x v Y W R U b 1 J l c G 9 y d E R p c 2 F i b G V k I i B W Y W x 1 Z T 0 i b D E i L z 4 8 L 1 N 0 Y W J s Z U V u d H J p Z X M + P C 9 J d G V t P j x J d G V t P j x J d G V t T G 9 j Y X R p b 2 4 + P E l 0 Z W 1 U e X B l P k Z v c m 1 1 b G E 8 L 0 l 0 Z W 1 U e X B l P j x J d G V t U G F 0 a D 5 T Z W N 0 a W 9 u M S 9 Q Y X J h b W V 0 Z X I 1 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U t M T d U M T M 6 M D Q 6 M z E u N j E 1 M T U 4 M l 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M z M W Q 0 M D k 3 N i 0 w N D M 2 L T Q x M G Q t O D I z Z S 0 3 O D U 1 M j N j O T J i Z T M i L z 4 8 R W 5 0 c n k g V H l w Z T 0 i U m V z d W x 0 V H l w Z S I g V m F s d W U 9 I n N C a W 5 h c n k i L z 4 8 R W 5 0 c n k g V H l w Z T 0 i R m l s b E 9 i a m V j d F R 5 c G U i I F Z h b H V l P S J z Q 2 9 u b m V j d G l v b k 9 u b H k i L z 4 8 R W 5 0 c n k g V H l w Z T 0 i T G 9 h Z F R v U m V w b 3 J 0 R G l z Y W J s Z W Q i I F Z h b H V l P S J s M S I v P j w v U 3 R h Y m x l R W 5 0 c m l l c z 4 8 L 0 l 0 Z W 0 + P E l 0 Z W 0 + P E l 0 Z W 1 M b 2 N h d G l v b j 4 8 S X R l b V R 5 c G U + R m 9 y b X V s Y T w v S X R l b V R 5 c G U + P E l 0 Z W 1 Q Y X R o P l N l Y 3 R p b 2 4 x L 1 Z 6 b 3 J v d i V D M y V C R C U y M H M l Q z M l Q k F i b 3 I l M j A o N S 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N S 0 x N 1 Q x M z o w N D o z M S 4 2 N T A w N z U 4 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z M x Z D Q w O T c 2 L T A 0 M z Y t N D E w Z C 0 4 M j N l L T c 4 N T U y M 2 M 5 M m J l M y I v P j x F b n R y e S B U e X B l P S J S Z X N 1 b H R U e X B l I i B W Y W x 1 Z T 0 i c 0 J p b m F y e S I v P j x F b n R y e S B U e X B l P S J G a W x s T 2 J q Z W N 0 V H l w Z S I g V m F s d W U 9 I n N D b 2 5 u Z W N 0 a W 9 u T 2 5 s e S I v P j x F b n R y e S B U e X B l P S J M b 2 F k Z W R U b 0 F u Y W x 5 c 2 l z U 2 V y d m l j Z X M i I F Z h b H V l P S J s M C I v P j x F b n R y e S B U e X B l P S J M b 2 F k V G 9 S Z X B v c n R E a X N h Y m x l Z C I g V m F s d W U 9 I m w x I i 8 + P C 9 T d G F i b G V F b n R y a W V z P j w v S X R l b T 4 8 S X R l b T 4 8 S X R l b U x v Y 2 F 0 a W 9 u P j x J d G V t V H l w Z T 5 G b 3 J t d W x h P C 9 J d G V t V H l w Z T 4 8 S X R l b V B h d G g + U 2 V j d G l v b j E v V H J h b n N m b 3 J t b 3 Z h J U M 1 J U E 1 J T I w d n p v c m 9 2 J U M z J U J E J T I w c y V D M y V C Q W J v c i U y M C g 1 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1 L T E 3 V D E z O j A 0 O j M x L j Y 0 M z Y z M D Z 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j A x Z W Z h M D M t Z G M 3 M y 0 0 Y m I 1 L T g 0 M D M t N z Q 1 N j J l M T I 3 O T c 3 I i 8 + P E V u d H J 5 I F R 5 c G U 9 I l J l c 3 V s d F R 5 c G U i I F Z h b H V l P S J z V G F i b G U i L z 4 8 R W 5 0 c n k g V H l w Z T 0 i R m l s b E 9 i a m V j d F R 5 c G U i I F Z h b H V l P S J z Q 2 9 u b m V j d G l v b k 9 u b H k i L z 4 8 R W 5 0 c n k g V H l w Z T 0 i T m F t Z V V w Z G F 0 Z W R B Z n R l c k Z p b G w i I F Z h b H V l P S J s M S I v P j x F b n R y e S B U e X B l P S J M b 2 F k V G 9 S Z X B v c n R E a X N h Y m x l Z C I g V m F s d W U 9 I m w x I i 8 + P C 9 T d G F i b G V F b n R y a W V z P j w v S X R l b T 4 8 S X R l b T 4 8 S X R l b U x v Y 2 F 0 a W 9 u P j x J d G V t V H l w Z T 5 G b 3 J t d W x h P C 9 J d G V t V H l w Z T 4 8 S X R l b V B h d G g + U 2 V j d G l v b j E v V H J h b n N m b 3 J t b 3 Z h J U M 1 J U E 1 J T I w c y V D M y V C Q W J v c i U y M C g 1 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1 L T E 3 V D E z O j A 0 O j M x L j Y 1 N j U 4 N z B 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M z F k N D A 5 N z Y t M D Q z N i 0 0 M T B k L T g y M 2 U t N z g 1 N T I z Y z k y Y m U z I i 8 + P E V u d H J 5 I F R 5 c G U 9 I l J l c 3 V s d F R 5 c G U i I F Z h b H V l P S J z R n V u Y 3 R p b 2 4 i L z 4 8 R W 5 0 c n k g V H l w Z T 0 i R m l s b E 9 i a m V j d F R 5 c G U i I F Z h b H V l P S J z Q 2 9 u b m V j d G l v b k 9 u b H k i L z 4 8 R W 5 0 c n k g V H l w Z T 0 i T G 9 h Z F R v U m V w b 3 J 0 R G l z Y W J s Z W Q i I F Z h b H V l P S J s M S I v P j w v U 3 R h Y m x l R W 5 0 c m l l c z 4 8 L 0 l 0 Z W 0 + P E l 0 Z W 0 + P E l 0 Z W 1 M b 2 N h d G l v b j 4 8 S X R l b V R 5 c G U + R m 9 y b X V s Y T w v S X R l b V R 5 c G U + P E l 0 Z W 1 Q Y X R o P l N l Y 3 R p b 2 4 x L 3 B y a W V z a 3 V t X 2 R h d G F z Z X R 5 J T I w K D Y 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i 0 w N S 0 y N F Q w O D o 1 N j o x N i 4 z M D I z O T E 3 W i I v P j x F b n R y e S B U e X B l P S J G a W x s Q 2 9 s d W 1 u V H l w Z X M i I F Z h b H V l P S J z Q m d Z R 0 F 3 W U d C Z 1 k 9 I i 8 + P E V u d H J 5 I F R 5 c G U 9 I k Z p b G x D b 2 x 1 b W 5 O Y W 1 l c y I g V m F s d W U 9 I n N b J n F 1 b 3 Q 7 W m R y b 2 o u T s O h e m 9 2 J n F 1 b 3 Q 7 L C Z x d W 9 0 O 3 p h c m l h Z G V u a W V f c 2 h v c n Q m c X V v d D s s J n F 1 b 3 Q 7 T s O h e m 9 2 I H p h c m l h Z G V u a W E m c X V v d D s s J n F 1 b 3 Q 7 S c S M T y Z x d W 9 0 O y w m c X V v d D t P Y m V j J n F 1 b 3 Q 7 L C Z x d W 9 0 O 0 1 l b m 8 g b 3 N v Y n k g d n l w x L r F i G F q w 7 p j Z W o g Z G 9 0 Y X p u w 6 1 r J n F 1 b 3 Q 7 L C Z x d W 9 0 O 0 V t Y W l s J n F 1 b 3 Q 7 L C Z x d W 9 0 O 1 R l b G V m w 7 N u b m U g x I 3 D r X N s b y Z x d W 9 0 O 1 0 i L z 4 8 R W 5 0 c n k g V H l w Z T 0 i R m l s b G V k Q 2 9 t c G x l d G V S Z X N 1 b H R U b 1 d v c m t z a G V l d C I g V m F s d W U 9 I m w x I i 8 + P E V u d H J 5 I F R 5 c G U 9 I k Z p b G x T d G F 0 d X M i I F Z h b H V l P S J z Q 2 9 t c G x l d G U i L z 4 8 R W 5 0 c n k g V H l w Z T 0 i R m l s b F R h c m d l d E 5 h b W V D d X N 0 b 2 1 p e m V k I i B W Y W x 1 Z T 0 i b D E i L z 4 8 R W 5 0 c n k g V H l w Z T 0 i R m l s b F R v R G F 0 Y U 1 v Z G V s R W 5 h Y m x l Z C I g V m F s d W U 9 I m w w I i 8 + P E V u d H J 5 I F R 5 c G U 9 I k l z U H J p d m F 0 Z S I g V m F s d W U 9 I m w w I i 8 + P E V u d H J 5 I F R 5 c G U 9 I l F 1 Z X J 5 S U Q i I F Z h b H V l P S J z N j d i Y z U 5 N D A t N G U x N i 0 0 O D k 3 L W J j N W M t M W Y 1 M z k y Z D J h M T d i I i 8 + P E V u d H J 5 I F R 5 c G U 9 I l J l b G F 0 a W 9 u c 2 h p c E l u Z m 9 D b 2 5 0 Y W l u Z X I i I F Z h b H V l P S J z e y Z x d W 9 0 O 2 N v b H V t b k N v d W 5 0 J n F 1 b 3 Q 7 O j g s J n F 1 b 3 Q 7 a 2 V 5 Q 2 9 s d W 1 u T m F t Z X M m c X V v d D s 6 W 1 0 s J n F 1 b 3 Q 7 c X V l c n l S Z W x h d G l v b n N o a X B z J n F 1 b 3 Q 7 O l t d L C Z x d W 9 0 O 2 N v b H V t b k l k Z W 5 0 a X R p Z X M m c X V v d D s 6 W y Z x d W 9 0 O 1 N l Y 3 R p b 2 4 x L 3 B y a W V z a 3 V t X 2 R h d G F z Z X R 5 I C g 2 K S 9 B d X R v U m V t b 3 Z l Z E N v b H V t b n M x L n t a Z H J v a i 5 O w 6 F 6 b 3 Y s M H 0 m c X V v d D s s J n F 1 b 3 Q 7 U 2 V j d G l v b j E v c H J p Z X N r d W 1 f Z G F 0 Y X N l d H k g K D Y p L 0 F 1 d G 9 S Z W 1 v d m V k Q 2 9 s d W 1 u c z E u e 3 p h c m l h Z G V u a W V f c 2 h v c n Q s M X 0 m c X V v d D s s J n F 1 b 3 Q 7 U 2 V j d G l v b j E v c H J p Z X N r d W 1 f Z G F 0 Y X N l d H k g K D Y p L 0 F 1 d G 9 S Z W 1 v d m V k Q 2 9 s d W 1 u c z E u e 0 7 D o X p v d i B 6 Y X J p Y W R l b m l h L D J 9 J n F 1 b 3 Q 7 L C Z x d W 9 0 O 1 N l Y 3 R p b 2 4 x L 3 B y a W V z a 3 V t X 2 R h d G F z Z X R 5 I C g 2 K S 9 B d X R v U m V t b 3 Z l Z E N v b H V t b n M x L n t J x I x P L D N 9 J n F 1 b 3 Q 7 L C Z x d W 9 0 O 1 N l Y 3 R p b 2 4 x L 3 B y a W V z a 3 V t X 2 R h d G F z Z X R 5 I C g 2 K S 9 B d X R v U m V t b 3 Z l Z E N v b H V t b n M x L n t P Y m V j L D R 9 J n F 1 b 3 Q 7 L C Z x d W 9 0 O 1 N l Y 3 R p b 2 4 x L 3 B y a W V z a 3 V t X 2 R h d G F z Z X R 5 I C g 2 K S 9 B d X R v U m V t b 3 Z l Z E N v b H V t b n M x L n t N Z W 5 v I G 9 z b 2 J 5 I H Z 5 c M S 6 x Y h h a s O 6 Y 2 V q I G R v d G F 6 b s O t a y w 1 f S Z x d W 9 0 O y w m c X V v d D t T Z W N 0 a W 9 u M S 9 w c m l l c 2 t 1 b V 9 k Y X R h c 2 V 0 e S A o N i k v Q X V 0 b 1 J l b W 9 2 Z W R D b 2 x 1 b W 5 z M S 5 7 R W 1 h a W w s N n 0 m c X V v d D s s J n F 1 b 3 Q 7 U 2 V j d G l v b j E v c H J p Z X N r d W 1 f Z G F 0 Y X N l d H k g K D Y p L 0 F 1 d G 9 S Z W 1 v d m V k Q 2 9 s d W 1 u c z E u e 1 R l b G V m w 7 N u b m U g x I 3 D r X N s b y w 3 f S Z x d W 9 0 O 1 0 s J n F 1 b 3 Q 7 Q 2 9 s d W 1 u Q 2 9 1 b n Q m c X V v d D s 6 O C w m c X V v d D t L Z X l D b 2 x 1 b W 5 O Y W 1 l c y Z x d W 9 0 O z p b X S w m c X V v d D t D b 2 x 1 b W 5 J Z G V u d G l 0 a W V z J n F 1 b 3 Q 7 O l s m c X V v d D t T Z W N 0 a W 9 u M S 9 w c m l l c 2 t 1 b V 9 k Y X R h c 2 V 0 e S A o N i k v Q X V 0 b 1 J l b W 9 2 Z W R D b 2 x 1 b W 5 z M S 5 7 W m R y b 2 o u T s O h e m 9 2 L D B 9 J n F 1 b 3 Q 7 L C Z x d W 9 0 O 1 N l Y 3 R p b 2 4 x L 3 B y a W V z a 3 V t X 2 R h d G F z Z X R 5 I C g 2 K S 9 B d X R v U m V t b 3 Z l Z E N v b H V t b n M x L n t 6 Y X J p Y W R l b m l l X 3 N o b 3 J 0 L D F 9 J n F 1 b 3 Q 7 L C Z x d W 9 0 O 1 N l Y 3 R p b 2 4 x L 3 B y a W V z a 3 V t X 2 R h d G F z Z X R 5 I C g 2 K S 9 B d X R v U m V t b 3 Z l Z E N v b H V t b n M x L n t O w 6 F 6 b 3 Y g e m F y a W F k Z W 5 p Y S w y f S Z x d W 9 0 O y w m c X V v d D t T Z W N 0 a W 9 u M S 9 w c m l l c 2 t 1 b V 9 k Y X R h c 2 V 0 e S A o N i k v Q X V 0 b 1 J l b W 9 2 Z W R D b 2 x 1 b W 5 z M S 5 7 S c S M T y w z f S Z x d W 9 0 O y w m c X V v d D t T Z W N 0 a W 9 u M S 9 w c m l l c 2 t 1 b V 9 k Y X R h c 2 V 0 e S A o N i k v Q X V 0 b 1 J l b W 9 2 Z W R D b 2 x 1 b W 5 z M S 5 7 T 2 J l Y y w 0 f S Z x d W 9 0 O y w m c X V v d D t T Z W N 0 a W 9 u M S 9 w c m l l c 2 t 1 b V 9 k Y X R h c 2 V 0 e S A o N i k v Q X V 0 b 1 J l b W 9 2 Z W R D b 2 x 1 b W 5 z M S 5 7 T W V u b y B v c 2 9 i e S B 2 e X D E u s W I Y W r D u m N l a i B k b 3 R h e m 7 D r W s s N X 0 m c X V v d D s s J n F 1 b 3 Q 7 U 2 V j d G l v b j E v c H J p Z X N r d W 1 f Z G F 0 Y X N l d H k g K D Y p L 0 F 1 d G 9 S Z W 1 v d m V k Q 2 9 s d W 1 u c z E u e 0 V t Y W l s L D Z 9 J n F 1 b 3 Q 7 L C Z x d W 9 0 O 1 N l Y 3 R p b 2 4 x L 3 B y a W V z a 3 V t X 2 R h d G F z Z X R 5 I C g 2 K S 9 B d X R v U m V t b 3 Z l Z E N v b H V t b n M x L n t U Z W x l Z s O z b m 5 l I M S N w 6 1 z b G 8 s N 3 0 m c X V v d D t d L C Z x d W 9 0 O 1 J l b G F 0 a W 9 u c 2 h p c E l u Z m 8 m c X V v d D s 6 W 1 1 9 I i 8 + P E V u d H J 5 I F R 5 c G U 9 I l J l c 3 V s d F R 5 c G U i I F Z h b H V l P S J z V G F i b G U i L z 4 8 R W 5 0 c n k g V H l w Z T 0 i T m F 2 a W d h d G l v b l N 0 Z X B O Y W 1 l I i B W Y W x 1 Z T 0 i c 0 5 h d m l n w 6 F j a W E i L z 4 8 R W 5 0 c n k g V H l w Z T 0 i R m l s b E 9 i a m V j d F R 5 c G U i I F Z h b H V l P S J z Q 2 9 u b m V j d G l v b k 9 u b H k i L z 4 8 R W 5 0 c n k g V H l w Z T 0 i T m F t Z V V w Z G F 0 Z W R B Z n R l c k Z p b G w i I F Z h b H V l P S J s M C I v P j w v U 3 R h Y m x l R W 5 0 c m l l c z 4 8 L 0 l 0 Z W 0 + P E l 0 Z W 0 + P E l 0 Z W 1 M b 2 N h d G l v b j 4 8 S X R l b V R 5 c G U + R m 9 y b X V s Y T w v S X R l b V R 5 c G U + P E l 0 Z W 1 Q Y X R o P l N l Y 3 R p b 2 4 x L 1 B h c m F t Z X R l c j Y 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N S 0 x N 1 Q x M z o x N T o 0 N S 4 3 O D U 3 M T M y 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2 I w Z j d k M D I x L T Y 0 Z W Q t N G Y 3 M i 0 4 N G Q 2 L T Q z Z D k 0 M T Z l O T l k Y S I v P j x F b n R y e S B U e X B l P S J S Z X N 1 b H R U e X B l I i B W Y W x 1 Z T 0 i c 0 J p b m F y e S I v P j x F b n R y e S B U e X B l P S J G a W x s T 2 J q Z W N 0 V H l w Z S I g V m F s d W U 9 I n N D b 2 5 u Z W N 0 a W 9 u T 2 5 s e S I v P j x F b n R y e S B U e X B l P S J M b 2 F k V G 9 S Z X B v c n R E a X N h Y m x l Z C I g V m F s d W U 9 I m w x I i 8 + P C 9 T d G F i b G V F b n R y a W V z P j w v S X R l b T 4 8 S X R l b T 4 8 S X R l b U x v Y 2 F 0 a W 9 u P j x J d G V t V H l w Z T 5 G b 3 J t d W x h P C 9 J d G V t V H l w Z T 4 8 S X R l b V B h d G g + U 2 V j d G l v b j E v V n p v c m 9 2 J U M z J U J E J T I w c y V D M y V C Q W J v c i U y M C g 2 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1 L T E 3 V D E z O j E 1 O j Q 1 L j g x M z I 5 M D V 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Y j B m N 2 Q w M j E t N j R l Z C 0 0 Z j c y L T g 0 Z D Y t N D N k O T Q x N m U 5 O W R h I i 8 + P E V u d H J 5 I F R 5 c G U 9 I l J l c 3 V s d F R 5 c G U i I F Z h b H V l P S J z Q m l u Y X J 5 I i 8 + P E V u d H J 5 I F R 5 c G U 9 I k Z p b G x P Y m p l Y 3 R U e X B l I i B W Y W x 1 Z T 0 i c 0 N v b m 5 l Y 3 R p b 2 5 P b m x 5 I i 8 + P E V u d H J 5 I F R 5 c G U 9 I k x v Y W R l Z F R v Q W 5 h b H l z a X N T Z X J 2 a W N l c y I g V m F s d W U 9 I m w w I i 8 + P E V u d H J 5 I F R 5 c G U 9 I k x v Y W R U b 1 J l c G 9 y d E R p c 2 F i b G V k I i B W Y W x 1 Z T 0 i b D E i L z 4 8 L 1 N 0 Y W J s Z U V u d H J p Z X M + P C 9 J d G V t P j x J d G V t P j x J d G V t T G 9 j Y X R p b 2 4 + P E l 0 Z W 1 U e X B l P k Z v c m 1 1 b G E 8 L 0 l 0 Z W 1 U e X B l P j x J d G V t U G F 0 a D 5 T Z W N 0 a W 9 u M S 9 U c m F u c 2 Z v c m 1 v d m E l Q z U l Q T U l M j B 2 e m 9 y b 3 Y l Q z M l Q k Q l M j B z J U M z J U J B Y m 9 y J T I w K D Y 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U t M T d U M T M 6 M T U 6 N D U u O D A 2 N D E 1 O V 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j Y z E y O D E 2 N i 0 y O G U 4 L T Q 1 M m Q t O D c z M S 0 4 N D A z N 2 V m Y j U 3 Z m U i L z 4 8 R W 5 0 c n k g V H l w Z T 0 i U m V z d W x 0 V H l w Z S I g V m F s d W U 9 I n N U Y W J s Z S I v P j x F b n R y e S B U e X B l P S J G a W x s T 2 J q Z W N 0 V H l w Z S I g V m F s d W U 9 I n N D b 2 5 u Z W N 0 a W 9 u T 2 5 s e S I v P j x F b n R y e S B U e X B l P S J O Y W 1 l V X B k Y X R l Z E F m d G V y R m l s b C I g V m F s d W U 9 I m w x I i 8 + P E V u d H J 5 I F R 5 c G U 9 I k x v Y W R U b 1 J l c G 9 y d E R p c 2 F i b G V k I i B W Y W x 1 Z T 0 i b D E i L z 4 8 L 1 N 0 Y W J s Z U V u d H J p Z X M + P C 9 J d G V t P j x J d G V t P j x J d G V t T G 9 j Y X R p b 2 4 + P E l 0 Z W 1 U e X B l P k Z v c m 1 1 b G E 8 L 0 l 0 Z W 1 U e X B l P j x J d G V t U G F 0 a D 5 T Z W N 0 a W 9 u M S 9 U c m F u c 2 Z v c m 1 v d m E l Q z U l Q T U l M j B z J U M z J U J B Y m 9 y J T I w K D Y 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U t M T d U M T M 6 M T U 6 N D U u O D E 5 M T I 4 O V 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i M G Y 3 Z D A y M S 0 2 N G V k L T R m N z I t O D R k N i 0 0 M 2 Q 5 N D E 2 Z T k 5 Z G E i L z 4 8 R W 5 0 c n k g V H l w Z T 0 i U m V z d W x 0 V H l w Z S I g V m F s d W U 9 I n N G d W 5 j d G l v b i I v P j x F b n R y e S B U e X B l P S J G a W x s T 2 J q Z W N 0 V H l w Z S I g V m F s d W U 9 I n N D b 2 5 u Z W N 0 a W 9 u T 2 5 s e S I v P j x F b n R y e S B U e X B l P S J M b 2 F k V G 9 S Z X B v c n R E a X N h Y m x l Z C I g V m F s d W U 9 I m w x I i 8 + P C 9 T d G F i b G V F b n R y a W V z P j w v S X R l b T 4 8 S X R l b T 4 8 S X R l b U x v Y 2 F 0 a W 9 u P j x J d G V t V H l w Z T 5 G b 3 J t d W x h P C 9 J d G V t V H l w Z T 4 8 S X R l b V B h d G g + U 2 V j d G l v b j E v Q 2 h 5 Y n k l M j B 2 J T N B J T I w c H J p Z X N r d W 1 f Z G F 0 Y X N l d H k l M j A o N C 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N S 0 y M 1 Q x M D o 0 N T o 0 N C 4 w N D A 1 O T Q y W i I v P j x F b n R y e S B U e X B l P S J G a W x s Z W R D b 2 1 w b G V 0 Z V J l c 3 V s d F R v V 2 9 y a 3 N o Z W V 0 I i B W Y W x 1 Z T 0 i b D A i L z 4 8 R W 5 0 c n k g V H l w Z T 0 i R m l s b F N 0 Y X R 1 c y I g V m F s d W U 9 I n N D b 2 1 w b G V 0 Z S I v P j x F b n R y e S B U e X B l P S J G a W x s V G 9 E Y X R h T W 9 k Z W x F b m F i b G V k I i B W Y W x 1 Z T 0 i b D A i L z 4 8 R W 5 0 c n k g V H l w Z T 0 i S X N Q c m l 2 Y X R l I i B W Y W x 1 Z T 0 i b D A i L z 4 8 R W 5 0 c n k g V H l w Z T 0 i U m V z d W x 0 V H l w Z S I g V m F s d W U 9 I n N U Y W J s Z S I v P j x F b n R y e S B U e X B l P S J O Y X Z p Z 2 F 0 a W 9 u U 3 R l c E 5 h b W U i I F Z h b H V l P S J z T m F 2 a W f D o W N p Y S I v P j x F b n R y e S B U e X B l P S J G a W x s T 2 J q Z W N 0 V H l w Z S I g V m F s d W U 9 I n N D b 2 5 u Z W N 0 a W 9 u T 2 5 s e S I v P j w v U 3 R h Y m x l R W 5 0 c m l l c z 4 8 L 0 l 0 Z W 0 + P E l 0 Z W 0 + P E l 0 Z W 1 M b 2 N h d G l v b j 4 8 S X R l b V R 5 c G U + R m 9 y b X V s Y T w v S X R l b V R 5 c G U + P E l 0 Z W 1 Q Y X R o P l N l Y 3 R p b 2 4 x L 2 N p c 1 9 v Y m N l P C 9 J d G V t U G F 0 a D 4 8 L 0 l 0 Z W 1 M b 2 N h d G l v b j 4 8 U 3 R h Y m x l R W 5 0 c m l l c z 4 8 R W 5 0 c n k g V H l w Z T 0 i Q W R k Z W R U b 0 R h d G F N b 2 R l b C I g V m F s d W U 9 I m w w I i 8 + P E V u d H J 5 I F R 5 c G U 9 I k J 1 Z m Z l c k 5 l e H R S Z W Z y Z X N o I i B W Y W x 1 Z T 0 i b D E i L z 4 8 R W 5 0 c n k g V H l w Z T 0 i R m l s b E N v d W 5 0 I i B W Y W x 1 Z T 0 i b D U x N i I v P j x F b n R y e S B U e X B l P S J G a W x s R W 5 h Y m x l Z C I g V m F s d W U 9 I m w x I i 8 + P E V u d H J 5 I F R 5 c G U 9 I k Z p b G x F c n J v c k N v Z G U i I F Z h b H V l P S J z V W 5 r b m 9 3 b i I v P j x F b n R y e S B U e X B l P S J G a W x s R X J y b 3 J D b 3 V u d C I g V m F s d W U 9 I m w w I i 8 + P E V u d H J 5 I F R 5 c G U 9 I k Z p b G x M Y X N 0 V X B k Y X R l Z C I g V m F s d W U 9 I m Q y M D I y L T A 1 L T I 0 V D A 4 O j U 2 O j E 0 L j A z N z E w N z l a I i 8 + P E V u d H J 5 I F R 5 c G U 9 I k Z p b G x D b 2 x 1 b W 5 U e X B l c y I g V m F s d W U 9 I n N B d 1 l H Q m d V R k F 3 W T 0 i L z 4 8 R W 5 0 c n k g V H l w Z T 0 i R m l s b E N v b H V t b k 5 h b W V z I i B W Y W x 1 Z T 0 i c 1 s m c X V v d D t T V E F U X 0 t P R F 9 v Y m V j J n F 1 b 3 Q 7 L C Z x d W 9 0 O 0 t P R F 9 O V V R T X 2 9 i Z W M m c X V v d D s s J n F 1 b 3 Q 7 b 2 J l Y 1 9 k b G h 5 T m F 6 b 3 Y m c X V v d D s s J n F 1 b 3 Q 7 b 2 J l Y 1 9 r c m F 0 a 3 l O Y X p v d i Z x d W 9 0 O y w m c X V v d D t H U F N f T E 9 O J n F 1 b 3 Q 7 L C Z x d W 9 0 O 0 d Q U 1 9 M Q V Q m c X V v d D s s J n F 1 b 3 Q 7 S 0 9 E X 1 N U Q V R f b 2 t y Z X M m c X V v d D s s J n F 1 b 3 Q 7 b 2 t y Z X N f c 2 t y Y X R r Y S 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M j d l Y z N i Z T Y t Y 2 M 5 O C 0 0 N D h j L W E 1 Z T U t Z G Y 1 N z A 0 M D c y Z T Y 3 I i 8 + P E V u d H J 5 I F R 5 c G U 9 I l J l b G F 0 a W 9 u c 2 h p c E l u Z m 9 D b 2 5 0 Y W l u Z X I i I F Z h b H V l P S J z e y Z x d W 9 0 O 2 N v b H V t b k N v d W 5 0 J n F 1 b 3 Q 7 O j g s J n F 1 b 3 Q 7 a 2 V 5 Q 2 9 s d W 1 u T m F t Z X M m c X V v d D s 6 W 1 0 s J n F 1 b 3 Q 7 c X V l c n l S Z W x h d G l v b n N o a X B z J n F 1 b 3 Q 7 O l t d L C Z x d W 9 0 O 2 N v b H V t b k l k Z W 5 0 a X R p Z X M m c X V v d D s 6 W y Z x d W 9 0 O 1 N l Y 3 R p b 2 4 x L 2 N p c 1 9 v Y m N l L 0 F 1 d G 9 S Z W 1 v d m V k Q 2 9 s d W 1 u c z E u e 1 N U Q V R f S 0 9 E X 2 9 i Z W M s M H 0 m c X V v d D s s J n F 1 b 3 Q 7 U 2 V j d G l v b j E v Y 2 l z X 2 9 i Y 2 U v Q X V 0 b 1 J l b W 9 2 Z W R D b 2 x 1 b W 5 z M S 5 7 S 0 9 E X 0 5 V V F N f b 2 J l Y y w x f S Z x d W 9 0 O y w m c X V v d D t T Z W N 0 a W 9 u M S 9 j a X N f b 2 J j Z S 9 B d X R v U m V t b 3 Z l Z E N v b H V t b n M x L n t v Y m V j X 2 R s a H l O Y X p v d i w y f S Z x d W 9 0 O y w m c X V v d D t T Z W N 0 a W 9 u M S 9 j a X N f b 2 J j Z S 9 B d X R v U m V t b 3 Z l Z E N v b H V t b n M x L n t v Y m V j X 2 t y Y X R r e U 5 h e m 9 2 L D N 9 J n F 1 b 3 Q 7 L C Z x d W 9 0 O 1 N l Y 3 R p b 2 4 x L 2 N p c 1 9 v Y m N l L 0 F 1 d G 9 S Z W 1 v d m V k Q 2 9 s d W 1 u c z E u e 0 d Q U 1 9 M T 0 4 s N H 0 m c X V v d D s s J n F 1 b 3 Q 7 U 2 V j d G l v b j E v Y 2 l z X 2 9 i Y 2 U v Q X V 0 b 1 J l b W 9 2 Z W R D b 2 x 1 b W 5 z M S 5 7 R 1 B T X 0 x B V C w 1 f S Z x d W 9 0 O y w m c X V v d D t T Z W N 0 a W 9 u M S 9 j a X N f b 2 J j Z S 9 B d X R v U m V t b 3 Z l Z E N v b H V t b n M x L n t L T 0 R f U 1 R B V F 9 v a 3 J l c y w 2 f S Z x d W 9 0 O y w m c X V v d D t T Z W N 0 a W 9 u M S 9 j a X N f b 2 J j Z S 9 B d X R v U m V t b 3 Z l Z E N v b H V t b n M x L n t v a 3 J l c 1 9 z a 3 J h d G t h L D d 9 J n F 1 b 3 Q 7 X S w m c X V v d D t D b 2 x 1 b W 5 D b 3 V u d C Z x d W 9 0 O z o 4 L C Z x d W 9 0 O 0 t l e U N v b H V t b k 5 h b W V z J n F 1 b 3 Q 7 O l t d L C Z x d W 9 0 O 0 N v b H V t b k l k Z W 5 0 a X R p Z X M m c X V v d D s 6 W y Z x d W 9 0 O 1 N l Y 3 R p b 2 4 x L 2 N p c 1 9 v Y m N l L 0 F 1 d G 9 S Z W 1 v d m V k Q 2 9 s d W 1 u c z E u e 1 N U Q V R f S 0 9 E X 2 9 i Z W M s M H 0 m c X V v d D s s J n F 1 b 3 Q 7 U 2 V j d G l v b j E v Y 2 l z X 2 9 i Y 2 U v Q X V 0 b 1 J l b W 9 2 Z W R D b 2 x 1 b W 5 z M S 5 7 S 0 9 E X 0 5 V V F N f b 2 J l Y y w x f S Z x d W 9 0 O y w m c X V v d D t T Z W N 0 a W 9 u M S 9 j a X N f b 2 J j Z S 9 B d X R v U m V t b 3 Z l Z E N v b H V t b n M x L n t v Y m V j X 2 R s a H l O Y X p v d i w y f S Z x d W 9 0 O y w m c X V v d D t T Z W N 0 a W 9 u M S 9 j a X N f b 2 J j Z S 9 B d X R v U m V t b 3 Z l Z E N v b H V t b n M x L n t v Y m V j X 2 t y Y X R r e U 5 h e m 9 2 L D N 9 J n F 1 b 3 Q 7 L C Z x d W 9 0 O 1 N l Y 3 R p b 2 4 x L 2 N p c 1 9 v Y m N l L 0 F 1 d G 9 S Z W 1 v d m V k Q 2 9 s d W 1 u c z E u e 0 d Q U 1 9 M T 0 4 s N H 0 m c X V v d D s s J n F 1 b 3 Q 7 U 2 V j d G l v b j E v Y 2 l z X 2 9 i Y 2 U v Q X V 0 b 1 J l b W 9 2 Z W R D b 2 x 1 b W 5 z M S 5 7 R 1 B T X 0 x B V C w 1 f S Z x d W 9 0 O y w m c X V v d D t T Z W N 0 a W 9 u M S 9 j a X N f b 2 J j Z S 9 B d X R v U m V t b 3 Z l Z E N v b H V t b n M x L n t L T 0 R f U 1 R B V F 9 v a 3 J l c y w 2 f S Z x d W 9 0 O y w m c X V v d D t T Z W N 0 a W 9 u M S 9 j a X N f b 2 J j Z S 9 B d X R v U m V t b 3 Z l Z E N v b H V t b n M x L n t v a 3 J l c 1 9 z a 3 J h d G t h L D d 9 J n F 1 b 3 Q 7 X S w m c X V v d D t S Z W x h d G l v b n N o a X B J b m Z v J n F 1 b 3 Q 7 O l t d f S I v P j x F b n R y e S B U e X B l P S J S Z X N 1 b H R U e X B l I i B W Y W x 1 Z T 0 i c 1 R h Y m x l I i 8 + P E V u d H J 5 I F R 5 c G U 9 I k 5 h d m l n Y X R p b 2 5 T d G V w T m F t Z S I g V m F s d W U 9 I n N O Y X Z p Z 8 O h Y 2 l h I i 8 + P E V u d H J 5 I F R 5 c G U 9 I k Z p b G x P Y m p l Y 3 R U e X B l I i B W Y W x 1 Z T 0 i c 1 R h Y m x l I i 8 + P E V u d H J 5 I F R 5 c G U 9 I k 5 h b W V V c G R h d G V k Q W Z 0 Z X J G a W x s I i B W Y W x 1 Z T 0 i b D A i L z 4 8 R W 5 0 c n k g V H l w Z T 0 i R m l s b F R h c m d l d C I g V m F s d W U 9 I n N j a X N f b 2 J j Z V 8 y I i 8 + P C 9 T d G F i b G V F b n R y a W V z P j w v S X R l b T 4 8 S X R l b T 4 8 S X R l b U x v Y 2 F 0 a W 9 u P j x J d G V t V H l w Z T 5 G b 3 J t d W x h P C 9 J d G V t V H l w Z T 4 8 S X R l b V B h d G g + U 2 V j d G l v b j E v W m w l Q z M l Q k E l Q z Q l O E R l b m l l M 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D U t M j R U M D g 6 N T Y 6 M T U u M T Q 3 O D Q 2 O F o i L z 4 8 R W 5 0 c n k g V H l w Z T 0 i R m l s b E N v b H V t b l R 5 c G V z I i B W Y W x 1 Z T 0 i c 0 J n W U d B d 1 l H Q m d Z R 0 J R V T 0 i L z 4 8 R W 5 0 c n k g V H l w Z T 0 i R m l s b E N v b H V t b k 5 h b W V z I i B W Y W x 1 Z T 0 i c 1 s m c X V v d D t a Z H J v a i 5 O w 6 F 6 b 3 Y m c X V v d D s s J n F 1 b 3 Q 7 e m F y a W F k Z W 5 p Z V 9 z a G 9 y d C Z x d W 9 0 O y w m c X V v d D t O w 6 F 6 b 3 Y g e m F y a W F k Z W 5 p Y S Z x d W 9 0 O y w m c X V v d D t J x I x P J n F 1 b 3 Q 7 L C Z x d W 9 0 O 0 9 i Z W M m c X V v d D s s J n F 1 b 3 Q 7 Y 2 l z X 2 9 i Y 2 U u b 2 t y Z X N f c 2 t y Y X R r Y S Z x d W 9 0 O y w m c X V v d D t N Z W 5 v I G 9 z b 2 J 5 I H Z 5 c M S 6 x Y h h a s O 6 Y 2 V q I G R v d G F 6 b s O t a y Z x d W 9 0 O y w m c X V v d D t F b W F p b C Z x d W 9 0 O y w m c X V v d D t U Z W x l Z s O z b m 5 l I M S N w 6 1 z b G 8 m c X V v d D s s J n F 1 b 3 Q 7 Y 2 l z X 2 9 i Y 2 U u R 1 B T X 0 x P T i Z x d W 9 0 O y w m c X V v d D t j a X N f b 2 J j Z S 5 H U F N f T E F U 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3 Z m R m N z E x Y y 0 0 M T M 4 L T Q y Y T g t Y T c 4 M y 0 1 Y z M x Y T Y 3 Z D Q w M W U i L z 4 8 R W 5 0 c n k g V H l w Z T 0 i U m V s Y X R p b 2 5 z a G l w S W 5 m b 0 N v b n R h a W 5 l c i I g V m F s d W U 9 I n N 7 J n F 1 b 3 Q 7 Y 2 9 s d W 1 u Q 2 9 1 b n Q m c X V v d D s 6 M T E s J n F 1 b 3 Q 7 a 2 V 5 Q 2 9 s d W 1 u T m F t Z X M m c X V v d D s 6 W 1 0 s J n F 1 b 3 Q 7 c X V l c n l S Z W x h d G l v b n N o a X B z J n F 1 b 3 Q 7 O l t d L C Z x d W 9 0 O 2 N v b H V t b k l k Z W 5 0 a X R p Z X M m c X V v d D s 6 W y Z x d W 9 0 O 1 N l Y 3 R p b 2 4 x L 1 p s w 7 r E j W V u a W U x L 0 F 1 d G 9 S Z W 1 v d m V k Q 2 9 s d W 1 u c z E u e 1 p k c m 9 q L k 7 D o X p v d i w w f S Z x d W 9 0 O y w m c X V v d D t T Z W N 0 a W 9 u M S 9 a b M O 6 x I 1 l b m l l M S 9 B d X R v U m V t b 3 Z l Z E N v b H V t b n M x L n t 6 Y X J p Y W R l b m l l X 3 N o b 3 J 0 L D F 9 J n F 1 b 3 Q 7 L C Z x d W 9 0 O 1 N l Y 3 R p b 2 4 x L 1 p s w 7 r E j W V u a W U x L 0 F 1 d G 9 S Z W 1 v d m V k Q 2 9 s d W 1 u c z E u e 0 7 D o X p v d i B 6 Y X J p Y W R l b m l h L D J 9 J n F 1 b 3 Q 7 L C Z x d W 9 0 O 1 N l Y 3 R p b 2 4 x L 1 p s w 7 r E j W V u a W U x L 0 F 1 d G 9 S Z W 1 v d m V k Q 2 9 s d W 1 u c z E u e 0 n E j E 8 s M 3 0 m c X V v d D s s J n F 1 b 3 Q 7 U 2 V j d G l v b j E v W m z D u s S N Z W 5 p Z T E v Q X V 0 b 1 J l b W 9 2 Z W R D b 2 x 1 b W 5 z M S 5 7 T 2 J l Y y w 0 f S Z x d W 9 0 O y w m c X V v d D t T Z W N 0 a W 9 u M S 9 a b M O 6 x I 1 l b m l l M S 9 B d X R v U m V t b 3 Z l Z E N v b H V t b n M x L n t j a X N f b 2 J j Z S 5 v a 3 J l c 1 9 z a 3 J h d G t h L D V 9 J n F 1 b 3 Q 7 L C Z x d W 9 0 O 1 N l Y 3 R p b 2 4 x L 1 p s w 7 r E j W V u a W U x L 0 F 1 d G 9 S Z W 1 v d m V k Q 2 9 s d W 1 u c z E u e 0 1 l b m 8 g b 3 N v Y n k g d n l w x L r F i G F q w 7 p j Z W o g Z G 9 0 Y X p u w 6 1 r L D Z 9 J n F 1 b 3 Q 7 L C Z x d W 9 0 O 1 N l Y 3 R p b 2 4 x L 1 p s w 7 r E j W V u a W U x L 0 F 1 d G 9 S Z W 1 v d m V k Q 2 9 s d W 1 u c z E u e 0 V t Y W l s L D d 9 J n F 1 b 3 Q 7 L C Z x d W 9 0 O 1 N l Y 3 R p b 2 4 x L 1 p s w 7 r E j W V u a W U x L 0 F 1 d G 9 S Z W 1 v d m V k Q 2 9 s d W 1 u c z E u e 1 R l b G V m w 7 N u b m U g x I 3 D r X N s b y w 4 f S Z x d W 9 0 O y w m c X V v d D t T Z W N 0 a W 9 u M S 9 a b M O 6 x I 1 l b m l l M S 9 B d X R v U m V t b 3 Z l Z E N v b H V t b n M x L n t j a X N f b 2 J j Z S 5 H U F N f T E 9 O L D l 9 J n F 1 b 3 Q 7 L C Z x d W 9 0 O 1 N l Y 3 R p b 2 4 x L 1 p s w 7 r E j W V u a W U x L 0 F 1 d G 9 S Z W 1 v d m V k Q 2 9 s d W 1 u c z E u e 2 N p c 1 9 v Y m N l L k d Q U 1 9 M Q V Q s M T B 9 J n F 1 b 3 Q 7 X S w m c X V v d D t D b 2 x 1 b W 5 D b 3 V u d C Z x d W 9 0 O z o x M S w m c X V v d D t L Z X l D b 2 x 1 b W 5 O Y W 1 l c y Z x d W 9 0 O z p b X S w m c X V v d D t D b 2 x 1 b W 5 J Z G V u d G l 0 a W V z J n F 1 b 3 Q 7 O l s m c X V v d D t T Z W N 0 a W 9 u M S 9 a b M O 6 x I 1 l b m l l M S 9 B d X R v U m V t b 3 Z l Z E N v b H V t b n M x L n t a Z H J v a i 5 O w 6 F 6 b 3 Y s M H 0 m c X V v d D s s J n F 1 b 3 Q 7 U 2 V j d G l v b j E v W m z D u s S N Z W 5 p Z T E v Q X V 0 b 1 J l b W 9 2 Z W R D b 2 x 1 b W 5 z M S 5 7 e m F y a W F k Z W 5 p Z V 9 z a G 9 y d C w x f S Z x d W 9 0 O y w m c X V v d D t T Z W N 0 a W 9 u M S 9 a b M O 6 x I 1 l b m l l M S 9 B d X R v U m V t b 3 Z l Z E N v b H V t b n M x L n t O w 6 F 6 b 3 Y g e m F y a W F k Z W 5 p Y S w y f S Z x d W 9 0 O y w m c X V v d D t T Z W N 0 a W 9 u M S 9 a b M O 6 x I 1 l b m l l M S 9 B d X R v U m V t b 3 Z l Z E N v b H V t b n M x L n t J x I x P L D N 9 J n F 1 b 3 Q 7 L C Z x d W 9 0 O 1 N l Y 3 R p b 2 4 x L 1 p s w 7 r E j W V u a W U x L 0 F 1 d G 9 S Z W 1 v d m V k Q 2 9 s d W 1 u c z E u e 0 9 i Z W M s N H 0 m c X V v d D s s J n F 1 b 3 Q 7 U 2 V j d G l v b j E v W m z D u s S N Z W 5 p Z T E v Q X V 0 b 1 J l b W 9 2 Z W R D b 2 x 1 b W 5 z M S 5 7 Y 2 l z X 2 9 i Y 2 U u b 2 t y Z X N f c 2 t y Y X R r Y S w 1 f S Z x d W 9 0 O y w m c X V v d D t T Z W N 0 a W 9 u M S 9 a b M O 6 x I 1 l b m l l M S 9 B d X R v U m V t b 3 Z l Z E N v b H V t b n M x L n t N Z W 5 v I G 9 z b 2 J 5 I H Z 5 c M S 6 x Y h h a s O 6 Y 2 V q I G R v d G F 6 b s O t a y w 2 f S Z x d W 9 0 O y w m c X V v d D t T Z W N 0 a W 9 u M S 9 a b M O 6 x I 1 l b m l l M S 9 B d X R v U m V t b 3 Z l Z E N v b H V t b n M x L n t F b W F p b C w 3 f S Z x d W 9 0 O y w m c X V v d D t T Z W N 0 a W 9 u M S 9 a b M O 6 x I 1 l b m l l M S 9 B d X R v U m V t b 3 Z l Z E N v b H V t b n M x L n t U Z W x l Z s O z b m 5 l I M S N w 6 1 z b G 8 s O H 0 m c X V v d D s s J n F 1 b 3 Q 7 U 2 V j d G l v b j E v W m z D u s S N Z W 5 p Z T E v Q X V 0 b 1 J l b W 9 2 Z W R D b 2 x 1 b W 5 z M S 5 7 Y 2 l z X 2 9 i Y 2 U u R 1 B T X 0 x P T i w 5 f S Z x d W 9 0 O y w m c X V v d D t T Z W N 0 a W 9 u M S 9 a b M O 6 x I 1 l b m l l M S 9 B d X R v U m V t b 3 Z l Z E N v b H V t b n M x L n t j a X N f b 2 J j Z S 5 H U F N f T E F U L D E w f S Z x d W 9 0 O 1 0 s J n F 1 b 3 Q 7 U m V s Y X R p b 2 5 z a G l w S W 5 m b y Z x d W 9 0 O z p b X X 0 i L z 4 8 R W 5 0 c n k g V H l w Z T 0 i U m V z d W x 0 V H l w Z S I g V m F s d W U 9 I n N U Y W J s Z S I v P j x F b n R y e S B U e X B l P S J O Y X Z p Z 2 F 0 a W 9 u U 3 R l c E 5 h b W U i I F Z h b H V l P S J z T m F 2 a W f D o W N p Y S I v P j x F b n R y e S B U e X B l P S J G a W x s T 2 J q Z W N 0 V H l w Z S I g V m F s d W U 9 I n N D b 2 5 u Z W N 0 a W 9 u T 2 5 s e S I v P j x F b n R y e S B U e X B l P S J O Y W 1 l V X B k Y X R l Z E F m d G V y R m l s b C I g V m F s d W U 9 I m w w I i 8 + P C 9 T d G F i b G V F b n R y a W V z P j w v S X R l b T 4 8 S X R l b T 4 8 S X R l b U x v Y 2 F 0 a W 9 u P j x J d G V t V H l w Z T 5 G b 3 J t d W x h P C 9 J d G V t V H l w Z T 4 8 S X R l b V B h d G g + U 2 V j d G l v b j E v c H J p Z X N r d W 1 f Z G F 0 Y X N l d H k v W m R y b 2 o 8 L 0 l 0 Z W 1 Q Y X R o P j w v S X R l b U x v Y 2 F 0 a W 9 u P j x T d G F i b G V F b n R y a W V z L z 4 8 L 0 l 0 Z W 0 + P E l 0 Z W 0 + P E l 0 Z W 1 M b 2 N h d G l v b j 4 8 S X R l b V R 5 c G U + R m 9 y b X V s Y T w v S X R l b V R 5 c G U + P E l 0 Z W 1 Q Y X R o P l N l Y 3 R p b 2 4 x L 1 Z 6 b 3 J v d i V D M y V C R C U y M H M l Q z M l Q k F i b 3 I v W m R y b 2 o 8 L 0 l 0 Z W 1 Q Y X R o P j w v S X R l b U x v Y 2 F 0 a W 9 u P j x T d G F i b G V F b n R y a W V z L z 4 8 L 0 l 0 Z W 0 + P E l 0 Z W 0 + P E l 0 Z W 1 M b 2 N h d G l v b j 4 8 S X R l b V R 5 c G U + R m 9 y b X V s Y T w v S X R l b V R 5 c G U + P E l 0 Z W 1 Q Y X R o P l N l Y 3 R p b 2 4 x L 1 Z 6 b 3 J v d i V D M y V C R C U y M H M l Q z M l Q k F i b 3 I v T m F 2 a W c l Q z M l Q T F j a W E x P C 9 J d G V t U G F 0 a D 4 8 L 0 l 0 Z W 1 M b 2 N h d G l v b j 4 8 U 3 R h Y m x l R W 5 0 c m l l c y 8 + P C 9 J d G V t P j x J d G V t P j x J d G V t T G 9 j Y X R p b 2 4 + P E l 0 Z W 1 U e X B l P k Z v c m 1 1 b G E 8 L 0 l 0 Z W 1 U e X B l P j x J d G V t U G F 0 a D 5 T Z W N 0 a W 9 u M S 9 U c m F u c 2 Z v c m 1 v d m E l Q z U l Q T U l M j B 2 e m 9 y b 3 Y l Q z M l Q k Q l M j B z J U M z J U J B Y m 9 y L 1 p k c m 9 q P C 9 J d G V t U G F 0 a D 4 8 L 0 l 0 Z W 1 M b 2 N h d G l v b j 4 8 U 3 R h Y m x l R W 5 0 c m l l c y 8 + P C 9 J d G V t P j x J d G V t P j x J d G V t T G 9 j Y X R p b 2 4 + P E l 0 Z W 1 U e X B l P k Z v c m 1 1 b G E 8 L 0 l 0 Z W 1 U e X B l P j x J d G V t U G F 0 a D 5 T Z W N 0 a W 9 u M S 9 U c m F u c 2 Z v c m 1 v d m E l Q z U l Q T U l M j B 2 e m 9 y b 3 Y l Q z M l Q k Q l M j B z J U M z J U J B Y m 9 y L 1 p h c m l h Z G V u a W V f U 2 h l Z X Q 8 L 0 l 0 Z W 1 Q Y X R o P j w v S X R l b U x v Y 2 F 0 a W 9 u P j x T d G F i b G V F b n R y a W V z L z 4 8 L 0 l 0 Z W 0 + P E l 0 Z W 0 + P E l 0 Z W 1 M b 2 N h d G l v b j 4 8 S X R l b V R 5 c G U + R m 9 y b X V s Y T w v S X R l b V R 5 c G U + P E l 0 Z W 1 Q Y X R o P l N l Y 3 R p b 2 4 x L 1 R y Y W 5 z Z m 9 y b W 9 2 Y S V D N S V B N S U y M H M l Q z M l Q k F i b 3 I v W m R y b 2 o 8 L 0 l 0 Z W 1 Q Y X R o P j w v S X R l b U x v Y 2 F 0 a W 9 u P j x T d G F i b G V F b n R y a W V z L z 4 8 L 0 l 0 Z W 0 + P E l 0 Z W 0 + P E l 0 Z W 1 M b 2 N h d G l v b j 4 8 S X R l b V R 5 c G U + R m 9 y b X V s Y T w v S X R l b V R 5 c G U + P E l 0 Z W 1 Q Y X R o P l N l Y 3 R p b 2 4 x L 3 B y a W V z a 3 V t X 2 R h d G F z Z X R 5 L 0 Z p b H R y b 3 Z h b i V D M y V B O S U y M H N r c n l 0 J U M z J U E 5 J T I w c y V D M y V C Q W J v c n k x P C 9 J d G V t U G F 0 a D 4 8 L 0 l 0 Z W 1 M b 2 N h d G l v b j 4 8 U 3 R h Y m x l R W 5 0 c m l l c y 8 + P C 9 J d G V t P j x J d G V t P j x J d G V t T G 9 j Y X R p b 2 4 + P E l 0 Z W 1 U e X B l P k Z v c m 1 1 b G E 8 L 0 l 0 Z W 1 U e X B l P j x J d G V t U G F 0 a D 5 T Z W N 0 a W 9 u M S 9 w c m l l c 2 t 1 b V 9 k Y X R h c 2 V 0 e S 9 W e X Z v b G E l Q z U l Q T U l M j B 2 b G F z d G 4 l Q z M l Q k E l M j B m d W 5 r Y 2 l 1 M T w v S X R l b V B h d G g + P C 9 J d G V t T G 9 j Y X R p b 2 4 + P F N 0 Y W J s Z U V u d H J p Z X M v P j w v S X R l b T 4 8 S X R l b T 4 8 S X R l b U x v Y 2 F 0 a W 9 u P j x J d G V t V H l w Z T 5 G b 3 J t d W x h P C 9 J d G V t V H l w Z T 4 8 S X R l b V B h d G g + U 2 V j d G l v b j E v c H J p Z X N r d W 1 f Z G F 0 Y X N l d H k v U H J l b W V u b 3 Z h b i V D M y V B O S U y M H N 0 J U M 0 J U J B c G N l M T w v S X R l b V B h d G g + P C 9 J d G V t T G 9 j Y X R p b 2 4 + P F N 0 Y W J s Z U V u d H J p Z X M v P j w v S X R l b T 4 8 S X R l b T 4 8 S X R l b U x v Y 2 F 0 a W 9 u P j x J d G V t V H l w Z T 5 G b 3 J t d W x h P C 9 J d G V t V H l w Z T 4 8 S X R l b V B h d G g + U 2 V j d G l v b j E v c H J p Z X N r d W 1 f Z G F 0 Y X N l d H k v T 2 R z d H I l Q z M l Q T F u Z W 4 l Q z M l Q T k l M j B v c 3 R h d G 4 l Q z M l Q T k l M j B z d C V D N C V C Q X B j Z T E 8 L 0 l 0 Z W 1 Q Y X R o P j w v S X R l b U x v Y 2 F 0 a W 9 u P j x T d G F i b G V F b n R y a W V z L z 4 8 L 0 l 0 Z W 0 + P E l 0 Z W 0 + P E l 0 Z W 1 M b 2 N h d G l v b j 4 8 S X R l b V R 5 c G U + R m 9 y b X V s Y T w v S X R l b V R 5 c G U + P E l 0 Z W 1 Q Y X R o P l N l Y 3 R p b 2 4 x L 3 B y a W V z a 3 V t X 2 R h d G F z Z X R 5 L 0 9 k c 3 R y J U M z J U E x b m V u J U M z J U E 5 J T I w Y 2 h 5 Y n k x P C 9 J d G V t U G F 0 a D 4 8 L 0 l 0 Z W 1 M b 2 N h d G l v b j 4 8 U 3 R h Y m x l R W 5 0 c m l l c y 8 + P C 9 J d G V t P j x J d G V t P j x J d G V t T G 9 j Y X R p b 2 4 + P E l 0 Z W 1 U e X B l P k Z v c m 1 1 b G E 8 L 0 l 0 Z W 1 U e X B l P j x J d G V t U G F 0 a D 5 T Z W N 0 a W 9 u M S 9 w c m l l c 2 t 1 b V 9 k Y X R h c 2 V 0 e S 9 S b 3 p i Y W x l b i V D M y V C R C U y M H N 0 J U M 0 J U J B c G V j J T I w d G F i d S V D N C V C R W t 5 M T w v S X R l b V B h d G g + P C 9 J d G V t T G 9 j Y X R p b 2 4 + P F N 0 Y W J s Z U V u d H J p Z X M v P j w v S X R l b T 4 8 S X R l b T 4 8 S X R l b U x v Y 2 F 0 a W 9 u P j x J d G V t V H l w Z T 5 G b 3 J t d W x h P C 9 J d G V t V H l w Z T 4 8 S X R l b V B h d G g + U 2 V j d G l v b j E v c H J p Z X N r d W 1 f Z G F 0 Y X N l d H k v W m 1 l b m V u J U M z J U J E J T I w d H l w P C 9 J d G V t U G F 0 a D 4 8 L 0 l 0 Z W 1 M b 2 N h d G l v b j 4 8 U 3 R h Y m x l R W 5 0 c m l l c y 8 + P C 9 J d G V t P j x J d G V t P j x J d G V t T G 9 j Y X R p b 2 4 + P E l 0 Z W 1 U e X B l P k Z v c m 1 1 b G E 8 L 0 l 0 Z W 1 U e X B l P j x J d G V t U G F 0 a D 5 T Z W N 0 a W 9 u M S 9 W e m 9 y b 3 Y l Q z M l Q k Q l M j B z J U M z J U J B Y m 9 y J T I w K D I p L 1 p k c m 9 q P C 9 J d G V t U G F 0 a D 4 8 L 0 l 0 Z W 1 M b 2 N h d G l v b j 4 8 U 3 R h Y m x l R W 5 0 c m l l c y 8 + P C 9 J d G V t P j x J d G V t P j x J d G V t T G 9 j Y X R p b 2 4 + P E l 0 Z W 1 U e X B l P k Z v c m 1 1 b G E 8 L 0 l 0 Z W 1 U e X B l P j x J d G V t U G F 0 a D 5 T Z W N 0 a W 9 u M S 9 W e m 9 y b 3 Y l Q z M l Q k Q l M j B z J U M z J U J B Y m 9 y J T I w K D I p L 0 5 h d m l n J U M z J U E x Y 2 l h M T w v S X R l b V B h d G g + P C 9 J d G V t T G 9 j Y X R p b 2 4 + P F N 0 Y W J s Z U V u d H J p Z X M v P j w v S X R l b T 4 8 S X R l b T 4 8 S X R l b U x v Y 2 F 0 a W 9 u P j x J d G V t V H l w Z T 5 G b 3 J t d W x h P C 9 J d G V t V H l w Z T 4 8 S X R l b V B h d G g + U 2 V j d G l v b j E v V H J h b n N m b 3 J t b 3 Z h J U M 1 J U E 1 J T I w d n p v c m 9 2 J U M z J U J E J T I w c y V D M y V C Q W J v c i U y M C g y K S 9 a Z H J v a j w v S X R l b V B h d G g + P C 9 J d G V t T G 9 j Y X R p b 2 4 + P F N 0 Y W J s Z U V u d H J p Z X M v P j w v S X R l b T 4 8 S X R l b T 4 8 S X R l b U x v Y 2 F 0 a W 9 u P j x J d G V t V H l w Z T 5 G b 3 J t d W x h P C 9 J d G V t V H l w Z T 4 8 S X R l b V B h d G g + U 2 V j d G l v b j E v V H J h b n N m b 3 J t b 3 Z h J U M 1 J U E 1 J T I w d n p v c m 9 2 J U M z J U J E J T I w c y V D M y V C Q W J v c i U y M C g y K S 9 U Y W J 1 J U M 0 J U J F a 2 E y X 1 R h Y m x l P C 9 J d G V t U G F 0 a D 4 8 L 0 l 0 Z W 1 M b 2 N h d G l v b j 4 8 U 3 R h Y m x l R W 5 0 c m l l c y 8 + P C 9 J d G V t P j x J d G V t P j x J d G V t T G 9 j Y X R p b 2 4 + P E l 0 Z W 1 U e X B l P k Z v c m 1 1 b G E 8 L 0 l 0 Z W 1 U e X B l P j x J d G V t U G F 0 a D 5 T Z W N 0 a W 9 u M S 9 U c m F u c 2 Z v c m 1 v d m E l Q z U l Q T U l M j B z J U M z J U J B Y m 9 y J T I w K D I p L 1 p k c m 9 q P C 9 J d G V t U G F 0 a D 4 8 L 0 l 0 Z W 1 M b 2 N h d G l v b j 4 8 U 3 R h Y m x l R W 5 0 c m l l c y 8 + P C 9 J d G V t P j x J d G V t P j x J d G V t T G 9 j Y X R p b 2 4 + P E l 0 Z W 1 U e X B l P k Z v c m 1 1 b G E 8 L 0 l 0 Z W 1 U e X B l P j x J d G V t U G F 0 a D 5 T Z W N 0 a W 9 u M S 9 W e m 9 y b 3 Y l Q z M l Q k Q l M j B z J U M z J U J B Y m 9 y J T I w K D M p L 1 p k c m 9 q P C 9 J d G V t U G F 0 a D 4 8 L 0 l 0 Z W 1 M b 2 N h d G l v b j 4 8 U 3 R h Y m x l R W 5 0 c m l l c y 8 + P C 9 J d G V t P j x J d G V t P j x J d G V t T G 9 j Y X R p b 2 4 + P E l 0 Z W 1 U e X B l P k Z v c m 1 1 b G E 8 L 0 l 0 Z W 1 U e X B l P j x J d G V t U G F 0 a D 5 T Z W N 0 a W 9 u M S 9 W e m 9 y b 3 Y l Q z M l Q k Q l M j B z J U M z J U J B Y m 9 y J T I w K D M p L 0 5 h d m l n J U M z J U E x Y 2 l h M T w v S X R l b V B h d G g + P C 9 J d G V t T G 9 j Y X R p b 2 4 + P F N 0 Y W J s Z U V u d H J p Z X M v P j w v S X R l b T 4 8 S X R l b T 4 8 S X R l b U x v Y 2 F 0 a W 9 u P j x J d G V t V H l w Z T 5 G b 3 J t d W x h P C 9 J d G V t V H l w Z T 4 8 S X R l b V B h d G g + U 2 V j d G l v b j E v V H J h b n N m b 3 J t b 3 Z h J U M 1 J U E 1 J T I w d n p v c m 9 2 J U M z J U J E J T I w c y V D M y V C Q W J v c i U y M C g z K S 9 a Z H J v a j w v S X R l b V B h d G g + P C 9 J d G V t T G 9 j Y X R p b 2 4 + P F N 0 Y W J s Z U V u d H J p Z X M v P j w v S X R l b T 4 8 S X R l b T 4 8 S X R l b U x v Y 2 F 0 a W 9 u P j x J d G V t V H l w Z T 5 G b 3 J t d W x h P C 9 J d G V t V H l w Z T 4 8 S X R l b V B h d G g + U 2 V j d G l v b j E v V H J h b n N m b 3 J t b 3 Z h J U M 1 J U E 1 J T I w d n p v c m 9 2 J U M z J U J E J T I w c y V D M y V C Q W J v c i U y M C g z K S 9 U Y W J 1 J U M 0 J U J F a 2 E y X 1 R h Y m x l P C 9 J d G V t U G F 0 a D 4 8 L 0 l 0 Z W 1 M b 2 N h d G l v b j 4 8 U 3 R h Y m x l R W 5 0 c m l l c y 8 + P C 9 J d G V t P j x J d G V t P j x J d G V t T G 9 j Y X R p b 2 4 + P E l 0 Z W 1 U e X B l P k Z v c m 1 1 b G E 8 L 0 l 0 Z W 1 U e X B l P j x J d G V t U G F 0 a D 5 T Z W N 0 a W 9 u M S 9 U c m F u c 2 Z v c m 1 v d m E l Q z U l Q T U l M j B z J U M z J U J B Y m 9 y J T I w K D M p L 1 p k c m 9 q P C 9 J d G V t U G F 0 a D 4 8 L 0 l 0 Z W 1 M b 2 N h d G l v b j 4 8 U 3 R h Y m x l R W 5 0 c m l l c y 8 + P C 9 J d G V t P j x J d G V t P j x J d G V t T G 9 j Y X R p b 2 4 + P E l 0 Z W 1 U e X B l P k Z v c m 1 1 b G E 8 L 0 l 0 Z W 1 U e X B l P j x J d G V t U G F 0 a D 5 T Z W N 0 a W 9 u M S 9 w c m l l c 2 t 1 b V 9 k Y X R h c 2 V 0 e S U y M C g 0 K S 9 a Z H J v a j w v S X R l b V B h d G g + P C 9 J d G V t T G 9 j Y X R p b 2 4 + P F N 0 Y W J s Z U V u d H J p Z X M v P j w v S X R l b T 4 8 S X R l b T 4 8 S X R l b U x v Y 2 F 0 a W 9 u P j x J d G V t V H l w Z T 5 G b 3 J t d W x h P C 9 J d G V t V H l w Z T 4 8 S X R l b V B h d G g + U 2 V j d G l v b j E v V n p v c m 9 2 J U M z J U J E J T I w c y V D M y V C Q W J v c i U y M C g 0 K S 9 a Z H J v a j w v S X R l b V B h d G g + P C 9 J d G V t T G 9 j Y X R p b 2 4 + P F N 0 Y W J s Z U V u d H J p Z X M v P j w v S X R l b T 4 8 S X R l b T 4 8 S X R l b U x v Y 2 F 0 a W 9 u P j x J d G V t V H l w Z T 5 G b 3 J t d W x h P C 9 J d G V t V H l w Z T 4 8 S X R l b V B h d G g + U 2 V j d G l v b j E v V n p v c m 9 2 J U M z J U J E J T I w c y V D M y V C Q W J v c i U y M C g 0 K S 9 O Y X Z p Z y V D M y V B M W N p Y T E 8 L 0 l 0 Z W 1 Q Y X R o P j w v S X R l b U x v Y 2 F 0 a W 9 u P j x T d G F i b G V F b n R y a W V z L z 4 8 L 0 l 0 Z W 0 + P E l 0 Z W 0 + P E l 0 Z W 1 M b 2 N h d G l v b j 4 8 S X R l b V R 5 c G U + R m 9 y b X V s Y T w v S X R l b V R 5 c G U + P E l 0 Z W 1 Q Y X R o P l N l Y 3 R p b 2 4 x L 1 R y Y W 5 z Z m 9 y b W 9 2 Y S V D N S V B N S U y M H Z 6 b 3 J v d i V D M y V C R C U y M H M l Q z M l Q k F i b 3 I l M j A o N C k v W m R y b 2 o 8 L 0 l 0 Z W 1 Q Y X R o P j w v S X R l b U x v Y 2 F 0 a W 9 u P j x T d G F i b G V F b n R y a W V z L z 4 8 L 0 l 0 Z W 0 + P E l 0 Z W 0 + P E l 0 Z W 1 M b 2 N h d G l v b j 4 8 S X R l b V R 5 c G U + R m 9 y b X V s Y T w v S X R l b V R 5 c G U + P E l 0 Z W 1 Q Y X R o P l N l Y 3 R p b 2 4 x L 1 R y Y W 5 z Z m 9 y b W 9 2 Y S V D N S V B N S U y M H Z 6 b 3 J v d i V D M y V C R C U y M H M l Q z M l Q k F i b 3 I l M j A o N C k v V G F i d S V D N C V C R W t h M l 9 U Y W J s Z T w v S X R l b V B h d G g + P C 9 J d G V t T G 9 j Y X R p b 2 4 + P F N 0 Y W J s Z U V u d H J p Z X M v P j w v S X R l b T 4 8 S X R l b T 4 8 S X R l b U x v Y 2 F 0 a W 9 u P j x J d G V t V H l w Z T 5 G b 3 J t d W x h P C 9 J d G V t V H l w Z T 4 8 S X R l b V B h d G g + U 2 V j d G l v b j E v V H J h b n N m b 3 J t b 3 Z h J U M 1 J U E 1 J T I w c y V D M y V C Q W J v c i U y M C g 0 K S 9 a Z H J v a j w v S X R l b V B h d G g + P C 9 J d G V t T G 9 j Y X R p b 2 4 + P F N 0 Y W J s Z U V u d H J p Z X M v P j w v S X R l b T 4 8 S X R l b T 4 8 S X R l b U x v Y 2 F 0 a W 9 u P j x J d G V t V H l w Z T 5 G b 3 J t d W x h P C 9 J d G V t V H l w Z T 4 8 S X R l b V B h d G g + U 2 V j d G l v b j E v c H J p Z X N r d W 1 f Z G F 0 Y X N l d H k l M j A o N C k v R m l s d H J v d m F u J U M z J U E 5 J T I w c 2 t y e X Q l Q z M l Q T k l M j B z J U M z J U J B Y m 9 y e T E 8 L 0 l 0 Z W 1 Q Y X R o P j w v S X R l b U x v Y 2 F 0 a W 9 u P j x T d G F i b G V F b n R y a W V z L z 4 8 L 0 l 0 Z W 0 + P E l 0 Z W 0 + P E l 0 Z W 1 M b 2 N h d G l v b j 4 8 S X R l b V R 5 c G U + R m 9 y b X V s Y T w v S X R l b V R 5 c G U + P E l 0 Z W 1 Q Y X R o P l N l Y 3 R p b 2 4 x L 3 B y a W V z a 3 V t X 2 R h d G F z Z X R 5 J T I w K D Q p L 1 Z 5 d m 9 s Y S V D N S V B N S U y M H Z s Y X N 0 b i V D M y V C Q S U y M G Z 1 b m t j a X U x P C 9 J d G V t U G F 0 a D 4 8 L 0 l 0 Z W 1 M b 2 N h d G l v b j 4 8 U 3 R h Y m x l R W 5 0 c m l l c y 8 + P C 9 J d G V t P j x J d G V t P j x J d G V t T G 9 j Y X R p b 2 4 + P E l 0 Z W 1 U e X B l P k Z v c m 1 1 b G E 8 L 0 l 0 Z W 1 U e X B l P j x J d G V t U G F 0 a D 5 T Z W N 0 a W 9 u M S 9 w c m l l c 2 t 1 b V 9 k Y X R h c 2 V 0 e S U y M C g 0 K S 9 Q c m V t Z W 5 v d m F u J U M z J U E 5 J T I w c 3 Q l Q z Q l Q k F w Y 2 U x P C 9 J d G V t U G F 0 a D 4 8 L 0 l 0 Z W 1 M b 2 N h d G l v b j 4 8 U 3 R h Y m x l R W 5 0 c m l l c y 8 + P C 9 J d G V t P j x J d G V t P j x J d G V t T G 9 j Y X R p b 2 4 + P E l 0 Z W 1 U e X B l P k Z v c m 1 1 b G E 8 L 0 l 0 Z W 1 U e X B l P j x J d G V t U G F 0 a D 5 T Z W N 0 a W 9 u M S 9 w c m l l c 2 t 1 b V 9 k Y X R h c 2 V 0 e S U y M C g 0 K S 9 P Z H N 0 c i V D M y V B M W 5 l b i V D M y V B O S U y M G 9 z d G F 0 b i V D M y V B O S U y M H N 0 J U M 0 J U J B c G N l M T w v S X R l b V B h d G g + P C 9 J d G V t T G 9 j Y X R p b 2 4 + P F N 0 Y W J s Z U V u d H J p Z X M v P j w v S X R l b T 4 8 S X R l b T 4 8 S X R l b U x v Y 2 F 0 a W 9 u P j x J d G V t V H l w Z T 5 G b 3 J t d W x h P C 9 J d G V t V H l w Z T 4 8 S X R l b V B h d G g + U 2 V j d G l v b j E v c H J p Z X N r d W 1 f Z G F 0 Y X N l d H k l M j A o N C k v T 2 R z d H I l Q z M l Q T F u Z W 4 l Q z M l Q T k l M j B j a H l i e T E 8 L 0 l 0 Z W 1 Q Y X R o P j w v S X R l b U x v Y 2 F 0 a W 9 u P j x T d G F i b G V F b n R y a W V z L z 4 8 L 0 l 0 Z W 0 + P E l 0 Z W 0 + P E l 0 Z W 1 M b 2 N h d G l v b j 4 8 S X R l b V R 5 c G U + R m 9 y b X V s Y T w v S X R l b V R 5 c G U + P E l 0 Z W 1 Q Y X R o P l N l Y 3 R p b 2 4 x L 3 B y a W V z a 3 V t X 2 R h d G F z Z X R 5 J T I w K D Q p L 1 J v e m J h b G V u J U M z J U J E J T I w c 3 Q l Q z Q l Q k F w Z W M l M j B 0 Y W J 1 J U M 0 J U J F a 3 k x P C 9 J d G V t U G F 0 a D 4 8 L 0 l 0 Z W 1 M b 2 N h d G l v b j 4 8 U 3 R h Y m x l R W 5 0 c m l l c y 8 + P C 9 J d G V t P j x J d G V t P j x J d G V t T G 9 j Y X R p b 2 4 + P E l 0 Z W 1 U e X B l P k Z v c m 1 1 b G E 8 L 0 l 0 Z W 1 U e X B l P j x J d G V t U G F 0 a D 5 T Z W N 0 a W 9 u M S 9 w c m l l c 2 t 1 b V 9 k Y X R h c 2 V 0 e S U y M C g 0 K S 9 a b W V u Z W 4 l Q z M l Q k Q l M j B 0 e X A 8 L 0 l 0 Z W 1 Q Y X R o P j w v S X R l b U x v Y 2 F 0 a W 9 u P j x T d G F i b G V F b n R y a W V z L z 4 8 L 0 l 0 Z W 0 + P E l 0 Z W 0 + P E l 0 Z W 1 M b 2 N h d G l v b j 4 8 S X R l b V R 5 c G U + R m 9 y b X V s Y T w v S X R l b V R 5 c G U + P E l 0 Z W 1 Q Y X R o P l N l Y 3 R p b 2 4 x L 1 Z 6 b 3 J v d i V D M y V C R C U y M H M l Q z M l Q k F i b 3 I l M j A o N S k v W m R y b 2 o 8 L 0 l 0 Z W 1 Q Y X R o P j w v S X R l b U x v Y 2 F 0 a W 9 u P j x T d G F i b G V F b n R y a W V z L z 4 8 L 0 l 0 Z W 0 + P E l 0 Z W 0 + P E l 0 Z W 1 M b 2 N h d G l v b j 4 8 S X R l b V R 5 c G U + R m 9 y b X V s Y T w v S X R l b V R 5 c G U + P E l 0 Z W 1 Q Y X R o P l N l Y 3 R p b 2 4 x L 1 Z 6 b 3 J v d i V D M y V C R C U y M H M l Q z M l Q k F i b 3 I l M j A o N S k v T m F 2 a W c l Q z M l Q T F j a W E x P C 9 J d G V t U G F 0 a D 4 8 L 0 l 0 Z W 1 M b 2 N h d G l v b j 4 8 U 3 R h Y m x l R W 5 0 c m l l c y 8 + P C 9 J d G V t P j x J d G V t P j x J d G V t T G 9 j Y X R p b 2 4 + P E l 0 Z W 1 U e X B l P k Z v c m 1 1 b G E 8 L 0 l 0 Z W 1 U e X B l P j x J d G V t U G F 0 a D 5 T Z W N 0 a W 9 u M S 9 U c m F u c 2 Z v c m 1 v d m E l Q z U l Q T U l M j B 2 e m 9 y b 3 Y l Q z M l Q k Q l M j B z J U M z J U J B Y m 9 y J T I w K D U p L 1 p k c m 9 q P C 9 J d G V t U G F 0 a D 4 8 L 0 l 0 Z W 1 M b 2 N h d G l v b j 4 8 U 3 R h Y m x l R W 5 0 c m l l c y 8 + P C 9 J d G V t P j x J d G V t P j x J d G V t T G 9 j Y X R p b 2 4 + P E l 0 Z W 1 U e X B l P k Z v c m 1 1 b G E 8 L 0 l 0 Z W 1 U e X B l P j x J d G V t U G F 0 a D 5 T Z W N 0 a W 9 u M S 9 U c m F u c 2 Z v c m 1 v d m E l Q z U l Q T U l M j B 2 e m 9 y b 3 Y l Q z M l Q k Q l M j B z J U M z J U J B Y m 9 y J T I w K D U p L 1 p h c m l h Z G V u a W V f U 2 h l Z X Q 8 L 0 l 0 Z W 1 Q Y X R o P j w v S X R l b U x v Y 2 F 0 a W 9 u P j x T d G F i b G V F b n R y a W V z L z 4 8 L 0 l 0 Z W 0 + P E l 0 Z W 0 + P E l 0 Z W 1 M b 2 N h d G l v b j 4 8 S X R l b V R 5 c G U + R m 9 y b X V s Y T w v S X R l b V R 5 c G U + P E l 0 Z W 1 Q Y X R o P l N l Y 3 R p b 2 4 x L 1 R y Y W 5 z Z m 9 y b W 9 2 Y S V D N S V B N S U y M H M l Q z M l Q k F i b 3 I l M j A o N S k v W m R y b 2 o 8 L 0 l 0 Z W 1 Q Y X R o P j w v S X R l b U x v Y 2 F 0 a W 9 u P j x T d G F i b G V F b n R y a W V z L z 4 8 L 0 l 0 Z W 0 + P E l 0 Z W 0 + P E l 0 Z W 1 M b 2 N h d G l v b j 4 8 S X R l b V R 5 c G U + R m 9 y b X V s Y T w v S X R l b V R 5 c G U + P E l 0 Z W 1 Q Y X R o P l N l Y 3 R p b 2 4 x L 3 B y a W V z a 3 V t X 2 R h d G F z Z X R 5 J T I w K D Y p L 1 p k c m 9 q P C 9 J d G V t U G F 0 a D 4 8 L 0 l 0 Z W 1 M b 2 N h d G l v b j 4 8 U 3 R h Y m x l R W 5 0 c m l l c y 8 + P C 9 J d G V t P j x J d G V t P j x J d G V t T G 9 j Y X R p b 2 4 + P E l 0 Z W 1 U e X B l P k Z v c m 1 1 b G E 8 L 0 l 0 Z W 1 U e X B l P j x J d G V t U G F 0 a D 5 T Z W N 0 a W 9 u M S 9 W e m 9 y b 3 Y l Q z M l Q k Q l M j B z J U M z J U J B Y m 9 y J T I w K D Y p L 1 p k c m 9 q P C 9 J d G V t U G F 0 a D 4 8 L 0 l 0 Z W 1 M b 2 N h d G l v b j 4 8 U 3 R h Y m x l R W 5 0 c m l l c y 8 + P C 9 J d G V t P j x J d G V t P j x J d G V t T G 9 j Y X R p b 2 4 + P E l 0 Z W 1 U e X B l P k Z v c m 1 1 b G E 8 L 0 l 0 Z W 1 U e X B l P j x J d G V t U G F 0 a D 5 T Z W N 0 a W 9 u M S 9 W e m 9 y b 3 Y l Q z M l Q k Q l M j B z J U M z J U J B Y m 9 y J T I w K D Y p L 0 5 h d m l n J U M z J U E x Y 2 l h M T w v S X R l b V B h d G g + P C 9 J d G V t T G 9 j Y X R p b 2 4 + P F N 0 Y W J s Z U V u d H J p Z X M v P j w v S X R l b T 4 8 S X R l b T 4 8 S X R l b U x v Y 2 F 0 a W 9 u P j x J d G V t V H l w Z T 5 G b 3 J t d W x h P C 9 J d G V t V H l w Z T 4 8 S X R l b V B h d G g + U 2 V j d G l v b j E v V H J h b n N m b 3 J t b 3 Z h J U M 1 J U E 1 J T I w d n p v c m 9 2 J U M z J U J E J T I w c y V D M y V C Q W J v c i U y M C g 2 K S 9 a Z H J v a j w v S X R l b V B h d G g + P C 9 J d G V t T G 9 j Y X R p b 2 4 + P F N 0 Y W J s Z U V u d H J p Z X M v P j w v S X R l b T 4 8 S X R l b T 4 8 S X R l b U x v Y 2 F 0 a W 9 u P j x J d G V t V H l w Z T 5 G b 3 J t d W x h P C 9 J d G V t V H l w Z T 4 8 S X R l b V B h d G g + U 2 V j d G l v b j E v V H J h b n N m b 3 J t b 3 Z h J U M 1 J U E 1 J T I w d n p v c m 9 2 J U M z J U J E J T I w c y V D M y V C Q W J v c i U y M C g 2 K S 9 a Y X J p Y W R l b m l l X 1 N o Z W V 0 P C 9 J d G V t U G F 0 a D 4 8 L 0 l 0 Z W 1 M b 2 N h d G l v b j 4 8 U 3 R h Y m x l R W 5 0 c m l l c y 8 + P C 9 J d G V t P j x J d G V t P j x J d G V t T G 9 j Y X R p b 2 4 + P E l 0 Z W 1 U e X B l P k Z v c m 1 1 b G E 8 L 0 l 0 Z W 1 U e X B l P j x J d G V t U G F 0 a D 5 T Z W N 0 a W 9 u M S 9 U c m F u c 2 Z v c m 1 v d m E l Q z U l Q T U l M j B z J U M z J U J B Y m 9 y J T I w K D Y p L 1 p k c m 9 q P C 9 J d G V t U G F 0 a D 4 8 L 0 l 0 Z W 1 M b 2 N h d G l v b j 4 8 U 3 R h Y m x l R W 5 0 c m l l c y 8 + P C 9 J d G V t P j x J d G V t P j x J d G V t T G 9 j Y X R p b 2 4 + P E l 0 Z W 1 U e X B l P k Z v c m 1 1 b G E 8 L 0 l 0 Z W 1 U e X B l P j x J d G V t U G F 0 a D 5 T Z W N 0 a W 9 u M S 9 w c m l l c 2 t 1 b V 9 k Y X R h c 2 V 0 e S U y M C g 2 K S 9 G a W x 0 c m 9 2 Y W 4 l Q z M l Q T k l M j B z a 3 J 5 d C V D M y V B O S U y M H M l Q z M l Q k F i b 3 J 5 M T w v S X R l b V B h d G g + P C 9 J d G V t T G 9 j Y X R p b 2 4 + P F N 0 Y W J s Z U V u d H J p Z X M v P j w v S X R l b T 4 8 S X R l b T 4 8 S X R l b U x v Y 2 F 0 a W 9 u P j x J d G V t V H l w Z T 5 G b 3 J t d W x h P C 9 J d G V t V H l w Z T 4 8 S X R l b V B h d G g + U 2 V j d G l v b j E v c H J p Z X N r d W 1 f Z G F 0 Y X N l d H k l M j A o N i k v V n l 2 b 2 x h J U M 1 J U E 1 J T I w d m x h c 3 R u J U M z J U J B J T I w Z n V u a 2 N p d T E 8 L 0 l 0 Z W 1 Q Y X R o P j w v S X R l b U x v Y 2 F 0 a W 9 u P j x T d G F i b G V F b n R y a W V z L z 4 8 L 0 l 0 Z W 0 + P E l 0 Z W 0 + P E l 0 Z W 1 M b 2 N h d G l v b j 4 8 S X R l b V R 5 c G U + R m 9 y b X V s Y T w v S X R l b V R 5 c G U + P E l 0 Z W 1 Q Y X R o P l N l Y 3 R p b 2 4 x L 3 B y a W V z a 3 V t X 2 R h d G F z Z X R 5 J T I w K D Y p L 1 B y Z W 1 l b m 9 2 Y W 4 l Q z M l Q T k l M j B z d C V D N C V C Q X B j Z T E 8 L 0 l 0 Z W 1 Q Y X R o P j w v S X R l b U x v Y 2 F 0 a W 9 u P j x T d G F i b G V F b n R y a W V z L z 4 8 L 0 l 0 Z W 0 + P E l 0 Z W 0 + P E l 0 Z W 1 M b 2 N h d G l v b j 4 8 S X R l b V R 5 c G U + R m 9 y b X V s Y T w v S X R l b V R 5 c G U + P E l 0 Z W 1 Q Y X R o P l N l Y 3 R p b 2 4 x L 3 B y a W V z a 3 V t X 2 R h d G F z Z X R 5 J T I w K D Y p L 0 9 k c 3 R y J U M z J U E x b m V u J U M z J U E 5 J T I w b 3 N 0 Y X R u J U M z J U E 5 J T I w c 3 Q l Q z Q l Q k F w Y 2 U x P C 9 J d G V t U G F 0 a D 4 8 L 0 l 0 Z W 1 M b 2 N h d G l v b j 4 8 U 3 R h Y m x l R W 5 0 c m l l c y 8 + P C 9 J d G V t P j x J d G V t P j x J d G V t T G 9 j Y X R p b 2 4 + P E l 0 Z W 1 U e X B l P k Z v c m 1 1 b G E 8 L 0 l 0 Z W 1 U e X B l P j x J d G V t U G F 0 a D 5 T Z W N 0 a W 9 u M S 9 w c m l l c 2 t 1 b V 9 k Y X R h c 2 V 0 e S U y M C g 2 K S 9 P Z H N 0 c i V D M y V B M W 5 l b i V D M y V B O S U y M G N o e W J 5 M T w v S X R l b V B h d G g + P C 9 J d G V t T G 9 j Y X R p b 2 4 + P F N 0 Y W J s Z U V u d H J p Z X M v P j w v S X R l b T 4 8 S X R l b T 4 8 S X R l b U x v Y 2 F 0 a W 9 u P j x J d G V t V H l w Z T 5 G b 3 J t d W x h P C 9 J d G V t V H l w Z T 4 8 S X R l b V B h d G g + U 2 V j d G l v b j E v c H J p Z X N r d W 1 f Z G F 0 Y X N l d H k l M j A o N i k v U m 9 6 Y m F s Z W 4 l Q z M l Q k Q l M j B z d C V D N C V C Q X B l Y y U y M H R h Y n U l Q z Q l Q k V r e T E 8 L 0 l 0 Z W 1 Q Y X R o P j w v S X R l b U x v Y 2 F 0 a W 9 u P j x T d G F i b G V F b n R y a W V z L z 4 8 L 0 l 0 Z W 0 + P E l 0 Z W 0 + P E l 0 Z W 1 M b 2 N h d G l v b j 4 8 S X R l b V R 5 c G U + R m 9 y b X V s Y T w v S X R l b V R 5 c G U + P E l 0 Z W 1 Q Y X R o P l N l Y 3 R p b 2 4 x L 3 B y a W V z a 3 V t X 2 R h d G F z Z X R 5 J T I w K D Y p L 1 p t Z W 5 l b i V D M y V C R C U y M H R 5 c D w v S X R l b V B h d G g + P C 9 J d G V t T G 9 j Y X R p b 2 4 + P F N 0 Y W J s Z U V u d H J p Z X M v P j w v S X R l b T 4 8 S X R l b T 4 8 S X R l b U x v Y 2 F 0 a W 9 u P j x J d G V t V H l w Z T 5 G b 3 J t d W x h P C 9 J d G V t V H l w Z T 4 8 S X R l b V B h d G g + U 2 V j d G l v b j E v c H J p Z X N r d W 1 f Z G F 0 Y X N l d H k l M j A o N i k v S 2 9 u d G l u Z 2 V u J U M 0 J T h E b i V D M y V C R C U y M H N 0 J U M 0 J U J B c G V j P C 9 J d G V t U G F 0 a D 4 8 L 0 l 0 Z W 1 M b 2 N h d G l v b j 4 8 U 3 R h Y m x l R W 5 0 c m l l c y 8 + P C 9 J d G V t P j x J d G V t P j x J d G V t T G 9 j Y X R p b 2 4 + P E l 0 Z W 1 U e X B l P k Z v c m 1 1 b G E 8 L 0 l 0 Z W 1 U e X B l P j x J d G V t U G F 0 a D 5 T Z W N 0 a W 9 u M S 9 w c m l l c 2 t 1 b V 9 k Y X R h c 2 V 0 e S U y M C g 0 K S 9 O Y W h y Y W R l b i V D M y V B M S U y M G h v Z G 5 v d G E 8 L 0 l 0 Z W 1 Q Y X R o P j w v S X R l b U x v Y 2 F 0 a W 9 u P j x T d G F i b G V F b n R y a W V z L z 4 8 L 0 l 0 Z W 0 + P E l 0 Z W 0 + P E l 0 Z W 1 M b 2 N h d G l v b j 4 8 S X R l b V R 5 c G U + R m 9 y b X V s Y T w v S X R l b V R 5 c G U + P E l 0 Z W 1 Q Y X R o P l N l Y 3 R p b 2 4 x L 3 B y a W V z a 3 V t X 2 R h d G F z Z X R 5 J T I w K D Q p L 0 5 h a H J h Z G V u J U M z J U E x J T I w a G 9 k b m 9 0 Y T E 8 L 0 l 0 Z W 1 Q Y X R o P j w v S X R l b U x v Y 2 F 0 a W 9 u P j x T d G F i b G V F b n R y a W V z L z 4 8 L 0 l 0 Z W 0 + P E l 0 Z W 0 + P E l 0 Z W 1 M b 2 N h d G l v b j 4 8 S X R l b V R 5 c G U + R m 9 y b X V s Y T w v S X R l b V R 5 c G U + P E l 0 Z W 1 Q Y X R o P l N l Y 3 R p b 2 4 x L 3 B y a W V z a 3 V t X 2 R h d G F z Z X R 5 J T I w K D Q p L 0 5 h a H J h Z G V u J U M z J U E x J T I w a G 9 k b m 9 0 Y T I 8 L 0 l 0 Z W 1 Q Y X R o P j w v S X R l b U x v Y 2 F 0 a W 9 u P j x T d G F i b G V F b n R y a W V z L z 4 8 L 0 l 0 Z W 0 + P E l 0 Z W 0 + P E l 0 Z W 1 M b 2 N h d G l v b j 4 8 S X R l b V R 5 c G U + R m 9 y b X V s Y T w v S X R l b V R 5 c G U + P E l 0 Z W 1 Q Y X R o P l N l Y 3 R p b 2 4 x L 0 N o e W J 5 J T I w d i U z Q S U y M H B y a W V z a 3 V t X 2 R h d G F z Z X R 5 J T I w K D Q p L 1 p k c m 9 q P C 9 J d G V t U G F 0 a D 4 8 L 0 l 0 Z W 1 M b 2 N h d G l v b j 4 8 U 3 R h Y m x l R W 5 0 c m l l c y 8 + P C 9 J d G V t P j x J d G V t P j x J d G V t T G 9 j Y X R p b 2 4 + P E l 0 Z W 1 U e X B l P k Z v c m 1 1 b G E 8 L 0 l 0 Z W 1 U e X B l P j x J d G V t U G F 0 a D 5 T Z W N 0 a W 9 u M S 9 D a H l i e S U y M H Y l M 0 E l M j B w c m l l c 2 t 1 b V 9 k Y X R h c 2 V 0 e S U y M C g 0 K S 9 a a X N 0 Z W 4 l Q z M l Q T k l M j B u Z X M l Q z M l Q k F s Y W R 5 J T I w c y U y M H R 5 c G 9 t P C 9 J d G V t U G F 0 a D 4 8 L 0 l 0 Z W 1 M b 2 N h d G l v b j 4 8 U 3 R h Y m x l R W 5 0 c m l l c y 8 + P C 9 J d G V t P j x J d G V t P j x J d G V t T G 9 j Y X R p b 2 4 + P E l 0 Z W 1 U e X B l P k Z v c m 1 1 b G E 8 L 0 l 0 Z W 1 U e X B l P j x J d G V t U G F 0 a D 5 T Z W N 0 a W 9 u M S 9 D a H l i e S U y M H Y l M 0 E l M j B w c m l l c 2 t 1 b V 9 k Y X R h c 2 V 0 e S U y M C g 0 K S 9 Q c m l k Y W 4 l Q z M l Q k Q l M j B p b m R l e D w v S X R l b V B h d G g + P C 9 J d G V t T G 9 j Y X R p b 2 4 + P F N 0 Y W J s Z U V u d H J p Z X M v P j w v S X R l b T 4 8 S X R l b T 4 8 S X R l b U x v Y 2 F 0 a W 9 u P j x J d G V t V H l w Z T 5 G b 3 J t d W x h P C 9 J d G V t V H l w Z T 4 8 S X R l b V B h d G g + U 2 V j d G l v b j E v Q 2 h 5 Y n k l M j B 2 J T N B J T I w c H J p Z X N r d W 1 f Z G F 0 Y X N l d H k l M j A o N C k v U G 9 u Z W N o Y W 4 l Q z M l Q T k l M j B j a H l i e T w v S X R l b V B h d G g + P C 9 J d G V t T G 9 j Y X R p b 2 4 + P F N 0 Y W J s Z U V u d H J p Z X M v P j w v S X R l b T 4 8 S X R l b T 4 8 S X R l b U x v Y 2 F 0 a W 9 u P j x J d G V t V H l w Z T 5 G b 3 J t d W x h P C 9 J d G V t V H l w Z T 4 8 S X R l b V B h d G g + U 2 V j d G l v b j E v Q 2 h 5 Y n k l M j B 2 J T N B J T I w c H J p Z X N r d W 1 f Z G F 0 Y X N l d H k l M j A o N C k v U 3 Q l Q z Q l Q k F w Y 2 U l M j B z b y U y M H p t Z W 5 l b i V D M y V C R G 0 l M j B w b 3 J h Z C V D M y V B R G 0 8 L 0 l 0 Z W 1 Q Y X R o P j w v S X R l b U x v Y 2 F 0 a W 9 u P j x T d G F i b G V F b n R y a W V z L z 4 8 L 0 l 0 Z W 0 + P E l 0 Z W 0 + P E l 0 Z W 1 M b 2 N h d G l v b j 4 8 S X R l b V R 5 c G U + R m 9 y b X V s Y T w v S X R l b V R 5 c G U + P E l 0 Z W 1 Q Y X R o P l N l Y 3 R p b 2 4 x L 3 B y a W V z a 3 V t X 2 R h d G F z Z X R 5 J T I w K D Y p L 1 p t Z W 5 l b i V D M y V C R C U y M H R 5 c D E 8 L 0 l 0 Z W 1 Q Y X R o P j w v S X R l b U x v Y 2 F 0 a W 9 u P j x T d G F i b G V F b n R y a W V z L z 4 8 L 0 l 0 Z W 0 + P E l 0 Z W 0 + P E l 0 Z W 1 M b 2 N h d G l v b j 4 8 S X R l b V R 5 c G U + R m 9 y b X V s Y T w v S X R l b V R 5 c G U + P E l 0 Z W 1 Q Y X R o P l N l Y 3 R p b 2 4 x L 3 B y a W V z a 3 V t X 2 R h d G F z Z X R 5 J T I w K D Y p L 0 5 h a H J h Z G V u J U M z J U E x J T I w a G 9 k b m 9 0 Y T w v S X R l b V B h d G g + P C 9 J d G V t T G 9 j Y X R p b 2 4 + P F N 0 Y W J s Z U V u d H J p Z X M v P j w v S X R l b T 4 8 S X R l b T 4 8 S X R l b U x v Y 2 F 0 a W 9 u P j x J d G V t V H l w Z T 5 G b 3 J t d W x h P C 9 J d G V t V H l w Z T 4 8 S X R l b V B h d G g + U 2 V j d G l v b j E v c H J p Z X N r d W 1 f Z G F 0 Y X N l d H k l M j A o N i k v T m F o c m F k Z W 4 l Q z M l Q T E l M j B o b 2 R u b 3 R h M T w v S X R l b V B h d G g + P C 9 J d G V t T G 9 j Y X R p b 2 4 + P F N 0 Y W J s Z U V u d H J p Z X M v P j w v S X R l b T 4 8 S X R l b T 4 8 S X R l b U x v Y 2 F 0 a W 9 u P j x J d G V t V H l w Z T 5 G b 3 J t d W x h P C 9 J d G V t V H l w Z T 4 8 S X R l b V B h d G g + U 2 V j d G l v b j E v c H J p Z X N r d W 1 f Z G F 0 Y X N l d H k l M j A o N i k v T m F o c m F k Z W 4 l Q z M l Q T E l M j B o b 2 R u b 3 R h M j w v S X R l b V B h d G g + P C 9 J d G V t T G 9 j Y X R p b 2 4 + P F N 0 Y W J s Z U V u d H J p Z X M v P j w v S X R l b T 4 8 S X R l b T 4 8 S X R l b U x v Y 2 F 0 a W 9 u P j x J d G V t V H l w Z T 5 G b 3 J t d W x h P C 9 J d G V t V H l w Z T 4 8 S X R l b V B h d G g + U 2 V j d G l v b j E v c H J p Z X N r d W 1 f Z G F 0 Y X N l d H k l M j A o N i k v T m F o c m F k Z W 4 l Q z M l Q T E l M j B o b 2 R u b 3 R h M z w v S X R l b V B h d G g + P C 9 J d G V t T G 9 j Y X R p b 2 4 + P F N 0 Y W J s Z U V u d H J p Z X M v P j w v S X R l b T 4 8 S X R l b T 4 8 S X R l b U x v Y 2 F 0 a W 9 u P j x J d G V t V H l w Z T 5 G b 3 J t d W x h P C 9 J d G V t V H l w Z T 4 8 S X R l b V B h d G g + U 2 V j d G l v b j E v c H J p Z X N r d W 1 f Z G F 0 Y X N l d H k l M j A o N i k v T m F o c m F k Z W 4 l Q z M l Q T E l M j B o b 2 R u b 3 R h N D w v S X R l b V B h d G g + P C 9 J d G V t T G 9 j Y X R p b 2 4 + P F N 0 Y W J s Z U V u d H J p Z X M v P j w v S X R l b T 4 8 S X R l b T 4 8 S X R l b U x v Y 2 F 0 a W 9 u P j x J d G V t V H l w Z T 5 G b 3 J t d W x h P C 9 J d G V t V H l w Z T 4 8 S X R l b V B h d G g + U 2 V j d G l v b j E v c H J p Z X N r d W 1 f Z G F 0 Y X N l d H k l M j A o N i k v T m F o c m F k Z W 4 l Q z M l Q T E l M j B o b 2 R u b 3 R h N T w v S X R l b V B h d G g + P C 9 J d G V t T G 9 j Y X R p b 2 4 + P F N 0 Y W J s Z U V u d H J p Z X M v P j w v S X R l b T 4 8 S X R l b T 4 8 S X R l b U x v Y 2 F 0 a W 9 u P j x J d G V t V H l w Z T 5 G b 3 J t d W x h P C 9 J d G V t V H l w Z T 4 8 S X R l b V B h d G g + U 2 V j d G l v b j E v c H J p Z X N r d W 1 f Z G F 0 Y X N l d H k l M j A o N i k v T m F o c m F k Z W 4 l Q z M l Q T E l M j B o b 2 R u b 3 R h N j w v S X R l b V B h d G g + P C 9 J d G V t T G 9 j Y X R p b 2 4 + P F N 0 Y W J s Z U V u d H J p Z X M v P j w v S X R l b T 4 8 S X R l b T 4 8 S X R l b U x v Y 2 F 0 a W 9 u P j x J d G V t V H l w Z T 5 G b 3 J t d W x h P C 9 J d G V t V H l w Z T 4 8 S X R l b V B h d G g + U 2 V j d G l v b j E v Y 2 l z X 2 9 i Y 2 U v W m R y b 2 o 8 L 0 l 0 Z W 1 Q Y X R o P j w v S X R l b U x v Y 2 F 0 a W 9 u P j x T d G F i b G V F b n R y a W V z L z 4 8 L 0 l 0 Z W 0 + P E l 0 Z W 0 + P E l 0 Z W 1 M b 2 N h d G l v b j 4 8 S X R l b V R 5 c G U + R m 9 y b X V s Y T w v S X R l b V R 5 c G U + P E l 0 Z W 1 Q Y X R o P l N l Y 3 R p b 2 4 x L 2 N p c 1 9 v Y m N l L 1 p t Z W 5 l b i V D M y V C R C U y M H R 5 c D w v S X R l b V B h d G g + P C 9 J d G V t T G 9 j Y X R p b 2 4 + P F N 0 Y W J s Z U V u d H J p Z X M v P j w v S X R l b T 4 8 S X R l b T 4 8 S X R l b U x v Y 2 F 0 a W 9 u P j x J d G V t V H l w Z T 5 G b 3 J t d W x h P C 9 J d G V t V H l w Z T 4 8 S X R l b V B h d G g + U 2 V j d G l v b j E v W m w l Q z M l Q k E l Q z Q l O E R l b m l l M S 9 a Z H J v a j w v S X R l b V B h d G g + P C 9 J d G V t T G 9 j Y X R p b 2 4 + P F N 0 Y W J s Z U V u d H J p Z X M v P j w v S X R l b T 4 8 S X R l b T 4 8 S X R l b U x v Y 2 F 0 a W 9 u P j x J d G V t V H l w Z T 5 G b 3 J t d W x h P C 9 J d G V t V H l w Z T 4 8 S X R l b V B h d G g + U 2 V j d G l v b j E v W m w l Q z M l Q k E l Q z Q l O E R l b m l l M S 9 S b 3 p i Y W x l b i V D M y V B O S U y M G N p c 1 9 v Y m N l P C 9 J d G V t U G F 0 a D 4 8 L 0 l 0 Z W 1 M b 2 N h d G l v b j 4 8 U 3 R h Y m x l R W 5 0 c m l l c y 8 + P C 9 J d G V t P j x J d G V t P j x J d G V t T G 9 j Y X R p b 2 4 + P E l 0 Z W 1 U e X B l P k Z v c m 1 1 b G E 8 L 0 l 0 Z W 1 U e X B l P j x J d G V t U G F 0 a D 5 T Z W N 0 a W 9 u M S 9 a b C V D M y V C Q S V D N C U 4 R G V u a W U x L 1 N 0 J U M 0 J U J B c G N l J T I w c 2 8 l M j B 6 b W V u Z W 4 l Q z M l Q k R t J T I w c G 9 y Y W Q l Q z M l Q U R t P C 9 J d G V t U G F 0 a D 4 8 L 0 l 0 Z W 1 M b 2 N h d G l v b j 4 8 U 3 R h Y m x l R W 5 0 c m l l c y 8 + P C 9 J d G V t P j x J d G V t P j x J d G V t T G 9 j Y X R p b 2 4 + P E l 0 Z W 1 U e X B l P k Z v c m 1 1 b G E 8 L 0 l 0 Z W 1 U e X B l P j x J d G V t U G F 0 a D 5 T Z W N 0 a W 9 u M S 9 w c m l l c 2 t 1 b V 9 k Y X R h c 2 V 0 e S U y M C g 2 K S 9 Q c m l k Y W 4 l Q z M l Q T k l M j B 2 b G F z d G 4 l Q z M l Q T k 8 L 0 l 0 Z W 1 Q Y X R o P j w v S X R l b U x v Y 2 F 0 a W 9 u P j x T d G F i b G V F b n R y a W V z L z 4 8 L 0 l 0 Z W 0 + P E l 0 Z W 0 + P E l 0 Z W 1 M b 2 N h d G l v b j 4 8 S X R l b V R 5 c G U + R m 9 y b X V s Y T w v S X R l b V R 5 c G U + P E l 0 Z W 1 Q Y X R o P l N l Y 3 R p b 2 4 x L 3 B y a W V z a 3 V t X 2 R h d G F z Z X R 5 J T I w K D Y p L 0 5 h a H J h Z G V u J U M z J U E x J T I w a G 9 k b m 9 0 Y T c 8 L 0 l 0 Z W 1 Q Y X R o P j w v S X R l b U x v Y 2 F 0 a W 9 u P j x T d G F i b G V F b n R y a W V z L z 4 8 L 0 l 0 Z W 0 + P E l 0 Z W 0 + P E l 0 Z W 1 M b 2 N h d G l v b j 4 8 S X R l b V R 5 c G U + R m 9 y b X V s Y T w v S X R l b V R 5 c G U + P E l 0 Z W 1 Q Y X R o P l N l Y 3 R p b 2 4 x L 3 B y a W V z a 3 V t X 2 R h d G F z Z X R 5 J T I w K D Y p L 0 5 h a H J h Z G V u J U M z J U E x J T I w a G 9 k b m 9 0 Y T g 8 L 0 l 0 Z W 1 Q Y X R o P j w v S X R l b U x v Y 2 F 0 a W 9 u P j x T d G F i b G V F b n R y a W V z L z 4 8 L 0 l 0 Z W 0 + P E l 0 Z W 0 + P E l 0 Z W 1 M b 2 N h d G l v b j 4 8 S X R l b V R 5 c G U + R m 9 y b X V s Y T w v S X R l b V R 5 c G U + P E l 0 Z W 1 Q Y X R o P l N l Y 3 R p b 2 4 x L 3 B y a W V z a 3 V t X 2 R h d G F z Z X R 5 J T I w K D Y p L 0 9 k c 3 R y J U M z J U E x b m V u J U M z J U E 5 J T I w c 3 Q l Q z Q l Q k F w Y 2 U 8 L 0 l 0 Z W 1 Q Y X R o P j w v S X R l b U x v Y 2 F 0 a W 9 u P j x T d G F i b G V F b n R y a W V z L z 4 8 L 0 l 0 Z W 0 + P E l 0 Z W 0 + P E l 0 Z W 1 M b 2 N h d G l v b j 4 8 S X R l b V R 5 c G U + R m 9 y b X V s Y T w v S X R l b V R 5 c G U + P E l 0 Z W 1 Q Y X R o P l N l Y 3 R p b 2 4 x L 3 B y a W V z a 3 V t X 2 R h d G F z Z X R 5 J T I w K D Y p L 0 5 h a H J h Z G V u J U M z J U E x J T I w a G 9 k b m 9 0 Y T k 8 L 0 l 0 Z W 1 Q Y X R o P j w v S X R l b U x v Y 2 F 0 a W 9 u P j x T d G F i b G V F b n R y a W V z L z 4 8 L 0 l 0 Z W 0 + P E l 0 Z W 0 + P E l 0 Z W 1 M b 2 N h d G l v b j 4 8 S X R l b V R 5 c G U + R m 9 y b X V s Y T w v S X R l b V R 5 c G U + P E l 0 Z W 1 Q Y X R o P l N l Y 3 R p b 2 4 x L 3 B y a W V z a 3 V t X 2 R h d G F z Z X R 5 J T I w K D Y p L 0 5 h a H J h Z G V u J U M z J U E x J T I w a G 9 k b m 9 0 Y T E w P C 9 J d G V t U G F 0 a D 4 8 L 0 l 0 Z W 1 M b 2 N h d G l v b j 4 8 U 3 R h Y m x l R W 5 0 c m l l c y 8 + P C 9 J d G V t P j x J d G V t P j x J d G V t T G 9 j Y X R p b 2 4 + P E l 0 Z W 1 U e X B l P k Z v c m 1 1 b G E 8 L 0 l 0 Z W 1 U e X B l P j x J d G V t U G F 0 a D 5 T Z W N 0 a W 9 u M S 9 w c m l l c 2 t 1 b V 9 k Y X R h c 2 V 0 e S U y M C g 2 K S 9 O Y W h y Y W R l b i V D M y V B M S U y M G h v Z G 5 v d G E x M T w v S X R l b V B h d G g + P C 9 J d G V t T G 9 j Y X R p b 2 4 + P F N 0 Y W J s Z U V u d H J p Z X M v P j w v S X R l b T 4 8 S X R l b T 4 8 S X R l b U x v Y 2 F 0 a W 9 u P j x J d G V t V H l w Z T 5 G b 3 J t d W x h P C 9 J d G V t V H l w Z T 4 8 S X R l b V B h d G g + U 2 V j d G l v b j E v c H J p Z X N r d W 1 f Z G F 0 Y X N l d H k l M j A o N i k v T m F o c m F k Z W 4 l Q z M l Q T E l M j B o b 2 R u b 3 R h M T I 8 L 0 l 0 Z W 1 Q Y X R o P j w v S X R l b U x v Y 2 F 0 a W 9 u P j x T d G F i b G V F b n R y a W V z L z 4 8 L 0 l 0 Z W 0 + P E l 0 Z W 0 + P E l 0 Z W 1 M b 2 N h d G l v b j 4 8 S X R l b V R 5 c G U + R m 9 y b X V s Y T w v S X R l b V R 5 c G U + P E l 0 Z W 1 Q Y X R o P l N l Y 3 R p b 2 4 x L 3 B y a W V z a 3 V t X 2 R h d G F z Z X R 5 J T I w K D Y p L 0 5 h a H J h Z G V u J U M z J U E x J T I w a G 9 k b m 9 0 Y T E z P C 9 J d G V t U G F 0 a D 4 8 L 0 l 0 Z W 1 M b 2 N h d G l v b j 4 8 U 3 R h Y m x l R W 5 0 c m l l c y 8 + P C 9 J d G V t P j x J d G V t P j x J d G V t T G 9 j Y X R p b 2 4 + P E l 0 Z W 1 U e X B l P k Z v c m 1 1 b G E 8 L 0 l 0 Z W 1 U e X B l P j x J d G V t U G F 0 a D 5 T Z W N 0 a W 9 u M S 9 w c m l l c 2 t 1 b V 9 k Y X R h c 2 V 0 e S U y M C g 2 K S 9 O Y W h y Y W R l b i V D M y V B M S U y M G h v Z G 5 v d G E x N D w v S X R l b V B h d G g + P C 9 J d G V t T G 9 j Y X R p b 2 4 + P F N 0 Y W J s Z U V u d H J p Z X M v P j w v S X R l b T 4 8 S X R l b T 4 8 S X R l b U x v Y 2 F 0 a W 9 u P j x J d G V t V H l w Z T 5 G b 3 J t d W x h P C 9 J d G V t V H l w Z T 4 8 S X R l b V B h d G g + U 2 V j d G l v b j E v c H J p Z X N r d W 1 f Z G F 0 Y X N l d H k l M j A o N i k v T m F o c m F k Z W 4 l Q z M l Q T E l M j B o b 2 R u b 3 R h M T U 8 L 0 l 0 Z W 1 Q Y X R o P j w v S X R l b U x v Y 2 F 0 a W 9 u P j x T d G F i b G V F b n R y a W V z L z 4 8 L 0 l 0 Z W 0 + P E l 0 Z W 0 + P E l 0 Z W 1 M b 2 N h d G l v b j 4 8 S X R l b V R 5 c G U + R m 9 y b X V s Y T w v S X R l b V R 5 c G U + P E l 0 Z W 1 Q Y X R o P l N l Y 3 R p b 2 4 x L 3 B y a W V z a 3 V t X 2 R h d G F z Z X R 5 J T I w K D Y p L 0 5 h a H J h Z G V u J U M z J U E x J T I w a G 9 k b m 9 0 Y T E 2 P C 9 J d G V t U G F 0 a D 4 8 L 0 l 0 Z W 1 M b 2 N h d G l v b j 4 8 U 3 R h Y m x l R W 5 0 c m l l c y 8 + P C 9 J d G V t P j x J d G V t P j x J d G V t T G 9 j Y X R p b 2 4 + P E l 0 Z W 1 U e X B l P k Z v c m 1 1 b G E 8 L 0 l 0 Z W 1 U e X B l P j x J d G V t U G F 0 a D 5 T Z W N 0 a W 9 u M S 9 w c m l l c 2 t 1 b V 9 k Y X R h c 2 V 0 e S U y M C g 2 K S 9 O Y W h y Y W R l b i V D M y V B M S U y M G h v Z G 5 v d G E x N z w v S X R l b V B h d G g + P C 9 J d G V t T G 9 j Y X R p b 2 4 + P F N 0 Y W J s Z U V u d H J p Z X M v P j w v S X R l b T 4 8 S X R l b T 4 8 S X R l b U x v Y 2 F 0 a W 9 u P j x J d G V t V H l w Z T 5 G b 3 J t d W x h P C 9 J d G V t V H l w Z T 4 8 S X R l b V B h d G g + U 2 V j d G l v b j E v c H J p Z X N r d W 1 f Z G F 0 Y X N l d H k l M j A o N i k v T m F o c m F k Z W 4 l Q z M l Q T E l M j B o b 2 R u b 3 R h M T g 8 L 0 l 0 Z W 1 Q Y X R o P j w v S X R l b U x v Y 2 F 0 a W 9 u P j x T d G F i b G V F b n R y a W V z L z 4 8 L 0 l 0 Z W 0 + P E l 0 Z W 0 + P E l 0 Z W 1 M b 2 N h d G l v b j 4 8 S X R l b V R 5 c G U + R m 9 y b X V s Y T w v S X R l b V R 5 c G U + P E l 0 Z W 1 Q Y X R o P l N l Y 3 R p b 2 4 x L 3 B y a W V z a 3 V t X 2 R h d G F z Z X R 5 J T I w K D Y p L 0 5 h a H J h Z G V u J U M z J U E x J T I w a G 9 k b m 9 0 Y T E 5 P C 9 J d G V t U G F 0 a D 4 8 L 0 l 0 Z W 1 M b 2 N h d G l v b j 4 8 U 3 R h Y m x l R W 5 0 c m l l c y 8 + P C 9 J d G V t P j x J d G V t P j x J d G V t T G 9 j Y X R p b 2 4 + P E l 0 Z W 1 U e X B l P k Z v c m 1 1 b G E 8 L 0 l 0 Z W 1 U e X B l P j x J d G V t U G F 0 a D 5 T Z W N 0 a W 9 u M S 9 w c m l l c 2 t 1 b V 9 k Y X R h c 2 V 0 e S U y M C g 2 K S 9 O Y W h y Y W R l b i V D M y V B M S U y M G h v Z G 5 v d G E y M D w v S X R l b V B h d G g + P C 9 J d G V t T G 9 j Y X R p b 2 4 + P F N 0 Y W J s Z U V u d H J p Z X M v P j w v S X R l b T 4 8 S X R l b T 4 8 S X R l b U x v Y 2 F 0 a W 9 u P j x J d G V t V H l w Z T 5 G b 3 J t d W x h P C 9 J d G V t V H l w Z T 4 8 S X R l b V B h d G g + U 2 V j d G l v b j E v c H J p Z X N r d W 1 f Z G F 0 Y X N l d H k l M j A o N i k v T m F o c m F k Z W 4 l Q z M l Q T E l M j B o b 2 R u b 3 R h M j E 8 L 0 l 0 Z W 1 Q Y X R o P j w v S X R l b U x v Y 2 F 0 a W 9 u P j x T d G F i b G V F b n R y a W V z L z 4 8 L 0 l 0 Z W 0 + P E l 0 Z W 0 + P E l 0 Z W 1 M b 2 N h d G l v b j 4 8 S X R l b V R 5 c G U + R m 9 y b X V s Y T w v S X R l b V R 5 c G U + P E l 0 Z W 1 Q Y X R o P l N l Y 3 R p b 2 4 x L 3 B y a W V z a 3 V t X 2 R h d G F z Z X R 5 J T I w K D Y p L 0 5 h a H J h Z G V u J U M z J U E x J T I w a G 9 k b m 9 0 Y T I y P C 9 J d G V t U G F 0 a D 4 8 L 0 l 0 Z W 1 M b 2 N h d G l v b j 4 8 U 3 R h Y m x l R W 5 0 c m l l c y 8 + P C 9 J d G V t P j x J d G V t P j x J d G V t T G 9 j Y X R p b 2 4 + P E l 0 Z W 1 U e X B l P k Z v c m 1 1 b G E 8 L 0 l 0 Z W 1 U e X B l P j x J d G V t U G F 0 a D 5 T Z W N 0 a W 9 u M S 9 w c m l l c 2 t 1 b V 9 k Y X R h c 2 V 0 e S U y M C g 2 K S 9 O Y W h y Y W R l b i V D M y V B M S U y M G h v Z G 5 v d G E y M z w v S X R l b V B h d G g + P C 9 J d G V t T G 9 j Y X R p b 2 4 + P F N 0 Y W J s Z U V u d H J p Z X M v P j w v S X R l b T 4 8 S X R l b T 4 8 S X R l b U x v Y 2 F 0 a W 9 u P j x J d G V t V H l w Z T 5 G b 3 J t d W x h P C 9 J d G V t V H l w Z T 4 8 S X R l b V B h d G g + U 2 V j d G l v b j E v c H J p Z X N r d W 1 f Z G F 0 Y X N l d H k l M j A o N i k v T m F o c m F k Z W 4 l Q z M l Q T E l M j B o b 2 R u b 3 R h M j Q 8 L 0 l 0 Z W 1 Q Y X R o P j w v S X R l b U x v Y 2 F 0 a W 9 u P j x T d G F i b G V F b n R y a W V z L z 4 8 L 0 l 0 Z W 0 + P E l 0 Z W 0 + P E l 0 Z W 1 M b 2 N h d G l v b j 4 8 S X R l b V R 5 c G U + R m 9 y b X V s Y T w v S X R l b V R 5 c G U + P E l 0 Z W 1 Q Y X R o P l N l Y 3 R p b 2 4 x L 3 B y a W V z a 3 V t X 2 R h d G F z Z X R 5 J T I w K D Y p L 0 5 h a H J h Z G V u J U M z J U E x J T I w a G 9 k b m 9 0 Y T I 1 P C 9 J d G V t U G F 0 a D 4 8 L 0 l 0 Z W 1 M b 2 N h d G l v b j 4 8 U 3 R h Y m x l R W 5 0 c m l l c y 8 + P C 9 J d G V t P j x J d G V t P j x J d G V t T G 9 j Y X R p b 2 4 + P E l 0 Z W 1 U e X B l P k Z v c m 1 1 b G E 8 L 0 l 0 Z W 1 U e X B l P j x J d G V t U G F 0 a D 5 T Z W N 0 a W 9 u M S 9 w c m l l c 2 t 1 b V 9 k Y X R h c 2 V 0 e S U y M C g 2 K S 9 O Y W h y Y W R l b i V D M y V B M S U y M G h v Z G 5 v d G E y N j w v S X R l b V B h d G g + P C 9 J d G V t T G 9 j Y X R p b 2 4 + P F N 0 Y W J s Z U V u d H J p Z X M v P j w v S X R l b T 4 8 S X R l b T 4 8 S X R l b U x v Y 2 F 0 a W 9 u P j x J d G V t V H l w Z T 5 G b 3 J t d W x h P C 9 J d G V t V H l w Z T 4 8 S X R l b V B h d G g + U 2 V j d G l v b j E v c H J p Z X N r d W 1 f Z G F 0 Y X N l d H k l M j A o N i k v T m F o c m F k Z W 4 l Q z M l Q T E l M j B o b 2 R u b 3 R h M j c 8 L 0 l 0 Z W 1 Q Y X R o P j w v S X R l b U x v Y 2 F 0 a W 9 u P j x T d G F i b G V F b n R y a W V z L z 4 8 L 0 l 0 Z W 0 + P E l 0 Z W 0 + P E l 0 Z W 1 M b 2 N h d G l v b j 4 8 S X R l b V R 5 c G U + R m 9 y b X V s Y T w v S X R l b V R 5 c G U + P E l 0 Z W 1 Q Y X R o P l N l Y 3 R p b 2 4 x L 3 B y a W V z a 3 V t X 2 R h d G F z Z X R 5 J T I w K D Y p L 0 5 h a H J h Z G V u J U M z J U E x J T I w a G 9 k b m 9 0 Y T I 4 P C 9 J d G V t U G F 0 a D 4 8 L 0 l 0 Z W 1 M b 2 N h d G l v b j 4 8 U 3 R h Y m x l R W 5 0 c m l l c y 8 + P C 9 J d G V t P j x J d G V t P j x J d G V t T G 9 j Y X R p b 2 4 + P E l 0 Z W 1 U e X B l P k Z v c m 1 1 b G E 8 L 0 l 0 Z W 1 U e X B l P j x J d G V t U G F 0 a D 5 T Z W N 0 a W 9 u M S 9 w c m l l c 2 t 1 b V 9 k Y X R h c 2 V 0 e S U y M C g 2 K S 9 O Y W h y Y W R l b i V D M y V B M S U y M G h v Z G 5 v d G E y O T w v S X R l b V B h d G g + P C 9 J d G V t T G 9 j Y X R p b 2 4 + P F N 0 Y W J s Z U V u d H J p Z X M v P j w v S X R l b T 4 8 S X R l b T 4 8 S X R l b U x v Y 2 F 0 a W 9 u P j x J d G V t V H l w Z T 5 G b 3 J t d W x h P C 9 J d G V t V H l w Z T 4 8 S X R l b V B h d G g + U 2 V j d G l v b j E v c H J p Z X N r d W 1 f Z G F 0 Y X N l d H k l M j A o N i k v U 3 Q l Q z Q l Q k F w Y 2 U l M j B z b y U y M H p t Z W 5 l b i V D M y V C R G 0 l M j B w b 3 J h Z C V D M y V B R G 0 8 L 0 l 0 Z W 1 Q Y X R o P j w v S X R l b U x v Y 2 F 0 a W 9 u P j x T d G F i b G V F b n R y a W V z L z 4 8 L 0 l 0 Z W 0 + P E l 0 Z W 0 + P E l 0 Z W 1 M b 2 N h d G l v b j 4 8 S X R l b V R 5 c G U + Q W x s R m 9 y b X V s Y X M 8 L 0 l 0 Z W 1 U e X B l P j x J d G V t U G F 0 a D 4 8 L 0 l 0 Z W 1 Q Y X R o P j w v S X R l b U x v Y 2 F 0 a W 9 u P j x T d G F i b G V F b n R y a W V z P j x F b n R y e S B U e X B l P S J R d W V y e U d y b 3 V w c y I g V m F s d W U 9 I n N E Q U F B Q U F B Q U F B Q l J E e G k v R 0 w z V F R J W V Z G d F h J N G 9 q b 0 t W U n l Z V z V 6 W m 0 5 e W J X O T J Z Y 1 d s S U h Q R H V t S n Z j a U I 2 S U h C e W F X V n p h M 1 Z 0 W D J S a G R H R n p a W F I 1 Q U F B Q U F B Q U F B Q U F B Q U t o T m 0 4 M V o v K 0 p B c 2 Y 5 d F d w a E F 2 M k l Q V U c 5 d G I y T n V 3 N m t n W k c 5 M F l Y c D V B Q U Z S R H h p L 0 d M M 1 R U S V l W R n R Y S T R v a m 9 B Q U F B Q U F B Q U F B Q W Z O e U R P L 0 d S b 1 N M Z 1 h I V n F t U D R L d U x W U n l Z V z V 6 W m 0 5 e W J X O T J Z Y 1 d s S U h Q R H V t S n Z j a U I 2 S U h C e W F X V n p h M 1 Z 0 W D J S a G R H R n p a W F I 1 S U N n e U t R Q U F B Z 0 F B Q U F B Q U F B R F Z 1 Z m Z M U E d y d F Q 3 Q W U r U U V t Y W Z p Y k Q x Q n Z i V z l q Y n N P c E l H U n Z k R 0 Y 2 Z V F B Q k h 6 Y 2 d 6 d n h r Y U V p N E Z 4 M W F w a i t D c m d B Q U F B Q U F B Q U F B N k R y S D k y b k E v V W 1 h W U x t R E t 3 U m p w e T F V Y 2 1 G d W M y W n Z j b T F 2 Z G 1 I R n B T Q n p 3 N 3 B p Y j N J Z 2 V p Q n d j b W x s Y z J 0 M W J W O W t Z W F J o Y z J W M G V T Q W 9 N e W t B Q U F R Q U F B Q U F B Q U F B b 0 5 P c G Q 0 S 1 k r V W V O U S 9 V M k h G e V l 1 Q T l R Y j I x d l k y N 0 R x U 0 J r Y j N S a G V u a 0 F B Z W c 2 e C 9 k c H d Q M U p t b U M 1 Z 3 l z R V k 2 Y 0 F B Q U F B Q U F B Q U F H T 0 5 v Y 3 R 6 N 0 R S Q X R r e F V j Y m 1 m a 2 t Z d F Z I S m h i b k 5 t Y j N K d G I z W m h 4 Y V V n Y z h P N l l t O X l J S G 9 n Y 0 h K c F p Y T n J k V z F m W k d G M F l Y T m x k S G t n S 0 R R c E F B Q U d B Q U F B Q U F B Q U F C Z j N w N 2 1 V N 1 V C T G x 4 V l l O U V J n e G 5 J U F V H O X R i M k 5 1 d z Z r Z 1 p H O T B Z W H A 1 Q U F G a m p h S E x j K 3 c w U U x a T V Z I R z V u N U p H Q U F B Q U F B Q U F B Q U F E K 2 g 1 Z 2 M 5 e T F T N F F E Z E Z Z d U V u b D N M V l J 5 W V c 1 e l p t O X l i V z k y W W N X b E l I U E R 1 b U p 2 Y 2 l C N k l I Q n l h V 1 Z 6 Y T N W d F g y U m h k R 0 Z 6 W l h S N U l D Z z F L U U F B Q 0 F B Q U F B Q U F B Q U I y Q 2 R R e E 5 n U U 5 R W U k r Z U Z V a n l T d m p E M U J 2 Y l c 5 a m J z T 3 B J R 1 J 2 Z E d G N m V R Q U J B L 2 9 l W U h Q Y 3 R V d U V B M 1 J X T G h K N W R 3 Q U F B Q U F B Q U F B Q V p v R V N 6 T 2 d v T F V X S E 1 Z U U R m d n R Y L 2 k x V W N t R n V j M l p 2 Y 2 0 x d m R t S E Z w U 0 J 6 d z d w a W I z S W d l a U J 3 Y 2 1 s b G M y d D F i V j l r W V h S a G M y V j B l U 0 F v T m l r Q U F B b 0 F B Q U F B Q U F B Q U l k R D N z T z F r Y 2 s r R T F r U F p R V z Z a M m c 5 U W I y M X Z Z M j d E c V N C a 2 I z U m h l b m t B Q V d h Q k V z e m 9 L Q z F G a H p H R U E z N z d W L z R B Q U F B Q S I v P j x F b n R y e S B U e X B l P S J S Z W x h d G l v b n N o a X B z I i B W Y W x 1 Z T 0 i c 0 F B Q U F B Q T 0 9 I i 8 + P C 9 T d G F i b G V F b n R y a W V z P j w v S X R l b T 4 8 L 0 l 0 Z W 1 z P j w v T G 9 j Y W x Q Y W N r Y W d l T W V 0 Y W R h d G F G a W x l P h Y A A A B Q S w U G A A A A A A A A A A A A A A A A A A A A A A A A 2 g A A A A E A A A D Q j J 3 f A R X R E Y x 6 A M B P w p f r A Q A A A L g N Z A r V g v Z I l X / 4 v U J W 4 R Q A A A A A A g A A A A A A A 2 Y A A M A A A A A Q A A A A J a C g 6 v k 8 v m 9 + 7 q e N 0 z J S / Q A A A A A E g A A A o A A A A B A A A A D L q J C 0 N L W N B w e X p 9 J u B S G g U A A A A A P o D w D 9 t m m e l G 8 M j B M V f h L G r b 9 L 1 + Y i 1 v k 2 U A z Q W R A S k H z 2 y Z P 1 x c p G O b n W v v 8 W n i S O 9 R U D e u s M + A q s M H 9 l e h 4 9 H c H 4 T V 6 6 q 1 7 Y O o e C 9 b / a F A A A A F 9 z 9 9 C N S M q 5 W 1 F Y K j x h d q r x C c p N < / D a t a M a s h u p > 
</file>

<file path=customXml/itemProps1.xml><?xml version="1.0" encoding="utf-8"?>
<ds:datastoreItem xmlns:ds="http://schemas.openxmlformats.org/officeDocument/2006/customXml" ds:itemID="{97BA047B-8332-4EBD-9E36-5F3BFEDD61C4}">
  <ds:schemaRefs>
    <ds:schemaRef ds:uri="http://schemas.microsoft.com/sharepoint/v3/contenttype/forms"/>
  </ds:schemaRefs>
</ds:datastoreItem>
</file>

<file path=customXml/itemProps2.xml><?xml version="1.0" encoding="utf-8"?>
<ds:datastoreItem xmlns:ds="http://schemas.openxmlformats.org/officeDocument/2006/customXml" ds:itemID="{1F7F0FC3-0203-4DA0-B951-C3503E7C2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d6dd83-4c2d-4509-ba8d-1ccb7bb6a02d"/>
    <ds:schemaRef ds:uri="83209d0e-22c6-4baf-80a0-d82b86cb1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B735E9-5AC1-4B77-A871-9A3CB1DE9509}">
  <ds:schemaRefs>
    <ds:schemaRef ds:uri="http://schemas.microsoft.com/office/2006/metadata/properties"/>
    <ds:schemaRef ds:uri="http://schemas.microsoft.com/office/infopath/2007/PartnerControls"/>
    <ds:schemaRef ds:uri="48d6dd83-4c2d-4509-ba8d-1ccb7bb6a02d"/>
    <ds:schemaRef ds:uri="83209d0e-22c6-4baf-80a0-d82b86cb1df3"/>
  </ds:schemaRefs>
</ds:datastoreItem>
</file>

<file path=customXml/itemProps4.xml><?xml version="1.0" encoding="utf-8"?>
<ds:datastoreItem xmlns:ds="http://schemas.openxmlformats.org/officeDocument/2006/customXml" ds:itemID="{5C2B3EDA-9BC3-4177-AB05-9218E3D25E2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Vajcia</vt:lpstr>
      <vt:lpstr>cis_DPH</vt:lpstr>
      <vt:lpstr>cis_obce (2)</vt:lpstr>
      <vt:lpstr>cis_obce</vt:lpstr>
      <vt:lpstr>cis_okresy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Brezinová Lenka</dc:creator>
  <cp:keywords/>
  <dc:description/>
  <cp:lastModifiedBy>Vašičková Jana</cp:lastModifiedBy>
  <cp:revision/>
  <dcterms:created xsi:type="dcterms:W3CDTF">2015-06-05T18:19:34Z</dcterms:created>
  <dcterms:modified xsi:type="dcterms:W3CDTF">2022-11-21T14:03:07Z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0x010100B7DBAEBBA1EFF544B70D95189D6875A9</vt:lpwstr>
  </property>
</Properties>
</file>